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bp11\WPSDrive\4901482\WPS云盘\京诚乾元\"/>
    </mc:Choice>
  </mc:AlternateContent>
  <bookViews>
    <workbookView windowWidth="25600" windowHeight="11190"/>
  </bookViews>
  <sheets>
    <sheet name="成品" sheetId="1" r:id="rId1"/>
    <sheet name="包材" sheetId="2" r:id="rId2"/>
    <sheet name="送仓经销品" sheetId="3" r:id="rId3"/>
    <sheet name="一件代发经销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AB68F272FD564D1690EE289CADC9664F" descr="f5102ab38bd06fe082c54c9c95a3256c"/>
        <xdr:cNvPicPr/>
      </xdr:nvPicPr>
      <xdr:blipFill>
        <a:blip r:embed="rId1"/>
        <a:srcRect/>
        <a:stretch>
          <a:fillRect/>
        </a:stretch>
      </xdr:blipFill>
      <xdr:spPr>
        <a:xfrm>
          <a:off x="808355" y="1158875"/>
          <a:ext cx="1520190" cy="110680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3" name="ID_3B3085D673E7462FA6EAD7A289863E68" descr="b16bec432d84781155cae8daf0bdc8f5"/>
        <xdr:cNvPicPr/>
      </xdr:nvPicPr>
      <xdr:blipFill>
        <a:blip r:embed="rId2"/>
        <a:srcRect/>
        <a:stretch>
          <a:fillRect/>
        </a:stretch>
      </xdr:blipFill>
      <xdr:spPr>
        <a:xfrm>
          <a:off x="808355" y="6978650"/>
          <a:ext cx="1545590" cy="113411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4" name="ID_499C95623B9D4CDC846B0C50061F0E7D" descr="7b3a164d171af8e805a253b7b70e7e2d"/>
        <xdr:cNvPicPr/>
      </xdr:nvPicPr>
      <xdr:blipFill>
        <a:blip r:embed="rId3"/>
        <a:srcRect/>
        <a:stretch>
          <a:fillRect/>
        </a:stretch>
      </xdr:blipFill>
      <xdr:spPr>
        <a:xfrm>
          <a:off x="787400" y="2529840"/>
          <a:ext cx="1537335" cy="110934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6" name="ID_C84B5DAC418C4B308A1AF5BFF1E0B337" descr="34b72e668dc561d59f3dc60e07a19940"/>
        <xdr:cNvPicPr/>
      </xdr:nvPicPr>
      <xdr:blipFill>
        <a:blip r:embed="rId4"/>
        <a:srcRect/>
        <a:stretch>
          <a:fillRect/>
        </a:stretch>
      </xdr:blipFill>
      <xdr:spPr>
        <a:xfrm>
          <a:off x="714375" y="3597275"/>
          <a:ext cx="1572895" cy="113030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8" name="ID_49F6E34B5D704713A7BE869890027965" descr="b16bec432d84781155cae8daf0bdc8f5"/>
        <xdr:cNvPicPr/>
      </xdr:nvPicPr>
      <xdr:blipFill>
        <a:blip r:embed="rId2"/>
        <a:srcRect/>
        <a:stretch>
          <a:fillRect/>
        </a:stretch>
      </xdr:blipFill>
      <xdr:spPr>
        <a:xfrm>
          <a:off x="786130" y="8036560"/>
          <a:ext cx="1545590" cy="113411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7" name="ID_392BCD217C3341D4BE2FAA0584597C6A" descr="b16bec432d84781155cae8daf0bdc8f5"/>
        <xdr:cNvPicPr/>
      </xdr:nvPicPr>
      <xdr:blipFill>
        <a:blip r:embed="rId2"/>
        <a:srcRect/>
        <a:stretch>
          <a:fillRect/>
        </a:stretch>
      </xdr:blipFill>
      <xdr:spPr>
        <a:xfrm>
          <a:off x="882015" y="4795520"/>
          <a:ext cx="1546225" cy="113411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2" name="ID_3B0D1B2BC04345E0A85801F4285AED41" descr="b16bec432d84781155cae8daf0bdc8f5"/>
        <xdr:cNvPicPr/>
      </xdr:nvPicPr>
      <xdr:blipFill>
        <a:blip r:embed="rId2"/>
        <a:srcRect/>
        <a:stretch>
          <a:fillRect/>
        </a:stretch>
      </xdr:blipFill>
      <xdr:spPr>
        <a:xfrm>
          <a:off x="995680" y="5861685"/>
          <a:ext cx="1545590" cy="1134110"/>
        </a:xfrm>
        <a:prstGeom prst="rect">
          <a:avLst/>
        </a:prstGeom>
        <a:noFill/>
        <a:ln>
          <a:noFill/>
        </a:ln>
        <a:effectLst/>
      </xdr:spPr>
    </xdr:pic>
  </etc:cellImage>
</etc:cellImages>
</file>

<file path=xl/comments1.xml><?xml version="1.0" encoding="utf-8"?>
<comments xmlns="http://schemas.openxmlformats.org/spreadsheetml/2006/main">
  <authors>
    <author>zbp11</author>
  </authors>
  <commentList>
    <comment ref="L2" authorId="0">
      <text>
        <r>
          <rPr>
            <b/>
            <sz val="9"/>
            <rFont val="宋体"/>
            <charset val="134"/>
          </rPr>
          <t>zbp11:</t>
        </r>
        <r>
          <rPr>
            <sz val="9"/>
            <rFont val="宋体"/>
            <charset val="134"/>
          </rPr>
          <t xml:space="preserve">
给客户报价</t>
        </r>
      </text>
    </comment>
    <comment ref="N2" authorId="0">
      <text>
        <r>
          <rPr>
            <b/>
            <sz val="9"/>
            <rFont val="宋体"/>
            <charset val="134"/>
          </rPr>
          <t>zbp11:</t>
        </r>
        <r>
          <rPr>
            <sz val="9"/>
            <rFont val="宋体"/>
            <charset val="134"/>
          </rPr>
          <t xml:space="preserve">
建议客户零售价</t>
        </r>
      </text>
    </comment>
  </commentList>
</comments>
</file>

<file path=xl/sharedStrings.xml><?xml version="1.0" encoding="utf-8"?>
<sst xmlns="http://schemas.openxmlformats.org/spreadsheetml/2006/main" count="1987" uniqueCount="583">
  <si>
    <t>产品名称</t>
  </si>
  <si>
    <t>产品状态</t>
  </si>
  <si>
    <t>规格（g）</t>
  </si>
  <si>
    <t>国条</t>
  </si>
  <si>
    <t>品牌</t>
  </si>
  <si>
    <t>肉类</t>
  </si>
  <si>
    <t>原料</t>
  </si>
  <si>
    <t>供应渠道</t>
  </si>
  <si>
    <t>包装形式</t>
  </si>
  <si>
    <t>加工要求</t>
  </si>
  <si>
    <t>净含量/g</t>
  </si>
  <si>
    <t>加工规格/g</t>
  </si>
  <si>
    <t>原料成本kg/元</t>
  </si>
  <si>
    <t>核算成本
/份</t>
  </si>
  <si>
    <t>原料利润</t>
  </si>
  <si>
    <t>成本+原料利润/kg</t>
  </si>
  <si>
    <t>人工费</t>
  </si>
  <si>
    <t>人工
占比</t>
  </si>
  <si>
    <t>修割损耗率</t>
  </si>
  <si>
    <t>损耗成本/KG</t>
  </si>
  <si>
    <t>损耗后
成本/KG</t>
  </si>
  <si>
    <t>加工后
成本/KG</t>
  </si>
  <si>
    <t>加工后
成本/份</t>
  </si>
  <si>
    <t>盒/袋</t>
  </si>
  <si>
    <t>贴纸/腰封</t>
  </si>
  <si>
    <t>膜</t>
  </si>
  <si>
    <t>签</t>
  </si>
  <si>
    <t>泡沫箱/纸箱+冰袋</t>
  </si>
  <si>
    <t>耗材/KG</t>
  </si>
  <si>
    <t>耗材/份</t>
  </si>
  <si>
    <t>耗材
占比</t>
  </si>
  <si>
    <t>含耗材
成本/份</t>
  </si>
  <si>
    <t>物流（原料进货）/kg</t>
  </si>
  <si>
    <t>物流（成品送货）/kg</t>
  </si>
  <si>
    <t>线下供货成本/份</t>
  </si>
  <si>
    <t>售价</t>
  </si>
  <si>
    <t>账期比例</t>
  </si>
  <si>
    <t>账期费用/份</t>
  </si>
  <si>
    <t>扣点</t>
  </si>
  <si>
    <t>扣点费用/份</t>
  </si>
  <si>
    <t>总成本/KG</t>
  </si>
  <si>
    <t>扣完成本/份</t>
  </si>
  <si>
    <t>供货价</t>
  </si>
  <si>
    <t>毛利率</t>
  </si>
  <si>
    <t>促销价格</t>
  </si>
  <si>
    <t>大促</t>
  </si>
  <si>
    <t>鸵鸟仙贝肉</t>
  </si>
  <si>
    <t>停产</t>
  </si>
  <si>
    <t>06977872890357</t>
  </si>
  <si>
    <t>蒙元鸵</t>
  </si>
  <si>
    <t>鸵鸟肉</t>
  </si>
  <si>
    <t>贴体盒</t>
  </si>
  <si>
    <t>鸵鸟凤尾肉排</t>
  </si>
  <si>
    <t>06977872890340</t>
  </si>
  <si>
    <t>风干鸵鸟肉</t>
  </si>
  <si>
    <t>06977984850065</t>
  </si>
  <si>
    <t>成品</t>
  </si>
  <si>
    <t>彩袋</t>
  </si>
  <si>
    <t>酱鸵鸟肉</t>
  </si>
  <si>
    <t>06977984850041</t>
  </si>
  <si>
    <t>麻辣鸵鸟肉（火锅）</t>
  </si>
  <si>
    <t>06977984850003</t>
  </si>
  <si>
    <t>鸵鸟凤尾肉排（煎烤）</t>
  </si>
  <si>
    <t>06977984850058</t>
  </si>
  <si>
    <t>小龙坎火锅拼盘（肉类6拼）</t>
  </si>
  <si>
    <t>06977653350582</t>
  </si>
  <si>
    <t>小龙坎</t>
  </si>
  <si>
    <t>牛鸡猪</t>
  </si>
  <si>
    <t>大白盒</t>
  </si>
  <si>
    <t>小龙坎火锅拼盘（毛肚4拼）</t>
  </si>
  <si>
    <t>06977653350575</t>
  </si>
  <si>
    <t>牛鸭</t>
  </si>
  <si>
    <t>方黑盒</t>
  </si>
  <si>
    <t>小龙坎麻辣牛肉</t>
  </si>
  <si>
    <t>06974780500996</t>
  </si>
  <si>
    <t>牛肉</t>
  </si>
  <si>
    <t>小龙坎水晶嫩牛肉</t>
  </si>
  <si>
    <t>06974780502310</t>
  </si>
  <si>
    <t>小龙坎麻辣小郡肝</t>
  </si>
  <si>
    <t>06974780502327</t>
  </si>
  <si>
    <t>鸡肉</t>
  </si>
  <si>
    <t>小龙坎椒麻脆舌</t>
  </si>
  <si>
    <t>06974780502266</t>
  </si>
  <si>
    <t>猪肉</t>
  </si>
  <si>
    <t>小龙坎白千层</t>
  </si>
  <si>
    <t>06974780502303</t>
  </si>
  <si>
    <t>小龙坎牛黄喉</t>
  </si>
  <si>
    <t>06974780502297</t>
  </si>
  <si>
    <t>小龙坎鸭肠</t>
  </si>
  <si>
    <t>06974780501269</t>
  </si>
  <si>
    <t>鸭肉</t>
  </si>
  <si>
    <t>小龙坎脆毛肚</t>
  </si>
  <si>
    <t>06974780502280</t>
  </si>
  <si>
    <t>羔羊羊腿骨（煲汤）</t>
  </si>
  <si>
    <t>06977872890241</t>
  </si>
  <si>
    <t>东乡贡羊</t>
  </si>
  <si>
    <t>羊肉</t>
  </si>
  <si>
    <t>羔羊羊尾尖</t>
  </si>
  <si>
    <t>06977872890234</t>
  </si>
  <si>
    <t>羔羊羊肉卷</t>
  </si>
  <si>
    <t>06977872890227</t>
  </si>
  <si>
    <t>羔羊羊腿块</t>
  </si>
  <si>
    <t>06977872890210</t>
  </si>
  <si>
    <t>羊腿包</t>
  </si>
  <si>
    <t>羔羊羊肉馅</t>
  </si>
  <si>
    <t>06977872890203</t>
  </si>
  <si>
    <t>羊肉馅</t>
  </si>
  <si>
    <t>羔羊羊蝎子（多肉）</t>
  </si>
  <si>
    <t>06977872890197</t>
  </si>
  <si>
    <t>羊颈排</t>
  </si>
  <si>
    <t>06977872890180</t>
  </si>
  <si>
    <t>羔羊羊排</t>
  </si>
  <si>
    <t>06977872890173</t>
  </si>
  <si>
    <t>羔羊羊腱子</t>
  </si>
  <si>
    <t>06977872890166</t>
  </si>
  <si>
    <t>日式谷饲横膈膜</t>
  </si>
  <si>
    <t>06977872890272</t>
  </si>
  <si>
    <t>子牧</t>
  </si>
  <si>
    <t>横膈膜</t>
  </si>
  <si>
    <t>小黑色贴体</t>
  </si>
  <si>
    <t>韩式家庭烤肉</t>
  </si>
  <si>
    <t>06977872890265</t>
  </si>
  <si>
    <t>背肩</t>
  </si>
  <si>
    <t>黄金六两</t>
  </si>
  <si>
    <t>06977872890333</t>
  </si>
  <si>
    <t>博然成品猪面青</t>
  </si>
  <si>
    <t>海盐五花肉</t>
  </si>
  <si>
    <t>06977872890326</t>
  </si>
  <si>
    <t>博然成品去皮五花肉</t>
  </si>
  <si>
    <t>澳洲和牛M8-9上脑肉片</t>
  </si>
  <si>
    <t>06977872890296</t>
  </si>
  <si>
    <t>去改臀肉</t>
  </si>
  <si>
    <t>叮咚</t>
  </si>
  <si>
    <t>2013金色贴体盒</t>
  </si>
  <si>
    <t>谷饲薄切牛舌</t>
  </si>
  <si>
    <t>06977872890302</t>
  </si>
  <si>
    <t>安格斯牛舌</t>
  </si>
  <si>
    <t>澳洲和牛牛肉饼</t>
  </si>
  <si>
    <t>06977872890319</t>
  </si>
  <si>
    <t>小黑盒</t>
  </si>
  <si>
    <t>澳洲和牛M5霜降肥牛卷</t>
  </si>
  <si>
    <t>06977872890609</t>
  </si>
  <si>
    <t>2082上脑</t>
  </si>
  <si>
    <t>内蒙古羔羊肉卷</t>
  </si>
  <si>
    <t>06977872890005</t>
  </si>
  <si>
    <t>美羊羊肉卷砖</t>
  </si>
  <si>
    <t>FUDI</t>
  </si>
  <si>
    <t xml:space="preserve"> 澳洲谷饲肥牛卷</t>
  </si>
  <si>
    <t>06977872890067</t>
  </si>
  <si>
    <t>澳洲谷饲上脑牛肉片</t>
  </si>
  <si>
    <t>06977872890081</t>
  </si>
  <si>
    <t>澳洲谷饲上脑牛排</t>
  </si>
  <si>
    <t>06977872890036</t>
  </si>
  <si>
    <t>卓晨268</t>
  </si>
  <si>
    <t>澳洲谷饲眼肉牛排</t>
  </si>
  <si>
    <t>06977872890029</t>
  </si>
  <si>
    <t>澳洲谷饲西冷牛排</t>
  </si>
  <si>
    <t>06977872890012</t>
  </si>
  <si>
    <t>进口谷饲牛肉饼</t>
  </si>
  <si>
    <t>06977872890043</t>
  </si>
  <si>
    <t>穆林农场半成品</t>
  </si>
  <si>
    <t>纸盒</t>
  </si>
  <si>
    <t>原切羊蝎子</t>
  </si>
  <si>
    <t>06977872890449</t>
  </si>
  <si>
    <t>羊蝎子</t>
  </si>
  <si>
    <t>原切羊小腿</t>
  </si>
  <si>
    <t>06977872890456</t>
  </si>
  <si>
    <t>羊后腱</t>
  </si>
  <si>
    <t>带骨羔羊腿肉</t>
  </si>
  <si>
    <t>06977872890463</t>
  </si>
  <si>
    <t>前后小腿</t>
  </si>
  <si>
    <t>原切羊腿小切</t>
  </si>
  <si>
    <t>06977872890470</t>
  </si>
  <si>
    <t>羊前腿</t>
  </si>
  <si>
    <t>原切带骨羔羊后腿块</t>
  </si>
  <si>
    <t>06977872890487</t>
  </si>
  <si>
    <t>原切纯原肉羊肉馅</t>
  </si>
  <si>
    <t>06977872890494</t>
  </si>
  <si>
    <t>边角料</t>
  </si>
  <si>
    <t>原切去骨羊腿肉</t>
  </si>
  <si>
    <t>06977872890500</t>
  </si>
  <si>
    <t>后腿包</t>
  </si>
  <si>
    <t>原切羊肉块</t>
  </si>
  <si>
    <t>06977872890517</t>
  </si>
  <si>
    <t>原切带骨羊肉块</t>
  </si>
  <si>
    <t>06977872890524</t>
  </si>
  <si>
    <t>羊前四分体</t>
  </si>
  <si>
    <t>原切羊排块</t>
  </si>
  <si>
    <t>06977872890531</t>
  </si>
  <si>
    <t>进口羊排（国产贵47）</t>
  </si>
  <si>
    <t>原切羊棒骨</t>
  </si>
  <si>
    <t>06977872890548</t>
  </si>
  <si>
    <t>棒骨</t>
  </si>
  <si>
    <t>原切法式羊排</t>
  </si>
  <si>
    <t>06977872890555</t>
  </si>
  <si>
    <t>腰脊</t>
  </si>
  <si>
    <t>新西兰羔羊羊颈排</t>
  </si>
  <si>
    <t>06977872890104</t>
  </si>
  <si>
    <t>新西兰羊脖</t>
  </si>
  <si>
    <t>新西兰羔羊肉卷</t>
  </si>
  <si>
    <t>06977872890562</t>
  </si>
  <si>
    <t>肉砖</t>
  </si>
  <si>
    <t>原切精选羔羊肉卷</t>
  </si>
  <si>
    <t>06977872890579</t>
  </si>
  <si>
    <t>牛腩块</t>
  </si>
  <si>
    <t>原切牛腩块</t>
  </si>
  <si>
    <t>06977872890364</t>
  </si>
  <si>
    <t>牛腩</t>
  </si>
  <si>
    <t>牛腱子</t>
  </si>
  <si>
    <t>原切牛肉块</t>
  </si>
  <si>
    <t>06977872890050</t>
  </si>
  <si>
    <t>澳洲和牛M5霜降肥牛卷200g*4</t>
  </si>
  <si>
    <t>原切牛腱子</t>
  </si>
  <si>
    <t>06977872890111</t>
  </si>
  <si>
    <t>牛腿肉</t>
  </si>
  <si>
    <t>原切筋头巴脑</t>
  </si>
  <si>
    <t>06977872890128</t>
  </si>
  <si>
    <t>筋肉巴脑</t>
  </si>
  <si>
    <t>牛肋条</t>
  </si>
  <si>
    <t>原切牛肋条</t>
  </si>
  <si>
    <t>06977872890135</t>
  </si>
  <si>
    <t>羊小腿</t>
  </si>
  <si>
    <t>原切牛腿肉</t>
  </si>
  <si>
    <t>06977872890371</t>
  </si>
  <si>
    <t>原切牛肉馅</t>
  </si>
  <si>
    <t>06977872890388</t>
  </si>
  <si>
    <t>带骨羊肉块</t>
  </si>
  <si>
    <t>原切牛肉丝</t>
  </si>
  <si>
    <t>06977872890395</t>
  </si>
  <si>
    <t>原切牛肉片</t>
  </si>
  <si>
    <t>06977872890401</t>
  </si>
  <si>
    <t>澳洲谷饲牛肋排</t>
  </si>
  <si>
    <t>06977872890418</t>
  </si>
  <si>
    <t>牛肋排</t>
  </si>
  <si>
    <t>羊排块</t>
  </si>
  <si>
    <t>澳洲谷饲牛蝎子</t>
  </si>
  <si>
    <t>06977872890425</t>
  </si>
  <si>
    <t>牛蝎子</t>
  </si>
  <si>
    <t>原切牛肉卷</t>
  </si>
  <si>
    <t>06977872890432</t>
  </si>
  <si>
    <t>穆林农场</t>
  </si>
  <si>
    <t>原切西冷牛排</t>
  </si>
  <si>
    <t>06977872890159</t>
  </si>
  <si>
    <t>南美国产西冷</t>
  </si>
  <si>
    <t>原切上脑牛排</t>
  </si>
  <si>
    <t>06977872890142</t>
  </si>
  <si>
    <t>原切眼肉牛排</t>
  </si>
  <si>
    <t>06977872890074</t>
  </si>
  <si>
    <t>南美国产眼肉</t>
  </si>
  <si>
    <t>和牛牛仔骨</t>
  </si>
  <si>
    <t>06977872890586</t>
  </si>
  <si>
    <t>成哥成品</t>
  </si>
  <si>
    <t>澳洲和牛牛仔骨300g</t>
  </si>
  <si>
    <t>肩胛烤肉片</t>
  </si>
  <si>
    <t>澳洲谷饲牛肋条500g</t>
  </si>
  <si>
    <t>新西兰羔羊羊颈排1kg</t>
  </si>
  <si>
    <t>新鲜鸵鸟蛋</t>
  </si>
  <si>
    <t>内蒙牧场</t>
  </si>
  <si>
    <t>礼品盒</t>
  </si>
  <si>
    <t>含运费一件代发</t>
  </si>
  <si>
    <t>新西兰羔羊肉卷200g*4</t>
  </si>
  <si>
    <t>鸵鸟肉酱</t>
  </si>
  <si>
    <t>玻璃罐</t>
  </si>
  <si>
    <t>不含运不含税</t>
  </si>
  <si>
    <t>谷饲板腱涮烤片150g*2</t>
  </si>
  <si>
    <t>鸸鹋膏</t>
  </si>
  <si>
    <t>盒</t>
  </si>
  <si>
    <t>谷饲肥牛涮烤片150g*2</t>
  </si>
  <si>
    <t>子牧A5和牛眼肉</t>
  </si>
  <si>
    <t>日和眼肉</t>
  </si>
  <si>
    <t>正大</t>
  </si>
  <si>
    <t>2417金色贴体盒</t>
  </si>
  <si>
    <t>小龙坎肉类6拼1.2kg</t>
  </si>
  <si>
    <t>子牧A3和牛肥牛卷</t>
  </si>
  <si>
    <t>雪龙和牛</t>
  </si>
  <si>
    <t>黑色盒</t>
  </si>
  <si>
    <t>小龙坎毛肚4拼800g</t>
  </si>
  <si>
    <t>子牧A3和牛胸X涮烤片</t>
  </si>
  <si>
    <t>雪龙和牛胸叉</t>
  </si>
  <si>
    <t>子牧美国极佳牛小排</t>
  </si>
  <si>
    <t>美国极佳肩胛小排</t>
  </si>
  <si>
    <t>子牧谷饲上脑肥牛</t>
  </si>
  <si>
    <t>子牧谷饲板腱涮烤片</t>
  </si>
  <si>
    <t>06977872890722</t>
  </si>
  <si>
    <t>2082板腱</t>
  </si>
  <si>
    <t>子牧谷饲肥牛涮烤片</t>
  </si>
  <si>
    <t>06977872890739</t>
  </si>
  <si>
    <t>294后胸</t>
  </si>
  <si>
    <t>子牧美国极佳牛小排涮烤片</t>
  </si>
  <si>
    <t>子牧进口谷饲肥牛</t>
  </si>
  <si>
    <t>2082前胸</t>
  </si>
  <si>
    <t>普罗旺斯海岸羊排 PROVENÇAL LA CÔTE</t>
  </si>
  <si>
    <t>研发</t>
  </si>
  <si>
    <t>下酒羊排加调味料</t>
  </si>
  <si>
    <t>子牧奥丁之斧长柄战斧牛排 ᚢᚦᛁᚾᛊ ᚢᚦᛊ</t>
  </si>
  <si>
    <t>国产长柄战斧切</t>
  </si>
  <si>
    <t>抽真空</t>
  </si>
  <si>
    <t>子牧奥丁之斧短柄战斧牛排 ᚢᚦᛁᚾᛊ ᚢᚦᛊ</t>
  </si>
  <si>
    <t>国产短柄战斧切</t>
  </si>
  <si>
    <t>大金色贴体版</t>
  </si>
  <si>
    <t>子牧安格斯极佳眼肉牛排</t>
  </si>
  <si>
    <t>断货</t>
  </si>
  <si>
    <t>32极佳眼肉</t>
  </si>
  <si>
    <t>子牧安格斯极佳西冷牛排</t>
  </si>
  <si>
    <t>32极佳西冷</t>
  </si>
  <si>
    <t>原切鸵鸟肉块</t>
  </si>
  <si>
    <t>羊肉串（竹签）鲜肉</t>
  </si>
  <si>
    <t>透明袋</t>
  </si>
  <si>
    <t>羊肉筋（竹签）鲜肉</t>
  </si>
  <si>
    <r>
      <rPr>
        <sz val="9"/>
        <color rgb="FF08090C"/>
        <rFont val="Microsoft YaHei"/>
        <charset val="134"/>
      </rPr>
      <t>羊肉小串（钢钎）鲜肉</t>
    </r>
  </si>
  <si>
    <t>牛肉串（竹签）</t>
  </si>
  <si>
    <r>
      <rPr>
        <sz val="9"/>
        <color rgb="FF08090C"/>
        <rFont val="Microsoft YaHei"/>
        <charset val="134"/>
      </rPr>
      <t>牛板筋（竹签）</t>
    </r>
  </si>
  <si>
    <r>
      <rPr>
        <sz val="9"/>
        <color rgb="FF08090C"/>
        <rFont val="Microsoft YaHei"/>
        <charset val="134"/>
      </rPr>
      <t>牛心管（竹签）</t>
    </r>
  </si>
  <si>
    <r>
      <rPr>
        <sz val="9"/>
        <color rgb="FF08090C"/>
        <rFont val="Microsoft YaHei"/>
        <charset val="134"/>
      </rPr>
      <t>小腰（竹签）</t>
    </r>
  </si>
  <si>
    <r>
      <rPr>
        <sz val="9"/>
        <color rgb="FF08090C"/>
        <rFont val="Microsoft YaHei"/>
        <charset val="134"/>
      </rPr>
      <t>鸡胗（竹签）</t>
    </r>
  </si>
  <si>
    <r>
      <rPr>
        <sz val="9"/>
        <color rgb="FF08090C"/>
        <rFont val="Microsoft YaHei"/>
        <charset val="134"/>
      </rPr>
      <t>鸡心（竹签）</t>
    </r>
  </si>
  <si>
    <t>鸡肉（竹签）</t>
  </si>
  <si>
    <r>
      <rPr>
        <sz val="9"/>
        <color rgb="FF08090C"/>
        <rFont val="Microsoft YaHei"/>
        <charset val="134"/>
      </rPr>
      <t>小鱼豆腐（竹签）</t>
    </r>
  </si>
  <si>
    <r>
      <rPr>
        <sz val="9"/>
        <color rgb="FF08090C"/>
        <rFont val="Microsoft YaHei"/>
        <charset val="134"/>
      </rPr>
      <t>原味鸡翅（竹签）</t>
    </r>
  </si>
  <si>
    <r>
      <rPr>
        <sz val="9"/>
        <color rgb="FF08090C"/>
        <rFont val="Microsoft YaHei"/>
        <charset val="134"/>
      </rPr>
      <t>毛肚串</t>
    </r>
  </si>
  <si>
    <t>牛羊烧烤肉串组合：羊肉串10+牛肉串5+牛心管5+鱼豆腐5+毛肚串10</t>
  </si>
  <si>
    <t>鸡肉烧烤肉串组合：鸡肉串5+鸡心5+鸡胗5+鸡翅5+鱼豆腐5</t>
  </si>
  <si>
    <t>窦清源原切羔羊肉卷</t>
  </si>
  <si>
    <t>新品</t>
  </si>
  <si>
    <t>窦清源</t>
  </si>
  <si>
    <t>彩食鲜食堂</t>
  </si>
  <si>
    <t>托盒+透明袋</t>
  </si>
  <si>
    <t>窦清源精选羔羊肉卷</t>
  </si>
  <si>
    <t>窦清源原切牛肉卷</t>
  </si>
  <si>
    <t>窦清源精选牛肉卷</t>
  </si>
  <si>
    <t>包材</t>
  </si>
  <si>
    <t>供应商</t>
  </si>
  <si>
    <t>规格</t>
  </si>
  <si>
    <t>材质</t>
  </si>
  <si>
    <t>价格</t>
  </si>
  <si>
    <t>数量</t>
  </si>
  <si>
    <t>大金色贴体盒</t>
  </si>
  <si>
    <t>罗迪波尔</t>
  </si>
  <si>
    <t>325*225*20</t>
  </si>
  <si>
    <t>PET</t>
  </si>
  <si>
    <t>含税含运</t>
  </si>
  <si>
    <t>小金色贴体盒</t>
  </si>
  <si>
    <t>20*13*20</t>
  </si>
  <si>
    <t>200g黑盒带盖子</t>
  </si>
  <si>
    <t>淘宝</t>
  </si>
  <si>
    <t>外径205*135*45
内径180*110*45</t>
  </si>
  <si>
    <t>含税.
5000以上含运</t>
  </si>
  <si>
    <t>300g黑盒带盖子</t>
  </si>
  <si>
    <t>外径233*165*40
内径200*130*40</t>
  </si>
  <si>
    <t>1kg大白盒</t>
  </si>
  <si>
    <t>柄安找的</t>
  </si>
  <si>
    <t>含税运</t>
  </si>
  <si>
    <t>京诚乾元2026年外部产品成本价格表</t>
  </si>
  <si>
    <t>颜色为重点推荐产品</t>
  </si>
  <si>
    <t>序号</t>
  </si>
  <si>
    <t>产品编码</t>
  </si>
  <si>
    <t>经营状态</t>
  </si>
  <si>
    <t>计价单位</t>
  </si>
  <si>
    <t>乾元采购价</t>
  </si>
  <si>
    <t>乾元供货价（含税、运费单议）</t>
  </si>
  <si>
    <t>乾元毛利率</t>
  </si>
  <si>
    <t>零售价</t>
  </si>
  <si>
    <t>客户
毛利率</t>
  </si>
  <si>
    <t>产品条码</t>
  </si>
  <si>
    <t>备注</t>
  </si>
  <si>
    <t>单支克重</t>
  </si>
  <si>
    <t>支/箱</t>
  </si>
  <si>
    <t>元/箱</t>
  </si>
  <si>
    <t>元/支</t>
  </si>
  <si>
    <t>华润五丰</t>
  </si>
  <si>
    <t>五丰黎红</t>
  </si>
  <si>
    <t>五丰黎红麻辣红油265mL（玻璃瓶）</t>
  </si>
  <si>
    <t>在售</t>
  </si>
  <si>
    <t>265ml</t>
  </si>
  <si>
    <t>瓶</t>
  </si>
  <si>
    <t>五丰黎红风味菜籽油1.8L 1*6</t>
  </si>
  <si>
    <t>1.8L</t>
  </si>
  <si>
    <t>五丰黎红黄菜籽油1.8L 1*6</t>
  </si>
  <si>
    <t>五丰黎红风味菜籽油5L1*4</t>
  </si>
  <si>
    <t>5L</t>
  </si>
  <si>
    <t>五丰黎红黄菜籽油5L（通用瓶）1*4</t>
  </si>
  <si>
    <t>五丰黎红小榨菜籽油5L 1*4</t>
  </si>
  <si>
    <t>五丰喜上喜</t>
  </si>
  <si>
    <t>五丰喜上喜大众腊肠200g 1*20</t>
  </si>
  <si>
    <t>包</t>
  </si>
  <si>
    <t>五丰喜上喜鹏城腊肠200g 1*20</t>
  </si>
  <si>
    <t>五丰喜上喜添喜腊肠300g 1*20</t>
  </si>
  <si>
    <t>五丰喜上喜粒粒腊肠200g 1*20</t>
  </si>
  <si>
    <t>五丰喜上喜麻辣香肠200g 1*20</t>
  </si>
  <si>
    <t>五丰喜上喜特级腊肠200g 1*20</t>
  </si>
  <si>
    <t>五丰喜上喜一级腊肠400g 1*20</t>
  </si>
  <si>
    <t>五丰喜上喜双喜腊味600g1*10</t>
  </si>
  <si>
    <t>五丰喜上喜黑猪腊肠400g</t>
  </si>
  <si>
    <t>扬州富春</t>
  </si>
  <si>
    <t>五丰富春300g豆腐皮包（50g*6）1*12</t>
  </si>
  <si>
    <t>在售(26年新品)</t>
  </si>
  <si>
    <t>袋</t>
  </si>
  <si>
    <t>五丰富春320g翡翠烧卖（40g*8）1*16</t>
  </si>
  <si>
    <t>五丰富春320g乌饭烧卖（40g*8）1*16</t>
  </si>
  <si>
    <t>五丰富春180g笋肉蒸饺（30g*6）</t>
  </si>
  <si>
    <t>在售(半成品)</t>
  </si>
  <si>
    <t>五丰富春180g小笼汤包(30g*6) 1*12</t>
  </si>
  <si>
    <t>五丰富春240g虾仁糯米烧卖（30g*8）</t>
  </si>
  <si>
    <t>五丰富春300g菜肉包（50g*6/J）</t>
  </si>
  <si>
    <t>五丰富春300g干菜包（50g*6/J）</t>
  </si>
  <si>
    <t>五丰富春300g南瓜包(50g*6/J)1*12</t>
  </si>
  <si>
    <t>五丰富春300g千层油糕(50g*6) 1*12</t>
  </si>
  <si>
    <t>五丰富春300g三丁包(50g*6) 1*12</t>
  </si>
  <si>
    <t>五丰富春300g笋肉包(50g*6/J) 1*12</t>
  </si>
  <si>
    <t>五丰富春300g细沙包(50g*6/J)</t>
  </si>
  <si>
    <t>五丰富春300g香菇菜包（50g*6/J）</t>
  </si>
  <si>
    <t>五丰富春300g蟹黄包(50g*6) 1*12</t>
  </si>
  <si>
    <t>五丰富春360g肉包（30g*12/J）</t>
  </si>
  <si>
    <t>江西米粉</t>
  </si>
  <si>
    <t>五丰黑米米粉500g(长20cm/Φ：1.6mm±0.05mm)500G*24</t>
  </si>
  <si>
    <t>五丰高梁米粉400g(长20cm/Φ：1.6mm±0.05mm)400G*30</t>
  </si>
  <si>
    <t>五丰荞麦米粉400g(长20cm/Φ：1.6mm±0.05mm)400G*30</t>
  </si>
  <si>
    <t>五丰糙米米粉400g(长20cm/Φ：1.6mm±0.05mm)400G*30</t>
  </si>
  <si>
    <t>五丰贝壳米粉350G*24</t>
  </si>
  <si>
    <t>五丰江西米粉340g(长20cm/Φ：1.75mm±0.05mm) 340G*20</t>
  </si>
  <si>
    <t>五丰通心米粉350g*28 ( 长3cm/φ:7mm±0.5mm)350G*28</t>
  </si>
  <si>
    <t>袋装南昌拌粉经典版（191g*24袋）</t>
  </si>
  <si>
    <t>五丰麻酱米线桶装114g*12</t>
  </si>
  <si>
    <t>桶</t>
  </si>
  <si>
    <t>五丰肥汁米线桶装118g*12</t>
  </si>
  <si>
    <t>番茄米线（105g*12桶）</t>
  </si>
  <si>
    <t>火锅米线（95g*12桶）</t>
  </si>
  <si>
    <t>五丰</t>
  </si>
  <si>
    <t>五丰长粒香米5KG（A）</t>
  </si>
  <si>
    <t>5KG</t>
  </si>
  <si>
    <t>重点推荐</t>
  </si>
  <si>
    <t>鲜稻家五丰长粒香米5KG</t>
  </si>
  <si>
    <t>五丰有机大米(基地鲜供)5KG</t>
  </si>
  <si>
    <t>五丰优选东北大米5KG</t>
  </si>
  <si>
    <t>国药大健康</t>
  </si>
  <si>
    <t>孔伯华 清灵甘露茶2.7g*15包/盒</t>
  </si>
  <si>
    <t>40.5g</t>
  </si>
  <si>
    <t>孔伯华，近代中医第一人，十大名医之首。中医药大学奠基者。</t>
  </si>
  <si>
    <t>孔伯华 日日轻盈茶4g/包*15/盒</t>
  </si>
  <si>
    <t>60g</t>
  </si>
  <si>
    <t>孔伯华  花果畅音茶5g/包*15/盒</t>
  </si>
  <si>
    <t>75g</t>
  </si>
  <si>
    <t>孔伯华 花花恬静茶5g/包*15/盒</t>
  </si>
  <si>
    <t>孔伯华 舒甘炯炯茶5g/包*15/盒</t>
  </si>
  <si>
    <t>深度逆转 南极磷虾油软胶囊45g（0.75g/粒*60粒）</t>
  </si>
  <si>
    <t>45g</t>
  </si>
  <si>
    <t>国药旗下自研品牌</t>
  </si>
  <si>
    <t>深度逆转®「文曲瓶」350mL(25mLx14瓶)复合饮+28g(1gx28片)压片糖果</t>
  </si>
  <si>
    <t>350ml+28g</t>
  </si>
  <si>
    <t>深度逆转® 「灵光瓶」500mL(25mLx20瓶)</t>
  </si>
  <si>
    <t>500ml</t>
  </si>
  <si>
    <t>赢养优多菌乐活22栋益生菌粉15g（1.5gx10袋）</t>
  </si>
  <si>
    <t>15g</t>
  </si>
  <si>
    <t>牧怡绵羊奶粉（调制乳品）25克*7袋</t>
  </si>
  <si>
    <t>175g</t>
  </si>
  <si>
    <t>牧怡益生菌绵羊奶粉（调制乳粉）25克*7袋</t>
  </si>
  <si>
    <t>牧怡全脂绵羊乳粉25克*7袋</t>
  </si>
  <si>
    <t>蓓博颜玻色因紧致抗皱面霜50g</t>
  </si>
  <si>
    <t>50g</t>
  </si>
  <si>
    <t>国药自研黑绷带</t>
  </si>
  <si>
    <t>蓓博颜玻色因紧颜舒润日霜50g</t>
  </si>
  <si>
    <t>国药自研白绷带</t>
  </si>
  <si>
    <t>官栈×深度逆转</t>
  </si>
  <si>
    <t>官栈×深度逆转金蝶花胶粥礼盒258g*8</t>
  </si>
  <si>
    <t>2064g</t>
  </si>
  <si>
    <t>官栈*深度逆转 元气营养花胶龚210g*6</t>
  </si>
  <si>
    <t>1260g</t>
  </si>
  <si>
    <t>官栈×深度逆转双参花胶羹礼盒168g*8</t>
  </si>
  <si>
    <t>1344g</t>
  </si>
  <si>
    <t>官栈×深度逆转莲子石斛金蝶花胶粥258g</t>
  </si>
  <si>
    <t>258g</t>
  </si>
  <si>
    <t>官栈×深度逆转人参桃胶花胶羹168g</t>
  </si>
  <si>
    <t>168g</t>
  </si>
  <si>
    <t>官栈×深度逆转西洋参枸杞花胶羹168g</t>
  </si>
  <si>
    <t>官栈×深度逆转黄花鱼胶90g</t>
  </si>
  <si>
    <t>90g</t>
  </si>
  <si>
    <t>官栈×深度逆转黄花鱼胶180g</t>
  </si>
  <si>
    <t>180g</t>
  </si>
  <si>
    <t>仙晏</t>
  </si>
  <si>
    <t>仙晏霍山铁皮石斛(枫斗)100g</t>
  </si>
  <si>
    <t>100g</t>
  </si>
  <si>
    <t>仙晏加拿大西洋参100g</t>
  </si>
  <si>
    <t>仙晏枸杞原浆30ml*20袋</t>
  </si>
  <si>
    <t>600ml</t>
  </si>
  <si>
    <t>仙晏印尼燕窝50g</t>
  </si>
  <si>
    <t>仙晏印尼燕窝100g</t>
  </si>
  <si>
    <t>仙晏马来燕窝50g</t>
  </si>
  <si>
    <t>仙晏马来燕窝100g</t>
  </si>
  <si>
    <t>仙晏 印度尼西亚 鲜炖燕条100g</t>
  </si>
  <si>
    <t>仙晏燕盏条10g</t>
  </si>
  <si>
    <t>10g</t>
  </si>
  <si>
    <t>仙晏印尼甄选燕盏50g</t>
  </si>
  <si>
    <t>仙晏印尼甄选燕盏100g</t>
  </si>
  <si>
    <t>仙晏马来甄选燕盏50g</t>
  </si>
  <si>
    <t>仙晏马来甄选燕盏100g</t>
  </si>
  <si>
    <t>麦卢卡</t>
  </si>
  <si>
    <t>新西兰麦卢卡蜂蜜MGO40+400g</t>
  </si>
  <si>
    <t>400g</t>
  </si>
  <si>
    <t>小红书爆款</t>
  </si>
  <si>
    <t>新西兰麦卢卡蜂蜜UMF7+400g</t>
  </si>
  <si>
    <t>新西兰麦卢卡蜂蜜UMF10+500g</t>
  </si>
  <si>
    <t>500g</t>
  </si>
  <si>
    <t>新西兰麦卢卡蜂蜜UMF15+250g</t>
  </si>
  <si>
    <t>250g</t>
  </si>
  <si>
    <t>乾元一件代发外部产品2026年产品价格表</t>
  </si>
  <si>
    <t>品类</t>
  </si>
  <si>
    <t>图片</t>
  </si>
  <si>
    <t>采购成本
（含税/单）</t>
  </si>
  <si>
    <t>供货价
（含税/单）</t>
  </si>
  <si>
    <t>卖点</t>
  </si>
  <si>
    <t>发货时效</t>
  </si>
  <si>
    <t>产地（省+市 ）</t>
  </si>
  <si>
    <t>发货仓（省+市 ）</t>
  </si>
  <si>
    <t>快递公司</t>
  </si>
  <si>
    <t>服务区域及费用</t>
  </si>
  <si>
    <t>上市周期</t>
  </si>
  <si>
    <t>京东链接</t>
  </si>
  <si>
    <t>克重</t>
  </si>
  <si>
    <t>支/单</t>
  </si>
  <si>
    <t xml:space="preserve">五丰黎红风味菜籽油1.8L </t>
  </si>
  <si>
    <t>2-5日</t>
  </si>
  <si>
    <t>港澳台、新疆、西藏、青海、海南不发货</t>
  </si>
  <si>
    <t>全年有货</t>
  </si>
  <si>
    <t xml:space="preserve">五丰黎红黄菜籽油1.8L </t>
  </si>
  <si>
    <t>五丰黎红风味菜籽油5L</t>
  </si>
  <si>
    <t>五丰黎红黄菜籽油5L（通用瓶）</t>
  </si>
  <si>
    <t xml:space="preserve">五丰黎红小榨菜籽油5L </t>
  </si>
  <si>
    <t>五丰喜上喜一级腊肠400g</t>
  </si>
  <si>
    <t>五丰喜上喜双喜腊味600g</t>
  </si>
  <si>
    <t xml:space="preserve">五丰优选东北大米5KG </t>
  </si>
  <si>
    <t>新疆昊阳</t>
  </si>
  <si>
    <t>水果</t>
  </si>
  <si>
    <t>正宗新疆特产伽师瓜原产地新疆喀什市伽师县10-12斤（两颗装）</t>
  </si>
  <si>
    <t>在售
（季节性产品）</t>
  </si>
  <si>
    <t>5-6kg</t>
  </si>
  <si>
    <t>颗</t>
  </si>
  <si>
    <t>新疆伽师原产，地理标志贡瓜，天山雪水灌溉，戈壁长日照脆嫩爆汁，皮薄少籽 不催熟</t>
  </si>
  <si>
    <t>4-5日</t>
  </si>
  <si>
    <t>新疆喀什地区伽师县</t>
  </si>
  <si>
    <t>新疆巴音郭楞蒙古自治州库尔勒市</t>
  </si>
  <si>
    <t>顺丰</t>
  </si>
  <si>
    <t>港澳台，西藏不发货</t>
  </si>
  <si>
    <t>5月-9月</t>
  </si>
  <si>
    <t>新疆李子恐龙蛋原产地新疆阿克苏当地新鲜现摘2kg</t>
  </si>
  <si>
    <t>2kg</t>
  </si>
  <si>
    <t>箱</t>
  </si>
  <si>
    <t>新疆原产，核小肉厚自然成熟不催不打蜡，花青素丰富果形独特，稀缺应季鲜果</t>
  </si>
  <si>
    <t>2-3日</t>
  </si>
  <si>
    <t>新疆阿克苏</t>
  </si>
  <si>
    <t>7月-9月</t>
  </si>
  <si>
    <t>新疆直邮蟠桃产自于新疆库尔勒市501团2kg</t>
  </si>
  <si>
    <t>库尔勒501团原产地，桃香浓郁，汁水充沛自然树上熟，应季稀缺鲜果</t>
  </si>
  <si>
    <t>新疆巴音郭楞蒙古自治州库尔勒市501</t>
  </si>
  <si>
    <t>6月-9月</t>
  </si>
  <si>
    <t>新疆库尔勒香梨原产地新疆库尔勒市沙依东县超特香梨5kg</t>
  </si>
  <si>
    <t>5kg</t>
  </si>
  <si>
    <t>库尔勒原生果种，沙壤培育光照充裕凝聚果香，汁水充盈果肉细腻，清甜润喉果皮薄嫩，果香持久悠长当季现采，天然原生态鲜果</t>
  </si>
  <si>
    <t>新疆巴音郭楞蒙古自治州库尔勒市沙依东县</t>
  </si>
  <si>
    <t>德邦</t>
  </si>
  <si>
    <t>新疆库尔勒香梨原产地新疆库尔勒市沙依东县超特香梨7kg</t>
  </si>
  <si>
    <t>7kg</t>
  </si>
  <si>
    <t>新疆库尔勒香梨原产地新疆库尔勒市沙依东县全母梨王5kg</t>
  </si>
  <si>
    <t>新疆库尔勒香梨原产地新疆库尔勒市沙依东县全母梨王7kg</t>
  </si>
  <si>
    <t>联创云仓</t>
  </si>
  <si>
    <t>蓬莱黑猪</t>
  </si>
  <si>
    <t>子牧蓬莱生态黑猪五花肉1000g</t>
  </si>
  <si>
    <t>1000g</t>
  </si>
  <si>
    <t>子牧蓬莱生态黑猪肋排1000g</t>
  </si>
  <si>
    <t>子牧蓬莱生态黑猪猪蹄块1000g</t>
  </si>
  <si>
    <t>子牧蓬莱生态黑猪棒骨块1000g</t>
  </si>
  <si>
    <t>子牧蓬莱生态黑猪去皮腿肉1000g</t>
  </si>
  <si>
    <t>乔府大院</t>
  </si>
  <si>
    <t>乔府大院金饭碗五常大米5kg</t>
  </si>
  <si>
    <t>5000g</t>
  </si>
  <si>
    <t>羊小贝</t>
  </si>
  <si>
    <t>yosibaby/羊小贝山羊奶整箱200ml*10盒</t>
  </si>
  <si>
    <t>2000ml</t>
  </si>
  <si>
    <t>yosibaby/羊小贝有机配方羊奶粉380g</t>
  </si>
  <si>
    <t>380g</t>
  </si>
  <si>
    <t>户外运动</t>
  </si>
  <si>
    <t>Naturehike/挪客铝合金蛋卷桌SE版</t>
  </si>
  <si>
    <t>MOBIGARDEN/牧高笛征途伸缩铝合金登山杖</t>
  </si>
  <si>
    <t>Naturehike/挪客200毫升随行钛保温杯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</si>
</sst>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0.0_);\(0.0\)"/>
    <numFmt numFmtId="179" formatCode="0_);[Red]\(0\)"/>
    <numFmt numFmtId="180" formatCode="0.00_);\(0.00\)"/>
    <numFmt numFmtId="181" formatCode="0.00_ "/>
    <numFmt numFmtId="182" formatCode="0.0%"/>
    <numFmt numFmtId="183" formatCode="0.0_ "/>
    <numFmt numFmtId="184" formatCode="[$€-2]\ #,##0.00;[$€-2]\ \-#,##0.00"/>
    <numFmt numFmtId="185" formatCode="0.000_ "/>
  </numFmts>
  <fonts count="44">
    <font>
      <sz val="11"/>
      <name val="等线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9"/>
      <color rgb="FF000000"/>
      <name val="微软雅黑"/>
      <charset val="134"/>
    </font>
    <font>
      <u/>
      <sz val="11"/>
      <color rgb="FF800080"/>
      <name val="宋体"/>
      <charset val="134"/>
    </font>
    <font>
      <sz val="11"/>
      <color indexed="8"/>
      <name val="微软雅黑"/>
      <charset val="134"/>
    </font>
    <font>
      <sz val="12"/>
      <color rgb="FF000000"/>
      <name val="微软雅黑"/>
      <charset val="134"/>
    </font>
    <font>
      <b/>
      <sz val="18"/>
      <name val="微软雅黑"/>
      <charset val="134"/>
    </font>
    <font>
      <sz val="11"/>
      <color rgb="FF1F2329"/>
      <name val="微软雅黑"/>
      <charset val="134"/>
    </font>
    <font>
      <sz val="11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rgb="FF000000"/>
      <name val="等线"/>
      <charset val="134"/>
    </font>
    <font>
      <sz val="9"/>
      <color rgb="FF08090C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1F2329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0" fillId="0" borderId="0">
      <protection locked="0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0" borderId="2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31" applyNumberFormat="0" applyAlignment="0" applyProtection="0">
      <alignment vertical="center"/>
    </xf>
    <xf numFmtId="0" fontId="32" fillId="12" borderId="32" applyNumberFormat="0" applyAlignment="0" applyProtection="0">
      <alignment vertical="center"/>
    </xf>
    <xf numFmtId="0" fontId="33" fillId="12" borderId="31" applyNumberFormat="0" applyAlignment="0" applyProtection="0">
      <alignment vertical="center"/>
    </xf>
    <xf numFmtId="0" fontId="34" fillId="13" borderId="33" applyNumberFormat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9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9" fontId="1" fillId="0" borderId="0" xfId="3" applyFont="1" applyFill="1" applyAlignment="1" applyProtection="1">
      <alignment vertical="center"/>
    </xf>
    <xf numFmtId="0" fontId="3" fillId="0" borderId="0" xfId="0" applyNumberFormat="1" applyFont="1" applyFill="1" applyAlignment="1">
      <alignment horizontal="center" vertical="center" wrapText="1"/>
    </xf>
    <xf numFmtId="9" fontId="3" fillId="0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9" fontId="3" fillId="0" borderId="0" xfId="3" applyFont="1" applyFill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/>
    </xf>
    <xf numFmtId="4" fontId="5" fillId="0" borderId="4" xfId="0" applyNumberFormat="1" applyFont="1" applyFill="1" applyBorder="1" applyAlignment="1">
      <alignment horizontal="center" vertical="center" wrapText="1"/>
    </xf>
    <xf numFmtId="9" fontId="4" fillId="0" borderId="3" xfId="3" applyNumberFormat="1" applyFont="1" applyFill="1" applyBorder="1" applyAlignment="1" applyProtection="1">
      <alignment horizontal="center" vertical="center" wrapText="1"/>
    </xf>
    <xf numFmtId="3" fontId="5" fillId="0" borderId="3" xfId="0" applyNumberFormat="1" applyFont="1" applyFill="1" applyBorder="1" applyAlignment="1">
      <alignment horizontal="center" vertical="center" wrapText="1"/>
    </xf>
    <xf numFmtId="3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9" fontId="4" fillId="0" borderId="6" xfId="3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4" fontId="5" fillId="0" borderId="10" xfId="0" applyNumberFormat="1" applyFont="1" applyFill="1" applyBorder="1" applyAlignment="1">
      <alignment horizontal="center" vertical="center" wrapText="1"/>
    </xf>
    <xf numFmtId="9" fontId="4" fillId="0" borderId="12" xfId="3" applyNumberFormat="1" applyFont="1" applyFill="1" applyBorder="1" applyAlignment="1" applyProtection="1">
      <alignment horizontal="center" vertical="center" wrapText="1"/>
    </xf>
    <xf numFmtId="3" fontId="5" fillId="0" borderId="9" xfId="0" applyNumberFormat="1" applyFont="1" applyFill="1" applyBorder="1" applyAlignment="1">
      <alignment horizontal="center" vertical="center" wrapText="1"/>
    </xf>
    <xf numFmtId="3" fontId="5" fillId="0" borderId="10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9" fontId="4" fillId="0" borderId="13" xfId="3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4" fontId="5" fillId="0" borderId="17" xfId="0" applyNumberFormat="1" applyFont="1" applyFill="1" applyBorder="1" applyAlignment="1">
      <alignment horizontal="center" vertical="center" wrapText="1"/>
    </xf>
    <xf numFmtId="9" fontId="4" fillId="0" borderId="17" xfId="3" applyNumberFormat="1" applyFont="1" applyFill="1" applyBorder="1" applyAlignment="1" applyProtection="1">
      <alignment horizontal="center" vertical="center" wrapText="1"/>
    </xf>
    <xf numFmtId="3" fontId="5" fillId="0" borderId="16" xfId="0" applyNumberFormat="1" applyFont="1" applyFill="1" applyBorder="1" applyAlignment="1">
      <alignment horizontal="center" vertical="center" wrapText="1"/>
    </xf>
    <xf numFmtId="3" fontId="5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9" fontId="4" fillId="0" borderId="19" xfId="3" applyFont="1" applyFill="1" applyBorder="1" applyAlignment="1" applyProtection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176" fontId="6" fillId="0" borderId="20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7" fontId="6" fillId="0" borderId="10" xfId="0" applyNumberFormat="1" applyFont="1" applyFill="1" applyBorder="1" applyAlignment="1">
      <alignment horizontal="center" vertical="center"/>
    </xf>
    <xf numFmtId="178" fontId="7" fillId="0" borderId="20" xfId="0" applyNumberFormat="1" applyFont="1" applyFill="1" applyBorder="1" applyAlignment="1">
      <alignment horizontal="center" vertical="center"/>
    </xf>
    <xf numFmtId="9" fontId="7" fillId="0" borderId="20" xfId="3" applyNumberFormat="1" applyFont="1" applyFill="1" applyBorder="1" applyAlignment="1" applyProtection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4" fontId="6" fillId="0" borderId="10" xfId="0" applyNumberFormat="1" applyFont="1" applyFill="1" applyBorder="1" applyAlignment="1">
      <alignment horizontal="center" vertical="center"/>
    </xf>
    <xf numFmtId="58" fontId="8" fillId="0" borderId="22" xfId="0" applyNumberFormat="1" applyFont="1" applyFill="1" applyBorder="1" applyAlignment="1">
      <alignment horizontal="center" vertical="center"/>
    </xf>
    <xf numFmtId="4" fontId="6" fillId="0" borderId="10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176" fontId="6" fillId="0" borderId="10" xfId="0" applyNumberFormat="1" applyFont="1" applyFill="1" applyBorder="1" applyAlignment="1">
      <alignment horizontal="center" vertical="center"/>
    </xf>
    <xf numFmtId="9" fontId="1" fillId="0" borderId="0" xfId="3" applyFont="1" applyFill="1" applyAlignment="1" applyProtection="1">
      <alignment horizontal="left" vertical="center"/>
    </xf>
    <xf numFmtId="0" fontId="7" fillId="0" borderId="10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0" fillId="0" borderId="22" xfId="6" applyNumberFormat="1" applyFont="1" applyFill="1" applyBorder="1" applyAlignment="1" applyProtection="1">
      <alignment horizontal="center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9" fontId="8" fillId="0" borderId="0" xfId="3" applyFont="1" applyFill="1" applyAlignment="1" applyProtection="1">
      <alignment horizontal="center"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3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9" fontId="13" fillId="0" borderId="0" xfId="3" applyFont="1" applyFill="1" applyBorder="1" applyAlignment="1" applyProtection="1">
      <alignment horizontal="center" vertical="center" wrapText="1"/>
    </xf>
    <xf numFmtId="0" fontId="3" fillId="2" borderId="22" xfId="0" applyNumberFormat="1" applyFont="1" applyFill="1" applyBorder="1" applyAlignment="1">
      <alignment horizontal="center" vertical="center" wrapText="1"/>
    </xf>
    <xf numFmtId="0" fontId="3" fillId="0" borderId="25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center" vertical="center" wrapText="1"/>
    </xf>
    <xf numFmtId="4" fontId="5" fillId="0" borderId="3" xfId="0" applyNumberFormat="1" applyFont="1" applyFill="1" applyBorder="1" applyAlignment="1">
      <alignment horizontal="center" vertical="center" wrapText="1"/>
    </xf>
    <xf numFmtId="9" fontId="4" fillId="5" borderId="3" xfId="3" applyFont="1" applyFill="1" applyBorder="1" applyAlignment="1" applyProtection="1">
      <alignment horizontal="center" vertical="center" wrapText="1"/>
    </xf>
    <xf numFmtId="4" fontId="5" fillId="4" borderId="4" xfId="0" applyNumberFormat="1" applyFont="1" applyFill="1" applyBorder="1" applyAlignment="1">
      <alignment horizontal="center" vertical="center" wrapText="1"/>
    </xf>
    <xf numFmtId="179" fontId="4" fillId="3" borderId="6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4" fontId="5" fillId="4" borderId="9" xfId="0" applyNumberFormat="1" applyFont="1" applyFill="1" applyBorder="1" applyAlignment="1">
      <alignment horizontal="center" vertical="center" wrapText="1"/>
    </xf>
    <xf numFmtId="4" fontId="5" fillId="0" borderId="9" xfId="0" applyNumberFormat="1" applyFont="1" applyFill="1" applyBorder="1" applyAlignment="1">
      <alignment horizontal="center" vertical="center" wrapText="1"/>
    </xf>
    <xf numFmtId="9" fontId="4" fillId="5" borderId="12" xfId="3" applyFont="1" applyFill="1" applyBorder="1" applyAlignment="1" applyProtection="1">
      <alignment horizontal="center" vertical="center" wrapText="1"/>
    </xf>
    <xf numFmtId="4" fontId="5" fillId="4" borderId="10" xfId="0" applyNumberFormat="1" applyFont="1" applyFill="1" applyBorder="1" applyAlignment="1">
      <alignment horizontal="center" vertical="center" wrapText="1"/>
    </xf>
    <xf numFmtId="179" fontId="4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176" fontId="4" fillId="3" borderId="18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4" fontId="5" fillId="4" borderId="16" xfId="0" applyNumberFormat="1" applyFont="1" applyFill="1" applyBorder="1" applyAlignment="1">
      <alignment horizontal="center" vertical="center"/>
    </xf>
    <xf numFmtId="4" fontId="5" fillId="0" borderId="16" xfId="0" applyNumberFormat="1" applyFont="1" applyFill="1" applyBorder="1" applyAlignment="1">
      <alignment horizontal="center" vertical="center" wrapText="1"/>
    </xf>
    <xf numFmtId="4" fontId="5" fillId="4" borderId="16" xfId="0" applyNumberFormat="1" applyFont="1" applyFill="1" applyBorder="1" applyAlignment="1">
      <alignment horizontal="center" vertical="center" wrapText="1"/>
    </xf>
    <xf numFmtId="9" fontId="4" fillId="5" borderId="17" xfId="3" applyFont="1" applyFill="1" applyBorder="1" applyAlignment="1" applyProtection="1">
      <alignment horizontal="center" vertical="center" wrapText="1"/>
    </xf>
    <xf numFmtId="4" fontId="5" fillId="4" borderId="17" xfId="0" applyNumberFormat="1" applyFont="1" applyFill="1" applyBorder="1" applyAlignment="1">
      <alignment horizontal="center" vertical="center" wrapText="1"/>
    </xf>
    <xf numFmtId="179" fontId="4" fillId="3" borderId="19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180" fontId="7" fillId="0" borderId="20" xfId="0" applyNumberFormat="1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176" fontId="6" fillId="2" borderId="20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4" fontId="6" fillId="2" borderId="10" xfId="0" applyNumberFormat="1" applyFont="1" applyFill="1" applyBorder="1" applyAlignment="1">
      <alignment horizontal="center" vertical="center"/>
    </xf>
    <xf numFmtId="178" fontId="7" fillId="2" borderId="20" xfId="0" applyNumberFormat="1" applyFont="1" applyFill="1" applyBorder="1" applyAlignment="1">
      <alignment horizontal="center" vertical="center"/>
    </xf>
    <xf numFmtId="180" fontId="7" fillId="2" borderId="20" xfId="0" applyNumberFormat="1" applyFont="1" applyFill="1" applyBorder="1" applyAlignment="1">
      <alignment horizontal="center" vertical="center"/>
    </xf>
    <xf numFmtId="9" fontId="7" fillId="2" borderId="20" xfId="3" applyNumberFormat="1" applyFont="1" applyFill="1" applyBorder="1" applyAlignment="1" applyProtection="1">
      <alignment horizontal="center" vertical="center"/>
    </xf>
    <xf numFmtId="9" fontId="6" fillId="2" borderId="10" xfId="3" applyFont="1" applyFill="1" applyBorder="1" applyAlignment="1" applyProtection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" fillId="2" borderId="0" xfId="0" applyFont="1" applyFill="1" applyAlignment="1"/>
    <xf numFmtId="0" fontId="7" fillId="0" borderId="10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left" vertical="center"/>
    </xf>
    <xf numFmtId="178" fontId="6" fillId="2" borderId="20" xfId="0" applyNumberFormat="1" applyFont="1" applyFill="1" applyBorder="1" applyAlignment="1">
      <alignment horizontal="center" vertical="center"/>
    </xf>
    <xf numFmtId="180" fontId="6" fillId="2" borderId="20" xfId="0" applyNumberFormat="1" applyFont="1" applyFill="1" applyBorder="1" applyAlignment="1">
      <alignment horizontal="center" vertical="center"/>
    </xf>
    <xf numFmtId="9" fontId="6" fillId="2" borderId="20" xfId="3" applyNumberFormat="1" applyFont="1" applyFill="1" applyBorder="1" applyAlignment="1" applyProtection="1">
      <alignment horizontal="center" vertical="center"/>
    </xf>
    <xf numFmtId="9" fontId="6" fillId="2" borderId="20" xfId="3" applyFont="1" applyFill="1" applyBorder="1" applyAlignment="1" applyProtection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15" fillId="6" borderId="0" xfId="0" applyFont="1" applyFill="1">
      <alignment vertical="center"/>
    </xf>
    <xf numFmtId="0" fontId="1" fillId="6" borderId="0" xfId="0" applyFont="1" applyFill="1" applyAlignment="1"/>
    <xf numFmtId="0" fontId="1" fillId="7" borderId="0" xfId="0" applyFont="1" applyFill="1" applyAlignment="1"/>
    <xf numFmtId="0" fontId="1" fillId="0" borderId="0" xfId="0" applyFont="1" applyFill="1" applyAlignment="1"/>
    <xf numFmtId="0" fontId="15" fillId="0" borderId="0" xfId="0" applyFont="1" applyFill="1">
      <alignment vertical="center"/>
    </xf>
    <xf numFmtId="0" fontId="0" fillId="0" borderId="0" xfId="0" applyFill="1">
      <alignment vertical="center"/>
    </xf>
    <xf numFmtId="0" fontId="16" fillId="0" borderId="0" xfId="0" applyFont="1" applyFill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176" fontId="18" fillId="0" borderId="22" xfId="0" applyNumberFormat="1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horizontal="center" vertical="center"/>
    </xf>
    <xf numFmtId="181" fontId="15" fillId="0" borderId="0" xfId="0" applyNumberFormat="1" applyFont="1">
      <alignment vertical="center"/>
    </xf>
    <xf numFmtId="182" fontId="15" fillId="0" borderId="0" xfId="0" applyNumberFormat="1" applyFont="1">
      <alignment vertical="center"/>
    </xf>
    <xf numFmtId="0" fontId="15" fillId="8" borderId="0" xfId="0" applyFont="1" applyFill="1">
      <alignment vertical="center"/>
    </xf>
    <xf numFmtId="0" fontId="15" fillId="8" borderId="0" xfId="0" applyFont="1" applyFill="1" applyAlignment="1">
      <alignment horizontal="center" vertical="center"/>
    </xf>
    <xf numFmtId="181" fontId="15" fillId="8" borderId="0" xfId="0" applyNumberFormat="1" applyFont="1" applyFill="1">
      <alignment vertical="center"/>
    </xf>
    <xf numFmtId="10" fontId="19" fillId="0" borderId="22" xfId="0" applyNumberFormat="1" applyFont="1" applyFill="1" applyBorder="1" applyAlignment="1">
      <alignment horizontal="center" vertical="center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2" xfId="0" applyFont="1" applyFill="1" applyBorder="1" applyAlignment="1">
      <alignment horizontal="center" vertical="center" wrapText="1"/>
    </xf>
    <xf numFmtId="179" fontId="15" fillId="0" borderId="22" xfId="0" applyNumberFormat="1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183" fontId="18" fillId="0" borderId="22" xfId="0" applyNumberFormat="1" applyFont="1" applyFill="1" applyBorder="1" applyAlignment="1">
      <alignment horizontal="center" vertical="center" wrapText="1"/>
    </xf>
    <xf numFmtId="183" fontId="18" fillId="0" borderId="22" xfId="0" applyNumberFormat="1" applyFont="1" applyBorder="1" applyAlignment="1">
      <alignment horizontal="center" vertical="center" wrapText="1"/>
    </xf>
    <xf numFmtId="9" fontId="18" fillId="0" borderId="22" xfId="3" applyFont="1" applyFill="1" applyBorder="1" applyAlignment="1" applyProtection="1">
      <alignment horizontal="center" vertical="center" wrapText="1"/>
    </xf>
    <xf numFmtId="183" fontId="19" fillId="0" borderId="22" xfId="0" applyNumberFormat="1" applyFont="1" applyBorder="1" applyAlignment="1">
      <alignment horizontal="center" vertical="center" wrapText="1"/>
    </xf>
    <xf numFmtId="181" fontId="19" fillId="0" borderId="22" xfId="0" applyNumberFormat="1" applyFont="1" applyBorder="1" applyAlignment="1">
      <alignment horizontal="center" vertical="center" wrapText="1"/>
    </xf>
    <xf numFmtId="182" fontId="19" fillId="0" borderId="22" xfId="3" applyNumberFormat="1" applyFont="1" applyFill="1" applyBorder="1" applyAlignment="1" applyProtection="1">
      <alignment horizontal="center" vertical="center" wrapText="1"/>
    </xf>
    <xf numFmtId="9" fontId="19" fillId="0" borderId="22" xfId="3" applyFont="1" applyFill="1" applyBorder="1" applyAlignment="1" applyProtection="1">
      <alignment horizontal="center" vertical="center" wrapText="1"/>
    </xf>
    <xf numFmtId="183" fontId="19" fillId="8" borderId="22" xfId="0" applyNumberFormat="1" applyFont="1" applyFill="1" applyBorder="1" applyAlignment="1">
      <alignment horizontal="center" vertical="center" wrapText="1"/>
    </xf>
    <xf numFmtId="181" fontId="18" fillId="8" borderId="22" xfId="0" applyNumberFormat="1" applyFont="1" applyFill="1" applyBorder="1" applyAlignment="1">
      <alignment horizontal="center" vertical="center" wrapText="1"/>
    </xf>
    <xf numFmtId="183" fontId="1" fillId="0" borderId="22" xfId="0" applyNumberFormat="1" applyFont="1" applyBorder="1" applyAlignment="1">
      <alignment horizontal="center" vertical="center" wrapText="1"/>
    </xf>
    <xf numFmtId="0" fontId="15" fillId="6" borderId="22" xfId="0" applyFont="1" applyFill="1" applyBorder="1" applyAlignment="1" applyProtection="1">
      <alignment horizontal="center"/>
      <protection locked="0"/>
    </xf>
    <xf numFmtId="0" fontId="15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/>
    <xf numFmtId="0" fontId="15" fillId="6" borderId="22" xfId="0" applyFont="1" applyFill="1" applyBorder="1" applyAlignment="1">
      <alignment horizontal="center"/>
    </xf>
    <xf numFmtId="176" fontId="18" fillId="6" borderId="22" xfId="0" applyNumberFormat="1" applyFont="1" applyFill="1" applyBorder="1" applyAlignment="1">
      <alignment horizontal="center" vertical="center"/>
    </xf>
    <xf numFmtId="183" fontId="18" fillId="6" borderId="22" xfId="0" applyNumberFormat="1" applyFont="1" applyFill="1" applyBorder="1" applyAlignment="1">
      <alignment horizontal="center" vertical="center"/>
    </xf>
    <xf numFmtId="9" fontId="18" fillId="6" borderId="22" xfId="3" applyNumberFormat="1" applyFont="1" applyFill="1" applyBorder="1" applyAlignment="1" applyProtection="1">
      <alignment horizontal="center" vertical="center"/>
    </xf>
    <xf numFmtId="181" fontId="18" fillId="6" borderId="22" xfId="0" applyNumberFormat="1" applyFont="1" applyFill="1" applyBorder="1" applyAlignment="1">
      <alignment horizontal="center" vertical="center"/>
    </xf>
    <xf numFmtId="9" fontId="18" fillId="6" borderId="22" xfId="3" applyFont="1" applyFill="1" applyBorder="1" applyAlignment="1" applyProtection="1">
      <alignment horizontal="center" vertical="center"/>
    </xf>
    <xf numFmtId="182" fontId="18" fillId="6" borderId="22" xfId="3" applyNumberFormat="1" applyFont="1" applyFill="1" applyBorder="1" applyAlignment="1" applyProtection="1">
      <alignment horizontal="center" vertical="center"/>
    </xf>
    <xf numFmtId="181" fontId="18" fillId="6" borderId="22" xfId="3" applyNumberFormat="1" applyFont="1" applyFill="1" applyBorder="1" applyAlignment="1" applyProtection="1">
      <alignment horizontal="center" vertical="center"/>
    </xf>
    <xf numFmtId="183" fontId="18" fillId="6" borderId="22" xfId="3" applyNumberFormat="1" applyFont="1" applyFill="1" applyBorder="1" applyAlignment="1" applyProtection="1">
      <alignment horizontal="center" vertical="center"/>
    </xf>
    <xf numFmtId="183" fontId="19" fillId="6" borderId="22" xfId="0" applyNumberFormat="1" applyFont="1" applyFill="1" applyBorder="1" applyAlignment="1">
      <alignment horizontal="center" vertical="center"/>
    </xf>
    <xf numFmtId="181" fontId="19" fillId="6" borderId="22" xfId="3" applyNumberFormat="1" applyFont="1" applyFill="1" applyBorder="1" applyAlignment="1" applyProtection="1">
      <alignment horizontal="center" vertical="center"/>
    </xf>
    <xf numFmtId="9" fontId="19" fillId="6" borderId="22" xfId="3" applyFont="1" applyFill="1" applyBorder="1" applyAlignment="1" applyProtection="1">
      <alignment horizontal="center" vertical="center"/>
    </xf>
    <xf numFmtId="183" fontId="19" fillId="6" borderId="22" xfId="3" applyNumberFormat="1" applyFont="1" applyFill="1" applyBorder="1" applyAlignment="1" applyProtection="1">
      <alignment horizontal="center" vertical="center"/>
    </xf>
    <xf numFmtId="9" fontId="20" fillId="6" borderId="0" xfId="3" applyFill="1" applyAlignment="1">
      <alignment horizontal="center" vertical="center"/>
      <protection locked="0"/>
    </xf>
    <xf numFmtId="9" fontId="19" fillId="6" borderId="22" xfId="0" applyNumberFormat="1" applyFont="1" applyFill="1" applyBorder="1" applyAlignment="1">
      <alignment horizontal="center" vertical="center"/>
    </xf>
    <xf numFmtId="181" fontId="19" fillId="6" borderId="22" xfId="0" applyNumberFormat="1" applyFont="1" applyFill="1" applyBorder="1" applyAlignment="1">
      <alignment horizontal="center" vertical="center"/>
    </xf>
    <xf numFmtId="10" fontId="19" fillId="6" borderId="22" xfId="0" applyNumberFormat="1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5" fillId="6" borderId="22" xfId="0" applyFont="1" applyFill="1" applyBorder="1">
      <alignment vertical="center"/>
    </xf>
    <xf numFmtId="184" fontId="1" fillId="6" borderId="22" xfId="0" applyNumberFormat="1" applyFont="1" applyFill="1" applyBorder="1" applyAlignment="1">
      <alignment horizontal="left" vertical="center"/>
    </xf>
    <xf numFmtId="179" fontId="15" fillId="6" borderId="22" xfId="0" applyNumberFormat="1" applyFont="1" applyFill="1" applyBorder="1" applyAlignment="1">
      <alignment horizontal="center" vertical="center"/>
    </xf>
    <xf numFmtId="181" fontId="15" fillId="6" borderId="22" xfId="0" applyNumberFormat="1" applyFont="1" applyFill="1" applyBorder="1">
      <alignment vertical="center"/>
    </xf>
    <xf numFmtId="182" fontId="15" fillId="6" borderId="0" xfId="0" applyNumberFormat="1" applyFont="1" applyFill="1">
      <alignment vertical="center"/>
    </xf>
    <xf numFmtId="181" fontId="15" fillId="6" borderId="0" xfId="0" applyNumberFormat="1" applyFont="1" applyFill="1">
      <alignment vertical="center"/>
    </xf>
    <xf numFmtId="182" fontId="20" fillId="6" borderId="22" xfId="3" applyNumberFormat="1" applyFont="1" applyFill="1" applyBorder="1" applyAlignment="1">
      <alignment horizontal="center" vertical="center"/>
      <protection locked="0"/>
    </xf>
    <xf numFmtId="176" fontId="15" fillId="6" borderId="22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0" borderId="22" xfId="0" applyFont="1" applyBorder="1" applyAlignment="1" applyProtection="1">
      <alignment horizontal="center"/>
      <protection locked="0"/>
    </xf>
    <xf numFmtId="0" fontId="15" fillId="0" borderId="22" xfId="0" applyFont="1" applyFill="1" applyBorder="1" applyAlignment="1">
      <alignment horizontal="center" vertical="center"/>
    </xf>
    <xf numFmtId="0" fontId="15" fillId="0" borderId="22" xfId="0" applyFont="1" applyBorder="1" applyAlignment="1"/>
    <xf numFmtId="0" fontId="15" fillId="0" borderId="22" xfId="0" applyFont="1" applyBorder="1" applyAlignment="1">
      <alignment horizontal="center"/>
    </xf>
    <xf numFmtId="179" fontId="15" fillId="0" borderId="22" xfId="0" applyNumberFormat="1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183" fontId="18" fillId="0" borderId="22" xfId="0" applyNumberFormat="1" applyFont="1" applyFill="1" applyBorder="1" applyAlignment="1">
      <alignment horizontal="center" vertical="center"/>
    </xf>
    <xf numFmtId="183" fontId="18" fillId="0" borderId="22" xfId="0" applyNumberFormat="1" applyFont="1" applyFill="1" applyBorder="1" applyAlignment="1">
      <alignment horizontal="center" vertical="center"/>
    </xf>
    <xf numFmtId="9" fontId="18" fillId="0" borderId="22" xfId="3" applyNumberFormat="1" applyFont="1" applyFill="1" applyBorder="1" applyAlignment="1" applyProtection="1">
      <alignment horizontal="center" vertical="center"/>
    </xf>
    <xf numFmtId="181" fontId="18" fillId="0" borderId="22" xfId="0" applyNumberFormat="1" applyFont="1" applyFill="1" applyBorder="1" applyAlignment="1">
      <alignment horizontal="center" vertical="center"/>
    </xf>
    <xf numFmtId="9" fontId="18" fillId="0" borderId="22" xfId="3" applyFont="1" applyFill="1" applyBorder="1" applyAlignment="1" applyProtection="1">
      <alignment horizontal="center" vertical="center"/>
    </xf>
    <xf numFmtId="182" fontId="18" fillId="0" borderId="22" xfId="3" applyNumberFormat="1" applyFont="1" applyFill="1" applyBorder="1" applyAlignment="1" applyProtection="1">
      <alignment horizontal="center" vertical="center"/>
    </xf>
    <xf numFmtId="181" fontId="18" fillId="0" borderId="22" xfId="3" applyNumberFormat="1" applyFont="1" applyFill="1" applyBorder="1" applyAlignment="1" applyProtection="1">
      <alignment horizontal="center" vertical="center"/>
    </xf>
    <xf numFmtId="183" fontId="18" fillId="0" borderId="22" xfId="3" applyNumberFormat="1" applyFont="1" applyFill="1" applyBorder="1" applyAlignment="1" applyProtection="1">
      <alignment horizontal="center" vertical="center"/>
    </xf>
    <xf numFmtId="181" fontId="19" fillId="0" borderId="22" xfId="3" applyNumberFormat="1" applyFont="1" applyFill="1" applyBorder="1" applyAlignment="1" applyProtection="1">
      <alignment horizontal="center" vertical="center"/>
    </xf>
    <xf numFmtId="9" fontId="19" fillId="0" borderId="22" xfId="3" applyFont="1" applyFill="1" applyBorder="1" applyAlignment="1" applyProtection="1">
      <alignment horizontal="center" vertical="center"/>
    </xf>
    <xf numFmtId="183" fontId="19" fillId="0" borderId="22" xfId="3" applyNumberFormat="1" applyFont="1" applyFill="1" applyBorder="1" applyAlignment="1" applyProtection="1">
      <alignment horizontal="center" vertical="center"/>
    </xf>
    <xf numFmtId="183" fontId="19" fillId="8" borderId="22" xfId="3" applyNumberFormat="1" applyFont="1" applyFill="1" applyBorder="1" applyAlignment="1" applyProtection="1">
      <alignment horizontal="center" vertical="center"/>
    </xf>
    <xf numFmtId="182" fontId="20" fillId="0" borderId="22" xfId="3" applyNumberFormat="1" applyFont="1" applyFill="1" applyBorder="1" applyAlignment="1">
      <alignment horizontal="center" vertical="center"/>
      <protection locked="0"/>
    </xf>
    <xf numFmtId="9" fontId="19" fillId="0" borderId="22" xfId="0" applyNumberFormat="1" applyFont="1" applyFill="1" applyBorder="1" applyAlignment="1">
      <alignment horizontal="center" vertical="center"/>
    </xf>
    <xf numFmtId="181" fontId="19" fillId="0" borderId="22" xfId="0" applyNumberFormat="1" applyFont="1" applyFill="1" applyBorder="1" applyAlignment="1">
      <alignment horizontal="center" vertical="center"/>
    </xf>
    <xf numFmtId="183" fontId="19" fillId="0" borderId="22" xfId="0" applyNumberFormat="1" applyFont="1" applyFill="1" applyBorder="1" applyAlignment="1">
      <alignment horizontal="center" vertical="center"/>
    </xf>
    <xf numFmtId="181" fontId="18" fillId="8" borderId="22" xfId="0" applyNumberFormat="1" applyFont="1" applyFill="1" applyBorder="1" applyAlignment="1">
      <alignment horizontal="center" vertical="center"/>
    </xf>
    <xf numFmtId="0" fontId="15" fillId="0" borderId="22" xfId="0" applyFont="1" applyFill="1" applyBorder="1">
      <alignment vertical="center"/>
    </xf>
    <xf numFmtId="10" fontId="19" fillId="0" borderId="22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81" fontId="18" fillId="0" borderId="22" xfId="0" applyNumberFormat="1" applyFont="1" applyFill="1" applyBorder="1" applyAlignment="1">
      <alignment horizontal="center" vertical="center"/>
    </xf>
    <xf numFmtId="184" fontId="1" fillId="0" borderId="22" xfId="0" applyNumberFormat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>
      <alignment vertical="center"/>
    </xf>
    <xf numFmtId="0" fontId="15" fillId="0" borderId="22" xfId="0" applyFont="1" applyFill="1" applyBorder="1" applyAlignment="1" applyProtection="1">
      <alignment horizontal="center"/>
      <protection locked="0"/>
    </xf>
    <xf numFmtId="182" fontId="19" fillId="0" borderId="22" xfId="3" applyNumberFormat="1" applyFont="1" applyFill="1" applyBorder="1" applyAlignment="1" applyProtection="1">
      <alignment horizontal="center" vertical="center"/>
    </xf>
    <xf numFmtId="181" fontId="19" fillId="8" borderId="22" xfId="3" applyNumberFormat="1" applyFont="1" applyFill="1" applyBorder="1" applyAlignment="1" applyProtection="1">
      <alignment horizontal="center" vertical="center"/>
    </xf>
    <xf numFmtId="0" fontId="15" fillId="6" borderId="22" xfId="0" applyFont="1" applyFill="1" applyBorder="1" applyAlignment="1" applyProtection="1">
      <alignment horizontal="center" vertical="center"/>
      <protection locked="0"/>
    </xf>
    <xf numFmtId="0" fontId="17" fillId="6" borderId="22" xfId="0" applyFont="1" applyFill="1" applyBorder="1" applyAlignment="1">
      <alignment horizontal="center" vertical="center"/>
    </xf>
    <xf numFmtId="183" fontId="18" fillId="6" borderId="27" xfId="0" applyNumberFormat="1" applyFont="1" applyFill="1" applyBorder="1" applyAlignment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0" fontId="15" fillId="0" borderId="22" xfId="0" applyFont="1" applyFill="1" applyBorder="1" applyAlignment="1">
      <alignment horizontal="center"/>
    </xf>
    <xf numFmtId="181" fontId="15" fillId="0" borderId="0" xfId="0" applyNumberFormat="1" applyFont="1" applyFill="1">
      <alignment vertical="center"/>
    </xf>
    <xf numFmtId="182" fontId="15" fillId="0" borderId="0" xfId="0" applyNumberFormat="1" applyFont="1" applyFill="1">
      <alignment vertical="center"/>
    </xf>
    <xf numFmtId="176" fontId="18" fillId="0" borderId="22" xfId="0" applyNumberFormat="1" applyFont="1" applyFill="1" applyBorder="1" applyAlignment="1">
      <alignment horizontal="center" vertical="center"/>
    </xf>
    <xf numFmtId="0" fontId="15" fillId="0" borderId="22" xfId="0" applyFont="1" applyFill="1" applyBorder="1" applyAlignment="1"/>
    <xf numFmtId="184" fontId="1" fillId="0" borderId="22" xfId="0" applyNumberFormat="1" applyFont="1" applyFill="1" applyBorder="1" applyAlignment="1">
      <alignment horizontal="left" vertical="center"/>
    </xf>
    <xf numFmtId="9" fontId="18" fillId="0" borderId="22" xfId="3" applyNumberFormat="1" applyFont="1" applyFill="1" applyBorder="1" applyAlignment="1" applyProtection="1">
      <alignment horizontal="center" vertical="center"/>
    </xf>
    <xf numFmtId="9" fontId="18" fillId="0" borderId="22" xfId="3" applyFont="1" applyFill="1" applyBorder="1" applyAlignment="1" applyProtection="1">
      <alignment horizontal="center" vertical="center"/>
    </xf>
    <xf numFmtId="182" fontId="18" fillId="0" borderId="22" xfId="3" applyNumberFormat="1" applyFont="1" applyFill="1" applyBorder="1" applyAlignment="1" applyProtection="1">
      <alignment horizontal="center" vertical="center"/>
    </xf>
    <xf numFmtId="181" fontId="18" fillId="0" borderId="22" xfId="3" applyNumberFormat="1" applyFont="1" applyFill="1" applyBorder="1" applyAlignment="1" applyProtection="1">
      <alignment horizontal="center" vertical="center"/>
    </xf>
    <xf numFmtId="183" fontId="18" fillId="0" borderId="22" xfId="3" applyNumberFormat="1" applyFont="1" applyFill="1" applyBorder="1" applyAlignment="1" applyProtection="1">
      <alignment horizontal="center" vertical="center"/>
    </xf>
    <xf numFmtId="183" fontId="19" fillId="0" borderId="22" xfId="0" applyNumberFormat="1" applyFont="1" applyFill="1" applyBorder="1" applyAlignment="1">
      <alignment horizontal="center" vertical="center"/>
    </xf>
    <xf numFmtId="181" fontId="19" fillId="0" borderId="22" xfId="3" applyNumberFormat="1" applyFont="1" applyFill="1" applyBorder="1" applyAlignment="1" applyProtection="1">
      <alignment horizontal="center" vertical="center"/>
    </xf>
    <xf numFmtId="9" fontId="19" fillId="0" borderId="22" xfId="3" applyFont="1" applyFill="1" applyBorder="1" applyAlignment="1" applyProtection="1">
      <alignment horizontal="center" vertical="center"/>
    </xf>
    <xf numFmtId="183" fontId="19" fillId="0" borderId="22" xfId="3" applyNumberFormat="1" applyFont="1" applyFill="1" applyBorder="1" applyAlignment="1" applyProtection="1">
      <alignment horizontal="center" vertical="center"/>
    </xf>
    <xf numFmtId="181" fontId="19" fillId="0" borderId="22" xfId="0" applyNumberFormat="1" applyFont="1" applyFill="1" applyBorder="1" applyAlignment="1">
      <alignment horizontal="center" vertical="center"/>
    </xf>
    <xf numFmtId="9" fontId="19" fillId="0" borderId="22" xfId="0" applyNumberFormat="1" applyFont="1" applyFill="1" applyBorder="1" applyAlignment="1">
      <alignment horizontal="center" vertical="center"/>
    </xf>
    <xf numFmtId="0" fontId="21" fillId="0" borderId="22" xfId="0" applyNumberFormat="1" applyFont="1" applyFill="1" applyBorder="1" applyAlignment="1">
      <alignment horizontal="center" vertical="center" wrapText="1"/>
    </xf>
    <xf numFmtId="0" fontId="15" fillId="0" borderId="22" xfId="0" applyFont="1" applyFill="1" applyBorder="1" applyAlignment="1" applyProtection="1">
      <alignment horizontal="center" vertical="center"/>
      <protection locked="0"/>
    </xf>
    <xf numFmtId="0" fontId="15" fillId="0" borderId="22" xfId="0" applyFont="1" applyFill="1" applyBorder="1" applyAlignment="1"/>
    <xf numFmtId="0" fontId="15" fillId="0" borderId="22" xfId="0" applyFont="1" applyFill="1" applyBorder="1" applyAlignment="1">
      <alignment horizontal="center"/>
    </xf>
    <xf numFmtId="179" fontId="15" fillId="0" borderId="22" xfId="0" applyNumberFormat="1" applyFont="1" applyFill="1" applyBorder="1" applyAlignment="1">
      <alignment horizontal="center" vertical="center"/>
    </xf>
    <xf numFmtId="181" fontId="21" fillId="0" borderId="22" xfId="0" applyNumberFormat="1" applyFont="1" applyFill="1" applyBorder="1" applyAlignment="1">
      <alignment horizontal="center" vertical="center" wrapText="1"/>
    </xf>
    <xf numFmtId="185" fontId="19" fillId="0" borderId="22" xfId="3" applyNumberFormat="1" applyFont="1" applyFill="1" applyBorder="1" applyAlignment="1" applyProtection="1">
      <alignment horizontal="center" vertical="center"/>
    </xf>
    <xf numFmtId="182" fontId="20" fillId="0" borderId="22" xfId="3" applyNumberFormat="1" applyFont="1" applyFill="1" applyBorder="1" applyAlignment="1">
      <alignment horizontal="center" vertical="center"/>
      <protection locked="0"/>
    </xf>
    <xf numFmtId="185" fontId="19" fillId="0" borderId="22" xfId="0" applyNumberFormat="1" applyFont="1" applyFill="1" applyBorder="1" applyAlignment="1">
      <alignment horizontal="center" vertical="center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horizontal="center" vertical="center"/>
    </xf>
    <xf numFmtId="181" fontId="15" fillId="0" borderId="0" xfId="0" applyNumberFormat="1" applyFont="1" applyFill="1">
      <alignment vertical="center"/>
    </xf>
    <xf numFmtId="0" fontId="15" fillId="0" borderId="0" xfId="0" applyFont="1" applyAlignment="1" applyProtection="1">
      <alignment horizontal="center" vertical="center" wrapText="1"/>
      <protection locked="0"/>
    </xf>
    <xf numFmtId="181" fontId="18" fillId="0" borderId="22" xfId="0" applyNumberFormat="1" applyFont="1" applyFill="1" applyBorder="1" applyAlignment="1">
      <alignment horizontal="center" vertical="center"/>
    </xf>
    <xf numFmtId="185" fontId="19" fillId="8" borderId="22" xfId="3" applyNumberFormat="1" applyFont="1" applyFill="1" applyBorder="1" applyAlignment="1" applyProtection="1">
      <alignment horizontal="center" vertical="center"/>
    </xf>
    <xf numFmtId="0" fontId="15" fillId="9" borderId="0" xfId="0" applyFont="1" applyFill="1">
      <alignment vertical="center"/>
    </xf>
    <xf numFmtId="0" fontId="15" fillId="6" borderId="22" xfId="0" applyFont="1" applyFill="1" applyBorder="1" applyAlignment="1" quotePrefix="1"/>
    <xf numFmtId="0" fontId="15" fillId="0" borderId="22" xfId="0" applyFont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57AC0"/>
        </patternFill>
      </fill>
    </dxf>
    <dxf>
      <fill>
        <patternFill patternType="solid">
          <bgColor rgb="FFFAD355"/>
        </patternFill>
      </fill>
    </dxf>
    <dxf>
      <fill>
        <patternFill patternType="solid">
          <bgColor rgb="FFFAF1D1"/>
        </patternFill>
      </fill>
    </dxf>
    <dxf>
      <fill>
        <patternFill patternType="solid">
          <bgColor rgb="FFFDDD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4"/>
  <sheetViews>
    <sheetView tabSelected="1" zoomScale="71" zoomScaleNormal="71" workbookViewId="0">
      <pane ySplit="1" topLeftCell="A86" activePane="bottomLeft" state="frozen"/>
      <selection/>
      <selection pane="bottomLeft" activeCell="M113" sqref="M113"/>
    </sheetView>
  </sheetViews>
  <sheetFormatPr defaultColWidth="9" defaultRowHeight="15"/>
  <cols>
    <col min="1" max="1" width="40.5" style="162" customWidth="1"/>
    <col min="2" max="2" width="7.91666666666667" style="162" customWidth="1"/>
    <col min="3" max="3" width="9.06666666666667" style="163" customWidth="1"/>
    <col min="4" max="4" width="15.2083333333333" style="164" customWidth="1"/>
    <col min="5" max="5" width="8.875" style="165" customWidth="1"/>
    <col min="6" max="6" width="7.375" style="166" customWidth="1"/>
    <col min="7" max="7" width="19.8416666666667" style="164" customWidth="1"/>
    <col min="8" max="8" width="10.6666666666667" style="164" customWidth="1"/>
    <col min="9" max="9" width="12.7916666666667" style="167" customWidth="1"/>
    <col min="10" max="10" width="4.25" style="164" customWidth="1"/>
    <col min="11" max="11" width="5.86666666666667" style="164" customWidth="1"/>
    <col min="12" max="12" width="6.61666666666667" style="168" customWidth="1"/>
    <col min="13" max="13" width="7.375" style="169" customWidth="1"/>
    <col min="14" max="14" width="7.16666666666667" style="164" customWidth="1"/>
    <col min="15" max="15" width="4.45833333333333" style="164" hidden="1" customWidth="1"/>
    <col min="16" max="16" width="6.19166666666667" style="164" customWidth="1"/>
    <col min="17" max="17" width="6.70833333333333" style="170" customWidth="1"/>
    <col min="18" max="18" width="4.56666666666667" style="164" customWidth="1"/>
    <col min="19" max="19" width="5" style="171" customWidth="1"/>
    <col min="20" max="20" width="5.70833333333333" style="164" customWidth="1"/>
    <col min="21" max="21" width="5.975" style="164" customWidth="1"/>
    <col min="22" max="22" width="6.08333333333333" style="164" customWidth="1"/>
    <col min="23" max="23" width="5.86666666666667" style="164" customWidth="1"/>
    <col min="24" max="24" width="5.75" style="170" customWidth="1"/>
    <col min="25" max="25" width="5.35833333333333" style="170" customWidth="1"/>
    <col min="26" max="26" width="4.15833333333333" style="164" hidden="1" customWidth="1"/>
    <col min="27" max="27" width="4.04166666666667" style="164" hidden="1" customWidth="1"/>
    <col min="28" max="28" width="5.96666666666667" style="164" hidden="1" customWidth="1"/>
    <col min="29" max="29" width="6.18333333333333" style="170" customWidth="1"/>
    <col min="30" max="30" width="5.35833333333333" style="170" customWidth="1"/>
    <col min="31" max="31" width="5.59166666666667" style="164" customWidth="1"/>
    <col min="32" max="32" width="7.01666666666667" style="164" customWidth="1"/>
    <col min="33" max="33" width="8.45" style="164" customWidth="1"/>
    <col min="34" max="34" width="7.61666666666667" style="164" customWidth="1"/>
    <col min="35" max="36" width="7.61666666666667" style="172" customWidth="1"/>
    <col min="37" max="37" width="7.41666666666667" style="173" customWidth="1"/>
    <col min="38" max="38" width="5.46666666666667" style="164" customWidth="1"/>
    <col min="39" max="39" width="7.975" style="164" customWidth="1"/>
    <col min="40" max="40" width="3.91666666666667" style="164" customWidth="1"/>
    <col min="41" max="41" width="6.78333333333333" style="164" customWidth="1"/>
    <col min="42" max="42" width="7.5" style="164"/>
    <col min="43" max="43" width="8.375" style="174"/>
    <col min="44" max="44" width="9" style="164" customWidth="1"/>
    <col min="45" max="45" width="7.25" style="175"/>
    <col min="46" max="47" width="9" style="164"/>
    <col min="48" max="48" width="12.6666666666667" style="164"/>
    <col min="49" max="49" width="11.6666666666667" style="164"/>
    <col min="50" max="51" width="27.0833333333333" style="164" customWidth="1"/>
    <col min="52" max="16384" width="9" style="164"/>
  </cols>
  <sheetData>
    <row r="1" ht="39" spans="1:58">
      <c r="A1" s="176" t="s">
        <v>0</v>
      </c>
      <c r="B1" s="176" t="s">
        <v>1</v>
      </c>
      <c r="C1" s="177" t="s">
        <v>2</v>
      </c>
      <c r="D1" s="178" t="s">
        <v>3</v>
      </c>
      <c r="E1" s="178" t="s">
        <v>4</v>
      </c>
      <c r="F1" s="179" t="s">
        <v>5</v>
      </c>
      <c r="G1" s="179" t="s">
        <v>6</v>
      </c>
      <c r="H1" s="179" t="s">
        <v>7</v>
      </c>
      <c r="I1" s="167" t="s">
        <v>8</v>
      </c>
      <c r="J1" s="179" t="s">
        <v>9</v>
      </c>
      <c r="K1" s="180" t="s">
        <v>10</v>
      </c>
      <c r="L1" s="181" t="s">
        <v>11</v>
      </c>
      <c r="M1" s="182" t="s">
        <v>12</v>
      </c>
      <c r="N1" s="183" t="s">
        <v>13</v>
      </c>
      <c r="O1" s="184" t="s">
        <v>14</v>
      </c>
      <c r="P1" s="185" t="s">
        <v>15</v>
      </c>
      <c r="Q1" s="186" t="s">
        <v>16</v>
      </c>
      <c r="R1" s="185" t="s">
        <v>17</v>
      </c>
      <c r="S1" s="187" t="s">
        <v>18</v>
      </c>
      <c r="T1" s="188" t="s">
        <v>19</v>
      </c>
      <c r="U1" s="185" t="s">
        <v>20</v>
      </c>
      <c r="V1" s="185" t="s">
        <v>21</v>
      </c>
      <c r="W1" s="185" t="s">
        <v>22</v>
      </c>
      <c r="X1" s="186" t="s">
        <v>23</v>
      </c>
      <c r="Y1" s="186" t="s">
        <v>24</v>
      </c>
      <c r="Z1" s="185" t="s">
        <v>25</v>
      </c>
      <c r="AA1" s="185" t="s">
        <v>26</v>
      </c>
      <c r="AB1" s="185" t="s">
        <v>27</v>
      </c>
      <c r="AC1" s="186" t="s">
        <v>28</v>
      </c>
      <c r="AD1" s="186" t="s">
        <v>29</v>
      </c>
      <c r="AE1" s="185" t="s">
        <v>30</v>
      </c>
      <c r="AF1" s="185" t="s">
        <v>31</v>
      </c>
      <c r="AG1" s="185" t="s">
        <v>32</v>
      </c>
      <c r="AH1" s="185" t="s">
        <v>33</v>
      </c>
      <c r="AI1" s="189" t="s">
        <v>34</v>
      </c>
      <c r="AJ1" s="189" t="s">
        <v>35</v>
      </c>
      <c r="AK1" s="189"/>
      <c r="AL1" s="185" t="s">
        <v>36</v>
      </c>
      <c r="AM1" s="185" t="s">
        <v>37</v>
      </c>
      <c r="AN1" s="185" t="s">
        <v>38</v>
      </c>
      <c r="AO1" s="185" t="s">
        <v>39</v>
      </c>
      <c r="AP1" s="185" t="s">
        <v>40</v>
      </c>
      <c r="AQ1" s="190" t="s">
        <v>41</v>
      </c>
      <c r="AR1" s="183" t="s">
        <v>42</v>
      </c>
      <c r="AS1" s="175" t="s">
        <v>43</v>
      </c>
      <c r="AT1" s="183" t="s">
        <v>44</v>
      </c>
      <c r="AU1" s="191" t="s">
        <v>45</v>
      </c>
    </row>
    <row r="2" s="155" customFormat="1" ht="14" spans="1:58">
      <c r="A2" s="192" t="s">
        <v>46</v>
      </c>
      <c r="B2" s="192" t="s">
        <v>47</v>
      </c>
      <c r="C2" s="193">
        <v>130</v>
      </c>
      <c r="D2" s="194" t="s">
        <v>48</v>
      </c>
      <c r="E2" s="195" t="s">
        <v>49</v>
      </c>
      <c r="F2" s="195" t="s">
        <v>50</v>
      </c>
      <c r="G2" s="193" t="s">
        <v>46</v>
      </c>
      <c r="H2" s="193"/>
      <c r="I2" s="196" t="s">
        <v>51</v>
      </c>
      <c r="J2" s="155"/>
      <c r="K2" s="196">
        <f t="shared" ref="K2:K17" si="0">C2</f>
        <v>130</v>
      </c>
      <c r="L2" s="196">
        <f>K2*1.03</f>
        <v>133.9</v>
      </c>
      <c r="M2" s="197">
        <v>50</v>
      </c>
      <c r="N2" s="197">
        <f>M2/1000*L2</f>
        <v>6.695</v>
      </c>
      <c r="O2" s="198">
        <v>0</v>
      </c>
      <c r="P2" s="197">
        <f t="shared" ref="P2:P40" si="1">M2*(1+O2)</f>
        <v>50</v>
      </c>
      <c r="Q2" s="199">
        <v>6</v>
      </c>
      <c r="R2" s="200">
        <f t="shared" ref="R2:R28" si="2">Q2/AP2</f>
        <v>0.073881305220816</v>
      </c>
      <c r="S2" s="201">
        <v>0.1</v>
      </c>
      <c r="T2" s="202">
        <f t="shared" ref="T2:T28" si="3">P2*S2</f>
        <v>5</v>
      </c>
      <c r="U2" s="203">
        <f t="shared" ref="U2:U28" si="4">P2/(1-S2)</f>
        <v>55.5555555555556</v>
      </c>
      <c r="V2" s="203">
        <f t="shared" ref="V2:V28" si="5">U2+Q2</f>
        <v>61.5555555555556</v>
      </c>
      <c r="W2" s="203">
        <f t="shared" ref="W2:W28" si="6">V2/1000*L2</f>
        <v>8.2422888888889</v>
      </c>
      <c r="X2" s="199">
        <v>0.25</v>
      </c>
      <c r="Y2" s="199">
        <v>0.25</v>
      </c>
      <c r="Z2" s="197">
        <v>0</v>
      </c>
      <c r="AA2" s="197">
        <v>0</v>
      </c>
      <c r="AB2" s="204">
        <v>0</v>
      </c>
      <c r="AC2" s="205">
        <f t="shared" ref="AC2:AC28" si="7">AD2/K2*1000</f>
        <v>3.84615384615385</v>
      </c>
      <c r="AD2" s="202">
        <f t="shared" ref="AD2:AD28" si="8">AB2+Y2+AA2+Z2+X2</f>
        <v>0.5</v>
      </c>
      <c r="AE2" s="206">
        <f t="shared" ref="AE2:AE28" si="9">AD2/AQ2</f>
        <v>0.0473598110389846</v>
      </c>
      <c r="AF2" s="207">
        <f t="shared" ref="AF2:AF28" si="10">W2+AD2</f>
        <v>8.7422888888889</v>
      </c>
      <c r="AG2" s="207">
        <v>1</v>
      </c>
      <c r="AH2" s="207">
        <v>0.5</v>
      </c>
      <c r="AI2" s="207">
        <f>AF2+AG2/1000*L2</f>
        <v>8.8761888888889</v>
      </c>
      <c r="AJ2" s="207">
        <v>12</v>
      </c>
      <c r="AK2" s="208">
        <f t="shared" ref="AK2:AK34" si="11">(AJ2-AI2)/AJ2</f>
        <v>0.260317592592592</v>
      </c>
      <c r="AL2" s="209">
        <v>0.03</v>
      </c>
      <c r="AM2" s="210">
        <f t="shared" ref="AM2:AM28" si="12">AI2*AL2</f>
        <v>0.266285666666667</v>
      </c>
      <c r="AN2" s="209">
        <v>0.1</v>
      </c>
      <c r="AO2" s="204">
        <f t="shared" ref="AO2:AO28" si="13">AT2*AN2</f>
        <v>1.35</v>
      </c>
      <c r="AP2" s="204">
        <f t="shared" ref="AP2:AP28" si="14">AQ2/K2*1000</f>
        <v>81.2113427350428</v>
      </c>
      <c r="AQ2" s="199">
        <f>AI2+AH2*K2/1000+AM2+AO2</f>
        <v>10.5574745555556</v>
      </c>
      <c r="AR2" s="197">
        <v>14.7</v>
      </c>
      <c r="AS2" s="211"/>
      <c r="AT2" s="197">
        <v>13.5</v>
      </c>
      <c r="AU2" s="212"/>
    </row>
    <row r="3" s="155" customFormat="1" ht="14" spans="1:58">
      <c r="A3" s="192" t="s">
        <v>52</v>
      </c>
      <c r="B3" s="192" t="s">
        <v>47</v>
      </c>
      <c r="C3" s="193">
        <v>80</v>
      </c>
      <c r="D3" s="194" t="s">
        <v>53</v>
      </c>
      <c r="E3" s="195" t="s">
        <v>49</v>
      </c>
      <c r="F3" s="195" t="s">
        <v>50</v>
      </c>
      <c r="G3" s="193" t="s">
        <v>46</v>
      </c>
      <c r="H3" s="193"/>
      <c r="I3" s="196" t="s">
        <v>51</v>
      </c>
      <c r="J3" s="213"/>
      <c r="K3" s="196">
        <f t="shared" si="0"/>
        <v>80</v>
      </c>
      <c r="L3" s="196">
        <f>K3*1.03</f>
        <v>82.4</v>
      </c>
      <c r="M3" s="197">
        <v>50</v>
      </c>
      <c r="N3" s="197">
        <f>M3/1000*L3</f>
        <v>4.12</v>
      </c>
      <c r="O3" s="198">
        <v>0</v>
      </c>
      <c r="P3" s="197">
        <f t="shared" si="1"/>
        <v>50</v>
      </c>
      <c r="Q3" s="199">
        <v>6</v>
      </c>
      <c r="R3" s="200">
        <f t="shared" si="2"/>
        <v>0.0717037011857137</v>
      </c>
      <c r="S3" s="201">
        <v>0.1</v>
      </c>
      <c r="T3" s="202">
        <f t="shared" si="3"/>
        <v>5</v>
      </c>
      <c r="U3" s="203">
        <f t="shared" si="4"/>
        <v>55.5555555555556</v>
      </c>
      <c r="V3" s="203">
        <f t="shared" si="5"/>
        <v>61.5555555555556</v>
      </c>
      <c r="W3" s="203">
        <f t="shared" si="6"/>
        <v>5.07217777777778</v>
      </c>
      <c r="X3" s="199">
        <v>0.25</v>
      </c>
      <c r="Y3" s="199">
        <v>0.25</v>
      </c>
      <c r="Z3" s="197">
        <v>0</v>
      </c>
      <c r="AA3" s="197">
        <v>0</v>
      </c>
      <c r="AB3" s="204">
        <v>0</v>
      </c>
      <c r="AC3" s="205">
        <f t="shared" si="7"/>
        <v>6.25</v>
      </c>
      <c r="AD3" s="202">
        <f t="shared" si="8"/>
        <v>0.5</v>
      </c>
      <c r="AE3" s="206">
        <f t="shared" si="9"/>
        <v>0.0746913554017851</v>
      </c>
      <c r="AF3" s="207">
        <f t="shared" si="10"/>
        <v>5.57217777777778</v>
      </c>
      <c r="AG3" s="207">
        <v>1</v>
      </c>
      <c r="AH3" s="207">
        <v>0.5</v>
      </c>
      <c r="AI3" s="207">
        <f>AF3+AG3/1000*L3</f>
        <v>5.65457777777778</v>
      </c>
      <c r="AJ3" s="207">
        <v>8</v>
      </c>
      <c r="AK3" s="208">
        <f t="shared" si="11"/>
        <v>0.293177777777778</v>
      </c>
      <c r="AL3" s="209">
        <v>0.03</v>
      </c>
      <c r="AM3" s="210">
        <f t="shared" si="12"/>
        <v>0.169637333333333</v>
      </c>
      <c r="AN3" s="209">
        <v>0.1</v>
      </c>
      <c r="AO3" s="204">
        <f t="shared" si="13"/>
        <v>0.83</v>
      </c>
      <c r="AP3" s="204">
        <f t="shared" si="14"/>
        <v>83.6776888888889</v>
      </c>
      <c r="AQ3" s="199">
        <f>AI3+AH3*K3/1000+AM3+AO3</f>
        <v>6.69421511111111</v>
      </c>
      <c r="AR3" s="197">
        <v>10.8</v>
      </c>
      <c r="AS3" s="211"/>
      <c r="AT3" s="197">
        <v>8.3</v>
      </c>
      <c r="AU3" s="212"/>
    </row>
    <row r="4" s="155" customFormat="1" ht="14" spans="1:58">
      <c r="A4" s="192" t="s">
        <v>54</v>
      </c>
      <c r="B4" s="192" t="s">
        <v>47</v>
      </c>
      <c r="C4" s="193">
        <v>200</v>
      </c>
      <c r="D4" s="298" t="s">
        <v>55</v>
      </c>
      <c r="E4" s="195" t="s">
        <v>49</v>
      </c>
      <c r="F4" s="195" t="s">
        <v>50</v>
      </c>
      <c r="G4" s="193" t="s">
        <v>56</v>
      </c>
      <c r="H4" s="193"/>
      <c r="I4" s="196" t="s">
        <v>57</v>
      </c>
      <c r="J4" s="214"/>
      <c r="K4" s="196">
        <f t="shared" si="0"/>
        <v>200</v>
      </c>
      <c r="L4" s="196">
        <f t="shared" ref="L4:L17" si="15">K4</f>
        <v>200</v>
      </c>
      <c r="M4" s="197">
        <f t="shared" ref="M4:M17" si="16">N4/L4*1000</f>
        <v>137.5</v>
      </c>
      <c r="N4" s="197">
        <v>27.5</v>
      </c>
      <c r="O4" s="198">
        <v>0</v>
      </c>
      <c r="P4" s="197">
        <f t="shared" si="1"/>
        <v>137.5</v>
      </c>
      <c r="Q4" s="199">
        <v>0</v>
      </c>
      <c r="R4" s="200">
        <f t="shared" si="2"/>
        <v>0</v>
      </c>
      <c r="S4" s="201">
        <v>0</v>
      </c>
      <c r="T4" s="202">
        <f t="shared" si="3"/>
        <v>0</v>
      </c>
      <c r="U4" s="203">
        <f t="shared" si="4"/>
        <v>137.5</v>
      </c>
      <c r="V4" s="203">
        <f t="shared" si="5"/>
        <v>137.5</v>
      </c>
      <c r="W4" s="203">
        <f t="shared" si="6"/>
        <v>27.5</v>
      </c>
      <c r="X4" s="199">
        <v>0</v>
      </c>
      <c r="Y4" s="199">
        <v>0</v>
      </c>
      <c r="Z4" s="197">
        <v>0</v>
      </c>
      <c r="AA4" s="197">
        <v>0</v>
      </c>
      <c r="AB4" s="204">
        <v>0</v>
      </c>
      <c r="AC4" s="205">
        <f t="shared" si="7"/>
        <v>0</v>
      </c>
      <c r="AD4" s="202">
        <f t="shared" si="8"/>
        <v>0</v>
      </c>
      <c r="AE4" s="206">
        <f t="shared" si="9"/>
        <v>0</v>
      </c>
      <c r="AF4" s="207">
        <f t="shared" si="10"/>
        <v>27.5</v>
      </c>
      <c r="AG4" s="207">
        <v>1</v>
      </c>
      <c r="AH4" s="207">
        <v>0.5</v>
      </c>
      <c r="AI4" s="207">
        <f>AF4+AG4/1000*L4</f>
        <v>27.7</v>
      </c>
      <c r="AJ4" s="207">
        <v>31</v>
      </c>
      <c r="AK4" s="208">
        <f t="shared" si="11"/>
        <v>0.106451612903226</v>
      </c>
      <c r="AL4" s="209">
        <v>0.03</v>
      </c>
      <c r="AM4" s="210">
        <f t="shared" si="12"/>
        <v>0.831</v>
      </c>
      <c r="AN4" s="209">
        <v>0</v>
      </c>
      <c r="AO4" s="204">
        <f t="shared" si="13"/>
        <v>0</v>
      </c>
      <c r="AP4" s="204">
        <f t="shared" si="14"/>
        <v>143.155</v>
      </c>
      <c r="AQ4" s="199">
        <f>AI4+AH4*K4/1000+AM4+AO4</f>
        <v>28.631</v>
      </c>
      <c r="AR4" s="197"/>
      <c r="AS4" s="211"/>
      <c r="AT4" s="197"/>
      <c r="AU4" s="212"/>
    </row>
    <row r="5" s="155" customFormat="1" ht="14" spans="1:58">
      <c r="A5" s="192" t="s">
        <v>58</v>
      </c>
      <c r="B5" s="192" t="s">
        <v>47</v>
      </c>
      <c r="C5" s="193">
        <v>200</v>
      </c>
      <c r="D5" s="298" t="s">
        <v>59</v>
      </c>
      <c r="E5" s="195" t="s">
        <v>49</v>
      </c>
      <c r="F5" s="195" t="s">
        <v>50</v>
      </c>
      <c r="G5" s="193" t="s">
        <v>56</v>
      </c>
      <c r="H5" s="193"/>
      <c r="I5" s="196" t="s">
        <v>57</v>
      </c>
      <c r="J5" s="214"/>
      <c r="K5" s="196">
        <f t="shared" si="0"/>
        <v>200</v>
      </c>
      <c r="L5" s="196">
        <f t="shared" si="15"/>
        <v>200</v>
      </c>
      <c r="M5" s="197">
        <f t="shared" si="16"/>
        <v>110</v>
      </c>
      <c r="N5" s="197">
        <v>22</v>
      </c>
      <c r="O5" s="198">
        <v>0</v>
      </c>
      <c r="P5" s="197">
        <f t="shared" si="1"/>
        <v>110</v>
      </c>
      <c r="Q5" s="199">
        <v>0</v>
      </c>
      <c r="R5" s="200">
        <f t="shared" si="2"/>
        <v>0</v>
      </c>
      <c r="S5" s="201">
        <v>0</v>
      </c>
      <c r="T5" s="202">
        <f t="shared" si="3"/>
        <v>0</v>
      </c>
      <c r="U5" s="203">
        <f t="shared" si="4"/>
        <v>110</v>
      </c>
      <c r="V5" s="203">
        <f t="shared" si="5"/>
        <v>110</v>
      </c>
      <c r="W5" s="203">
        <f t="shared" si="6"/>
        <v>22</v>
      </c>
      <c r="X5" s="199">
        <v>0</v>
      </c>
      <c r="Y5" s="199">
        <v>0</v>
      </c>
      <c r="Z5" s="197">
        <v>0</v>
      </c>
      <c r="AA5" s="197">
        <v>0</v>
      </c>
      <c r="AB5" s="204">
        <v>0</v>
      </c>
      <c r="AC5" s="205">
        <f t="shared" si="7"/>
        <v>0</v>
      </c>
      <c r="AD5" s="202">
        <f t="shared" si="8"/>
        <v>0</v>
      </c>
      <c r="AE5" s="206">
        <f t="shared" si="9"/>
        <v>0</v>
      </c>
      <c r="AF5" s="207">
        <f t="shared" si="10"/>
        <v>22</v>
      </c>
      <c r="AG5" s="207">
        <v>1</v>
      </c>
      <c r="AH5" s="207">
        <v>0.5</v>
      </c>
      <c r="AI5" s="207">
        <f>AF5+AG5/1000*L5</f>
        <v>22.2</v>
      </c>
      <c r="AJ5" s="207">
        <v>25</v>
      </c>
      <c r="AK5" s="208">
        <f t="shared" si="11"/>
        <v>0.112</v>
      </c>
      <c r="AL5" s="209">
        <v>0.03</v>
      </c>
      <c r="AM5" s="210">
        <f t="shared" si="12"/>
        <v>0.666</v>
      </c>
      <c r="AN5" s="209">
        <v>0</v>
      </c>
      <c r="AO5" s="204">
        <f t="shared" si="13"/>
        <v>0</v>
      </c>
      <c r="AP5" s="204">
        <f t="shared" si="14"/>
        <v>114.83</v>
      </c>
      <c r="AQ5" s="199">
        <f>AI5+AH5*K5/1000+AM5+AO5</f>
        <v>22.966</v>
      </c>
      <c r="AR5" s="197"/>
      <c r="AS5" s="211"/>
      <c r="AT5" s="197"/>
      <c r="AU5" s="212"/>
    </row>
    <row r="6" s="155" customFormat="1" ht="14" spans="1:58">
      <c r="A6" s="192" t="s">
        <v>60</v>
      </c>
      <c r="B6" s="192" t="s">
        <v>47</v>
      </c>
      <c r="C6" s="193">
        <v>150</v>
      </c>
      <c r="D6" s="298" t="s">
        <v>61</v>
      </c>
      <c r="E6" s="195" t="s">
        <v>49</v>
      </c>
      <c r="F6" s="195" t="s">
        <v>50</v>
      </c>
      <c r="G6" s="193" t="s">
        <v>56</v>
      </c>
      <c r="H6" s="193"/>
      <c r="I6" s="196" t="s">
        <v>57</v>
      </c>
      <c r="J6" s="214"/>
      <c r="K6" s="196">
        <f t="shared" si="0"/>
        <v>150</v>
      </c>
      <c r="L6" s="196">
        <f t="shared" si="15"/>
        <v>150</v>
      </c>
      <c r="M6" s="197">
        <f t="shared" si="16"/>
        <v>66.6666666666667</v>
      </c>
      <c r="N6" s="197">
        <v>10</v>
      </c>
      <c r="O6" s="198">
        <v>0</v>
      </c>
      <c r="P6" s="197">
        <f t="shared" si="1"/>
        <v>66.6666666666667</v>
      </c>
      <c r="Q6" s="199">
        <v>0</v>
      </c>
      <c r="R6" s="200">
        <f t="shared" si="2"/>
        <v>0</v>
      </c>
      <c r="S6" s="201">
        <v>0</v>
      </c>
      <c r="T6" s="202">
        <f t="shared" si="3"/>
        <v>0</v>
      </c>
      <c r="U6" s="203">
        <f t="shared" si="4"/>
        <v>66.6666666666667</v>
      </c>
      <c r="V6" s="203">
        <f t="shared" si="5"/>
        <v>66.6666666666667</v>
      </c>
      <c r="W6" s="203">
        <f t="shared" si="6"/>
        <v>10</v>
      </c>
      <c r="X6" s="199">
        <v>0</v>
      </c>
      <c r="Y6" s="199">
        <v>0</v>
      </c>
      <c r="Z6" s="197">
        <v>0</v>
      </c>
      <c r="AA6" s="197">
        <v>0</v>
      </c>
      <c r="AB6" s="204">
        <v>0</v>
      </c>
      <c r="AC6" s="205">
        <f t="shared" si="7"/>
        <v>0</v>
      </c>
      <c r="AD6" s="202">
        <f t="shared" si="8"/>
        <v>0</v>
      </c>
      <c r="AE6" s="206">
        <f t="shared" si="9"/>
        <v>0</v>
      </c>
      <c r="AF6" s="207">
        <f t="shared" si="10"/>
        <v>10</v>
      </c>
      <c r="AG6" s="207">
        <v>1</v>
      </c>
      <c r="AH6" s="207">
        <v>1</v>
      </c>
      <c r="AI6" s="207">
        <f t="shared" ref="AI6:AI69" si="17">AF6+AG6/1000*L6+AH6*K6/1000</f>
        <v>10.3</v>
      </c>
      <c r="AJ6" s="207">
        <v>12</v>
      </c>
      <c r="AK6" s="208">
        <f t="shared" si="11"/>
        <v>0.141666666666667</v>
      </c>
      <c r="AL6" s="209">
        <v>0.02</v>
      </c>
      <c r="AM6" s="210">
        <f t="shared" si="12"/>
        <v>0.206</v>
      </c>
      <c r="AN6" s="209">
        <v>0</v>
      </c>
      <c r="AO6" s="204">
        <f t="shared" si="13"/>
        <v>0</v>
      </c>
      <c r="AP6" s="204">
        <f t="shared" si="14"/>
        <v>70.04</v>
      </c>
      <c r="AQ6" s="199">
        <f t="shared" ref="AQ6:AQ69" si="18">AI6+AM6+AO6</f>
        <v>10.506</v>
      </c>
      <c r="AR6" s="197"/>
      <c r="AS6" s="211"/>
      <c r="AT6" s="197"/>
      <c r="AU6" s="212"/>
    </row>
    <row r="7" s="155" customFormat="1" ht="14" spans="1:58">
      <c r="A7" s="192" t="s">
        <v>62</v>
      </c>
      <c r="B7" s="192" t="s">
        <v>47</v>
      </c>
      <c r="C7" s="193">
        <v>80</v>
      </c>
      <c r="D7" s="298" t="s">
        <v>63</v>
      </c>
      <c r="E7" s="195" t="s">
        <v>49</v>
      </c>
      <c r="F7" s="195" t="s">
        <v>50</v>
      </c>
      <c r="G7" s="193" t="s">
        <v>56</v>
      </c>
      <c r="H7" s="193"/>
      <c r="I7" s="196" t="s">
        <v>57</v>
      </c>
      <c r="J7" s="214"/>
      <c r="K7" s="196">
        <f t="shared" si="0"/>
        <v>80</v>
      </c>
      <c r="L7" s="196">
        <f t="shared" si="15"/>
        <v>80</v>
      </c>
      <c r="M7" s="197">
        <f t="shared" si="16"/>
        <v>75</v>
      </c>
      <c r="N7" s="197">
        <v>6</v>
      </c>
      <c r="O7" s="198">
        <v>0</v>
      </c>
      <c r="P7" s="197">
        <f t="shared" si="1"/>
        <v>75</v>
      </c>
      <c r="Q7" s="199">
        <v>0</v>
      </c>
      <c r="R7" s="200">
        <f t="shared" si="2"/>
        <v>0</v>
      </c>
      <c r="S7" s="201">
        <v>0</v>
      </c>
      <c r="T7" s="202">
        <f t="shared" si="3"/>
        <v>0</v>
      </c>
      <c r="U7" s="203">
        <f t="shared" si="4"/>
        <v>75</v>
      </c>
      <c r="V7" s="203">
        <f t="shared" si="5"/>
        <v>75</v>
      </c>
      <c r="W7" s="203">
        <f t="shared" si="6"/>
        <v>6</v>
      </c>
      <c r="X7" s="199">
        <v>0</v>
      </c>
      <c r="Y7" s="199">
        <v>0</v>
      </c>
      <c r="Z7" s="197">
        <v>0</v>
      </c>
      <c r="AA7" s="197">
        <v>0</v>
      </c>
      <c r="AB7" s="204">
        <v>0</v>
      </c>
      <c r="AC7" s="205">
        <f t="shared" si="7"/>
        <v>0</v>
      </c>
      <c r="AD7" s="202">
        <f t="shared" si="8"/>
        <v>0</v>
      </c>
      <c r="AE7" s="206">
        <f t="shared" si="9"/>
        <v>0</v>
      </c>
      <c r="AF7" s="207">
        <f t="shared" si="10"/>
        <v>6</v>
      </c>
      <c r="AG7" s="207">
        <v>1</v>
      </c>
      <c r="AH7" s="207">
        <v>1</v>
      </c>
      <c r="AI7" s="207">
        <f t="shared" si="17"/>
        <v>6.16</v>
      </c>
      <c r="AJ7" s="207">
        <v>8</v>
      </c>
      <c r="AK7" s="208">
        <f t="shared" si="11"/>
        <v>0.23</v>
      </c>
      <c r="AL7" s="209">
        <v>0.02</v>
      </c>
      <c r="AM7" s="210">
        <f t="shared" si="12"/>
        <v>0.1232</v>
      </c>
      <c r="AN7" s="209">
        <v>0</v>
      </c>
      <c r="AO7" s="204">
        <f t="shared" si="13"/>
        <v>0</v>
      </c>
      <c r="AP7" s="204">
        <f t="shared" si="14"/>
        <v>78.54</v>
      </c>
      <c r="AQ7" s="199">
        <f t="shared" si="18"/>
        <v>6.2832</v>
      </c>
      <c r="AR7" s="197"/>
      <c r="AS7" s="211"/>
      <c r="AT7" s="197"/>
      <c r="AU7" s="212"/>
    </row>
    <row r="8" s="155" customFormat="1" ht="14" spans="1:58">
      <c r="A8" s="192" t="s">
        <v>64</v>
      </c>
      <c r="B8" s="192" t="s">
        <v>47</v>
      </c>
      <c r="C8" s="193">
        <v>1200</v>
      </c>
      <c r="D8" s="298" t="s">
        <v>65</v>
      </c>
      <c r="E8" s="195" t="s">
        <v>66</v>
      </c>
      <c r="F8" s="195" t="s">
        <v>67</v>
      </c>
      <c r="G8" s="193" t="s">
        <v>56</v>
      </c>
      <c r="H8" s="193"/>
      <c r="I8" s="196" t="s">
        <v>68</v>
      </c>
      <c r="J8" s="213"/>
      <c r="K8" s="196">
        <f t="shared" si="0"/>
        <v>1200</v>
      </c>
      <c r="L8" s="196">
        <f t="shared" si="15"/>
        <v>1200</v>
      </c>
      <c r="M8" s="197">
        <f t="shared" si="16"/>
        <v>44.875</v>
      </c>
      <c r="N8" s="197">
        <v>53.85</v>
      </c>
      <c r="O8" s="198">
        <v>0</v>
      </c>
      <c r="P8" s="197">
        <f t="shared" si="1"/>
        <v>44.875</v>
      </c>
      <c r="Q8" s="199">
        <v>0</v>
      </c>
      <c r="R8" s="200">
        <f t="shared" si="2"/>
        <v>0</v>
      </c>
      <c r="S8" s="201">
        <v>0</v>
      </c>
      <c r="T8" s="202">
        <f t="shared" si="3"/>
        <v>0</v>
      </c>
      <c r="U8" s="203">
        <f t="shared" si="4"/>
        <v>44.875</v>
      </c>
      <c r="V8" s="203">
        <f t="shared" si="5"/>
        <v>44.875</v>
      </c>
      <c r="W8" s="203">
        <f t="shared" si="6"/>
        <v>53.85</v>
      </c>
      <c r="X8" s="199">
        <v>0</v>
      </c>
      <c r="Y8" s="199">
        <v>0</v>
      </c>
      <c r="Z8" s="197">
        <v>0</v>
      </c>
      <c r="AA8" s="197">
        <v>0</v>
      </c>
      <c r="AB8" s="204">
        <v>0</v>
      </c>
      <c r="AC8" s="205">
        <f t="shared" si="7"/>
        <v>0</v>
      </c>
      <c r="AD8" s="202">
        <f t="shared" si="8"/>
        <v>0</v>
      </c>
      <c r="AE8" s="206">
        <f t="shared" si="9"/>
        <v>0</v>
      </c>
      <c r="AF8" s="207">
        <f t="shared" si="10"/>
        <v>53.85</v>
      </c>
      <c r="AG8" s="207">
        <v>1</v>
      </c>
      <c r="AH8" s="207">
        <v>1</v>
      </c>
      <c r="AI8" s="207">
        <f t="shared" si="17"/>
        <v>56.25</v>
      </c>
      <c r="AJ8" s="207">
        <v>66.9</v>
      </c>
      <c r="AK8" s="208">
        <f t="shared" si="11"/>
        <v>0.159192825112108</v>
      </c>
      <c r="AL8" s="209">
        <v>0.02</v>
      </c>
      <c r="AM8" s="210">
        <f t="shared" si="12"/>
        <v>1.125</v>
      </c>
      <c r="AN8" s="209">
        <v>0</v>
      </c>
      <c r="AO8" s="204">
        <f t="shared" si="13"/>
        <v>0</v>
      </c>
      <c r="AP8" s="204">
        <f t="shared" si="14"/>
        <v>47.8125</v>
      </c>
      <c r="AQ8" s="199">
        <f t="shared" si="18"/>
        <v>57.375</v>
      </c>
      <c r="AR8" s="197"/>
      <c r="AS8" s="211"/>
      <c r="AT8" s="197"/>
      <c r="AU8" s="212"/>
      <c r="AX8" s="155">
        <v>3</v>
      </c>
      <c r="AZ8" s="155">
        <v>3</v>
      </c>
      <c r="BA8" s="155">
        <v>3</v>
      </c>
      <c r="BB8" s="155">
        <v>3</v>
      </c>
      <c r="BC8" s="155">
        <v>3</v>
      </c>
      <c r="BD8" s="155">
        <v>3</v>
      </c>
      <c r="BE8" s="155">
        <v>3</v>
      </c>
      <c r="BF8" s="155">
        <v>3</v>
      </c>
    </row>
    <row r="9" s="155" customFormat="1" ht="14" spans="1:58">
      <c r="A9" s="192" t="s">
        <v>69</v>
      </c>
      <c r="B9" s="192" t="s">
        <v>47</v>
      </c>
      <c r="C9" s="193">
        <v>800</v>
      </c>
      <c r="D9" s="298" t="s">
        <v>70</v>
      </c>
      <c r="E9" s="195" t="s">
        <v>66</v>
      </c>
      <c r="F9" s="195" t="s">
        <v>71</v>
      </c>
      <c r="G9" s="193" t="s">
        <v>56</v>
      </c>
      <c r="H9" s="193"/>
      <c r="I9" s="196" t="s">
        <v>72</v>
      </c>
      <c r="J9" s="213"/>
      <c r="K9" s="196">
        <f t="shared" si="0"/>
        <v>800</v>
      </c>
      <c r="L9" s="196">
        <f t="shared" si="15"/>
        <v>800</v>
      </c>
      <c r="M9" s="197">
        <f t="shared" si="16"/>
        <v>42.9375</v>
      </c>
      <c r="N9" s="197">
        <v>34.35</v>
      </c>
      <c r="O9" s="198">
        <v>0</v>
      </c>
      <c r="P9" s="197">
        <f t="shared" si="1"/>
        <v>42.9375</v>
      </c>
      <c r="Q9" s="199">
        <v>0</v>
      </c>
      <c r="R9" s="200">
        <f t="shared" si="2"/>
        <v>0</v>
      </c>
      <c r="S9" s="201">
        <v>0</v>
      </c>
      <c r="T9" s="202">
        <f t="shared" si="3"/>
        <v>0</v>
      </c>
      <c r="U9" s="203">
        <f t="shared" si="4"/>
        <v>42.9375</v>
      </c>
      <c r="V9" s="203">
        <f t="shared" si="5"/>
        <v>42.9375</v>
      </c>
      <c r="W9" s="203">
        <f t="shared" si="6"/>
        <v>34.35</v>
      </c>
      <c r="X9" s="199">
        <v>0</v>
      </c>
      <c r="Y9" s="199">
        <v>0</v>
      </c>
      <c r="Z9" s="197">
        <v>0</v>
      </c>
      <c r="AA9" s="197">
        <v>0</v>
      </c>
      <c r="AB9" s="204">
        <v>0</v>
      </c>
      <c r="AC9" s="205">
        <f t="shared" si="7"/>
        <v>0</v>
      </c>
      <c r="AD9" s="202">
        <f t="shared" si="8"/>
        <v>0</v>
      </c>
      <c r="AE9" s="206">
        <f t="shared" si="9"/>
        <v>0</v>
      </c>
      <c r="AF9" s="207">
        <f t="shared" si="10"/>
        <v>34.35</v>
      </c>
      <c r="AG9" s="207">
        <v>1</v>
      </c>
      <c r="AH9" s="207">
        <v>1</v>
      </c>
      <c r="AI9" s="207">
        <f t="shared" si="17"/>
        <v>35.95</v>
      </c>
      <c r="AJ9" s="207">
        <v>39.9</v>
      </c>
      <c r="AK9" s="208">
        <f t="shared" si="11"/>
        <v>0.0989974937343359</v>
      </c>
      <c r="AL9" s="209">
        <v>0.02</v>
      </c>
      <c r="AM9" s="210">
        <f t="shared" si="12"/>
        <v>0.719</v>
      </c>
      <c r="AN9" s="209">
        <v>0</v>
      </c>
      <c r="AO9" s="204">
        <f t="shared" si="13"/>
        <v>0</v>
      </c>
      <c r="AP9" s="204">
        <f t="shared" si="14"/>
        <v>45.83625</v>
      </c>
      <c r="AQ9" s="199">
        <f t="shared" si="18"/>
        <v>36.669</v>
      </c>
      <c r="AR9" s="197"/>
      <c r="AS9" s="211"/>
      <c r="AT9" s="197"/>
      <c r="AU9" s="212"/>
    </row>
    <row r="10" s="155" customFormat="1" ht="14" spans="1:58">
      <c r="A10" s="192" t="s">
        <v>73</v>
      </c>
      <c r="B10" s="192" t="s">
        <v>47</v>
      </c>
      <c r="C10" s="193">
        <v>150</v>
      </c>
      <c r="D10" s="298" t="s">
        <v>74</v>
      </c>
      <c r="E10" s="195" t="s">
        <v>66</v>
      </c>
      <c r="F10" s="195" t="s">
        <v>75</v>
      </c>
      <c r="G10" s="193" t="s">
        <v>56</v>
      </c>
      <c r="H10" s="193"/>
      <c r="I10" s="196" t="s">
        <v>57</v>
      </c>
      <c r="J10" s="213"/>
      <c r="K10" s="196">
        <f t="shared" si="0"/>
        <v>150</v>
      </c>
      <c r="L10" s="196">
        <f t="shared" si="15"/>
        <v>150</v>
      </c>
      <c r="M10" s="197">
        <f t="shared" si="16"/>
        <v>54.1666666666667</v>
      </c>
      <c r="N10" s="197">
        <f>325/40</f>
        <v>8.125</v>
      </c>
      <c r="O10" s="198">
        <v>0</v>
      </c>
      <c r="P10" s="197">
        <f t="shared" si="1"/>
        <v>54.1666666666667</v>
      </c>
      <c r="Q10" s="199">
        <v>0</v>
      </c>
      <c r="R10" s="200">
        <f t="shared" si="2"/>
        <v>0</v>
      </c>
      <c r="S10" s="201">
        <v>0</v>
      </c>
      <c r="T10" s="202">
        <f t="shared" si="3"/>
        <v>0</v>
      </c>
      <c r="U10" s="203">
        <f t="shared" si="4"/>
        <v>54.1666666666667</v>
      </c>
      <c r="V10" s="203">
        <f t="shared" si="5"/>
        <v>54.1666666666667</v>
      </c>
      <c r="W10" s="203">
        <f t="shared" si="6"/>
        <v>8.12500000000001</v>
      </c>
      <c r="X10" s="199">
        <v>0</v>
      </c>
      <c r="Y10" s="199">
        <v>0</v>
      </c>
      <c r="Z10" s="197">
        <v>0</v>
      </c>
      <c r="AA10" s="197">
        <v>0</v>
      </c>
      <c r="AB10" s="204">
        <v>0</v>
      </c>
      <c r="AC10" s="205">
        <f t="shared" si="7"/>
        <v>0</v>
      </c>
      <c r="AD10" s="202">
        <f t="shared" si="8"/>
        <v>0</v>
      </c>
      <c r="AE10" s="206">
        <f t="shared" si="9"/>
        <v>0</v>
      </c>
      <c r="AF10" s="207">
        <f t="shared" si="10"/>
        <v>8.12500000000001</v>
      </c>
      <c r="AG10" s="207">
        <v>1</v>
      </c>
      <c r="AH10" s="207">
        <v>1</v>
      </c>
      <c r="AI10" s="207">
        <f t="shared" si="17"/>
        <v>8.42500000000001</v>
      </c>
      <c r="AJ10" s="207">
        <v>9</v>
      </c>
      <c r="AK10" s="208">
        <f t="shared" si="11"/>
        <v>0.0638888888888876</v>
      </c>
      <c r="AL10" s="209">
        <v>0.02</v>
      </c>
      <c r="AM10" s="210">
        <f t="shared" si="12"/>
        <v>0.1685</v>
      </c>
      <c r="AN10" s="209">
        <v>0</v>
      </c>
      <c r="AO10" s="204">
        <f t="shared" si="13"/>
        <v>0</v>
      </c>
      <c r="AP10" s="204">
        <f t="shared" si="14"/>
        <v>57.2900000000001</v>
      </c>
      <c r="AQ10" s="199">
        <f t="shared" si="18"/>
        <v>8.59350000000001</v>
      </c>
      <c r="AR10" s="197"/>
      <c r="AS10" s="211"/>
      <c r="AT10" s="197"/>
      <c r="AU10" s="212"/>
    </row>
    <row r="11" s="155" customFormat="1" ht="14" spans="1:58">
      <c r="A11" s="192" t="s">
        <v>76</v>
      </c>
      <c r="B11" s="192" t="s">
        <v>47</v>
      </c>
      <c r="C11" s="193">
        <v>150</v>
      </c>
      <c r="D11" s="298" t="s">
        <v>77</v>
      </c>
      <c r="E11" s="195" t="s">
        <v>66</v>
      </c>
      <c r="F11" s="195" t="s">
        <v>75</v>
      </c>
      <c r="G11" s="193" t="s">
        <v>56</v>
      </c>
      <c r="H11" s="193"/>
      <c r="I11" s="196" t="s">
        <v>57</v>
      </c>
      <c r="J11" s="213"/>
      <c r="K11" s="196">
        <f t="shared" si="0"/>
        <v>150</v>
      </c>
      <c r="L11" s="196">
        <f t="shared" si="15"/>
        <v>150</v>
      </c>
      <c r="M11" s="197">
        <f t="shared" si="16"/>
        <v>54.1666666666667</v>
      </c>
      <c r="N11" s="197">
        <f>325/40</f>
        <v>8.125</v>
      </c>
      <c r="O11" s="198">
        <v>0</v>
      </c>
      <c r="P11" s="197">
        <f t="shared" si="1"/>
        <v>54.1666666666667</v>
      </c>
      <c r="Q11" s="199">
        <v>0</v>
      </c>
      <c r="R11" s="200">
        <f t="shared" si="2"/>
        <v>0</v>
      </c>
      <c r="S11" s="201">
        <v>0</v>
      </c>
      <c r="T11" s="202">
        <f t="shared" si="3"/>
        <v>0</v>
      </c>
      <c r="U11" s="203">
        <f t="shared" si="4"/>
        <v>54.1666666666667</v>
      </c>
      <c r="V11" s="203">
        <f t="shared" si="5"/>
        <v>54.1666666666667</v>
      </c>
      <c r="W11" s="203">
        <f t="shared" si="6"/>
        <v>8.12500000000001</v>
      </c>
      <c r="X11" s="199">
        <v>0</v>
      </c>
      <c r="Y11" s="199">
        <v>0</v>
      </c>
      <c r="Z11" s="197">
        <v>0</v>
      </c>
      <c r="AA11" s="197">
        <v>0</v>
      </c>
      <c r="AB11" s="204">
        <v>0</v>
      </c>
      <c r="AC11" s="205">
        <f t="shared" si="7"/>
        <v>0</v>
      </c>
      <c r="AD11" s="202">
        <f t="shared" si="8"/>
        <v>0</v>
      </c>
      <c r="AE11" s="206">
        <f t="shared" si="9"/>
        <v>0</v>
      </c>
      <c r="AF11" s="207">
        <f t="shared" si="10"/>
        <v>8.12500000000001</v>
      </c>
      <c r="AG11" s="207">
        <v>1</v>
      </c>
      <c r="AH11" s="207">
        <v>1</v>
      </c>
      <c r="AI11" s="207">
        <f t="shared" si="17"/>
        <v>8.42500000000001</v>
      </c>
      <c r="AJ11" s="207">
        <v>9</v>
      </c>
      <c r="AK11" s="208">
        <f t="shared" si="11"/>
        <v>0.0638888888888876</v>
      </c>
      <c r="AL11" s="209">
        <v>0.02</v>
      </c>
      <c r="AM11" s="210">
        <f t="shared" si="12"/>
        <v>0.1685</v>
      </c>
      <c r="AN11" s="209">
        <v>0</v>
      </c>
      <c r="AO11" s="204">
        <f t="shared" si="13"/>
        <v>0</v>
      </c>
      <c r="AP11" s="204">
        <f t="shared" si="14"/>
        <v>57.2900000000001</v>
      </c>
      <c r="AQ11" s="199">
        <f t="shared" si="18"/>
        <v>8.59350000000001</v>
      </c>
      <c r="AR11" s="197"/>
      <c r="AS11" s="211"/>
      <c r="AT11" s="197"/>
      <c r="AU11" s="212"/>
    </row>
    <row r="12" s="155" customFormat="1" ht="14" spans="1:58">
      <c r="A12" s="192" t="s">
        <v>78</v>
      </c>
      <c r="B12" s="192" t="s">
        <v>47</v>
      </c>
      <c r="C12" s="193">
        <v>200</v>
      </c>
      <c r="D12" s="298" t="s">
        <v>79</v>
      </c>
      <c r="E12" s="195" t="s">
        <v>66</v>
      </c>
      <c r="F12" s="195" t="s">
        <v>80</v>
      </c>
      <c r="G12" s="193" t="s">
        <v>56</v>
      </c>
      <c r="H12" s="193"/>
      <c r="I12" s="196" t="s">
        <v>57</v>
      </c>
      <c r="J12" s="213"/>
      <c r="K12" s="196">
        <f t="shared" si="0"/>
        <v>200</v>
      </c>
      <c r="L12" s="196">
        <f t="shared" si="15"/>
        <v>200</v>
      </c>
      <c r="M12" s="197">
        <f t="shared" si="16"/>
        <v>39.75</v>
      </c>
      <c r="N12" s="197">
        <f>318/40</f>
        <v>7.95</v>
      </c>
      <c r="O12" s="198">
        <v>0</v>
      </c>
      <c r="P12" s="197">
        <f t="shared" si="1"/>
        <v>39.75</v>
      </c>
      <c r="Q12" s="199">
        <v>0</v>
      </c>
      <c r="R12" s="200">
        <f t="shared" si="2"/>
        <v>0</v>
      </c>
      <c r="S12" s="201">
        <v>0</v>
      </c>
      <c r="T12" s="202">
        <f t="shared" si="3"/>
        <v>0</v>
      </c>
      <c r="U12" s="203">
        <f t="shared" si="4"/>
        <v>39.75</v>
      </c>
      <c r="V12" s="203">
        <f t="shared" si="5"/>
        <v>39.75</v>
      </c>
      <c r="W12" s="203">
        <f t="shared" si="6"/>
        <v>7.95</v>
      </c>
      <c r="X12" s="199">
        <v>0</v>
      </c>
      <c r="Y12" s="199">
        <v>0</v>
      </c>
      <c r="Z12" s="197">
        <v>0</v>
      </c>
      <c r="AA12" s="197">
        <v>0</v>
      </c>
      <c r="AB12" s="204">
        <v>0</v>
      </c>
      <c r="AC12" s="205">
        <f t="shared" si="7"/>
        <v>0</v>
      </c>
      <c r="AD12" s="202">
        <f t="shared" si="8"/>
        <v>0</v>
      </c>
      <c r="AE12" s="206">
        <f t="shared" si="9"/>
        <v>0</v>
      </c>
      <c r="AF12" s="207">
        <f t="shared" si="10"/>
        <v>7.95</v>
      </c>
      <c r="AG12" s="207">
        <v>1</v>
      </c>
      <c r="AH12" s="207">
        <v>1</v>
      </c>
      <c r="AI12" s="207">
        <f t="shared" si="17"/>
        <v>8.35</v>
      </c>
      <c r="AJ12" s="207">
        <v>9</v>
      </c>
      <c r="AK12" s="208">
        <f t="shared" si="11"/>
        <v>0.0722222222222223</v>
      </c>
      <c r="AL12" s="209">
        <v>0.02</v>
      </c>
      <c r="AM12" s="210">
        <f t="shared" si="12"/>
        <v>0.167</v>
      </c>
      <c r="AN12" s="209">
        <v>0</v>
      </c>
      <c r="AO12" s="204">
        <f t="shared" si="13"/>
        <v>0</v>
      </c>
      <c r="AP12" s="204">
        <f t="shared" si="14"/>
        <v>42.585</v>
      </c>
      <c r="AQ12" s="199">
        <f t="shared" si="18"/>
        <v>8.517</v>
      </c>
      <c r="AR12" s="197"/>
      <c r="AS12" s="211"/>
      <c r="AT12" s="197"/>
      <c r="AU12" s="212"/>
    </row>
    <row r="13" s="155" customFormat="1" ht="14" spans="1:58">
      <c r="A13" s="192" t="s">
        <v>81</v>
      </c>
      <c r="B13" s="192" t="s">
        <v>47</v>
      </c>
      <c r="C13" s="193">
        <v>200</v>
      </c>
      <c r="D13" s="298" t="s">
        <v>82</v>
      </c>
      <c r="E13" s="195" t="s">
        <v>66</v>
      </c>
      <c r="F13" s="195" t="s">
        <v>83</v>
      </c>
      <c r="G13" s="193" t="s">
        <v>56</v>
      </c>
      <c r="H13" s="193"/>
      <c r="I13" s="196" t="s">
        <v>57</v>
      </c>
      <c r="J13" s="213"/>
      <c r="K13" s="196">
        <f t="shared" si="0"/>
        <v>200</v>
      </c>
      <c r="L13" s="196">
        <f t="shared" si="15"/>
        <v>200</v>
      </c>
      <c r="M13" s="197">
        <f t="shared" si="16"/>
        <v>51</v>
      </c>
      <c r="N13" s="197">
        <f>408/40</f>
        <v>10.2</v>
      </c>
      <c r="O13" s="198">
        <v>0</v>
      </c>
      <c r="P13" s="197">
        <f t="shared" si="1"/>
        <v>51</v>
      </c>
      <c r="Q13" s="199">
        <v>0</v>
      </c>
      <c r="R13" s="200">
        <f t="shared" si="2"/>
        <v>0</v>
      </c>
      <c r="S13" s="201">
        <v>0</v>
      </c>
      <c r="T13" s="202">
        <f t="shared" si="3"/>
        <v>0</v>
      </c>
      <c r="U13" s="203">
        <f t="shared" si="4"/>
        <v>51</v>
      </c>
      <c r="V13" s="203">
        <f t="shared" si="5"/>
        <v>51</v>
      </c>
      <c r="W13" s="203">
        <f t="shared" si="6"/>
        <v>10.2</v>
      </c>
      <c r="X13" s="199">
        <v>0</v>
      </c>
      <c r="Y13" s="199">
        <v>0</v>
      </c>
      <c r="Z13" s="197">
        <v>0</v>
      </c>
      <c r="AA13" s="197">
        <v>0</v>
      </c>
      <c r="AB13" s="204">
        <v>0</v>
      </c>
      <c r="AC13" s="205">
        <f t="shared" si="7"/>
        <v>0</v>
      </c>
      <c r="AD13" s="202">
        <f t="shared" si="8"/>
        <v>0</v>
      </c>
      <c r="AE13" s="206">
        <f t="shared" si="9"/>
        <v>0</v>
      </c>
      <c r="AF13" s="207">
        <f t="shared" si="10"/>
        <v>10.2</v>
      </c>
      <c r="AG13" s="207">
        <v>1</v>
      </c>
      <c r="AH13" s="207">
        <v>1</v>
      </c>
      <c r="AI13" s="207">
        <f t="shared" si="17"/>
        <v>10.6</v>
      </c>
      <c r="AJ13" s="207">
        <v>11</v>
      </c>
      <c r="AK13" s="208">
        <f t="shared" si="11"/>
        <v>0.0363636363636366</v>
      </c>
      <c r="AL13" s="209">
        <v>0.02</v>
      </c>
      <c r="AM13" s="210">
        <f t="shared" si="12"/>
        <v>0.212</v>
      </c>
      <c r="AN13" s="209">
        <v>0</v>
      </c>
      <c r="AO13" s="204">
        <f t="shared" si="13"/>
        <v>0</v>
      </c>
      <c r="AP13" s="204">
        <f t="shared" si="14"/>
        <v>54.06</v>
      </c>
      <c r="AQ13" s="199">
        <f t="shared" si="18"/>
        <v>10.812</v>
      </c>
      <c r="AR13" s="197"/>
      <c r="AS13" s="211"/>
      <c r="AT13" s="197"/>
      <c r="AU13" s="212"/>
    </row>
    <row r="14" s="155" customFormat="1" ht="14" spans="1:58">
      <c r="A14" s="192" t="s">
        <v>84</v>
      </c>
      <c r="B14" s="192" t="s">
        <v>47</v>
      </c>
      <c r="C14" s="193">
        <v>200</v>
      </c>
      <c r="D14" s="298" t="s">
        <v>85</v>
      </c>
      <c r="E14" s="195" t="s">
        <v>66</v>
      </c>
      <c r="F14" s="195" t="s">
        <v>75</v>
      </c>
      <c r="G14" s="193" t="s">
        <v>56</v>
      </c>
      <c r="H14" s="193"/>
      <c r="I14" s="196" t="s">
        <v>57</v>
      </c>
      <c r="J14" s="213"/>
      <c r="K14" s="196">
        <f t="shared" si="0"/>
        <v>200</v>
      </c>
      <c r="L14" s="196">
        <f t="shared" si="15"/>
        <v>200</v>
      </c>
      <c r="M14" s="197">
        <f t="shared" si="16"/>
        <v>48.125</v>
      </c>
      <c r="N14" s="197">
        <f>385/40</f>
        <v>9.625</v>
      </c>
      <c r="O14" s="198">
        <v>0</v>
      </c>
      <c r="P14" s="197">
        <f t="shared" si="1"/>
        <v>48.125</v>
      </c>
      <c r="Q14" s="199">
        <v>0</v>
      </c>
      <c r="R14" s="200">
        <f t="shared" si="2"/>
        <v>0</v>
      </c>
      <c r="S14" s="201">
        <v>0</v>
      </c>
      <c r="T14" s="202">
        <f t="shared" si="3"/>
        <v>0</v>
      </c>
      <c r="U14" s="203">
        <f t="shared" si="4"/>
        <v>48.125</v>
      </c>
      <c r="V14" s="203">
        <f t="shared" si="5"/>
        <v>48.125</v>
      </c>
      <c r="W14" s="203">
        <f t="shared" si="6"/>
        <v>9.625</v>
      </c>
      <c r="X14" s="199">
        <v>0</v>
      </c>
      <c r="Y14" s="199">
        <v>0</v>
      </c>
      <c r="Z14" s="197">
        <v>0</v>
      </c>
      <c r="AA14" s="197">
        <v>0</v>
      </c>
      <c r="AB14" s="204">
        <v>0</v>
      </c>
      <c r="AC14" s="205">
        <f t="shared" si="7"/>
        <v>0</v>
      </c>
      <c r="AD14" s="202">
        <f t="shared" si="8"/>
        <v>0</v>
      </c>
      <c r="AE14" s="206">
        <f t="shared" si="9"/>
        <v>0</v>
      </c>
      <c r="AF14" s="207">
        <f t="shared" si="10"/>
        <v>9.625</v>
      </c>
      <c r="AG14" s="207">
        <v>1</v>
      </c>
      <c r="AH14" s="207">
        <v>1</v>
      </c>
      <c r="AI14" s="207">
        <f t="shared" si="17"/>
        <v>10.025</v>
      </c>
      <c r="AJ14" s="207">
        <v>11</v>
      </c>
      <c r="AK14" s="208">
        <f t="shared" si="11"/>
        <v>0.0886363636363638</v>
      </c>
      <c r="AL14" s="209">
        <v>0.02</v>
      </c>
      <c r="AM14" s="210">
        <f t="shared" si="12"/>
        <v>0.2005</v>
      </c>
      <c r="AN14" s="209">
        <v>0</v>
      </c>
      <c r="AO14" s="204">
        <f t="shared" si="13"/>
        <v>0</v>
      </c>
      <c r="AP14" s="204">
        <f t="shared" si="14"/>
        <v>51.1275</v>
      </c>
      <c r="AQ14" s="199">
        <f t="shared" si="18"/>
        <v>10.2255</v>
      </c>
      <c r="AR14" s="197"/>
      <c r="AS14" s="211"/>
      <c r="AT14" s="197"/>
      <c r="AU14" s="212"/>
    </row>
    <row r="15" s="155" customFormat="1" ht="14" spans="1:58">
      <c r="A15" s="192" t="s">
        <v>86</v>
      </c>
      <c r="B15" s="192" t="s">
        <v>47</v>
      </c>
      <c r="C15" s="193">
        <v>200</v>
      </c>
      <c r="D15" s="298" t="s">
        <v>87</v>
      </c>
      <c r="E15" s="195" t="s">
        <v>66</v>
      </c>
      <c r="F15" s="195" t="s">
        <v>75</v>
      </c>
      <c r="G15" s="193" t="s">
        <v>56</v>
      </c>
      <c r="H15" s="193"/>
      <c r="I15" s="196" t="s">
        <v>57</v>
      </c>
      <c r="J15" s="213"/>
      <c r="K15" s="196">
        <f t="shared" si="0"/>
        <v>200</v>
      </c>
      <c r="L15" s="196">
        <f t="shared" si="15"/>
        <v>200</v>
      </c>
      <c r="M15" s="197">
        <f t="shared" si="16"/>
        <v>60.75</v>
      </c>
      <c r="N15" s="197">
        <f>486/40</f>
        <v>12.15</v>
      </c>
      <c r="O15" s="198">
        <v>0</v>
      </c>
      <c r="P15" s="197">
        <f t="shared" si="1"/>
        <v>60.75</v>
      </c>
      <c r="Q15" s="199">
        <v>0</v>
      </c>
      <c r="R15" s="200">
        <f t="shared" si="2"/>
        <v>0</v>
      </c>
      <c r="S15" s="201">
        <v>0</v>
      </c>
      <c r="T15" s="202">
        <f t="shared" si="3"/>
        <v>0</v>
      </c>
      <c r="U15" s="203">
        <f t="shared" si="4"/>
        <v>60.75</v>
      </c>
      <c r="V15" s="203">
        <f t="shared" si="5"/>
        <v>60.75</v>
      </c>
      <c r="W15" s="203">
        <f t="shared" si="6"/>
        <v>12.15</v>
      </c>
      <c r="X15" s="199">
        <v>0</v>
      </c>
      <c r="Y15" s="199">
        <v>0</v>
      </c>
      <c r="Z15" s="197">
        <v>0</v>
      </c>
      <c r="AA15" s="197">
        <v>0</v>
      </c>
      <c r="AB15" s="204">
        <v>0</v>
      </c>
      <c r="AC15" s="205">
        <f t="shared" si="7"/>
        <v>0</v>
      </c>
      <c r="AD15" s="202">
        <f t="shared" si="8"/>
        <v>0</v>
      </c>
      <c r="AE15" s="206">
        <f t="shared" si="9"/>
        <v>0</v>
      </c>
      <c r="AF15" s="207">
        <f t="shared" si="10"/>
        <v>12.15</v>
      </c>
      <c r="AG15" s="207">
        <v>1</v>
      </c>
      <c r="AH15" s="207">
        <v>1</v>
      </c>
      <c r="AI15" s="207">
        <f t="shared" si="17"/>
        <v>12.55</v>
      </c>
      <c r="AJ15" s="207">
        <v>13</v>
      </c>
      <c r="AK15" s="208">
        <f t="shared" si="11"/>
        <v>0.0346153846153847</v>
      </c>
      <c r="AL15" s="209">
        <v>0.02</v>
      </c>
      <c r="AM15" s="210">
        <f t="shared" si="12"/>
        <v>0.251</v>
      </c>
      <c r="AN15" s="209">
        <v>0</v>
      </c>
      <c r="AO15" s="204">
        <f t="shared" si="13"/>
        <v>0</v>
      </c>
      <c r="AP15" s="204">
        <f t="shared" si="14"/>
        <v>64.005</v>
      </c>
      <c r="AQ15" s="199">
        <f t="shared" si="18"/>
        <v>12.801</v>
      </c>
      <c r="AR15" s="197"/>
      <c r="AS15" s="211"/>
      <c r="AT15" s="197"/>
      <c r="AU15" s="212"/>
    </row>
    <row r="16" s="155" customFormat="1" ht="14" spans="1:58">
      <c r="A16" s="192" t="s">
        <v>88</v>
      </c>
      <c r="B16" s="192" t="s">
        <v>47</v>
      </c>
      <c r="C16" s="193">
        <v>200</v>
      </c>
      <c r="D16" s="298" t="s">
        <v>89</v>
      </c>
      <c r="E16" s="195" t="s">
        <v>66</v>
      </c>
      <c r="F16" s="195" t="s">
        <v>90</v>
      </c>
      <c r="G16" s="193" t="s">
        <v>56</v>
      </c>
      <c r="H16" s="193"/>
      <c r="I16" s="196" t="s">
        <v>57</v>
      </c>
      <c r="J16" s="213"/>
      <c r="K16" s="196">
        <f t="shared" si="0"/>
        <v>200</v>
      </c>
      <c r="L16" s="196">
        <f t="shared" si="15"/>
        <v>200</v>
      </c>
      <c r="M16" s="197">
        <f t="shared" si="16"/>
        <v>28.75</v>
      </c>
      <c r="N16" s="197">
        <f>230/40</f>
        <v>5.75</v>
      </c>
      <c r="O16" s="198">
        <v>0</v>
      </c>
      <c r="P16" s="197">
        <f t="shared" si="1"/>
        <v>28.75</v>
      </c>
      <c r="Q16" s="199">
        <v>0</v>
      </c>
      <c r="R16" s="200">
        <f t="shared" si="2"/>
        <v>0</v>
      </c>
      <c r="S16" s="201">
        <v>0</v>
      </c>
      <c r="T16" s="202">
        <f t="shared" si="3"/>
        <v>0</v>
      </c>
      <c r="U16" s="203">
        <f t="shared" si="4"/>
        <v>28.75</v>
      </c>
      <c r="V16" s="203">
        <f t="shared" si="5"/>
        <v>28.75</v>
      </c>
      <c r="W16" s="203">
        <f t="shared" si="6"/>
        <v>5.75</v>
      </c>
      <c r="X16" s="199">
        <v>0</v>
      </c>
      <c r="Y16" s="199">
        <v>0</v>
      </c>
      <c r="Z16" s="197">
        <v>0</v>
      </c>
      <c r="AA16" s="197">
        <v>0</v>
      </c>
      <c r="AB16" s="204">
        <v>0</v>
      </c>
      <c r="AC16" s="205">
        <f t="shared" si="7"/>
        <v>0</v>
      </c>
      <c r="AD16" s="202">
        <f t="shared" si="8"/>
        <v>0</v>
      </c>
      <c r="AE16" s="206">
        <f t="shared" si="9"/>
        <v>0</v>
      </c>
      <c r="AF16" s="207">
        <f t="shared" si="10"/>
        <v>5.75</v>
      </c>
      <c r="AG16" s="207">
        <v>1</v>
      </c>
      <c r="AH16" s="207">
        <v>1</v>
      </c>
      <c r="AI16" s="207">
        <f t="shared" si="17"/>
        <v>6.15</v>
      </c>
      <c r="AJ16" s="207">
        <v>7</v>
      </c>
      <c r="AK16" s="208">
        <f t="shared" si="11"/>
        <v>0.121428571428571</v>
      </c>
      <c r="AL16" s="209">
        <v>0.02</v>
      </c>
      <c r="AM16" s="210">
        <f t="shared" si="12"/>
        <v>0.123</v>
      </c>
      <c r="AN16" s="209">
        <v>0</v>
      </c>
      <c r="AO16" s="204">
        <f t="shared" si="13"/>
        <v>0</v>
      </c>
      <c r="AP16" s="204">
        <f t="shared" si="14"/>
        <v>31.365</v>
      </c>
      <c r="AQ16" s="199">
        <f t="shared" si="18"/>
        <v>6.273</v>
      </c>
      <c r="AR16" s="197"/>
      <c r="AS16" s="211"/>
      <c r="AT16" s="197"/>
      <c r="AU16" s="212"/>
    </row>
    <row r="17" s="155" customFormat="1" ht="14" spans="1:47">
      <c r="A17" s="192" t="s">
        <v>91</v>
      </c>
      <c r="B17" s="192" t="s">
        <v>47</v>
      </c>
      <c r="C17" s="193">
        <v>200</v>
      </c>
      <c r="D17" s="298" t="s">
        <v>92</v>
      </c>
      <c r="E17" s="195" t="s">
        <v>66</v>
      </c>
      <c r="F17" s="195" t="s">
        <v>75</v>
      </c>
      <c r="G17" s="193" t="s">
        <v>56</v>
      </c>
      <c r="H17" s="193"/>
      <c r="I17" s="196" t="s">
        <v>57</v>
      </c>
      <c r="J17" s="213"/>
      <c r="K17" s="196">
        <f t="shared" si="0"/>
        <v>200</v>
      </c>
      <c r="L17" s="196">
        <f t="shared" si="15"/>
        <v>200</v>
      </c>
      <c r="M17" s="197">
        <f t="shared" si="16"/>
        <v>58.125</v>
      </c>
      <c r="N17" s="197">
        <f>465/40</f>
        <v>11.625</v>
      </c>
      <c r="O17" s="198">
        <v>0</v>
      </c>
      <c r="P17" s="197">
        <f t="shared" si="1"/>
        <v>58.125</v>
      </c>
      <c r="Q17" s="199">
        <v>0</v>
      </c>
      <c r="R17" s="200">
        <f t="shared" si="2"/>
        <v>0</v>
      </c>
      <c r="S17" s="201">
        <v>0</v>
      </c>
      <c r="T17" s="202">
        <f t="shared" si="3"/>
        <v>0</v>
      </c>
      <c r="U17" s="203">
        <f t="shared" si="4"/>
        <v>58.125</v>
      </c>
      <c r="V17" s="203">
        <f t="shared" si="5"/>
        <v>58.125</v>
      </c>
      <c r="W17" s="203">
        <f t="shared" si="6"/>
        <v>11.625</v>
      </c>
      <c r="X17" s="199">
        <v>0</v>
      </c>
      <c r="Y17" s="199">
        <v>0</v>
      </c>
      <c r="Z17" s="197">
        <v>0</v>
      </c>
      <c r="AA17" s="197">
        <v>0</v>
      </c>
      <c r="AB17" s="204">
        <v>0</v>
      </c>
      <c r="AC17" s="205">
        <f t="shared" si="7"/>
        <v>0</v>
      </c>
      <c r="AD17" s="202">
        <f t="shared" si="8"/>
        <v>0</v>
      </c>
      <c r="AE17" s="206">
        <f t="shared" si="9"/>
        <v>0</v>
      </c>
      <c r="AF17" s="207">
        <f t="shared" si="10"/>
        <v>11.625</v>
      </c>
      <c r="AG17" s="207">
        <v>1</v>
      </c>
      <c r="AH17" s="207">
        <v>1</v>
      </c>
      <c r="AI17" s="207">
        <f t="shared" si="17"/>
        <v>12.025</v>
      </c>
      <c r="AJ17" s="207">
        <v>13</v>
      </c>
      <c r="AK17" s="208">
        <f t="shared" si="11"/>
        <v>0.0750000000000001</v>
      </c>
      <c r="AL17" s="209">
        <v>0.02</v>
      </c>
      <c r="AM17" s="210">
        <f t="shared" si="12"/>
        <v>0.2405</v>
      </c>
      <c r="AN17" s="209">
        <v>0</v>
      </c>
      <c r="AO17" s="204">
        <f t="shared" si="13"/>
        <v>0</v>
      </c>
      <c r="AP17" s="204">
        <f t="shared" si="14"/>
        <v>61.3275</v>
      </c>
      <c r="AQ17" s="199">
        <f t="shared" si="18"/>
        <v>12.2655</v>
      </c>
      <c r="AR17" s="197"/>
      <c r="AS17" s="211"/>
      <c r="AT17" s="197"/>
      <c r="AU17" s="212"/>
    </row>
    <row r="18" s="155" customFormat="1" ht="14" spans="1:47">
      <c r="A18" s="192" t="s">
        <v>93</v>
      </c>
      <c r="B18" s="192" t="s">
        <v>47</v>
      </c>
      <c r="C18" s="193">
        <v>500</v>
      </c>
      <c r="D18" s="194" t="s">
        <v>94</v>
      </c>
      <c r="E18" s="195" t="s">
        <v>95</v>
      </c>
      <c r="F18" s="195" t="s">
        <v>96</v>
      </c>
      <c r="G18" s="193" t="s">
        <v>95</v>
      </c>
      <c r="H18" s="193"/>
      <c r="I18" s="196" t="s">
        <v>57</v>
      </c>
      <c r="J18" s="213"/>
      <c r="K18" s="196">
        <v>500</v>
      </c>
      <c r="L18" s="196">
        <f t="shared" ref="L18:L26" si="19">K18*1.02</f>
        <v>510</v>
      </c>
      <c r="M18" s="197">
        <v>22</v>
      </c>
      <c r="N18" s="197">
        <f t="shared" ref="N18:N28" si="20">M18/1000*L18</f>
        <v>11.22</v>
      </c>
      <c r="O18" s="198">
        <v>0</v>
      </c>
      <c r="P18" s="197">
        <f t="shared" si="1"/>
        <v>22</v>
      </c>
      <c r="Q18" s="199">
        <v>4</v>
      </c>
      <c r="R18" s="200">
        <f t="shared" si="2"/>
        <v>0.124425775048153</v>
      </c>
      <c r="S18" s="201">
        <v>0.1</v>
      </c>
      <c r="T18" s="202">
        <f t="shared" si="3"/>
        <v>2.2</v>
      </c>
      <c r="U18" s="203">
        <f t="shared" si="4"/>
        <v>24.4444444444444</v>
      </c>
      <c r="V18" s="203">
        <f t="shared" si="5"/>
        <v>28.4444444444444</v>
      </c>
      <c r="W18" s="203">
        <f t="shared" si="6"/>
        <v>14.5066666666666</v>
      </c>
      <c r="X18" s="199">
        <f t="shared" ref="X18:X26" si="21">0.22*1.1</f>
        <v>0.242</v>
      </c>
      <c r="Y18" s="199">
        <v>0</v>
      </c>
      <c r="Z18" s="155"/>
      <c r="AA18" s="155"/>
      <c r="AB18" s="155"/>
      <c r="AC18" s="205">
        <f t="shared" si="7"/>
        <v>0.484</v>
      </c>
      <c r="AD18" s="202">
        <f t="shared" si="8"/>
        <v>0.242</v>
      </c>
      <c r="AE18" s="206">
        <f t="shared" si="9"/>
        <v>0.0150555187808265</v>
      </c>
      <c r="AF18" s="207">
        <f t="shared" si="10"/>
        <v>14.7486666666666</v>
      </c>
      <c r="AG18" s="207">
        <v>1</v>
      </c>
      <c r="AH18" s="207">
        <v>1</v>
      </c>
      <c r="AI18" s="207">
        <f t="shared" si="17"/>
        <v>15.7586666666666</v>
      </c>
      <c r="AJ18" s="207">
        <v>18</v>
      </c>
      <c r="AK18" s="208">
        <f t="shared" si="11"/>
        <v>0.124518518518522</v>
      </c>
      <c r="AL18" s="209">
        <v>0.02</v>
      </c>
      <c r="AM18" s="210">
        <f t="shared" si="12"/>
        <v>0.315173333333332</v>
      </c>
      <c r="AN18" s="209">
        <v>0</v>
      </c>
      <c r="AO18" s="204">
        <f t="shared" si="13"/>
        <v>0</v>
      </c>
      <c r="AP18" s="204">
        <f t="shared" si="14"/>
        <v>32.1476799999999</v>
      </c>
      <c r="AQ18" s="199">
        <f t="shared" si="18"/>
        <v>16.0738399999999</v>
      </c>
      <c r="AS18" s="211"/>
    </row>
    <row r="19" s="155" customFormat="1" ht="14" spans="1:47">
      <c r="A19" s="192" t="s">
        <v>97</v>
      </c>
      <c r="B19" s="192" t="s">
        <v>47</v>
      </c>
      <c r="C19" s="193">
        <v>500</v>
      </c>
      <c r="D19" s="194" t="s">
        <v>98</v>
      </c>
      <c r="E19" s="195" t="s">
        <v>95</v>
      </c>
      <c r="F19" s="195" t="s">
        <v>96</v>
      </c>
      <c r="G19" s="193" t="s">
        <v>95</v>
      </c>
      <c r="H19" s="193"/>
      <c r="I19" s="196" t="s">
        <v>57</v>
      </c>
      <c r="J19" s="213"/>
      <c r="K19" s="196">
        <v>500</v>
      </c>
      <c r="L19" s="196">
        <f t="shared" si="19"/>
        <v>510</v>
      </c>
      <c r="M19" s="197">
        <v>22</v>
      </c>
      <c r="N19" s="197">
        <f t="shared" si="20"/>
        <v>11.22</v>
      </c>
      <c r="O19" s="198">
        <v>0</v>
      </c>
      <c r="P19" s="197">
        <f t="shared" si="1"/>
        <v>22</v>
      </c>
      <c r="Q19" s="199">
        <v>4</v>
      </c>
      <c r="R19" s="200">
        <f t="shared" si="2"/>
        <v>0.124425775048153</v>
      </c>
      <c r="S19" s="201">
        <v>0.1</v>
      </c>
      <c r="T19" s="202">
        <f t="shared" si="3"/>
        <v>2.2</v>
      </c>
      <c r="U19" s="203">
        <f t="shared" si="4"/>
        <v>24.4444444444444</v>
      </c>
      <c r="V19" s="203">
        <f t="shared" si="5"/>
        <v>28.4444444444444</v>
      </c>
      <c r="W19" s="203">
        <f t="shared" si="6"/>
        <v>14.5066666666666</v>
      </c>
      <c r="X19" s="199">
        <f t="shared" si="21"/>
        <v>0.242</v>
      </c>
      <c r="Y19" s="199">
        <v>0</v>
      </c>
      <c r="Z19" s="155"/>
      <c r="AA19" s="155"/>
      <c r="AB19" s="155"/>
      <c r="AC19" s="205">
        <f t="shared" si="7"/>
        <v>0.484</v>
      </c>
      <c r="AD19" s="202">
        <f t="shared" si="8"/>
        <v>0.242</v>
      </c>
      <c r="AE19" s="206">
        <f t="shared" si="9"/>
        <v>0.0150555187808265</v>
      </c>
      <c r="AF19" s="207">
        <f t="shared" si="10"/>
        <v>14.7486666666666</v>
      </c>
      <c r="AG19" s="207">
        <v>1</v>
      </c>
      <c r="AH19" s="207">
        <v>1</v>
      </c>
      <c r="AI19" s="207">
        <f t="shared" si="17"/>
        <v>15.7586666666666</v>
      </c>
      <c r="AJ19" s="207">
        <v>28</v>
      </c>
      <c r="AK19" s="208">
        <f t="shared" si="11"/>
        <v>0.437190476190479</v>
      </c>
      <c r="AL19" s="209">
        <v>0.02</v>
      </c>
      <c r="AM19" s="210">
        <f t="shared" si="12"/>
        <v>0.315173333333332</v>
      </c>
      <c r="AN19" s="209">
        <v>0</v>
      </c>
      <c r="AO19" s="204">
        <f t="shared" si="13"/>
        <v>0</v>
      </c>
      <c r="AP19" s="204">
        <f t="shared" si="14"/>
        <v>32.1476799999999</v>
      </c>
      <c r="AQ19" s="199">
        <f t="shared" si="18"/>
        <v>16.0738399999999</v>
      </c>
      <c r="AS19" s="211"/>
    </row>
    <row r="20" s="155" customFormat="1" ht="14" spans="1:47">
      <c r="A20" s="192" t="s">
        <v>99</v>
      </c>
      <c r="B20" s="192" t="s">
        <v>47</v>
      </c>
      <c r="C20" s="193">
        <v>500</v>
      </c>
      <c r="D20" s="194" t="s">
        <v>100</v>
      </c>
      <c r="E20" s="195" t="s">
        <v>95</v>
      </c>
      <c r="F20" s="195" t="s">
        <v>96</v>
      </c>
      <c r="G20" s="193" t="s">
        <v>95</v>
      </c>
      <c r="H20" s="193"/>
      <c r="I20" s="196" t="s">
        <v>57</v>
      </c>
      <c r="J20" s="213"/>
      <c r="K20" s="196">
        <v>500</v>
      </c>
      <c r="L20" s="196">
        <f t="shared" si="19"/>
        <v>510</v>
      </c>
      <c r="M20" s="197">
        <v>66</v>
      </c>
      <c r="N20" s="197">
        <f t="shared" si="20"/>
        <v>33.66</v>
      </c>
      <c r="O20" s="198">
        <v>0</v>
      </c>
      <c r="P20" s="197">
        <f t="shared" si="1"/>
        <v>66</v>
      </c>
      <c r="Q20" s="199">
        <v>4</v>
      </c>
      <c r="R20" s="200">
        <f t="shared" si="2"/>
        <v>0.0481859902124617</v>
      </c>
      <c r="S20" s="201">
        <v>0.1</v>
      </c>
      <c r="T20" s="202">
        <f t="shared" si="3"/>
        <v>6.6</v>
      </c>
      <c r="U20" s="203">
        <f t="shared" si="4"/>
        <v>73.3333333333333</v>
      </c>
      <c r="V20" s="203">
        <f t="shared" si="5"/>
        <v>77.3333333333333</v>
      </c>
      <c r="W20" s="203">
        <f t="shared" si="6"/>
        <v>39.44</v>
      </c>
      <c r="X20" s="199">
        <f t="shared" si="21"/>
        <v>0.242</v>
      </c>
      <c r="Y20" s="199">
        <v>0</v>
      </c>
      <c r="Z20" s="155"/>
      <c r="AA20" s="155"/>
      <c r="AB20" s="155"/>
      <c r="AC20" s="205">
        <f t="shared" si="7"/>
        <v>0.484</v>
      </c>
      <c r="AD20" s="202">
        <f t="shared" si="8"/>
        <v>0.242</v>
      </c>
      <c r="AE20" s="206">
        <f t="shared" si="9"/>
        <v>0.00583050481570786</v>
      </c>
      <c r="AF20" s="207">
        <f t="shared" si="10"/>
        <v>39.682</v>
      </c>
      <c r="AG20" s="207">
        <v>1</v>
      </c>
      <c r="AH20" s="207">
        <v>1</v>
      </c>
      <c r="AI20" s="207">
        <f t="shared" si="17"/>
        <v>40.692</v>
      </c>
      <c r="AJ20" s="207">
        <v>55</v>
      </c>
      <c r="AK20" s="208">
        <f t="shared" si="11"/>
        <v>0.260145454545455</v>
      </c>
      <c r="AL20" s="209">
        <v>0.02</v>
      </c>
      <c r="AM20" s="210">
        <f t="shared" si="12"/>
        <v>0.81384</v>
      </c>
      <c r="AN20" s="209">
        <v>0</v>
      </c>
      <c r="AO20" s="204">
        <f t="shared" si="13"/>
        <v>0</v>
      </c>
      <c r="AP20" s="204">
        <f t="shared" si="14"/>
        <v>83.01168</v>
      </c>
      <c r="AQ20" s="199">
        <f t="shared" si="18"/>
        <v>41.50584</v>
      </c>
      <c r="AS20" s="211"/>
    </row>
    <row r="21" s="155" customFormat="1" ht="14" spans="1:47">
      <c r="A21" s="192" t="s">
        <v>101</v>
      </c>
      <c r="B21" s="192" t="s">
        <v>47</v>
      </c>
      <c r="C21" s="193">
        <v>500</v>
      </c>
      <c r="D21" s="194" t="s">
        <v>102</v>
      </c>
      <c r="E21" s="195" t="s">
        <v>95</v>
      </c>
      <c r="F21" s="195" t="s">
        <v>96</v>
      </c>
      <c r="G21" s="193" t="s">
        <v>103</v>
      </c>
      <c r="H21" s="193"/>
      <c r="I21" s="196" t="s">
        <v>57</v>
      </c>
      <c r="J21" s="213"/>
      <c r="K21" s="196">
        <v>500</v>
      </c>
      <c r="L21" s="196">
        <f t="shared" si="19"/>
        <v>510</v>
      </c>
      <c r="M21" s="197">
        <v>55</v>
      </c>
      <c r="N21" s="197">
        <f t="shared" si="20"/>
        <v>28.05</v>
      </c>
      <c r="O21" s="198">
        <v>0</v>
      </c>
      <c r="P21" s="197">
        <f t="shared" si="1"/>
        <v>55</v>
      </c>
      <c r="Q21" s="199">
        <v>4</v>
      </c>
      <c r="R21" s="200">
        <f t="shared" si="2"/>
        <v>0.056902500978723</v>
      </c>
      <c r="S21" s="201">
        <v>0.1</v>
      </c>
      <c r="T21" s="202">
        <f t="shared" si="3"/>
        <v>5.5</v>
      </c>
      <c r="U21" s="203">
        <f t="shared" si="4"/>
        <v>61.1111111111111</v>
      </c>
      <c r="V21" s="203">
        <f t="shared" si="5"/>
        <v>65.1111111111111</v>
      </c>
      <c r="W21" s="203">
        <f t="shared" si="6"/>
        <v>33.2066666666667</v>
      </c>
      <c r="X21" s="199">
        <f t="shared" si="21"/>
        <v>0.242</v>
      </c>
      <c r="Y21" s="199">
        <v>0</v>
      </c>
      <c r="Z21" s="155"/>
      <c r="AA21" s="155"/>
      <c r="AB21" s="155"/>
      <c r="AC21" s="205">
        <f t="shared" si="7"/>
        <v>0.484</v>
      </c>
      <c r="AD21" s="202">
        <f t="shared" si="8"/>
        <v>0.242</v>
      </c>
      <c r="AE21" s="206">
        <f t="shared" si="9"/>
        <v>0.00688520261842548</v>
      </c>
      <c r="AF21" s="207">
        <f t="shared" si="10"/>
        <v>33.4486666666667</v>
      </c>
      <c r="AG21" s="207">
        <v>1</v>
      </c>
      <c r="AH21" s="207">
        <v>1</v>
      </c>
      <c r="AI21" s="207">
        <f t="shared" si="17"/>
        <v>34.4586666666667</v>
      </c>
      <c r="AJ21" s="207">
        <v>58</v>
      </c>
      <c r="AK21" s="208">
        <f t="shared" si="11"/>
        <v>0.405885057471264</v>
      </c>
      <c r="AL21" s="209">
        <v>0.02</v>
      </c>
      <c r="AM21" s="210">
        <f t="shared" si="12"/>
        <v>0.689173333333334</v>
      </c>
      <c r="AN21" s="209">
        <v>0</v>
      </c>
      <c r="AO21" s="204">
        <f t="shared" si="13"/>
        <v>0</v>
      </c>
      <c r="AP21" s="204">
        <f t="shared" si="14"/>
        <v>70.2956800000001</v>
      </c>
      <c r="AQ21" s="199">
        <f t="shared" si="18"/>
        <v>35.14784</v>
      </c>
      <c r="AS21" s="211"/>
    </row>
    <row r="22" s="155" customFormat="1" ht="14" spans="1:47">
      <c r="A22" s="192" t="s">
        <v>104</v>
      </c>
      <c r="B22" s="192" t="s">
        <v>47</v>
      </c>
      <c r="C22" s="193">
        <v>500</v>
      </c>
      <c r="D22" s="194" t="s">
        <v>105</v>
      </c>
      <c r="E22" s="195" t="s">
        <v>95</v>
      </c>
      <c r="F22" s="195" t="s">
        <v>96</v>
      </c>
      <c r="G22" s="193" t="s">
        <v>106</v>
      </c>
      <c r="H22" s="193"/>
      <c r="I22" s="196" t="s">
        <v>57</v>
      </c>
      <c r="J22" s="213"/>
      <c r="K22" s="196">
        <v>500</v>
      </c>
      <c r="L22" s="196">
        <f t="shared" si="19"/>
        <v>510</v>
      </c>
      <c r="M22" s="197">
        <v>0</v>
      </c>
      <c r="N22" s="197">
        <f t="shared" si="20"/>
        <v>0</v>
      </c>
      <c r="O22" s="198">
        <v>0</v>
      </c>
      <c r="P22" s="197">
        <f t="shared" si="1"/>
        <v>0</v>
      </c>
      <c r="Q22" s="199">
        <v>4</v>
      </c>
      <c r="R22" s="200">
        <f t="shared" si="2"/>
        <v>0.595620994448812</v>
      </c>
      <c r="S22" s="201">
        <v>0.1</v>
      </c>
      <c r="T22" s="202">
        <f t="shared" si="3"/>
        <v>0</v>
      </c>
      <c r="U22" s="203">
        <f t="shared" si="4"/>
        <v>0</v>
      </c>
      <c r="V22" s="203">
        <f t="shared" si="5"/>
        <v>4</v>
      </c>
      <c r="W22" s="203">
        <f t="shared" si="6"/>
        <v>2.04</v>
      </c>
      <c r="X22" s="199">
        <f t="shared" si="21"/>
        <v>0.242</v>
      </c>
      <c r="Y22" s="199">
        <v>0</v>
      </c>
      <c r="Z22" s="155"/>
      <c r="AA22" s="155"/>
      <c r="AB22" s="155"/>
      <c r="AC22" s="205">
        <f t="shared" si="7"/>
        <v>0.484</v>
      </c>
      <c r="AD22" s="202">
        <f t="shared" si="8"/>
        <v>0.242</v>
      </c>
      <c r="AE22" s="206">
        <f t="shared" si="9"/>
        <v>0.0720701403283063</v>
      </c>
      <c r="AF22" s="207">
        <f t="shared" si="10"/>
        <v>2.282</v>
      </c>
      <c r="AG22" s="207">
        <v>1</v>
      </c>
      <c r="AH22" s="207">
        <v>1</v>
      </c>
      <c r="AI22" s="207">
        <f t="shared" si="17"/>
        <v>3.292</v>
      </c>
      <c r="AJ22" s="207">
        <v>52</v>
      </c>
      <c r="AK22" s="208">
        <f t="shared" si="11"/>
        <v>0.936692307692308</v>
      </c>
      <c r="AL22" s="209">
        <v>0.02</v>
      </c>
      <c r="AM22" s="210">
        <f t="shared" si="12"/>
        <v>0.06584</v>
      </c>
      <c r="AN22" s="209">
        <v>0</v>
      </c>
      <c r="AO22" s="204">
        <f t="shared" si="13"/>
        <v>0</v>
      </c>
      <c r="AP22" s="204">
        <f t="shared" si="14"/>
        <v>6.71568</v>
      </c>
      <c r="AQ22" s="199">
        <f t="shared" si="18"/>
        <v>3.35784</v>
      </c>
      <c r="AS22" s="211"/>
    </row>
    <row r="23" s="155" customFormat="1" ht="14" spans="1:47">
      <c r="A23" s="192" t="s">
        <v>107</v>
      </c>
      <c r="B23" s="192" t="s">
        <v>47</v>
      </c>
      <c r="C23" s="193">
        <v>500</v>
      </c>
      <c r="D23" s="194" t="s">
        <v>108</v>
      </c>
      <c r="E23" s="195" t="s">
        <v>95</v>
      </c>
      <c r="F23" s="195" t="s">
        <v>96</v>
      </c>
      <c r="G23" s="193" t="s">
        <v>95</v>
      </c>
      <c r="H23" s="193"/>
      <c r="I23" s="196" t="s">
        <v>57</v>
      </c>
      <c r="J23" s="213"/>
      <c r="K23" s="196">
        <v>500</v>
      </c>
      <c r="L23" s="196">
        <f t="shared" si="19"/>
        <v>510</v>
      </c>
      <c r="M23" s="197">
        <v>72</v>
      </c>
      <c r="N23" s="197">
        <f t="shared" si="20"/>
        <v>36.72</v>
      </c>
      <c r="O23" s="198">
        <v>0</v>
      </c>
      <c r="P23" s="197">
        <f t="shared" si="1"/>
        <v>72</v>
      </c>
      <c r="Q23" s="199">
        <v>4</v>
      </c>
      <c r="R23" s="200">
        <f t="shared" si="2"/>
        <v>0.044470296510149</v>
      </c>
      <c r="S23" s="201">
        <v>0.1</v>
      </c>
      <c r="T23" s="202">
        <f t="shared" si="3"/>
        <v>7.2</v>
      </c>
      <c r="U23" s="203">
        <f t="shared" si="4"/>
        <v>80</v>
      </c>
      <c r="V23" s="203">
        <f t="shared" si="5"/>
        <v>84</v>
      </c>
      <c r="W23" s="203">
        <f t="shared" si="6"/>
        <v>42.84</v>
      </c>
      <c r="X23" s="199">
        <f t="shared" si="21"/>
        <v>0.242</v>
      </c>
      <c r="Y23" s="199">
        <v>0</v>
      </c>
      <c r="Z23" s="155"/>
      <c r="AA23" s="155"/>
      <c r="AB23" s="155"/>
      <c r="AC23" s="205">
        <f t="shared" si="7"/>
        <v>0.484</v>
      </c>
      <c r="AD23" s="202">
        <f t="shared" si="8"/>
        <v>0.242</v>
      </c>
      <c r="AE23" s="206">
        <f t="shared" si="9"/>
        <v>0.00538090587772803</v>
      </c>
      <c r="AF23" s="207">
        <f t="shared" si="10"/>
        <v>43.082</v>
      </c>
      <c r="AG23" s="207">
        <v>1</v>
      </c>
      <c r="AH23" s="207">
        <v>1</v>
      </c>
      <c r="AI23" s="207">
        <f t="shared" si="17"/>
        <v>44.092</v>
      </c>
      <c r="AJ23" s="207">
        <v>56</v>
      </c>
      <c r="AK23" s="208">
        <f t="shared" si="11"/>
        <v>0.212642857142857</v>
      </c>
      <c r="AL23" s="209">
        <v>0.02</v>
      </c>
      <c r="AM23" s="210">
        <f t="shared" si="12"/>
        <v>0.88184</v>
      </c>
      <c r="AN23" s="209">
        <v>0</v>
      </c>
      <c r="AO23" s="204">
        <f t="shared" si="13"/>
        <v>0</v>
      </c>
      <c r="AP23" s="204">
        <f t="shared" si="14"/>
        <v>89.94768</v>
      </c>
      <c r="AQ23" s="199">
        <f t="shared" si="18"/>
        <v>44.97384</v>
      </c>
      <c r="AS23" s="211"/>
    </row>
    <row r="24" s="155" customFormat="1" ht="14" spans="1:47">
      <c r="A24" s="192" t="s">
        <v>109</v>
      </c>
      <c r="B24" s="192" t="s">
        <v>47</v>
      </c>
      <c r="C24" s="193">
        <v>500</v>
      </c>
      <c r="D24" s="194" t="s">
        <v>110</v>
      </c>
      <c r="E24" s="195" t="s">
        <v>95</v>
      </c>
      <c r="F24" s="195" t="s">
        <v>96</v>
      </c>
      <c r="G24" s="193" t="s">
        <v>95</v>
      </c>
      <c r="H24" s="193"/>
      <c r="I24" s="196" t="s">
        <v>57</v>
      </c>
      <c r="J24" s="213"/>
      <c r="K24" s="196">
        <v>500</v>
      </c>
      <c r="L24" s="196">
        <f t="shared" si="19"/>
        <v>510</v>
      </c>
      <c r="M24" s="197">
        <v>72</v>
      </c>
      <c r="N24" s="197">
        <f t="shared" si="20"/>
        <v>36.72</v>
      </c>
      <c r="O24" s="198">
        <v>0</v>
      </c>
      <c r="P24" s="197">
        <f t="shared" si="1"/>
        <v>72</v>
      </c>
      <c r="Q24" s="199">
        <v>4</v>
      </c>
      <c r="R24" s="200">
        <f t="shared" si="2"/>
        <v>0.044470296510149</v>
      </c>
      <c r="S24" s="201">
        <v>0.1</v>
      </c>
      <c r="T24" s="202">
        <f t="shared" si="3"/>
        <v>7.2</v>
      </c>
      <c r="U24" s="203">
        <f t="shared" si="4"/>
        <v>80</v>
      </c>
      <c r="V24" s="203">
        <f t="shared" si="5"/>
        <v>84</v>
      </c>
      <c r="W24" s="203">
        <f t="shared" si="6"/>
        <v>42.84</v>
      </c>
      <c r="X24" s="199">
        <f t="shared" si="21"/>
        <v>0.242</v>
      </c>
      <c r="Y24" s="199">
        <v>0</v>
      </c>
      <c r="Z24" s="155"/>
      <c r="AA24" s="155"/>
      <c r="AB24" s="155"/>
      <c r="AC24" s="205">
        <f t="shared" si="7"/>
        <v>0.484</v>
      </c>
      <c r="AD24" s="202">
        <f t="shared" si="8"/>
        <v>0.242</v>
      </c>
      <c r="AE24" s="206">
        <f t="shared" si="9"/>
        <v>0.00538090587772803</v>
      </c>
      <c r="AF24" s="207">
        <f t="shared" si="10"/>
        <v>43.082</v>
      </c>
      <c r="AG24" s="207">
        <v>1</v>
      </c>
      <c r="AH24" s="207">
        <v>1</v>
      </c>
      <c r="AI24" s="207">
        <f t="shared" si="17"/>
        <v>44.092</v>
      </c>
      <c r="AJ24" s="207">
        <v>56</v>
      </c>
      <c r="AK24" s="208">
        <f t="shared" si="11"/>
        <v>0.212642857142857</v>
      </c>
      <c r="AL24" s="209">
        <v>0.02</v>
      </c>
      <c r="AM24" s="210">
        <f t="shared" si="12"/>
        <v>0.88184</v>
      </c>
      <c r="AN24" s="209">
        <v>0</v>
      </c>
      <c r="AO24" s="204">
        <f t="shared" si="13"/>
        <v>0</v>
      </c>
      <c r="AP24" s="204">
        <f t="shared" si="14"/>
        <v>89.94768</v>
      </c>
      <c r="AQ24" s="199">
        <f t="shared" si="18"/>
        <v>44.97384</v>
      </c>
      <c r="AS24" s="211"/>
    </row>
    <row r="25" s="155" customFormat="1" ht="14" spans="1:47">
      <c r="A25" s="192" t="s">
        <v>111</v>
      </c>
      <c r="B25" s="192" t="s">
        <v>47</v>
      </c>
      <c r="C25" s="193">
        <v>500</v>
      </c>
      <c r="D25" s="194" t="s">
        <v>112</v>
      </c>
      <c r="E25" s="195" t="s">
        <v>95</v>
      </c>
      <c r="F25" s="195" t="s">
        <v>96</v>
      </c>
      <c r="G25" s="193" t="s">
        <v>95</v>
      </c>
      <c r="H25" s="193"/>
      <c r="I25" s="196" t="s">
        <v>57</v>
      </c>
      <c r="J25" s="213"/>
      <c r="K25" s="196">
        <v>500</v>
      </c>
      <c r="L25" s="196">
        <f t="shared" si="19"/>
        <v>510</v>
      </c>
      <c r="M25" s="197">
        <v>74</v>
      </c>
      <c r="N25" s="197">
        <f t="shared" si="20"/>
        <v>37.74</v>
      </c>
      <c r="O25" s="198">
        <v>0</v>
      </c>
      <c r="P25" s="197">
        <f t="shared" si="1"/>
        <v>74</v>
      </c>
      <c r="Q25" s="199">
        <v>4</v>
      </c>
      <c r="R25" s="200">
        <f t="shared" si="2"/>
        <v>0.0433558841738884</v>
      </c>
      <c r="S25" s="201">
        <v>0.1</v>
      </c>
      <c r="T25" s="202">
        <f t="shared" si="3"/>
        <v>7.4</v>
      </c>
      <c r="U25" s="203">
        <f t="shared" si="4"/>
        <v>82.2222222222222</v>
      </c>
      <c r="V25" s="203">
        <f t="shared" si="5"/>
        <v>86.2222222222222</v>
      </c>
      <c r="W25" s="203">
        <f t="shared" si="6"/>
        <v>43.9733333333333</v>
      </c>
      <c r="X25" s="199">
        <f t="shared" si="21"/>
        <v>0.242</v>
      </c>
      <c r="Y25" s="199">
        <v>0</v>
      </c>
      <c r="Z25" s="155"/>
      <c r="AA25" s="155"/>
      <c r="AB25" s="155"/>
      <c r="AC25" s="205">
        <f t="shared" si="7"/>
        <v>0.484</v>
      </c>
      <c r="AD25" s="202">
        <f t="shared" si="8"/>
        <v>0.242</v>
      </c>
      <c r="AE25" s="206">
        <f t="shared" si="9"/>
        <v>0.00524606198504049</v>
      </c>
      <c r="AF25" s="207">
        <f t="shared" si="10"/>
        <v>44.2153333333333</v>
      </c>
      <c r="AG25" s="207">
        <v>1</v>
      </c>
      <c r="AH25" s="207">
        <v>1</v>
      </c>
      <c r="AI25" s="207">
        <f t="shared" si="17"/>
        <v>45.2253333333333</v>
      </c>
      <c r="AJ25" s="207">
        <v>58</v>
      </c>
      <c r="AK25" s="208">
        <f t="shared" si="11"/>
        <v>0.220252873563219</v>
      </c>
      <c r="AL25" s="209">
        <v>0.02</v>
      </c>
      <c r="AM25" s="210">
        <f t="shared" si="12"/>
        <v>0.904506666666666</v>
      </c>
      <c r="AN25" s="209">
        <v>0</v>
      </c>
      <c r="AO25" s="204">
        <f t="shared" si="13"/>
        <v>0</v>
      </c>
      <c r="AP25" s="204">
        <f t="shared" si="14"/>
        <v>92.2596799999999</v>
      </c>
      <c r="AQ25" s="199">
        <f t="shared" si="18"/>
        <v>46.12984</v>
      </c>
      <c r="AS25" s="211"/>
    </row>
    <row r="26" s="155" customFormat="1" ht="14" spans="1:47">
      <c r="A26" s="192" t="s">
        <v>113</v>
      </c>
      <c r="B26" s="192" t="s">
        <v>47</v>
      </c>
      <c r="C26" s="193">
        <v>500</v>
      </c>
      <c r="D26" s="194" t="s">
        <v>114</v>
      </c>
      <c r="E26" s="195" t="s">
        <v>95</v>
      </c>
      <c r="F26" s="195" t="s">
        <v>96</v>
      </c>
      <c r="G26" s="193" t="s">
        <v>95</v>
      </c>
      <c r="H26" s="193"/>
      <c r="I26" s="196" t="s">
        <v>57</v>
      </c>
      <c r="J26" s="213"/>
      <c r="K26" s="196">
        <v>500</v>
      </c>
      <c r="L26" s="196">
        <f t="shared" si="19"/>
        <v>510</v>
      </c>
      <c r="M26" s="197">
        <v>70</v>
      </c>
      <c r="N26" s="197">
        <f t="shared" si="20"/>
        <v>35.7</v>
      </c>
      <c r="O26" s="198">
        <v>0</v>
      </c>
      <c r="P26" s="197">
        <f t="shared" si="1"/>
        <v>70</v>
      </c>
      <c r="Q26" s="199">
        <v>4</v>
      </c>
      <c r="R26" s="200">
        <f t="shared" si="2"/>
        <v>0.0456435095842241</v>
      </c>
      <c r="S26" s="201">
        <v>0.1</v>
      </c>
      <c r="T26" s="202">
        <f t="shared" si="3"/>
        <v>7</v>
      </c>
      <c r="U26" s="203">
        <f t="shared" si="4"/>
        <v>77.7777777777778</v>
      </c>
      <c r="V26" s="203">
        <f t="shared" si="5"/>
        <v>81.7777777777778</v>
      </c>
      <c r="W26" s="203">
        <f t="shared" si="6"/>
        <v>41.7066666666667</v>
      </c>
      <c r="X26" s="199">
        <f t="shared" si="21"/>
        <v>0.242</v>
      </c>
      <c r="Y26" s="199">
        <v>0</v>
      </c>
      <c r="Z26" s="155"/>
      <c r="AA26" s="155"/>
      <c r="AB26" s="155"/>
      <c r="AC26" s="205">
        <f t="shared" si="7"/>
        <v>0.484</v>
      </c>
      <c r="AD26" s="202">
        <f t="shared" si="8"/>
        <v>0.242</v>
      </c>
      <c r="AE26" s="206">
        <f t="shared" si="9"/>
        <v>0.00552286465969112</v>
      </c>
      <c r="AF26" s="207">
        <f t="shared" si="10"/>
        <v>41.9486666666667</v>
      </c>
      <c r="AG26" s="207">
        <v>1</v>
      </c>
      <c r="AH26" s="207">
        <v>1</v>
      </c>
      <c r="AI26" s="207">
        <f t="shared" si="17"/>
        <v>42.9586666666667</v>
      </c>
      <c r="AJ26" s="207">
        <v>55</v>
      </c>
      <c r="AK26" s="208">
        <f t="shared" si="11"/>
        <v>0.218933333333333</v>
      </c>
      <c r="AL26" s="209">
        <v>0.02</v>
      </c>
      <c r="AM26" s="210">
        <f t="shared" si="12"/>
        <v>0.859173333333334</v>
      </c>
      <c r="AN26" s="209">
        <v>0</v>
      </c>
      <c r="AO26" s="204">
        <f t="shared" si="13"/>
        <v>0</v>
      </c>
      <c r="AP26" s="204">
        <f t="shared" si="14"/>
        <v>87.6356800000001</v>
      </c>
      <c r="AQ26" s="199">
        <f t="shared" si="18"/>
        <v>43.81784</v>
      </c>
      <c r="AS26" s="211"/>
    </row>
    <row r="27" s="155" customFormat="1" ht="14" spans="1:47">
      <c r="A27" s="192" t="s">
        <v>115</v>
      </c>
      <c r="B27" s="192" t="s">
        <v>47</v>
      </c>
      <c r="C27" s="193">
        <v>120</v>
      </c>
      <c r="D27" s="298" t="s">
        <v>116</v>
      </c>
      <c r="E27" s="195" t="s">
        <v>117</v>
      </c>
      <c r="F27" s="195" t="s">
        <v>75</v>
      </c>
      <c r="G27" s="193" t="s">
        <v>118</v>
      </c>
      <c r="H27" s="193"/>
      <c r="I27" s="196" t="s">
        <v>119</v>
      </c>
      <c r="J27" s="213"/>
      <c r="K27" s="196">
        <v>120</v>
      </c>
      <c r="L27" s="196">
        <v>120</v>
      </c>
      <c r="M27" s="197">
        <v>70</v>
      </c>
      <c r="N27" s="197">
        <f t="shared" si="20"/>
        <v>8.4</v>
      </c>
      <c r="O27" s="198">
        <v>0</v>
      </c>
      <c r="P27" s="197">
        <f t="shared" si="1"/>
        <v>70</v>
      </c>
      <c r="Q27" s="199">
        <v>11.8</v>
      </c>
      <c r="R27" s="200">
        <f t="shared" si="2"/>
        <v>0.127905452654516</v>
      </c>
      <c r="S27" s="201">
        <v>0.05</v>
      </c>
      <c r="T27" s="202">
        <f t="shared" si="3"/>
        <v>3.5</v>
      </c>
      <c r="U27" s="203">
        <f t="shared" si="4"/>
        <v>73.6842105263158</v>
      </c>
      <c r="V27" s="203">
        <f t="shared" si="5"/>
        <v>85.4842105263158</v>
      </c>
      <c r="W27" s="203">
        <f t="shared" si="6"/>
        <v>10.2581052631579</v>
      </c>
      <c r="X27" s="199">
        <v>0.24</v>
      </c>
      <c r="Y27" s="199">
        <f>210/2000*1.1</f>
        <v>0.1155</v>
      </c>
      <c r="AC27" s="205">
        <f t="shared" si="7"/>
        <v>2.9625</v>
      </c>
      <c r="AD27" s="202">
        <f t="shared" si="8"/>
        <v>0.3555</v>
      </c>
      <c r="AE27" s="206">
        <f t="shared" si="9"/>
        <v>0.0321118562278816</v>
      </c>
      <c r="AF27" s="207">
        <f t="shared" si="10"/>
        <v>10.6136052631579</v>
      </c>
      <c r="AG27" s="207">
        <v>1</v>
      </c>
      <c r="AH27" s="207">
        <v>1</v>
      </c>
      <c r="AI27" s="207">
        <f t="shared" si="17"/>
        <v>10.8536052631579</v>
      </c>
      <c r="AJ27" s="207"/>
      <c r="AK27" s="208" t="e">
        <f t="shared" si="11"/>
        <v>#DIV/0!</v>
      </c>
      <c r="AL27" s="209">
        <v>0.02</v>
      </c>
      <c r="AM27" s="210">
        <f t="shared" si="12"/>
        <v>0.217072105263158</v>
      </c>
      <c r="AN27" s="209">
        <v>0.1</v>
      </c>
      <c r="AO27" s="204">
        <f t="shared" si="13"/>
        <v>0</v>
      </c>
      <c r="AP27" s="204">
        <f t="shared" si="14"/>
        <v>92.2556447368421</v>
      </c>
      <c r="AQ27" s="199">
        <f t="shared" si="18"/>
        <v>11.0706773684211</v>
      </c>
      <c r="AS27" s="211"/>
    </row>
    <row r="28" s="155" customFormat="1" ht="14" spans="1:47">
      <c r="A28" s="192" t="s">
        <v>120</v>
      </c>
      <c r="B28" s="192" t="s">
        <v>47</v>
      </c>
      <c r="C28" s="193">
        <v>120</v>
      </c>
      <c r="D28" s="298" t="s">
        <v>121</v>
      </c>
      <c r="E28" s="195" t="s">
        <v>117</v>
      </c>
      <c r="F28" s="195" t="s">
        <v>75</v>
      </c>
      <c r="G28" s="193" t="s">
        <v>122</v>
      </c>
      <c r="H28" s="193"/>
      <c r="I28" s="196" t="s">
        <v>119</v>
      </c>
      <c r="J28" s="213"/>
      <c r="K28" s="196">
        <v>100</v>
      </c>
      <c r="L28" s="196">
        <v>100</v>
      </c>
      <c r="M28" s="197">
        <v>45</v>
      </c>
      <c r="N28" s="197">
        <f t="shared" si="20"/>
        <v>4.5</v>
      </c>
      <c r="O28" s="198">
        <v>0</v>
      </c>
      <c r="P28" s="197">
        <f t="shared" si="1"/>
        <v>45</v>
      </c>
      <c r="Q28" s="199">
        <v>11.8</v>
      </c>
      <c r="R28" s="200">
        <f t="shared" si="2"/>
        <v>0.155431085898276</v>
      </c>
      <c r="S28" s="201">
        <v>0.05</v>
      </c>
      <c r="T28" s="202">
        <f t="shared" si="3"/>
        <v>2.25</v>
      </c>
      <c r="U28" s="203">
        <f t="shared" si="4"/>
        <v>47.3684210526316</v>
      </c>
      <c r="V28" s="203">
        <f t="shared" si="5"/>
        <v>59.1684210526316</v>
      </c>
      <c r="W28" s="203">
        <f t="shared" si="6"/>
        <v>5.91684210526316</v>
      </c>
      <c r="X28" s="199">
        <v>0.24</v>
      </c>
      <c r="Y28" s="199">
        <f>210/2000*1.1</f>
        <v>0.1155</v>
      </c>
      <c r="AC28" s="205">
        <f t="shared" si="7"/>
        <v>3.555</v>
      </c>
      <c r="AD28" s="202">
        <f t="shared" si="8"/>
        <v>0.3555</v>
      </c>
      <c r="AE28" s="206">
        <f t="shared" si="9"/>
        <v>0.0468269076583364</v>
      </c>
      <c r="AF28" s="207">
        <f t="shared" si="10"/>
        <v>6.27234210526316</v>
      </c>
      <c r="AG28" s="207">
        <v>1</v>
      </c>
      <c r="AH28" s="207">
        <v>1</v>
      </c>
      <c r="AI28" s="207">
        <f t="shared" si="17"/>
        <v>6.47234210526316</v>
      </c>
      <c r="AJ28" s="207"/>
      <c r="AK28" s="208" t="e">
        <f t="shared" si="11"/>
        <v>#DIV/0!</v>
      </c>
      <c r="AL28" s="209">
        <v>0.02</v>
      </c>
      <c r="AM28" s="210">
        <f t="shared" si="12"/>
        <v>0.129446842105263</v>
      </c>
      <c r="AN28" s="209">
        <v>0.1</v>
      </c>
      <c r="AO28" s="204">
        <f t="shared" si="13"/>
        <v>0.99</v>
      </c>
      <c r="AP28" s="204">
        <f t="shared" si="14"/>
        <v>75.9178894736842</v>
      </c>
      <c r="AQ28" s="199">
        <f t="shared" si="18"/>
        <v>7.59178894736842</v>
      </c>
      <c r="AS28" s="211"/>
      <c r="AT28" s="155">
        <v>9.9</v>
      </c>
    </row>
    <row r="29" s="155" customFormat="1" ht="14" spans="1:47">
      <c r="A29" s="192" t="s">
        <v>123</v>
      </c>
      <c r="B29" s="192" t="s">
        <v>47</v>
      </c>
      <c r="C29" s="193">
        <v>120</v>
      </c>
      <c r="D29" s="194" t="s">
        <v>124</v>
      </c>
      <c r="E29" s="195" t="s">
        <v>117</v>
      </c>
      <c r="F29" s="195" t="s">
        <v>83</v>
      </c>
      <c r="G29" s="215" t="s">
        <v>125</v>
      </c>
      <c r="H29" s="215"/>
      <c r="I29" s="196" t="s">
        <v>119</v>
      </c>
      <c r="J29" s="155"/>
      <c r="K29" s="213"/>
      <c r="L29" s="213"/>
      <c r="M29" s="193"/>
      <c r="N29" s="213">
        <v>4.5</v>
      </c>
      <c r="O29" s="213"/>
      <c r="P29" s="197">
        <f t="shared" si="1"/>
        <v>0</v>
      </c>
      <c r="Q29" s="216"/>
      <c r="R29" s="213"/>
      <c r="S29" s="217"/>
      <c r="T29" s="155"/>
      <c r="U29" s="155"/>
      <c r="V29" s="155"/>
      <c r="W29" s="155"/>
      <c r="X29" s="218"/>
      <c r="Y29" s="218"/>
      <c r="Z29" s="155"/>
      <c r="AA29" s="155"/>
      <c r="AB29" s="155"/>
      <c r="AC29" s="218"/>
      <c r="AD29" s="218"/>
      <c r="AE29" s="155"/>
      <c r="AF29" s="155"/>
      <c r="AG29" s="155"/>
      <c r="AH29" s="155"/>
      <c r="AI29" s="207">
        <f t="shared" si="17"/>
        <v>0</v>
      </c>
      <c r="AJ29" s="207">
        <v>6.5</v>
      </c>
      <c r="AK29" s="219">
        <f t="shared" si="11"/>
        <v>1</v>
      </c>
      <c r="AL29" s="209">
        <v>0.02</v>
      </c>
      <c r="AM29" s="155"/>
      <c r="AN29" s="155"/>
      <c r="AO29" s="155"/>
      <c r="AP29" s="155"/>
      <c r="AQ29" s="199">
        <f t="shared" si="18"/>
        <v>0</v>
      </c>
      <c r="AS29" s="211"/>
    </row>
    <row r="30" s="155" customFormat="1" ht="14" spans="1:47">
      <c r="A30" s="192" t="s">
        <v>126</v>
      </c>
      <c r="B30" s="192" t="s">
        <v>47</v>
      </c>
      <c r="C30" s="193">
        <v>120</v>
      </c>
      <c r="D30" s="194" t="s">
        <v>127</v>
      </c>
      <c r="E30" s="195" t="s">
        <v>117</v>
      </c>
      <c r="F30" s="195" t="s">
        <v>83</v>
      </c>
      <c r="G30" s="215" t="s">
        <v>128</v>
      </c>
      <c r="H30" s="215"/>
      <c r="I30" s="196" t="s">
        <v>119</v>
      </c>
      <c r="J30" s="155"/>
      <c r="K30" s="213"/>
      <c r="L30" s="213"/>
      <c r="M30" s="193"/>
      <c r="N30" s="213">
        <v>5.2</v>
      </c>
      <c r="O30" s="213"/>
      <c r="P30" s="197">
        <f t="shared" si="1"/>
        <v>0</v>
      </c>
      <c r="Q30" s="216"/>
      <c r="R30" s="213"/>
      <c r="S30" s="217"/>
      <c r="T30" s="155"/>
      <c r="U30" s="155"/>
      <c r="V30" s="155"/>
      <c r="W30" s="155"/>
      <c r="X30" s="218"/>
      <c r="Y30" s="218"/>
      <c r="Z30" s="155"/>
      <c r="AA30" s="155"/>
      <c r="AB30" s="155"/>
      <c r="AC30" s="218"/>
      <c r="AD30" s="218"/>
      <c r="AE30" s="155"/>
      <c r="AF30" s="155"/>
      <c r="AG30" s="155"/>
      <c r="AH30" s="155"/>
      <c r="AI30" s="207">
        <f t="shared" si="17"/>
        <v>0</v>
      </c>
      <c r="AJ30" s="207">
        <v>7.5</v>
      </c>
      <c r="AK30" s="219">
        <f t="shared" si="11"/>
        <v>1</v>
      </c>
      <c r="AL30" s="209">
        <v>0.02</v>
      </c>
      <c r="AM30" s="155"/>
      <c r="AN30" s="155"/>
      <c r="AO30" s="155"/>
      <c r="AP30" s="155"/>
      <c r="AQ30" s="199">
        <f t="shared" si="18"/>
        <v>0</v>
      </c>
      <c r="AS30" s="211"/>
    </row>
    <row r="31" s="156" customFormat="1" ht="14" spans="1:47">
      <c r="A31" s="192" t="s">
        <v>129</v>
      </c>
      <c r="B31" s="192" t="s">
        <v>47</v>
      </c>
      <c r="C31" s="193">
        <v>150</v>
      </c>
      <c r="D31" s="194" t="s">
        <v>130</v>
      </c>
      <c r="E31" s="195" t="s">
        <v>117</v>
      </c>
      <c r="F31" s="195" t="s">
        <v>75</v>
      </c>
      <c r="G31" s="193" t="s">
        <v>131</v>
      </c>
      <c r="H31" s="193" t="s">
        <v>132</v>
      </c>
      <c r="I31" s="196" t="s">
        <v>133</v>
      </c>
      <c r="J31" s="214"/>
      <c r="K31" s="196">
        <f>C31</f>
        <v>150</v>
      </c>
      <c r="L31" s="196">
        <f>K31*1.02</f>
        <v>153</v>
      </c>
      <c r="M31" s="197">
        <v>85</v>
      </c>
      <c r="N31" s="197">
        <f>M31/1000*L31</f>
        <v>13.005</v>
      </c>
      <c r="O31" s="198">
        <v>0</v>
      </c>
      <c r="P31" s="197">
        <f t="shared" si="1"/>
        <v>85</v>
      </c>
      <c r="Q31" s="199">
        <f>1.7/150*1000</f>
        <v>11.3333333333333</v>
      </c>
      <c r="R31" s="200">
        <f t="shared" ref="R31:R40" si="22">Q31/AP31</f>
        <v>0.083701831438997</v>
      </c>
      <c r="S31" s="201">
        <f>(7/60.7+3.9/93.3)/2</f>
        <v>0.0785609475730624</v>
      </c>
      <c r="T31" s="202">
        <f t="shared" ref="T31:T40" si="23">P31*S31</f>
        <v>6.6776805437103</v>
      </c>
      <c r="U31" s="203">
        <f t="shared" ref="U31:U40" si="24">P31/(1-S31)</f>
        <v>92.2470127309259</v>
      </c>
      <c r="V31" s="203">
        <f t="shared" ref="V31:V40" si="25">U31+Q31</f>
        <v>103.580346064259</v>
      </c>
      <c r="W31" s="203">
        <f t="shared" ref="W31:W40" si="26">V31/1000*L31</f>
        <v>15.8477929478317</v>
      </c>
      <c r="X31" s="199">
        <f>0.57*1.1</f>
        <v>0.627</v>
      </c>
      <c r="Y31" s="199">
        <f>0.22*1.1</f>
        <v>0.242</v>
      </c>
      <c r="Z31" s="197"/>
      <c r="AA31" s="197"/>
      <c r="AB31" s="204"/>
      <c r="AC31" s="205">
        <f t="shared" ref="AC31:AC40" si="27">AD31/K31*1000</f>
        <v>5.79333333333333</v>
      </c>
      <c r="AD31" s="202">
        <f t="shared" ref="AD31:AD40" si="28">AB31+Y31+AA31+Z31+X31</f>
        <v>0.869</v>
      </c>
      <c r="AE31" s="206">
        <f t="shared" ref="AE31:AE40" si="29">AD31/AQ31</f>
        <v>0.0427864067767579</v>
      </c>
      <c r="AF31" s="207">
        <f t="shared" ref="AF31:AF40" si="30">W31+AD31</f>
        <v>16.7167929478317</v>
      </c>
      <c r="AG31" s="207">
        <v>1</v>
      </c>
      <c r="AH31" s="207">
        <v>1</v>
      </c>
      <c r="AI31" s="207">
        <f t="shared" si="17"/>
        <v>17.0197929478317</v>
      </c>
      <c r="AJ31" s="207">
        <v>29.5</v>
      </c>
      <c r="AK31" s="219">
        <f t="shared" si="11"/>
        <v>0.423057866175197</v>
      </c>
      <c r="AL31" s="209">
        <v>0.02</v>
      </c>
      <c r="AM31" s="210">
        <f t="shared" ref="AM31:AM40" si="31">AI31*AL31</f>
        <v>0.340395858956634</v>
      </c>
      <c r="AN31" s="209">
        <v>0.1</v>
      </c>
      <c r="AO31" s="204">
        <f t="shared" ref="AO31:AO40" si="32">AR31*AN31</f>
        <v>2.95</v>
      </c>
      <c r="AP31" s="210">
        <f t="shared" ref="AP31:AP40" si="33">AQ31/K31*1000</f>
        <v>135.401258711922</v>
      </c>
      <c r="AQ31" s="199">
        <f t="shared" si="18"/>
        <v>20.3101888067883</v>
      </c>
      <c r="AR31" s="199">
        <f>AJ31</f>
        <v>29.5</v>
      </c>
      <c r="AS31" s="211">
        <f>(AR31-AQ31)/AR31</f>
        <v>0.311519023498701</v>
      </c>
      <c r="AT31" s="197">
        <v>27</v>
      </c>
      <c r="AU31" s="212">
        <v>23</v>
      </c>
    </row>
    <row r="32" s="156" customFormat="1" ht="14" spans="1:47">
      <c r="A32" s="192" t="s">
        <v>134</v>
      </c>
      <c r="B32" s="192" t="s">
        <v>47</v>
      </c>
      <c r="C32" s="193">
        <v>120</v>
      </c>
      <c r="D32" s="194" t="s">
        <v>135</v>
      </c>
      <c r="E32" s="195" t="s">
        <v>117</v>
      </c>
      <c r="F32" s="195" t="s">
        <v>75</v>
      </c>
      <c r="G32" s="215" t="s">
        <v>136</v>
      </c>
      <c r="H32" s="193" t="s">
        <v>132</v>
      </c>
      <c r="I32" s="196" t="s">
        <v>133</v>
      </c>
      <c r="J32" s="215"/>
      <c r="K32" s="196">
        <f>C32</f>
        <v>120</v>
      </c>
      <c r="L32" s="196">
        <v>122</v>
      </c>
      <c r="M32" s="197">
        <v>53</v>
      </c>
      <c r="N32" s="197">
        <f>M32/1000*L32</f>
        <v>6.466</v>
      </c>
      <c r="O32" s="200">
        <v>0</v>
      </c>
      <c r="P32" s="197">
        <f t="shared" si="1"/>
        <v>53</v>
      </c>
      <c r="Q32" s="199">
        <f>1.4/120*1000</f>
        <v>11.6666666666667</v>
      </c>
      <c r="R32" s="200">
        <f t="shared" si="22"/>
        <v>0.124890701827061</v>
      </c>
      <c r="S32" s="201">
        <f>(0.7)/58.8</f>
        <v>0.0119047619047619</v>
      </c>
      <c r="T32" s="202">
        <f t="shared" si="23"/>
        <v>0.630952380952381</v>
      </c>
      <c r="U32" s="203">
        <f t="shared" si="24"/>
        <v>53.6385542168675</v>
      </c>
      <c r="V32" s="203">
        <f t="shared" si="25"/>
        <v>65.3052208835342</v>
      </c>
      <c r="W32" s="203">
        <f t="shared" si="26"/>
        <v>7.96723694779117</v>
      </c>
      <c r="X32" s="199">
        <f>0.57*1.1</f>
        <v>0.627</v>
      </c>
      <c r="Y32" s="199">
        <f>0.22*1.1</f>
        <v>0.242</v>
      </c>
      <c r="Z32" s="197"/>
      <c r="AA32" s="197"/>
      <c r="AB32" s="204"/>
      <c r="AC32" s="205">
        <f t="shared" si="27"/>
        <v>7.24166666666667</v>
      </c>
      <c r="AD32" s="202">
        <f t="shared" si="28"/>
        <v>0.869</v>
      </c>
      <c r="AE32" s="206">
        <f t="shared" si="29"/>
        <v>0.0775214427769398</v>
      </c>
      <c r="AF32" s="207">
        <f t="shared" si="30"/>
        <v>8.83623694779117</v>
      </c>
      <c r="AG32" s="207">
        <v>1</v>
      </c>
      <c r="AH32" s="207">
        <v>1</v>
      </c>
      <c r="AI32" s="207">
        <f t="shared" si="17"/>
        <v>9.07823694779117</v>
      </c>
      <c r="AJ32" s="207">
        <v>19.5</v>
      </c>
      <c r="AK32" s="219">
        <f t="shared" si="11"/>
        <v>0.534449387292761</v>
      </c>
      <c r="AL32" s="209">
        <v>0.02</v>
      </c>
      <c r="AM32" s="210">
        <f t="shared" si="31"/>
        <v>0.181564738955823</v>
      </c>
      <c r="AN32" s="209">
        <v>0.1</v>
      </c>
      <c r="AO32" s="204">
        <f t="shared" si="32"/>
        <v>1.95</v>
      </c>
      <c r="AP32" s="210">
        <f t="shared" si="33"/>
        <v>93.4150140562249</v>
      </c>
      <c r="AQ32" s="199">
        <f t="shared" si="18"/>
        <v>11.209801686747</v>
      </c>
      <c r="AR32" s="199">
        <f t="shared" ref="AR32:AR40" si="34">AJ32</f>
        <v>19.5</v>
      </c>
      <c r="AS32" s="211">
        <f>(AR32-AQ32)/AR32</f>
        <v>0.425138375038616</v>
      </c>
      <c r="AT32" s="197">
        <v>19</v>
      </c>
      <c r="AU32" s="197">
        <v>17.5</v>
      </c>
    </row>
    <row r="33" s="156" customFormat="1" ht="14" spans="1:47">
      <c r="A33" s="192" t="s">
        <v>137</v>
      </c>
      <c r="B33" s="192" t="s">
        <v>47</v>
      </c>
      <c r="C33" s="193">
        <v>200</v>
      </c>
      <c r="D33" s="194" t="s">
        <v>138</v>
      </c>
      <c r="E33" s="195" t="s">
        <v>117</v>
      </c>
      <c r="F33" s="195" t="s">
        <v>75</v>
      </c>
      <c r="G33" s="215" t="s">
        <v>56</v>
      </c>
      <c r="H33" s="193" t="s">
        <v>132</v>
      </c>
      <c r="I33" s="196" t="s">
        <v>139</v>
      </c>
      <c r="J33" s="215"/>
      <c r="K33" s="196">
        <f>C33</f>
        <v>200</v>
      </c>
      <c r="L33" s="196">
        <v>200</v>
      </c>
      <c r="M33" s="197">
        <v>42</v>
      </c>
      <c r="N33" s="220"/>
      <c r="O33" s="200">
        <v>0</v>
      </c>
      <c r="P33" s="197">
        <f t="shared" si="1"/>
        <v>42</v>
      </c>
      <c r="Q33" s="199">
        <f>0.8/200*1000</f>
        <v>4</v>
      </c>
      <c r="R33" s="200">
        <f t="shared" si="22"/>
        <v>0.0692885452177046</v>
      </c>
      <c r="S33" s="201">
        <v>0</v>
      </c>
      <c r="T33" s="202">
        <f t="shared" si="23"/>
        <v>0</v>
      </c>
      <c r="U33" s="203">
        <f t="shared" si="24"/>
        <v>42</v>
      </c>
      <c r="V33" s="203">
        <f t="shared" si="25"/>
        <v>46</v>
      </c>
      <c r="W33" s="203">
        <f t="shared" si="26"/>
        <v>9.2</v>
      </c>
      <c r="X33" s="199">
        <f>0.34*1.1</f>
        <v>0.374</v>
      </c>
      <c r="Y33" s="199">
        <f>0.02*1.1</f>
        <v>0.022</v>
      </c>
      <c r="Z33" s="197"/>
      <c r="AA33" s="197"/>
      <c r="AB33" s="204"/>
      <c r="AC33" s="205">
        <f t="shared" si="27"/>
        <v>1.98</v>
      </c>
      <c r="AD33" s="202">
        <f t="shared" si="28"/>
        <v>0.396</v>
      </c>
      <c r="AE33" s="206">
        <f t="shared" si="29"/>
        <v>0.0342978298827638</v>
      </c>
      <c r="AF33" s="207">
        <f t="shared" si="30"/>
        <v>9.596</v>
      </c>
      <c r="AG33" s="207">
        <v>1</v>
      </c>
      <c r="AH33" s="207">
        <v>1</v>
      </c>
      <c r="AI33" s="207">
        <f t="shared" si="17"/>
        <v>9.996</v>
      </c>
      <c r="AJ33" s="207">
        <v>13.5</v>
      </c>
      <c r="AK33" s="219">
        <f t="shared" si="11"/>
        <v>0.259555555555556</v>
      </c>
      <c r="AL33" s="209">
        <v>0.02</v>
      </c>
      <c r="AM33" s="210">
        <f t="shared" si="31"/>
        <v>0.19992</v>
      </c>
      <c r="AN33" s="209">
        <v>0.1</v>
      </c>
      <c r="AO33" s="204">
        <f t="shared" si="32"/>
        <v>1.35</v>
      </c>
      <c r="AP33" s="210">
        <f t="shared" si="33"/>
        <v>57.7296</v>
      </c>
      <c r="AQ33" s="199">
        <f t="shared" si="18"/>
        <v>11.54592</v>
      </c>
      <c r="AR33" s="199">
        <f t="shared" si="34"/>
        <v>13.5</v>
      </c>
      <c r="AS33" s="211">
        <f>(AR33-AQ33)/AR33</f>
        <v>0.144746666666667</v>
      </c>
      <c r="AT33" s="197">
        <v>13.5</v>
      </c>
      <c r="AU33" s="197">
        <v>10</v>
      </c>
    </row>
    <row r="34" s="156" customFormat="1" ht="14" spans="1:47">
      <c r="A34" s="192" t="s">
        <v>140</v>
      </c>
      <c r="B34" s="192" t="s">
        <v>47</v>
      </c>
      <c r="C34" s="193">
        <v>200</v>
      </c>
      <c r="D34" s="298" t="s">
        <v>141</v>
      </c>
      <c r="E34" s="195" t="s">
        <v>117</v>
      </c>
      <c r="F34" s="195" t="s">
        <v>75</v>
      </c>
      <c r="G34" s="215" t="s">
        <v>142</v>
      </c>
      <c r="H34" s="193" t="s">
        <v>132</v>
      </c>
      <c r="I34" s="196" t="s">
        <v>139</v>
      </c>
      <c r="J34" s="215"/>
      <c r="K34" s="196">
        <v>200</v>
      </c>
      <c r="L34" s="196">
        <v>205</v>
      </c>
      <c r="M34" s="197">
        <v>59</v>
      </c>
      <c r="N34" s="197">
        <f t="shared" ref="N34:N40" si="35">M34/1000*L34</f>
        <v>12.095</v>
      </c>
      <c r="O34" s="200">
        <v>0</v>
      </c>
      <c r="P34" s="197">
        <f t="shared" si="1"/>
        <v>59</v>
      </c>
      <c r="Q34" s="199">
        <f>1.7/200*1000</f>
        <v>8.5</v>
      </c>
      <c r="R34" s="200">
        <f t="shared" si="22"/>
        <v>0.0921419568617374</v>
      </c>
      <c r="S34" s="201">
        <f>10%</f>
        <v>0.1</v>
      </c>
      <c r="T34" s="202">
        <f t="shared" si="23"/>
        <v>5.9</v>
      </c>
      <c r="U34" s="203">
        <f t="shared" si="24"/>
        <v>65.5555555555556</v>
      </c>
      <c r="V34" s="203">
        <f t="shared" si="25"/>
        <v>74.0555555555556</v>
      </c>
      <c r="W34" s="203">
        <f t="shared" si="26"/>
        <v>15.1813888888889</v>
      </c>
      <c r="X34" s="199">
        <f>0.34*1.1</f>
        <v>0.374</v>
      </c>
      <c r="Y34" s="199">
        <f>0.018*1.1</f>
        <v>0.0198</v>
      </c>
      <c r="Z34" s="197"/>
      <c r="AA34" s="197"/>
      <c r="AB34" s="204"/>
      <c r="AC34" s="205">
        <f t="shared" si="27"/>
        <v>1.969</v>
      </c>
      <c r="AD34" s="202">
        <f t="shared" si="28"/>
        <v>0.3938</v>
      </c>
      <c r="AE34" s="206">
        <f t="shared" si="29"/>
        <v>0.021344413301266</v>
      </c>
      <c r="AF34" s="207">
        <f t="shared" si="30"/>
        <v>15.5751888888889</v>
      </c>
      <c r="AG34" s="207">
        <v>1</v>
      </c>
      <c r="AH34" s="207">
        <v>1</v>
      </c>
      <c r="AI34" s="207">
        <f t="shared" si="17"/>
        <v>15.9801888888889</v>
      </c>
      <c r="AJ34" s="207">
        <v>21.5</v>
      </c>
      <c r="AK34" s="219">
        <f t="shared" si="11"/>
        <v>0.256735400516795</v>
      </c>
      <c r="AL34" s="209">
        <v>0.02</v>
      </c>
      <c r="AM34" s="210">
        <f t="shared" si="31"/>
        <v>0.319603777777778</v>
      </c>
      <c r="AN34" s="209">
        <v>0.1</v>
      </c>
      <c r="AO34" s="204">
        <f t="shared" si="32"/>
        <v>2.15</v>
      </c>
      <c r="AP34" s="210">
        <f t="shared" si="33"/>
        <v>92.2489633333334</v>
      </c>
      <c r="AQ34" s="199">
        <f t="shared" si="18"/>
        <v>18.4497926666667</v>
      </c>
      <c r="AR34" s="199">
        <f t="shared" si="34"/>
        <v>21.5</v>
      </c>
      <c r="AS34" s="211">
        <f>(AR34-AQ34)/AR34</f>
        <v>0.141870108527131</v>
      </c>
      <c r="AT34" s="197"/>
      <c r="AU34" s="197"/>
    </row>
    <row r="35" s="155" customFormat="1" ht="14" spans="1:47">
      <c r="A35" s="192" t="s">
        <v>143</v>
      </c>
      <c r="B35" s="192" t="s">
        <v>47</v>
      </c>
      <c r="C35" s="193">
        <v>1000</v>
      </c>
      <c r="D35" s="194" t="s">
        <v>144</v>
      </c>
      <c r="E35" s="195" t="s">
        <v>117</v>
      </c>
      <c r="F35" s="195" t="s">
        <v>96</v>
      </c>
      <c r="G35" s="215" t="s">
        <v>145</v>
      </c>
      <c r="H35" s="215" t="s">
        <v>146</v>
      </c>
      <c r="I35" s="196" t="s">
        <v>68</v>
      </c>
      <c r="J35" s="155"/>
      <c r="K35" s="196">
        <v>1000</v>
      </c>
      <c r="L35" s="196">
        <v>1010</v>
      </c>
      <c r="M35" s="197">
        <v>46</v>
      </c>
      <c r="N35" s="197">
        <f t="shared" si="35"/>
        <v>46.46</v>
      </c>
      <c r="O35" s="200">
        <v>0</v>
      </c>
      <c r="P35" s="197">
        <f t="shared" si="1"/>
        <v>46</v>
      </c>
      <c r="Q35" s="199">
        <v>4</v>
      </c>
      <c r="R35" s="200">
        <f t="shared" si="22"/>
        <v>0.0658498143529109</v>
      </c>
      <c r="S35" s="201">
        <v>0.1</v>
      </c>
      <c r="T35" s="202">
        <f t="shared" si="23"/>
        <v>4.6</v>
      </c>
      <c r="U35" s="203">
        <f t="shared" si="24"/>
        <v>51.1111111111111</v>
      </c>
      <c r="V35" s="203">
        <f t="shared" si="25"/>
        <v>55.1111111111111</v>
      </c>
      <c r="W35" s="203">
        <f t="shared" si="26"/>
        <v>55.6622222222222</v>
      </c>
      <c r="X35" s="199">
        <f t="shared" ref="X35:X40" si="36">1.6*1.1</f>
        <v>1.76</v>
      </c>
      <c r="Y35" s="199">
        <f t="shared" ref="Y35:Y40" si="37">0.11*1.1</f>
        <v>0.121</v>
      </c>
      <c r="AC35" s="205">
        <f t="shared" si="27"/>
        <v>1.881</v>
      </c>
      <c r="AD35" s="202">
        <f t="shared" si="28"/>
        <v>1.881</v>
      </c>
      <c r="AE35" s="206">
        <f t="shared" si="29"/>
        <v>0.0309658751994564</v>
      </c>
      <c r="AF35" s="207">
        <f t="shared" si="30"/>
        <v>57.5432222222222</v>
      </c>
      <c r="AG35" s="207">
        <v>1</v>
      </c>
      <c r="AH35" s="207">
        <v>1</v>
      </c>
      <c r="AI35" s="207">
        <f t="shared" si="17"/>
        <v>59.5532222222222</v>
      </c>
      <c r="AJ35" s="207">
        <v>60</v>
      </c>
      <c r="AK35" s="221"/>
      <c r="AL35" s="209">
        <v>0.02</v>
      </c>
      <c r="AM35" s="210">
        <f t="shared" si="31"/>
        <v>1.19106444444444</v>
      </c>
      <c r="AN35" s="209"/>
      <c r="AO35" s="204">
        <f t="shared" si="32"/>
        <v>0</v>
      </c>
      <c r="AP35" s="210">
        <f t="shared" si="33"/>
        <v>60.7442866666666</v>
      </c>
      <c r="AQ35" s="199">
        <f t="shared" si="18"/>
        <v>60.7442866666666</v>
      </c>
      <c r="AR35" s="199">
        <f t="shared" si="34"/>
        <v>60</v>
      </c>
      <c r="AS35" s="211"/>
    </row>
    <row r="36" s="155" customFormat="1" ht="14" spans="1:47">
      <c r="A36" s="192" t="s">
        <v>147</v>
      </c>
      <c r="B36" s="192" t="s">
        <v>47</v>
      </c>
      <c r="C36" s="193">
        <v>1000</v>
      </c>
      <c r="D36" s="194" t="s">
        <v>148</v>
      </c>
      <c r="E36" s="195" t="s">
        <v>117</v>
      </c>
      <c r="F36" s="195" t="s">
        <v>75</v>
      </c>
      <c r="G36" s="215" t="s">
        <v>142</v>
      </c>
      <c r="H36" s="215" t="s">
        <v>146</v>
      </c>
      <c r="I36" s="196" t="s">
        <v>68</v>
      </c>
      <c r="J36" s="155"/>
      <c r="K36" s="196">
        <v>1000</v>
      </c>
      <c r="L36" s="196">
        <v>1010</v>
      </c>
      <c r="M36" s="197">
        <v>59</v>
      </c>
      <c r="N36" s="197">
        <f t="shared" si="35"/>
        <v>59.59</v>
      </c>
      <c r="O36" s="200">
        <v>0</v>
      </c>
      <c r="P36" s="197">
        <f t="shared" si="1"/>
        <v>59</v>
      </c>
      <c r="Q36" s="199">
        <v>4</v>
      </c>
      <c r="R36" s="200">
        <f t="shared" si="22"/>
        <v>0.0528925946224275</v>
      </c>
      <c r="S36" s="201">
        <v>0.1</v>
      </c>
      <c r="T36" s="202">
        <f t="shared" si="23"/>
        <v>5.9</v>
      </c>
      <c r="U36" s="203">
        <f t="shared" si="24"/>
        <v>65.5555555555556</v>
      </c>
      <c r="V36" s="203">
        <f t="shared" si="25"/>
        <v>69.5555555555556</v>
      </c>
      <c r="W36" s="203">
        <f t="shared" si="26"/>
        <v>70.2511111111112</v>
      </c>
      <c r="X36" s="199">
        <f t="shared" si="36"/>
        <v>1.76</v>
      </c>
      <c r="Y36" s="199">
        <f t="shared" si="37"/>
        <v>0.121</v>
      </c>
      <c r="AC36" s="205">
        <f t="shared" si="27"/>
        <v>1.881</v>
      </c>
      <c r="AD36" s="202">
        <f t="shared" si="28"/>
        <v>1.881</v>
      </c>
      <c r="AE36" s="206">
        <f t="shared" si="29"/>
        <v>0.0248727426211965</v>
      </c>
      <c r="AF36" s="207">
        <f t="shared" si="30"/>
        <v>72.1321111111112</v>
      </c>
      <c r="AG36" s="207">
        <v>1</v>
      </c>
      <c r="AH36" s="207">
        <v>1</v>
      </c>
      <c r="AI36" s="207">
        <f t="shared" si="17"/>
        <v>74.1421111111112</v>
      </c>
      <c r="AJ36" s="207">
        <v>85</v>
      </c>
      <c r="AK36" s="219">
        <f>(AJ36-AI36)/AJ36</f>
        <v>0.127739869281045</v>
      </c>
      <c r="AL36" s="209">
        <v>0.02</v>
      </c>
      <c r="AM36" s="210">
        <f t="shared" si="31"/>
        <v>1.48284222222222</v>
      </c>
      <c r="AN36" s="209"/>
      <c r="AO36" s="204">
        <f t="shared" si="32"/>
        <v>0</v>
      </c>
      <c r="AP36" s="210">
        <f t="shared" si="33"/>
        <v>75.6249533333334</v>
      </c>
      <c r="AQ36" s="199">
        <f t="shared" si="18"/>
        <v>75.6249533333334</v>
      </c>
      <c r="AR36" s="199">
        <f t="shared" si="34"/>
        <v>85</v>
      </c>
      <c r="AS36" s="211"/>
    </row>
    <row r="37" s="155" customFormat="1" ht="14" spans="1:47">
      <c r="A37" s="192" t="s">
        <v>149</v>
      </c>
      <c r="B37" s="192" t="s">
        <v>47</v>
      </c>
      <c r="C37" s="193">
        <v>1000</v>
      </c>
      <c r="D37" s="194" t="s">
        <v>150</v>
      </c>
      <c r="E37" s="195" t="s">
        <v>117</v>
      </c>
      <c r="F37" s="195" t="s">
        <v>75</v>
      </c>
      <c r="G37" s="215" t="s">
        <v>122</v>
      </c>
      <c r="H37" s="215" t="s">
        <v>146</v>
      </c>
      <c r="I37" s="196" t="s">
        <v>68</v>
      </c>
      <c r="J37" s="155"/>
      <c r="K37" s="196">
        <v>1000</v>
      </c>
      <c r="L37" s="196">
        <v>1010</v>
      </c>
      <c r="M37" s="197">
        <v>58</v>
      </c>
      <c r="N37" s="197">
        <f t="shared" si="35"/>
        <v>58.58</v>
      </c>
      <c r="O37" s="200">
        <v>0</v>
      </c>
      <c r="P37" s="197">
        <f t="shared" si="1"/>
        <v>58</v>
      </c>
      <c r="Q37" s="199">
        <v>4</v>
      </c>
      <c r="R37" s="200">
        <f t="shared" si="22"/>
        <v>0.0537054860959629</v>
      </c>
      <c r="S37" s="201">
        <v>0.1</v>
      </c>
      <c r="T37" s="202">
        <f t="shared" si="23"/>
        <v>5.8</v>
      </c>
      <c r="U37" s="203">
        <f t="shared" si="24"/>
        <v>64.4444444444444</v>
      </c>
      <c r="V37" s="203">
        <f t="shared" si="25"/>
        <v>68.4444444444444</v>
      </c>
      <c r="W37" s="203">
        <f t="shared" si="26"/>
        <v>69.1288888888889</v>
      </c>
      <c r="X37" s="199">
        <f t="shared" si="36"/>
        <v>1.76</v>
      </c>
      <c r="Y37" s="199">
        <f t="shared" si="37"/>
        <v>0.121</v>
      </c>
      <c r="AC37" s="205">
        <f t="shared" si="27"/>
        <v>1.881</v>
      </c>
      <c r="AD37" s="202">
        <f t="shared" si="28"/>
        <v>1.881</v>
      </c>
      <c r="AE37" s="206">
        <f t="shared" si="29"/>
        <v>0.0252550048366266</v>
      </c>
      <c r="AF37" s="207">
        <f t="shared" si="30"/>
        <v>71.0098888888889</v>
      </c>
      <c r="AG37" s="207">
        <v>1</v>
      </c>
      <c r="AH37" s="207">
        <v>1</v>
      </c>
      <c r="AI37" s="207">
        <f t="shared" si="17"/>
        <v>73.0198888888889</v>
      </c>
      <c r="AJ37" s="207">
        <v>85</v>
      </c>
      <c r="AK37" s="219">
        <f>(AJ37-AI37)/AJ37</f>
        <v>0.140942483660131</v>
      </c>
      <c r="AL37" s="209">
        <v>0.02</v>
      </c>
      <c r="AM37" s="210">
        <f t="shared" si="31"/>
        <v>1.46039777777778</v>
      </c>
      <c r="AN37" s="209"/>
      <c r="AO37" s="204">
        <f t="shared" si="32"/>
        <v>0</v>
      </c>
      <c r="AP37" s="210">
        <f t="shared" si="33"/>
        <v>74.4802866666667</v>
      </c>
      <c r="AQ37" s="199">
        <f t="shared" si="18"/>
        <v>74.4802866666667</v>
      </c>
      <c r="AR37" s="199">
        <f t="shared" si="34"/>
        <v>85</v>
      </c>
      <c r="AS37" s="211"/>
    </row>
    <row r="38" s="155" customFormat="1" ht="14" spans="1:47">
      <c r="A38" s="192" t="s">
        <v>151</v>
      </c>
      <c r="B38" s="192" t="s">
        <v>47</v>
      </c>
      <c r="C38" s="193">
        <v>800</v>
      </c>
      <c r="D38" s="194" t="s">
        <v>152</v>
      </c>
      <c r="E38" s="195" t="s">
        <v>117</v>
      </c>
      <c r="F38" s="195" t="s">
        <v>75</v>
      </c>
      <c r="G38" s="215" t="s">
        <v>153</v>
      </c>
      <c r="H38" s="215" t="s">
        <v>146</v>
      </c>
      <c r="I38" s="196" t="s">
        <v>68</v>
      </c>
      <c r="J38" s="155"/>
      <c r="K38" s="196">
        <v>800</v>
      </c>
      <c r="L38" s="196">
        <v>810</v>
      </c>
      <c r="M38" s="197">
        <v>78</v>
      </c>
      <c r="N38" s="197">
        <f t="shared" si="35"/>
        <v>63.18</v>
      </c>
      <c r="O38" s="200">
        <v>0</v>
      </c>
      <c r="P38" s="197">
        <f t="shared" si="1"/>
        <v>78</v>
      </c>
      <c r="Q38" s="199">
        <v>4</v>
      </c>
      <c r="R38" s="200">
        <f t="shared" si="22"/>
        <v>0.0416054441989987</v>
      </c>
      <c r="S38" s="201">
        <v>0.08</v>
      </c>
      <c r="T38" s="202">
        <f t="shared" si="23"/>
        <v>6.24</v>
      </c>
      <c r="U38" s="203">
        <f t="shared" si="24"/>
        <v>84.7826086956522</v>
      </c>
      <c r="V38" s="203">
        <f t="shared" si="25"/>
        <v>88.7826086956522</v>
      </c>
      <c r="W38" s="203">
        <f t="shared" si="26"/>
        <v>71.9139130434783</v>
      </c>
      <c r="X38" s="199">
        <f t="shared" si="36"/>
        <v>1.76</v>
      </c>
      <c r="Y38" s="199">
        <f t="shared" si="37"/>
        <v>0.121</v>
      </c>
      <c r="AC38" s="205">
        <f t="shared" si="27"/>
        <v>2.35125</v>
      </c>
      <c r="AD38" s="202">
        <f t="shared" si="28"/>
        <v>1.881</v>
      </c>
      <c r="AE38" s="206">
        <f t="shared" si="29"/>
        <v>0.0244562001682239</v>
      </c>
      <c r="AF38" s="207">
        <f t="shared" si="30"/>
        <v>73.7949130434783</v>
      </c>
      <c r="AG38" s="207">
        <v>1</v>
      </c>
      <c r="AH38" s="207">
        <v>1</v>
      </c>
      <c r="AI38" s="207">
        <f t="shared" si="17"/>
        <v>75.4049130434783</v>
      </c>
      <c r="AJ38" s="207">
        <v>73</v>
      </c>
      <c r="AK38" s="221"/>
      <c r="AL38" s="209">
        <v>0.02</v>
      </c>
      <c r="AM38" s="210">
        <f t="shared" si="31"/>
        <v>1.50809826086957</v>
      </c>
      <c r="AN38" s="209"/>
      <c r="AO38" s="204">
        <f t="shared" si="32"/>
        <v>0</v>
      </c>
      <c r="AP38" s="210">
        <f t="shared" si="33"/>
        <v>96.1412641304348</v>
      </c>
      <c r="AQ38" s="199">
        <f t="shared" si="18"/>
        <v>76.9130113043479</v>
      </c>
      <c r="AR38" s="199">
        <f t="shared" si="34"/>
        <v>73</v>
      </c>
      <c r="AS38" s="211"/>
    </row>
    <row r="39" s="155" customFormat="1" ht="14" spans="1:47">
      <c r="A39" s="192" t="s">
        <v>154</v>
      </c>
      <c r="B39" s="192" t="s">
        <v>47</v>
      </c>
      <c r="C39" s="193">
        <v>800</v>
      </c>
      <c r="D39" s="194" t="s">
        <v>155</v>
      </c>
      <c r="E39" s="195" t="s">
        <v>117</v>
      </c>
      <c r="F39" s="195" t="s">
        <v>75</v>
      </c>
      <c r="G39" s="215" t="s">
        <v>153</v>
      </c>
      <c r="H39" s="215" t="s">
        <v>146</v>
      </c>
      <c r="I39" s="196" t="s">
        <v>68</v>
      </c>
      <c r="J39" s="155"/>
      <c r="K39" s="196">
        <v>800</v>
      </c>
      <c r="L39" s="196">
        <v>810</v>
      </c>
      <c r="M39" s="197">
        <v>165</v>
      </c>
      <c r="N39" s="197">
        <f t="shared" si="35"/>
        <v>133.65</v>
      </c>
      <c r="O39" s="200">
        <v>0</v>
      </c>
      <c r="P39" s="197">
        <f t="shared" si="1"/>
        <v>165</v>
      </c>
      <c r="Q39" s="199">
        <v>4</v>
      </c>
      <c r="R39" s="200">
        <f t="shared" si="22"/>
        <v>0.0206394629459189</v>
      </c>
      <c r="S39" s="201">
        <v>0.08</v>
      </c>
      <c r="T39" s="202">
        <f t="shared" si="23"/>
        <v>13.2</v>
      </c>
      <c r="U39" s="203">
        <f t="shared" si="24"/>
        <v>179.347826086957</v>
      </c>
      <c r="V39" s="203">
        <f t="shared" si="25"/>
        <v>183.347826086957</v>
      </c>
      <c r="W39" s="203">
        <f t="shared" si="26"/>
        <v>148.511739130435</v>
      </c>
      <c r="X39" s="199">
        <f t="shared" si="36"/>
        <v>1.76</v>
      </c>
      <c r="Y39" s="199">
        <f t="shared" si="37"/>
        <v>0.121</v>
      </c>
      <c r="AC39" s="205">
        <f t="shared" si="27"/>
        <v>2.35125</v>
      </c>
      <c r="AD39" s="202">
        <f t="shared" si="28"/>
        <v>1.881</v>
      </c>
      <c r="AE39" s="206">
        <f t="shared" si="29"/>
        <v>0.0121321343128979</v>
      </c>
      <c r="AF39" s="207">
        <f t="shared" si="30"/>
        <v>150.392739130435</v>
      </c>
      <c r="AG39" s="207">
        <v>1</v>
      </c>
      <c r="AH39" s="207">
        <v>1</v>
      </c>
      <c r="AI39" s="207">
        <f t="shared" si="17"/>
        <v>152.002739130435</v>
      </c>
      <c r="AJ39" s="207">
        <v>177</v>
      </c>
      <c r="AK39" s="221"/>
      <c r="AL39" s="209">
        <v>0.02</v>
      </c>
      <c r="AM39" s="210">
        <f t="shared" si="31"/>
        <v>3.0400547826087</v>
      </c>
      <c r="AN39" s="209"/>
      <c r="AO39" s="204">
        <f t="shared" si="32"/>
        <v>0</v>
      </c>
      <c r="AP39" s="210">
        <f t="shared" si="33"/>
        <v>193.803492391305</v>
      </c>
      <c r="AQ39" s="199">
        <f t="shared" si="18"/>
        <v>155.042793913044</v>
      </c>
      <c r="AR39" s="199">
        <f t="shared" si="34"/>
        <v>177</v>
      </c>
      <c r="AS39" s="211"/>
    </row>
    <row r="40" s="155" customFormat="1" ht="14" spans="1:47">
      <c r="A40" s="192" t="s">
        <v>156</v>
      </c>
      <c r="B40" s="192" t="s">
        <v>47</v>
      </c>
      <c r="C40" s="193">
        <v>800</v>
      </c>
      <c r="D40" s="194" t="s">
        <v>157</v>
      </c>
      <c r="E40" s="195" t="s">
        <v>117</v>
      </c>
      <c r="F40" s="195" t="s">
        <v>75</v>
      </c>
      <c r="G40" s="215" t="s">
        <v>153</v>
      </c>
      <c r="H40" s="215" t="s">
        <v>146</v>
      </c>
      <c r="I40" s="196" t="s">
        <v>68</v>
      </c>
      <c r="J40" s="155"/>
      <c r="K40" s="196">
        <v>800</v>
      </c>
      <c r="L40" s="196">
        <v>810</v>
      </c>
      <c r="M40" s="197">
        <v>135</v>
      </c>
      <c r="N40" s="197">
        <f t="shared" si="35"/>
        <v>109.35</v>
      </c>
      <c r="O40" s="200">
        <v>0</v>
      </c>
      <c r="P40" s="197">
        <f t="shared" si="1"/>
        <v>135</v>
      </c>
      <c r="Q40" s="199">
        <v>4</v>
      </c>
      <c r="R40" s="200">
        <f t="shared" si="22"/>
        <v>0.0249801935235956</v>
      </c>
      <c r="S40" s="201">
        <v>0.08</v>
      </c>
      <c r="T40" s="202">
        <f t="shared" si="23"/>
        <v>10.8</v>
      </c>
      <c r="U40" s="203">
        <f t="shared" si="24"/>
        <v>146.739130434783</v>
      </c>
      <c r="V40" s="203">
        <f t="shared" si="25"/>
        <v>150.739130434783</v>
      </c>
      <c r="W40" s="203">
        <f t="shared" si="26"/>
        <v>122.098695652174</v>
      </c>
      <c r="X40" s="199">
        <f t="shared" si="36"/>
        <v>1.76</v>
      </c>
      <c r="Y40" s="199">
        <f t="shared" si="37"/>
        <v>0.121</v>
      </c>
      <c r="AC40" s="205">
        <f t="shared" si="27"/>
        <v>2.35125</v>
      </c>
      <c r="AD40" s="202">
        <f t="shared" si="28"/>
        <v>1.881</v>
      </c>
      <c r="AE40" s="206">
        <f t="shared" si="29"/>
        <v>0.0146836700055886</v>
      </c>
      <c r="AF40" s="207">
        <f t="shared" si="30"/>
        <v>123.979695652174</v>
      </c>
      <c r="AG40" s="207">
        <v>1</v>
      </c>
      <c r="AH40" s="207">
        <v>1</v>
      </c>
      <c r="AI40" s="207">
        <f t="shared" si="17"/>
        <v>125.589695652174</v>
      </c>
      <c r="AJ40" s="207">
        <v>103</v>
      </c>
      <c r="AK40" s="221"/>
      <c r="AL40" s="209">
        <v>0.02</v>
      </c>
      <c r="AM40" s="210">
        <f t="shared" si="31"/>
        <v>2.51179391304348</v>
      </c>
      <c r="AN40" s="209"/>
      <c r="AO40" s="204">
        <f t="shared" si="32"/>
        <v>0</v>
      </c>
      <c r="AP40" s="210">
        <f t="shared" si="33"/>
        <v>160.126861956522</v>
      </c>
      <c r="AQ40" s="199">
        <f t="shared" si="18"/>
        <v>128.101489565217</v>
      </c>
      <c r="AR40" s="199">
        <f t="shared" si="34"/>
        <v>103</v>
      </c>
      <c r="AS40" s="211"/>
    </row>
    <row r="41" s="155" customFormat="1" ht="14" spans="1:47">
      <c r="A41" s="192" t="s">
        <v>158</v>
      </c>
      <c r="B41" s="192" t="s">
        <v>47</v>
      </c>
      <c r="C41" s="193">
        <v>1200</v>
      </c>
      <c r="D41" s="194" t="s">
        <v>159</v>
      </c>
      <c r="E41" s="195" t="s">
        <v>117</v>
      </c>
      <c r="F41" s="195" t="s">
        <v>75</v>
      </c>
      <c r="G41" s="215" t="s">
        <v>160</v>
      </c>
      <c r="H41" s="215" t="s">
        <v>146</v>
      </c>
      <c r="I41" s="196" t="s">
        <v>161</v>
      </c>
      <c r="J41" s="155"/>
      <c r="K41" s="196"/>
      <c r="L41" s="196"/>
      <c r="M41" s="197"/>
      <c r="N41" s="155"/>
      <c r="O41" s="155"/>
      <c r="P41" s="155"/>
      <c r="Q41" s="199">
        <v>4</v>
      </c>
      <c r="R41" s="155"/>
      <c r="S41" s="217"/>
      <c r="T41" s="155"/>
      <c r="U41" s="155"/>
      <c r="V41" s="155"/>
      <c r="W41" s="155"/>
      <c r="X41" s="218"/>
      <c r="Y41" s="218"/>
      <c r="Z41" s="155"/>
      <c r="AA41" s="155"/>
      <c r="AB41" s="155"/>
      <c r="AC41" s="218"/>
      <c r="AD41" s="218"/>
      <c r="AE41" s="155"/>
      <c r="AF41" s="155"/>
      <c r="AG41" s="155"/>
      <c r="AH41" s="155"/>
      <c r="AI41" s="207">
        <f t="shared" si="17"/>
        <v>0</v>
      </c>
      <c r="AJ41" s="207"/>
      <c r="AK41" s="221"/>
      <c r="AL41" s="209">
        <v>0.02</v>
      </c>
      <c r="AM41" s="155"/>
      <c r="AN41" s="155"/>
      <c r="AO41" s="155"/>
      <c r="AP41" s="155"/>
      <c r="AQ41" s="199">
        <f t="shared" si="18"/>
        <v>0</v>
      </c>
      <c r="AR41" s="197">
        <v>72</v>
      </c>
      <c r="AS41" s="211"/>
    </row>
    <row r="42" ht="14" spans="1:47">
      <c r="A42" s="222" t="s">
        <v>162</v>
      </c>
      <c r="B42" s="222"/>
      <c r="C42" s="223">
        <v>500</v>
      </c>
      <c r="D42" s="224" t="s">
        <v>163</v>
      </c>
      <c r="E42" s="225" t="s">
        <v>117</v>
      </c>
      <c r="F42" s="225" t="s">
        <v>96</v>
      </c>
      <c r="G42" s="226" t="s">
        <v>164</v>
      </c>
      <c r="H42" s="226"/>
      <c r="I42" s="167" t="s">
        <v>57</v>
      </c>
      <c r="K42" s="227">
        <f t="shared" ref="K42:K62" si="38">C42</f>
        <v>500</v>
      </c>
      <c r="L42" s="228">
        <f>K42*1.01</f>
        <v>505</v>
      </c>
      <c r="M42" s="229">
        <v>30</v>
      </c>
      <c r="N42" s="230">
        <f>M42/1000*L42</f>
        <v>15.15</v>
      </c>
      <c r="O42" s="231">
        <v>0</v>
      </c>
      <c r="P42" s="230">
        <f>M42*(1+O42)</f>
        <v>30</v>
      </c>
      <c r="Q42" s="232">
        <v>4</v>
      </c>
      <c r="R42" s="233">
        <f>Q42/AP42</f>
        <v>0.102047814987097</v>
      </c>
      <c r="S42" s="234">
        <v>0.05</v>
      </c>
      <c r="T42" s="235">
        <f>P42*S42</f>
        <v>1.5</v>
      </c>
      <c r="U42" s="236">
        <f>P42/(1-S42)</f>
        <v>31.5789473684211</v>
      </c>
      <c r="V42" s="236">
        <f>U42+Q42</f>
        <v>35.5789473684211</v>
      </c>
      <c r="W42" s="236">
        <f>V42/1000*L42</f>
        <v>17.9673684210526</v>
      </c>
      <c r="X42" s="232">
        <f t="shared" ref="X42:X54" si="39">0.22*1.1</f>
        <v>0.242</v>
      </c>
      <c r="Y42" s="232">
        <v>0</v>
      </c>
      <c r="Z42" s="159"/>
      <c r="AA42" s="159"/>
      <c r="AB42" s="159"/>
      <c r="AC42" s="237">
        <f>AD42/K42*1000</f>
        <v>0.484</v>
      </c>
      <c r="AD42" s="235">
        <f>AB42+Y42+AA42+Z42+X42</f>
        <v>0.242</v>
      </c>
      <c r="AE42" s="238">
        <f>AD42/AQ42</f>
        <v>0.0123477856134387</v>
      </c>
      <c r="AF42" s="239">
        <f>W42+AD42</f>
        <v>18.2093684210526</v>
      </c>
      <c r="AG42" s="239">
        <v>1</v>
      </c>
      <c r="AH42" s="239">
        <v>1</v>
      </c>
      <c r="AI42" s="240">
        <f t="shared" si="17"/>
        <v>19.2143684210526</v>
      </c>
      <c r="AJ42" s="240">
        <v>24</v>
      </c>
      <c r="AK42" s="241">
        <f>(AJ42-AI42)/AJ42</f>
        <v>0.199401315789474</v>
      </c>
      <c r="AL42" s="242">
        <v>0.02</v>
      </c>
      <c r="AM42" s="243">
        <f>AI42*AL42</f>
        <v>0.384287368421053</v>
      </c>
      <c r="AN42" s="242">
        <v>0</v>
      </c>
      <c r="AO42" s="244">
        <f>AT42*AN42</f>
        <v>0</v>
      </c>
      <c r="AP42" s="244">
        <f>AQ42/K42*1000</f>
        <v>39.1973115789474</v>
      </c>
      <c r="AQ42" s="245">
        <f t="shared" si="18"/>
        <v>19.5986557894737</v>
      </c>
    </row>
    <row r="43" ht="14" spans="1:47">
      <c r="A43" s="222" t="s">
        <v>165</v>
      </c>
      <c r="B43" s="222"/>
      <c r="C43" s="223">
        <v>500</v>
      </c>
      <c r="D43" s="224" t="s">
        <v>166</v>
      </c>
      <c r="E43" s="225" t="s">
        <v>117</v>
      </c>
      <c r="F43" s="225" t="s">
        <v>96</v>
      </c>
      <c r="G43" s="226" t="s">
        <v>167</v>
      </c>
      <c r="H43" s="226"/>
      <c r="I43" s="167" t="s">
        <v>57</v>
      </c>
      <c r="K43" s="227">
        <f t="shared" si="38"/>
        <v>500</v>
      </c>
      <c r="L43" s="228">
        <f>K43*1.01</f>
        <v>505</v>
      </c>
      <c r="M43" s="229">
        <v>38</v>
      </c>
      <c r="N43" s="230">
        <f>M43/1000*L43</f>
        <v>19.19</v>
      </c>
      <c r="O43" s="231">
        <v>0</v>
      </c>
      <c r="P43" s="230">
        <f>M43*(1+O43)</f>
        <v>38</v>
      </c>
      <c r="Q43" s="232">
        <v>4</v>
      </c>
      <c r="R43" s="233">
        <f>Q43/AP43</f>
        <v>0.0835549628723523</v>
      </c>
      <c r="S43" s="234">
        <v>0.05</v>
      </c>
      <c r="T43" s="235">
        <f>P43*S43</f>
        <v>1.9</v>
      </c>
      <c r="U43" s="236">
        <f>P43/(1-S43)</f>
        <v>40</v>
      </c>
      <c r="V43" s="236">
        <f>U43+Q43</f>
        <v>44</v>
      </c>
      <c r="W43" s="236">
        <f>V43/1000*L43</f>
        <v>22.22</v>
      </c>
      <c r="X43" s="232">
        <f t="shared" si="39"/>
        <v>0.242</v>
      </c>
      <c r="Y43" s="232">
        <v>0</v>
      </c>
      <c r="Z43" s="159"/>
      <c r="AA43" s="159"/>
      <c r="AB43" s="159"/>
      <c r="AC43" s="237">
        <f>AD43/K43*1000</f>
        <v>0.484</v>
      </c>
      <c r="AD43" s="235">
        <f>AB43+Y43+AA43+Z43+X43</f>
        <v>0.242</v>
      </c>
      <c r="AE43" s="238">
        <f>AD43/AQ43</f>
        <v>0.0101101505075546</v>
      </c>
      <c r="AF43" s="239">
        <f>W43+AD43</f>
        <v>22.462</v>
      </c>
      <c r="AG43" s="239">
        <v>1</v>
      </c>
      <c r="AH43" s="239">
        <v>1</v>
      </c>
      <c r="AI43" s="240">
        <f t="shared" si="17"/>
        <v>23.467</v>
      </c>
      <c r="AJ43" s="240">
        <v>32</v>
      </c>
      <c r="AK43" s="241">
        <f>(AJ43-AI43)/AJ43</f>
        <v>0.26665625</v>
      </c>
      <c r="AL43" s="242">
        <v>0.02</v>
      </c>
      <c r="AM43" s="243">
        <f>AI43*AL43</f>
        <v>0.46934</v>
      </c>
      <c r="AN43" s="242">
        <v>0</v>
      </c>
      <c r="AO43" s="244">
        <f>AT43*AN43</f>
        <v>0</v>
      </c>
      <c r="AP43" s="244">
        <f>AQ43/K43*1000</f>
        <v>47.87268</v>
      </c>
      <c r="AQ43" s="245">
        <f t="shared" si="18"/>
        <v>23.93634</v>
      </c>
    </row>
    <row r="44" ht="14" spans="1:47">
      <c r="A44" s="222" t="s">
        <v>168</v>
      </c>
      <c r="B44" s="222"/>
      <c r="C44" s="223">
        <v>2200</v>
      </c>
      <c r="D44" s="224" t="s">
        <v>169</v>
      </c>
      <c r="E44" s="225" t="s">
        <v>117</v>
      </c>
      <c r="F44" s="225" t="s">
        <v>96</v>
      </c>
      <c r="G44" s="226" t="s">
        <v>170</v>
      </c>
      <c r="H44" s="226"/>
      <c r="I44" s="167" t="s">
        <v>57</v>
      </c>
      <c r="K44" s="227">
        <f t="shared" si="38"/>
        <v>2200</v>
      </c>
      <c r="L44" s="228">
        <f>K44*1.01</f>
        <v>2222</v>
      </c>
      <c r="M44" s="229">
        <v>30</v>
      </c>
      <c r="N44" s="230">
        <f>M44/1000*L44</f>
        <v>66.66</v>
      </c>
      <c r="O44" s="231">
        <v>0</v>
      </c>
      <c r="P44" s="230">
        <f>M44*(1+O44)</f>
        <v>30</v>
      </c>
      <c r="Q44" s="232">
        <v>4</v>
      </c>
      <c r="R44" s="233">
        <f>Q44/AP44</f>
        <v>0.103050735673778</v>
      </c>
      <c r="S44" s="234">
        <v>0.05</v>
      </c>
      <c r="T44" s="235">
        <f>P44*S44</f>
        <v>1.5</v>
      </c>
      <c r="U44" s="236">
        <f>P44/(1-S44)</f>
        <v>31.5789473684211</v>
      </c>
      <c r="V44" s="236">
        <f>U44+Q44</f>
        <v>35.5789473684211</v>
      </c>
      <c r="W44" s="236">
        <f>V44/1000*L44</f>
        <v>79.0564210526316</v>
      </c>
      <c r="X44" s="232">
        <f t="shared" si="39"/>
        <v>0.242</v>
      </c>
      <c r="Y44" s="232">
        <v>0</v>
      </c>
      <c r="Z44" s="159"/>
      <c r="AA44" s="159"/>
      <c r="AB44" s="159"/>
      <c r="AC44" s="237">
        <f>AD44/K44*1000</f>
        <v>0.11</v>
      </c>
      <c r="AD44" s="235">
        <f>AB44+Y44+AA44+Z44+X44</f>
        <v>0.242</v>
      </c>
      <c r="AE44" s="238">
        <f>AD44/AQ44</f>
        <v>0.0028338952310289</v>
      </c>
      <c r="AF44" s="239">
        <f>W44+AD44</f>
        <v>79.2984210526316</v>
      </c>
      <c r="AG44" s="239">
        <v>1</v>
      </c>
      <c r="AH44" s="239">
        <v>1</v>
      </c>
      <c r="AI44" s="240">
        <f t="shared" si="17"/>
        <v>83.7204210526316</v>
      </c>
      <c r="AJ44" s="240">
        <v>122</v>
      </c>
      <c r="AK44" s="241">
        <f>(AJ44-AI44)/AJ44</f>
        <v>0.3137670405522</v>
      </c>
      <c r="AL44" s="242">
        <v>0.02</v>
      </c>
      <c r="AM44" s="243">
        <f>AI44*AL44</f>
        <v>1.67440842105263</v>
      </c>
      <c r="AN44" s="242">
        <v>0</v>
      </c>
      <c r="AO44" s="244">
        <f>AT44*AN44</f>
        <v>0</v>
      </c>
      <c r="AP44" s="244">
        <f>AQ44/K44*1000</f>
        <v>38.8158315789474</v>
      </c>
      <c r="AQ44" s="245">
        <f t="shared" si="18"/>
        <v>85.3948294736842</v>
      </c>
    </row>
    <row r="45" ht="14" spans="1:47">
      <c r="A45" s="222" t="s">
        <v>171</v>
      </c>
      <c r="B45" s="222"/>
      <c r="C45" s="223">
        <v>500</v>
      </c>
      <c r="D45" s="224" t="s">
        <v>172</v>
      </c>
      <c r="E45" s="225" t="s">
        <v>117</v>
      </c>
      <c r="F45" s="225" t="s">
        <v>96</v>
      </c>
      <c r="G45" s="226" t="s">
        <v>173</v>
      </c>
      <c r="H45" s="226"/>
      <c r="I45" s="167" t="s">
        <v>57</v>
      </c>
      <c r="K45" s="227">
        <f t="shared" si="38"/>
        <v>500</v>
      </c>
      <c r="L45" s="228">
        <f>K45*1.01</f>
        <v>505</v>
      </c>
      <c r="M45" s="229">
        <v>34</v>
      </c>
      <c r="N45" s="230">
        <f>M45/1000*L45</f>
        <v>17.17</v>
      </c>
      <c r="O45" s="231">
        <v>0</v>
      </c>
      <c r="P45" s="230">
        <f>M45*(1+O45)</f>
        <v>34</v>
      </c>
      <c r="Q45" s="232">
        <v>4</v>
      </c>
      <c r="R45" s="233">
        <f>Q45/AP45</f>
        <v>0.0918801053603676</v>
      </c>
      <c r="S45" s="234">
        <v>0.05</v>
      </c>
      <c r="T45" s="235">
        <f>P45*S45</f>
        <v>1.7</v>
      </c>
      <c r="U45" s="236">
        <f>P45/(1-S45)</f>
        <v>35.7894736842105</v>
      </c>
      <c r="V45" s="236">
        <f>U45+Q45</f>
        <v>39.7894736842105</v>
      </c>
      <c r="W45" s="236">
        <f>V45/1000*L45</f>
        <v>20.0936842105263</v>
      </c>
      <c r="X45" s="232">
        <f t="shared" si="39"/>
        <v>0.242</v>
      </c>
      <c r="Y45" s="232">
        <v>0</v>
      </c>
      <c r="Z45" s="159"/>
      <c r="AA45" s="159"/>
      <c r="AB45" s="159"/>
      <c r="AC45" s="237">
        <f>AD45/K45*1000</f>
        <v>0.484</v>
      </c>
      <c r="AD45" s="235">
        <f>AB45+Y45+AA45+Z45+X45</f>
        <v>0.242</v>
      </c>
      <c r="AE45" s="238">
        <f>AD45/AQ45</f>
        <v>0.0111174927486045</v>
      </c>
      <c r="AF45" s="239">
        <f>W45+AD45</f>
        <v>20.3356842105263</v>
      </c>
      <c r="AG45" s="239">
        <v>1</v>
      </c>
      <c r="AH45" s="239">
        <v>1</v>
      </c>
      <c r="AI45" s="240">
        <f t="shared" si="17"/>
        <v>21.3406842105263</v>
      </c>
      <c r="AJ45" s="240">
        <v>42</v>
      </c>
      <c r="AK45" s="241">
        <f>(AJ45-AI45)/AJ45</f>
        <v>0.491888471177945</v>
      </c>
      <c r="AL45" s="242">
        <v>0.02</v>
      </c>
      <c r="AM45" s="243">
        <f>AI45*AL45</f>
        <v>0.426813684210526</v>
      </c>
      <c r="AN45" s="242">
        <v>0</v>
      </c>
      <c r="AO45" s="244">
        <f>AT45*AN45</f>
        <v>0</v>
      </c>
      <c r="AP45" s="244">
        <f>AQ45/K45*1000</f>
        <v>43.5349957894737</v>
      </c>
      <c r="AQ45" s="245">
        <f t="shared" si="18"/>
        <v>21.7674978947368</v>
      </c>
    </row>
    <row r="46" ht="14" spans="1:47">
      <c r="A46" s="222" t="s">
        <v>174</v>
      </c>
      <c r="B46" s="222"/>
      <c r="C46" s="223">
        <v>500</v>
      </c>
      <c r="D46" s="224" t="s">
        <v>175</v>
      </c>
      <c r="E46" s="225" t="s">
        <v>117</v>
      </c>
      <c r="F46" s="225" t="s">
        <v>96</v>
      </c>
      <c r="G46" s="226" t="s">
        <v>173</v>
      </c>
      <c r="H46" s="226"/>
      <c r="I46" s="167" t="s">
        <v>57</v>
      </c>
      <c r="K46" s="227">
        <f t="shared" si="38"/>
        <v>500</v>
      </c>
      <c r="L46" s="228">
        <f>K46*1.01</f>
        <v>505</v>
      </c>
      <c r="M46" s="229">
        <v>60</v>
      </c>
      <c r="N46" s="230">
        <f>M46/1000*L46</f>
        <v>30.3</v>
      </c>
      <c r="O46" s="231">
        <v>0</v>
      </c>
      <c r="P46" s="230">
        <f>M46*(1+O46)</f>
        <v>60</v>
      </c>
      <c r="Q46" s="232">
        <v>4</v>
      </c>
      <c r="R46" s="233">
        <f>Q46/AP46</f>
        <v>0.0557647172700952</v>
      </c>
      <c r="S46" s="234">
        <v>0.05</v>
      </c>
      <c r="T46" s="235">
        <f>P46*S46</f>
        <v>3</v>
      </c>
      <c r="U46" s="236">
        <f>P46/(1-S46)</f>
        <v>63.1578947368421</v>
      </c>
      <c r="V46" s="236">
        <f>U46+Q46</f>
        <v>67.1578947368421</v>
      </c>
      <c r="W46" s="236">
        <f>V46/1000*L46</f>
        <v>33.9147368421053</v>
      </c>
      <c r="X46" s="232">
        <f t="shared" si="39"/>
        <v>0.242</v>
      </c>
      <c r="Y46" s="232">
        <v>0</v>
      </c>
      <c r="Z46" s="159"/>
      <c r="AA46" s="159"/>
      <c r="AB46" s="159"/>
      <c r="AC46" s="237">
        <f>AD46/K46*1000</f>
        <v>0.484</v>
      </c>
      <c r="AD46" s="235">
        <f>AB46+Y46+AA46+Z46+X46</f>
        <v>0.242</v>
      </c>
      <c r="AE46" s="238">
        <f>AD46/AQ46</f>
        <v>0.00674753078968152</v>
      </c>
      <c r="AF46" s="239">
        <f>W46+AD46</f>
        <v>34.1567368421053</v>
      </c>
      <c r="AG46" s="239">
        <v>1</v>
      </c>
      <c r="AH46" s="239">
        <v>1</v>
      </c>
      <c r="AI46" s="240">
        <f t="shared" si="17"/>
        <v>35.1617368421053</v>
      </c>
      <c r="AJ46" s="240">
        <v>44</v>
      </c>
      <c r="AK46" s="241">
        <f>(AJ46-AI46)/AJ46</f>
        <v>0.20086961722488</v>
      </c>
      <c r="AL46" s="242">
        <v>0.02</v>
      </c>
      <c r="AM46" s="243">
        <f>AI46*AL46</f>
        <v>0.703234736842105</v>
      </c>
      <c r="AN46" s="242">
        <v>0</v>
      </c>
      <c r="AO46" s="244">
        <f>AT46*AN46</f>
        <v>0</v>
      </c>
      <c r="AP46" s="244">
        <f>AQ46/K46*1000</f>
        <v>71.7299431578947</v>
      </c>
      <c r="AQ46" s="245">
        <f t="shared" si="18"/>
        <v>35.8649715789474</v>
      </c>
    </row>
    <row r="47" spans="1:47">
      <c r="A47" s="222" t="s">
        <v>176</v>
      </c>
      <c r="B47" s="222"/>
      <c r="C47" s="223">
        <v>500</v>
      </c>
      <c r="D47" s="224" t="s">
        <v>177</v>
      </c>
      <c r="E47" s="225" t="s">
        <v>117</v>
      </c>
      <c r="F47" s="225" t="s">
        <v>96</v>
      </c>
      <c r="G47" s="226" t="s">
        <v>178</v>
      </c>
      <c r="H47" s="226"/>
      <c r="I47" s="167" t="s">
        <v>57</v>
      </c>
      <c r="K47" s="227">
        <f t="shared" si="38"/>
        <v>500</v>
      </c>
      <c r="L47" s="228">
        <f>K47*1.01</f>
        <v>505</v>
      </c>
      <c r="M47" s="229">
        <v>40</v>
      </c>
      <c r="N47" s="230">
        <f>M47/1000*L47</f>
        <v>20.2</v>
      </c>
      <c r="O47" s="231">
        <v>0</v>
      </c>
      <c r="P47" s="230">
        <f>M47*(1+O47)</f>
        <v>40</v>
      </c>
      <c r="Q47" s="232">
        <v>4</v>
      </c>
      <c r="R47" s="233">
        <f>Q47/AP47</f>
        <v>0.0799336197565281</v>
      </c>
      <c r="S47" s="234">
        <v>0.05</v>
      </c>
      <c r="T47" s="235">
        <f>P47*S47</f>
        <v>2</v>
      </c>
      <c r="U47" s="236">
        <f>P47/(1-S47)</f>
        <v>42.1052631578947</v>
      </c>
      <c r="V47" s="236">
        <f>U47+Q47</f>
        <v>46.1052631578947</v>
      </c>
      <c r="W47" s="236">
        <f>V47/1000*L47</f>
        <v>23.2831578947368</v>
      </c>
      <c r="X47" s="232">
        <f t="shared" si="39"/>
        <v>0.242</v>
      </c>
      <c r="Y47" s="232">
        <v>0</v>
      </c>
      <c r="Z47" s="159"/>
      <c r="AA47" s="159"/>
      <c r="AB47" s="159"/>
      <c r="AC47" s="237">
        <f>AD47/K47*1000</f>
        <v>0.484</v>
      </c>
      <c r="AD47" s="235">
        <f>AB47+Y47+AA47+Z47+X47</f>
        <v>0.242</v>
      </c>
      <c r="AE47" s="238">
        <f>AD47/AQ47</f>
        <v>0.0096719679905399</v>
      </c>
      <c r="AF47" s="239">
        <f>W47+AD47</f>
        <v>23.5251578947368</v>
      </c>
      <c r="AG47" s="239">
        <v>1</v>
      </c>
      <c r="AH47" s="239">
        <v>1</v>
      </c>
      <c r="AI47" s="240">
        <f t="shared" si="17"/>
        <v>24.5301578947368</v>
      </c>
      <c r="AJ47" s="240">
        <v>31</v>
      </c>
      <c r="AK47" s="241">
        <f>(AJ47-AI47)/AJ47</f>
        <v>0.208704584040747</v>
      </c>
      <c r="AL47" s="242">
        <v>0.02</v>
      </c>
      <c r="AM47" s="243">
        <f>AI47*AL47</f>
        <v>0.490603157894737</v>
      </c>
      <c r="AN47" s="242">
        <v>0</v>
      </c>
      <c r="AO47" s="244">
        <f>AT47*AN47</f>
        <v>0</v>
      </c>
      <c r="AP47" s="244">
        <f>AQ47/K47*1000</f>
        <v>50.0415221052632</v>
      </c>
      <c r="AQ47" s="245">
        <f t="shared" si="18"/>
        <v>25.0207610526316</v>
      </c>
    </row>
    <row r="48" ht="14" spans="1:47">
      <c r="A48" s="222" t="s">
        <v>179</v>
      </c>
      <c r="B48" s="222"/>
      <c r="C48" s="223">
        <v>500</v>
      </c>
      <c r="D48" s="224" t="s">
        <v>180</v>
      </c>
      <c r="E48" s="225" t="s">
        <v>117</v>
      </c>
      <c r="F48" s="225" t="s">
        <v>96</v>
      </c>
      <c r="G48" s="226" t="s">
        <v>181</v>
      </c>
      <c r="H48" s="226"/>
      <c r="I48" s="167" t="s">
        <v>57</v>
      </c>
      <c r="K48" s="227">
        <f t="shared" si="38"/>
        <v>500</v>
      </c>
      <c r="L48" s="228">
        <f>K48*1.01</f>
        <v>505</v>
      </c>
      <c r="M48" s="229">
        <v>70</v>
      </c>
      <c r="N48" s="230">
        <f>M48/1000*L48</f>
        <v>35.35</v>
      </c>
      <c r="O48" s="231">
        <v>0</v>
      </c>
      <c r="P48" s="230">
        <f>M48*(1+O48)</f>
        <v>70</v>
      </c>
      <c r="Q48" s="232">
        <v>4</v>
      </c>
      <c r="R48" s="233">
        <f>Q48/AP48</f>
        <v>0.048441307861262</v>
      </c>
      <c r="S48" s="234">
        <v>0.05</v>
      </c>
      <c r="T48" s="235">
        <f>P48*S48</f>
        <v>3.5</v>
      </c>
      <c r="U48" s="236">
        <f>P48/(1-S48)</f>
        <v>73.6842105263158</v>
      </c>
      <c r="V48" s="236">
        <f>U48+Q48</f>
        <v>77.6842105263158</v>
      </c>
      <c r="W48" s="236">
        <f>V48/1000*L48</f>
        <v>39.2305263157895</v>
      </c>
      <c r="X48" s="232">
        <f t="shared" si="39"/>
        <v>0.242</v>
      </c>
      <c r="Y48" s="232">
        <v>0</v>
      </c>
      <c r="Z48" s="159"/>
      <c r="AA48" s="159"/>
      <c r="AB48" s="159"/>
      <c r="AC48" s="237">
        <f>AD48/K48*1000</f>
        <v>0.484</v>
      </c>
      <c r="AD48" s="235">
        <f>AB48+Y48+AA48+Z48+X48</f>
        <v>0.242</v>
      </c>
      <c r="AE48" s="238">
        <f>AD48/AQ48</f>
        <v>0.0058613982512127</v>
      </c>
      <c r="AF48" s="239">
        <f>W48+AD48</f>
        <v>39.4725263157895</v>
      </c>
      <c r="AG48" s="239">
        <v>1</v>
      </c>
      <c r="AH48" s="239">
        <v>1</v>
      </c>
      <c r="AI48" s="240">
        <f t="shared" si="17"/>
        <v>40.4775263157895</v>
      </c>
      <c r="AJ48" s="240">
        <v>52</v>
      </c>
      <c r="AK48" s="241">
        <f>(AJ48-AI48)/AJ48</f>
        <v>0.221586032388664</v>
      </c>
      <c r="AL48" s="242">
        <v>0.02</v>
      </c>
      <c r="AM48" s="243">
        <f>AI48*AL48</f>
        <v>0.809550526315789</v>
      </c>
      <c r="AN48" s="242">
        <v>0</v>
      </c>
      <c r="AO48" s="244">
        <f>AT48*AN48</f>
        <v>0</v>
      </c>
      <c r="AP48" s="244">
        <f>AQ48/K48*1000</f>
        <v>82.5741536842105</v>
      </c>
      <c r="AQ48" s="245">
        <f t="shared" si="18"/>
        <v>41.2870768421053</v>
      </c>
    </row>
    <row r="49" ht="14" spans="1:59">
      <c r="A49" s="222" t="s">
        <v>182</v>
      </c>
      <c r="B49" s="222"/>
      <c r="C49" s="223">
        <v>500</v>
      </c>
      <c r="D49" s="224" t="s">
        <v>183</v>
      </c>
      <c r="E49" s="225" t="s">
        <v>117</v>
      </c>
      <c r="F49" s="225" t="s">
        <v>96</v>
      </c>
      <c r="G49" s="226" t="s">
        <v>181</v>
      </c>
      <c r="H49" s="226"/>
      <c r="I49" s="167" t="s">
        <v>57</v>
      </c>
      <c r="K49" s="227">
        <f t="shared" si="38"/>
        <v>500</v>
      </c>
      <c r="L49" s="228">
        <f>K49*1.01</f>
        <v>505</v>
      </c>
      <c r="M49" s="229">
        <v>70</v>
      </c>
      <c r="N49" s="230">
        <f>M49/1000*L49</f>
        <v>35.35</v>
      </c>
      <c r="O49" s="231">
        <v>0</v>
      </c>
      <c r="P49" s="230">
        <f>M49*(1+O49)</f>
        <v>70</v>
      </c>
      <c r="Q49" s="232">
        <v>4</v>
      </c>
      <c r="R49" s="233">
        <f>Q49/AP49</f>
        <v>0.048441307861262</v>
      </c>
      <c r="S49" s="234">
        <v>0.05</v>
      </c>
      <c r="T49" s="235">
        <f>P49*S49</f>
        <v>3.5</v>
      </c>
      <c r="U49" s="236">
        <f>P49/(1-S49)</f>
        <v>73.6842105263158</v>
      </c>
      <c r="V49" s="236">
        <f>U49+Q49</f>
        <v>77.6842105263158</v>
      </c>
      <c r="W49" s="236">
        <f>V49/1000*L49</f>
        <v>39.2305263157895</v>
      </c>
      <c r="X49" s="232">
        <f t="shared" si="39"/>
        <v>0.242</v>
      </c>
      <c r="Y49" s="232">
        <v>0</v>
      </c>
      <c r="Z49" s="159"/>
      <c r="AA49" s="159"/>
      <c r="AB49" s="159"/>
      <c r="AC49" s="237">
        <f>AD49/K49*1000</f>
        <v>0.484</v>
      </c>
      <c r="AD49" s="235">
        <f>AB49+Y49+AA49+Z49+X49</f>
        <v>0.242</v>
      </c>
      <c r="AE49" s="238">
        <f>AD49/AQ49</f>
        <v>0.0058613982512127</v>
      </c>
      <c r="AF49" s="239">
        <f>W49+AD49</f>
        <v>39.4725263157895</v>
      </c>
      <c r="AG49" s="239">
        <v>1</v>
      </c>
      <c r="AH49" s="239">
        <v>1</v>
      </c>
      <c r="AI49" s="240">
        <f t="shared" si="17"/>
        <v>40.4775263157895</v>
      </c>
      <c r="AJ49" s="240">
        <v>49</v>
      </c>
      <c r="AK49" s="241">
        <f>(AJ49-AI49)/AJ49</f>
        <v>0.173928034371643</v>
      </c>
      <c r="AL49" s="242">
        <v>0.02</v>
      </c>
      <c r="AM49" s="243">
        <f>AI49*AL49</f>
        <v>0.809550526315789</v>
      </c>
      <c r="AN49" s="242">
        <v>0</v>
      </c>
      <c r="AO49" s="244">
        <f>AT49*AN49</f>
        <v>0</v>
      </c>
      <c r="AP49" s="244">
        <f>AQ49/K49*1000</f>
        <v>82.5741536842105</v>
      </c>
      <c r="AQ49" s="245">
        <f t="shared" si="18"/>
        <v>41.2870768421053</v>
      </c>
    </row>
    <row r="50" ht="14" spans="1:59">
      <c r="A50" s="222" t="s">
        <v>184</v>
      </c>
      <c r="B50" s="222"/>
      <c r="C50" s="223">
        <v>500</v>
      </c>
      <c r="D50" s="224" t="s">
        <v>185</v>
      </c>
      <c r="E50" s="225" t="s">
        <v>117</v>
      </c>
      <c r="F50" s="225" t="s">
        <v>96</v>
      </c>
      <c r="G50" s="226" t="s">
        <v>186</v>
      </c>
      <c r="H50" s="226"/>
      <c r="I50" s="167" t="s">
        <v>57</v>
      </c>
      <c r="K50" s="227">
        <f t="shared" si="38"/>
        <v>500</v>
      </c>
      <c r="L50" s="228">
        <f>K50*1.01</f>
        <v>505</v>
      </c>
      <c r="M50" s="229">
        <v>50</v>
      </c>
      <c r="N50" s="230">
        <f>M50/1000*L50</f>
        <v>25.25</v>
      </c>
      <c r="O50" s="231">
        <v>0</v>
      </c>
      <c r="P50" s="230">
        <f>M50*(1+O50)</f>
        <v>50</v>
      </c>
      <c r="Q50" s="232">
        <v>4</v>
      </c>
      <c r="R50" s="233">
        <f>Q50/AP50</f>
        <v>0.0656968361406456</v>
      </c>
      <c r="S50" s="234">
        <v>0.05</v>
      </c>
      <c r="T50" s="235">
        <f>P50*S50</f>
        <v>2.5</v>
      </c>
      <c r="U50" s="236">
        <f>P50/(1-S50)</f>
        <v>52.6315789473684</v>
      </c>
      <c r="V50" s="236">
        <f>U50+Q50</f>
        <v>56.6315789473684</v>
      </c>
      <c r="W50" s="236">
        <f>V50/1000*L50</f>
        <v>28.5989473684211</v>
      </c>
      <c r="X50" s="232">
        <f t="shared" si="39"/>
        <v>0.242</v>
      </c>
      <c r="Y50" s="232">
        <v>0</v>
      </c>
      <c r="Z50" s="159"/>
      <c r="AA50" s="159"/>
      <c r="AB50" s="159"/>
      <c r="AC50" s="237">
        <f>AD50/K50*1000</f>
        <v>0.484</v>
      </c>
      <c r="AD50" s="235">
        <f>AB50+Y50+AA50+Z50+X50</f>
        <v>0.242</v>
      </c>
      <c r="AE50" s="238">
        <f>AD50/AQ50</f>
        <v>0.00794931717301812</v>
      </c>
      <c r="AF50" s="239">
        <f>W50+AD50</f>
        <v>28.8409473684211</v>
      </c>
      <c r="AG50" s="239">
        <v>1</v>
      </c>
      <c r="AH50" s="239">
        <v>1</v>
      </c>
      <c r="AI50" s="240">
        <f t="shared" si="17"/>
        <v>29.8459473684211</v>
      </c>
      <c r="AJ50" s="240">
        <v>39</v>
      </c>
      <c r="AK50" s="241">
        <f>(AJ50-AI50)/AJ50</f>
        <v>0.234719298245614</v>
      </c>
      <c r="AL50" s="242">
        <v>0.02</v>
      </c>
      <c r="AM50" s="243">
        <f>AI50*AL50</f>
        <v>0.596918947368421</v>
      </c>
      <c r="AN50" s="242">
        <v>0</v>
      </c>
      <c r="AO50" s="244">
        <f>AT50*AN50</f>
        <v>0</v>
      </c>
      <c r="AP50" s="244">
        <f>AQ50/K50*1000</f>
        <v>60.885732631579</v>
      </c>
      <c r="AQ50" s="245">
        <f t="shared" si="18"/>
        <v>30.4428663157895</v>
      </c>
    </row>
    <row r="51" ht="14" spans="1:59">
      <c r="A51" s="222" t="s">
        <v>187</v>
      </c>
      <c r="B51" s="222"/>
      <c r="C51" s="223">
        <v>500</v>
      </c>
      <c r="D51" s="224" t="s">
        <v>188</v>
      </c>
      <c r="E51" s="225" t="s">
        <v>117</v>
      </c>
      <c r="F51" s="225" t="s">
        <v>96</v>
      </c>
      <c r="G51" s="226" t="s">
        <v>189</v>
      </c>
      <c r="H51" s="226"/>
      <c r="I51" s="167" t="s">
        <v>57</v>
      </c>
      <c r="K51" s="227">
        <f t="shared" si="38"/>
        <v>500</v>
      </c>
      <c r="L51" s="228">
        <f>K51*1.01</f>
        <v>505</v>
      </c>
      <c r="M51" s="229">
        <v>50</v>
      </c>
      <c r="N51" s="230">
        <f>M51/1000*L51</f>
        <v>25.25</v>
      </c>
      <c r="O51" s="231">
        <v>0</v>
      </c>
      <c r="P51" s="230">
        <f>M51*(1+O51)</f>
        <v>50</v>
      </c>
      <c r="Q51" s="232">
        <v>4</v>
      </c>
      <c r="R51" s="233">
        <f>Q51/AP51</f>
        <v>0.0656968361406456</v>
      </c>
      <c r="S51" s="234">
        <v>0.05</v>
      </c>
      <c r="T51" s="235">
        <f>P51*S51</f>
        <v>2.5</v>
      </c>
      <c r="U51" s="236">
        <f>P51/(1-S51)</f>
        <v>52.6315789473684</v>
      </c>
      <c r="V51" s="236">
        <f>U51+Q51</f>
        <v>56.6315789473684</v>
      </c>
      <c r="W51" s="236">
        <f>V51/1000*L51</f>
        <v>28.5989473684211</v>
      </c>
      <c r="X51" s="232">
        <f t="shared" si="39"/>
        <v>0.242</v>
      </c>
      <c r="Y51" s="232">
        <v>0</v>
      </c>
      <c r="Z51" s="159"/>
      <c r="AA51" s="159"/>
      <c r="AB51" s="159"/>
      <c r="AC51" s="237">
        <f>AD51/K51*1000</f>
        <v>0.484</v>
      </c>
      <c r="AD51" s="235">
        <f>AB51+Y51+AA51+Z51+X51</f>
        <v>0.242</v>
      </c>
      <c r="AE51" s="238">
        <f>AD51/AQ51</f>
        <v>0.00794931717301812</v>
      </c>
      <c r="AF51" s="239">
        <f>W51+AD51</f>
        <v>28.8409473684211</v>
      </c>
      <c r="AG51" s="239">
        <v>1</v>
      </c>
      <c r="AH51" s="239">
        <v>1</v>
      </c>
      <c r="AI51" s="240">
        <f t="shared" si="17"/>
        <v>29.8459473684211</v>
      </c>
      <c r="AJ51" s="240">
        <v>41</v>
      </c>
      <c r="AK51" s="241">
        <f>(AJ51-AI51)/AJ51</f>
        <v>0.272050064184852</v>
      </c>
      <c r="AL51" s="242">
        <v>0.02</v>
      </c>
      <c r="AM51" s="243">
        <f>AI51*AL51</f>
        <v>0.596918947368421</v>
      </c>
      <c r="AN51" s="242">
        <v>0</v>
      </c>
      <c r="AO51" s="244">
        <f>AT51*AN51</f>
        <v>0</v>
      </c>
      <c r="AP51" s="244">
        <f>AQ51/K51*1000</f>
        <v>60.885732631579</v>
      </c>
      <c r="AQ51" s="245">
        <f t="shared" si="18"/>
        <v>30.4428663157895</v>
      </c>
      <c r="AZ51" s="159"/>
      <c r="BA51" s="159"/>
      <c r="BB51" s="159"/>
      <c r="BC51" s="159"/>
      <c r="BD51" s="159"/>
      <c r="BE51" s="159"/>
      <c r="BF51" s="159"/>
      <c r="BG51" s="159"/>
    </row>
    <row r="52" ht="14" spans="1:59">
      <c r="A52" s="222" t="s">
        <v>190</v>
      </c>
      <c r="B52" s="222"/>
      <c r="C52" s="223">
        <v>500</v>
      </c>
      <c r="D52" s="224" t="s">
        <v>191</v>
      </c>
      <c r="E52" s="225" t="s">
        <v>117</v>
      </c>
      <c r="F52" s="225" t="s">
        <v>96</v>
      </c>
      <c r="G52" s="226" t="s">
        <v>192</v>
      </c>
      <c r="H52" s="226"/>
      <c r="I52" s="167" t="s">
        <v>57</v>
      </c>
      <c r="K52" s="227">
        <f t="shared" si="38"/>
        <v>500</v>
      </c>
      <c r="L52" s="228">
        <f>K52*1.01</f>
        <v>505</v>
      </c>
      <c r="M52" s="229">
        <v>19</v>
      </c>
      <c r="N52" s="230">
        <f>M52/1000*L52</f>
        <v>9.595</v>
      </c>
      <c r="O52" s="231">
        <v>0</v>
      </c>
      <c r="P52" s="230">
        <f>M52*(1+O52)</f>
        <v>19</v>
      </c>
      <c r="Q52" s="232">
        <v>4</v>
      </c>
      <c r="R52" s="233">
        <f>Q52/AP52</f>
        <v>0.146688435230455</v>
      </c>
      <c r="S52" s="234">
        <v>0.05</v>
      </c>
      <c r="T52" s="235">
        <f>P52*S52</f>
        <v>0.95</v>
      </c>
      <c r="U52" s="236">
        <f>P52/(1-S52)</f>
        <v>20</v>
      </c>
      <c r="V52" s="236">
        <f>U52+Q52</f>
        <v>24</v>
      </c>
      <c r="W52" s="236">
        <f>V52/1000*L52</f>
        <v>12.12</v>
      </c>
      <c r="X52" s="232">
        <f t="shared" si="39"/>
        <v>0.242</v>
      </c>
      <c r="Y52" s="232">
        <v>0</v>
      </c>
      <c r="Z52" s="159"/>
      <c r="AA52" s="159"/>
      <c r="AB52" s="159"/>
      <c r="AC52" s="237">
        <f>AD52/K52*1000</f>
        <v>0.484</v>
      </c>
      <c r="AD52" s="235">
        <f>AB52+Y52+AA52+Z52+X52</f>
        <v>0.242</v>
      </c>
      <c r="AE52" s="238">
        <f>AD52/AQ52</f>
        <v>0.017749300662885</v>
      </c>
      <c r="AF52" s="239">
        <f>W52+AD52</f>
        <v>12.362</v>
      </c>
      <c r="AG52" s="239">
        <v>1</v>
      </c>
      <c r="AH52" s="239">
        <v>1</v>
      </c>
      <c r="AI52" s="240">
        <f t="shared" si="17"/>
        <v>13.367</v>
      </c>
      <c r="AJ52" s="240">
        <v>19</v>
      </c>
      <c r="AK52" s="241">
        <f>(AJ52-AI52)/AJ52</f>
        <v>0.296473684210526</v>
      </c>
      <c r="AL52" s="242">
        <v>0.02</v>
      </c>
      <c r="AM52" s="243">
        <f>AI52*AL52</f>
        <v>0.26734</v>
      </c>
      <c r="AN52" s="242">
        <v>0</v>
      </c>
      <c r="AO52" s="244">
        <f>AT52*AN52</f>
        <v>0</v>
      </c>
      <c r="AP52" s="244">
        <f>AQ52/K52*1000</f>
        <v>27.26868</v>
      </c>
      <c r="AQ52" s="245">
        <f t="shared" si="18"/>
        <v>13.63434</v>
      </c>
      <c r="AZ52" s="159"/>
      <c r="BA52" s="159"/>
      <c r="BB52" s="159"/>
      <c r="BC52" s="159"/>
      <c r="BD52" s="159"/>
      <c r="BE52" s="159"/>
      <c r="BF52" s="159"/>
      <c r="BG52" s="159"/>
    </row>
    <row r="53" ht="14" spans="1:59">
      <c r="A53" s="222" t="s">
        <v>193</v>
      </c>
      <c r="B53" s="222"/>
      <c r="C53" s="223">
        <v>400</v>
      </c>
      <c r="D53" s="224" t="s">
        <v>194</v>
      </c>
      <c r="E53" s="225" t="s">
        <v>117</v>
      </c>
      <c r="F53" s="225" t="s">
        <v>96</v>
      </c>
      <c r="G53" s="226" t="s">
        <v>195</v>
      </c>
      <c r="H53" s="226"/>
      <c r="I53" s="167" t="s">
        <v>57</v>
      </c>
      <c r="K53" s="227">
        <f t="shared" si="38"/>
        <v>400</v>
      </c>
      <c r="L53" s="228">
        <f>K53*1.01</f>
        <v>404</v>
      </c>
      <c r="M53" s="229">
        <v>52</v>
      </c>
      <c r="N53" s="230">
        <f>M53/1000*L53</f>
        <v>21.008</v>
      </c>
      <c r="O53" s="231">
        <v>0</v>
      </c>
      <c r="P53" s="230">
        <f>M53*(1+O53)</f>
        <v>52</v>
      </c>
      <c r="Q53" s="232">
        <v>4</v>
      </c>
      <c r="R53" s="233">
        <f>Q53/AP53</f>
        <v>0.0633131839125532</v>
      </c>
      <c r="S53" s="234">
        <v>0.05</v>
      </c>
      <c r="T53" s="235">
        <f>P53*S53</f>
        <v>2.6</v>
      </c>
      <c r="U53" s="236">
        <f>P53/(1-S53)</f>
        <v>54.7368421052632</v>
      </c>
      <c r="V53" s="236">
        <f>U53+Q53</f>
        <v>58.7368421052632</v>
      </c>
      <c r="W53" s="236">
        <f>V53/1000*L53</f>
        <v>23.7296842105263</v>
      </c>
      <c r="X53" s="232">
        <f t="shared" si="39"/>
        <v>0.242</v>
      </c>
      <c r="Y53" s="232">
        <v>0</v>
      </c>
      <c r="Z53" s="159"/>
      <c r="AA53" s="159"/>
      <c r="AB53" s="159"/>
      <c r="AC53" s="237">
        <f>AD53/K53*1000</f>
        <v>0.605</v>
      </c>
      <c r="AD53" s="235">
        <f>AB53+Y53+AA53+Z53+X53</f>
        <v>0.242</v>
      </c>
      <c r="AE53" s="238">
        <f>AD53/AQ53</f>
        <v>0.00957611906677367</v>
      </c>
      <c r="AF53" s="239">
        <f>W53+AD53</f>
        <v>23.9716842105263</v>
      </c>
      <c r="AG53" s="239">
        <v>1</v>
      </c>
      <c r="AH53" s="239">
        <v>1</v>
      </c>
      <c r="AI53" s="240">
        <f t="shared" si="17"/>
        <v>24.7756842105263</v>
      </c>
      <c r="AJ53" s="240">
        <v>53</v>
      </c>
      <c r="AK53" s="241">
        <f>(AJ53-AI53)/AJ53</f>
        <v>0.532534260178749</v>
      </c>
      <c r="AL53" s="242">
        <v>0.02</v>
      </c>
      <c r="AM53" s="243">
        <f>AI53*AL53</f>
        <v>0.495513684210526</v>
      </c>
      <c r="AN53" s="242">
        <v>0</v>
      </c>
      <c r="AO53" s="244">
        <f>AT53*AN53</f>
        <v>0</v>
      </c>
      <c r="AP53" s="244">
        <f>AQ53/K53*1000</f>
        <v>63.1779947368421</v>
      </c>
      <c r="AQ53" s="245">
        <f t="shared" si="18"/>
        <v>25.2711978947368</v>
      </c>
      <c r="AR53" s="246"/>
      <c r="AS53" s="247"/>
      <c r="AT53" s="159"/>
      <c r="AU53" s="159"/>
      <c r="AV53" s="159"/>
      <c r="AW53" s="159"/>
      <c r="AX53" s="159"/>
      <c r="AZ53" s="159"/>
      <c r="BA53" s="159"/>
      <c r="BB53" s="159"/>
      <c r="BC53" s="159"/>
      <c r="BD53" s="159"/>
      <c r="BE53" s="159"/>
      <c r="BF53" s="159"/>
      <c r="BG53" s="159"/>
    </row>
    <row r="54" spans="1:59">
      <c r="A54" s="222" t="s">
        <v>196</v>
      </c>
      <c r="B54" s="222"/>
      <c r="C54" s="223">
        <v>1000</v>
      </c>
      <c r="D54" s="224" t="s">
        <v>197</v>
      </c>
      <c r="E54" s="225" t="s">
        <v>117</v>
      </c>
      <c r="F54" s="225" t="s">
        <v>96</v>
      </c>
      <c r="G54" s="226" t="s">
        <v>198</v>
      </c>
      <c r="H54" s="226"/>
      <c r="I54" s="167" t="s">
        <v>57</v>
      </c>
      <c r="K54" s="227">
        <f t="shared" si="38"/>
        <v>1000</v>
      </c>
      <c r="L54" s="228">
        <f>K54*1.01</f>
        <v>1010</v>
      </c>
      <c r="M54" s="228">
        <v>49</v>
      </c>
      <c r="N54" s="230">
        <f>M54/1000*L54</f>
        <v>49.49</v>
      </c>
      <c r="O54" s="231">
        <v>0</v>
      </c>
      <c r="P54" s="230">
        <f>M54*(1+O54)</f>
        <v>49</v>
      </c>
      <c r="Q54" s="232">
        <v>4</v>
      </c>
      <c r="R54" s="233">
        <f>Q54/AP54</f>
        <v>0.0671654015886526</v>
      </c>
      <c r="S54" s="234">
        <v>0.05</v>
      </c>
      <c r="T54" s="235">
        <f>P54*S54</f>
        <v>2.45</v>
      </c>
      <c r="U54" s="236">
        <f>P54/(1-S54)</f>
        <v>51.5789473684211</v>
      </c>
      <c r="V54" s="236">
        <f>U54+Q54</f>
        <v>55.5789473684211</v>
      </c>
      <c r="W54" s="236">
        <f>V54/1000*L54</f>
        <v>56.1347368421053</v>
      </c>
      <c r="X54" s="232">
        <f t="shared" si="39"/>
        <v>0.242</v>
      </c>
      <c r="Y54" s="232">
        <v>0</v>
      </c>
      <c r="Z54" s="159"/>
      <c r="AA54" s="159"/>
      <c r="AB54" s="159"/>
      <c r="AC54" s="237">
        <f>AD54/K54*1000</f>
        <v>0.242</v>
      </c>
      <c r="AD54" s="235">
        <f>AB54+Y54+AA54+Z54+X54</f>
        <v>0.242</v>
      </c>
      <c r="AE54" s="238">
        <f>AD54/AQ54</f>
        <v>0.00406350679611349</v>
      </c>
      <c r="AF54" s="239">
        <f>W54+AD54</f>
        <v>56.3767368421053</v>
      </c>
      <c r="AG54" s="239">
        <v>1</v>
      </c>
      <c r="AH54" s="239">
        <v>1</v>
      </c>
      <c r="AI54" s="240">
        <f t="shared" si="17"/>
        <v>58.3867368421053</v>
      </c>
      <c r="AJ54" s="240">
        <v>78</v>
      </c>
      <c r="AK54" s="241">
        <f>(AJ54-AI54)/AJ54</f>
        <v>0.251452091767881</v>
      </c>
      <c r="AL54" s="242">
        <v>0.02</v>
      </c>
      <c r="AM54" s="243">
        <f>AI54*AL54</f>
        <v>1.16773473684211</v>
      </c>
      <c r="AN54" s="242">
        <v>0</v>
      </c>
      <c r="AO54" s="244">
        <f>AT54*AN54</f>
        <v>0</v>
      </c>
      <c r="AP54" s="244">
        <f>AQ54/K54*1000</f>
        <v>59.5544715789474</v>
      </c>
      <c r="AQ54" s="245">
        <f t="shared" si="18"/>
        <v>59.5544715789474</v>
      </c>
      <c r="AR54" s="159"/>
      <c r="AS54" s="247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</row>
    <row r="55" spans="1:59">
      <c r="A55" s="222" t="s">
        <v>199</v>
      </c>
      <c r="B55" s="222"/>
      <c r="C55" s="223">
        <v>200</v>
      </c>
      <c r="D55" s="224" t="s">
        <v>200</v>
      </c>
      <c r="E55" s="225" t="s">
        <v>117</v>
      </c>
      <c r="F55" s="225" t="s">
        <v>96</v>
      </c>
      <c r="G55" s="226" t="s">
        <v>201</v>
      </c>
      <c r="H55" s="226"/>
      <c r="I55" s="167" t="s">
        <v>139</v>
      </c>
      <c r="K55" s="227">
        <f t="shared" si="38"/>
        <v>200</v>
      </c>
      <c r="L55" s="228">
        <f>K55*1.01</f>
        <v>202</v>
      </c>
      <c r="M55" s="248">
        <v>63</v>
      </c>
      <c r="N55" s="230">
        <f>M55/1000*L55</f>
        <v>12.726</v>
      </c>
      <c r="O55" s="231">
        <v>0</v>
      </c>
      <c r="P55" s="230">
        <f>M55*(1+O55)</f>
        <v>63</v>
      </c>
      <c r="Q55" s="232">
        <v>4</v>
      </c>
      <c r="R55" s="233">
        <f>Q55/AP55</f>
        <v>0.0523581273867728</v>
      </c>
      <c r="S55" s="234">
        <v>0.05</v>
      </c>
      <c r="T55" s="235">
        <f>P55*S55</f>
        <v>3.15</v>
      </c>
      <c r="U55" s="236">
        <f>P55/(1-S55)</f>
        <v>66.3157894736842</v>
      </c>
      <c r="V55" s="236">
        <f>U55+Q55</f>
        <v>70.3157894736842</v>
      </c>
      <c r="W55" s="236">
        <f>V55/1000*L55</f>
        <v>14.2037894736842</v>
      </c>
      <c r="X55" s="249">
        <f>0.34*1.1</f>
        <v>0.374</v>
      </c>
      <c r="Y55" s="232">
        <v>0</v>
      </c>
      <c r="Z55" s="159"/>
      <c r="AA55" s="159"/>
      <c r="AB55" s="159"/>
      <c r="AC55" s="237">
        <f>AD55/K55*1000</f>
        <v>1.87</v>
      </c>
      <c r="AD55" s="235">
        <f>AB55+Y55+AA55+Z55+X55</f>
        <v>0.374</v>
      </c>
      <c r="AE55" s="238">
        <f>AD55/AQ55</f>
        <v>0.0244774245533163</v>
      </c>
      <c r="AF55" s="239">
        <f>W55+AD55</f>
        <v>14.5777894736842</v>
      </c>
      <c r="AG55" s="239">
        <v>1</v>
      </c>
      <c r="AH55" s="239">
        <v>1</v>
      </c>
      <c r="AI55" s="240">
        <f t="shared" si="17"/>
        <v>14.9797894736842</v>
      </c>
      <c r="AJ55" s="240">
        <v>25</v>
      </c>
      <c r="AK55" s="241">
        <f>(AJ55-AI55)/AJ55</f>
        <v>0.400808421052632</v>
      </c>
      <c r="AL55" s="242">
        <v>0.02</v>
      </c>
      <c r="AM55" s="243">
        <f>AI55*AL55</f>
        <v>0.299595789473684</v>
      </c>
      <c r="AN55" s="242">
        <v>0</v>
      </c>
      <c r="AO55" s="244">
        <f>AT55*AN55</f>
        <v>0</v>
      </c>
      <c r="AP55" s="244">
        <f>AQ55/K55*1000</f>
        <v>76.3969263157895</v>
      </c>
      <c r="AQ55" s="245">
        <f t="shared" si="18"/>
        <v>15.2793852631579</v>
      </c>
      <c r="AR55" s="159"/>
      <c r="AS55" s="247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</row>
    <row r="56" s="157" customFormat="1" ht="14" spans="1:59">
      <c r="A56" s="222" t="s">
        <v>202</v>
      </c>
      <c r="B56" s="222"/>
      <c r="C56" s="223">
        <v>200</v>
      </c>
      <c r="D56" s="224" t="s">
        <v>203</v>
      </c>
      <c r="E56" s="225" t="s">
        <v>117</v>
      </c>
      <c r="F56" s="225" t="s">
        <v>96</v>
      </c>
      <c r="G56" s="223" t="s">
        <v>201</v>
      </c>
      <c r="H56" s="223"/>
      <c r="I56" s="167" t="s">
        <v>139</v>
      </c>
      <c r="J56" s="250"/>
      <c r="K56" s="227">
        <f>C56</f>
        <v>200</v>
      </c>
      <c r="L56" s="228">
        <f t="shared" ref="L56:L75" si="40">K56*1.01</f>
        <v>202</v>
      </c>
      <c r="M56" s="229">
        <v>63</v>
      </c>
      <c r="N56" s="230">
        <f t="shared" ref="N56:N73" si="41">M56/1000*L56</f>
        <v>12.726</v>
      </c>
      <c r="O56" s="231">
        <v>0</v>
      </c>
      <c r="P56" s="230">
        <f t="shared" ref="P56:P73" si="42">M56*(1+O56)</f>
        <v>63</v>
      </c>
      <c r="Q56" s="232">
        <v>4</v>
      </c>
      <c r="R56" s="233">
        <f t="shared" ref="R56:R73" si="43">Q56/AP56</f>
        <v>0.0523581273867728</v>
      </c>
      <c r="S56" s="234">
        <v>0.05</v>
      </c>
      <c r="T56" s="235">
        <f t="shared" ref="T56:T73" si="44">P56*S56</f>
        <v>3.15</v>
      </c>
      <c r="U56" s="236">
        <f t="shared" ref="U56:U73" si="45">P56/(1-S56)</f>
        <v>66.3157894736842</v>
      </c>
      <c r="V56" s="236">
        <f t="shared" ref="V56:V73" si="46">U56+Q56</f>
        <v>70.3157894736842</v>
      </c>
      <c r="W56" s="236">
        <f t="shared" ref="W56:W73" si="47">V56/1000*L56</f>
        <v>14.2037894736842</v>
      </c>
      <c r="X56" s="249">
        <f>0.34*1.1</f>
        <v>0.374</v>
      </c>
      <c r="Y56" s="232">
        <v>0</v>
      </c>
      <c r="Z56" s="159"/>
      <c r="AA56" s="159"/>
      <c r="AB56" s="159"/>
      <c r="AC56" s="237">
        <f t="shared" ref="AC56:AC73" si="48">AD56/K56*1000</f>
        <v>1.87</v>
      </c>
      <c r="AD56" s="235">
        <f t="shared" ref="AD56:AD73" si="49">AB56+Y56+AA56+Z56+X56</f>
        <v>0.374</v>
      </c>
      <c r="AE56" s="238">
        <f t="shared" ref="AE56:AE73" si="50">AD56/AQ56</f>
        <v>0.0244774245533163</v>
      </c>
      <c r="AF56" s="239">
        <f t="shared" ref="AF56:AF73" si="51">W56+AD56</f>
        <v>14.5777894736842</v>
      </c>
      <c r="AG56" s="239">
        <v>1</v>
      </c>
      <c r="AH56" s="239">
        <v>1</v>
      </c>
      <c r="AI56" s="240">
        <f>AF56+AG56/1000*L56+AH56*K56/1000</f>
        <v>14.9797894736842</v>
      </c>
      <c r="AJ56" s="240">
        <v>21</v>
      </c>
      <c r="AK56" s="241">
        <f t="shared" ref="AK56:AK73" si="52">(AJ56-AI56)/AJ56</f>
        <v>0.286676691729323</v>
      </c>
      <c r="AL56" s="242">
        <v>0.02</v>
      </c>
      <c r="AM56" s="243">
        <f t="shared" ref="AM56:AM73" si="53">AI56*AL56</f>
        <v>0.299595789473684</v>
      </c>
      <c r="AN56" s="242">
        <v>0</v>
      </c>
      <c r="AO56" s="244">
        <f t="shared" ref="AO56:AO73" si="54">AT56*AN56</f>
        <v>0</v>
      </c>
      <c r="AP56" s="244">
        <f t="shared" ref="AP56:AP73" si="55">AQ56/K56*1000</f>
        <v>76.3969263157895</v>
      </c>
      <c r="AQ56" s="245">
        <f>AI56+AM56+AO56</f>
        <v>15.2793852631579</v>
      </c>
      <c r="AR56" s="230"/>
      <c r="AS56" s="247"/>
      <c r="AT56" s="230"/>
      <c r="AU56" s="251"/>
      <c r="AV56" s="252"/>
      <c r="AW56" s="159">
        <f>AI57</f>
        <v>32.5038421052632</v>
      </c>
      <c r="AX56" s="159">
        <f>AJ57</f>
        <v>38</v>
      </c>
      <c r="AY56" s="159" t="s">
        <v>204</v>
      </c>
      <c r="AZ56" s="252"/>
      <c r="BA56" s="252"/>
      <c r="BB56" s="252"/>
      <c r="BC56" s="252"/>
      <c r="BD56" s="252"/>
      <c r="BE56" s="252"/>
      <c r="BF56" s="252"/>
      <c r="BG56" s="252"/>
    </row>
    <row r="57" ht="14" spans="1:59">
      <c r="A57" s="222" t="s">
        <v>205</v>
      </c>
      <c r="B57" s="222"/>
      <c r="C57" s="223">
        <v>500</v>
      </c>
      <c r="D57" s="299" t="s">
        <v>206</v>
      </c>
      <c r="E57" s="225" t="s">
        <v>117</v>
      </c>
      <c r="F57" s="225" t="s">
        <v>75</v>
      </c>
      <c r="G57" s="253" t="s">
        <v>207</v>
      </c>
      <c r="H57" s="253"/>
      <c r="I57" s="167" t="s">
        <v>57</v>
      </c>
      <c r="J57" s="254"/>
      <c r="K57" s="227">
        <f>C57</f>
        <v>500</v>
      </c>
      <c r="L57" s="228">
        <f t="shared" si="40"/>
        <v>505</v>
      </c>
      <c r="M57" s="229">
        <v>55</v>
      </c>
      <c r="N57" s="230">
        <f t="shared" si="41"/>
        <v>27.775</v>
      </c>
      <c r="O57" s="231">
        <v>0</v>
      </c>
      <c r="P57" s="230">
        <f t="shared" si="42"/>
        <v>55</v>
      </c>
      <c r="Q57" s="232">
        <v>4</v>
      </c>
      <c r="R57" s="233">
        <f t="shared" si="43"/>
        <v>0.0603246935354757</v>
      </c>
      <c r="S57" s="234">
        <v>0.05</v>
      </c>
      <c r="T57" s="235">
        <f t="shared" si="44"/>
        <v>2.75</v>
      </c>
      <c r="U57" s="236">
        <f t="shared" si="45"/>
        <v>57.8947368421053</v>
      </c>
      <c r="V57" s="236">
        <f t="shared" si="46"/>
        <v>61.8947368421053</v>
      </c>
      <c r="W57" s="236">
        <f t="shared" si="47"/>
        <v>31.2568421052632</v>
      </c>
      <c r="X57" s="232">
        <f t="shared" ref="X57:X68" si="56">0.22*1.1</f>
        <v>0.242</v>
      </c>
      <c r="Y57" s="232">
        <v>0</v>
      </c>
      <c r="Z57" s="159"/>
      <c r="AA57" s="159"/>
      <c r="AB57" s="159"/>
      <c r="AC57" s="237">
        <f t="shared" si="48"/>
        <v>0.484</v>
      </c>
      <c r="AD57" s="235">
        <f t="shared" si="49"/>
        <v>0.242</v>
      </c>
      <c r="AE57" s="238">
        <f t="shared" si="50"/>
        <v>0.00729928791779256</v>
      </c>
      <c r="AF57" s="239">
        <f t="shared" si="51"/>
        <v>31.4988421052632</v>
      </c>
      <c r="AG57" s="239">
        <v>1</v>
      </c>
      <c r="AH57" s="239">
        <v>1</v>
      </c>
      <c r="AI57" s="240">
        <f>AF57+AG57/1000*L57+AH57*K57/1000</f>
        <v>32.5038421052632</v>
      </c>
      <c r="AJ57" s="240">
        <v>38</v>
      </c>
      <c r="AK57" s="241">
        <f t="shared" si="52"/>
        <v>0.144635734072022</v>
      </c>
      <c r="AL57" s="242">
        <v>0.02</v>
      </c>
      <c r="AM57" s="243">
        <f t="shared" si="53"/>
        <v>0.650076842105263</v>
      </c>
      <c r="AN57" s="242">
        <v>0</v>
      </c>
      <c r="AO57" s="244">
        <f t="shared" si="54"/>
        <v>0</v>
      </c>
      <c r="AP57" s="244">
        <f t="shared" si="55"/>
        <v>66.3078378947368</v>
      </c>
      <c r="AQ57" s="245">
        <f>AI57+AM57+AO57</f>
        <v>33.1539189473684</v>
      </c>
      <c r="AR57" s="240">
        <v>29.5</v>
      </c>
      <c r="AU57" s="159">
        <v>62</v>
      </c>
      <c r="AV57" s="159"/>
      <c r="AW57" s="252">
        <f>AI59</f>
        <v>44.7301578947368</v>
      </c>
      <c r="AX57" s="252">
        <f>AJ59</f>
        <v>49</v>
      </c>
      <c r="AY57" s="252" t="s">
        <v>208</v>
      </c>
      <c r="AZ57" s="159"/>
      <c r="BA57" s="159"/>
      <c r="BB57" s="159"/>
      <c r="BC57" s="159"/>
      <c r="BD57" s="159"/>
      <c r="BE57" s="159"/>
      <c r="BF57" s="159"/>
      <c r="BG57" s="159"/>
    </row>
    <row r="58" ht="14" spans="1:59">
      <c r="A58" s="222" t="s">
        <v>209</v>
      </c>
      <c r="B58" s="222"/>
      <c r="C58" s="223">
        <v>500</v>
      </c>
      <c r="D58" s="224" t="s">
        <v>210</v>
      </c>
      <c r="E58" s="225" t="s">
        <v>117</v>
      </c>
      <c r="F58" s="225" t="s">
        <v>75</v>
      </c>
      <c r="G58" s="253" t="s">
        <v>207</v>
      </c>
      <c r="H58" s="253"/>
      <c r="I58" s="167" t="s">
        <v>57</v>
      </c>
      <c r="J58" s="254"/>
      <c r="K58" s="227">
        <f>C58</f>
        <v>500</v>
      </c>
      <c r="L58" s="228">
        <f t="shared" si="40"/>
        <v>505</v>
      </c>
      <c r="M58" s="229">
        <v>48</v>
      </c>
      <c r="N58" s="230">
        <f t="shared" si="41"/>
        <v>24.24</v>
      </c>
      <c r="O58" s="231">
        <v>0</v>
      </c>
      <c r="P58" s="230">
        <f t="shared" si="42"/>
        <v>48</v>
      </c>
      <c r="Q58" s="232">
        <v>4</v>
      </c>
      <c r="R58" s="233">
        <f t="shared" si="43"/>
        <v>0.0681234984370856</v>
      </c>
      <c r="S58" s="234">
        <v>0.05</v>
      </c>
      <c r="T58" s="235">
        <f t="shared" si="44"/>
        <v>2.4</v>
      </c>
      <c r="U58" s="236">
        <f t="shared" si="45"/>
        <v>50.5263157894737</v>
      </c>
      <c r="V58" s="236">
        <f t="shared" si="46"/>
        <v>54.5263157894737</v>
      </c>
      <c r="W58" s="236">
        <f t="shared" si="47"/>
        <v>27.5357894736842</v>
      </c>
      <c r="X58" s="232">
        <f t="shared" si="56"/>
        <v>0.242</v>
      </c>
      <c r="Y58" s="232">
        <v>0</v>
      </c>
      <c r="Z58" s="159"/>
      <c r="AA58" s="159"/>
      <c r="AB58" s="159"/>
      <c r="AC58" s="237">
        <f t="shared" si="48"/>
        <v>0.484</v>
      </c>
      <c r="AD58" s="235">
        <f t="shared" si="49"/>
        <v>0.242</v>
      </c>
      <c r="AE58" s="238">
        <f t="shared" si="50"/>
        <v>0.00824294331088736</v>
      </c>
      <c r="AF58" s="239">
        <f t="shared" si="51"/>
        <v>27.7777894736842</v>
      </c>
      <c r="AG58" s="239">
        <v>1</v>
      </c>
      <c r="AH58" s="239">
        <v>1</v>
      </c>
      <c r="AI58" s="240">
        <f>AF58+AG58/1000*L58+AH58*K58/1000</f>
        <v>28.7827894736842</v>
      </c>
      <c r="AJ58" s="240">
        <v>30</v>
      </c>
      <c r="AK58" s="241">
        <f t="shared" si="52"/>
        <v>0.0405736842105263</v>
      </c>
      <c r="AL58" s="242">
        <v>0.02</v>
      </c>
      <c r="AM58" s="243">
        <f t="shared" si="53"/>
        <v>0.575655789473684</v>
      </c>
      <c r="AN58" s="242">
        <v>0</v>
      </c>
      <c r="AO58" s="244">
        <f t="shared" si="54"/>
        <v>0</v>
      </c>
      <c r="AP58" s="244">
        <f t="shared" si="55"/>
        <v>58.7168905263158</v>
      </c>
      <c r="AQ58" s="245">
        <f>AI58+AM58+AO58</f>
        <v>29.3584452631579</v>
      </c>
      <c r="AR58" s="254"/>
      <c r="AU58" s="159"/>
      <c r="AV58" s="159"/>
      <c r="AW58" s="159">
        <f>21.5*4</f>
        <v>86</v>
      </c>
      <c r="AX58" s="159">
        <f>21.5*4</f>
        <v>86</v>
      </c>
      <c r="AY58" s="159" t="s">
        <v>211</v>
      </c>
      <c r="AZ58" s="159"/>
      <c r="BA58" s="159"/>
      <c r="BB58" s="159"/>
      <c r="BC58" s="159"/>
      <c r="BD58" s="159"/>
      <c r="BE58" s="159"/>
      <c r="BF58" s="159"/>
      <c r="BG58" s="159"/>
    </row>
    <row r="59" ht="14" spans="1:59">
      <c r="A59" s="255" t="s">
        <v>212</v>
      </c>
      <c r="B59" s="255"/>
      <c r="C59" s="223">
        <v>500</v>
      </c>
      <c r="D59" s="299" t="s">
        <v>213</v>
      </c>
      <c r="E59" s="225" t="s">
        <v>117</v>
      </c>
      <c r="F59" s="225" t="s">
        <v>75</v>
      </c>
      <c r="G59" s="253" t="s">
        <v>208</v>
      </c>
      <c r="H59" s="253"/>
      <c r="I59" s="167" t="s">
        <v>57</v>
      </c>
      <c r="K59" s="227">
        <f>C59</f>
        <v>500</v>
      </c>
      <c r="L59" s="228">
        <f t="shared" si="40"/>
        <v>505</v>
      </c>
      <c r="M59" s="229">
        <v>78</v>
      </c>
      <c r="N59" s="230">
        <f t="shared" si="41"/>
        <v>39.39</v>
      </c>
      <c r="O59" s="231">
        <v>0</v>
      </c>
      <c r="P59" s="230">
        <f t="shared" si="42"/>
        <v>78</v>
      </c>
      <c r="Q59" s="232">
        <v>4</v>
      </c>
      <c r="R59" s="233">
        <f t="shared" si="43"/>
        <v>0.0438358460155627</v>
      </c>
      <c r="S59" s="234">
        <v>0.05</v>
      </c>
      <c r="T59" s="235">
        <f t="shared" si="44"/>
        <v>3.9</v>
      </c>
      <c r="U59" s="236">
        <f t="shared" si="45"/>
        <v>82.1052631578947</v>
      </c>
      <c r="V59" s="236">
        <f t="shared" si="46"/>
        <v>86.1052631578947</v>
      </c>
      <c r="W59" s="236">
        <f t="shared" si="47"/>
        <v>43.4831578947368</v>
      </c>
      <c r="X59" s="232">
        <f t="shared" si="56"/>
        <v>0.242</v>
      </c>
      <c r="Y59" s="232">
        <v>0</v>
      </c>
      <c r="Z59" s="159"/>
      <c r="AA59" s="159"/>
      <c r="AB59" s="159"/>
      <c r="AC59" s="237">
        <f t="shared" si="48"/>
        <v>0.484</v>
      </c>
      <c r="AD59" s="235">
        <f t="shared" si="49"/>
        <v>0.242</v>
      </c>
      <c r="AE59" s="238">
        <f t="shared" si="50"/>
        <v>0.00530413736788309</v>
      </c>
      <c r="AF59" s="239">
        <f t="shared" si="51"/>
        <v>43.7251578947368</v>
      </c>
      <c r="AG59" s="239">
        <v>1</v>
      </c>
      <c r="AH59" s="239">
        <v>1</v>
      </c>
      <c r="AI59" s="240">
        <f>AF59+AG59/1000*L59+AH59*K59/1000</f>
        <v>44.7301578947368</v>
      </c>
      <c r="AJ59" s="240">
        <v>49</v>
      </c>
      <c r="AK59" s="241">
        <f t="shared" si="52"/>
        <v>0.087139634801289</v>
      </c>
      <c r="AL59" s="242">
        <v>0.02</v>
      </c>
      <c r="AM59" s="243">
        <f t="shared" si="53"/>
        <v>0.894603157894737</v>
      </c>
      <c r="AN59" s="242">
        <v>0</v>
      </c>
      <c r="AO59" s="244">
        <f t="shared" si="54"/>
        <v>0</v>
      </c>
      <c r="AP59" s="244">
        <f t="shared" si="55"/>
        <v>91.2495221052632</v>
      </c>
      <c r="AQ59" s="245">
        <f>AI59+AM59+AO59</f>
        <v>45.6247610526316</v>
      </c>
      <c r="AR59" s="164">
        <v>34.5</v>
      </c>
      <c r="AU59" s="159">
        <v>86</v>
      </c>
      <c r="AV59" s="159"/>
      <c r="AW59" s="159">
        <f>AI63</f>
        <v>32.5038421052632</v>
      </c>
      <c r="AX59" s="159">
        <f>AJ63</f>
        <v>46</v>
      </c>
      <c r="AY59" s="159" t="s">
        <v>214</v>
      </c>
      <c r="AZ59" s="159"/>
      <c r="BA59" s="159"/>
      <c r="BB59" s="159"/>
      <c r="BC59" s="159"/>
      <c r="BD59" s="159"/>
      <c r="BE59" s="159"/>
      <c r="BF59" s="159"/>
      <c r="BG59" s="159"/>
    </row>
    <row r="60" spans="1:59">
      <c r="A60" s="255" t="s">
        <v>215</v>
      </c>
      <c r="B60" s="255"/>
      <c r="C60" s="223">
        <v>500</v>
      </c>
      <c r="D60" s="224" t="s">
        <v>216</v>
      </c>
      <c r="E60" s="225" t="s">
        <v>117</v>
      </c>
      <c r="F60" s="225" t="s">
        <v>75</v>
      </c>
      <c r="G60" s="253" t="s">
        <v>217</v>
      </c>
      <c r="H60" s="253"/>
      <c r="I60" s="167" t="s">
        <v>57</v>
      </c>
      <c r="K60" s="227">
        <f>C60</f>
        <v>500</v>
      </c>
      <c r="L60" s="228">
        <f t="shared" si="40"/>
        <v>505</v>
      </c>
      <c r="M60" s="229">
        <v>45</v>
      </c>
      <c r="N60" s="230">
        <f t="shared" si="41"/>
        <v>22.725</v>
      </c>
      <c r="O60" s="231">
        <v>0</v>
      </c>
      <c r="P60" s="230">
        <f t="shared" si="42"/>
        <v>45</v>
      </c>
      <c r="Q60" s="232">
        <v>4</v>
      </c>
      <c r="R60" s="233">
        <f t="shared" si="43"/>
        <v>0.0721193363973423</v>
      </c>
      <c r="S60" s="234">
        <v>0.05</v>
      </c>
      <c r="T60" s="235">
        <f t="shared" si="44"/>
        <v>2.25</v>
      </c>
      <c r="U60" s="236">
        <f t="shared" si="45"/>
        <v>47.3684210526316</v>
      </c>
      <c r="V60" s="236">
        <f t="shared" si="46"/>
        <v>51.3684210526316</v>
      </c>
      <c r="W60" s="236">
        <f t="shared" si="47"/>
        <v>25.9410526315789</v>
      </c>
      <c r="X60" s="232">
        <f t="shared" si="56"/>
        <v>0.242</v>
      </c>
      <c r="Y60" s="232">
        <v>0</v>
      </c>
      <c r="Z60" s="159"/>
      <c r="AA60" s="159"/>
      <c r="AB60" s="159"/>
      <c r="AC60" s="237">
        <f t="shared" si="48"/>
        <v>0.484</v>
      </c>
      <c r="AD60" s="235">
        <f t="shared" si="49"/>
        <v>0.242</v>
      </c>
      <c r="AE60" s="238">
        <f t="shared" si="50"/>
        <v>0.00872643970407842</v>
      </c>
      <c r="AF60" s="239">
        <f t="shared" si="51"/>
        <v>26.1830526315789</v>
      </c>
      <c r="AG60" s="239">
        <v>1</v>
      </c>
      <c r="AH60" s="239">
        <v>1</v>
      </c>
      <c r="AI60" s="240">
        <f>AF60+AG60/1000*L60+AH60*K60/1000</f>
        <v>27.1880526315789</v>
      </c>
      <c r="AJ60" s="240">
        <v>37</v>
      </c>
      <c r="AK60" s="241">
        <f t="shared" si="52"/>
        <v>0.265187766714083</v>
      </c>
      <c r="AL60" s="242">
        <v>0.02</v>
      </c>
      <c r="AM60" s="243">
        <f t="shared" si="53"/>
        <v>0.543761052631579</v>
      </c>
      <c r="AN60" s="242">
        <v>0</v>
      </c>
      <c r="AO60" s="244">
        <f t="shared" si="54"/>
        <v>0</v>
      </c>
      <c r="AP60" s="244">
        <f t="shared" si="55"/>
        <v>55.4636273684211</v>
      </c>
      <c r="AQ60" s="245">
        <f>AI60+AM60+AO60</f>
        <v>27.7318136842105</v>
      </c>
      <c r="AU60" s="159"/>
      <c r="AV60" s="159"/>
      <c r="AW60" s="159">
        <f>AI57</f>
        <v>32.5038421052632</v>
      </c>
      <c r="AX60" s="159">
        <f>AJ61</f>
        <v>53</v>
      </c>
      <c r="AY60" s="159" t="s">
        <v>218</v>
      </c>
      <c r="AZ60" s="159"/>
      <c r="BA60" s="159"/>
      <c r="BB60" s="159"/>
      <c r="BC60" s="159"/>
      <c r="BD60" s="159"/>
      <c r="BE60" s="159"/>
      <c r="BF60" s="159"/>
      <c r="BG60" s="159"/>
    </row>
    <row r="61" ht="14" spans="1:59">
      <c r="A61" s="255" t="s">
        <v>219</v>
      </c>
      <c r="B61" s="255"/>
      <c r="C61" s="223">
        <v>500</v>
      </c>
      <c r="D61" s="224" t="s">
        <v>220</v>
      </c>
      <c r="E61" s="225" t="s">
        <v>117</v>
      </c>
      <c r="F61" s="225" t="s">
        <v>75</v>
      </c>
      <c r="G61" s="253" t="s">
        <v>218</v>
      </c>
      <c r="H61" s="253"/>
      <c r="I61" s="167" t="s">
        <v>57</v>
      </c>
      <c r="K61" s="227">
        <f>C61</f>
        <v>500</v>
      </c>
      <c r="L61" s="228">
        <f t="shared" si="40"/>
        <v>505</v>
      </c>
      <c r="M61" s="229">
        <v>75</v>
      </c>
      <c r="N61" s="230">
        <f t="shared" si="41"/>
        <v>37.875</v>
      </c>
      <c r="O61" s="231">
        <v>0</v>
      </c>
      <c r="P61" s="230">
        <f t="shared" si="42"/>
        <v>75</v>
      </c>
      <c r="Q61" s="232">
        <v>4</v>
      </c>
      <c r="R61" s="233">
        <f t="shared" si="43"/>
        <v>0.0454564778985939</v>
      </c>
      <c r="S61" s="234">
        <v>0.05</v>
      </c>
      <c r="T61" s="235">
        <f t="shared" si="44"/>
        <v>3.75</v>
      </c>
      <c r="U61" s="236">
        <f t="shared" si="45"/>
        <v>78.9473684210526</v>
      </c>
      <c r="V61" s="236">
        <f t="shared" si="46"/>
        <v>82.9473684210526</v>
      </c>
      <c r="W61" s="236">
        <f t="shared" si="47"/>
        <v>41.8884210526316</v>
      </c>
      <c r="X61" s="232">
        <f t="shared" si="56"/>
        <v>0.242</v>
      </c>
      <c r="Y61" s="232">
        <v>0</v>
      </c>
      <c r="Z61" s="159"/>
      <c r="AA61" s="159"/>
      <c r="AB61" s="159"/>
      <c r="AC61" s="237">
        <f t="shared" si="48"/>
        <v>0.484</v>
      </c>
      <c r="AD61" s="235">
        <f t="shared" si="49"/>
        <v>0.242</v>
      </c>
      <c r="AE61" s="238">
        <f t="shared" si="50"/>
        <v>0.00550023382572986</v>
      </c>
      <c r="AF61" s="239">
        <f t="shared" si="51"/>
        <v>42.1304210526316</v>
      </c>
      <c r="AG61" s="239">
        <v>1</v>
      </c>
      <c r="AH61" s="239">
        <v>1</v>
      </c>
      <c r="AI61" s="240">
        <f>AF61+AG61/1000*L61+AH61*K61/1000</f>
        <v>43.1354210526316</v>
      </c>
      <c r="AJ61" s="240">
        <v>53</v>
      </c>
      <c r="AK61" s="241">
        <f t="shared" si="52"/>
        <v>0.186124131082423</v>
      </c>
      <c r="AL61" s="242">
        <v>0.02</v>
      </c>
      <c r="AM61" s="243">
        <f t="shared" si="53"/>
        <v>0.862708421052632</v>
      </c>
      <c r="AN61" s="242">
        <v>0</v>
      </c>
      <c r="AO61" s="244">
        <f t="shared" si="54"/>
        <v>0</v>
      </c>
      <c r="AP61" s="244">
        <f t="shared" si="55"/>
        <v>87.9962589473684</v>
      </c>
      <c r="AQ61" s="245">
        <f>AI61+AM61+AO61</f>
        <v>43.9981294736842</v>
      </c>
      <c r="AU61" s="164">
        <v>98</v>
      </c>
      <c r="AW61" s="164">
        <f>AI43</f>
        <v>23.467</v>
      </c>
      <c r="AX61" s="164">
        <f>AJ43</f>
        <v>32</v>
      </c>
      <c r="AY61" s="164" t="s">
        <v>221</v>
      </c>
      <c r="AZ61" s="159"/>
      <c r="BA61" s="159"/>
      <c r="BB61" s="159"/>
      <c r="BC61" s="159"/>
      <c r="BD61" s="159"/>
      <c r="BE61" s="159"/>
      <c r="BF61" s="159"/>
      <c r="BG61" s="159"/>
    </row>
    <row r="62" ht="14" spans="1:59">
      <c r="A62" s="255" t="s">
        <v>219</v>
      </c>
      <c r="B62" s="255"/>
      <c r="C62" s="223">
        <v>750</v>
      </c>
      <c r="D62" s="224" t="s">
        <v>220</v>
      </c>
      <c r="E62" s="225" t="s">
        <v>117</v>
      </c>
      <c r="F62" s="225" t="s">
        <v>75</v>
      </c>
      <c r="G62" s="253" t="s">
        <v>218</v>
      </c>
      <c r="H62" s="253"/>
      <c r="I62" s="167" t="s">
        <v>57</v>
      </c>
      <c r="K62" s="227">
        <v>750</v>
      </c>
      <c r="L62" s="228">
        <f t="shared" si="40"/>
        <v>757.5</v>
      </c>
      <c r="M62" s="229">
        <v>70</v>
      </c>
      <c r="N62" s="230">
        <f t="shared" si="41"/>
        <v>53.025</v>
      </c>
      <c r="O62" s="231">
        <v>0</v>
      </c>
      <c r="P62" s="230">
        <f t="shared" si="42"/>
        <v>70</v>
      </c>
      <c r="Q62" s="232">
        <v>4</v>
      </c>
      <c r="R62" s="233">
        <f t="shared" si="43"/>
        <v>0.0485380381236656</v>
      </c>
      <c r="S62" s="234">
        <v>0.05</v>
      </c>
      <c r="T62" s="235">
        <f t="shared" si="44"/>
        <v>3.5</v>
      </c>
      <c r="U62" s="236">
        <f t="shared" si="45"/>
        <v>73.6842105263158</v>
      </c>
      <c r="V62" s="236">
        <f t="shared" si="46"/>
        <v>77.6842105263158</v>
      </c>
      <c r="W62" s="236">
        <f t="shared" si="47"/>
        <v>58.8457894736842</v>
      </c>
      <c r="X62" s="232">
        <f t="shared" si="56"/>
        <v>0.242</v>
      </c>
      <c r="Y62" s="232">
        <v>0</v>
      </c>
      <c r="Z62" s="159"/>
      <c r="AA62" s="159"/>
      <c r="AB62" s="159"/>
      <c r="AC62" s="237">
        <f t="shared" si="48"/>
        <v>0.322666666666667</v>
      </c>
      <c r="AD62" s="235">
        <f t="shared" si="49"/>
        <v>0.242</v>
      </c>
      <c r="AE62" s="256">
        <f t="shared" si="50"/>
        <v>0.00391540174197569</v>
      </c>
      <c r="AF62" s="239">
        <f t="shared" si="51"/>
        <v>59.0877894736842</v>
      </c>
      <c r="AG62" s="239">
        <v>1</v>
      </c>
      <c r="AH62" s="239">
        <v>1</v>
      </c>
      <c r="AI62" s="240">
        <f>AF62+AG62/1000*L62+AH62*K62/1000</f>
        <v>60.5952894736842</v>
      </c>
      <c r="AJ62" s="240">
        <v>78</v>
      </c>
      <c r="AK62" s="241">
        <f t="shared" si="52"/>
        <v>0.223137314439946</v>
      </c>
      <c r="AL62" s="242">
        <v>0.02</v>
      </c>
      <c r="AM62" s="243">
        <f t="shared" si="53"/>
        <v>1.21190578947368</v>
      </c>
      <c r="AN62" s="242">
        <v>0</v>
      </c>
      <c r="AO62" s="244">
        <f t="shared" si="54"/>
        <v>0</v>
      </c>
      <c r="AP62" s="244">
        <f t="shared" si="55"/>
        <v>82.4095936842105</v>
      </c>
      <c r="AQ62" s="245">
        <f>AI62+AM62+AO62</f>
        <v>61.8071952631579</v>
      </c>
      <c r="AU62" s="164">
        <v>98</v>
      </c>
      <c r="AZ62" s="159"/>
      <c r="BA62" s="159"/>
      <c r="BB62" s="159"/>
      <c r="BC62" s="159"/>
      <c r="BD62" s="159"/>
      <c r="BE62" s="159"/>
      <c r="BF62" s="159"/>
      <c r="BG62" s="159"/>
    </row>
    <row r="63" ht="14" spans="1:59">
      <c r="A63" s="255" t="s">
        <v>222</v>
      </c>
      <c r="B63" s="255"/>
      <c r="C63" s="223">
        <v>500</v>
      </c>
      <c r="D63" s="224" t="s">
        <v>223</v>
      </c>
      <c r="E63" s="225" t="s">
        <v>117</v>
      </c>
      <c r="F63" s="225" t="s">
        <v>75</v>
      </c>
      <c r="G63" s="253" t="s">
        <v>122</v>
      </c>
      <c r="H63" s="253"/>
      <c r="I63" s="167" t="s">
        <v>57</v>
      </c>
      <c r="K63" s="227">
        <f t="shared" ref="K63:K75" si="57">C63</f>
        <v>500</v>
      </c>
      <c r="L63" s="228">
        <f t="shared" si="40"/>
        <v>505</v>
      </c>
      <c r="M63" s="229">
        <v>55</v>
      </c>
      <c r="N63" s="230">
        <f t="shared" si="41"/>
        <v>27.775</v>
      </c>
      <c r="O63" s="231">
        <v>0</v>
      </c>
      <c r="P63" s="230">
        <f t="shared" si="42"/>
        <v>55</v>
      </c>
      <c r="Q63" s="232">
        <v>4</v>
      </c>
      <c r="R63" s="233">
        <f t="shared" si="43"/>
        <v>0.0603246935354757</v>
      </c>
      <c r="S63" s="234">
        <v>0.05</v>
      </c>
      <c r="T63" s="235">
        <f t="shared" si="44"/>
        <v>2.75</v>
      </c>
      <c r="U63" s="236">
        <f t="shared" si="45"/>
        <v>57.8947368421053</v>
      </c>
      <c r="V63" s="236">
        <f t="shared" si="46"/>
        <v>61.8947368421053</v>
      </c>
      <c r="W63" s="236">
        <f t="shared" si="47"/>
        <v>31.2568421052632</v>
      </c>
      <c r="X63" s="232">
        <f t="shared" si="56"/>
        <v>0.242</v>
      </c>
      <c r="Y63" s="232">
        <v>0</v>
      </c>
      <c r="Z63" s="159"/>
      <c r="AA63" s="159"/>
      <c r="AB63" s="159"/>
      <c r="AC63" s="237">
        <f t="shared" si="48"/>
        <v>0.484</v>
      </c>
      <c r="AD63" s="235">
        <f t="shared" si="49"/>
        <v>0.242</v>
      </c>
      <c r="AE63" s="238">
        <f t="shared" si="50"/>
        <v>0.00729928791779256</v>
      </c>
      <c r="AF63" s="239">
        <f t="shared" si="51"/>
        <v>31.4988421052632</v>
      </c>
      <c r="AG63" s="239">
        <v>1</v>
      </c>
      <c r="AH63" s="239">
        <v>1</v>
      </c>
      <c r="AI63" s="240">
        <f>AF63+AG63/1000*L63+AH63*K63/1000</f>
        <v>32.5038421052632</v>
      </c>
      <c r="AJ63" s="240">
        <v>46</v>
      </c>
      <c r="AK63" s="241">
        <f t="shared" si="52"/>
        <v>0.293394736842105</v>
      </c>
      <c r="AL63" s="242">
        <v>0.02</v>
      </c>
      <c r="AM63" s="243">
        <f t="shared" si="53"/>
        <v>0.650076842105263</v>
      </c>
      <c r="AN63" s="242">
        <v>0</v>
      </c>
      <c r="AO63" s="244">
        <f t="shared" si="54"/>
        <v>0</v>
      </c>
      <c r="AP63" s="244">
        <f t="shared" si="55"/>
        <v>66.3078378947368</v>
      </c>
      <c r="AQ63" s="245">
        <f>AI63+AM63+AO63</f>
        <v>33.1539189473684</v>
      </c>
      <c r="AU63" s="164">
        <v>82</v>
      </c>
      <c r="AW63" s="164">
        <f>AI43</f>
        <v>23.467</v>
      </c>
      <c r="AX63" s="164">
        <f>AJ43</f>
        <v>32</v>
      </c>
      <c r="AY63" s="164" t="s">
        <v>221</v>
      </c>
    </row>
    <row r="64" ht="14" spans="1:59">
      <c r="A64" s="255" t="s">
        <v>224</v>
      </c>
      <c r="B64" s="255"/>
      <c r="C64" s="223">
        <v>500</v>
      </c>
      <c r="D64" s="224" t="s">
        <v>225</v>
      </c>
      <c r="E64" s="225" t="s">
        <v>117</v>
      </c>
      <c r="F64" s="225" t="s">
        <v>75</v>
      </c>
      <c r="G64" s="253"/>
      <c r="H64" s="253"/>
      <c r="I64" s="167" t="s">
        <v>57</v>
      </c>
      <c r="K64" s="227">
        <f t="shared" si="57"/>
        <v>500</v>
      </c>
      <c r="L64" s="228">
        <f t="shared" si="40"/>
        <v>505</v>
      </c>
      <c r="M64" s="229">
        <v>45</v>
      </c>
      <c r="N64" s="230">
        <f t="shared" si="41"/>
        <v>22.725</v>
      </c>
      <c r="O64" s="231">
        <v>0</v>
      </c>
      <c r="P64" s="230">
        <f t="shared" si="42"/>
        <v>45</v>
      </c>
      <c r="Q64" s="232">
        <v>4</v>
      </c>
      <c r="R64" s="233">
        <f t="shared" si="43"/>
        <v>0.0721193363973423</v>
      </c>
      <c r="S64" s="234">
        <v>0.05</v>
      </c>
      <c r="T64" s="235">
        <f t="shared" si="44"/>
        <v>2.25</v>
      </c>
      <c r="U64" s="236">
        <f t="shared" si="45"/>
        <v>47.3684210526316</v>
      </c>
      <c r="V64" s="236">
        <f t="shared" si="46"/>
        <v>51.3684210526316</v>
      </c>
      <c r="W64" s="236">
        <f t="shared" si="47"/>
        <v>25.9410526315789</v>
      </c>
      <c r="X64" s="232">
        <f t="shared" si="56"/>
        <v>0.242</v>
      </c>
      <c r="Y64" s="232">
        <v>0</v>
      </c>
      <c r="Z64" s="159"/>
      <c r="AA64" s="159"/>
      <c r="AB64" s="159"/>
      <c r="AC64" s="237">
        <f t="shared" si="48"/>
        <v>0.484</v>
      </c>
      <c r="AD64" s="235">
        <f t="shared" si="49"/>
        <v>0.242</v>
      </c>
      <c r="AE64" s="238">
        <f t="shared" si="50"/>
        <v>0.00872643970407842</v>
      </c>
      <c r="AF64" s="239">
        <f t="shared" si="51"/>
        <v>26.1830526315789</v>
      </c>
      <c r="AG64" s="239">
        <v>1</v>
      </c>
      <c r="AH64" s="239">
        <v>1</v>
      </c>
      <c r="AI64" s="240">
        <f>AF64+AG64/1000*L64+AH64*K64/1000</f>
        <v>27.1880526315789</v>
      </c>
      <c r="AJ64" s="240">
        <v>34</v>
      </c>
      <c r="AK64" s="241">
        <f t="shared" si="52"/>
        <v>0.200351393188854</v>
      </c>
      <c r="AL64" s="242">
        <v>0.02</v>
      </c>
      <c r="AM64" s="243">
        <f t="shared" si="53"/>
        <v>0.543761052631579</v>
      </c>
      <c r="AN64" s="242">
        <v>0</v>
      </c>
      <c r="AO64" s="244">
        <f t="shared" si="54"/>
        <v>0</v>
      </c>
      <c r="AP64" s="244">
        <f t="shared" si="55"/>
        <v>55.4636273684211</v>
      </c>
      <c r="AQ64" s="245">
        <f>AI64+AM64+AO64</f>
        <v>27.7318136842105</v>
      </c>
      <c r="AW64" s="164">
        <f>AI50</f>
        <v>29.8459473684211</v>
      </c>
      <c r="AX64" s="164">
        <f>AJ50</f>
        <v>39</v>
      </c>
      <c r="AY64" s="164" t="s">
        <v>226</v>
      </c>
    </row>
    <row r="65" ht="14" spans="1:52">
      <c r="A65" s="255" t="s">
        <v>227</v>
      </c>
      <c r="B65" s="255"/>
      <c r="C65" s="223">
        <v>150</v>
      </c>
      <c r="D65" s="224" t="s">
        <v>228</v>
      </c>
      <c r="E65" s="225" t="s">
        <v>117</v>
      </c>
      <c r="F65" s="225" t="s">
        <v>75</v>
      </c>
      <c r="G65" s="253" t="s">
        <v>122</v>
      </c>
      <c r="H65" s="253"/>
      <c r="I65" s="167" t="s">
        <v>57</v>
      </c>
      <c r="K65" s="227">
        <f t="shared" si="57"/>
        <v>150</v>
      </c>
      <c r="L65" s="228">
        <f t="shared" si="40"/>
        <v>151.5</v>
      </c>
      <c r="M65" s="229">
        <v>45</v>
      </c>
      <c r="N65" s="230">
        <f t="shared" si="41"/>
        <v>6.8175</v>
      </c>
      <c r="O65" s="231">
        <v>0</v>
      </c>
      <c r="P65" s="230">
        <f t="shared" si="42"/>
        <v>45</v>
      </c>
      <c r="Q65" s="232">
        <v>5.5</v>
      </c>
      <c r="R65" s="233">
        <f t="shared" si="43"/>
        <v>0.0945653347373042</v>
      </c>
      <c r="S65" s="234">
        <v>0.05</v>
      </c>
      <c r="T65" s="235">
        <f t="shared" si="44"/>
        <v>2.25</v>
      </c>
      <c r="U65" s="236">
        <f t="shared" si="45"/>
        <v>47.3684210526316</v>
      </c>
      <c r="V65" s="236">
        <f t="shared" si="46"/>
        <v>52.8684210526316</v>
      </c>
      <c r="W65" s="236">
        <f t="shared" si="47"/>
        <v>8.00956578947368</v>
      </c>
      <c r="X65" s="232">
        <f t="shared" si="56"/>
        <v>0.242</v>
      </c>
      <c r="Y65" s="232">
        <v>0</v>
      </c>
      <c r="Z65" s="159"/>
      <c r="AA65" s="159"/>
      <c r="AB65" s="159"/>
      <c r="AC65" s="237">
        <f t="shared" si="48"/>
        <v>1.61333333333333</v>
      </c>
      <c r="AD65" s="235">
        <f t="shared" si="49"/>
        <v>0.242</v>
      </c>
      <c r="AE65" s="238">
        <f t="shared" si="50"/>
        <v>0.0277391648562759</v>
      </c>
      <c r="AF65" s="239">
        <f t="shared" si="51"/>
        <v>8.25156578947369</v>
      </c>
      <c r="AG65" s="239">
        <v>1</v>
      </c>
      <c r="AH65" s="239">
        <v>1</v>
      </c>
      <c r="AI65" s="240">
        <f>AF65+AG65/1000*L65+AH65*K65/1000</f>
        <v>8.55306578947369</v>
      </c>
      <c r="AJ65" s="240">
        <v>13</v>
      </c>
      <c r="AK65" s="241">
        <f t="shared" si="52"/>
        <v>0.342071862348178</v>
      </c>
      <c r="AL65" s="242">
        <v>0.02</v>
      </c>
      <c r="AM65" s="243">
        <f t="shared" si="53"/>
        <v>0.171061315789474</v>
      </c>
      <c r="AN65" s="242">
        <v>0</v>
      </c>
      <c r="AO65" s="244">
        <f t="shared" si="54"/>
        <v>0</v>
      </c>
      <c r="AP65" s="244">
        <f t="shared" si="55"/>
        <v>58.1608473684211</v>
      </c>
      <c r="AQ65" s="245">
        <f>AI65+AM65+AO65</f>
        <v>8.72412710526316</v>
      </c>
    </row>
    <row r="66" ht="14" spans="1:52">
      <c r="A66" s="255" t="s">
        <v>229</v>
      </c>
      <c r="B66" s="255"/>
      <c r="C66" s="223">
        <v>150</v>
      </c>
      <c r="D66" s="224" t="s">
        <v>230</v>
      </c>
      <c r="E66" s="225" t="s">
        <v>117</v>
      </c>
      <c r="F66" s="225" t="s">
        <v>75</v>
      </c>
      <c r="G66" s="253" t="s">
        <v>122</v>
      </c>
      <c r="H66" s="253"/>
      <c r="I66" s="167" t="s">
        <v>57</v>
      </c>
      <c r="K66" s="227">
        <f t="shared" si="57"/>
        <v>150</v>
      </c>
      <c r="L66" s="228">
        <f t="shared" si="40"/>
        <v>151.5</v>
      </c>
      <c r="M66" s="229">
        <v>45</v>
      </c>
      <c r="N66" s="230">
        <f t="shared" si="41"/>
        <v>6.8175</v>
      </c>
      <c r="O66" s="231">
        <v>0</v>
      </c>
      <c r="P66" s="230">
        <f t="shared" si="42"/>
        <v>45</v>
      </c>
      <c r="Q66" s="232">
        <v>5.5</v>
      </c>
      <c r="R66" s="233">
        <f t="shared" si="43"/>
        <v>0.0945653347373042</v>
      </c>
      <c r="S66" s="234">
        <v>0.05</v>
      </c>
      <c r="T66" s="235">
        <f t="shared" si="44"/>
        <v>2.25</v>
      </c>
      <c r="U66" s="236">
        <f t="shared" si="45"/>
        <v>47.3684210526316</v>
      </c>
      <c r="V66" s="236">
        <f t="shared" si="46"/>
        <v>52.8684210526316</v>
      </c>
      <c r="W66" s="236">
        <f t="shared" si="47"/>
        <v>8.00956578947368</v>
      </c>
      <c r="X66" s="232">
        <f t="shared" si="56"/>
        <v>0.242</v>
      </c>
      <c r="Y66" s="232">
        <v>0</v>
      </c>
      <c r="Z66" s="159"/>
      <c r="AA66" s="159"/>
      <c r="AB66" s="159"/>
      <c r="AC66" s="237">
        <f t="shared" si="48"/>
        <v>1.61333333333333</v>
      </c>
      <c r="AD66" s="235">
        <f t="shared" si="49"/>
        <v>0.242</v>
      </c>
      <c r="AE66" s="238">
        <f t="shared" si="50"/>
        <v>0.0277391648562759</v>
      </c>
      <c r="AF66" s="239">
        <f t="shared" si="51"/>
        <v>8.25156578947369</v>
      </c>
      <c r="AG66" s="239">
        <v>1</v>
      </c>
      <c r="AH66" s="239">
        <v>1</v>
      </c>
      <c r="AI66" s="240">
        <f>AF66+AG66/1000*L66+AH66*K66/1000</f>
        <v>8.55306578947369</v>
      </c>
      <c r="AJ66" s="240">
        <v>12</v>
      </c>
      <c r="AK66" s="241">
        <f t="shared" si="52"/>
        <v>0.287244517543859</v>
      </c>
      <c r="AL66" s="242">
        <v>0.02</v>
      </c>
      <c r="AM66" s="243">
        <f t="shared" si="53"/>
        <v>0.171061315789474</v>
      </c>
      <c r="AN66" s="242">
        <v>0</v>
      </c>
      <c r="AO66" s="244">
        <f t="shared" si="54"/>
        <v>0</v>
      </c>
      <c r="AP66" s="244">
        <f t="shared" si="55"/>
        <v>58.1608473684211</v>
      </c>
      <c r="AQ66" s="245">
        <f>AI66+AM66+AO66</f>
        <v>8.72412710526316</v>
      </c>
    </row>
    <row r="67" ht="14" spans="1:52">
      <c r="A67" s="255" t="s">
        <v>231</v>
      </c>
      <c r="B67" s="255"/>
      <c r="C67" s="223">
        <v>400</v>
      </c>
      <c r="D67" s="224" t="s">
        <v>232</v>
      </c>
      <c r="E67" s="225" t="s">
        <v>117</v>
      </c>
      <c r="F67" s="225" t="s">
        <v>75</v>
      </c>
      <c r="G67" s="253" t="s">
        <v>233</v>
      </c>
      <c r="H67" s="253"/>
      <c r="I67" s="167" t="s">
        <v>57</v>
      </c>
      <c r="K67" s="227">
        <f t="shared" si="57"/>
        <v>400</v>
      </c>
      <c r="L67" s="228">
        <f t="shared" si="40"/>
        <v>404</v>
      </c>
      <c r="M67" s="229">
        <v>45</v>
      </c>
      <c r="N67" s="230">
        <f t="shared" si="41"/>
        <v>18.18</v>
      </c>
      <c r="O67" s="231">
        <v>0</v>
      </c>
      <c r="P67" s="230">
        <f t="shared" si="42"/>
        <v>45</v>
      </c>
      <c r="Q67" s="232">
        <v>4</v>
      </c>
      <c r="R67" s="233">
        <f t="shared" si="43"/>
        <v>0.0719592097325967</v>
      </c>
      <c r="S67" s="234">
        <v>0.05</v>
      </c>
      <c r="T67" s="235">
        <f t="shared" si="44"/>
        <v>2.25</v>
      </c>
      <c r="U67" s="236">
        <f t="shared" si="45"/>
        <v>47.3684210526316</v>
      </c>
      <c r="V67" s="236">
        <f t="shared" si="46"/>
        <v>51.3684210526316</v>
      </c>
      <c r="W67" s="236">
        <f t="shared" si="47"/>
        <v>20.7528421052632</v>
      </c>
      <c r="X67" s="232">
        <f t="shared" si="56"/>
        <v>0.242</v>
      </c>
      <c r="Y67" s="232">
        <v>0</v>
      </c>
      <c r="Z67" s="159"/>
      <c r="AA67" s="159"/>
      <c r="AB67" s="159"/>
      <c r="AC67" s="237">
        <f t="shared" si="48"/>
        <v>0.605</v>
      </c>
      <c r="AD67" s="235">
        <f t="shared" si="49"/>
        <v>0.242</v>
      </c>
      <c r="AE67" s="238">
        <f t="shared" si="50"/>
        <v>0.0108838304720553</v>
      </c>
      <c r="AF67" s="239">
        <f t="shared" si="51"/>
        <v>20.9948421052632</v>
      </c>
      <c r="AG67" s="239">
        <v>1</v>
      </c>
      <c r="AH67" s="239">
        <v>1</v>
      </c>
      <c r="AI67" s="240">
        <f>AF67+AG67/1000*L67+AH67*K67/1000</f>
        <v>21.7988421052632</v>
      </c>
      <c r="AJ67" s="240">
        <v>31</v>
      </c>
      <c r="AK67" s="241">
        <f t="shared" si="52"/>
        <v>0.296811544991511</v>
      </c>
      <c r="AL67" s="242">
        <v>0.02</v>
      </c>
      <c r="AM67" s="243">
        <f t="shared" si="53"/>
        <v>0.435976842105263</v>
      </c>
      <c r="AN67" s="242">
        <v>0</v>
      </c>
      <c r="AO67" s="244">
        <f t="shared" si="54"/>
        <v>0</v>
      </c>
      <c r="AP67" s="244">
        <f t="shared" si="55"/>
        <v>55.5870473684211</v>
      </c>
      <c r="AQ67" s="245">
        <f>AI67+AM67+AO67</f>
        <v>22.2348189473684</v>
      </c>
      <c r="AR67" s="254"/>
      <c r="AU67" s="164">
        <v>58</v>
      </c>
      <c r="AW67" s="164">
        <f>AI51</f>
        <v>29.8459473684211</v>
      </c>
      <c r="AX67" s="164">
        <f>AJ51</f>
        <v>41</v>
      </c>
      <c r="AY67" s="164" t="s">
        <v>234</v>
      </c>
    </row>
    <row r="68" spans="1:52">
      <c r="A68" s="255" t="s">
        <v>235</v>
      </c>
      <c r="B68" s="255"/>
      <c r="C68" s="223">
        <v>400</v>
      </c>
      <c r="D68" s="224" t="s">
        <v>236</v>
      </c>
      <c r="E68" s="225" t="s">
        <v>117</v>
      </c>
      <c r="F68" s="225" t="s">
        <v>75</v>
      </c>
      <c r="G68" s="253" t="s">
        <v>237</v>
      </c>
      <c r="H68" s="253"/>
      <c r="I68" s="167" t="s">
        <v>57</v>
      </c>
      <c r="K68" s="227">
        <f t="shared" si="57"/>
        <v>400</v>
      </c>
      <c r="L68" s="228">
        <f t="shared" si="40"/>
        <v>404</v>
      </c>
      <c r="M68" s="229">
        <v>21</v>
      </c>
      <c r="N68" s="230">
        <f t="shared" si="41"/>
        <v>8.484</v>
      </c>
      <c r="O68" s="231">
        <v>0</v>
      </c>
      <c r="P68" s="230">
        <f t="shared" si="42"/>
        <v>21</v>
      </c>
      <c r="Q68" s="232">
        <v>4</v>
      </c>
      <c r="R68" s="233">
        <f t="shared" si="43"/>
        <v>0.135313684718046</v>
      </c>
      <c r="S68" s="234">
        <v>0.05</v>
      </c>
      <c r="T68" s="235">
        <f t="shared" si="44"/>
        <v>1.05</v>
      </c>
      <c r="U68" s="236">
        <f t="shared" si="45"/>
        <v>22.1052631578947</v>
      </c>
      <c r="V68" s="236">
        <f t="shared" si="46"/>
        <v>26.1052631578947</v>
      </c>
      <c r="W68" s="236">
        <f t="shared" si="47"/>
        <v>10.5465263157895</v>
      </c>
      <c r="X68" s="232">
        <f t="shared" si="56"/>
        <v>0.242</v>
      </c>
      <c r="Y68" s="232">
        <v>0</v>
      </c>
      <c r="Z68" s="159"/>
      <c r="AA68" s="159"/>
      <c r="AB68" s="159"/>
      <c r="AC68" s="237">
        <f t="shared" si="48"/>
        <v>0.605</v>
      </c>
      <c r="AD68" s="235">
        <f t="shared" si="49"/>
        <v>0.242</v>
      </c>
      <c r="AE68" s="238">
        <f t="shared" si="50"/>
        <v>0.0204661948136045</v>
      </c>
      <c r="AF68" s="239">
        <f t="shared" si="51"/>
        <v>10.7885263157895</v>
      </c>
      <c r="AG68" s="239">
        <v>1</v>
      </c>
      <c r="AH68" s="239">
        <v>1</v>
      </c>
      <c r="AI68" s="240">
        <f>AF68+AG68/1000*L68+AH68*K68/1000</f>
        <v>11.5925263157895</v>
      </c>
      <c r="AJ68" s="240">
        <v>19</v>
      </c>
      <c r="AK68" s="241">
        <f t="shared" si="52"/>
        <v>0.38986703601108</v>
      </c>
      <c r="AL68" s="242">
        <v>0.02</v>
      </c>
      <c r="AM68" s="243">
        <f t="shared" si="53"/>
        <v>0.231850526315789</v>
      </c>
      <c r="AN68" s="242">
        <v>0</v>
      </c>
      <c r="AO68" s="244">
        <f t="shared" si="54"/>
        <v>0</v>
      </c>
      <c r="AP68" s="244">
        <f t="shared" si="55"/>
        <v>29.5609421052632</v>
      </c>
      <c r="AQ68" s="245">
        <f>AI68+AM68+AO68</f>
        <v>11.8243768421053</v>
      </c>
      <c r="AU68" s="164">
        <v>36</v>
      </c>
      <c r="AW68" s="164">
        <v>30</v>
      </c>
      <c r="AX68" s="164">
        <v>30</v>
      </c>
    </row>
    <row r="69" spans="1:52">
      <c r="A69" s="255" t="s">
        <v>238</v>
      </c>
      <c r="B69" s="255"/>
      <c r="C69" s="223">
        <v>300</v>
      </c>
      <c r="D69" s="224" t="s">
        <v>239</v>
      </c>
      <c r="E69" s="225" t="s">
        <v>117</v>
      </c>
      <c r="F69" s="225" t="s">
        <v>75</v>
      </c>
      <c r="G69" s="253" t="s">
        <v>240</v>
      </c>
      <c r="H69" s="253"/>
      <c r="I69" s="167" t="s">
        <v>139</v>
      </c>
      <c r="J69" s="254"/>
      <c r="K69" s="227">
        <f>C69</f>
        <v>300</v>
      </c>
      <c r="L69" s="228">
        <f>K69*1.01</f>
        <v>303</v>
      </c>
      <c r="M69" s="229">
        <v>38</v>
      </c>
      <c r="N69" s="230">
        <f>M69/1000*L69</f>
        <v>11.514</v>
      </c>
      <c r="O69" s="231">
        <v>0</v>
      </c>
      <c r="P69" s="230">
        <f>M69*(1+O69)</f>
        <v>38</v>
      </c>
      <c r="Q69" s="232">
        <v>4</v>
      </c>
      <c r="R69" s="233">
        <f>Q69/AP69</f>
        <v>0.0815294932941992</v>
      </c>
      <c r="S69" s="234">
        <v>0.05</v>
      </c>
      <c r="T69" s="235">
        <f>P69*S69</f>
        <v>1.9</v>
      </c>
      <c r="U69" s="236">
        <f>P69/(1-S69)</f>
        <v>40</v>
      </c>
      <c r="V69" s="236">
        <f>U69+Q69</f>
        <v>44</v>
      </c>
      <c r="W69" s="236">
        <f>V69/1000*L69</f>
        <v>13.332</v>
      </c>
      <c r="X69" s="249">
        <f>0.45*1.1</f>
        <v>0.495</v>
      </c>
      <c r="Y69" s="232">
        <v>0</v>
      </c>
      <c r="Z69" s="159"/>
      <c r="AA69" s="159"/>
      <c r="AB69" s="159"/>
      <c r="AC69" s="237">
        <f>AD69/K69*1000</f>
        <v>1.65</v>
      </c>
      <c r="AD69" s="235">
        <f>AB69+Y69+AA69+Z69+X69</f>
        <v>0.495</v>
      </c>
      <c r="AE69" s="238">
        <f>AD69/AQ69</f>
        <v>0.0336309159838572</v>
      </c>
      <c r="AF69" s="239">
        <f>W69+AD69</f>
        <v>13.827</v>
      </c>
      <c r="AG69" s="239">
        <v>1</v>
      </c>
      <c r="AH69" s="239">
        <v>1</v>
      </c>
      <c r="AI69" s="240">
        <f>AF69+AG69/1000*L69+AH69*K69/1000</f>
        <v>14.43</v>
      </c>
      <c r="AJ69" s="257">
        <v>23</v>
      </c>
      <c r="AK69" s="241">
        <f>(AJ69-AI69)/AJ69</f>
        <v>0.372608695652174</v>
      </c>
      <c r="AL69" s="242">
        <v>0.02</v>
      </c>
      <c r="AM69" s="243">
        <f>AI69*AL69</f>
        <v>0.2886</v>
      </c>
      <c r="AN69" s="242">
        <v>0</v>
      </c>
      <c r="AO69" s="244">
        <f>AT69*AN69</f>
        <v>0</v>
      </c>
      <c r="AP69" s="244">
        <f>AQ69/K69*1000</f>
        <v>49.062</v>
      </c>
      <c r="AQ69" s="245">
        <f>AI69+AM69+AO69</f>
        <v>14.7186</v>
      </c>
    </row>
    <row r="70" spans="1:52">
      <c r="A70" s="255" t="s">
        <v>241</v>
      </c>
      <c r="B70" s="255"/>
      <c r="C70" s="223">
        <v>150</v>
      </c>
      <c r="D70" s="224" t="s">
        <v>242</v>
      </c>
      <c r="E70" s="225" t="s">
        <v>117</v>
      </c>
      <c r="F70" s="225" t="s">
        <v>75</v>
      </c>
      <c r="G70" s="253" t="s">
        <v>243</v>
      </c>
      <c r="H70" s="253"/>
      <c r="K70" s="227">
        <f>C70</f>
        <v>150</v>
      </c>
      <c r="L70" s="228">
        <f>K70*1.01</f>
        <v>151.5</v>
      </c>
      <c r="M70" s="229">
        <v>69</v>
      </c>
      <c r="N70" s="230">
        <f>M70/1000*L70</f>
        <v>10.4535</v>
      </c>
      <c r="O70" s="231">
        <v>0</v>
      </c>
      <c r="P70" s="230">
        <f>M70*(1+O70)</f>
        <v>69</v>
      </c>
      <c r="Q70" s="232">
        <v>4</v>
      </c>
      <c r="R70" s="233">
        <f>Q70/AP70</f>
        <v>0.0484017426155818</v>
      </c>
      <c r="S70" s="234">
        <v>0.05</v>
      </c>
      <c r="T70" s="235">
        <f>P70*S70</f>
        <v>3.45</v>
      </c>
      <c r="U70" s="236">
        <f>P70/(1-S70)</f>
        <v>72.6315789473684</v>
      </c>
      <c r="V70" s="236">
        <f>U70+Q70</f>
        <v>76.6315789473684</v>
      </c>
      <c r="W70" s="236">
        <f>V70/1000*L70</f>
        <v>11.6096842105263</v>
      </c>
      <c r="X70" s="232">
        <f>0.22*1.1</f>
        <v>0.242</v>
      </c>
      <c r="Y70" s="232">
        <v>0</v>
      </c>
      <c r="Z70" s="159"/>
      <c r="AA70" s="159"/>
      <c r="AB70" s="159"/>
      <c r="AC70" s="237">
        <f>AD70/K70*1000</f>
        <v>1.61333333333333</v>
      </c>
      <c r="AD70" s="235">
        <f>AB70+Y70+AA70+Z70+X70</f>
        <v>0.242</v>
      </c>
      <c r="AE70" s="238">
        <f>AD70/AQ70</f>
        <v>0.0195220361882846</v>
      </c>
      <c r="AF70" s="239">
        <f>W70+AD70</f>
        <v>11.8516842105263</v>
      </c>
      <c r="AG70" s="239">
        <v>1</v>
      </c>
      <c r="AH70" s="239">
        <v>1</v>
      </c>
      <c r="AI70" s="240">
        <f>AF70+AG70/1000*L70+AH70*K70/1000</f>
        <v>12.1531842105263</v>
      </c>
      <c r="AJ70" s="257">
        <v>20</v>
      </c>
      <c r="AK70" s="241">
        <f>(AJ70-AI70)/AJ70</f>
        <v>0.392340789473684</v>
      </c>
      <c r="AL70" s="242">
        <v>0.02</v>
      </c>
      <c r="AM70" s="243">
        <f>AI70*AL70</f>
        <v>0.243063684210526</v>
      </c>
      <c r="AN70" s="242">
        <v>0</v>
      </c>
      <c r="AO70" s="244">
        <f>AT70*AN70</f>
        <v>0</v>
      </c>
      <c r="AP70" s="244">
        <f>AQ70/K70*1000</f>
        <v>82.6416526315789</v>
      </c>
      <c r="AQ70" s="245">
        <f>AI70+AM70+AO70</f>
        <v>12.3962478947368</v>
      </c>
    </row>
    <row r="71" spans="1:52">
      <c r="A71" s="255" t="s">
        <v>244</v>
      </c>
      <c r="B71" s="255"/>
      <c r="C71" s="223">
        <v>150</v>
      </c>
      <c r="D71" s="224" t="s">
        <v>245</v>
      </c>
      <c r="E71" s="225" t="s">
        <v>117</v>
      </c>
      <c r="F71" s="225" t="s">
        <v>75</v>
      </c>
      <c r="G71" s="253" t="s">
        <v>122</v>
      </c>
      <c r="H71" s="253"/>
      <c r="K71" s="227">
        <f>C71</f>
        <v>150</v>
      </c>
      <c r="L71" s="228">
        <f>K71*1.01</f>
        <v>151.5</v>
      </c>
      <c r="M71" s="229">
        <v>55</v>
      </c>
      <c r="N71" s="230">
        <f>M71/1000*L71</f>
        <v>8.3325</v>
      </c>
      <c r="O71" s="231">
        <v>0</v>
      </c>
      <c r="P71" s="230">
        <f>M71*(1+O71)</f>
        <v>55</v>
      </c>
      <c r="Q71" s="232">
        <v>4</v>
      </c>
      <c r="R71" s="233">
        <f>Q71/AP71</f>
        <v>0.0592946094802406</v>
      </c>
      <c r="S71" s="234">
        <v>0.05</v>
      </c>
      <c r="T71" s="235">
        <f>P71*S71</f>
        <v>2.75</v>
      </c>
      <c r="U71" s="236">
        <f>P71/(1-S71)</f>
        <v>57.8947368421053</v>
      </c>
      <c r="V71" s="236">
        <f>U71+Q71</f>
        <v>61.8947368421053</v>
      </c>
      <c r="W71" s="236">
        <f>V71/1000*L71</f>
        <v>9.37705263157895</v>
      </c>
      <c r="X71" s="232">
        <f>0.22*1.1</f>
        <v>0.242</v>
      </c>
      <c r="Y71" s="232">
        <v>0</v>
      </c>
      <c r="Z71" s="159"/>
      <c r="AA71" s="159"/>
      <c r="AB71" s="159"/>
      <c r="AC71" s="237">
        <f>AD71/K71*1000</f>
        <v>1.61333333333333</v>
      </c>
      <c r="AD71" s="235">
        <f>AB71+Y71+AA71+Z71+X71</f>
        <v>0.242</v>
      </c>
      <c r="AE71" s="238">
        <f>AD71/AQ71</f>
        <v>0.0239154924903637</v>
      </c>
      <c r="AF71" s="239">
        <f>W71+AD71</f>
        <v>9.61905263157895</v>
      </c>
      <c r="AG71" s="239">
        <v>1</v>
      </c>
      <c r="AH71" s="239">
        <v>1</v>
      </c>
      <c r="AI71" s="240">
        <f>AF71+AG71/1000*L71+AH71*K71/1000</f>
        <v>9.92055263157895</v>
      </c>
      <c r="AJ71" s="257">
        <v>19</v>
      </c>
      <c r="AK71" s="241">
        <f>(AJ71-AI71)/AJ71</f>
        <v>0.477865650969529</v>
      </c>
      <c r="AL71" s="242">
        <v>0.02</v>
      </c>
      <c r="AM71" s="243">
        <f>AI71*AL71</f>
        <v>0.198411052631579</v>
      </c>
      <c r="AN71" s="242">
        <v>0</v>
      </c>
      <c r="AO71" s="244">
        <f>AT71*AN71</f>
        <v>0</v>
      </c>
      <c r="AP71" s="244">
        <f>AQ71/K71*1000</f>
        <v>67.4597578947369</v>
      </c>
      <c r="AQ71" s="245">
        <f>AI71+AM71+AO71</f>
        <v>10.1189636842105</v>
      </c>
    </row>
    <row r="72" ht="14" spans="1:52">
      <c r="A72" s="255" t="s">
        <v>246</v>
      </c>
      <c r="B72" s="255"/>
      <c r="C72" s="223">
        <v>150</v>
      </c>
      <c r="D72" s="224" t="s">
        <v>247</v>
      </c>
      <c r="E72" s="225" t="s">
        <v>117</v>
      </c>
      <c r="F72" s="225" t="s">
        <v>75</v>
      </c>
      <c r="G72" s="253" t="s">
        <v>248</v>
      </c>
      <c r="H72" s="253"/>
      <c r="K72" s="227">
        <f>C72</f>
        <v>150</v>
      </c>
      <c r="L72" s="228">
        <f>K72*1.01</f>
        <v>151.5</v>
      </c>
      <c r="M72" s="229">
        <v>85</v>
      </c>
      <c r="N72" s="230">
        <f>M72/1000*L72</f>
        <v>12.8775</v>
      </c>
      <c r="O72" s="231">
        <v>0</v>
      </c>
      <c r="P72" s="230">
        <f>M72*(1+O72)</f>
        <v>85</v>
      </c>
      <c r="Q72" s="232">
        <v>4</v>
      </c>
      <c r="R72" s="233">
        <f>Q72/AP72</f>
        <v>0.0400030444422244</v>
      </c>
      <c r="S72" s="234">
        <v>0.05</v>
      </c>
      <c r="T72" s="235">
        <f>P72*S72</f>
        <v>4.25</v>
      </c>
      <c r="U72" s="236">
        <f>P72/(1-S72)</f>
        <v>89.4736842105263</v>
      </c>
      <c r="V72" s="236">
        <f>U72+Q72</f>
        <v>93.4736842105263</v>
      </c>
      <c r="W72" s="236">
        <f>V72/1000*L72</f>
        <v>14.1612631578947</v>
      </c>
      <c r="X72" s="232">
        <f>0.22*1.1</f>
        <v>0.242</v>
      </c>
      <c r="Y72" s="232">
        <v>0</v>
      </c>
      <c r="Z72" s="159"/>
      <c r="AA72" s="159"/>
      <c r="AB72" s="159"/>
      <c r="AC72" s="237">
        <f>AD72/K72*1000</f>
        <v>1.61333333333333</v>
      </c>
      <c r="AD72" s="235">
        <f>AB72+Y72+AA72+Z72+X72</f>
        <v>0.242</v>
      </c>
      <c r="AE72" s="238">
        <f>AD72/AQ72</f>
        <v>0.0161345612583638</v>
      </c>
      <c r="AF72" s="239">
        <f>W72+AD72</f>
        <v>14.4032631578947</v>
      </c>
      <c r="AG72" s="239">
        <v>1</v>
      </c>
      <c r="AH72" s="239">
        <v>1</v>
      </c>
      <c r="AI72" s="240">
        <f>AF72+AG72/1000*L72+AH72*K72/1000</f>
        <v>14.7047631578947</v>
      </c>
      <c r="AJ72" s="257">
        <v>22</v>
      </c>
      <c r="AK72" s="241">
        <f>(AJ72-AI72)/AJ72</f>
        <v>0.331601674641148</v>
      </c>
      <c r="AL72" s="242">
        <v>0.02</v>
      </c>
      <c r="AM72" s="243">
        <f>AI72*AL72</f>
        <v>0.294095263157895</v>
      </c>
      <c r="AN72" s="242">
        <v>0</v>
      </c>
      <c r="AO72" s="244">
        <f>AT72*AN72</f>
        <v>0</v>
      </c>
      <c r="AP72" s="244">
        <f>AQ72/K72*1000</f>
        <v>99.9923894736842</v>
      </c>
      <c r="AQ72" s="245">
        <f>AI72+AM72+AO72</f>
        <v>14.9988584210526</v>
      </c>
    </row>
    <row r="73" s="155" customFormat="1" ht="14" spans="1:52">
      <c r="A73" s="192" t="s">
        <v>249</v>
      </c>
      <c r="B73" s="192" t="s">
        <v>47</v>
      </c>
      <c r="C73" s="193">
        <v>300</v>
      </c>
      <c r="D73" s="298" t="s">
        <v>250</v>
      </c>
      <c r="E73" s="195" t="s">
        <v>117</v>
      </c>
      <c r="F73" s="195" t="s">
        <v>75</v>
      </c>
      <c r="G73" s="193" t="s">
        <v>251</v>
      </c>
      <c r="H73" s="193"/>
      <c r="I73" s="196"/>
      <c r="J73" s="155"/>
      <c r="K73" s="193">
        <f>C73</f>
        <v>300</v>
      </c>
      <c r="L73" s="193">
        <f>K73*1.01</f>
        <v>303</v>
      </c>
      <c r="M73" s="193"/>
      <c r="N73" s="155"/>
      <c r="O73" s="155"/>
      <c r="P73" s="155"/>
      <c r="Q73" s="218"/>
      <c r="R73" s="155"/>
      <c r="S73" s="217"/>
      <c r="T73" s="155"/>
      <c r="U73" s="155"/>
      <c r="V73" s="155"/>
      <c r="W73" s="155"/>
      <c r="X73" s="218"/>
      <c r="Y73" s="218"/>
      <c r="Z73" s="155"/>
      <c r="AA73" s="155"/>
      <c r="AB73" s="155"/>
      <c r="AC73" s="218"/>
      <c r="AD73" s="218"/>
      <c r="AE73" s="155"/>
      <c r="AF73" s="155"/>
      <c r="AG73" s="155"/>
      <c r="AH73" s="155"/>
      <c r="AI73" s="207"/>
      <c r="AJ73" s="205"/>
      <c r="AK73" s="221"/>
      <c r="AL73" s="155"/>
      <c r="AM73" s="155"/>
      <c r="AN73" s="155"/>
      <c r="AO73" s="155"/>
      <c r="AP73" s="155"/>
      <c r="AQ73" s="199"/>
      <c r="AR73" s="155"/>
      <c r="AS73" s="211"/>
      <c r="AX73" s="155" t="s">
        <v>252</v>
      </c>
      <c r="AY73" s="155" t="s">
        <v>211</v>
      </c>
    </row>
    <row r="74" s="155" customFormat="1" spans="1:52">
      <c r="A74" s="258" t="s">
        <v>253</v>
      </c>
      <c r="B74" s="258" t="s">
        <v>47</v>
      </c>
      <c r="C74" s="193">
        <v>120</v>
      </c>
      <c r="D74" s="155"/>
      <c r="E74" s="221"/>
      <c r="F74" s="259"/>
      <c r="G74" s="193" t="s">
        <v>122</v>
      </c>
      <c r="H74" s="193"/>
      <c r="I74" s="196" t="s">
        <v>139</v>
      </c>
      <c r="J74" s="155"/>
      <c r="K74" s="193">
        <f>C74</f>
        <v>120</v>
      </c>
      <c r="L74" s="193">
        <f>K74*1.01</f>
        <v>121.2</v>
      </c>
      <c r="M74" s="193">
        <v>45</v>
      </c>
      <c r="N74" s="260">
        <f>M74/1000*L74</f>
        <v>5.454</v>
      </c>
      <c r="P74" s="197">
        <f>M74*(1+O74)</f>
        <v>45</v>
      </c>
      <c r="Q74" s="199">
        <v>5.5</v>
      </c>
      <c r="R74" s="200">
        <f>Q74/AP74</f>
        <v>0.0939011263372711</v>
      </c>
      <c r="S74" s="201">
        <v>0.05</v>
      </c>
      <c r="T74" s="202">
        <f>P74*S74</f>
        <v>2.25</v>
      </c>
      <c r="U74" s="203">
        <f>P74/(1-S74)</f>
        <v>47.3684210526316</v>
      </c>
      <c r="V74" s="203">
        <f>U74+Q74</f>
        <v>52.8684210526316</v>
      </c>
      <c r="W74" s="203">
        <f>V74/1000*L74</f>
        <v>6.40765263157895</v>
      </c>
      <c r="X74" s="199">
        <f>0.22*1.1</f>
        <v>0.242</v>
      </c>
      <c r="Y74" s="199">
        <v>0</v>
      </c>
      <c r="Z74" s="155"/>
      <c r="AA74" s="155"/>
      <c r="AB74" s="155"/>
      <c r="AC74" s="205">
        <f>AD74/K74*1000</f>
        <v>2.01666666666667</v>
      </c>
      <c r="AD74" s="202">
        <f>AB74+Y74+AA74+Z74+X74</f>
        <v>0.242</v>
      </c>
      <c r="AE74" s="206">
        <f>AD74/AQ74</f>
        <v>0.0344304129903327</v>
      </c>
      <c r="AF74" s="207">
        <f>W74+AD74</f>
        <v>6.64965263157895</v>
      </c>
      <c r="AG74" s="207">
        <v>1</v>
      </c>
      <c r="AH74" s="207">
        <v>1</v>
      </c>
      <c r="AI74" s="207">
        <f>AF74+AG74/1000*L74+AH74*K74/1000</f>
        <v>6.89085263157895</v>
      </c>
      <c r="AJ74" s="205">
        <v>9</v>
      </c>
      <c r="AK74" s="219">
        <f>(AJ74-AI74)/AJ74</f>
        <v>0.234349707602339</v>
      </c>
      <c r="AL74" s="209">
        <v>0.02</v>
      </c>
      <c r="AM74" s="210">
        <f>AI74*AL74</f>
        <v>0.137817052631579</v>
      </c>
      <c r="AN74" s="209">
        <v>0</v>
      </c>
      <c r="AO74" s="204">
        <f>AT74*AN74</f>
        <v>0</v>
      </c>
      <c r="AP74" s="204">
        <f>AQ74/K74*1000</f>
        <v>58.5722473684211</v>
      </c>
      <c r="AQ74" s="199">
        <f>AI74+AM74+AO74</f>
        <v>7.02866968421053</v>
      </c>
      <c r="AS74" s="211"/>
      <c r="AX74" s="155" t="s">
        <v>254</v>
      </c>
      <c r="AY74" s="155" t="s">
        <v>255</v>
      </c>
    </row>
    <row r="75" spans="1:52">
      <c r="A75" s="261" t="s">
        <v>256</v>
      </c>
      <c r="B75" s="261"/>
      <c r="C75" s="223">
        <v>1500</v>
      </c>
      <c r="E75" s="262" t="s">
        <v>49</v>
      </c>
      <c r="G75" s="253" t="s">
        <v>257</v>
      </c>
      <c r="H75" s="253"/>
      <c r="I75" s="167" t="s">
        <v>258</v>
      </c>
      <c r="K75" s="227"/>
      <c r="L75" s="228"/>
      <c r="M75" s="228">
        <v>80</v>
      </c>
      <c r="N75" s="159"/>
      <c r="O75" s="159"/>
      <c r="P75" s="159"/>
      <c r="Q75" s="263"/>
      <c r="R75" s="159"/>
      <c r="S75" s="264"/>
      <c r="T75" s="159"/>
      <c r="U75" s="159"/>
      <c r="V75" s="159"/>
      <c r="W75" s="159"/>
      <c r="X75" s="263"/>
      <c r="Y75" s="263"/>
      <c r="Z75" s="159"/>
      <c r="AA75" s="159"/>
      <c r="AB75" s="159"/>
      <c r="AC75" s="263"/>
      <c r="AD75" s="263"/>
      <c r="AE75" s="159"/>
      <c r="AF75" s="159"/>
      <c r="AG75" s="159"/>
      <c r="AH75" s="159" t="s">
        <v>259</v>
      </c>
      <c r="AI75" s="257">
        <v>80</v>
      </c>
      <c r="AJ75" s="257">
        <v>90</v>
      </c>
      <c r="AK75" s="241">
        <f>(AJ75-AI75)/AJ75</f>
        <v>0.111111111111111</v>
      </c>
      <c r="AL75" s="159"/>
      <c r="AM75" s="159"/>
      <c r="AN75" s="159"/>
      <c r="AO75" s="159"/>
      <c r="AP75" s="159"/>
      <c r="AS75" s="164"/>
      <c r="AY75" s="164" t="s">
        <v>260</v>
      </c>
    </row>
    <row r="76" customFormat="1" spans="1:52">
      <c r="A76" s="261" t="s">
        <v>261</v>
      </c>
      <c r="B76" s="261"/>
      <c r="C76" s="223">
        <v>180</v>
      </c>
      <c r="D76" s="164"/>
      <c r="E76" s="262" t="s">
        <v>49</v>
      </c>
      <c r="F76" s="166"/>
      <c r="G76" s="253" t="s">
        <v>257</v>
      </c>
      <c r="H76" s="253"/>
      <c r="I76" s="167" t="s">
        <v>262</v>
      </c>
      <c r="J76" s="164"/>
      <c r="K76" s="227"/>
      <c r="L76" s="228"/>
      <c r="M76" s="228">
        <v>8.5</v>
      </c>
      <c r="N76" s="159"/>
      <c r="O76" s="159"/>
      <c r="P76" s="159"/>
      <c r="Q76" s="263"/>
      <c r="R76" s="159"/>
      <c r="S76" s="264"/>
      <c r="T76" s="159"/>
      <c r="U76" s="159"/>
      <c r="V76" s="159"/>
      <c r="W76" s="159"/>
      <c r="X76" s="263"/>
      <c r="Y76" s="263"/>
      <c r="Z76" s="159"/>
      <c r="AA76" s="159"/>
      <c r="AB76" s="159"/>
      <c r="AC76" s="263"/>
      <c r="AD76" s="263"/>
      <c r="AE76" s="159"/>
      <c r="AF76" s="159"/>
      <c r="AG76" s="159"/>
      <c r="AH76" s="159" t="s">
        <v>263</v>
      </c>
      <c r="AI76" s="257">
        <v>8.5</v>
      </c>
      <c r="AJ76" s="257">
        <v>9.5</v>
      </c>
      <c r="AK76" s="241">
        <f>(AJ76-AI76)/AJ76</f>
        <v>0.105263157894737</v>
      </c>
      <c r="AL76" s="159"/>
      <c r="AM76" s="159"/>
      <c r="AN76" s="159"/>
      <c r="AO76" s="159"/>
      <c r="AP76" s="159"/>
      <c r="AQ76" s="174"/>
      <c r="AR76" s="164"/>
      <c r="AS76" s="164"/>
      <c r="AY76" s="164" t="s">
        <v>264</v>
      </c>
    </row>
    <row r="77" customFormat="1" spans="1:52">
      <c r="A77" s="261" t="s">
        <v>265</v>
      </c>
      <c r="B77" s="261"/>
      <c r="C77" s="223">
        <v>30</v>
      </c>
      <c r="D77" s="164"/>
      <c r="E77" s="262" t="s">
        <v>49</v>
      </c>
      <c r="F77" s="166"/>
      <c r="G77" s="253" t="s">
        <v>257</v>
      </c>
      <c r="H77" s="253"/>
      <c r="I77" s="265" t="s">
        <v>266</v>
      </c>
      <c r="J77" s="159"/>
      <c r="K77" s="227"/>
      <c r="L77" s="228"/>
      <c r="M77" s="228">
        <v>10</v>
      </c>
      <c r="N77" s="159"/>
      <c r="O77" s="159"/>
      <c r="P77" s="159"/>
      <c r="Q77" s="263"/>
      <c r="R77" s="159"/>
      <c r="S77" s="264"/>
      <c r="T77" s="159"/>
      <c r="U77" s="159"/>
      <c r="V77" s="159"/>
      <c r="W77" s="159"/>
      <c r="X77" s="263"/>
      <c r="Y77" s="263"/>
      <c r="Z77" s="159"/>
      <c r="AA77" s="159"/>
      <c r="AB77" s="159"/>
      <c r="AC77" s="263"/>
      <c r="AD77" s="263"/>
      <c r="AE77" s="159"/>
      <c r="AF77" s="159"/>
      <c r="AG77" s="159"/>
      <c r="AH77" s="159"/>
      <c r="AI77" s="257">
        <v>10</v>
      </c>
      <c r="AJ77" s="257">
        <v>14.9</v>
      </c>
      <c r="AK77" s="241"/>
      <c r="AL77" s="159"/>
      <c r="AM77" s="159"/>
      <c r="AN77" s="159"/>
      <c r="AO77" s="159"/>
      <c r="AP77" s="159"/>
      <c r="AQ77" s="174"/>
      <c r="AR77" s="164"/>
      <c r="AS77" s="164"/>
      <c r="AY77" s="164" t="s">
        <v>267</v>
      </c>
      <c r="AZ77" s="158"/>
    </row>
    <row r="78" s="158" customFormat="1" ht="14" spans="1:52">
      <c r="A78" s="255" t="s">
        <v>268</v>
      </c>
      <c r="B78" s="255"/>
      <c r="C78" s="223">
        <v>200</v>
      </c>
      <c r="D78" s="266"/>
      <c r="E78" s="262" t="s">
        <v>117</v>
      </c>
      <c r="F78" s="262" t="s">
        <v>75</v>
      </c>
      <c r="G78" s="223" t="s">
        <v>269</v>
      </c>
      <c r="H78" s="223" t="s">
        <v>270</v>
      </c>
      <c r="I78" s="265" t="s">
        <v>271</v>
      </c>
      <c r="J78" s="267"/>
      <c r="K78" s="265">
        <f>C78</f>
        <v>200</v>
      </c>
      <c r="L78" s="265">
        <f t="shared" ref="L78:L92" si="58">K78*1.01</f>
        <v>202</v>
      </c>
      <c r="M78" s="229">
        <v>700</v>
      </c>
      <c r="N78" s="229">
        <f t="shared" ref="N78:N92" si="59">M78/1000*L78</f>
        <v>141.4</v>
      </c>
      <c r="O78" s="268">
        <v>0</v>
      </c>
      <c r="P78" s="230">
        <f t="shared" ref="P78:P92" si="60">M78*(1+O78)</f>
        <v>700</v>
      </c>
      <c r="Q78" s="249">
        <v>4</v>
      </c>
      <c r="R78" s="269">
        <f t="shared" ref="R78:R92" si="61">Q78/AP78</f>
        <v>0.00519457422621093</v>
      </c>
      <c r="S78" s="270">
        <f>0.05</f>
        <v>0.05</v>
      </c>
      <c r="T78" s="271">
        <f t="shared" ref="T78:T92" si="62">P78*S78</f>
        <v>35</v>
      </c>
      <c r="U78" s="272">
        <f t="shared" ref="U78:U92" si="63">P78/(1-S78)</f>
        <v>736.842105263158</v>
      </c>
      <c r="V78" s="272">
        <f t="shared" ref="V78:V92" si="64">U78+Q78</f>
        <v>740.842105263158</v>
      </c>
      <c r="W78" s="272">
        <f t="shared" ref="W78:W92" si="65">V78/1000*L78</f>
        <v>149.650105263158</v>
      </c>
      <c r="X78" s="249">
        <f>0.8*1.1</f>
        <v>0.88</v>
      </c>
      <c r="Y78" s="249">
        <f t="shared" ref="Y78:Y91" si="66">0.05*1.1</f>
        <v>0.055</v>
      </c>
      <c r="Z78" s="229"/>
      <c r="AA78" s="229"/>
      <c r="AB78" s="273"/>
      <c r="AC78" s="274">
        <f t="shared" ref="AC78:AC92" si="67">AD78/K78*1000</f>
        <v>4.675</v>
      </c>
      <c r="AD78" s="271">
        <f t="shared" ref="AD78:AD92" si="68">AB78+Y78+AA78+Z78+X78</f>
        <v>0.935</v>
      </c>
      <c r="AE78" s="275">
        <f t="shared" ref="AE78:AE92" si="69">AD78/AQ78</f>
        <v>0.00607115862688402</v>
      </c>
      <c r="AF78" s="276">
        <f t="shared" ref="AF78:AF92" si="70">W78+AD78</f>
        <v>150.585105263158</v>
      </c>
      <c r="AG78" s="276">
        <v>1</v>
      </c>
      <c r="AH78" s="276">
        <v>1</v>
      </c>
      <c r="AI78" s="240">
        <f t="shared" ref="AI78:AI92" si="71">AF78+AG78/1000*L78+AH78*K78/1000</f>
        <v>150.987105263158</v>
      </c>
      <c r="AJ78" s="240">
        <v>205</v>
      </c>
      <c r="AK78" s="241">
        <f t="shared" ref="AK78:AK92" si="72">(AJ78-AI78)/AJ78</f>
        <v>0.263477535301669</v>
      </c>
      <c r="AL78" s="242">
        <v>0.02</v>
      </c>
      <c r="AM78" s="277">
        <f t="shared" ref="AM78:AM92" si="73">AI78*AL78</f>
        <v>3.01974210526316</v>
      </c>
      <c r="AN78" s="278">
        <v>0</v>
      </c>
      <c r="AO78" s="273">
        <f t="shared" ref="AO78:AO91" si="74">AR78*AN78</f>
        <v>0</v>
      </c>
      <c r="AP78" s="277">
        <f t="shared" ref="AP78:AP92" si="75">AQ78/K78*1000</f>
        <v>770.034236842105</v>
      </c>
      <c r="AQ78" s="245">
        <f t="shared" ref="AQ78:AQ92" si="76">AI78+AM78+AO78</f>
        <v>154.006847368421</v>
      </c>
      <c r="AR78" s="240">
        <f t="shared" ref="AR78:AR87" si="77">AJ78</f>
        <v>205</v>
      </c>
      <c r="AS78" s="175">
        <f t="shared" ref="AS78:AS87" si="78">(AR78-AQ78)/AR78</f>
        <v>0.248747086007702</v>
      </c>
      <c r="AY78" s="164" t="s">
        <v>272</v>
      </c>
    </row>
    <row r="79" s="158" customFormat="1" ht="14" spans="1:52">
      <c r="A79" s="255" t="s">
        <v>273</v>
      </c>
      <c r="B79" s="255"/>
      <c r="C79" s="223">
        <v>500</v>
      </c>
      <c r="D79" s="266"/>
      <c r="E79" s="262" t="s">
        <v>117</v>
      </c>
      <c r="F79" s="262" t="s">
        <v>75</v>
      </c>
      <c r="G79" s="223" t="s">
        <v>274</v>
      </c>
      <c r="H79" s="223" t="s">
        <v>270</v>
      </c>
      <c r="I79" s="265" t="s">
        <v>275</v>
      </c>
      <c r="J79" s="267"/>
      <c r="K79" s="265">
        <f>C79</f>
        <v>500</v>
      </c>
      <c r="L79" s="265">
        <f t="shared" si="58"/>
        <v>505</v>
      </c>
      <c r="M79" s="229">
        <v>80</v>
      </c>
      <c r="N79" s="229">
        <f t="shared" si="59"/>
        <v>40.4</v>
      </c>
      <c r="O79" s="268">
        <v>0</v>
      </c>
      <c r="P79" s="230">
        <f t="shared" si="60"/>
        <v>80</v>
      </c>
      <c r="Q79" s="249">
        <v>4</v>
      </c>
      <c r="R79" s="269">
        <f t="shared" si="61"/>
        <v>0.0405046337300987</v>
      </c>
      <c r="S79" s="270">
        <f>0.1</f>
        <v>0.1</v>
      </c>
      <c r="T79" s="271">
        <f t="shared" si="62"/>
        <v>8</v>
      </c>
      <c r="U79" s="272">
        <f t="shared" si="63"/>
        <v>88.8888888888889</v>
      </c>
      <c r="V79" s="272">
        <f t="shared" si="64"/>
        <v>92.8888888888889</v>
      </c>
      <c r="W79" s="272">
        <f t="shared" si="65"/>
        <v>46.9088888888889</v>
      </c>
      <c r="X79" s="249">
        <f>0.4*1.1</f>
        <v>0.44</v>
      </c>
      <c r="Y79" s="249">
        <f t="shared" si="66"/>
        <v>0.055</v>
      </c>
      <c r="Z79" s="229"/>
      <c r="AA79" s="229"/>
      <c r="AB79" s="273"/>
      <c r="AC79" s="274">
        <f t="shared" si="67"/>
        <v>0.99</v>
      </c>
      <c r="AD79" s="271">
        <f t="shared" si="68"/>
        <v>0.495</v>
      </c>
      <c r="AE79" s="275">
        <f t="shared" si="69"/>
        <v>0.0100248968481994</v>
      </c>
      <c r="AF79" s="276">
        <f t="shared" si="70"/>
        <v>47.4038888888889</v>
      </c>
      <c r="AG79" s="276">
        <v>1</v>
      </c>
      <c r="AH79" s="276">
        <v>1</v>
      </c>
      <c r="AI79" s="240">
        <f t="shared" si="71"/>
        <v>48.4088888888889</v>
      </c>
      <c r="AJ79" s="240">
        <v>99</v>
      </c>
      <c r="AK79" s="241">
        <f t="shared" si="72"/>
        <v>0.511021324354658</v>
      </c>
      <c r="AL79" s="242">
        <v>0.02</v>
      </c>
      <c r="AM79" s="277">
        <f t="shared" si="73"/>
        <v>0.968177777777778</v>
      </c>
      <c r="AN79" s="278">
        <v>0</v>
      </c>
      <c r="AO79" s="273">
        <f t="shared" si="74"/>
        <v>0</v>
      </c>
      <c r="AP79" s="277">
        <f t="shared" si="75"/>
        <v>98.7541333333333</v>
      </c>
      <c r="AQ79" s="245">
        <f t="shared" si="76"/>
        <v>49.3770666666667</v>
      </c>
      <c r="AR79" s="240">
        <f t="shared" si="77"/>
        <v>99</v>
      </c>
      <c r="AS79" s="175">
        <f t="shared" si="78"/>
        <v>0.501241750841751</v>
      </c>
      <c r="AY79" s="164" t="s">
        <v>276</v>
      </c>
    </row>
    <row r="80" s="158" customFormat="1" ht="14" spans="1:52">
      <c r="A80" s="255" t="s">
        <v>277</v>
      </c>
      <c r="B80" s="255"/>
      <c r="C80" s="223">
        <v>100</v>
      </c>
      <c r="D80" s="266"/>
      <c r="E80" s="262" t="s">
        <v>117</v>
      </c>
      <c r="F80" s="262"/>
      <c r="G80" s="223" t="s">
        <v>278</v>
      </c>
      <c r="H80" s="223" t="s">
        <v>270</v>
      </c>
      <c r="I80" s="265" t="s">
        <v>271</v>
      </c>
      <c r="J80" s="267"/>
      <c r="K80" s="265">
        <v>100</v>
      </c>
      <c r="L80" s="265">
        <f t="shared" si="58"/>
        <v>101</v>
      </c>
      <c r="M80" s="229">
        <v>115</v>
      </c>
      <c r="N80" s="229">
        <f t="shared" si="59"/>
        <v>11.615</v>
      </c>
      <c r="O80" s="268">
        <v>0</v>
      </c>
      <c r="P80" s="230">
        <f t="shared" si="60"/>
        <v>115</v>
      </c>
      <c r="Q80" s="249">
        <v>4</v>
      </c>
      <c r="R80" s="269">
        <f t="shared" si="61"/>
        <v>0.0284866967126352</v>
      </c>
      <c r="S80" s="270">
        <f>0.05</f>
        <v>0.05</v>
      </c>
      <c r="T80" s="271">
        <f t="shared" si="62"/>
        <v>5.75</v>
      </c>
      <c r="U80" s="272">
        <f t="shared" si="63"/>
        <v>121.052631578947</v>
      </c>
      <c r="V80" s="272">
        <f t="shared" si="64"/>
        <v>125.052631578947</v>
      </c>
      <c r="W80" s="272">
        <f t="shared" si="65"/>
        <v>12.6303157894737</v>
      </c>
      <c r="X80" s="249">
        <f>0.8*1.1</f>
        <v>0.88</v>
      </c>
      <c r="Y80" s="249">
        <f t="shared" si="66"/>
        <v>0.055</v>
      </c>
      <c r="Z80" s="229"/>
      <c r="AA80" s="229"/>
      <c r="AB80" s="273"/>
      <c r="AC80" s="274">
        <f t="shared" si="67"/>
        <v>9.35</v>
      </c>
      <c r="AD80" s="271">
        <f t="shared" si="68"/>
        <v>0.935</v>
      </c>
      <c r="AE80" s="275">
        <f t="shared" si="69"/>
        <v>0.0665876535657848</v>
      </c>
      <c r="AF80" s="276">
        <f t="shared" si="70"/>
        <v>13.5653157894737</v>
      </c>
      <c r="AG80" s="276">
        <v>1</v>
      </c>
      <c r="AH80" s="276">
        <v>1</v>
      </c>
      <c r="AI80" s="240">
        <f t="shared" si="71"/>
        <v>13.7663157894737</v>
      </c>
      <c r="AJ80" s="240">
        <v>21</v>
      </c>
      <c r="AK80" s="241">
        <f t="shared" si="72"/>
        <v>0.344461152882205</v>
      </c>
      <c r="AL80" s="242">
        <v>0.02</v>
      </c>
      <c r="AM80" s="277">
        <f t="shared" si="73"/>
        <v>0.275326315789474</v>
      </c>
      <c r="AN80" s="278">
        <v>0</v>
      </c>
      <c r="AO80" s="273">
        <f t="shared" si="74"/>
        <v>0</v>
      </c>
      <c r="AP80" s="277">
        <f t="shared" si="75"/>
        <v>140.416421052632</v>
      </c>
      <c r="AQ80" s="245">
        <f t="shared" si="76"/>
        <v>14.0416421052632</v>
      </c>
      <c r="AR80" s="240">
        <f t="shared" si="77"/>
        <v>21</v>
      </c>
      <c r="AS80" s="175">
        <f t="shared" si="78"/>
        <v>0.33135037593985</v>
      </c>
      <c r="AY80" s="164"/>
    </row>
    <row r="81" s="158" customFormat="1" ht="14" spans="1:46">
      <c r="A81" s="255" t="s">
        <v>279</v>
      </c>
      <c r="B81" s="255"/>
      <c r="C81" s="223">
        <v>200</v>
      </c>
      <c r="D81" s="266"/>
      <c r="E81" s="262" t="s">
        <v>117</v>
      </c>
      <c r="F81" s="262" t="s">
        <v>75</v>
      </c>
      <c r="G81" s="223" t="s">
        <v>280</v>
      </c>
      <c r="H81" s="223" t="s">
        <v>270</v>
      </c>
      <c r="I81" s="265" t="s">
        <v>271</v>
      </c>
      <c r="J81" s="267"/>
      <c r="K81" s="265">
        <f>C81</f>
        <v>200</v>
      </c>
      <c r="L81" s="265">
        <f t="shared" si="58"/>
        <v>202</v>
      </c>
      <c r="M81" s="229">
        <v>230</v>
      </c>
      <c r="N81" s="229">
        <f t="shared" si="59"/>
        <v>46.46</v>
      </c>
      <c r="O81" s="268">
        <v>0</v>
      </c>
      <c r="P81" s="230">
        <f t="shared" si="60"/>
        <v>230</v>
      </c>
      <c r="Q81" s="249">
        <v>4</v>
      </c>
      <c r="R81" s="269">
        <f t="shared" si="61"/>
        <v>0.0153635589118193</v>
      </c>
      <c r="S81" s="270">
        <f>0.05</f>
        <v>0.05</v>
      </c>
      <c r="T81" s="271">
        <f t="shared" si="62"/>
        <v>11.5</v>
      </c>
      <c r="U81" s="272">
        <f t="shared" si="63"/>
        <v>242.105263157895</v>
      </c>
      <c r="V81" s="272">
        <f t="shared" si="64"/>
        <v>246.105263157895</v>
      </c>
      <c r="W81" s="272">
        <f t="shared" si="65"/>
        <v>49.7132631578947</v>
      </c>
      <c r="X81" s="249">
        <f>0.8*1.1</f>
        <v>0.88</v>
      </c>
      <c r="Y81" s="249">
        <f t="shared" si="66"/>
        <v>0.055</v>
      </c>
      <c r="Z81" s="229"/>
      <c r="AA81" s="229"/>
      <c r="AB81" s="273"/>
      <c r="AC81" s="274">
        <f t="shared" si="67"/>
        <v>4.675</v>
      </c>
      <c r="AD81" s="271">
        <f t="shared" si="68"/>
        <v>0.935</v>
      </c>
      <c r="AE81" s="275">
        <f t="shared" si="69"/>
        <v>0.0179561594781889</v>
      </c>
      <c r="AF81" s="276">
        <f t="shared" si="70"/>
        <v>50.6482631578947</v>
      </c>
      <c r="AG81" s="276">
        <v>1</v>
      </c>
      <c r="AH81" s="276">
        <v>1</v>
      </c>
      <c r="AI81" s="240">
        <f t="shared" si="71"/>
        <v>51.0502631578947</v>
      </c>
      <c r="AJ81" s="240">
        <v>78</v>
      </c>
      <c r="AK81" s="241">
        <f t="shared" si="72"/>
        <v>0.345509446693657</v>
      </c>
      <c r="AL81" s="242">
        <v>0.02</v>
      </c>
      <c r="AM81" s="277">
        <f t="shared" si="73"/>
        <v>1.02100526315789</v>
      </c>
      <c r="AN81" s="278">
        <v>0</v>
      </c>
      <c r="AO81" s="273">
        <f t="shared" si="74"/>
        <v>0</v>
      </c>
      <c r="AP81" s="277">
        <f t="shared" si="75"/>
        <v>260.356342105263</v>
      </c>
      <c r="AQ81" s="245">
        <f t="shared" si="76"/>
        <v>52.0712684210526</v>
      </c>
      <c r="AR81" s="240">
        <f t="shared" si="77"/>
        <v>78</v>
      </c>
      <c r="AS81" s="175">
        <f t="shared" si="78"/>
        <v>0.33241963562753</v>
      </c>
    </row>
    <row r="82" s="158" customFormat="1" ht="14" spans="1:46">
      <c r="A82" s="255" t="s">
        <v>281</v>
      </c>
      <c r="B82" s="255"/>
      <c r="C82" s="223">
        <v>500</v>
      </c>
      <c r="D82" s="266"/>
      <c r="E82" s="262" t="s">
        <v>117</v>
      </c>
      <c r="F82" s="262" t="s">
        <v>75</v>
      </c>
      <c r="G82" s="223" t="s">
        <v>142</v>
      </c>
      <c r="H82" s="223" t="s">
        <v>270</v>
      </c>
      <c r="I82" s="265" t="s">
        <v>275</v>
      </c>
      <c r="J82" s="267"/>
      <c r="K82" s="265">
        <f>C82</f>
        <v>500</v>
      </c>
      <c r="L82" s="265">
        <f t="shared" si="58"/>
        <v>505</v>
      </c>
      <c r="M82" s="229">
        <v>59</v>
      </c>
      <c r="N82" s="229">
        <f t="shared" si="59"/>
        <v>29.795</v>
      </c>
      <c r="O82" s="268">
        <v>0</v>
      </c>
      <c r="P82" s="230">
        <f t="shared" si="60"/>
        <v>59</v>
      </c>
      <c r="Q82" s="249">
        <v>4</v>
      </c>
      <c r="R82" s="269">
        <f t="shared" si="61"/>
        <v>0.0535359609972679</v>
      </c>
      <c r="S82" s="270">
        <f>0.1</f>
        <v>0.1</v>
      </c>
      <c r="T82" s="271">
        <f t="shared" si="62"/>
        <v>5.9</v>
      </c>
      <c r="U82" s="272">
        <f t="shared" si="63"/>
        <v>65.5555555555556</v>
      </c>
      <c r="V82" s="272">
        <f t="shared" si="64"/>
        <v>69.5555555555556</v>
      </c>
      <c r="W82" s="272">
        <f t="shared" si="65"/>
        <v>35.1255555555556</v>
      </c>
      <c r="X82" s="249">
        <f>0.4*1.1</f>
        <v>0.44</v>
      </c>
      <c r="Y82" s="249">
        <f t="shared" si="66"/>
        <v>0.055</v>
      </c>
      <c r="Z82" s="229"/>
      <c r="AA82" s="229"/>
      <c r="AB82" s="273"/>
      <c r="AC82" s="274">
        <f t="shared" si="67"/>
        <v>0.99</v>
      </c>
      <c r="AD82" s="271">
        <f t="shared" si="68"/>
        <v>0.495</v>
      </c>
      <c r="AE82" s="275">
        <f t="shared" si="69"/>
        <v>0.0132501503468238</v>
      </c>
      <c r="AF82" s="276">
        <f t="shared" si="70"/>
        <v>35.6205555555555</v>
      </c>
      <c r="AG82" s="276">
        <v>1</v>
      </c>
      <c r="AH82" s="276">
        <v>1</v>
      </c>
      <c r="AI82" s="240">
        <f t="shared" si="71"/>
        <v>36.6255555555556</v>
      </c>
      <c r="AJ82" s="240">
        <v>69</v>
      </c>
      <c r="AK82" s="241">
        <f t="shared" si="72"/>
        <v>0.469194847020934</v>
      </c>
      <c r="AL82" s="242">
        <v>0.02</v>
      </c>
      <c r="AM82" s="277">
        <f t="shared" si="73"/>
        <v>0.732511111111111</v>
      </c>
      <c r="AN82" s="278"/>
      <c r="AO82" s="273">
        <f t="shared" si="74"/>
        <v>0</v>
      </c>
      <c r="AP82" s="277">
        <f t="shared" si="75"/>
        <v>74.7161333333333</v>
      </c>
      <c r="AQ82" s="245">
        <f t="shared" si="76"/>
        <v>37.3580666666667</v>
      </c>
      <c r="AR82" s="240">
        <f t="shared" si="77"/>
        <v>69</v>
      </c>
      <c r="AS82" s="175">
        <f t="shared" si="78"/>
        <v>0.458578743961353</v>
      </c>
    </row>
    <row r="83" s="158" customFormat="1" ht="14" spans="1:46">
      <c r="A83" s="255" t="s">
        <v>282</v>
      </c>
      <c r="B83" s="255"/>
      <c r="C83" s="223">
        <v>150</v>
      </c>
      <c r="D83" s="299" t="s">
        <v>283</v>
      </c>
      <c r="E83" s="262" t="s">
        <v>117</v>
      </c>
      <c r="F83" s="262" t="s">
        <v>75</v>
      </c>
      <c r="G83" s="223" t="s">
        <v>284</v>
      </c>
      <c r="H83" s="223" t="s">
        <v>270</v>
      </c>
      <c r="I83" s="265" t="s">
        <v>271</v>
      </c>
      <c r="J83" s="267"/>
      <c r="K83" s="265">
        <f>C83</f>
        <v>150</v>
      </c>
      <c r="L83" s="265">
        <f t="shared" si="58"/>
        <v>151.5</v>
      </c>
      <c r="M83" s="229">
        <v>72</v>
      </c>
      <c r="N83" s="229">
        <f t="shared" si="59"/>
        <v>10.908</v>
      </c>
      <c r="O83" s="268">
        <v>0</v>
      </c>
      <c r="P83" s="230">
        <f t="shared" si="60"/>
        <v>72</v>
      </c>
      <c r="Q83" s="249">
        <v>4</v>
      </c>
      <c r="R83" s="269">
        <f t="shared" si="61"/>
        <v>0.0373296782709218</v>
      </c>
      <c r="S83" s="270">
        <v>0.08</v>
      </c>
      <c r="T83" s="271">
        <f t="shared" si="62"/>
        <v>5.76</v>
      </c>
      <c r="U83" s="272">
        <f t="shared" si="63"/>
        <v>78.2608695652174</v>
      </c>
      <c r="V83" s="272">
        <f t="shared" si="64"/>
        <v>82.2608695652174</v>
      </c>
      <c r="W83" s="272">
        <f t="shared" si="65"/>
        <v>12.4625217391304</v>
      </c>
      <c r="X83" s="249">
        <f>0.8*1.1</f>
        <v>0.88</v>
      </c>
      <c r="Y83" s="249">
        <f t="shared" si="66"/>
        <v>0.055</v>
      </c>
      <c r="Z83" s="229"/>
      <c r="AA83" s="229"/>
      <c r="AB83" s="273"/>
      <c r="AC83" s="274">
        <f t="shared" si="67"/>
        <v>6.23333333333333</v>
      </c>
      <c r="AD83" s="271">
        <f t="shared" si="68"/>
        <v>0.935</v>
      </c>
      <c r="AE83" s="275">
        <f t="shared" si="69"/>
        <v>0.0581720819721864</v>
      </c>
      <c r="AF83" s="276">
        <f t="shared" si="70"/>
        <v>13.3975217391304</v>
      </c>
      <c r="AG83" s="276">
        <v>1</v>
      </c>
      <c r="AH83" s="276">
        <v>1</v>
      </c>
      <c r="AI83" s="240">
        <f t="shared" si="71"/>
        <v>13.6990217391304</v>
      </c>
      <c r="AJ83" s="240">
        <v>21</v>
      </c>
      <c r="AK83" s="241">
        <f t="shared" si="72"/>
        <v>0.347665631469979</v>
      </c>
      <c r="AL83" s="242">
        <v>0.02</v>
      </c>
      <c r="AM83" s="277">
        <f t="shared" si="73"/>
        <v>0.273980434782609</v>
      </c>
      <c r="AN83" s="278">
        <v>0.1</v>
      </c>
      <c r="AO83" s="273">
        <f t="shared" si="74"/>
        <v>2.1</v>
      </c>
      <c r="AP83" s="277">
        <f t="shared" si="75"/>
        <v>107.153347826087</v>
      </c>
      <c r="AQ83" s="245">
        <f t="shared" si="76"/>
        <v>16.073002173913</v>
      </c>
      <c r="AR83" s="240">
        <f t="shared" si="77"/>
        <v>21</v>
      </c>
      <c r="AS83" s="175">
        <f t="shared" si="78"/>
        <v>0.234618944099379</v>
      </c>
      <c r="AT83" s="158">
        <v>19</v>
      </c>
    </row>
    <row r="84" s="158" customFormat="1" ht="14" spans="1:46">
      <c r="A84" s="255" t="s">
        <v>285</v>
      </c>
      <c r="B84" s="255"/>
      <c r="C84" s="223">
        <v>150</v>
      </c>
      <c r="D84" s="299" t="s">
        <v>286</v>
      </c>
      <c r="E84" s="262" t="s">
        <v>117</v>
      </c>
      <c r="F84" s="262" t="s">
        <v>75</v>
      </c>
      <c r="G84" s="223" t="s">
        <v>287</v>
      </c>
      <c r="H84" s="223" t="s">
        <v>270</v>
      </c>
      <c r="I84" s="265" t="s">
        <v>271</v>
      </c>
      <c r="J84" s="267"/>
      <c r="K84" s="265">
        <f>C84</f>
        <v>150</v>
      </c>
      <c r="L84" s="265">
        <f t="shared" si="58"/>
        <v>151.5</v>
      </c>
      <c r="M84" s="229">
        <v>79</v>
      </c>
      <c r="N84" s="229">
        <f t="shared" si="59"/>
        <v>11.9685</v>
      </c>
      <c r="O84" s="268">
        <v>0</v>
      </c>
      <c r="P84" s="230">
        <f t="shared" si="60"/>
        <v>79</v>
      </c>
      <c r="Q84" s="249">
        <v>4</v>
      </c>
      <c r="R84" s="269">
        <f t="shared" si="61"/>
        <v>0.0343863702395434</v>
      </c>
      <c r="S84" s="270">
        <v>0.08</v>
      </c>
      <c r="T84" s="271">
        <f t="shared" si="62"/>
        <v>6.32</v>
      </c>
      <c r="U84" s="272">
        <f t="shared" si="63"/>
        <v>85.8695652173913</v>
      </c>
      <c r="V84" s="272">
        <f t="shared" si="64"/>
        <v>89.8695652173913</v>
      </c>
      <c r="W84" s="272">
        <f t="shared" si="65"/>
        <v>13.6152391304348</v>
      </c>
      <c r="X84" s="249">
        <f>0.8*1.1</f>
        <v>0.88</v>
      </c>
      <c r="Y84" s="249">
        <f t="shared" si="66"/>
        <v>0.055</v>
      </c>
      <c r="Z84" s="229"/>
      <c r="AA84" s="229"/>
      <c r="AB84" s="273"/>
      <c r="AC84" s="274">
        <f t="shared" si="67"/>
        <v>6.23333333333333</v>
      </c>
      <c r="AD84" s="271">
        <f t="shared" si="68"/>
        <v>0.935</v>
      </c>
      <c r="AE84" s="275">
        <f t="shared" si="69"/>
        <v>0.0535854269566218</v>
      </c>
      <c r="AF84" s="276">
        <f t="shared" si="70"/>
        <v>14.5502391304348</v>
      </c>
      <c r="AG84" s="276">
        <v>1</v>
      </c>
      <c r="AH84" s="276">
        <v>1</v>
      </c>
      <c r="AI84" s="240">
        <f t="shared" si="71"/>
        <v>14.8517391304348</v>
      </c>
      <c r="AJ84" s="240">
        <v>23</v>
      </c>
      <c r="AK84" s="241">
        <f t="shared" si="72"/>
        <v>0.354272211720227</v>
      </c>
      <c r="AL84" s="242">
        <v>0.02</v>
      </c>
      <c r="AM84" s="277">
        <f t="shared" si="73"/>
        <v>0.297034782608696</v>
      </c>
      <c r="AN84" s="278">
        <v>0.1</v>
      </c>
      <c r="AO84" s="273">
        <f t="shared" si="74"/>
        <v>2.3</v>
      </c>
      <c r="AP84" s="277">
        <f t="shared" si="75"/>
        <v>116.32515942029</v>
      </c>
      <c r="AQ84" s="245">
        <f t="shared" si="76"/>
        <v>17.4487739130435</v>
      </c>
      <c r="AR84" s="240">
        <f t="shared" si="77"/>
        <v>23</v>
      </c>
      <c r="AS84" s="175">
        <f t="shared" si="78"/>
        <v>0.241357655954631</v>
      </c>
      <c r="AT84" s="158">
        <v>20.5</v>
      </c>
    </row>
    <row r="85" s="158" customFormat="1" ht="14" spans="1:46">
      <c r="A85" s="255" t="s">
        <v>288</v>
      </c>
      <c r="B85" s="255"/>
      <c r="C85" s="223">
        <v>100</v>
      </c>
      <c r="D85" s="266"/>
      <c r="E85" s="262" t="s">
        <v>117</v>
      </c>
      <c r="F85" s="262" t="s">
        <v>75</v>
      </c>
      <c r="G85" s="223" t="s">
        <v>280</v>
      </c>
      <c r="H85" s="223" t="s">
        <v>270</v>
      </c>
      <c r="I85" s="265" t="s">
        <v>271</v>
      </c>
      <c r="J85" s="267"/>
      <c r="K85" s="265">
        <f>C85</f>
        <v>100</v>
      </c>
      <c r="L85" s="265">
        <f t="shared" si="58"/>
        <v>101</v>
      </c>
      <c r="M85" s="229">
        <v>230</v>
      </c>
      <c r="N85" s="229">
        <f t="shared" si="59"/>
        <v>23.23</v>
      </c>
      <c r="O85" s="268">
        <v>0</v>
      </c>
      <c r="P85" s="230">
        <f t="shared" si="60"/>
        <v>230</v>
      </c>
      <c r="Q85" s="249">
        <v>4</v>
      </c>
      <c r="R85" s="269">
        <f t="shared" si="61"/>
        <v>0.0128099200020496</v>
      </c>
      <c r="S85" s="270">
        <v>0.08</v>
      </c>
      <c r="T85" s="271">
        <f t="shared" si="62"/>
        <v>18.4</v>
      </c>
      <c r="U85" s="272">
        <f t="shared" si="63"/>
        <v>250</v>
      </c>
      <c r="V85" s="272">
        <f t="shared" si="64"/>
        <v>254</v>
      </c>
      <c r="W85" s="272">
        <f t="shared" si="65"/>
        <v>25.654</v>
      </c>
      <c r="X85" s="249">
        <f>0.8*1.1</f>
        <v>0.88</v>
      </c>
      <c r="Y85" s="249">
        <f t="shared" si="66"/>
        <v>0.055</v>
      </c>
      <c r="Z85" s="229"/>
      <c r="AA85" s="229"/>
      <c r="AB85" s="273"/>
      <c r="AC85" s="274">
        <f t="shared" si="67"/>
        <v>9.35</v>
      </c>
      <c r="AD85" s="271">
        <f t="shared" si="68"/>
        <v>0.935</v>
      </c>
      <c r="AE85" s="275">
        <f t="shared" si="69"/>
        <v>0.0299431880047909</v>
      </c>
      <c r="AF85" s="276">
        <f t="shared" si="70"/>
        <v>26.589</v>
      </c>
      <c r="AG85" s="276">
        <v>1</v>
      </c>
      <c r="AH85" s="276">
        <v>1</v>
      </c>
      <c r="AI85" s="240">
        <f t="shared" si="71"/>
        <v>26.79</v>
      </c>
      <c r="AJ85" s="240">
        <v>39</v>
      </c>
      <c r="AK85" s="241">
        <f t="shared" si="72"/>
        <v>0.313076923076923</v>
      </c>
      <c r="AL85" s="242">
        <v>0.02</v>
      </c>
      <c r="AM85" s="277">
        <f t="shared" si="73"/>
        <v>0.5358</v>
      </c>
      <c r="AN85" s="278">
        <v>0.1</v>
      </c>
      <c r="AO85" s="273">
        <f t="shared" si="74"/>
        <v>3.9</v>
      </c>
      <c r="AP85" s="277">
        <f t="shared" si="75"/>
        <v>312.258</v>
      </c>
      <c r="AQ85" s="245">
        <f t="shared" si="76"/>
        <v>31.2258</v>
      </c>
      <c r="AR85" s="240">
        <f t="shared" si="77"/>
        <v>39</v>
      </c>
      <c r="AS85" s="175">
        <f t="shared" si="78"/>
        <v>0.199338461538462</v>
      </c>
      <c r="AT85" s="158">
        <v>31</v>
      </c>
    </row>
    <row r="86" s="158" customFormat="1" ht="14" spans="1:46">
      <c r="A86" s="255" t="s">
        <v>289</v>
      </c>
      <c r="B86" s="255"/>
      <c r="C86" s="223">
        <v>500</v>
      </c>
      <c r="D86" s="266"/>
      <c r="E86" s="262" t="s">
        <v>117</v>
      </c>
      <c r="F86" s="262" t="s">
        <v>75</v>
      </c>
      <c r="G86" s="223" t="s">
        <v>290</v>
      </c>
      <c r="H86" s="223" t="s">
        <v>270</v>
      </c>
      <c r="I86" s="265" t="s">
        <v>275</v>
      </c>
      <c r="J86" s="267"/>
      <c r="K86" s="265">
        <f t="shared" ref="K86:K91" si="79">C86</f>
        <v>500</v>
      </c>
      <c r="L86" s="265">
        <f>K86*1.01</f>
        <v>505</v>
      </c>
      <c r="M86" s="229">
        <v>53</v>
      </c>
      <c r="N86" s="229">
        <f>M86/1000*L86</f>
        <v>26.765</v>
      </c>
      <c r="O86" s="268">
        <v>0</v>
      </c>
      <c r="P86" s="230">
        <f>M86*(1+O86)</f>
        <v>53</v>
      </c>
      <c r="Q86" s="249">
        <v>4</v>
      </c>
      <c r="R86" s="269">
        <f>Q86/AP86</f>
        <v>0.0601342999365249</v>
      </c>
      <c r="S86" s="270">
        <f>0.1</f>
        <v>0.1</v>
      </c>
      <c r="T86" s="271">
        <f>P86*S86</f>
        <v>5.3</v>
      </c>
      <c r="U86" s="272">
        <f>P86/(1-S86)</f>
        <v>58.8888888888889</v>
      </c>
      <c r="V86" s="272">
        <f>U86+Q86</f>
        <v>62.8888888888889</v>
      </c>
      <c r="W86" s="272">
        <f>V86/1000*L86</f>
        <v>31.7588888888889</v>
      </c>
      <c r="X86" s="249">
        <f>0.4*1.1</f>
        <v>0.44</v>
      </c>
      <c r="Y86" s="249">
        <f>0.05*1.1</f>
        <v>0.055</v>
      </c>
      <c r="Z86" s="229"/>
      <c r="AA86" s="229"/>
      <c r="AB86" s="273"/>
      <c r="AC86" s="274">
        <f>AD86/K86*1000</f>
        <v>0.99</v>
      </c>
      <c r="AD86" s="271">
        <f>AB86+Y86+AA86+Z86+X86</f>
        <v>0.495</v>
      </c>
      <c r="AE86" s="275">
        <f>AD86/AQ86</f>
        <v>0.0148832392342899</v>
      </c>
      <c r="AF86" s="276">
        <f>W86+AD86</f>
        <v>32.2538888888889</v>
      </c>
      <c r="AG86" s="276">
        <v>1</v>
      </c>
      <c r="AH86" s="276">
        <v>1</v>
      </c>
      <c r="AI86" s="240">
        <f>AF86+AG86/1000*L86+AH86*K86/1000</f>
        <v>33.2588888888889</v>
      </c>
      <c r="AJ86" s="240">
        <v>38.5</v>
      </c>
      <c r="AK86" s="241">
        <f>(AJ86-AI86)/AJ86</f>
        <v>0.136132756132756</v>
      </c>
      <c r="AL86" s="242">
        <v>0</v>
      </c>
      <c r="AM86" s="277">
        <f>AI86*AL86</f>
        <v>0</v>
      </c>
      <c r="AN86" s="278">
        <v>0</v>
      </c>
      <c r="AO86" s="273">
        <f>AR86*AN86</f>
        <v>0</v>
      </c>
      <c r="AP86" s="277">
        <f>AQ86/K86*1000</f>
        <v>66.5177777777778</v>
      </c>
      <c r="AQ86" s="245">
        <f>AI86+AM86+AO86</f>
        <v>33.2588888888889</v>
      </c>
      <c r="AR86" s="240">
        <f>AJ86</f>
        <v>38.5</v>
      </c>
      <c r="AS86" s="175">
        <f>(AR86-AQ86)/AR86</f>
        <v>0.136132756132756</v>
      </c>
    </row>
    <row r="87" s="158" customFormat="1" ht="14" spans="1:46">
      <c r="A87" s="255" t="s">
        <v>291</v>
      </c>
      <c r="B87" s="255" t="s">
        <v>292</v>
      </c>
      <c r="C87" s="227">
        <v>160</v>
      </c>
      <c r="D87" s="266"/>
      <c r="E87" s="262" t="s">
        <v>117</v>
      </c>
      <c r="F87" s="262" t="s">
        <v>75</v>
      </c>
      <c r="G87" s="223" t="s">
        <v>293</v>
      </c>
      <c r="H87" s="223"/>
      <c r="I87" s="265" t="s">
        <v>271</v>
      </c>
      <c r="J87" s="267"/>
      <c r="K87" s="265">
        <f>C87</f>
        <v>160</v>
      </c>
      <c r="L87" s="265">
        <f>K87*1.01</f>
        <v>161.6</v>
      </c>
      <c r="M87" s="229">
        <v>78</v>
      </c>
      <c r="N87" s="229">
        <f>M87/1000*L87</f>
        <v>12.6048</v>
      </c>
      <c r="O87" s="268">
        <v>0</v>
      </c>
      <c r="P87" s="230">
        <f>M87*(1+O87)</f>
        <v>78</v>
      </c>
      <c r="Q87" s="249">
        <v>4</v>
      </c>
      <c r="R87" s="269">
        <f>Q87/AP87</f>
        <v>0.0413580036546054</v>
      </c>
      <c r="S87" s="270">
        <f>0.05</f>
        <v>0.05</v>
      </c>
      <c r="T87" s="271">
        <f>P87*S87</f>
        <v>3.9</v>
      </c>
      <c r="U87" s="272">
        <f>P87/(1-S87)</f>
        <v>82.1052631578947</v>
      </c>
      <c r="V87" s="272">
        <f>U87+Q87</f>
        <v>86.1052631578947</v>
      </c>
      <c r="W87" s="272">
        <f>V87/1000*L87</f>
        <v>13.9146105263158</v>
      </c>
      <c r="X87" s="249">
        <f>0.8*1.1</f>
        <v>0.88</v>
      </c>
      <c r="Y87" s="249">
        <f>0.05*1.1</f>
        <v>0.055</v>
      </c>
      <c r="Z87" s="229"/>
      <c r="AA87" s="229"/>
      <c r="AB87" s="273"/>
      <c r="AC87" s="274">
        <f>AD87/K87*1000</f>
        <v>5.84375</v>
      </c>
      <c r="AD87" s="271">
        <f>AB87+Y87+AA87+Z87+X87</f>
        <v>0.935</v>
      </c>
      <c r="AE87" s="275">
        <f>AD87/AQ87</f>
        <v>0.0604214584641501</v>
      </c>
      <c r="AF87" s="276">
        <f>W87+AD87</f>
        <v>14.8496105263158</v>
      </c>
      <c r="AG87" s="276">
        <v>1</v>
      </c>
      <c r="AH87" s="276">
        <v>1</v>
      </c>
      <c r="AI87" s="240">
        <f>AF87+AG87/1000*L87+AH87*K87/1000</f>
        <v>15.1712105263158</v>
      </c>
      <c r="AJ87" s="240">
        <v>26</v>
      </c>
      <c r="AK87" s="241">
        <f>(AJ87-AI87)/AJ87</f>
        <v>0.416491902834008</v>
      </c>
      <c r="AL87" s="242">
        <v>0.02</v>
      </c>
      <c r="AM87" s="277">
        <f>AI87*AL87</f>
        <v>0.303424210526316</v>
      </c>
      <c r="AN87" s="278">
        <v>0</v>
      </c>
      <c r="AO87" s="273">
        <f>AR87*AN87</f>
        <v>0</v>
      </c>
      <c r="AP87" s="277">
        <f>AQ87/K87*1000</f>
        <v>96.7164671052632</v>
      </c>
      <c r="AQ87" s="245">
        <f>AI87+AM87+AO87</f>
        <v>15.4746347368421</v>
      </c>
      <c r="AR87" s="240">
        <f>AJ87</f>
        <v>26</v>
      </c>
      <c r="AS87" s="175">
        <f>(AR87-AQ87)/AR87</f>
        <v>0.404821740890688</v>
      </c>
    </row>
    <row r="88" ht="14" spans="1:46">
      <c r="A88" s="261" t="s">
        <v>294</v>
      </c>
      <c r="B88" s="261" t="s">
        <v>292</v>
      </c>
      <c r="C88" s="223">
        <v>1000</v>
      </c>
      <c r="D88" s="151"/>
      <c r="E88" s="262" t="s">
        <v>117</v>
      </c>
      <c r="F88"/>
      <c r="G88" s="223" t="s">
        <v>295</v>
      </c>
      <c r="H88"/>
      <c r="I88" s="265" t="s">
        <v>296</v>
      </c>
      <c r="J88" s="160"/>
      <c r="K88" s="265">
        <f>C88</f>
        <v>1000</v>
      </c>
      <c r="L88" s="265">
        <f>K88*1.01</f>
        <v>1010</v>
      </c>
      <c r="M88" s="229">
        <v>85</v>
      </c>
      <c r="N88" s="229">
        <f>M88/1000*L88</f>
        <v>85.85</v>
      </c>
      <c r="O88" s="268">
        <v>0</v>
      </c>
      <c r="P88" s="230">
        <f>M88*(1+O88)</f>
        <v>85</v>
      </c>
      <c r="Q88" s="249">
        <v>14</v>
      </c>
      <c r="R88" s="269">
        <f>Q88/AP88</f>
        <v>0.12456193248941</v>
      </c>
      <c r="S88" s="270">
        <f>0.1</f>
        <v>0.1</v>
      </c>
      <c r="T88" s="271">
        <f>P88*S88</f>
        <v>8.5</v>
      </c>
      <c r="U88" s="272">
        <f>P88/(1-S88)</f>
        <v>94.4444444444444</v>
      </c>
      <c r="V88" s="272">
        <f>U88+Q88</f>
        <v>108.444444444444</v>
      </c>
      <c r="W88" s="272">
        <f>V88/1000*L88</f>
        <v>109.528888888889</v>
      </c>
      <c r="X88" s="232">
        <v>0.8</v>
      </c>
      <c r="Y88" s="249">
        <f>0.05*1.1</f>
        <v>0.055</v>
      </c>
      <c r="Z88" s="160"/>
      <c r="AA88" s="160"/>
      <c r="AB88" s="160"/>
      <c r="AC88" s="274">
        <f>AD88/K88*1000</f>
        <v>0.855</v>
      </c>
      <c r="AD88" s="271">
        <f>AB88+Y88+AA88+Z88+X88</f>
        <v>0.855</v>
      </c>
      <c r="AE88" s="275">
        <f>AD88/AQ88</f>
        <v>0.0076071751627461</v>
      </c>
      <c r="AF88" s="276">
        <f>W88+AD88</f>
        <v>110.383888888889</v>
      </c>
      <c r="AG88" s="276">
        <v>1</v>
      </c>
      <c r="AH88" s="276">
        <v>1</v>
      </c>
      <c r="AI88" s="240">
        <f>AF88+AG88/1000*L88+AH88*K88/1000</f>
        <v>112.393888888889</v>
      </c>
      <c r="AJ88" s="240">
        <v>133</v>
      </c>
      <c r="AK88" s="241">
        <f>(AJ88-AI88)/AJ88</f>
        <v>0.154933166248956</v>
      </c>
      <c r="AL88" s="242">
        <v>0</v>
      </c>
      <c r="AM88" s="277">
        <f>AI88*AL88</f>
        <v>0</v>
      </c>
      <c r="AN88" s="278">
        <v>0</v>
      </c>
      <c r="AO88" s="273">
        <f>AR88*AN88</f>
        <v>0</v>
      </c>
      <c r="AP88" s="277">
        <f>AQ88/K88*1000</f>
        <v>112.393888888889</v>
      </c>
      <c r="AQ88" s="245">
        <f>AI88+AM88+AO88</f>
        <v>112.393888888889</v>
      </c>
      <c r="AR88"/>
      <c r="AS88"/>
    </row>
    <row r="89" spans="1:46">
      <c r="A89" s="261" t="s">
        <v>297</v>
      </c>
      <c r="B89" s="261" t="s">
        <v>292</v>
      </c>
      <c r="C89" s="223">
        <v>500</v>
      </c>
      <c r="D89" s="254"/>
      <c r="E89" s="262" t="s">
        <v>117</v>
      </c>
      <c r="G89" s="223" t="s">
        <v>298</v>
      </c>
      <c r="I89" s="265" t="s">
        <v>299</v>
      </c>
      <c r="J89" s="159"/>
      <c r="K89" s="265">
        <f>C89</f>
        <v>500</v>
      </c>
      <c r="L89" s="265">
        <f>K89*1.01</f>
        <v>505</v>
      </c>
      <c r="M89" s="229">
        <v>72</v>
      </c>
      <c r="N89" s="229">
        <f>M89/1000*L89</f>
        <v>36.36</v>
      </c>
      <c r="O89" s="268">
        <v>0</v>
      </c>
      <c r="P89" s="230">
        <f>M89*(1+O89)</f>
        <v>72</v>
      </c>
      <c r="Q89" s="249">
        <v>14</v>
      </c>
      <c r="R89" s="269">
        <f>Q89/AP89</f>
        <v>0.135056916843527</v>
      </c>
      <c r="S89" s="270">
        <f>0.1</f>
        <v>0.1</v>
      </c>
      <c r="T89" s="271">
        <f>P89*S89</f>
        <v>7.2</v>
      </c>
      <c r="U89" s="272">
        <f>P89/(1-S89)</f>
        <v>80</v>
      </c>
      <c r="V89" s="272">
        <f>U89+Q89</f>
        <v>94</v>
      </c>
      <c r="W89" s="272">
        <f>V89/1000*L89</f>
        <v>47.47</v>
      </c>
      <c r="X89" s="232">
        <f>3*1.1</f>
        <v>3.3</v>
      </c>
      <c r="Y89" s="249">
        <f>0.05*1.1</f>
        <v>0.055</v>
      </c>
      <c r="Z89" s="159"/>
      <c r="AA89" s="159"/>
      <c r="AB89" s="159"/>
      <c r="AC89" s="274">
        <f>AD89/K89*1000</f>
        <v>6.71</v>
      </c>
      <c r="AD89" s="271">
        <f>AB89+Y89+AA89+Z89+X89</f>
        <v>3.355</v>
      </c>
      <c r="AE89" s="275">
        <f>AD89/AQ89</f>
        <v>0.0647308508585761</v>
      </c>
      <c r="AF89" s="276">
        <f>W89+AD89</f>
        <v>50.825</v>
      </c>
      <c r="AG89" s="276">
        <v>1</v>
      </c>
      <c r="AH89" s="276">
        <v>1</v>
      </c>
      <c r="AI89" s="240">
        <f>AF89+AG89/1000*L89+AH89*K89/1000</f>
        <v>51.83</v>
      </c>
      <c r="AJ89" s="240">
        <v>133</v>
      </c>
      <c r="AK89" s="241">
        <f>(AJ89-AI89)/AJ89</f>
        <v>0.610300751879699</v>
      </c>
      <c r="AL89" s="242">
        <v>0</v>
      </c>
      <c r="AM89" s="277">
        <f>AI89*AL89</f>
        <v>0</v>
      </c>
      <c r="AN89" s="278">
        <v>0</v>
      </c>
      <c r="AO89" s="273">
        <f>AR89*AN89</f>
        <v>0</v>
      </c>
      <c r="AP89" s="277">
        <f>AQ89/K89*1000</f>
        <v>103.66</v>
      </c>
      <c r="AQ89" s="245">
        <f>AI89+AM89+AO89</f>
        <v>51.83</v>
      </c>
    </row>
    <row r="90" s="158" customFormat="1" ht="14" spans="1:46">
      <c r="A90" s="255" t="s">
        <v>300</v>
      </c>
      <c r="B90" s="255" t="s">
        <v>301</v>
      </c>
      <c r="C90" s="223">
        <v>200</v>
      </c>
      <c r="D90" s="266"/>
      <c r="E90" s="262" t="s">
        <v>117</v>
      </c>
      <c r="F90" s="262" t="s">
        <v>75</v>
      </c>
      <c r="G90" s="223" t="s">
        <v>302</v>
      </c>
      <c r="H90" s="223"/>
      <c r="I90" s="265" t="s">
        <v>271</v>
      </c>
      <c r="J90" s="267"/>
      <c r="K90" s="265">
        <f>C90</f>
        <v>200</v>
      </c>
      <c r="L90" s="265">
        <f>K90*1.01</f>
        <v>202</v>
      </c>
      <c r="M90" s="229">
        <v>280</v>
      </c>
      <c r="N90" s="229">
        <f>M90/1000*L90</f>
        <v>56.56</v>
      </c>
      <c r="O90" s="268">
        <v>0</v>
      </c>
      <c r="P90" s="230">
        <f>M90*(1+O90)</f>
        <v>280</v>
      </c>
      <c r="Q90" s="249">
        <v>4</v>
      </c>
      <c r="R90" s="269">
        <f>Q90/AP90</f>
        <v>0.0127154718264044</v>
      </c>
      <c r="S90" s="270">
        <f>0.05</f>
        <v>0.05</v>
      </c>
      <c r="T90" s="271">
        <f>P90*S90</f>
        <v>14</v>
      </c>
      <c r="U90" s="272">
        <f>P90/(1-S90)</f>
        <v>294.736842105263</v>
      </c>
      <c r="V90" s="272">
        <f>U90+Q90</f>
        <v>298.736842105263</v>
      </c>
      <c r="W90" s="272">
        <f>V90/1000*L90</f>
        <v>60.3448421052632</v>
      </c>
      <c r="X90" s="249">
        <f>0.8*1.1</f>
        <v>0.88</v>
      </c>
      <c r="Y90" s="249">
        <f>0.05*1.1</f>
        <v>0.055</v>
      </c>
      <c r="Z90" s="229"/>
      <c r="AA90" s="229"/>
      <c r="AB90" s="273"/>
      <c r="AC90" s="274">
        <f>AD90/K90*1000</f>
        <v>4.675</v>
      </c>
      <c r="AD90" s="271">
        <f>AB90+Y90+AA90+Z90+X90</f>
        <v>0.935</v>
      </c>
      <c r="AE90" s="275">
        <f>AD90/AQ90</f>
        <v>0.0148612076971101</v>
      </c>
      <c r="AF90" s="276">
        <f>W90+AD90</f>
        <v>61.2798421052632</v>
      </c>
      <c r="AG90" s="276">
        <v>1</v>
      </c>
      <c r="AH90" s="276">
        <v>1</v>
      </c>
      <c r="AI90" s="240">
        <f>AF90+AG90/1000*L90+AH90*K90/1000</f>
        <v>61.6818421052632</v>
      </c>
      <c r="AJ90" s="240">
        <v>69</v>
      </c>
      <c r="AK90" s="241">
        <f>(AJ90-AI90)/AJ90</f>
        <v>0.106060259344012</v>
      </c>
      <c r="AL90" s="242">
        <v>0.02</v>
      </c>
      <c r="AM90" s="277">
        <f>AI90*AL90</f>
        <v>1.23363684210526</v>
      </c>
      <c r="AN90" s="278">
        <v>0</v>
      </c>
      <c r="AO90" s="273">
        <f>AR90*AN90</f>
        <v>0</v>
      </c>
      <c r="AP90" s="277">
        <f>AQ90/K90*1000</f>
        <v>314.577394736842</v>
      </c>
      <c r="AQ90" s="245">
        <f>AI90+AM90+AO90</f>
        <v>62.9154789473684</v>
      </c>
      <c r="AR90" s="240">
        <f>AJ90</f>
        <v>69</v>
      </c>
      <c r="AS90" s="175">
        <f>(AR90-AQ90)/AR90</f>
        <v>0.0881814645308924</v>
      </c>
    </row>
    <row r="91" s="158" customFormat="1" ht="14" spans="1:46">
      <c r="A91" s="255" t="s">
        <v>303</v>
      </c>
      <c r="B91" s="255"/>
      <c r="C91" s="223">
        <v>200</v>
      </c>
      <c r="D91" s="266"/>
      <c r="E91" s="262" t="s">
        <v>117</v>
      </c>
      <c r="F91" s="262" t="s">
        <v>75</v>
      </c>
      <c r="G91" s="223" t="s">
        <v>304</v>
      </c>
      <c r="H91" s="223"/>
      <c r="I91" s="265" t="s">
        <v>271</v>
      </c>
      <c r="J91" s="267"/>
      <c r="K91" s="265">
        <f>C91</f>
        <v>200</v>
      </c>
      <c r="L91" s="265">
        <f>K91*1.01</f>
        <v>202</v>
      </c>
      <c r="M91" s="229">
        <v>198</v>
      </c>
      <c r="N91" s="229">
        <f>M91/1000*L91</f>
        <v>39.996</v>
      </c>
      <c r="O91" s="268">
        <v>0</v>
      </c>
      <c r="P91" s="230">
        <f>M91*(1+O91)</f>
        <v>198</v>
      </c>
      <c r="Q91" s="249">
        <v>4</v>
      </c>
      <c r="R91" s="269">
        <f>Q91/AP91</f>
        <v>0.0177261852491316</v>
      </c>
      <c r="S91" s="270">
        <f>0.05</f>
        <v>0.05</v>
      </c>
      <c r="T91" s="271">
        <f>P91*S91</f>
        <v>9.9</v>
      </c>
      <c r="U91" s="272">
        <f>P91/(1-S91)</f>
        <v>208.421052631579</v>
      </c>
      <c r="V91" s="272">
        <f>U91+Q91</f>
        <v>212.421052631579</v>
      </c>
      <c r="W91" s="272">
        <f>V91/1000*L91</f>
        <v>42.909052631579</v>
      </c>
      <c r="X91" s="249">
        <f>0.8*1.1</f>
        <v>0.88</v>
      </c>
      <c r="Y91" s="249">
        <f>0.05*1.1</f>
        <v>0.055</v>
      </c>
      <c r="Z91" s="229"/>
      <c r="AA91" s="229"/>
      <c r="AB91" s="273"/>
      <c r="AC91" s="274">
        <f>AD91/K91*1000</f>
        <v>4.675</v>
      </c>
      <c r="AD91" s="271">
        <f>AB91+Y91+AA91+Z91+X91</f>
        <v>0.935</v>
      </c>
      <c r="AE91" s="275">
        <f>AD91/AQ91</f>
        <v>0.0207174790099226</v>
      </c>
      <c r="AF91" s="276">
        <f>W91+AD91</f>
        <v>43.844052631579</v>
      </c>
      <c r="AG91" s="276">
        <v>1</v>
      </c>
      <c r="AH91" s="276">
        <v>1</v>
      </c>
      <c r="AI91" s="240">
        <f>AF91+AG91/1000*L91+AH91*K91/1000</f>
        <v>44.246052631579</v>
      </c>
      <c r="AJ91" s="240">
        <v>59</v>
      </c>
      <c r="AK91" s="241">
        <f>(AJ91-AI91)/AJ91</f>
        <v>0.250066904549509</v>
      </c>
      <c r="AL91" s="242">
        <v>0.02</v>
      </c>
      <c r="AM91" s="277">
        <f>AI91*AL91</f>
        <v>0.884921052631579</v>
      </c>
      <c r="AN91" s="278">
        <v>0</v>
      </c>
      <c r="AO91" s="273">
        <f>AR91*AN91</f>
        <v>0</v>
      </c>
      <c r="AP91" s="277">
        <f>AQ91/K91*1000</f>
        <v>225.654868421053</v>
      </c>
      <c r="AQ91" s="245">
        <f>AI91+AM91+AO91</f>
        <v>45.1309736842105</v>
      </c>
      <c r="AR91" s="240">
        <f>AJ91</f>
        <v>59</v>
      </c>
      <c r="AS91" s="175">
        <f>(AR91-AQ91)/AR91</f>
        <v>0.235068242640499</v>
      </c>
    </row>
    <row r="92" spans="1:46">
      <c r="A92" s="222" t="s">
        <v>305</v>
      </c>
      <c r="B92" s="222"/>
      <c r="C92" s="223">
        <v>500</v>
      </c>
      <c r="D92" s="224"/>
      <c r="E92" s="225" t="s">
        <v>117</v>
      </c>
      <c r="F92" s="225" t="s">
        <v>96</v>
      </c>
      <c r="G92" s="226" t="s">
        <v>50</v>
      </c>
      <c r="H92" s="226"/>
      <c r="I92" s="265" t="s">
        <v>57</v>
      </c>
      <c r="J92" s="159"/>
      <c r="K92" s="227">
        <f>C92</f>
        <v>500</v>
      </c>
      <c r="L92" s="228">
        <f>K92*1.01</f>
        <v>505</v>
      </c>
      <c r="M92" s="229">
        <v>50</v>
      </c>
      <c r="N92" s="230">
        <f>M92/1000*L92</f>
        <v>25.25</v>
      </c>
      <c r="O92" s="231">
        <v>0</v>
      </c>
      <c r="P92" s="230">
        <f>M92*(1+O92)</f>
        <v>50</v>
      </c>
      <c r="Q92" s="232">
        <v>4</v>
      </c>
      <c r="R92" s="233">
        <f>Q92/AP92</f>
        <v>0.0656968361406456</v>
      </c>
      <c r="S92" s="234">
        <v>0.05</v>
      </c>
      <c r="T92" s="235">
        <f>P92*S92</f>
        <v>2.5</v>
      </c>
      <c r="U92" s="236">
        <f>P92/(1-S92)</f>
        <v>52.6315789473684</v>
      </c>
      <c r="V92" s="236">
        <f>U92+Q92</f>
        <v>56.6315789473684</v>
      </c>
      <c r="W92" s="236">
        <f>V92/1000*L92</f>
        <v>28.5989473684211</v>
      </c>
      <c r="X92" s="232">
        <f>0.22*1.1</f>
        <v>0.242</v>
      </c>
      <c r="Y92" s="232">
        <v>0</v>
      </c>
      <c r="Z92" s="159"/>
      <c r="AA92" s="159"/>
      <c r="AB92" s="159"/>
      <c r="AC92" s="237">
        <f>AD92/K92*1000</f>
        <v>0.484</v>
      </c>
      <c r="AD92" s="235">
        <f>AB92+Y92+AA92+Z92+X92</f>
        <v>0.242</v>
      </c>
      <c r="AE92" s="238">
        <f>AD92/AQ92</f>
        <v>0.00794931717301812</v>
      </c>
      <c r="AF92" s="239">
        <f>W92+AD92</f>
        <v>28.8409473684211</v>
      </c>
      <c r="AG92" s="239">
        <v>1</v>
      </c>
      <c r="AH92" s="239">
        <v>1</v>
      </c>
      <c r="AI92" s="240">
        <f>AF92+AG92/1000*L92+AH92*K92/1000</f>
        <v>29.8459473684211</v>
      </c>
      <c r="AJ92" s="240">
        <v>56.6</v>
      </c>
      <c r="AK92" s="241">
        <f>(AJ92-AI92)/AJ92</f>
        <v>0.472686442254045</v>
      </c>
      <c r="AL92" s="242">
        <v>0.02</v>
      </c>
      <c r="AM92" s="243">
        <f>AI92*AL92</f>
        <v>0.596918947368421</v>
      </c>
      <c r="AN92" s="242">
        <v>0</v>
      </c>
      <c r="AO92" s="244">
        <f>AT92*AN92</f>
        <v>0</v>
      </c>
      <c r="AP92" s="244">
        <f>AQ92/K92*1000</f>
        <v>60.885732631579</v>
      </c>
      <c r="AQ92" s="245">
        <f>AI92+AM92+AO92</f>
        <v>30.4428663157895</v>
      </c>
    </row>
    <row r="93" spans="1:46">
      <c r="I93" s="265"/>
      <c r="J93" s="159"/>
      <c r="K93" s="159"/>
      <c r="L93" s="159"/>
      <c r="M93" s="248"/>
      <c r="N93" s="159"/>
      <c r="O93" s="159"/>
      <c r="P93" s="159"/>
      <c r="Q93" s="263"/>
      <c r="R93" s="159"/>
      <c r="S93" s="264"/>
      <c r="T93" s="159"/>
      <c r="U93" s="159"/>
      <c r="V93" s="159"/>
      <c r="W93" s="159"/>
      <c r="X93" s="263"/>
      <c r="Y93" s="263"/>
      <c r="Z93" s="159"/>
      <c r="AA93" s="159"/>
      <c r="AB93" s="159"/>
      <c r="AC93" s="263"/>
      <c r="AD93" s="263"/>
      <c r="AE93" s="159"/>
      <c r="AF93" s="159"/>
      <c r="AG93" s="159"/>
      <c r="AH93" s="159"/>
      <c r="AL93" s="159"/>
      <c r="AM93" s="159"/>
      <c r="AN93" s="159"/>
      <c r="AO93" s="159"/>
      <c r="AP93" s="159"/>
    </row>
    <row r="94" s="159" customFormat="1" ht="14" spans="1:46">
      <c r="A94" s="279" t="s">
        <v>306</v>
      </c>
      <c r="B94" s="280" t="s">
        <v>292</v>
      </c>
      <c r="C94" s="279">
        <v>23</v>
      </c>
      <c r="D94" s="281"/>
      <c r="E94" s="282" t="s">
        <v>117</v>
      </c>
      <c r="F94" s="282" t="s">
        <v>96</v>
      </c>
      <c r="G94" s="283"/>
      <c r="H94" s="283"/>
      <c r="I94" s="265" t="s">
        <v>307</v>
      </c>
      <c r="J94" s="159"/>
      <c r="K94" s="227">
        <f>23*5</f>
        <v>115</v>
      </c>
      <c r="L94" s="228">
        <f t="shared" ref="L94:L106" si="80">K94</f>
        <v>115</v>
      </c>
      <c r="M94" s="284">
        <f>2.38*5</f>
        <v>11.9</v>
      </c>
      <c r="N94" s="230">
        <f t="shared" ref="N94:N106" si="81">M94/1000*L94</f>
        <v>1.3685</v>
      </c>
      <c r="O94" s="231">
        <v>0</v>
      </c>
      <c r="P94" s="230">
        <f t="shared" ref="P94:P106" si="82">M94*(1+O94)</f>
        <v>11.9</v>
      </c>
      <c r="Q94" s="232">
        <v>0</v>
      </c>
      <c r="R94" s="233">
        <f t="shared" ref="R94:R106" si="83">Q94/AP94</f>
        <v>0</v>
      </c>
      <c r="S94" s="234">
        <v>0</v>
      </c>
      <c r="T94" s="235">
        <f t="shared" ref="T94:T106" si="84">P94*S94</f>
        <v>0</v>
      </c>
      <c r="U94" s="236">
        <f t="shared" ref="U94:U106" si="85">P94/(1-S94)</f>
        <v>11.9</v>
      </c>
      <c r="V94" s="236">
        <f t="shared" ref="V94:V106" si="86">U94+Q94</f>
        <v>11.9</v>
      </c>
      <c r="W94" s="236">
        <f t="shared" ref="W94:W106" si="87">V94</f>
        <v>11.9</v>
      </c>
      <c r="X94" s="232">
        <v>0.1</v>
      </c>
      <c r="Y94" s="232">
        <v>0</v>
      </c>
      <c r="Z94" s="159"/>
      <c r="AA94" s="159"/>
      <c r="AB94" s="159"/>
      <c r="AC94" s="237">
        <f t="shared" ref="AC94:AC106" si="88">AD94/K94*1000</f>
        <v>0.869565217391304</v>
      </c>
      <c r="AD94" s="235">
        <f t="shared" ref="AD94:AD106" si="89">AB94+Y94+AA94+Z94+X94</f>
        <v>0.1</v>
      </c>
      <c r="AE94" s="238">
        <f t="shared" ref="AE94:AE106" si="90">AD94/AQ94</f>
        <v>0.00817661488143908</v>
      </c>
      <c r="AF94" s="239">
        <f t="shared" ref="AF94:AF106" si="91">W94+AD94</f>
        <v>12</v>
      </c>
      <c r="AG94" s="239">
        <v>1</v>
      </c>
      <c r="AH94" s="239">
        <v>1</v>
      </c>
      <c r="AI94" s="285">
        <f t="shared" ref="AI94:AI106" si="92">AF94+AG94/1000*L94+AH94*K94/1000</f>
        <v>12.23</v>
      </c>
      <c r="AJ94" s="239">
        <v>15</v>
      </c>
      <c r="AK94" s="286">
        <f t="shared" ref="AK94:AK106" si="93">(AJ94-AI94)/AJ94</f>
        <v>0.184666666666667</v>
      </c>
      <c r="AL94" s="242">
        <v>0</v>
      </c>
      <c r="AM94" s="287">
        <f t="shared" ref="AM94:AM106" si="94">AI94*AL94</f>
        <v>0</v>
      </c>
      <c r="AN94" s="242">
        <v>0</v>
      </c>
      <c r="AO94" s="244">
        <f t="shared" ref="AO94:AO106" si="95">AT94*AN94</f>
        <v>0</v>
      </c>
      <c r="AP94" s="244">
        <f t="shared" ref="AP94:AP106" si="96">AQ94/K94*1000</f>
        <v>106.347826086957</v>
      </c>
      <c r="AQ94" s="232">
        <f t="shared" ref="AQ94:AQ106" si="97">AI94+AM94+AO94</f>
        <v>12.23</v>
      </c>
      <c r="AS94" s="247"/>
    </row>
    <row r="95" s="160" customFormat="1" ht="14" spans="1:46">
      <c r="A95" s="279" t="s">
        <v>308</v>
      </c>
      <c r="B95" s="280" t="s">
        <v>292</v>
      </c>
      <c r="C95" s="279">
        <v>23</v>
      </c>
      <c r="D95" s="281"/>
      <c r="E95" s="282" t="s">
        <v>117</v>
      </c>
      <c r="F95" s="282" t="s">
        <v>96</v>
      </c>
      <c r="G95" s="283"/>
      <c r="H95" s="283"/>
      <c r="I95" s="265" t="s">
        <v>307</v>
      </c>
      <c r="J95" s="159"/>
      <c r="K95" s="227">
        <f>23*5</f>
        <v>115</v>
      </c>
      <c r="L95" s="228">
        <f t="shared" si="80"/>
        <v>115</v>
      </c>
      <c r="M95" s="284">
        <f>2.38*5</f>
        <v>11.9</v>
      </c>
      <c r="N95" s="230">
        <f t="shared" si="81"/>
        <v>1.3685</v>
      </c>
      <c r="O95" s="231">
        <v>0</v>
      </c>
      <c r="P95" s="230">
        <f t="shared" si="82"/>
        <v>11.9</v>
      </c>
      <c r="Q95" s="232">
        <v>0</v>
      </c>
      <c r="R95" s="233">
        <f t="shared" si="83"/>
        <v>0</v>
      </c>
      <c r="S95" s="234">
        <v>0</v>
      </c>
      <c r="T95" s="235">
        <f t="shared" si="84"/>
        <v>0</v>
      </c>
      <c r="U95" s="236">
        <f t="shared" si="85"/>
        <v>11.9</v>
      </c>
      <c r="V95" s="236">
        <f t="shared" si="86"/>
        <v>11.9</v>
      </c>
      <c r="W95" s="236">
        <f t="shared" si="87"/>
        <v>11.9</v>
      </c>
      <c r="X95" s="232">
        <v>0.1</v>
      </c>
      <c r="Y95" s="232">
        <v>0</v>
      </c>
      <c r="Z95" s="159"/>
      <c r="AA95" s="159"/>
      <c r="AB95" s="159"/>
      <c r="AC95" s="237">
        <f t="shared" si="88"/>
        <v>0.869565217391304</v>
      </c>
      <c r="AD95" s="235">
        <f t="shared" si="89"/>
        <v>0.1</v>
      </c>
      <c r="AE95" s="238">
        <f t="shared" si="90"/>
        <v>0.00817661488143908</v>
      </c>
      <c r="AF95" s="239">
        <f t="shared" si="91"/>
        <v>12</v>
      </c>
      <c r="AG95" s="239">
        <v>1</v>
      </c>
      <c r="AH95" s="239">
        <v>1</v>
      </c>
      <c r="AI95" s="285">
        <f t="shared" si="92"/>
        <v>12.23</v>
      </c>
      <c r="AJ95" s="239">
        <v>15</v>
      </c>
      <c r="AK95" s="286">
        <f t="shared" si="93"/>
        <v>0.184666666666667</v>
      </c>
      <c r="AL95" s="242">
        <v>0</v>
      </c>
      <c r="AM95" s="287">
        <f t="shared" si="94"/>
        <v>0</v>
      </c>
      <c r="AN95" s="242">
        <v>0</v>
      </c>
      <c r="AO95" s="244">
        <f t="shared" si="95"/>
        <v>0</v>
      </c>
      <c r="AP95" s="244">
        <f t="shared" si="96"/>
        <v>106.347826086957</v>
      </c>
      <c r="AQ95" s="232">
        <f t="shared" si="97"/>
        <v>12.23</v>
      </c>
      <c r="AR95" s="159"/>
      <c r="AS95" s="247"/>
    </row>
    <row r="96" s="161" customFormat="1" ht="14" spans="1:46">
      <c r="A96" s="279" t="s">
        <v>309</v>
      </c>
      <c r="B96" s="280" t="s">
        <v>292</v>
      </c>
      <c r="C96" s="279">
        <v>23</v>
      </c>
      <c r="D96" s="281"/>
      <c r="E96" s="282" t="s">
        <v>117</v>
      </c>
      <c r="F96" s="282" t="s">
        <v>96</v>
      </c>
      <c r="G96" s="283"/>
      <c r="H96" s="283"/>
      <c r="I96" s="265" t="s">
        <v>307</v>
      </c>
      <c r="J96" s="159"/>
      <c r="K96" s="279">
        <f>14*5</f>
        <v>70</v>
      </c>
      <c r="L96" s="228">
        <f t="shared" si="80"/>
        <v>70</v>
      </c>
      <c r="M96" s="284">
        <f>1.45*5</f>
        <v>7.25</v>
      </c>
      <c r="N96" s="230">
        <f t="shared" si="81"/>
        <v>0.5075</v>
      </c>
      <c r="O96" s="231">
        <v>0</v>
      </c>
      <c r="P96" s="230">
        <f t="shared" si="82"/>
        <v>7.25</v>
      </c>
      <c r="Q96" s="232">
        <v>0</v>
      </c>
      <c r="R96" s="233">
        <f t="shared" si="83"/>
        <v>0</v>
      </c>
      <c r="S96" s="234">
        <v>0</v>
      </c>
      <c r="T96" s="235">
        <f t="shared" si="84"/>
        <v>0</v>
      </c>
      <c r="U96" s="236">
        <f t="shared" si="85"/>
        <v>7.25</v>
      </c>
      <c r="V96" s="236">
        <f t="shared" si="86"/>
        <v>7.25</v>
      </c>
      <c r="W96" s="236">
        <f t="shared" si="87"/>
        <v>7.25</v>
      </c>
      <c r="X96" s="232">
        <v>0.1</v>
      </c>
      <c r="Y96" s="232">
        <v>0</v>
      </c>
      <c r="Z96" s="159"/>
      <c r="AA96" s="159"/>
      <c r="AB96" s="159"/>
      <c r="AC96" s="237">
        <f t="shared" si="88"/>
        <v>1.42857142857143</v>
      </c>
      <c r="AD96" s="235">
        <f t="shared" si="89"/>
        <v>0.1</v>
      </c>
      <c r="AE96" s="238">
        <f t="shared" si="90"/>
        <v>0.0133511348464619</v>
      </c>
      <c r="AF96" s="237">
        <f t="shared" si="91"/>
        <v>7.35</v>
      </c>
      <c r="AG96" s="239">
        <v>1</v>
      </c>
      <c r="AH96" s="239">
        <v>1</v>
      </c>
      <c r="AI96" s="285">
        <f t="shared" si="92"/>
        <v>7.49</v>
      </c>
      <c r="AJ96" s="239">
        <v>10</v>
      </c>
      <c r="AK96" s="286">
        <f t="shared" si="93"/>
        <v>0.251</v>
      </c>
      <c r="AL96" s="242">
        <v>0</v>
      </c>
      <c r="AM96" s="287">
        <f t="shared" si="94"/>
        <v>0</v>
      </c>
      <c r="AN96" s="242">
        <v>0</v>
      </c>
      <c r="AO96" s="244">
        <f t="shared" si="95"/>
        <v>0</v>
      </c>
      <c r="AP96" s="244">
        <f t="shared" si="96"/>
        <v>107</v>
      </c>
      <c r="AQ96" s="232">
        <f t="shared" si="97"/>
        <v>7.49</v>
      </c>
      <c r="AR96" s="159"/>
      <c r="AS96" s="247"/>
    </row>
    <row r="97" s="161" customFormat="1" ht="14" spans="1:59">
      <c r="A97" s="279" t="s">
        <v>310</v>
      </c>
      <c r="B97" s="280" t="s">
        <v>292</v>
      </c>
      <c r="C97" s="279">
        <v>23</v>
      </c>
      <c r="D97" s="281"/>
      <c r="E97" s="282" t="s">
        <v>117</v>
      </c>
      <c r="F97" s="282" t="s">
        <v>96</v>
      </c>
      <c r="G97" s="283"/>
      <c r="H97" s="283"/>
      <c r="I97" s="265" t="s">
        <v>307</v>
      </c>
      <c r="J97" s="159"/>
      <c r="K97" s="279">
        <f>22*5</f>
        <v>110</v>
      </c>
      <c r="L97" s="228">
        <f t="shared" si="80"/>
        <v>110</v>
      </c>
      <c r="M97" s="284">
        <f>2.04*5</f>
        <v>10.2</v>
      </c>
      <c r="N97" s="230">
        <f t="shared" si="81"/>
        <v>1.122</v>
      </c>
      <c r="O97" s="231">
        <v>0</v>
      </c>
      <c r="P97" s="230">
        <f t="shared" si="82"/>
        <v>10.2</v>
      </c>
      <c r="Q97" s="232">
        <v>0</v>
      </c>
      <c r="R97" s="233">
        <f t="shared" si="83"/>
        <v>0</v>
      </c>
      <c r="S97" s="234">
        <v>0</v>
      </c>
      <c r="T97" s="235">
        <f t="shared" si="84"/>
        <v>0</v>
      </c>
      <c r="U97" s="236">
        <f t="shared" si="85"/>
        <v>10.2</v>
      </c>
      <c r="V97" s="236">
        <f t="shared" si="86"/>
        <v>10.2</v>
      </c>
      <c r="W97" s="236">
        <f t="shared" si="87"/>
        <v>10.2</v>
      </c>
      <c r="X97" s="232">
        <v>0.1</v>
      </c>
      <c r="Y97" s="232">
        <v>0</v>
      </c>
      <c r="Z97" s="159"/>
      <c r="AA97" s="159"/>
      <c r="AB97" s="159"/>
      <c r="AC97" s="237">
        <f t="shared" si="88"/>
        <v>0.909090909090909</v>
      </c>
      <c r="AD97" s="235">
        <f t="shared" si="89"/>
        <v>0.1</v>
      </c>
      <c r="AE97" s="238">
        <f t="shared" si="90"/>
        <v>0.00950570342205323</v>
      </c>
      <c r="AF97" s="237">
        <f t="shared" si="91"/>
        <v>10.3</v>
      </c>
      <c r="AG97" s="239">
        <v>1</v>
      </c>
      <c r="AH97" s="239">
        <v>1</v>
      </c>
      <c r="AI97" s="285">
        <f t="shared" si="92"/>
        <v>10.52</v>
      </c>
      <c r="AJ97" s="239">
        <v>15</v>
      </c>
      <c r="AK97" s="286">
        <f t="shared" si="93"/>
        <v>0.298666666666667</v>
      </c>
      <c r="AL97" s="242">
        <v>0</v>
      </c>
      <c r="AM97" s="287">
        <f t="shared" si="94"/>
        <v>0</v>
      </c>
      <c r="AN97" s="242">
        <v>0</v>
      </c>
      <c r="AO97" s="244">
        <f t="shared" si="95"/>
        <v>0</v>
      </c>
      <c r="AP97" s="244">
        <f t="shared" si="96"/>
        <v>95.6363636363636</v>
      </c>
      <c r="AQ97" s="232">
        <f t="shared" si="97"/>
        <v>10.52</v>
      </c>
      <c r="AR97" s="159"/>
      <c r="AS97" s="247"/>
    </row>
    <row r="98" s="161" customFormat="1" ht="14" spans="1:59">
      <c r="A98" s="279" t="s">
        <v>311</v>
      </c>
      <c r="B98" s="280" t="s">
        <v>292</v>
      </c>
      <c r="C98" s="279">
        <v>23</v>
      </c>
      <c r="D98" s="281"/>
      <c r="E98" s="282" t="s">
        <v>117</v>
      </c>
      <c r="F98" s="282" t="s">
        <v>96</v>
      </c>
      <c r="G98" s="283"/>
      <c r="H98" s="283"/>
      <c r="I98" s="265" t="s">
        <v>307</v>
      </c>
      <c r="J98" s="159"/>
      <c r="K98" s="279">
        <f>19*5</f>
        <v>95</v>
      </c>
      <c r="L98" s="228">
        <f t="shared" si="80"/>
        <v>95</v>
      </c>
      <c r="M98" s="284">
        <f>2.14*5</f>
        <v>10.7</v>
      </c>
      <c r="N98" s="230">
        <f t="shared" si="81"/>
        <v>1.0165</v>
      </c>
      <c r="O98" s="231">
        <v>0</v>
      </c>
      <c r="P98" s="230">
        <f t="shared" si="82"/>
        <v>10.7</v>
      </c>
      <c r="Q98" s="232">
        <v>0</v>
      </c>
      <c r="R98" s="233">
        <f t="shared" si="83"/>
        <v>0</v>
      </c>
      <c r="S98" s="234">
        <v>0</v>
      </c>
      <c r="T98" s="235">
        <f t="shared" si="84"/>
        <v>0</v>
      </c>
      <c r="U98" s="236">
        <f t="shared" si="85"/>
        <v>10.7</v>
      </c>
      <c r="V98" s="236">
        <f t="shared" si="86"/>
        <v>10.7</v>
      </c>
      <c r="W98" s="236">
        <f t="shared" si="87"/>
        <v>10.7</v>
      </c>
      <c r="X98" s="232">
        <v>0.1</v>
      </c>
      <c r="Y98" s="232">
        <v>0</v>
      </c>
      <c r="Z98" s="159"/>
      <c r="AA98" s="159"/>
      <c r="AB98" s="159"/>
      <c r="AC98" s="237">
        <f t="shared" si="88"/>
        <v>1.05263157894737</v>
      </c>
      <c r="AD98" s="235">
        <f t="shared" si="89"/>
        <v>0.1</v>
      </c>
      <c r="AE98" s="238">
        <f t="shared" si="90"/>
        <v>0.00909918107370337</v>
      </c>
      <c r="AF98" s="237">
        <f t="shared" si="91"/>
        <v>10.8</v>
      </c>
      <c r="AG98" s="239">
        <v>1</v>
      </c>
      <c r="AH98" s="239">
        <v>1</v>
      </c>
      <c r="AI98" s="285">
        <f t="shared" si="92"/>
        <v>10.99</v>
      </c>
      <c r="AJ98" s="239">
        <v>15</v>
      </c>
      <c r="AK98" s="286">
        <f t="shared" si="93"/>
        <v>0.267333333333333</v>
      </c>
      <c r="AL98" s="242">
        <v>0</v>
      </c>
      <c r="AM98" s="287">
        <f t="shared" si="94"/>
        <v>0</v>
      </c>
      <c r="AN98" s="242">
        <v>0</v>
      </c>
      <c r="AO98" s="244">
        <f t="shared" si="95"/>
        <v>0</v>
      </c>
      <c r="AP98" s="244">
        <f t="shared" si="96"/>
        <v>115.684210526316</v>
      </c>
      <c r="AQ98" s="232">
        <f t="shared" si="97"/>
        <v>10.99</v>
      </c>
      <c r="AR98" s="159"/>
      <c r="AS98" s="247"/>
    </row>
    <row r="99" s="161" customFormat="1" ht="14" spans="1:59">
      <c r="A99" s="279" t="s">
        <v>312</v>
      </c>
      <c r="B99" s="280" t="s">
        <v>292</v>
      </c>
      <c r="C99" s="279">
        <v>23</v>
      </c>
      <c r="D99" s="281"/>
      <c r="E99" s="282" t="s">
        <v>117</v>
      </c>
      <c r="F99" s="282" t="s">
        <v>96</v>
      </c>
      <c r="G99" s="283"/>
      <c r="H99" s="283"/>
      <c r="I99" s="265" t="s">
        <v>307</v>
      </c>
      <c r="J99" s="159"/>
      <c r="K99" s="279">
        <f>14*5</f>
        <v>70</v>
      </c>
      <c r="L99" s="228">
        <f t="shared" si="80"/>
        <v>70</v>
      </c>
      <c r="M99" s="284">
        <f>2.21*5</f>
        <v>11.05</v>
      </c>
      <c r="N99" s="230">
        <f t="shared" si="81"/>
        <v>0.7735</v>
      </c>
      <c r="O99" s="231">
        <v>0</v>
      </c>
      <c r="P99" s="230">
        <f t="shared" si="82"/>
        <v>11.05</v>
      </c>
      <c r="Q99" s="232">
        <v>0</v>
      </c>
      <c r="R99" s="233">
        <f t="shared" si="83"/>
        <v>0</v>
      </c>
      <c r="S99" s="234">
        <v>0</v>
      </c>
      <c r="T99" s="235">
        <f t="shared" si="84"/>
        <v>0</v>
      </c>
      <c r="U99" s="236">
        <f t="shared" si="85"/>
        <v>11.05</v>
      </c>
      <c r="V99" s="236">
        <f t="shared" si="86"/>
        <v>11.05</v>
      </c>
      <c r="W99" s="236">
        <f t="shared" si="87"/>
        <v>11.05</v>
      </c>
      <c r="X99" s="232">
        <v>0.1</v>
      </c>
      <c r="Y99" s="232">
        <v>0</v>
      </c>
      <c r="Z99" s="159"/>
      <c r="AA99" s="159"/>
      <c r="AB99" s="159"/>
      <c r="AC99" s="237">
        <f t="shared" si="88"/>
        <v>1.42857142857143</v>
      </c>
      <c r="AD99" s="235">
        <f t="shared" si="89"/>
        <v>0.1</v>
      </c>
      <c r="AE99" s="238">
        <f t="shared" si="90"/>
        <v>0.00885739592559787</v>
      </c>
      <c r="AF99" s="237">
        <f t="shared" si="91"/>
        <v>11.15</v>
      </c>
      <c r="AG99" s="239">
        <v>1</v>
      </c>
      <c r="AH99" s="239">
        <v>1</v>
      </c>
      <c r="AI99" s="285">
        <f t="shared" si="92"/>
        <v>11.29</v>
      </c>
      <c r="AJ99" s="239">
        <v>15</v>
      </c>
      <c r="AK99" s="286">
        <f t="shared" si="93"/>
        <v>0.247333333333333</v>
      </c>
      <c r="AL99" s="242">
        <v>0</v>
      </c>
      <c r="AM99" s="287">
        <f t="shared" si="94"/>
        <v>0</v>
      </c>
      <c r="AN99" s="242">
        <v>0</v>
      </c>
      <c r="AO99" s="244">
        <f t="shared" si="95"/>
        <v>0</v>
      </c>
      <c r="AP99" s="244">
        <f t="shared" si="96"/>
        <v>161.285714285714</v>
      </c>
      <c r="AQ99" s="232">
        <f t="shared" si="97"/>
        <v>11.29</v>
      </c>
      <c r="AR99" s="159"/>
      <c r="AS99" s="247"/>
    </row>
    <row r="100" s="161" customFormat="1" ht="14" spans="1:59">
      <c r="A100" s="279" t="s">
        <v>313</v>
      </c>
      <c r="B100" s="280" t="s">
        <v>292</v>
      </c>
      <c r="C100" s="279">
        <v>23</v>
      </c>
      <c r="D100" s="281"/>
      <c r="E100" s="282" t="s">
        <v>117</v>
      </c>
      <c r="F100" s="282" t="s">
        <v>96</v>
      </c>
      <c r="G100" s="283"/>
      <c r="H100" s="283"/>
      <c r="I100" s="265" t="s">
        <v>307</v>
      </c>
      <c r="J100" s="159"/>
      <c r="K100" s="279">
        <f>33*5</f>
        <v>165</v>
      </c>
      <c r="L100" s="228">
        <f t="shared" si="80"/>
        <v>165</v>
      </c>
      <c r="M100" s="284">
        <f>1.81*5</f>
        <v>9.05</v>
      </c>
      <c r="N100" s="230">
        <f t="shared" si="81"/>
        <v>1.49325</v>
      </c>
      <c r="O100" s="231">
        <v>0</v>
      </c>
      <c r="P100" s="230">
        <f t="shared" si="82"/>
        <v>9.05</v>
      </c>
      <c r="Q100" s="232">
        <v>0</v>
      </c>
      <c r="R100" s="233">
        <f t="shared" si="83"/>
        <v>0</v>
      </c>
      <c r="S100" s="234">
        <v>0</v>
      </c>
      <c r="T100" s="235">
        <f t="shared" si="84"/>
        <v>0</v>
      </c>
      <c r="U100" s="236">
        <f t="shared" si="85"/>
        <v>9.05</v>
      </c>
      <c r="V100" s="236">
        <f t="shared" si="86"/>
        <v>9.05</v>
      </c>
      <c r="W100" s="236">
        <f t="shared" si="87"/>
        <v>9.05</v>
      </c>
      <c r="X100" s="232">
        <v>0.1</v>
      </c>
      <c r="Y100" s="232">
        <v>0</v>
      </c>
      <c r="Z100" s="159"/>
      <c r="AA100" s="159"/>
      <c r="AB100" s="159"/>
      <c r="AC100" s="237">
        <f t="shared" si="88"/>
        <v>0.606060606060606</v>
      </c>
      <c r="AD100" s="235">
        <f t="shared" si="89"/>
        <v>0.1</v>
      </c>
      <c r="AE100" s="238">
        <f t="shared" si="90"/>
        <v>0.0105485232067511</v>
      </c>
      <c r="AF100" s="237">
        <f t="shared" si="91"/>
        <v>9.15</v>
      </c>
      <c r="AG100" s="239">
        <v>1</v>
      </c>
      <c r="AH100" s="239">
        <v>1</v>
      </c>
      <c r="AI100" s="285">
        <f t="shared" si="92"/>
        <v>9.48</v>
      </c>
      <c r="AJ100" s="239">
        <v>15</v>
      </c>
      <c r="AK100" s="286">
        <f t="shared" si="93"/>
        <v>0.368</v>
      </c>
      <c r="AL100" s="242">
        <v>0</v>
      </c>
      <c r="AM100" s="287">
        <f t="shared" si="94"/>
        <v>0</v>
      </c>
      <c r="AN100" s="242">
        <v>0</v>
      </c>
      <c r="AO100" s="244">
        <f t="shared" si="95"/>
        <v>0</v>
      </c>
      <c r="AP100" s="244">
        <f t="shared" si="96"/>
        <v>57.4545454545455</v>
      </c>
      <c r="AQ100" s="232">
        <f t="shared" si="97"/>
        <v>9.48</v>
      </c>
      <c r="AR100" s="159"/>
      <c r="AS100" s="247"/>
    </row>
    <row r="101" s="161" customFormat="1" ht="14" spans="1:59">
      <c r="A101" s="279" t="s">
        <v>314</v>
      </c>
      <c r="B101" s="280" t="s">
        <v>292</v>
      </c>
      <c r="C101" s="279">
        <v>23</v>
      </c>
      <c r="D101" s="281"/>
      <c r="E101" s="282" t="s">
        <v>117</v>
      </c>
      <c r="F101" s="282" t="s">
        <v>96</v>
      </c>
      <c r="G101" s="283"/>
      <c r="H101" s="283"/>
      <c r="I101" s="265" t="s">
        <v>307</v>
      </c>
      <c r="J101" s="159"/>
      <c r="K101" s="279">
        <f>24*5</f>
        <v>120</v>
      </c>
      <c r="L101" s="228">
        <f t="shared" si="80"/>
        <v>120</v>
      </c>
      <c r="M101" s="284">
        <f>1.25*5</f>
        <v>6.25</v>
      </c>
      <c r="N101" s="230">
        <f t="shared" si="81"/>
        <v>0.75</v>
      </c>
      <c r="O101" s="231">
        <v>0</v>
      </c>
      <c r="P101" s="230">
        <f t="shared" si="82"/>
        <v>6.25</v>
      </c>
      <c r="Q101" s="232">
        <v>0</v>
      </c>
      <c r="R101" s="233">
        <f t="shared" si="83"/>
        <v>0</v>
      </c>
      <c r="S101" s="234">
        <v>0</v>
      </c>
      <c r="T101" s="235">
        <f t="shared" si="84"/>
        <v>0</v>
      </c>
      <c r="U101" s="236">
        <f t="shared" si="85"/>
        <v>6.25</v>
      </c>
      <c r="V101" s="236">
        <f t="shared" si="86"/>
        <v>6.25</v>
      </c>
      <c r="W101" s="236">
        <f t="shared" si="87"/>
        <v>6.25</v>
      </c>
      <c r="X101" s="232">
        <v>0.1</v>
      </c>
      <c r="Y101" s="232">
        <v>0</v>
      </c>
      <c r="Z101" s="159"/>
      <c r="AA101" s="159"/>
      <c r="AB101" s="159"/>
      <c r="AC101" s="237">
        <f t="shared" si="88"/>
        <v>0.833333333333333</v>
      </c>
      <c r="AD101" s="235">
        <f t="shared" si="89"/>
        <v>0.1</v>
      </c>
      <c r="AE101" s="238">
        <f t="shared" si="90"/>
        <v>0.0151745068285281</v>
      </c>
      <c r="AF101" s="237">
        <f t="shared" si="91"/>
        <v>6.35</v>
      </c>
      <c r="AG101" s="239">
        <v>1</v>
      </c>
      <c r="AH101" s="239">
        <v>1</v>
      </c>
      <c r="AI101" s="285">
        <f t="shared" si="92"/>
        <v>6.59</v>
      </c>
      <c r="AJ101" s="239">
        <v>15</v>
      </c>
      <c r="AK101" s="286">
        <f t="shared" si="93"/>
        <v>0.560666666666667</v>
      </c>
      <c r="AL101" s="242">
        <v>0</v>
      </c>
      <c r="AM101" s="287">
        <f t="shared" si="94"/>
        <v>0</v>
      </c>
      <c r="AN101" s="242">
        <v>0</v>
      </c>
      <c r="AO101" s="244">
        <f t="shared" si="95"/>
        <v>0</v>
      </c>
      <c r="AP101" s="244">
        <f t="shared" si="96"/>
        <v>54.9166666666667</v>
      </c>
      <c r="AQ101" s="232">
        <f t="shared" si="97"/>
        <v>6.59</v>
      </c>
      <c r="AR101" s="159"/>
      <c r="AS101" s="247"/>
    </row>
    <row r="102" s="161" customFormat="1" ht="14" spans="1:59">
      <c r="A102" s="279" t="s">
        <v>315</v>
      </c>
      <c r="B102" s="280" t="s">
        <v>292</v>
      </c>
      <c r="C102" s="279">
        <v>23</v>
      </c>
      <c r="D102" s="281"/>
      <c r="E102" s="282" t="s">
        <v>117</v>
      </c>
      <c r="F102" s="282" t="s">
        <v>96</v>
      </c>
      <c r="G102" s="283"/>
      <c r="H102" s="283"/>
      <c r="I102" s="265" t="s">
        <v>307</v>
      </c>
      <c r="J102" s="159"/>
      <c r="K102" s="279">
        <f>40*5</f>
        <v>200</v>
      </c>
      <c r="L102" s="228">
        <f t="shared" si="80"/>
        <v>200</v>
      </c>
      <c r="M102" s="284">
        <f>1.12*5</f>
        <v>5.6</v>
      </c>
      <c r="N102" s="230">
        <f t="shared" si="81"/>
        <v>1.12</v>
      </c>
      <c r="O102" s="231">
        <v>0</v>
      </c>
      <c r="P102" s="230">
        <f t="shared" si="82"/>
        <v>5.6</v>
      </c>
      <c r="Q102" s="232">
        <v>0</v>
      </c>
      <c r="R102" s="233">
        <f t="shared" si="83"/>
        <v>0</v>
      </c>
      <c r="S102" s="234">
        <v>0</v>
      </c>
      <c r="T102" s="235">
        <f t="shared" si="84"/>
        <v>0</v>
      </c>
      <c r="U102" s="236">
        <f t="shared" si="85"/>
        <v>5.6</v>
      </c>
      <c r="V102" s="236">
        <f t="shared" si="86"/>
        <v>5.6</v>
      </c>
      <c r="W102" s="236">
        <f t="shared" si="87"/>
        <v>5.6</v>
      </c>
      <c r="X102" s="232">
        <v>0.1</v>
      </c>
      <c r="Y102" s="232">
        <v>0</v>
      </c>
      <c r="Z102" s="159"/>
      <c r="AA102" s="159"/>
      <c r="AB102" s="159"/>
      <c r="AC102" s="237">
        <f t="shared" si="88"/>
        <v>0.5</v>
      </c>
      <c r="AD102" s="235">
        <f t="shared" si="89"/>
        <v>0.1</v>
      </c>
      <c r="AE102" s="238">
        <f t="shared" si="90"/>
        <v>0.0163934426229508</v>
      </c>
      <c r="AF102" s="237">
        <f t="shared" si="91"/>
        <v>5.7</v>
      </c>
      <c r="AG102" s="239">
        <v>1</v>
      </c>
      <c r="AH102" s="239">
        <v>1</v>
      </c>
      <c r="AI102" s="285">
        <f t="shared" si="92"/>
        <v>6.1</v>
      </c>
      <c r="AJ102" s="239">
        <v>15</v>
      </c>
      <c r="AK102" s="286">
        <f t="shared" si="93"/>
        <v>0.593333333333333</v>
      </c>
      <c r="AL102" s="242">
        <v>0</v>
      </c>
      <c r="AM102" s="287">
        <f t="shared" si="94"/>
        <v>0</v>
      </c>
      <c r="AN102" s="242">
        <v>0</v>
      </c>
      <c r="AO102" s="244">
        <f t="shared" si="95"/>
        <v>0</v>
      </c>
      <c r="AP102" s="244">
        <f t="shared" si="96"/>
        <v>30.5</v>
      </c>
      <c r="AQ102" s="232">
        <f t="shared" si="97"/>
        <v>6.1</v>
      </c>
      <c r="AR102" s="159"/>
      <c r="AS102" s="247"/>
    </row>
    <row r="103" s="161" customFormat="1" ht="14" spans="1:59">
      <c r="A103" s="279" t="s">
        <v>316</v>
      </c>
      <c r="B103" s="280" t="s">
        <v>292</v>
      </c>
      <c r="C103" s="279">
        <v>23</v>
      </c>
      <c r="D103" s="281"/>
      <c r="E103" s="282" t="s">
        <v>117</v>
      </c>
      <c r="F103" s="282" t="s">
        <v>96</v>
      </c>
      <c r="G103" s="283"/>
      <c r="H103" s="283"/>
      <c r="I103" s="265" t="s">
        <v>307</v>
      </c>
      <c r="J103" s="159"/>
      <c r="K103" s="279">
        <f>22*5</f>
        <v>110</v>
      </c>
      <c r="L103" s="228">
        <f t="shared" si="80"/>
        <v>110</v>
      </c>
      <c r="M103" s="284">
        <f>1.12*5</f>
        <v>5.6</v>
      </c>
      <c r="N103" s="230">
        <f t="shared" si="81"/>
        <v>0.616</v>
      </c>
      <c r="O103" s="231">
        <v>0</v>
      </c>
      <c r="P103" s="230">
        <f t="shared" si="82"/>
        <v>5.6</v>
      </c>
      <c r="Q103" s="232">
        <v>0</v>
      </c>
      <c r="R103" s="233">
        <f t="shared" si="83"/>
        <v>0</v>
      </c>
      <c r="S103" s="234">
        <v>0</v>
      </c>
      <c r="T103" s="235">
        <f t="shared" si="84"/>
        <v>0</v>
      </c>
      <c r="U103" s="236">
        <f t="shared" si="85"/>
        <v>5.6</v>
      </c>
      <c r="V103" s="236">
        <f t="shared" si="86"/>
        <v>5.6</v>
      </c>
      <c r="W103" s="236">
        <f t="shared" si="87"/>
        <v>5.6</v>
      </c>
      <c r="X103" s="232">
        <v>0.1</v>
      </c>
      <c r="Y103" s="232">
        <v>0</v>
      </c>
      <c r="Z103" s="159"/>
      <c r="AA103" s="159"/>
      <c r="AB103" s="159"/>
      <c r="AC103" s="237">
        <f t="shared" si="88"/>
        <v>0.909090909090909</v>
      </c>
      <c r="AD103" s="235">
        <f t="shared" si="89"/>
        <v>0.1</v>
      </c>
      <c r="AE103" s="238">
        <f t="shared" si="90"/>
        <v>0.0168918918918919</v>
      </c>
      <c r="AF103" s="237">
        <f t="shared" si="91"/>
        <v>5.7</v>
      </c>
      <c r="AG103" s="239">
        <v>1</v>
      </c>
      <c r="AH103" s="239">
        <v>1</v>
      </c>
      <c r="AI103" s="285">
        <f t="shared" si="92"/>
        <v>5.92</v>
      </c>
      <c r="AJ103" s="239">
        <v>10</v>
      </c>
      <c r="AK103" s="286">
        <f t="shared" si="93"/>
        <v>0.408</v>
      </c>
      <c r="AL103" s="242">
        <v>0</v>
      </c>
      <c r="AM103" s="287">
        <f t="shared" si="94"/>
        <v>0</v>
      </c>
      <c r="AN103" s="242">
        <v>0</v>
      </c>
      <c r="AO103" s="244">
        <f t="shared" si="95"/>
        <v>0</v>
      </c>
      <c r="AP103" s="244">
        <f t="shared" si="96"/>
        <v>53.8181818181818</v>
      </c>
      <c r="AQ103" s="232">
        <f t="shared" si="97"/>
        <v>5.92</v>
      </c>
      <c r="AR103" s="159"/>
      <c r="AS103" s="247"/>
    </row>
    <row r="104" s="161" customFormat="1" ht="14" spans="1:59">
      <c r="A104" s="279" t="s">
        <v>317</v>
      </c>
      <c r="B104" s="280" t="s">
        <v>292</v>
      </c>
      <c r="C104" s="279">
        <v>23</v>
      </c>
      <c r="D104" s="281"/>
      <c r="E104" s="282" t="s">
        <v>117</v>
      </c>
      <c r="F104" s="282" t="s">
        <v>96</v>
      </c>
      <c r="G104" s="283"/>
      <c r="H104" s="283"/>
      <c r="I104" s="265" t="s">
        <v>307</v>
      </c>
      <c r="J104" s="159"/>
      <c r="K104" s="279">
        <f>12*5</f>
        <v>60</v>
      </c>
      <c r="L104" s="228">
        <f t="shared" si="80"/>
        <v>60</v>
      </c>
      <c r="M104" s="284">
        <f>0.85*5</f>
        <v>4.25</v>
      </c>
      <c r="N104" s="230">
        <f t="shared" si="81"/>
        <v>0.255</v>
      </c>
      <c r="O104" s="231">
        <v>0</v>
      </c>
      <c r="P104" s="230">
        <f t="shared" si="82"/>
        <v>4.25</v>
      </c>
      <c r="Q104" s="232">
        <v>0</v>
      </c>
      <c r="R104" s="233">
        <f t="shared" si="83"/>
        <v>0</v>
      </c>
      <c r="S104" s="234">
        <v>0</v>
      </c>
      <c r="T104" s="235">
        <f t="shared" si="84"/>
        <v>0</v>
      </c>
      <c r="U104" s="236">
        <f t="shared" si="85"/>
        <v>4.25</v>
      </c>
      <c r="V104" s="236">
        <f t="shared" si="86"/>
        <v>4.25</v>
      </c>
      <c r="W104" s="236">
        <f t="shared" si="87"/>
        <v>4.25</v>
      </c>
      <c r="X104" s="232">
        <v>0.1</v>
      </c>
      <c r="Y104" s="232">
        <v>0</v>
      </c>
      <c r="Z104" s="159"/>
      <c r="AA104" s="159"/>
      <c r="AB104" s="159"/>
      <c r="AC104" s="237">
        <f t="shared" si="88"/>
        <v>1.66666666666667</v>
      </c>
      <c r="AD104" s="235">
        <f t="shared" si="89"/>
        <v>0.1</v>
      </c>
      <c r="AE104" s="238">
        <f t="shared" si="90"/>
        <v>0.0223713646532438</v>
      </c>
      <c r="AF104" s="237">
        <f t="shared" si="91"/>
        <v>4.35</v>
      </c>
      <c r="AG104" s="239">
        <v>1</v>
      </c>
      <c r="AH104" s="239">
        <v>1</v>
      </c>
      <c r="AI104" s="285">
        <f t="shared" si="92"/>
        <v>4.47</v>
      </c>
      <c r="AJ104" s="239">
        <v>10</v>
      </c>
      <c r="AK104" s="286">
        <f t="shared" si="93"/>
        <v>0.553</v>
      </c>
      <c r="AL104" s="242">
        <v>0</v>
      </c>
      <c r="AM104" s="287">
        <f t="shared" si="94"/>
        <v>0</v>
      </c>
      <c r="AN104" s="242">
        <v>0</v>
      </c>
      <c r="AO104" s="244">
        <f t="shared" si="95"/>
        <v>0</v>
      </c>
      <c r="AP104" s="244">
        <f t="shared" si="96"/>
        <v>74.5</v>
      </c>
      <c r="AQ104" s="232">
        <f t="shared" si="97"/>
        <v>4.47</v>
      </c>
      <c r="AR104" s="159"/>
      <c r="AS104" s="247"/>
    </row>
    <row r="105" s="161" customFormat="1" ht="14" spans="1:59">
      <c r="A105" s="279" t="s">
        <v>318</v>
      </c>
      <c r="B105" s="280" t="s">
        <v>292</v>
      </c>
      <c r="C105" s="279">
        <v>23</v>
      </c>
      <c r="D105" s="281"/>
      <c r="E105" s="282" t="s">
        <v>117</v>
      </c>
      <c r="F105" s="282" t="s">
        <v>96</v>
      </c>
      <c r="G105" s="283"/>
      <c r="H105" s="283"/>
      <c r="I105" s="265" t="s">
        <v>307</v>
      </c>
      <c r="J105" s="159"/>
      <c r="K105" s="279">
        <f>58*5</f>
        <v>290</v>
      </c>
      <c r="L105" s="228">
        <f t="shared" si="80"/>
        <v>290</v>
      </c>
      <c r="M105" s="284">
        <f>3.85*5</f>
        <v>19.25</v>
      </c>
      <c r="N105" s="230">
        <f t="shared" si="81"/>
        <v>5.5825</v>
      </c>
      <c r="O105" s="231">
        <v>0</v>
      </c>
      <c r="P105" s="230">
        <f t="shared" si="82"/>
        <v>19.25</v>
      </c>
      <c r="Q105" s="232">
        <v>0</v>
      </c>
      <c r="R105" s="233">
        <f t="shared" si="83"/>
        <v>0</v>
      </c>
      <c r="S105" s="234">
        <v>0</v>
      </c>
      <c r="T105" s="235">
        <f t="shared" si="84"/>
        <v>0</v>
      </c>
      <c r="U105" s="236">
        <f t="shared" si="85"/>
        <v>19.25</v>
      </c>
      <c r="V105" s="236">
        <f t="shared" si="86"/>
        <v>19.25</v>
      </c>
      <c r="W105" s="236">
        <f t="shared" si="87"/>
        <v>19.25</v>
      </c>
      <c r="X105" s="232">
        <v>0.1</v>
      </c>
      <c r="Y105" s="232">
        <v>0</v>
      </c>
      <c r="Z105" s="159"/>
      <c r="AA105" s="159"/>
      <c r="AB105" s="159"/>
      <c r="AC105" s="237">
        <f t="shared" si="88"/>
        <v>0.344827586206897</v>
      </c>
      <c r="AD105" s="235">
        <f t="shared" si="89"/>
        <v>0.1</v>
      </c>
      <c r="AE105" s="238">
        <f t="shared" si="90"/>
        <v>0.00501756146512795</v>
      </c>
      <c r="AF105" s="237">
        <f t="shared" si="91"/>
        <v>19.35</v>
      </c>
      <c r="AG105" s="239">
        <v>1</v>
      </c>
      <c r="AH105" s="239">
        <v>1</v>
      </c>
      <c r="AI105" s="285">
        <f t="shared" si="92"/>
        <v>19.93</v>
      </c>
      <c r="AJ105" s="239">
        <v>30</v>
      </c>
      <c r="AK105" s="286">
        <f t="shared" si="93"/>
        <v>0.335666666666667</v>
      </c>
      <c r="AL105" s="242">
        <v>0</v>
      </c>
      <c r="AM105" s="287">
        <f t="shared" si="94"/>
        <v>0</v>
      </c>
      <c r="AN105" s="242">
        <v>0</v>
      </c>
      <c r="AO105" s="244">
        <f t="shared" si="95"/>
        <v>0</v>
      </c>
      <c r="AP105" s="244">
        <f t="shared" si="96"/>
        <v>68.7241379310345</v>
      </c>
      <c r="AQ105" s="232">
        <f t="shared" si="97"/>
        <v>19.93</v>
      </c>
      <c r="AR105" s="159"/>
      <c r="AS105" s="247"/>
    </row>
    <row r="106" s="161" customFormat="1" ht="14" spans="1:59">
      <c r="A106" s="279" t="s">
        <v>319</v>
      </c>
      <c r="B106" s="280" t="s">
        <v>292</v>
      </c>
      <c r="C106" s="279">
        <v>23</v>
      </c>
      <c r="D106" s="281"/>
      <c r="E106" s="282" t="s">
        <v>117</v>
      </c>
      <c r="F106" s="282" t="s">
        <v>96</v>
      </c>
      <c r="G106" s="283"/>
      <c r="H106" s="283"/>
      <c r="I106" s="265" t="s">
        <v>307</v>
      </c>
      <c r="J106" s="159"/>
      <c r="K106" s="279">
        <f>5*5</f>
        <v>25</v>
      </c>
      <c r="L106" s="228">
        <f t="shared" si="80"/>
        <v>25</v>
      </c>
      <c r="M106" s="284">
        <f>0.62*5</f>
        <v>3.1</v>
      </c>
      <c r="N106" s="230">
        <f t="shared" si="81"/>
        <v>0.0775</v>
      </c>
      <c r="O106" s="231">
        <v>0</v>
      </c>
      <c r="P106" s="230">
        <f t="shared" si="82"/>
        <v>3.1</v>
      </c>
      <c r="Q106" s="232">
        <v>0</v>
      </c>
      <c r="R106" s="233">
        <f t="shared" si="83"/>
        <v>0</v>
      </c>
      <c r="S106" s="234">
        <v>0</v>
      </c>
      <c r="T106" s="235">
        <f t="shared" si="84"/>
        <v>0</v>
      </c>
      <c r="U106" s="236">
        <f t="shared" si="85"/>
        <v>3.1</v>
      </c>
      <c r="V106" s="236">
        <f t="shared" si="86"/>
        <v>3.1</v>
      </c>
      <c r="W106" s="236">
        <f t="shared" si="87"/>
        <v>3.1</v>
      </c>
      <c r="X106" s="232">
        <v>0.1</v>
      </c>
      <c r="Y106" s="232">
        <v>0</v>
      </c>
      <c r="Z106" s="159"/>
      <c r="AA106" s="159"/>
      <c r="AB106" s="159"/>
      <c r="AC106" s="237">
        <f t="shared" si="88"/>
        <v>4</v>
      </c>
      <c r="AD106" s="235">
        <f t="shared" si="89"/>
        <v>0.1</v>
      </c>
      <c r="AE106" s="238">
        <f t="shared" si="90"/>
        <v>0.0307692307692308</v>
      </c>
      <c r="AF106" s="237">
        <f t="shared" si="91"/>
        <v>3.2</v>
      </c>
      <c r="AG106" s="239">
        <v>1</v>
      </c>
      <c r="AH106" s="239">
        <v>1</v>
      </c>
      <c r="AI106" s="285">
        <f t="shared" si="92"/>
        <v>3.25</v>
      </c>
      <c r="AJ106" s="239">
        <v>10</v>
      </c>
      <c r="AK106" s="286">
        <f t="shared" si="93"/>
        <v>0.675</v>
      </c>
      <c r="AL106" s="242">
        <v>0</v>
      </c>
      <c r="AM106" s="287">
        <f t="shared" si="94"/>
        <v>0</v>
      </c>
      <c r="AN106" s="242">
        <v>0</v>
      </c>
      <c r="AO106" s="244">
        <f t="shared" si="95"/>
        <v>0</v>
      </c>
      <c r="AP106" s="244">
        <f t="shared" si="96"/>
        <v>130</v>
      </c>
      <c r="AQ106" s="232">
        <f t="shared" si="97"/>
        <v>3.25</v>
      </c>
      <c r="AR106" s="159"/>
      <c r="AS106" s="247"/>
    </row>
    <row r="107" s="159" customFormat="1" spans="1:59">
      <c r="A107" s="288"/>
      <c r="B107" s="288"/>
      <c r="C107" s="289"/>
      <c r="D107" s="159"/>
      <c r="E107" s="248"/>
      <c r="F107" s="290"/>
      <c r="G107" s="159"/>
      <c r="H107" s="159"/>
      <c r="I107" s="265"/>
      <c r="J107" s="159"/>
      <c r="K107" s="159"/>
      <c r="L107" s="159"/>
      <c r="M107" s="248"/>
      <c r="N107" s="159"/>
      <c r="O107" s="159"/>
      <c r="P107" s="159"/>
      <c r="Q107" s="263"/>
      <c r="R107" s="159"/>
      <c r="S107" s="264"/>
      <c r="T107" s="159"/>
      <c r="U107" s="159"/>
      <c r="V107" s="159"/>
      <c r="W107" s="159"/>
      <c r="X107" s="263"/>
      <c r="Y107" s="263"/>
      <c r="Z107" s="159"/>
      <c r="AA107" s="159"/>
      <c r="AB107" s="159"/>
      <c r="AC107" s="263"/>
      <c r="AD107" s="263"/>
      <c r="AE107" s="159"/>
      <c r="AF107" s="159"/>
      <c r="AG107" s="159"/>
      <c r="AH107" s="159"/>
      <c r="AI107" s="291"/>
      <c r="AJ107" s="291"/>
      <c r="AK107" s="292"/>
      <c r="AL107" s="159"/>
      <c r="AM107" s="159"/>
      <c r="AN107" s="159"/>
      <c r="AO107" s="159"/>
      <c r="AP107" s="159"/>
      <c r="AQ107" s="293"/>
      <c r="AR107" s="159"/>
      <c r="AS107" s="247"/>
    </row>
    <row r="108" ht="30" customHeight="1" spans="1:59">
      <c r="A108" s="294" t="s">
        <v>320</v>
      </c>
      <c r="B108" s="280" t="s">
        <v>292</v>
      </c>
      <c r="I108" s="167" t="s">
        <v>68</v>
      </c>
      <c r="K108" s="253">
        <f>K94*2+K97+K99+K104+K106*2</f>
        <v>520</v>
      </c>
      <c r="L108" s="223">
        <f>K108</f>
        <v>520</v>
      </c>
      <c r="M108" s="223">
        <f>M94*2+M97+M99+M104+M106*2</f>
        <v>55.5</v>
      </c>
      <c r="X108" s="295">
        <f>1.6*1.1</f>
        <v>1.76</v>
      </c>
      <c r="Y108" s="295">
        <f>0.11*1.1</f>
        <v>0.121</v>
      </c>
      <c r="AI108" s="296">
        <f>AI94*2+AI97+AI99+AI104+AI106*2+X108+Y108</f>
        <v>59.121</v>
      </c>
      <c r="AJ108" s="296">
        <v>74</v>
      </c>
      <c r="AK108" s="241">
        <f t="shared" ref="AK108:AK112" si="98">(AJ108-AI108)/AJ108</f>
        <v>0.201067567567568</v>
      </c>
    </row>
    <row r="109" ht="31" customHeight="1" spans="1:59">
      <c r="A109" s="294" t="s">
        <v>321</v>
      </c>
      <c r="B109" s="280" t="s">
        <v>292</v>
      </c>
      <c r="I109" s="167" t="s">
        <v>68</v>
      </c>
      <c r="K109" s="253">
        <f>K103+K101+K102+K104+K105</f>
        <v>780</v>
      </c>
      <c r="L109" s="223">
        <f>K109</f>
        <v>780</v>
      </c>
      <c r="M109" s="253">
        <f>M103+M101+M102+M104+M105</f>
        <v>40.95</v>
      </c>
      <c r="X109" s="295">
        <f>1.6*1.1</f>
        <v>1.76</v>
      </c>
      <c r="Y109" s="295">
        <f>0.11*1.1</f>
        <v>0.121</v>
      </c>
      <c r="AI109" s="296">
        <f>AI103+AI101+AI102+AI104+AI105+X109+Y109</f>
        <v>44.891</v>
      </c>
      <c r="AJ109" s="296">
        <v>59</v>
      </c>
      <c r="AK109" s="241">
        <f t="shared" si="98"/>
        <v>0.239135593220339</v>
      </c>
    </row>
    <row r="111" s="157" customFormat="1" ht="14" spans="1:59">
      <c r="A111" s="222" t="s">
        <v>322</v>
      </c>
      <c r="B111" s="222" t="s">
        <v>323</v>
      </c>
      <c r="C111" s="223">
        <v>400</v>
      </c>
      <c r="D111" s="224" t="s">
        <v>203</v>
      </c>
      <c r="E111" s="225" t="s">
        <v>324</v>
      </c>
      <c r="F111" s="225" t="s">
        <v>96</v>
      </c>
      <c r="G111" s="223" t="s">
        <v>201</v>
      </c>
      <c r="H111" s="223" t="s">
        <v>325</v>
      </c>
      <c r="I111" s="167" t="s">
        <v>326</v>
      </c>
      <c r="J111" s="250"/>
      <c r="K111" s="227">
        <f t="shared" ref="K111:K114" si="99">C111</f>
        <v>400</v>
      </c>
      <c r="L111" s="228">
        <f t="shared" ref="L111:L114" si="100">K111*1.01</f>
        <v>404</v>
      </c>
      <c r="M111" s="229">
        <v>63</v>
      </c>
      <c r="N111" s="230">
        <f t="shared" ref="N111:N114" si="101">M111/1000*L111</f>
        <v>25.452</v>
      </c>
      <c r="O111" s="231">
        <v>0</v>
      </c>
      <c r="P111" s="230">
        <f t="shared" ref="P111:P114" si="102">M111*(1+O111)</f>
        <v>63</v>
      </c>
      <c r="Q111" s="232">
        <v>5</v>
      </c>
      <c r="R111" s="233">
        <f t="shared" ref="R111:R114" si="103">Q111/AP111</f>
        <v>0.0653821888318825</v>
      </c>
      <c r="S111" s="234">
        <v>0.05</v>
      </c>
      <c r="T111" s="235">
        <f t="shared" ref="T111:T114" si="104">P111*S111</f>
        <v>3.15</v>
      </c>
      <c r="U111" s="236">
        <f t="shared" ref="U111:U114" si="105">P111/(1-S111)</f>
        <v>66.3157894736842</v>
      </c>
      <c r="V111" s="236">
        <f t="shared" ref="V111:V114" si="106">U111+Q111</f>
        <v>71.3157894736842</v>
      </c>
      <c r="W111" s="236">
        <f t="shared" ref="W111:W114" si="107">V111/1000*L111</f>
        <v>28.8115789473684</v>
      </c>
      <c r="X111" s="249">
        <f>0.34*1.1</f>
        <v>0.374</v>
      </c>
      <c r="Y111" s="232">
        <v>0</v>
      </c>
      <c r="Z111" s="159"/>
      <c r="AA111" s="159"/>
      <c r="AB111" s="159"/>
      <c r="AC111" s="237">
        <f t="shared" ref="AC111:AC114" si="108">AD111/K111*1000</f>
        <v>0.935</v>
      </c>
      <c r="AD111" s="235">
        <f t="shared" ref="AD111:AD114" si="109">AB111+Y111+AA111+Z111+X111</f>
        <v>0.374</v>
      </c>
      <c r="AE111" s="238">
        <f t="shared" ref="AE111:AE114" si="110">AD111/AQ111</f>
        <v>0.012226469311562</v>
      </c>
      <c r="AF111" s="239">
        <f t="shared" ref="AF111:AF114" si="111">W111+AD111</f>
        <v>29.1855789473684</v>
      </c>
      <c r="AG111" s="239">
        <v>1</v>
      </c>
      <c r="AH111" s="239">
        <v>1</v>
      </c>
      <c r="AI111" s="240">
        <f t="shared" ref="AI111:AI114" si="112">AF111+AG111/1000*L111+AH111*K111/1000</f>
        <v>29.9895789473684</v>
      </c>
      <c r="AJ111" s="240">
        <v>21</v>
      </c>
      <c r="AK111" s="241">
        <f t="shared" si="98"/>
        <v>-0.428075187969925</v>
      </c>
      <c r="AL111" s="242">
        <v>0.02</v>
      </c>
      <c r="AM111" s="243">
        <f t="shared" ref="AM111:AM114" si="113">AI111*AL111</f>
        <v>0.599791578947368</v>
      </c>
      <c r="AN111" s="242">
        <v>0</v>
      </c>
      <c r="AO111" s="244">
        <f t="shared" ref="AO111:AO114" si="114">AT111*AN111</f>
        <v>0</v>
      </c>
      <c r="AP111" s="244">
        <f t="shared" ref="AP111:AP114" si="115">AQ111/K111*1000</f>
        <v>76.4734263157895</v>
      </c>
      <c r="AQ111" s="245">
        <f t="shared" ref="AQ111:AQ114" si="116">AI111+AM111+AO111</f>
        <v>30.5893705263158</v>
      </c>
      <c r="AR111" s="230"/>
      <c r="AS111" s="247"/>
      <c r="AT111" s="230"/>
      <c r="AU111" s="251"/>
      <c r="AV111" s="252"/>
      <c r="AW111" s="159">
        <f>AI56</f>
        <v>14.9797894736842</v>
      </c>
      <c r="AX111" s="159">
        <f>AJ56</f>
        <v>21</v>
      </c>
      <c r="AY111" s="159" t="s">
        <v>204</v>
      </c>
      <c r="AZ111" s="252"/>
      <c r="BA111" s="252"/>
      <c r="BB111" s="252"/>
      <c r="BC111" s="252"/>
      <c r="BD111" s="252"/>
      <c r="BE111" s="252"/>
      <c r="BF111" s="252"/>
      <c r="BG111" s="252"/>
    </row>
    <row r="112" s="157" customFormat="1" ht="14" spans="1:59">
      <c r="A112" s="222" t="s">
        <v>327</v>
      </c>
      <c r="B112" s="222" t="s">
        <v>323</v>
      </c>
      <c r="C112" s="223">
        <v>400</v>
      </c>
      <c r="D112" s="224" t="s">
        <v>203</v>
      </c>
      <c r="E112" s="225" t="s">
        <v>324</v>
      </c>
      <c r="F112" s="225" t="s">
        <v>96</v>
      </c>
      <c r="G112" s="223" t="s">
        <v>201</v>
      </c>
      <c r="H112" s="223" t="s">
        <v>325</v>
      </c>
      <c r="I112" s="167" t="s">
        <v>326</v>
      </c>
      <c r="J112" s="250"/>
      <c r="K112" s="227">
        <f t="shared" si="99"/>
        <v>400</v>
      </c>
      <c r="L112" s="228">
        <f t="shared" si="100"/>
        <v>404</v>
      </c>
      <c r="M112" s="229">
        <v>55</v>
      </c>
      <c r="N112" s="230">
        <f t="shared" si="101"/>
        <v>22.22</v>
      </c>
      <c r="O112" s="231">
        <v>0</v>
      </c>
      <c r="P112" s="230">
        <f t="shared" si="102"/>
        <v>55</v>
      </c>
      <c r="Q112" s="232">
        <v>5</v>
      </c>
      <c r="R112" s="233">
        <f t="shared" si="103"/>
        <v>0.0737484251800102</v>
      </c>
      <c r="S112" s="234">
        <v>0.05</v>
      </c>
      <c r="T112" s="235">
        <f t="shared" si="104"/>
        <v>2.75</v>
      </c>
      <c r="U112" s="236">
        <f t="shared" si="105"/>
        <v>57.8947368421053</v>
      </c>
      <c r="V112" s="236">
        <f t="shared" si="106"/>
        <v>62.8947368421053</v>
      </c>
      <c r="W112" s="236">
        <f t="shared" si="107"/>
        <v>25.4094736842105</v>
      </c>
      <c r="X112" s="249">
        <f>0.34*1.1</f>
        <v>0.374</v>
      </c>
      <c r="Y112" s="232">
        <v>0</v>
      </c>
      <c r="Z112" s="159"/>
      <c r="AA112" s="159"/>
      <c r="AB112" s="159"/>
      <c r="AC112" s="237">
        <f t="shared" si="108"/>
        <v>0.935</v>
      </c>
      <c r="AD112" s="235">
        <f t="shared" si="109"/>
        <v>0.374</v>
      </c>
      <c r="AE112" s="238">
        <f t="shared" si="110"/>
        <v>0.0137909555086619</v>
      </c>
      <c r="AF112" s="239">
        <f t="shared" si="111"/>
        <v>25.7834736842105</v>
      </c>
      <c r="AG112" s="239">
        <v>1</v>
      </c>
      <c r="AH112" s="239">
        <v>1</v>
      </c>
      <c r="AI112" s="240">
        <f t="shared" si="112"/>
        <v>26.5874736842105</v>
      </c>
      <c r="AJ112" s="240">
        <v>21</v>
      </c>
      <c r="AK112" s="241">
        <f t="shared" si="98"/>
        <v>-0.266070175438596</v>
      </c>
      <c r="AL112" s="242">
        <v>0.02</v>
      </c>
      <c r="AM112" s="243">
        <f t="shared" si="113"/>
        <v>0.531749473684211</v>
      </c>
      <c r="AN112" s="242">
        <v>0</v>
      </c>
      <c r="AO112" s="244">
        <f t="shared" si="114"/>
        <v>0</v>
      </c>
      <c r="AP112" s="244">
        <f t="shared" si="115"/>
        <v>67.7980578947368</v>
      </c>
      <c r="AQ112" s="245">
        <f t="shared" si="116"/>
        <v>27.1192231578947</v>
      </c>
      <c r="AR112" s="230"/>
      <c r="AS112" s="247"/>
      <c r="AT112" s="230"/>
      <c r="AU112" s="251"/>
      <c r="AV112" s="252"/>
      <c r="AW112" s="159">
        <f>AI57</f>
        <v>32.5038421052632</v>
      </c>
      <c r="AX112" s="159">
        <f>AJ57</f>
        <v>38</v>
      </c>
      <c r="AY112" s="159" t="s">
        <v>204</v>
      </c>
      <c r="AZ112" s="252"/>
      <c r="BA112" s="252"/>
      <c r="BB112" s="252"/>
      <c r="BC112" s="252"/>
      <c r="BD112" s="252"/>
      <c r="BE112" s="252"/>
      <c r="BF112" s="252"/>
      <c r="BG112" s="252"/>
    </row>
    <row r="113" ht="14" spans="1:50">
      <c r="A113" s="255" t="s">
        <v>328</v>
      </c>
      <c r="B113" s="255" t="s">
        <v>323</v>
      </c>
      <c r="C113" s="223">
        <v>400</v>
      </c>
      <c r="D113" s="224" t="s">
        <v>239</v>
      </c>
      <c r="E113" s="225" t="s">
        <v>324</v>
      </c>
      <c r="F113" s="225" t="s">
        <v>75</v>
      </c>
      <c r="G113" s="253" t="s">
        <v>240</v>
      </c>
      <c r="H113" s="223" t="s">
        <v>325</v>
      </c>
      <c r="I113" s="167" t="s">
        <v>326</v>
      </c>
      <c r="J113" s="254"/>
      <c r="K113" s="227">
        <f t="shared" si="99"/>
        <v>400</v>
      </c>
      <c r="L113" s="228">
        <f t="shared" si="100"/>
        <v>404</v>
      </c>
      <c r="M113" s="229">
        <v>38</v>
      </c>
      <c r="N113" s="230">
        <f t="shared" si="101"/>
        <v>15.352</v>
      </c>
      <c r="O113" s="231">
        <v>0</v>
      </c>
      <c r="P113" s="230">
        <f t="shared" si="102"/>
        <v>38</v>
      </c>
      <c r="Q113" s="232">
        <v>5</v>
      </c>
      <c r="R113" s="233">
        <f t="shared" si="103"/>
        <v>0.100661446364058</v>
      </c>
      <c r="S113" s="234">
        <v>0.05</v>
      </c>
      <c r="T113" s="235">
        <f t="shared" si="104"/>
        <v>1.9</v>
      </c>
      <c r="U113" s="236">
        <f t="shared" si="105"/>
        <v>40</v>
      </c>
      <c r="V113" s="236">
        <f t="shared" si="106"/>
        <v>45</v>
      </c>
      <c r="W113" s="236">
        <f t="shared" si="107"/>
        <v>18.18</v>
      </c>
      <c r="X113" s="249">
        <f>0.45*1.1</f>
        <v>0.495</v>
      </c>
      <c r="Y113" s="232">
        <v>0</v>
      </c>
      <c r="Z113" s="159"/>
      <c r="AA113" s="159"/>
      <c r="AB113" s="159"/>
      <c r="AC113" s="237">
        <f t="shared" si="108"/>
        <v>1.2375</v>
      </c>
      <c r="AD113" s="235">
        <f t="shared" si="109"/>
        <v>0.495</v>
      </c>
      <c r="AE113" s="238">
        <f t="shared" si="110"/>
        <v>0.0249137079751044</v>
      </c>
      <c r="AF113" s="239">
        <f t="shared" si="111"/>
        <v>18.675</v>
      </c>
      <c r="AG113" s="239">
        <v>1</v>
      </c>
      <c r="AH113" s="239">
        <v>1</v>
      </c>
      <c r="AI113" s="240">
        <f t="shared" si="112"/>
        <v>19.479</v>
      </c>
      <c r="AJ113" s="257">
        <v>23</v>
      </c>
      <c r="AK113" s="241">
        <f>(AJ113-AI113)/AJ113</f>
        <v>0.153086956521739</v>
      </c>
      <c r="AL113" s="242">
        <v>0.02</v>
      </c>
      <c r="AM113" s="243">
        <f t="shared" si="113"/>
        <v>0.38958</v>
      </c>
      <c r="AN113" s="242">
        <v>0</v>
      </c>
      <c r="AO113" s="244">
        <f t="shared" si="114"/>
        <v>0</v>
      </c>
      <c r="AP113" s="244">
        <f t="shared" si="115"/>
        <v>49.67145</v>
      </c>
      <c r="AQ113" s="245">
        <f t="shared" si="116"/>
        <v>19.86858</v>
      </c>
      <c r="AR113" s="297">
        <v>25.84</v>
      </c>
      <c r="AU113"/>
      <c r="AW113"/>
      <c r="AX113"/>
    </row>
    <row r="114" ht="14" spans="1:50">
      <c r="A114" s="255" t="s">
        <v>329</v>
      </c>
      <c r="B114" s="255" t="s">
        <v>323</v>
      </c>
      <c r="C114" s="223">
        <v>400</v>
      </c>
      <c r="D114" s="224" t="s">
        <v>239</v>
      </c>
      <c r="E114" s="225" t="s">
        <v>324</v>
      </c>
      <c r="F114" s="225" t="s">
        <v>75</v>
      </c>
      <c r="G114" s="253" t="s">
        <v>240</v>
      </c>
      <c r="H114" s="223" t="s">
        <v>325</v>
      </c>
      <c r="I114" s="167" t="s">
        <v>326</v>
      </c>
      <c r="J114" s="254"/>
      <c r="K114" s="227">
        <f t="shared" si="99"/>
        <v>400</v>
      </c>
      <c r="L114" s="228">
        <f t="shared" si="100"/>
        <v>404</v>
      </c>
      <c r="M114" s="229">
        <v>28</v>
      </c>
      <c r="N114" s="230">
        <f t="shared" si="101"/>
        <v>11.312</v>
      </c>
      <c r="O114" s="231">
        <v>0</v>
      </c>
      <c r="P114" s="230">
        <f t="shared" si="102"/>
        <v>28</v>
      </c>
      <c r="Q114" s="232">
        <v>5</v>
      </c>
      <c r="R114" s="233">
        <f t="shared" si="103"/>
        <v>0.128775572710721</v>
      </c>
      <c r="S114" s="234">
        <v>0.05</v>
      </c>
      <c r="T114" s="235">
        <f t="shared" si="104"/>
        <v>1.4</v>
      </c>
      <c r="U114" s="236">
        <f t="shared" si="105"/>
        <v>29.4736842105263</v>
      </c>
      <c r="V114" s="236">
        <f t="shared" si="106"/>
        <v>34.4736842105263</v>
      </c>
      <c r="W114" s="236">
        <f t="shared" si="107"/>
        <v>13.9273684210526</v>
      </c>
      <c r="X114" s="249">
        <f>0.45*1.1</f>
        <v>0.495</v>
      </c>
      <c r="Y114" s="232">
        <v>0</v>
      </c>
      <c r="Z114" s="159"/>
      <c r="AA114" s="159"/>
      <c r="AB114" s="159"/>
      <c r="AC114" s="237">
        <f t="shared" si="108"/>
        <v>1.2375</v>
      </c>
      <c r="AD114" s="235">
        <f t="shared" si="109"/>
        <v>0.495</v>
      </c>
      <c r="AE114" s="238">
        <f t="shared" si="110"/>
        <v>0.0318719542459035</v>
      </c>
      <c r="AF114" s="239">
        <f t="shared" si="111"/>
        <v>14.4223684210526</v>
      </c>
      <c r="AG114" s="239">
        <v>1</v>
      </c>
      <c r="AH114" s="239">
        <v>1</v>
      </c>
      <c r="AI114" s="240">
        <f t="shared" si="112"/>
        <v>15.2263684210526</v>
      </c>
      <c r="AJ114" s="257">
        <v>23</v>
      </c>
      <c r="AK114" s="241">
        <f>(AJ114-AI114)/AJ114</f>
        <v>0.337983981693364</v>
      </c>
      <c r="AL114" s="242">
        <v>0.02</v>
      </c>
      <c r="AM114" s="243">
        <f t="shared" si="113"/>
        <v>0.304527368421053</v>
      </c>
      <c r="AN114" s="242">
        <v>0</v>
      </c>
      <c r="AO114" s="244">
        <f t="shared" si="114"/>
        <v>0</v>
      </c>
      <c r="AP114" s="244">
        <f t="shared" si="115"/>
        <v>38.8272394736842</v>
      </c>
      <c r="AQ114" s="245">
        <f t="shared" si="116"/>
        <v>15.5308957894737</v>
      </c>
      <c r="AR114" s="297">
        <v>25.84</v>
      </c>
      <c r="AU114"/>
      <c r="AW114"/>
      <c r="AX11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H6" sqref="H6"/>
    </sheetView>
  </sheetViews>
  <sheetFormatPr defaultColWidth="9" defaultRowHeight="14" outlineLevelRow="5"/>
  <cols>
    <col min="1" max="1" width="15.375" customWidth="1"/>
    <col min="3" max="3" width="14.375" customWidth="1"/>
    <col min="4" max="4" width="5.125" customWidth="1"/>
  </cols>
  <sheetData>
    <row r="1" spans="1:9">
      <c r="A1" s="151" t="s">
        <v>330</v>
      </c>
      <c r="B1" s="151" t="s">
        <v>331</v>
      </c>
      <c r="C1" s="151" t="s">
        <v>332</v>
      </c>
      <c r="D1" s="151" t="s">
        <v>333</v>
      </c>
      <c r="E1" s="151" t="s">
        <v>334</v>
      </c>
      <c r="F1" s="151"/>
      <c r="H1" t="s">
        <v>335</v>
      </c>
    </row>
    <row r="2" spans="1:9">
      <c r="A2" s="151" t="s">
        <v>336</v>
      </c>
      <c r="B2" s="151" t="s">
        <v>337</v>
      </c>
      <c r="C2" s="151" t="s">
        <v>338</v>
      </c>
      <c r="D2" s="151" t="s">
        <v>339</v>
      </c>
      <c r="E2" s="151">
        <v>1.44</v>
      </c>
      <c r="F2" s="152" t="s">
        <v>340</v>
      </c>
      <c r="H2">
        <v>1500</v>
      </c>
      <c r="I2">
        <f>E2*H2</f>
        <v>2160</v>
      </c>
    </row>
    <row r="3" spans="1:9">
      <c r="A3" s="151" t="s">
        <v>341</v>
      </c>
      <c r="B3" s="151" t="s">
        <v>337</v>
      </c>
      <c r="C3" s="151" t="s">
        <v>342</v>
      </c>
      <c r="D3" s="151" t="s">
        <v>339</v>
      </c>
      <c r="E3" s="151">
        <v>0.6</v>
      </c>
      <c r="F3" s="152"/>
      <c r="H3">
        <v>3000</v>
      </c>
      <c r="I3">
        <f>E3*H3</f>
        <v>1800</v>
      </c>
    </row>
    <row r="4" ht="28" spans="1:9">
      <c r="A4" s="151" t="s">
        <v>343</v>
      </c>
      <c r="B4" s="151" t="s">
        <v>344</v>
      </c>
      <c r="C4" s="153" t="s">
        <v>345</v>
      </c>
      <c r="D4" s="151" t="s">
        <v>339</v>
      </c>
      <c r="E4" s="151">
        <v>0.318</v>
      </c>
      <c r="F4" s="154" t="s">
        <v>346</v>
      </c>
      <c r="H4">
        <v>5000</v>
      </c>
      <c r="I4">
        <f>E4*H4</f>
        <v>1590</v>
      </c>
    </row>
    <row r="5" ht="28" spans="1:9">
      <c r="A5" s="151" t="s">
        <v>347</v>
      </c>
      <c r="B5" s="151" t="s">
        <v>344</v>
      </c>
      <c r="C5" s="153" t="s">
        <v>348</v>
      </c>
      <c r="D5" s="151" t="s">
        <v>339</v>
      </c>
      <c r="E5" s="151">
        <v>0.445</v>
      </c>
      <c r="F5" s="154"/>
      <c r="H5">
        <v>1600</v>
      </c>
      <c r="I5">
        <f>E5*H5</f>
        <v>712</v>
      </c>
    </row>
    <row r="6" spans="1:9">
      <c r="A6" t="s">
        <v>349</v>
      </c>
      <c r="B6" t="s">
        <v>350</v>
      </c>
      <c r="E6">
        <v>1.6</v>
      </c>
      <c r="F6" t="s">
        <v>351</v>
      </c>
    </row>
  </sheetData>
  <mergeCells count="2">
    <mergeCell ref="F2:F3"/>
    <mergeCell ref="F4:F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2"/>
  <sheetViews>
    <sheetView workbookViewId="0">
      <selection activeCell="A1" sqref="$A1:$XFD1048576"/>
    </sheetView>
  </sheetViews>
  <sheetFormatPr defaultColWidth="11" defaultRowHeight="14.5"/>
  <cols>
    <col min="1" max="1" width="4.225" style="2" customWidth="1"/>
    <col min="2" max="2" width="11" style="2" customWidth="1"/>
    <col min="3" max="3" width="14.5833333333333" style="2" customWidth="1"/>
    <col min="4" max="4" width="12.75" style="79" customWidth="1" outlineLevel="1"/>
    <col min="5" max="5" width="61.6666666666667" style="79" customWidth="1"/>
    <col min="6" max="6" width="8.75" style="73" customWidth="1"/>
    <col min="7" max="7" width="12.0833333333333" style="73" customWidth="1" outlineLevel="1"/>
    <col min="8" max="8" width="6.49166666666667" style="73" customWidth="1" outlineLevel="1"/>
    <col min="9" max="9" width="8.38333333333333" style="73" customWidth="1"/>
    <col min="10" max="13" width="10.525" style="73" customWidth="1"/>
    <col min="14" max="14" width="16.8416666666667" style="80" customWidth="1"/>
    <col min="15" max="16" width="10.525" style="73" customWidth="1"/>
    <col min="17" max="17" width="16.3" style="73" customWidth="1"/>
    <col min="18" max="18" width="43.1583333333333" style="79" customWidth="1"/>
    <col min="19" max="19" width="11.9583333333333" style="2"/>
    <col min="20" max="16334" width="11.6583333333333" style="2"/>
    <col min="16335" max="16369" width="11.6583333333333" style="81"/>
    <col min="16370" max="16370" width="11.6583333333333" style="82"/>
    <col min="16371" max="16384" width="11.6583333333333" style="81"/>
  </cols>
  <sheetData>
    <row r="1" s="73" customFormat="1" ht="82.05" customHeight="1" spans="1:1024 1025:16384">
      <c r="A1" s="83" t="s">
        <v>352</v>
      </c>
      <c r="B1" s="83"/>
      <c r="C1" s="83"/>
      <c r="D1" s="84"/>
      <c r="E1" s="84"/>
      <c r="F1" s="83"/>
      <c r="G1" s="83"/>
      <c r="H1" s="83"/>
      <c r="I1" s="83"/>
      <c r="J1" s="83"/>
      <c r="K1" s="83"/>
      <c r="L1" s="83"/>
      <c r="M1" s="83"/>
      <c r="N1" s="85"/>
      <c r="O1" s="83"/>
      <c r="P1" s="83"/>
      <c r="Q1" s="83"/>
      <c r="R1" s="84"/>
    </row>
    <row r="2" s="73" customFormat="1" ht="25.75" spans="1:1024 1025:16384">
      <c r="B2" s="86"/>
      <c r="C2" s="87" t="s">
        <v>353</v>
      </c>
      <c r="D2" s="88"/>
      <c r="E2" s="88"/>
      <c r="F2" s="83"/>
      <c r="G2" s="83"/>
      <c r="H2" s="83"/>
      <c r="I2" s="83"/>
      <c r="J2" s="83"/>
      <c r="K2" s="83"/>
      <c r="L2" s="83"/>
      <c r="M2" s="83"/>
      <c r="N2" s="85"/>
      <c r="O2" s="83"/>
      <c r="P2" s="83"/>
      <c r="Q2" s="83"/>
      <c r="R2" s="84"/>
    </row>
    <row r="3" s="74" customFormat="1" ht="25.05" customHeight="1" spans="1:1024 1025:16384">
      <c r="A3" s="89" t="s">
        <v>354</v>
      </c>
      <c r="B3" s="90" t="s">
        <v>331</v>
      </c>
      <c r="C3" s="90" t="s">
        <v>4</v>
      </c>
      <c r="D3" s="90" t="s">
        <v>355</v>
      </c>
      <c r="E3" s="90" t="s">
        <v>0</v>
      </c>
      <c r="F3" s="91" t="s">
        <v>356</v>
      </c>
      <c r="G3" s="92" t="s">
        <v>332</v>
      </c>
      <c r="H3" s="92"/>
      <c r="I3" s="93" t="s">
        <v>357</v>
      </c>
      <c r="J3" s="94" t="s">
        <v>358</v>
      </c>
      <c r="K3" s="95"/>
      <c r="L3" s="94" t="s">
        <v>359</v>
      </c>
      <c r="M3" s="94"/>
      <c r="N3" s="96" t="s">
        <v>360</v>
      </c>
      <c r="O3" s="94" t="s">
        <v>361</v>
      </c>
      <c r="P3" s="97" t="s">
        <v>362</v>
      </c>
      <c r="Q3" s="90" t="s">
        <v>363</v>
      </c>
      <c r="R3" s="98" t="s">
        <v>364</v>
      </c>
    </row>
    <row r="4" s="74" customFormat="1" ht="20" customHeight="1" spans="1:1024 1025:16384">
      <c r="A4" s="99"/>
      <c r="B4" s="100"/>
      <c r="C4" s="100"/>
      <c r="D4" s="100"/>
      <c r="E4" s="100"/>
      <c r="F4" s="101"/>
      <c r="G4" s="102"/>
      <c r="H4" s="102"/>
      <c r="I4" s="103"/>
      <c r="J4" s="104"/>
      <c r="K4" s="105"/>
      <c r="L4" s="104"/>
      <c r="M4" s="104"/>
      <c r="N4" s="106"/>
      <c r="O4" s="104"/>
      <c r="P4" s="107"/>
      <c r="Q4" s="100"/>
      <c r="R4" s="108"/>
    </row>
    <row r="5" s="74" customFormat="1" ht="45" customHeight="1" spans="1:1024 1025:16384">
      <c r="A5" s="109"/>
      <c r="B5" s="110"/>
      <c r="C5" s="110"/>
      <c r="D5" s="110"/>
      <c r="E5" s="110"/>
      <c r="F5" s="111"/>
      <c r="G5" s="112" t="s">
        <v>365</v>
      </c>
      <c r="H5" s="113" t="s">
        <v>366</v>
      </c>
      <c r="I5" s="111"/>
      <c r="J5" s="114" t="s">
        <v>367</v>
      </c>
      <c r="K5" s="115" t="s">
        <v>368</v>
      </c>
      <c r="L5" s="116" t="s">
        <v>367</v>
      </c>
      <c r="M5" s="116" t="s">
        <v>368</v>
      </c>
      <c r="N5" s="117"/>
      <c r="O5" s="116" t="s">
        <v>368</v>
      </c>
      <c r="P5" s="118"/>
      <c r="Q5" s="110"/>
      <c r="R5" s="119"/>
    </row>
    <row r="6" s="2" customFormat="1" ht="23" customHeight="1" spans="1:1024 1025:16384">
      <c r="A6" s="49">
        <v>1</v>
      </c>
      <c r="B6" s="49" t="s">
        <v>369</v>
      </c>
      <c r="C6" s="120" t="s">
        <v>370</v>
      </c>
      <c r="D6" s="50">
        <v>7010402015</v>
      </c>
      <c r="E6" s="51" t="s">
        <v>371</v>
      </c>
      <c r="F6" s="50" t="s">
        <v>372</v>
      </c>
      <c r="G6" s="52" t="s">
        <v>373</v>
      </c>
      <c r="H6" s="53">
        <v>12</v>
      </c>
      <c r="I6" s="54" t="s">
        <v>374</v>
      </c>
      <c r="J6" s="58">
        <f t="shared" ref="J6:J69" si="0">K6*H6</f>
        <v>93.6</v>
      </c>
      <c r="K6" s="55">
        <v>7.8</v>
      </c>
      <c r="L6" s="58">
        <f t="shared" ref="L6:L69" si="1">M6*H6</f>
        <v>108</v>
      </c>
      <c r="M6" s="121">
        <v>9</v>
      </c>
      <c r="N6" s="56">
        <f t="shared" ref="N6:N69" si="2">(M6-K6)/M6</f>
        <v>0.133333333333333</v>
      </c>
      <c r="O6" s="58">
        <v>16</v>
      </c>
      <c r="P6" s="56">
        <f t="shared" ref="P6:P69" si="3">(O6-M6)/O6</f>
        <v>0.4375</v>
      </c>
      <c r="Q6" s="62">
        <v>6904026345128</v>
      </c>
      <c r="R6" s="122"/>
    </row>
    <row r="7" s="2" customFormat="1" ht="23" customHeight="1" spans="1:1024 1025:16384">
      <c r="A7" s="49">
        <v>2</v>
      </c>
      <c r="B7" s="49" t="s">
        <v>369</v>
      </c>
      <c r="C7" s="120" t="s">
        <v>370</v>
      </c>
      <c r="D7" s="50">
        <v>7010411002</v>
      </c>
      <c r="E7" s="51" t="s">
        <v>375</v>
      </c>
      <c r="F7" s="50" t="s">
        <v>372</v>
      </c>
      <c r="G7" s="52" t="s">
        <v>376</v>
      </c>
      <c r="H7" s="53">
        <v>6</v>
      </c>
      <c r="I7" s="54" t="s">
        <v>374</v>
      </c>
      <c r="J7" s="58">
        <f t="shared" si="0"/>
        <v>160.8</v>
      </c>
      <c r="K7" s="55">
        <v>26.8</v>
      </c>
      <c r="L7" s="58">
        <f t="shared" si="1"/>
        <v>189</v>
      </c>
      <c r="M7" s="121">
        <v>31.5</v>
      </c>
      <c r="N7" s="56">
        <f t="shared" si="2"/>
        <v>0.149206349206349</v>
      </c>
      <c r="O7" s="58">
        <v>37</v>
      </c>
      <c r="P7" s="56">
        <f t="shared" si="3"/>
        <v>0.148648648648649</v>
      </c>
      <c r="Q7" s="62">
        <v>6904026790324</v>
      </c>
      <c r="R7" s="122"/>
    </row>
    <row r="8" s="2" customFormat="1" ht="23" customHeight="1" spans="1:1024 1025:16384">
      <c r="A8" s="49">
        <v>3</v>
      </c>
      <c r="B8" s="49" t="s">
        <v>369</v>
      </c>
      <c r="C8" s="120" t="s">
        <v>370</v>
      </c>
      <c r="D8" s="50">
        <v>7010411001</v>
      </c>
      <c r="E8" s="51" t="s">
        <v>377</v>
      </c>
      <c r="F8" s="50" t="s">
        <v>372</v>
      </c>
      <c r="G8" s="52" t="s">
        <v>376</v>
      </c>
      <c r="H8" s="53">
        <v>6</v>
      </c>
      <c r="I8" s="54" t="s">
        <v>374</v>
      </c>
      <c r="J8" s="58">
        <f t="shared" si="0"/>
        <v>187.2</v>
      </c>
      <c r="K8" s="55">
        <v>31.2</v>
      </c>
      <c r="L8" s="58">
        <f t="shared" si="1"/>
        <v>219</v>
      </c>
      <c r="M8" s="121">
        <v>36.5</v>
      </c>
      <c r="N8" s="56">
        <f t="shared" si="2"/>
        <v>0.145205479452055</v>
      </c>
      <c r="O8" s="58">
        <v>40</v>
      </c>
      <c r="P8" s="56">
        <f t="shared" si="3"/>
        <v>0.0875</v>
      </c>
      <c r="Q8" s="62">
        <v>6904026789960</v>
      </c>
      <c r="R8" s="122"/>
    </row>
    <row r="9" s="75" customFormat="1" ht="23" customHeight="1" spans="1:1024 1025:16384">
      <c r="A9" s="123">
        <v>4</v>
      </c>
      <c r="B9" s="123" t="s">
        <v>369</v>
      </c>
      <c r="C9" s="124" t="s">
        <v>370</v>
      </c>
      <c r="D9" s="125">
        <v>7010411006</v>
      </c>
      <c r="E9" s="126" t="s">
        <v>378</v>
      </c>
      <c r="F9" s="125" t="s">
        <v>372</v>
      </c>
      <c r="G9" s="127" t="s">
        <v>379</v>
      </c>
      <c r="H9" s="128">
        <v>4</v>
      </c>
      <c r="I9" s="129" t="s">
        <v>374</v>
      </c>
      <c r="J9" s="130">
        <f t="shared" si="0"/>
        <v>272.8</v>
      </c>
      <c r="K9" s="131">
        <v>68.2</v>
      </c>
      <c r="L9" s="130">
        <f t="shared" si="1"/>
        <v>322</v>
      </c>
      <c r="M9" s="132">
        <v>80.5</v>
      </c>
      <c r="N9" s="133">
        <f t="shared" si="2"/>
        <v>0.152795031055901</v>
      </c>
      <c r="O9" s="130">
        <v>85</v>
      </c>
      <c r="P9" s="134">
        <f t="shared" si="3"/>
        <v>0.0529411764705882</v>
      </c>
      <c r="Q9" s="135">
        <v>6904026790300</v>
      </c>
      <c r="R9" s="136"/>
      <c r="XDG9" s="137"/>
      <c r="XDH9" s="137"/>
      <c r="XDI9" s="137"/>
      <c r="XDJ9" s="137"/>
      <c r="XDK9" s="137"/>
      <c r="XDL9" s="137"/>
      <c r="XDM9" s="137"/>
      <c r="XDN9" s="137"/>
      <c r="XDO9" s="137"/>
      <c r="XDP9" s="137"/>
      <c r="XDQ9" s="137"/>
      <c r="XDR9" s="137"/>
      <c r="XDS9" s="137"/>
      <c r="XDT9" s="137"/>
      <c r="XDU9" s="137"/>
      <c r="XDV9" s="137"/>
      <c r="XDW9" s="137"/>
      <c r="XDX9" s="137"/>
      <c r="XDY9" s="137"/>
      <c r="XDZ9" s="137"/>
      <c r="XEA9" s="137"/>
      <c r="XEB9" s="137"/>
      <c r="XEC9" s="137"/>
      <c r="XED9" s="137"/>
      <c r="XEE9" s="137"/>
      <c r="XEF9" s="137"/>
      <c r="XEG9" s="137"/>
      <c r="XEH9" s="137"/>
      <c r="XEI9" s="137"/>
      <c r="XEJ9" s="137"/>
      <c r="XEK9" s="137"/>
      <c r="XEL9" s="137"/>
      <c r="XEM9" s="137"/>
      <c r="XEN9" s="137"/>
      <c r="XEO9" s="137"/>
      <c r="XEP9" s="138"/>
      <c r="XEQ9" s="137"/>
      <c r="XER9" s="137"/>
      <c r="XES9" s="137"/>
      <c r="XET9" s="137"/>
      <c r="XEU9" s="137"/>
      <c r="XEV9" s="137"/>
      <c r="XEW9" s="137"/>
      <c r="XEX9" s="137"/>
      <c r="XEY9" s="137"/>
      <c r="XEZ9" s="137"/>
      <c r="XFA9" s="137"/>
      <c r="XFB9" s="137"/>
      <c r="XFC9" s="137"/>
      <c r="XFD9" s="137"/>
    </row>
    <row r="10" s="2" customFormat="1" ht="23" customHeight="1" spans="1:1024 1025:16384">
      <c r="A10" s="49">
        <v>5</v>
      </c>
      <c r="B10" s="49" t="s">
        <v>369</v>
      </c>
      <c r="C10" s="120" t="s">
        <v>370</v>
      </c>
      <c r="D10" s="50">
        <v>7010411071</v>
      </c>
      <c r="E10" s="51" t="s">
        <v>380</v>
      </c>
      <c r="F10" s="50" t="s">
        <v>372</v>
      </c>
      <c r="G10" s="52" t="s">
        <v>379</v>
      </c>
      <c r="H10" s="53">
        <v>4</v>
      </c>
      <c r="I10" s="54" t="s">
        <v>374</v>
      </c>
      <c r="J10" s="58">
        <f t="shared" si="0"/>
        <v>299.2</v>
      </c>
      <c r="K10" s="55">
        <v>74.8</v>
      </c>
      <c r="L10" s="58">
        <f t="shared" si="1"/>
        <v>354</v>
      </c>
      <c r="M10" s="121">
        <v>88.5</v>
      </c>
      <c r="N10" s="56">
        <f t="shared" si="2"/>
        <v>0.154802259887006</v>
      </c>
      <c r="O10" s="58">
        <v>100</v>
      </c>
      <c r="P10" s="56">
        <f t="shared" si="3"/>
        <v>0.115</v>
      </c>
      <c r="Q10" s="62">
        <v>6904026792267</v>
      </c>
      <c r="R10" s="122"/>
    </row>
    <row r="11" s="76" customFormat="1" ht="23" customHeight="1" spans="1:1024 1025:16384">
      <c r="A11" s="49">
        <v>6</v>
      </c>
      <c r="B11" s="49" t="s">
        <v>369</v>
      </c>
      <c r="C11" s="120" t="s">
        <v>370</v>
      </c>
      <c r="D11" s="50">
        <v>7010411005</v>
      </c>
      <c r="E11" s="51" t="s">
        <v>381</v>
      </c>
      <c r="F11" s="50" t="s">
        <v>372</v>
      </c>
      <c r="G11" s="52" t="s">
        <v>379</v>
      </c>
      <c r="H11" s="53">
        <v>4</v>
      </c>
      <c r="I11" s="54" t="s">
        <v>374</v>
      </c>
      <c r="J11" s="58">
        <f t="shared" si="0"/>
        <v>326</v>
      </c>
      <c r="K11" s="55">
        <v>81.5</v>
      </c>
      <c r="L11" s="58">
        <f t="shared" si="1"/>
        <v>384</v>
      </c>
      <c r="M11" s="121">
        <v>96</v>
      </c>
      <c r="N11" s="56">
        <f t="shared" si="2"/>
        <v>0.151041666666667</v>
      </c>
      <c r="O11" s="58">
        <v>115</v>
      </c>
      <c r="P11" s="56">
        <f t="shared" si="3"/>
        <v>0.165217391304348</v>
      </c>
      <c r="Q11" s="62">
        <v>6904026790317</v>
      </c>
      <c r="R11" s="12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</row>
    <row r="12" s="2" customFormat="1" ht="23" customHeight="1" spans="1:1024 1025:16384">
      <c r="A12" s="49">
        <v>7</v>
      </c>
      <c r="B12" s="49" t="s">
        <v>369</v>
      </c>
      <c r="C12" s="120" t="s">
        <v>382</v>
      </c>
      <c r="D12" s="50">
        <v>2090101021</v>
      </c>
      <c r="E12" s="51" t="s">
        <v>383</v>
      </c>
      <c r="F12" s="50" t="s">
        <v>372</v>
      </c>
      <c r="G12" s="52">
        <v>200</v>
      </c>
      <c r="H12" s="53">
        <v>20</v>
      </c>
      <c r="I12" s="54" t="s">
        <v>384</v>
      </c>
      <c r="J12" s="58">
        <f t="shared" si="0"/>
        <v>176</v>
      </c>
      <c r="K12" s="55">
        <v>8.8</v>
      </c>
      <c r="L12" s="58">
        <f t="shared" si="1"/>
        <v>230</v>
      </c>
      <c r="M12" s="121">
        <v>11.5</v>
      </c>
      <c r="N12" s="56">
        <f t="shared" si="2"/>
        <v>0.234782608695652</v>
      </c>
      <c r="O12" s="58">
        <v>17.8</v>
      </c>
      <c r="P12" s="56">
        <f t="shared" si="3"/>
        <v>0.353932584269663</v>
      </c>
      <c r="Q12" s="62">
        <v>6971209090991</v>
      </c>
      <c r="R12" s="122"/>
    </row>
    <row r="13" s="2" customFormat="1" ht="23" customHeight="1" spans="1:1024 1025:16384">
      <c r="A13" s="49">
        <v>8</v>
      </c>
      <c r="B13" s="49" t="s">
        <v>369</v>
      </c>
      <c r="C13" s="120" t="s">
        <v>382</v>
      </c>
      <c r="D13" s="50">
        <v>2090101024</v>
      </c>
      <c r="E13" s="51" t="s">
        <v>385</v>
      </c>
      <c r="F13" s="50" t="s">
        <v>372</v>
      </c>
      <c r="G13" s="52">
        <v>200</v>
      </c>
      <c r="H13" s="53">
        <v>20</v>
      </c>
      <c r="I13" s="54" t="s">
        <v>384</v>
      </c>
      <c r="J13" s="58">
        <f t="shared" si="0"/>
        <v>176</v>
      </c>
      <c r="K13" s="55">
        <v>8.8</v>
      </c>
      <c r="L13" s="58">
        <f t="shared" si="1"/>
        <v>230</v>
      </c>
      <c r="M13" s="121">
        <v>11.5</v>
      </c>
      <c r="N13" s="56">
        <f t="shared" si="2"/>
        <v>0.234782608695652</v>
      </c>
      <c r="O13" s="58">
        <v>18.8</v>
      </c>
      <c r="P13" s="56">
        <f t="shared" si="3"/>
        <v>0.388297872340426</v>
      </c>
      <c r="Q13" s="62">
        <v>6971209091004</v>
      </c>
      <c r="R13" s="122"/>
    </row>
    <row r="14" s="76" customFormat="1" ht="23" customHeight="1" spans="1:1024 1025:16384">
      <c r="A14" s="49">
        <v>9</v>
      </c>
      <c r="B14" s="49" t="s">
        <v>369</v>
      </c>
      <c r="C14" s="120" t="s">
        <v>382</v>
      </c>
      <c r="D14" s="50">
        <v>2090101020</v>
      </c>
      <c r="E14" s="51" t="s">
        <v>386</v>
      </c>
      <c r="F14" s="50" t="s">
        <v>372</v>
      </c>
      <c r="G14" s="52">
        <v>300</v>
      </c>
      <c r="H14" s="53">
        <v>20</v>
      </c>
      <c r="I14" s="54" t="s">
        <v>384</v>
      </c>
      <c r="J14" s="58">
        <f t="shared" si="0"/>
        <v>254</v>
      </c>
      <c r="K14" s="55">
        <v>12.7</v>
      </c>
      <c r="L14" s="58">
        <f t="shared" si="1"/>
        <v>300</v>
      </c>
      <c r="M14" s="121">
        <v>15</v>
      </c>
      <c r="N14" s="56">
        <f t="shared" si="2"/>
        <v>0.153333333333333</v>
      </c>
      <c r="O14" s="58">
        <v>25.8</v>
      </c>
      <c r="P14" s="56">
        <f t="shared" si="3"/>
        <v>0.418604651162791</v>
      </c>
      <c r="Q14" s="62">
        <v>6971209091516</v>
      </c>
      <c r="R14" s="12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</row>
    <row r="15" s="76" customFormat="1" ht="23" customHeight="1" spans="1:1024 1025:16384">
      <c r="A15" s="49">
        <v>10</v>
      </c>
      <c r="B15" s="49" t="s">
        <v>369</v>
      </c>
      <c r="C15" s="120" t="s">
        <v>382</v>
      </c>
      <c r="D15" s="50">
        <v>2090101015</v>
      </c>
      <c r="E15" s="51" t="s">
        <v>387</v>
      </c>
      <c r="F15" s="50" t="s">
        <v>372</v>
      </c>
      <c r="G15" s="52">
        <v>200</v>
      </c>
      <c r="H15" s="53">
        <v>20</v>
      </c>
      <c r="I15" s="54" t="s">
        <v>384</v>
      </c>
      <c r="J15" s="58">
        <f t="shared" si="0"/>
        <v>218</v>
      </c>
      <c r="K15" s="55">
        <v>10.9</v>
      </c>
      <c r="L15" s="58">
        <f t="shared" si="1"/>
        <v>320</v>
      </c>
      <c r="M15" s="121">
        <v>16</v>
      </c>
      <c r="N15" s="56">
        <f t="shared" si="2"/>
        <v>0.31875</v>
      </c>
      <c r="O15" s="58">
        <v>27.8</v>
      </c>
      <c r="P15" s="56">
        <f t="shared" si="3"/>
        <v>0.424460431654676</v>
      </c>
      <c r="Q15" s="62">
        <v>6971209091875</v>
      </c>
      <c r="R15" s="12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</row>
    <row r="16" s="2" customFormat="1" ht="23" customHeight="1" spans="1:1024 1025:16384">
      <c r="A16" s="49">
        <v>11</v>
      </c>
      <c r="B16" s="49" t="s">
        <v>369</v>
      </c>
      <c r="C16" s="120" t="s">
        <v>382</v>
      </c>
      <c r="D16" s="50">
        <v>2090101018</v>
      </c>
      <c r="E16" s="51" t="s">
        <v>388</v>
      </c>
      <c r="F16" s="50" t="s">
        <v>372</v>
      </c>
      <c r="G16" s="52">
        <v>200</v>
      </c>
      <c r="H16" s="53">
        <v>20</v>
      </c>
      <c r="I16" s="54" t="s">
        <v>384</v>
      </c>
      <c r="J16" s="58">
        <f t="shared" si="0"/>
        <v>248</v>
      </c>
      <c r="K16" s="55">
        <v>12.4</v>
      </c>
      <c r="L16" s="58">
        <f t="shared" si="1"/>
        <v>330</v>
      </c>
      <c r="M16" s="121">
        <v>16.5</v>
      </c>
      <c r="N16" s="56">
        <f t="shared" si="2"/>
        <v>0.248484848484848</v>
      </c>
      <c r="O16" s="58">
        <v>28.8</v>
      </c>
      <c r="P16" s="56">
        <f t="shared" si="3"/>
        <v>0.427083333333333</v>
      </c>
      <c r="Q16" s="62">
        <v>6971209090519</v>
      </c>
      <c r="R16" s="122"/>
    </row>
    <row r="17" s="76" customFormat="1" ht="23" customHeight="1" spans="1:1024 1025:16362">
      <c r="A17" s="49">
        <v>12</v>
      </c>
      <c r="B17" s="49" t="s">
        <v>369</v>
      </c>
      <c r="C17" s="120" t="s">
        <v>382</v>
      </c>
      <c r="D17" s="50">
        <v>2090101001</v>
      </c>
      <c r="E17" s="51" t="s">
        <v>389</v>
      </c>
      <c r="F17" s="50" t="s">
        <v>372</v>
      </c>
      <c r="G17" s="52">
        <v>200</v>
      </c>
      <c r="H17" s="53">
        <v>20</v>
      </c>
      <c r="I17" s="54" t="s">
        <v>384</v>
      </c>
      <c r="J17" s="58">
        <f t="shared" si="0"/>
        <v>232</v>
      </c>
      <c r="K17" s="55">
        <v>11.6</v>
      </c>
      <c r="L17" s="58">
        <f t="shared" si="1"/>
        <v>340</v>
      </c>
      <c r="M17" s="121">
        <v>17</v>
      </c>
      <c r="N17" s="56">
        <f t="shared" si="2"/>
        <v>0.317647058823529</v>
      </c>
      <c r="O17" s="58">
        <v>30.8</v>
      </c>
      <c r="P17" s="56">
        <f t="shared" si="3"/>
        <v>0.448051948051948</v>
      </c>
      <c r="Q17" s="62">
        <v>6971209090953</v>
      </c>
      <c r="R17" s="12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</row>
    <row r="18" s="2" customFormat="1" ht="23" customHeight="1" spans="1:1024 1025:16362">
      <c r="A18" s="49">
        <v>13</v>
      </c>
      <c r="B18" s="49" t="s">
        <v>369</v>
      </c>
      <c r="C18" s="120" t="s">
        <v>382</v>
      </c>
      <c r="D18" s="50">
        <v>2090101013</v>
      </c>
      <c r="E18" s="51" t="s">
        <v>390</v>
      </c>
      <c r="F18" s="50" t="s">
        <v>372</v>
      </c>
      <c r="G18" s="52">
        <v>400</v>
      </c>
      <c r="H18" s="53">
        <v>20</v>
      </c>
      <c r="I18" s="54" t="s">
        <v>384</v>
      </c>
      <c r="J18" s="58">
        <f t="shared" si="0"/>
        <v>434</v>
      </c>
      <c r="K18" s="55">
        <v>21.7</v>
      </c>
      <c r="L18" s="58">
        <f t="shared" si="1"/>
        <v>600</v>
      </c>
      <c r="M18" s="121">
        <v>30</v>
      </c>
      <c r="N18" s="56">
        <f t="shared" si="2"/>
        <v>0.276666666666667</v>
      </c>
      <c r="O18" s="58">
        <v>52.8</v>
      </c>
      <c r="P18" s="56">
        <f t="shared" si="3"/>
        <v>0.431818181818182</v>
      </c>
      <c r="Q18" s="62">
        <v>6971209090267</v>
      </c>
      <c r="R18" s="122"/>
    </row>
    <row r="19" s="2" customFormat="1" ht="23" customHeight="1" spans="1:1024 1025:16362">
      <c r="A19" s="49">
        <v>14</v>
      </c>
      <c r="B19" s="49" t="s">
        <v>369</v>
      </c>
      <c r="C19" s="120" t="s">
        <v>382</v>
      </c>
      <c r="D19" s="50">
        <v>2100301001</v>
      </c>
      <c r="E19" s="51" t="s">
        <v>391</v>
      </c>
      <c r="F19" s="50" t="s">
        <v>372</v>
      </c>
      <c r="G19" s="52">
        <v>600</v>
      </c>
      <c r="H19" s="53">
        <v>10</v>
      </c>
      <c r="I19" s="54" t="s">
        <v>266</v>
      </c>
      <c r="J19" s="58">
        <f t="shared" si="0"/>
        <v>344</v>
      </c>
      <c r="K19" s="55">
        <v>34.4</v>
      </c>
      <c r="L19" s="58">
        <f t="shared" si="1"/>
        <v>450</v>
      </c>
      <c r="M19" s="121">
        <v>45</v>
      </c>
      <c r="N19" s="56">
        <f t="shared" si="2"/>
        <v>0.235555555555556</v>
      </c>
      <c r="O19" s="58">
        <v>75</v>
      </c>
      <c r="P19" s="56">
        <f t="shared" si="3"/>
        <v>0.4</v>
      </c>
      <c r="Q19" s="62">
        <v>6971209090489</v>
      </c>
      <c r="R19" s="122"/>
    </row>
    <row r="20" s="2" customFormat="1" ht="23" customHeight="1" spans="1:1024 1025:16362">
      <c r="A20" s="49">
        <v>15</v>
      </c>
      <c r="B20" s="49" t="s">
        <v>369</v>
      </c>
      <c r="C20" s="120" t="s">
        <v>382</v>
      </c>
      <c r="D20" s="50">
        <v>2090101025</v>
      </c>
      <c r="E20" s="51" t="s">
        <v>392</v>
      </c>
      <c r="F20" s="50" t="s">
        <v>372</v>
      </c>
      <c r="G20" s="52">
        <v>400</v>
      </c>
      <c r="H20" s="53">
        <v>16</v>
      </c>
      <c r="I20" s="54" t="s">
        <v>266</v>
      </c>
      <c r="J20" s="58">
        <f t="shared" si="0"/>
        <v>592</v>
      </c>
      <c r="K20" s="55">
        <v>37</v>
      </c>
      <c r="L20" s="58">
        <f t="shared" si="1"/>
        <v>776</v>
      </c>
      <c r="M20" s="121">
        <v>48.5</v>
      </c>
      <c r="N20" s="56">
        <f t="shared" si="2"/>
        <v>0.237113402061856</v>
      </c>
      <c r="O20" s="58">
        <v>102</v>
      </c>
      <c r="P20" s="56">
        <f t="shared" si="3"/>
        <v>0.524509803921569</v>
      </c>
      <c r="Q20" s="62">
        <v>6971209092308</v>
      </c>
      <c r="R20" s="122"/>
    </row>
    <row r="21" s="76" customFormat="1" ht="23" customHeight="1" spans="1:1024 1025:16362">
      <c r="A21" s="49">
        <v>16</v>
      </c>
      <c r="B21" s="49" t="s">
        <v>369</v>
      </c>
      <c r="C21" s="120" t="s">
        <v>393</v>
      </c>
      <c r="D21" s="50">
        <v>9060102087</v>
      </c>
      <c r="E21" s="51" t="s">
        <v>394</v>
      </c>
      <c r="F21" s="50" t="s">
        <v>395</v>
      </c>
      <c r="G21" s="52">
        <v>300</v>
      </c>
      <c r="H21" s="53">
        <v>12</v>
      </c>
      <c r="I21" s="54" t="s">
        <v>396</v>
      </c>
      <c r="J21" s="58">
        <f t="shared" si="0"/>
        <v>91.2</v>
      </c>
      <c r="K21" s="55">
        <v>7.6</v>
      </c>
      <c r="L21" s="58">
        <f t="shared" si="1"/>
        <v>126</v>
      </c>
      <c r="M21" s="121">
        <v>10.5</v>
      </c>
      <c r="N21" s="56">
        <f t="shared" si="2"/>
        <v>0.276190476190476</v>
      </c>
      <c r="O21" s="58">
        <v>18.8</v>
      </c>
      <c r="P21" s="56">
        <f t="shared" si="3"/>
        <v>0.441489361702128</v>
      </c>
      <c r="Q21" s="62">
        <v>6934045661015</v>
      </c>
      <c r="R21" s="12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</row>
    <row r="22" s="76" customFormat="1" ht="23" customHeight="1" spans="1:1024 1025:16362">
      <c r="A22" s="49">
        <v>17</v>
      </c>
      <c r="B22" s="49" t="s">
        <v>369</v>
      </c>
      <c r="C22" s="120" t="s">
        <v>393</v>
      </c>
      <c r="D22" s="50">
        <v>9060103062</v>
      </c>
      <c r="E22" s="51" t="s">
        <v>397</v>
      </c>
      <c r="F22" s="50" t="s">
        <v>395</v>
      </c>
      <c r="G22" s="52">
        <v>320</v>
      </c>
      <c r="H22" s="53">
        <v>16</v>
      </c>
      <c r="I22" s="54" t="s">
        <v>396</v>
      </c>
      <c r="J22" s="58">
        <f t="shared" si="0"/>
        <v>113.6</v>
      </c>
      <c r="K22" s="55">
        <v>7.1</v>
      </c>
      <c r="L22" s="58">
        <f t="shared" si="1"/>
        <v>156.8</v>
      </c>
      <c r="M22" s="121">
        <v>9.8</v>
      </c>
      <c r="N22" s="56">
        <f t="shared" si="2"/>
        <v>0.275510204081633</v>
      </c>
      <c r="O22" s="58">
        <v>16.8</v>
      </c>
      <c r="P22" s="56">
        <f t="shared" si="3"/>
        <v>0.416666666666667</v>
      </c>
      <c r="Q22" s="62">
        <v>6934045661022</v>
      </c>
      <c r="R22" s="12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</row>
    <row r="23" s="76" customFormat="1" ht="23" customHeight="1" spans="1:1024 1025:16362">
      <c r="A23" s="49">
        <v>18</v>
      </c>
      <c r="B23" s="49" t="s">
        <v>369</v>
      </c>
      <c r="C23" s="120" t="s">
        <v>393</v>
      </c>
      <c r="D23" s="50">
        <v>9060103061</v>
      </c>
      <c r="E23" s="51" t="s">
        <v>398</v>
      </c>
      <c r="F23" s="50" t="s">
        <v>395</v>
      </c>
      <c r="G23" s="52">
        <v>320</v>
      </c>
      <c r="H23" s="53">
        <v>16</v>
      </c>
      <c r="I23" s="54" t="s">
        <v>396</v>
      </c>
      <c r="J23" s="58">
        <f t="shared" si="0"/>
        <v>102.4</v>
      </c>
      <c r="K23" s="55">
        <v>6.4</v>
      </c>
      <c r="L23" s="58">
        <f t="shared" si="1"/>
        <v>152</v>
      </c>
      <c r="M23" s="121">
        <v>9.5</v>
      </c>
      <c r="N23" s="56">
        <f t="shared" si="2"/>
        <v>0.326315789473684</v>
      </c>
      <c r="O23" s="58">
        <v>19.8</v>
      </c>
      <c r="P23" s="56">
        <f t="shared" si="3"/>
        <v>0.52020202020202</v>
      </c>
      <c r="Q23" s="62">
        <v>6934045661039</v>
      </c>
      <c r="R23" s="12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</row>
    <row r="24" s="76" customFormat="1" ht="23" customHeight="1" spans="1:1024 1025:16362">
      <c r="A24" s="49">
        <v>19</v>
      </c>
      <c r="B24" s="49" t="s">
        <v>369</v>
      </c>
      <c r="C24" s="120" t="s">
        <v>393</v>
      </c>
      <c r="D24" s="50">
        <v>9060103002</v>
      </c>
      <c r="E24" s="51" t="s">
        <v>399</v>
      </c>
      <c r="F24" s="50" t="s">
        <v>400</v>
      </c>
      <c r="G24" s="52">
        <v>180</v>
      </c>
      <c r="H24" s="53">
        <v>12</v>
      </c>
      <c r="I24" s="54" t="s">
        <v>396</v>
      </c>
      <c r="J24" s="58">
        <f t="shared" si="0"/>
        <v>48</v>
      </c>
      <c r="K24" s="55">
        <v>4</v>
      </c>
      <c r="L24" s="58">
        <f t="shared" si="1"/>
        <v>90</v>
      </c>
      <c r="M24" s="121">
        <v>7.5</v>
      </c>
      <c r="N24" s="56">
        <f t="shared" si="2"/>
        <v>0.466666666666667</v>
      </c>
      <c r="O24" s="58">
        <v>16.8</v>
      </c>
      <c r="P24" s="56">
        <f t="shared" si="3"/>
        <v>0.553571428571429</v>
      </c>
      <c r="Q24" s="62">
        <v>6934045685127</v>
      </c>
      <c r="R24" s="122"/>
    </row>
    <row r="25" s="76" customFormat="1" ht="23" customHeight="1" spans="1:1024 1025:16362">
      <c r="A25" s="49">
        <v>20</v>
      </c>
      <c r="B25" s="49" t="s">
        <v>369</v>
      </c>
      <c r="C25" s="120" t="s">
        <v>393</v>
      </c>
      <c r="D25" s="50">
        <v>9060103003</v>
      </c>
      <c r="E25" s="51" t="s">
        <v>401</v>
      </c>
      <c r="F25" s="50" t="s">
        <v>372</v>
      </c>
      <c r="G25" s="52">
        <v>180</v>
      </c>
      <c r="H25" s="53">
        <v>12</v>
      </c>
      <c r="I25" s="54" t="s">
        <v>396</v>
      </c>
      <c r="J25" s="58">
        <f t="shared" si="0"/>
        <v>49.2</v>
      </c>
      <c r="K25" s="55">
        <v>4.1</v>
      </c>
      <c r="L25" s="58">
        <f t="shared" si="1"/>
        <v>62.4</v>
      </c>
      <c r="M25" s="121">
        <v>5.2</v>
      </c>
      <c r="N25" s="56">
        <f t="shared" si="2"/>
        <v>0.211538461538462</v>
      </c>
      <c r="O25" s="58">
        <v>11.8</v>
      </c>
      <c r="P25" s="56">
        <f t="shared" si="3"/>
        <v>0.559322033898305</v>
      </c>
      <c r="Q25" s="62">
        <v>6934045685370</v>
      </c>
      <c r="R25" s="12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</row>
    <row r="26" s="76" customFormat="1" ht="23" customHeight="1" spans="1:1024 1025:16362">
      <c r="A26" s="49">
        <v>21</v>
      </c>
      <c r="B26" s="49" t="s">
        <v>369</v>
      </c>
      <c r="C26" s="120" t="s">
        <v>393</v>
      </c>
      <c r="D26" s="50">
        <v>9060103031</v>
      </c>
      <c r="E26" s="51" t="s">
        <v>402</v>
      </c>
      <c r="F26" s="50" t="s">
        <v>372</v>
      </c>
      <c r="G26" s="52">
        <v>240</v>
      </c>
      <c r="H26" s="53">
        <v>16</v>
      </c>
      <c r="I26" s="54" t="s">
        <v>396</v>
      </c>
      <c r="J26" s="58">
        <f t="shared" si="0"/>
        <v>155.2</v>
      </c>
      <c r="K26" s="55">
        <v>9.7</v>
      </c>
      <c r="L26" s="58">
        <f t="shared" si="1"/>
        <v>192</v>
      </c>
      <c r="M26" s="121">
        <v>12</v>
      </c>
      <c r="N26" s="56">
        <f t="shared" si="2"/>
        <v>0.191666666666667</v>
      </c>
      <c r="O26" s="58">
        <v>24.5</v>
      </c>
      <c r="P26" s="56">
        <f t="shared" si="3"/>
        <v>0.510204081632653</v>
      </c>
      <c r="Q26" s="62">
        <v>6934045684151</v>
      </c>
      <c r="R26" s="12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</row>
    <row r="27" s="76" customFormat="1" ht="23" customHeight="1" spans="1:1024 1025:16362">
      <c r="A27" s="49">
        <v>22</v>
      </c>
      <c r="B27" s="49" t="s">
        <v>369</v>
      </c>
      <c r="C27" s="120" t="s">
        <v>393</v>
      </c>
      <c r="D27" s="50">
        <v>9060103018</v>
      </c>
      <c r="E27" s="51" t="s">
        <v>403</v>
      </c>
      <c r="F27" s="50" t="s">
        <v>372</v>
      </c>
      <c r="G27" s="52">
        <v>300</v>
      </c>
      <c r="H27" s="53">
        <v>12</v>
      </c>
      <c r="I27" s="54" t="s">
        <v>396</v>
      </c>
      <c r="J27" s="58">
        <f t="shared" si="0"/>
        <v>60</v>
      </c>
      <c r="K27" s="55">
        <v>5</v>
      </c>
      <c r="L27" s="58">
        <f t="shared" si="1"/>
        <v>98.4</v>
      </c>
      <c r="M27" s="121">
        <v>8.2</v>
      </c>
      <c r="N27" s="56">
        <f t="shared" si="2"/>
        <v>0.390243902439024</v>
      </c>
      <c r="O27" s="58">
        <v>16.8</v>
      </c>
      <c r="P27" s="56">
        <f t="shared" si="3"/>
        <v>0.511904761904762</v>
      </c>
      <c r="Q27" s="62">
        <v>6934045685042</v>
      </c>
      <c r="R27" s="122"/>
    </row>
    <row r="28" s="2" customFormat="1" ht="23" customHeight="1" spans="1:1024 1025:16362">
      <c r="A28" s="49">
        <v>23</v>
      </c>
      <c r="B28" s="49" t="s">
        <v>369</v>
      </c>
      <c r="C28" s="120" t="s">
        <v>393</v>
      </c>
      <c r="D28" s="50">
        <v>9060103017</v>
      </c>
      <c r="E28" s="51" t="s">
        <v>404</v>
      </c>
      <c r="F28" s="50" t="s">
        <v>372</v>
      </c>
      <c r="G28" s="52">
        <v>300</v>
      </c>
      <c r="H28" s="53">
        <v>12</v>
      </c>
      <c r="I28" s="54" t="s">
        <v>396</v>
      </c>
      <c r="J28" s="58">
        <f t="shared" si="0"/>
        <v>73.2</v>
      </c>
      <c r="K28" s="55">
        <v>6.1</v>
      </c>
      <c r="L28" s="58">
        <f t="shared" si="1"/>
        <v>105.6</v>
      </c>
      <c r="M28" s="121">
        <v>8.8</v>
      </c>
      <c r="N28" s="56">
        <f t="shared" si="2"/>
        <v>0.306818181818182</v>
      </c>
      <c r="O28" s="58">
        <v>16.8</v>
      </c>
      <c r="P28" s="56">
        <f t="shared" si="3"/>
        <v>0.476190476190476</v>
      </c>
      <c r="Q28" s="62">
        <v>6934045685073</v>
      </c>
      <c r="R28" s="122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X28" s="76"/>
      <c r="JY28" s="76"/>
      <c r="JZ28" s="76"/>
      <c r="KA28" s="76"/>
      <c r="KB28" s="76"/>
      <c r="KC28" s="76"/>
      <c r="KD28" s="76"/>
      <c r="KE28" s="76"/>
      <c r="KF28" s="76"/>
      <c r="KG28" s="76"/>
      <c r="KH28" s="76"/>
      <c r="KI28" s="76"/>
      <c r="KJ28" s="76"/>
      <c r="KK28" s="76"/>
      <c r="KL28" s="76"/>
      <c r="KM28" s="76"/>
      <c r="KN28" s="76"/>
      <c r="KO28" s="76"/>
      <c r="KP28" s="76"/>
      <c r="KQ28" s="76"/>
      <c r="KR28" s="76"/>
      <c r="KS28" s="76"/>
      <c r="KT28" s="76"/>
      <c r="KU28" s="76"/>
      <c r="KV28" s="76"/>
      <c r="KW28" s="76"/>
      <c r="KX28" s="76"/>
      <c r="KY28" s="76"/>
      <c r="KZ28" s="76"/>
      <c r="LA28" s="76"/>
      <c r="LB28" s="76"/>
      <c r="LC28" s="76"/>
      <c r="LD28" s="76"/>
      <c r="LE28" s="76"/>
      <c r="LF28" s="76"/>
      <c r="LG28" s="76"/>
      <c r="LH28" s="76"/>
      <c r="LI28" s="76"/>
      <c r="LJ28" s="76"/>
      <c r="LK28" s="76"/>
      <c r="LL28" s="76"/>
      <c r="LM28" s="76"/>
      <c r="LN28" s="76"/>
      <c r="LO28" s="76"/>
      <c r="LP28" s="76"/>
      <c r="LQ28" s="76"/>
      <c r="LR28" s="76"/>
      <c r="LS28" s="76"/>
      <c r="LT28" s="76"/>
      <c r="LU28" s="76"/>
      <c r="LV28" s="76"/>
      <c r="LW28" s="76"/>
      <c r="LX28" s="76"/>
      <c r="LY28" s="76"/>
      <c r="LZ28" s="76"/>
      <c r="MA28" s="76"/>
      <c r="MB28" s="76"/>
      <c r="MC28" s="76"/>
      <c r="MD28" s="76"/>
      <c r="ME28" s="76"/>
      <c r="MF28" s="76"/>
      <c r="MG28" s="76"/>
      <c r="MH28" s="76"/>
      <c r="MI28" s="76"/>
      <c r="MJ28" s="76"/>
      <c r="MK28" s="76"/>
      <c r="ML28" s="76"/>
      <c r="MM28" s="76"/>
      <c r="MN28" s="76"/>
      <c r="MO28" s="76"/>
      <c r="MP28" s="76"/>
      <c r="MQ28" s="76"/>
      <c r="MR28" s="76"/>
      <c r="MS28" s="76"/>
      <c r="MT28" s="76"/>
      <c r="MU28" s="76"/>
      <c r="MV28" s="76"/>
      <c r="MW28" s="76"/>
      <c r="MX28" s="76"/>
      <c r="MY28" s="76"/>
      <c r="MZ28" s="76"/>
      <c r="NA28" s="76"/>
      <c r="NB28" s="76"/>
      <c r="NC28" s="76"/>
      <c r="ND28" s="76"/>
      <c r="NE28" s="76"/>
      <c r="NF28" s="76"/>
      <c r="NG28" s="76"/>
      <c r="NH28" s="76"/>
      <c r="NI28" s="76"/>
      <c r="NJ28" s="76"/>
      <c r="NK28" s="76"/>
      <c r="NL28" s="76"/>
      <c r="NM28" s="76"/>
      <c r="NN28" s="76"/>
      <c r="NO28" s="76"/>
      <c r="NP28" s="76"/>
      <c r="NQ28" s="76"/>
      <c r="NR28" s="76"/>
      <c r="NS28" s="76"/>
      <c r="NT28" s="76"/>
      <c r="NU28" s="76"/>
      <c r="NV28" s="76"/>
      <c r="NW28" s="76"/>
      <c r="NX28" s="76"/>
      <c r="NY28" s="76"/>
      <c r="NZ28" s="76"/>
      <c r="OA28" s="76"/>
      <c r="OB28" s="76"/>
      <c r="OC28" s="76"/>
      <c r="OD28" s="76"/>
      <c r="OE28" s="76"/>
      <c r="OF28" s="76"/>
      <c r="OG28" s="76"/>
      <c r="OH28" s="76"/>
      <c r="OI28" s="76"/>
      <c r="OJ28" s="76"/>
      <c r="OK28" s="76"/>
      <c r="OL28" s="76"/>
      <c r="OM28" s="76"/>
      <c r="ON28" s="76"/>
      <c r="OO28" s="76"/>
      <c r="OP28" s="76"/>
      <c r="OQ28" s="76"/>
      <c r="OR28" s="76"/>
      <c r="OS28" s="76"/>
      <c r="OT28" s="76"/>
      <c r="OU28" s="76"/>
      <c r="OV28" s="76"/>
      <c r="OW28" s="76"/>
      <c r="OX28" s="76"/>
      <c r="OY28" s="76"/>
      <c r="OZ28" s="76"/>
      <c r="PA28" s="76"/>
      <c r="PB28" s="76"/>
      <c r="PC28" s="76"/>
      <c r="PD28" s="76"/>
      <c r="PE28" s="76"/>
      <c r="PF28" s="76"/>
      <c r="PG28" s="76"/>
      <c r="PH28" s="76"/>
      <c r="PI28" s="76"/>
      <c r="PJ28" s="76"/>
      <c r="PK28" s="76"/>
      <c r="PL28" s="76"/>
      <c r="PM28" s="76"/>
      <c r="PN28" s="76"/>
      <c r="PO28" s="76"/>
      <c r="PP28" s="76"/>
      <c r="PQ28" s="76"/>
      <c r="PR28" s="76"/>
      <c r="PS28" s="76"/>
      <c r="PT28" s="76"/>
      <c r="PU28" s="76"/>
      <c r="PV28" s="76"/>
      <c r="PW28" s="76"/>
      <c r="PX28" s="76"/>
      <c r="PY28" s="76"/>
      <c r="PZ28" s="76"/>
      <c r="QA28" s="76"/>
      <c r="QB28" s="76"/>
      <c r="QC28" s="76"/>
      <c r="QD28" s="76"/>
      <c r="QE28" s="76"/>
      <c r="QF28" s="76"/>
      <c r="QG28" s="76"/>
      <c r="QH28" s="76"/>
      <c r="QI28" s="76"/>
      <c r="QJ28" s="76"/>
      <c r="QK28" s="76"/>
      <c r="QL28" s="76"/>
      <c r="QM28" s="76"/>
      <c r="QN28" s="76"/>
      <c r="QO28" s="76"/>
      <c r="QP28" s="76"/>
      <c r="QQ28" s="76"/>
      <c r="QR28" s="76"/>
      <c r="QS28" s="76"/>
      <c r="QT28" s="76"/>
      <c r="QU28" s="76"/>
      <c r="QV28" s="76"/>
      <c r="QW28" s="76"/>
      <c r="QX28" s="76"/>
      <c r="QY28" s="76"/>
      <c r="QZ28" s="76"/>
      <c r="RA28" s="76"/>
      <c r="RB28" s="76"/>
      <c r="RC28" s="76"/>
      <c r="RD28" s="76"/>
      <c r="RE28" s="76"/>
      <c r="RF28" s="76"/>
      <c r="RG28" s="76"/>
      <c r="RH28" s="76"/>
      <c r="RI28" s="76"/>
      <c r="RJ28" s="76"/>
      <c r="RK28" s="76"/>
      <c r="RL28" s="76"/>
      <c r="RM28" s="76"/>
      <c r="RN28" s="76"/>
      <c r="RO28" s="76"/>
      <c r="RP28" s="76"/>
      <c r="RQ28" s="76"/>
      <c r="RR28" s="76"/>
      <c r="RS28" s="76"/>
      <c r="RT28" s="76"/>
      <c r="RU28" s="76"/>
      <c r="RV28" s="76"/>
      <c r="RW28" s="76"/>
      <c r="RX28" s="76"/>
      <c r="RY28" s="76"/>
      <c r="RZ28" s="76"/>
      <c r="SA28" s="76"/>
      <c r="SB28" s="76"/>
      <c r="SC28" s="76"/>
      <c r="SD28" s="76"/>
      <c r="SE28" s="76"/>
      <c r="SF28" s="76"/>
      <c r="SG28" s="76"/>
      <c r="SH28" s="76"/>
      <c r="SI28" s="76"/>
      <c r="SJ28" s="76"/>
      <c r="SK28" s="76"/>
      <c r="SL28" s="76"/>
      <c r="SM28" s="76"/>
      <c r="SN28" s="76"/>
      <c r="SO28" s="76"/>
      <c r="SP28" s="76"/>
      <c r="SQ28" s="76"/>
      <c r="SR28" s="76"/>
      <c r="SS28" s="76"/>
      <c r="ST28" s="76"/>
      <c r="SU28" s="76"/>
      <c r="SV28" s="76"/>
      <c r="SW28" s="76"/>
      <c r="SX28" s="76"/>
      <c r="SY28" s="76"/>
      <c r="SZ28" s="76"/>
      <c r="TA28" s="76"/>
      <c r="TB28" s="76"/>
      <c r="TC28" s="76"/>
      <c r="TD28" s="76"/>
      <c r="TE28" s="76"/>
      <c r="TF28" s="76"/>
      <c r="TG28" s="76"/>
      <c r="TH28" s="76"/>
      <c r="TI28" s="76"/>
      <c r="TJ28" s="76"/>
      <c r="TK28" s="76"/>
      <c r="TL28" s="76"/>
      <c r="TM28" s="76"/>
      <c r="TN28" s="76"/>
      <c r="TO28" s="76"/>
      <c r="TP28" s="76"/>
      <c r="TQ28" s="76"/>
      <c r="TR28" s="76"/>
      <c r="TS28" s="76"/>
      <c r="TT28" s="76"/>
      <c r="TU28" s="76"/>
      <c r="TV28" s="76"/>
      <c r="TW28" s="76"/>
      <c r="TX28" s="76"/>
      <c r="TY28" s="76"/>
      <c r="TZ28" s="76"/>
      <c r="UA28" s="76"/>
      <c r="UB28" s="76"/>
      <c r="UC28" s="76"/>
      <c r="UD28" s="76"/>
      <c r="UE28" s="76"/>
      <c r="UF28" s="76"/>
      <c r="UG28" s="76"/>
      <c r="UH28" s="76"/>
      <c r="UI28" s="76"/>
      <c r="UJ28" s="76"/>
      <c r="UK28" s="76"/>
      <c r="UL28" s="76"/>
      <c r="UM28" s="76"/>
      <c r="UN28" s="76"/>
      <c r="UO28" s="76"/>
      <c r="UP28" s="76"/>
      <c r="UQ28" s="76"/>
      <c r="UR28" s="76"/>
      <c r="US28" s="76"/>
      <c r="UT28" s="76"/>
      <c r="UU28" s="76"/>
      <c r="UV28" s="76"/>
      <c r="UW28" s="76"/>
      <c r="UX28" s="76"/>
      <c r="UY28" s="76"/>
      <c r="UZ28" s="76"/>
      <c r="VA28" s="76"/>
      <c r="VB28" s="76"/>
      <c r="VC28" s="76"/>
      <c r="VD28" s="76"/>
      <c r="VE28" s="76"/>
      <c r="VF28" s="76"/>
      <c r="VG28" s="76"/>
      <c r="VH28" s="76"/>
      <c r="VI28" s="76"/>
      <c r="VJ28" s="76"/>
      <c r="VK28" s="76"/>
      <c r="VL28" s="76"/>
      <c r="VM28" s="76"/>
      <c r="VN28" s="76"/>
      <c r="VO28" s="76"/>
      <c r="VP28" s="76"/>
      <c r="VQ28" s="76"/>
      <c r="VR28" s="76"/>
      <c r="VS28" s="76"/>
      <c r="VT28" s="76"/>
      <c r="VU28" s="76"/>
      <c r="VV28" s="76"/>
      <c r="VW28" s="76"/>
      <c r="VX28" s="76"/>
      <c r="VY28" s="76"/>
      <c r="VZ28" s="76"/>
      <c r="WA28" s="76"/>
      <c r="WB28" s="76"/>
      <c r="WC28" s="76"/>
      <c r="WD28" s="76"/>
      <c r="WE28" s="76"/>
      <c r="WF28" s="76"/>
      <c r="WG28" s="76"/>
      <c r="WH28" s="76"/>
      <c r="WI28" s="76"/>
      <c r="WJ28" s="76"/>
      <c r="WK28" s="76"/>
      <c r="WL28" s="76"/>
      <c r="WM28" s="76"/>
      <c r="WN28" s="76"/>
      <c r="WO28" s="76"/>
      <c r="WP28" s="76"/>
      <c r="WQ28" s="76"/>
      <c r="WR28" s="76"/>
      <c r="WS28" s="76"/>
      <c r="WT28" s="76"/>
      <c r="WU28" s="76"/>
      <c r="WV28" s="76"/>
      <c r="WW28" s="76"/>
      <c r="WX28" s="76"/>
      <c r="WY28" s="76"/>
      <c r="WZ28" s="76"/>
      <c r="XA28" s="76"/>
      <c r="XB28" s="76"/>
      <c r="XC28" s="76"/>
      <c r="XD28" s="76"/>
      <c r="XE28" s="76"/>
      <c r="XF28" s="76"/>
      <c r="XG28" s="76"/>
      <c r="XH28" s="76"/>
      <c r="XI28" s="76"/>
      <c r="XJ28" s="76"/>
      <c r="XK28" s="76"/>
      <c r="XL28" s="76"/>
      <c r="XM28" s="76"/>
      <c r="XN28" s="76"/>
      <c r="XO28" s="76"/>
      <c r="XP28" s="76"/>
      <c r="XQ28" s="76"/>
      <c r="XR28" s="76"/>
      <c r="XS28" s="76"/>
      <c r="XT28" s="76"/>
      <c r="XU28" s="76"/>
      <c r="XV28" s="76"/>
      <c r="XW28" s="76"/>
      <c r="XX28" s="76"/>
      <c r="XY28" s="76"/>
      <c r="XZ28" s="76"/>
      <c r="YA28" s="76"/>
      <c r="YB28" s="76"/>
      <c r="YC28" s="76"/>
      <c r="YD28" s="76"/>
      <c r="YE28" s="76"/>
      <c r="YF28" s="76"/>
      <c r="YG28" s="76"/>
      <c r="YH28" s="76"/>
      <c r="YI28" s="76"/>
      <c r="YJ28" s="76"/>
      <c r="YK28" s="76"/>
      <c r="YL28" s="76"/>
      <c r="YM28" s="76"/>
      <c r="YN28" s="76"/>
      <c r="YO28" s="76"/>
      <c r="YP28" s="76"/>
      <c r="YQ28" s="76"/>
      <c r="YR28" s="76"/>
      <c r="YS28" s="76"/>
      <c r="YT28" s="76"/>
      <c r="YU28" s="76"/>
      <c r="YV28" s="76"/>
      <c r="YW28" s="76"/>
      <c r="YX28" s="76"/>
      <c r="YY28" s="76"/>
      <c r="YZ28" s="76"/>
      <c r="ZA28" s="76"/>
      <c r="ZB28" s="76"/>
      <c r="ZC28" s="76"/>
      <c r="ZD28" s="76"/>
      <c r="ZE28" s="76"/>
      <c r="ZF28" s="76"/>
      <c r="ZG28" s="76"/>
      <c r="ZH28" s="76"/>
      <c r="ZI28" s="76"/>
      <c r="ZJ28" s="76"/>
      <c r="ZK28" s="76"/>
      <c r="ZL28" s="76"/>
      <c r="ZM28" s="76"/>
      <c r="ZN28" s="76"/>
      <c r="ZO28" s="76"/>
      <c r="ZP28" s="76"/>
      <c r="ZQ28" s="76"/>
      <c r="ZR28" s="76"/>
      <c r="ZS28" s="76"/>
      <c r="ZT28" s="76"/>
      <c r="ZU28" s="76"/>
      <c r="ZV28" s="76"/>
      <c r="ZW28" s="76"/>
      <c r="ZX28" s="76"/>
      <c r="ZY28" s="76"/>
      <c r="ZZ28" s="76"/>
      <c r="AAA28" s="76"/>
      <c r="AAB28" s="76"/>
      <c r="AAC28" s="76"/>
      <c r="AAD28" s="76"/>
      <c r="AAE28" s="76"/>
      <c r="AAF28" s="76"/>
      <c r="AAG28" s="76"/>
      <c r="AAH28" s="76"/>
      <c r="AAI28" s="76"/>
      <c r="AAJ28" s="76"/>
      <c r="AAK28" s="76"/>
      <c r="AAL28" s="76"/>
      <c r="AAM28" s="76"/>
      <c r="AAN28" s="76"/>
      <c r="AAO28" s="76"/>
      <c r="AAP28" s="76"/>
      <c r="AAQ28" s="76"/>
      <c r="AAR28" s="76"/>
      <c r="AAS28" s="76"/>
      <c r="AAT28" s="76"/>
      <c r="AAU28" s="76"/>
      <c r="AAV28" s="76"/>
      <c r="AAW28" s="76"/>
      <c r="AAX28" s="76"/>
      <c r="AAY28" s="76"/>
      <c r="AAZ28" s="76"/>
      <c r="ABA28" s="76"/>
      <c r="ABB28" s="76"/>
      <c r="ABC28" s="76"/>
      <c r="ABD28" s="76"/>
      <c r="ABE28" s="76"/>
      <c r="ABF28" s="76"/>
      <c r="ABG28" s="76"/>
      <c r="ABH28" s="76"/>
      <c r="ABI28" s="76"/>
      <c r="ABJ28" s="76"/>
      <c r="ABK28" s="76"/>
      <c r="ABL28" s="76"/>
      <c r="ABM28" s="76"/>
      <c r="ABN28" s="76"/>
      <c r="ABO28" s="76"/>
      <c r="ABP28" s="76"/>
      <c r="ABQ28" s="76"/>
      <c r="ABR28" s="76"/>
      <c r="ABS28" s="76"/>
      <c r="ABT28" s="76"/>
      <c r="ABU28" s="76"/>
      <c r="ABV28" s="76"/>
      <c r="ABW28" s="76"/>
      <c r="ABX28" s="76"/>
      <c r="ABY28" s="76"/>
      <c r="ABZ28" s="76"/>
      <c r="ACA28" s="76"/>
      <c r="ACB28" s="76"/>
      <c r="ACC28" s="76"/>
      <c r="ACD28" s="76"/>
      <c r="ACE28" s="76"/>
      <c r="ACF28" s="76"/>
      <c r="ACG28" s="76"/>
      <c r="ACH28" s="76"/>
      <c r="ACI28" s="76"/>
      <c r="ACJ28" s="76"/>
      <c r="ACK28" s="76"/>
      <c r="ACL28" s="76"/>
      <c r="ACM28" s="76"/>
      <c r="ACN28" s="76"/>
      <c r="ACO28" s="76"/>
      <c r="ACP28" s="76"/>
      <c r="ACQ28" s="76"/>
      <c r="ACR28" s="76"/>
      <c r="ACS28" s="76"/>
      <c r="ACT28" s="76"/>
      <c r="ACU28" s="76"/>
      <c r="ACV28" s="76"/>
      <c r="ACW28" s="76"/>
      <c r="ACX28" s="76"/>
      <c r="ACY28" s="76"/>
      <c r="ACZ28" s="76"/>
      <c r="ADA28" s="76"/>
      <c r="ADB28" s="76"/>
      <c r="ADC28" s="76"/>
      <c r="ADD28" s="76"/>
      <c r="ADE28" s="76"/>
      <c r="ADF28" s="76"/>
      <c r="ADG28" s="76"/>
      <c r="ADH28" s="76"/>
      <c r="ADI28" s="76"/>
      <c r="ADJ28" s="76"/>
      <c r="ADK28" s="76"/>
      <c r="ADL28" s="76"/>
      <c r="ADM28" s="76"/>
      <c r="ADN28" s="76"/>
      <c r="ADO28" s="76"/>
      <c r="ADP28" s="76"/>
      <c r="ADQ28" s="76"/>
      <c r="ADR28" s="76"/>
      <c r="ADS28" s="76"/>
      <c r="ADT28" s="76"/>
      <c r="ADU28" s="76"/>
      <c r="ADV28" s="76"/>
      <c r="ADW28" s="76"/>
      <c r="ADX28" s="76"/>
      <c r="ADY28" s="76"/>
      <c r="ADZ28" s="76"/>
      <c r="AEA28" s="76"/>
      <c r="AEB28" s="76"/>
      <c r="AEC28" s="76"/>
      <c r="AED28" s="76"/>
      <c r="AEE28" s="76"/>
      <c r="AEF28" s="76"/>
      <c r="AEG28" s="76"/>
      <c r="AEH28" s="76"/>
      <c r="AEI28" s="76"/>
      <c r="AEJ28" s="76"/>
      <c r="AEK28" s="76"/>
      <c r="AEL28" s="76"/>
      <c r="AEM28" s="76"/>
      <c r="AEN28" s="76"/>
      <c r="AEO28" s="76"/>
      <c r="AEP28" s="76"/>
      <c r="AEQ28" s="76"/>
      <c r="AER28" s="76"/>
      <c r="AES28" s="76"/>
      <c r="AET28" s="76"/>
      <c r="AEU28" s="76"/>
      <c r="AEV28" s="76"/>
      <c r="AEW28" s="76"/>
      <c r="AEX28" s="76"/>
      <c r="AEY28" s="76"/>
      <c r="AEZ28" s="76"/>
      <c r="AFA28" s="76"/>
      <c r="AFB28" s="76"/>
      <c r="AFC28" s="76"/>
      <c r="AFD28" s="76"/>
      <c r="AFE28" s="76"/>
      <c r="AFF28" s="76"/>
      <c r="AFG28" s="76"/>
      <c r="AFH28" s="76"/>
      <c r="AFI28" s="76"/>
      <c r="AFJ28" s="76"/>
      <c r="AFK28" s="76"/>
      <c r="AFL28" s="76"/>
      <c r="AFM28" s="76"/>
      <c r="AFN28" s="76"/>
      <c r="AFO28" s="76"/>
      <c r="AFP28" s="76"/>
      <c r="AFQ28" s="76"/>
      <c r="AFR28" s="76"/>
      <c r="AFS28" s="76"/>
      <c r="AFT28" s="76"/>
      <c r="AFU28" s="76"/>
      <c r="AFV28" s="76"/>
      <c r="AFW28" s="76"/>
      <c r="AFX28" s="76"/>
      <c r="AFY28" s="76"/>
      <c r="AFZ28" s="76"/>
      <c r="AGA28" s="76"/>
      <c r="AGB28" s="76"/>
      <c r="AGC28" s="76"/>
      <c r="AGD28" s="76"/>
      <c r="AGE28" s="76"/>
      <c r="AGF28" s="76"/>
      <c r="AGG28" s="76"/>
      <c r="AGH28" s="76"/>
      <c r="AGI28" s="76"/>
      <c r="AGJ28" s="76"/>
      <c r="AGK28" s="76"/>
      <c r="AGL28" s="76"/>
      <c r="AGM28" s="76"/>
      <c r="AGN28" s="76"/>
      <c r="AGO28" s="76"/>
      <c r="AGP28" s="76"/>
      <c r="AGQ28" s="76"/>
      <c r="AGR28" s="76"/>
      <c r="AGS28" s="76"/>
      <c r="AGT28" s="76"/>
      <c r="AGU28" s="76"/>
      <c r="AGV28" s="76"/>
      <c r="AGW28" s="76"/>
      <c r="AGX28" s="76"/>
      <c r="AGY28" s="76"/>
      <c r="AGZ28" s="76"/>
      <c r="AHA28" s="76"/>
      <c r="AHB28" s="76"/>
      <c r="AHC28" s="76"/>
      <c r="AHD28" s="76"/>
      <c r="AHE28" s="76"/>
      <c r="AHF28" s="76"/>
      <c r="AHG28" s="76"/>
      <c r="AHH28" s="76"/>
      <c r="AHI28" s="76"/>
      <c r="AHJ28" s="76"/>
      <c r="AHK28" s="76"/>
      <c r="AHL28" s="76"/>
      <c r="AHM28" s="76"/>
      <c r="AHN28" s="76"/>
      <c r="AHO28" s="76"/>
      <c r="AHP28" s="76"/>
      <c r="AHQ28" s="76"/>
      <c r="AHR28" s="76"/>
      <c r="AHS28" s="76"/>
      <c r="AHT28" s="76"/>
      <c r="AHU28" s="76"/>
      <c r="AHV28" s="76"/>
      <c r="AHW28" s="76"/>
      <c r="AHX28" s="76"/>
      <c r="AHY28" s="76"/>
      <c r="AHZ28" s="76"/>
      <c r="AIA28" s="76"/>
      <c r="AIB28" s="76"/>
      <c r="AIC28" s="76"/>
      <c r="AID28" s="76"/>
      <c r="AIE28" s="76"/>
      <c r="AIF28" s="76"/>
      <c r="AIG28" s="76"/>
      <c r="AIH28" s="76"/>
      <c r="AII28" s="76"/>
      <c r="AIJ28" s="76"/>
      <c r="AIK28" s="76"/>
      <c r="AIL28" s="76"/>
      <c r="AIM28" s="76"/>
      <c r="AIN28" s="76"/>
      <c r="AIO28" s="76"/>
      <c r="AIP28" s="76"/>
      <c r="AIQ28" s="76"/>
      <c r="AIR28" s="76"/>
      <c r="AIS28" s="76"/>
      <c r="AIT28" s="76"/>
      <c r="AIU28" s="76"/>
      <c r="AIV28" s="76"/>
      <c r="AIW28" s="76"/>
      <c r="AIX28" s="76"/>
      <c r="AIY28" s="76"/>
      <c r="AIZ28" s="76"/>
      <c r="AJA28" s="76"/>
      <c r="AJB28" s="76"/>
      <c r="AJC28" s="76"/>
      <c r="AJD28" s="76"/>
      <c r="AJE28" s="76"/>
      <c r="AJF28" s="76"/>
      <c r="AJG28" s="76"/>
      <c r="AJH28" s="76"/>
      <c r="AJI28" s="76"/>
      <c r="AJJ28" s="76"/>
      <c r="AJK28" s="76"/>
      <c r="AJL28" s="76"/>
      <c r="AJM28" s="76"/>
      <c r="AJN28" s="76"/>
      <c r="AJO28" s="76"/>
      <c r="AJP28" s="76"/>
      <c r="AJQ28" s="76"/>
      <c r="AJR28" s="76"/>
      <c r="AJS28" s="76"/>
      <c r="AJT28" s="76"/>
      <c r="AJU28" s="76"/>
      <c r="AJV28" s="76"/>
      <c r="AJW28" s="76"/>
      <c r="AJX28" s="76"/>
      <c r="AJY28" s="76"/>
      <c r="AJZ28" s="76"/>
      <c r="AKA28" s="76"/>
      <c r="AKB28" s="76"/>
      <c r="AKC28" s="76"/>
      <c r="AKD28" s="76"/>
      <c r="AKE28" s="76"/>
      <c r="AKF28" s="76"/>
      <c r="AKG28" s="76"/>
      <c r="AKH28" s="76"/>
      <c r="AKI28" s="76"/>
      <c r="AKJ28" s="76"/>
      <c r="AKK28" s="76"/>
      <c r="AKL28" s="76"/>
      <c r="AKM28" s="76"/>
      <c r="AKN28" s="76"/>
      <c r="AKO28" s="76"/>
      <c r="AKP28" s="76"/>
      <c r="AKQ28" s="76"/>
      <c r="AKR28" s="76"/>
      <c r="AKS28" s="76"/>
      <c r="AKT28" s="76"/>
      <c r="AKU28" s="76"/>
      <c r="AKV28" s="76"/>
      <c r="AKW28" s="76"/>
      <c r="AKX28" s="76"/>
      <c r="AKY28" s="76"/>
      <c r="AKZ28" s="76"/>
      <c r="ALA28" s="76"/>
      <c r="ALB28" s="76"/>
      <c r="ALC28" s="76"/>
      <c r="ALD28" s="76"/>
      <c r="ALE28" s="76"/>
      <c r="ALF28" s="76"/>
      <c r="ALG28" s="76"/>
      <c r="ALH28" s="76"/>
      <c r="ALI28" s="76"/>
      <c r="ALJ28" s="76"/>
      <c r="ALK28" s="76"/>
      <c r="ALL28" s="76"/>
      <c r="ALM28" s="76"/>
      <c r="ALN28" s="76"/>
      <c r="ALO28" s="76"/>
      <c r="ALP28" s="76"/>
      <c r="ALQ28" s="76"/>
      <c r="ALR28" s="76"/>
      <c r="ALS28" s="76"/>
      <c r="ALT28" s="76"/>
      <c r="ALU28" s="76"/>
      <c r="ALV28" s="76"/>
      <c r="ALW28" s="76"/>
      <c r="ALX28" s="76"/>
      <c r="ALY28" s="76"/>
      <c r="ALZ28" s="76"/>
      <c r="AMA28" s="76"/>
      <c r="AMB28" s="76"/>
      <c r="AMC28" s="76"/>
      <c r="AMD28" s="76"/>
      <c r="AME28" s="76"/>
      <c r="AMF28" s="76"/>
      <c r="AMG28" s="76"/>
      <c r="AMH28" s="76"/>
      <c r="AMI28" s="76"/>
      <c r="AMJ28" s="76"/>
      <c r="AMK28" s="76"/>
      <c r="AML28" s="76"/>
      <c r="AMM28" s="76"/>
      <c r="AMN28" s="76"/>
      <c r="AMO28" s="76"/>
      <c r="AMP28" s="76"/>
      <c r="AMQ28" s="76"/>
      <c r="AMR28" s="76"/>
      <c r="AMS28" s="76"/>
      <c r="AMT28" s="76"/>
      <c r="AMU28" s="76"/>
      <c r="AMV28" s="76"/>
      <c r="AMW28" s="76"/>
      <c r="AMX28" s="76"/>
      <c r="AMY28" s="76"/>
      <c r="AMZ28" s="76"/>
      <c r="ANA28" s="76"/>
      <c r="ANB28" s="76"/>
      <c r="ANC28" s="76"/>
      <c r="AND28" s="76"/>
      <c r="ANE28" s="76"/>
      <c r="ANF28" s="76"/>
      <c r="ANG28" s="76"/>
      <c r="ANH28" s="76"/>
      <c r="ANI28" s="76"/>
      <c r="ANJ28" s="76"/>
      <c r="ANK28" s="76"/>
      <c r="ANL28" s="76"/>
      <c r="ANM28" s="76"/>
      <c r="ANN28" s="76"/>
      <c r="ANO28" s="76"/>
      <c r="ANP28" s="76"/>
      <c r="ANQ28" s="76"/>
      <c r="ANR28" s="76"/>
      <c r="ANS28" s="76"/>
      <c r="ANT28" s="76"/>
      <c r="ANU28" s="76"/>
      <c r="ANV28" s="76"/>
      <c r="ANW28" s="76"/>
      <c r="ANX28" s="76"/>
      <c r="ANY28" s="76"/>
      <c r="ANZ28" s="76"/>
      <c r="AOA28" s="76"/>
      <c r="AOB28" s="76"/>
      <c r="AOC28" s="76"/>
      <c r="AOD28" s="76"/>
      <c r="AOE28" s="76"/>
      <c r="AOF28" s="76"/>
      <c r="AOG28" s="76"/>
      <c r="AOH28" s="76"/>
      <c r="AOI28" s="76"/>
      <c r="AOJ28" s="76"/>
      <c r="AOK28" s="76"/>
      <c r="AOL28" s="76"/>
      <c r="AOM28" s="76"/>
      <c r="AON28" s="76"/>
      <c r="AOO28" s="76"/>
      <c r="AOP28" s="76"/>
      <c r="AOQ28" s="76"/>
      <c r="AOR28" s="76"/>
      <c r="AOS28" s="76"/>
      <c r="AOT28" s="76"/>
      <c r="AOU28" s="76"/>
      <c r="AOV28" s="76"/>
      <c r="AOW28" s="76"/>
      <c r="AOX28" s="76"/>
      <c r="AOY28" s="76"/>
      <c r="AOZ28" s="76"/>
      <c r="APA28" s="76"/>
      <c r="APB28" s="76"/>
      <c r="APC28" s="76"/>
      <c r="APD28" s="76"/>
      <c r="APE28" s="76"/>
      <c r="APF28" s="76"/>
      <c r="APG28" s="76"/>
      <c r="APH28" s="76"/>
      <c r="API28" s="76"/>
      <c r="APJ28" s="76"/>
      <c r="APK28" s="76"/>
      <c r="APL28" s="76"/>
      <c r="APM28" s="76"/>
      <c r="APN28" s="76"/>
      <c r="APO28" s="76"/>
      <c r="APP28" s="76"/>
      <c r="APQ28" s="76"/>
      <c r="APR28" s="76"/>
      <c r="APS28" s="76"/>
      <c r="APT28" s="76"/>
      <c r="APU28" s="76"/>
      <c r="APV28" s="76"/>
      <c r="APW28" s="76"/>
      <c r="APX28" s="76"/>
      <c r="APY28" s="76"/>
      <c r="APZ28" s="76"/>
      <c r="AQA28" s="76"/>
      <c r="AQB28" s="76"/>
      <c r="AQC28" s="76"/>
      <c r="AQD28" s="76"/>
      <c r="AQE28" s="76"/>
      <c r="AQF28" s="76"/>
      <c r="AQG28" s="76"/>
      <c r="AQH28" s="76"/>
      <c r="AQI28" s="76"/>
      <c r="AQJ28" s="76"/>
      <c r="AQK28" s="76"/>
      <c r="AQL28" s="76"/>
      <c r="AQM28" s="76"/>
      <c r="AQN28" s="76"/>
      <c r="AQO28" s="76"/>
      <c r="AQP28" s="76"/>
      <c r="AQQ28" s="76"/>
      <c r="AQR28" s="76"/>
      <c r="AQS28" s="76"/>
      <c r="AQT28" s="76"/>
      <c r="AQU28" s="76"/>
      <c r="AQV28" s="76"/>
      <c r="AQW28" s="76"/>
      <c r="AQX28" s="76"/>
      <c r="AQY28" s="76"/>
      <c r="AQZ28" s="76"/>
      <c r="ARA28" s="76"/>
      <c r="ARB28" s="76"/>
      <c r="ARC28" s="76"/>
      <c r="ARD28" s="76"/>
      <c r="ARE28" s="76"/>
      <c r="ARF28" s="76"/>
      <c r="ARG28" s="76"/>
      <c r="ARH28" s="76"/>
      <c r="ARI28" s="76"/>
      <c r="ARJ28" s="76"/>
      <c r="ARK28" s="76"/>
      <c r="ARL28" s="76"/>
      <c r="ARM28" s="76"/>
      <c r="ARN28" s="76"/>
      <c r="ARO28" s="76"/>
      <c r="ARP28" s="76"/>
      <c r="ARQ28" s="76"/>
      <c r="ARR28" s="76"/>
      <c r="ARS28" s="76"/>
      <c r="ART28" s="76"/>
      <c r="ARU28" s="76"/>
      <c r="ARV28" s="76"/>
      <c r="ARW28" s="76"/>
      <c r="ARX28" s="76"/>
      <c r="ARY28" s="76"/>
      <c r="ARZ28" s="76"/>
      <c r="ASA28" s="76"/>
      <c r="ASB28" s="76"/>
      <c r="ASC28" s="76"/>
      <c r="ASD28" s="76"/>
      <c r="ASE28" s="76"/>
      <c r="ASF28" s="76"/>
      <c r="ASG28" s="76"/>
      <c r="ASH28" s="76"/>
      <c r="ASI28" s="76"/>
      <c r="ASJ28" s="76"/>
      <c r="ASK28" s="76"/>
      <c r="ASL28" s="76"/>
      <c r="ASM28" s="76"/>
      <c r="ASN28" s="76"/>
      <c r="ASO28" s="76"/>
      <c r="ASP28" s="76"/>
      <c r="ASQ28" s="76"/>
      <c r="ASR28" s="76"/>
      <c r="ASS28" s="76"/>
      <c r="AST28" s="76"/>
      <c r="ASU28" s="76"/>
      <c r="ASV28" s="76"/>
      <c r="ASW28" s="76"/>
      <c r="ASX28" s="76"/>
      <c r="ASY28" s="76"/>
      <c r="ASZ28" s="76"/>
      <c r="ATA28" s="76"/>
      <c r="ATB28" s="76"/>
      <c r="ATC28" s="76"/>
      <c r="ATD28" s="76"/>
      <c r="ATE28" s="76"/>
      <c r="ATF28" s="76"/>
      <c r="ATG28" s="76"/>
      <c r="ATH28" s="76"/>
      <c r="ATI28" s="76"/>
      <c r="ATJ28" s="76"/>
      <c r="ATK28" s="76"/>
      <c r="ATL28" s="76"/>
      <c r="ATM28" s="76"/>
      <c r="ATN28" s="76"/>
      <c r="ATO28" s="76"/>
      <c r="ATP28" s="76"/>
      <c r="ATQ28" s="76"/>
      <c r="ATR28" s="76"/>
      <c r="ATS28" s="76"/>
      <c r="ATT28" s="76"/>
      <c r="ATU28" s="76"/>
      <c r="ATV28" s="76"/>
      <c r="ATW28" s="76"/>
      <c r="ATX28" s="76"/>
      <c r="ATY28" s="76"/>
      <c r="ATZ28" s="76"/>
      <c r="AUA28" s="76"/>
      <c r="AUB28" s="76"/>
      <c r="AUC28" s="76"/>
      <c r="AUD28" s="76"/>
      <c r="AUE28" s="76"/>
      <c r="AUF28" s="76"/>
      <c r="AUG28" s="76"/>
      <c r="AUH28" s="76"/>
      <c r="AUI28" s="76"/>
      <c r="AUJ28" s="76"/>
      <c r="AUK28" s="76"/>
      <c r="AUL28" s="76"/>
      <c r="AUM28" s="76"/>
      <c r="AUN28" s="76"/>
      <c r="AUO28" s="76"/>
      <c r="AUP28" s="76"/>
      <c r="AUQ28" s="76"/>
      <c r="AUR28" s="76"/>
      <c r="AUS28" s="76"/>
      <c r="AUT28" s="76"/>
      <c r="AUU28" s="76"/>
      <c r="AUV28" s="76"/>
      <c r="AUW28" s="76"/>
      <c r="AUX28" s="76"/>
      <c r="AUY28" s="76"/>
      <c r="AUZ28" s="76"/>
      <c r="AVA28" s="76"/>
      <c r="AVB28" s="76"/>
      <c r="AVC28" s="76"/>
      <c r="AVD28" s="76"/>
      <c r="AVE28" s="76"/>
      <c r="AVF28" s="76"/>
      <c r="AVG28" s="76"/>
      <c r="AVH28" s="76"/>
      <c r="AVI28" s="76"/>
      <c r="AVJ28" s="76"/>
      <c r="AVK28" s="76"/>
      <c r="AVL28" s="76"/>
      <c r="AVM28" s="76"/>
      <c r="AVN28" s="76"/>
      <c r="AVO28" s="76"/>
      <c r="AVP28" s="76"/>
      <c r="AVQ28" s="76"/>
      <c r="AVR28" s="76"/>
      <c r="AVS28" s="76"/>
      <c r="AVT28" s="76"/>
      <c r="AVU28" s="76"/>
      <c r="AVV28" s="76"/>
      <c r="AVW28" s="76"/>
      <c r="AVX28" s="76"/>
      <c r="AVY28" s="76"/>
      <c r="AVZ28" s="76"/>
      <c r="AWA28" s="76"/>
      <c r="AWB28" s="76"/>
      <c r="AWC28" s="76"/>
      <c r="AWD28" s="76"/>
      <c r="AWE28" s="76"/>
      <c r="AWF28" s="76"/>
      <c r="AWG28" s="76"/>
      <c r="AWH28" s="76"/>
      <c r="AWI28" s="76"/>
      <c r="AWJ28" s="76"/>
      <c r="AWK28" s="76"/>
      <c r="AWL28" s="76"/>
      <c r="AWM28" s="76"/>
      <c r="AWN28" s="76"/>
      <c r="AWO28" s="76"/>
      <c r="AWP28" s="76"/>
      <c r="AWQ28" s="76"/>
      <c r="AWR28" s="76"/>
      <c r="AWS28" s="76"/>
      <c r="AWT28" s="76"/>
      <c r="AWU28" s="76"/>
      <c r="AWV28" s="76"/>
      <c r="AWW28" s="76"/>
      <c r="AWX28" s="76"/>
      <c r="AWY28" s="76"/>
      <c r="AWZ28" s="76"/>
      <c r="AXA28" s="76"/>
      <c r="AXB28" s="76"/>
      <c r="AXC28" s="76"/>
      <c r="AXD28" s="76"/>
      <c r="AXE28" s="76"/>
      <c r="AXF28" s="76"/>
      <c r="AXG28" s="76"/>
      <c r="AXH28" s="76"/>
      <c r="AXI28" s="76"/>
      <c r="AXJ28" s="76"/>
      <c r="AXK28" s="76"/>
      <c r="AXL28" s="76"/>
      <c r="AXM28" s="76"/>
      <c r="AXN28" s="76"/>
      <c r="AXO28" s="76"/>
      <c r="AXP28" s="76"/>
      <c r="AXQ28" s="76"/>
      <c r="AXR28" s="76"/>
      <c r="AXS28" s="76"/>
      <c r="AXT28" s="76"/>
      <c r="AXU28" s="76"/>
      <c r="AXV28" s="76"/>
      <c r="AXW28" s="76"/>
      <c r="AXX28" s="76"/>
      <c r="AXY28" s="76"/>
      <c r="AXZ28" s="76"/>
      <c r="AYA28" s="76"/>
      <c r="AYB28" s="76"/>
      <c r="AYC28" s="76"/>
      <c r="AYD28" s="76"/>
      <c r="AYE28" s="76"/>
      <c r="AYF28" s="76"/>
      <c r="AYG28" s="76"/>
      <c r="AYH28" s="76"/>
      <c r="AYI28" s="76"/>
      <c r="AYJ28" s="76"/>
      <c r="AYK28" s="76"/>
      <c r="AYL28" s="76"/>
      <c r="AYM28" s="76"/>
      <c r="AYN28" s="76"/>
      <c r="AYO28" s="76"/>
      <c r="AYP28" s="76"/>
      <c r="AYQ28" s="76"/>
      <c r="AYR28" s="76"/>
      <c r="AYS28" s="76"/>
      <c r="AYT28" s="76"/>
      <c r="AYU28" s="76"/>
      <c r="AYV28" s="76"/>
      <c r="AYW28" s="76"/>
      <c r="AYX28" s="76"/>
      <c r="AYY28" s="76"/>
      <c r="AYZ28" s="76"/>
      <c r="AZA28" s="76"/>
      <c r="AZB28" s="76"/>
      <c r="AZC28" s="76"/>
      <c r="AZD28" s="76"/>
      <c r="AZE28" s="76"/>
      <c r="AZF28" s="76"/>
      <c r="AZG28" s="76"/>
      <c r="AZH28" s="76"/>
      <c r="AZI28" s="76"/>
      <c r="AZJ28" s="76"/>
      <c r="AZK28" s="76"/>
      <c r="AZL28" s="76"/>
      <c r="AZM28" s="76"/>
      <c r="AZN28" s="76"/>
      <c r="AZO28" s="76"/>
      <c r="AZP28" s="76"/>
      <c r="AZQ28" s="76"/>
      <c r="AZR28" s="76"/>
      <c r="AZS28" s="76"/>
      <c r="AZT28" s="76"/>
      <c r="AZU28" s="76"/>
      <c r="AZV28" s="76"/>
      <c r="AZW28" s="76"/>
      <c r="AZX28" s="76"/>
      <c r="AZY28" s="76"/>
      <c r="AZZ28" s="76"/>
      <c r="BAA28" s="76"/>
      <c r="BAB28" s="76"/>
      <c r="BAC28" s="76"/>
      <c r="BAD28" s="76"/>
      <c r="BAE28" s="76"/>
      <c r="BAF28" s="76"/>
      <c r="BAG28" s="76"/>
      <c r="BAH28" s="76"/>
      <c r="BAI28" s="76"/>
      <c r="BAJ28" s="76"/>
      <c r="BAK28" s="76"/>
      <c r="BAL28" s="76"/>
      <c r="BAM28" s="76"/>
      <c r="BAN28" s="76"/>
      <c r="BAO28" s="76"/>
      <c r="BAP28" s="76"/>
      <c r="BAQ28" s="76"/>
      <c r="BAR28" s="76"/>
      <c r="BAS28" s="76"/>
      <c r="BAT28" s="76"/>
      <c r="BAU28" s="76"/>
      <c r="BAV28" s="76"/>
      <c r="BAW28" s="76"/>
      <c r="BAX28" s="76"/>
      <c r="BAY28" s="76"/>
      <c r="BAZ28" s="76"/>
      <c r="BBA28" s="76"/>
      <c r="BBB28" s="76"/>
      <c r="BBC28" s="76"/>
      <c r="BBD28" s="76"/>
      <c r="BBE28" s="76"/>
      <c r="BBF28" s="76"/>
      <c r="BBG28" s="76"/>
      <c r="BBH28" s="76"/>
      <c r="BBI28" s="76"/>
      <c r="BBJ28" s="76"/>
      <c r="BBK28" s="76"/>
      <c r="BBL28" s="76"/>
      <c r="BBM28" s="76"/>
      <c r="BBN28" s="76"/>
      <c r="BBO28" s="76"/>
      <c r="BBP28" s="76"/>
      <c r="BBQ28" s="76"/>
      <c r="BBR28" s="76"/>
      <c r="BBS28" s="76"/>
      <c r="BBT28" s="76"/>
      <c r="BBU28" s="76"/>
      <c r="BBV28" s="76"/>
      <c r="BBW28" s="76"/>
      <c r="BBX28" s="76"/>
      <c r="BBY28" s="76"/>
      <c r="BBZ28" s="76"/>
      <c r="BCA28" s="76"/>
      <c r="BCB28" s="76"/>
      <c r="BCC28" s="76"/>
      <c r="BCD28" s="76"/>
      <c r="BCE28" s="76"/>
      <c r="BCF28" s="76"/>
      <c r="BCG28" s="76"/>
      <c r="BCH28" s="76"/>
      <c r="BCI28" s="76"/>
      <c r="BCJ28" s="76"/>
      <c r="BCK28" s="76"/>
      <c r="BCL28" s="76"/>
      <c r="BCM28" s="76"/>
      <c r="BCN28" s="76"/>
      <c r="BCO28" s="76"/>
      <c r="BCP28" s="76"/>
      <c r="BCQ28" s="76"/>
      <c r="BCR28" s="76"/>
      <c r="BCS28" s="76"/>
      <c r="BCT28" s="76"/>
      <c r="BCU28" s="76"/>
      <c r="BCV28" s="76"/>
      <c r="BCW28" s="76"/>
      <c r="BCX28" s="76"/>
      <c r="BCY28" s="76"/>
      <c r="BCZ28" s="76"/>
      <c r="BDA28" s="76"/>
      <c r="BDB28" s="76"/>
      <c r="BDC28" s="76"/>
      <c r="BDD28" s="76"/>
      <c r="BDE28" s="76"/>
      <c r="BDF28" s="76"/>
      <c r="BDG28" s="76"/>
      <c r="BDH28" s="76"/>
      <c r="BDI28" s="76"/>
      <c r="BDJ28" s="76"/>
      <c r="BDK28" s="76"/>
      <c r="BDL28" s="76"/>
      <c r="BDM28" s="76"/>
      <c r="BDN28" s="76"/>
      <c r="BDO28" s="76"/>
      <c r="BDP28" s="76"/>
      <c r="BDQ28" s="76"/>
      <c r="BDR28" s="76"/>
      <c r="BDS28" s="76"/>
      <c r="BDT28" s="76"/>
      <c r="BDU28" s="76"/>
      <c r="BDV28" s="76"/>
      <c r="BDW28" s="76"/>
      <c r="BDX28" s="76"/>
      <c r="BDY28" s="76"/>
      <c r="BDZ28" s="76"/>
      <c r="BEA28" s="76"/>
      <c r="BEB28" s="76"/>
      <c r="BEC28" s="76"/>
      <c r="BED28" s="76"/>
      <c r="BEE28" s="76"/>
      <c r="BEF28" s="76"/>
      <c r="BEG28" s="76"/>
      <c r="BEH28" s="76"/>
      <c r="BEI28" s="76"/>
      <c r="BEJ28" s="76"/>
      <c r="BEK28" s="76"/>
      <c r="BEL28" s="76"/>
      <c r="BEM28" s="76"/>
      <c r="BEN28" s="76"/>
      <c r="BEO28" s="76"/>
      <c r="BEP28" s="76"/>
      <c r="BEQ28" s="76"/>
      <c r="BER28" s="76"/>
      <c r="BES28" s="76"/>
      <c r="BET28" s="76"/>
      <c r="BEU28" s="76"/>
      <c r="BEV28" s="76"/>
      <c r="BEW28" s="76"/>
      <c r="BEX28" s="76"/>
      <c r="BEY28" s="76"/>
      <c r="BEZ28" s="76"/>
      <c r="BFA28" s="76"/>
      <c r="BFB28" s="76"/>
      <c r="BFC28" s="76"/>
      <c r="BFD28" s="76"/>
      <c r="BFE28" s="76"/>
      <c r="BFF28" s="76"/>
      <c r="BFG28" s="76"/>
      <c r="BFH28" s="76"/>
      <c r="BFI28" s="76"/>
      <c r="BFJ28" s="76"/>
      <c r="BFK28" s="76"/>
      <c r="BFL28" s="76"/>
      <c r="BFM28" s="76"/>
      <c r="BFN28" s="76"/>
      <c r="BFO28" s="76"/>
      <c r="BFP28" s="76"/>
      <c r="BFQ28" s="76"/>
      <c r="BFR28" s="76"/>
      <c r="BFS28" s="76"/>
      <c r="BFT28" s="76"/>
      <c r="BFU28" s="76"/>
      <c r="BFV28" s="76"/>
      <c r="BFW28" s="76"/>
      <c r="BFX28" s="76"/>
      <c r="BFY28" s="76"/>
      <c r="BFZ28" s="76"/>
      <c r="BGA28" s="76"/>
      <c r="BGB28" s="76"/>
      <c r="BGC28" s="76"/>
      <c r="BGD28" s="76"/>
      <c r="BGE28" s="76"/>
      <c r="BGF28" s="76"/>
      <c r="BGG28" s="76"/>
      <c r="BGH28" s="76"/>
      <c r="BGI28" s="76"/>
      <c r="BGJ28" s="76"/>
      <c r="BGK28" s="76"/>
      <c r="BGL28" s="76"/>
      <c r="BGM28" s="76"/>
      <c r="BGN28" s="76"/>
      <c r="BGO28" s="76"/>
      <c r="BGP28" s="76"/>
      <c r="BGQ28" s="76"/>
      <c r="BGR28" s="76"/>
      <c r="BGS28" s="76"/>
      <c r="BGT28" s="76"/>
      <c r="BGU28" s="76"/>
      <c r="BGV28" s="76"/>
      <c r="BGW28" s="76"/>
      <c r="BGX28" s="76"/>
      <c r="BGY28" s="76"/>
      <c r="BGZ28" s="76"/>
      <c r="BHA28" s="76"/>
      <c r="BHB28" s="76"/>
      <c r="BHC28" s="76"/>
      <c r="BHD28" s="76"/>
      <c r="BHE28" s="76"/>
      <c r="BHF28" s="76"/>
      <c r="BHG28" s="76"/>
      <c r="BHH28" s="76"/>
      <c r="BHI28" s="76"/>
      <c r="BHJ28" s="76"/>
      <c r="BHK28" s="76"/>
      <c r="BHL28" s="76"/>
      <c r="BHM28" s="76"/>
      <c r="BHN28" s="76"/>
      <c r="BHO28" s="76"/>
      <c r="BHP28" s="76"/>
      <c r="BHQ28" s="76"/>
      <c r="BHR28" s="76"/>
      <c r="BHS28" s="76"/>
      <c r="BHT28" s="76"/>
      <c r="BHU28" s="76"/>
      <c r="BHV28" s="76"/>
      <c r="BHW28" s="76"/>
      <c r="BHX28" s="76"/>
      <c r="BHY28" s="76"/>
      <c r="BHZ28" s="76"/>
      <c r="BIA28" s="76"/>
      <c r="BIB28" s="76"/>
      <c r="BIC28" s="76"/>
      <c r="BID28" s="76"/>
      <c r="BIE28" s="76"/>
      <c r="BIF28" s="76"/>
      <c r="BIG28" s="76"/>
      <c r="BIH28" s="76"/>
      <c r="BII28" s="76"/>
      <c r="BIJ28" s="76"/>
      <c r="BIK28" s="76"/>
      <c r="BIL28" s="76"/>
      <c r="BIM28" s="76"/>
      <c r="BIN28" s="76"/>
      <c r="BIO28" s="76"/>
      <c r="BIP28" s="76"/>
      <c r="BIQ28" s="76"/>
      <c r="BIR28" s="76"/>
      <c r="BIS28" s="76"/>
      <c r="BIT28" s="76"/>
      <c r="BIU28" s="76"/>
      <c r="BIV28" s="76"/>
      <c r="BIW28" s="76"/>
      <c r="BIX28" s="76"/>
      <c r="BIY28" s="76"/>
      <c r="BIZ28" s="76"/>
      <c r="BJA28" s="76"/>
      <c r="BJB28" s="76"/>
      <c r="BJC28" s="76"/>
      <c r="BJD28" s="76"/>
      <c r="BJE28" s="76"/>
      <c r="BJF28" s="76"/>
      <c r="BJG28" s="76"/>
      <c r="BJH28" s="76"/>
      <c r="BJI28" s="76"/>
      <c r="BJJ28" s="76"/>
      <c r="BJK28" s="76"/>
      <c r="BJL28" s="76"/>
      <c r="BJM28" s="76"/>
      <c r="BJN28" s="76"/>
      <c r="BJO28" s="76"/>
      <c r="BJP28" s="76"/>
      <c r="BJQ28" s="76"/>
      <c r="BJR28" s="76"/>
      <c r="BJS28" s="76"/>
      <c r="BJT28" s="76"/>
      <c r="BJU28" s="76"/>
      <c r="BJV28" s="76"/>
      <c r="BJW28" s="76"/>
      <c r="BJX28" s="76"/>
      <c r="BJY28" s="76"/>
      <c r="BJZ28" s="76"/>
      <c r="BKA28" s="76"/>
      <c r="BKB28" s="76"/>
      <c r="BKC28" s="76"/>
      <c r="BKD28" s="76"/>
      <c r="BKE28" s="76"/>
      <c r="BKF28" s="76"/>
      <c r="BKG28" s="76"/>
      <c r="BKH28" s="76"/>
      <c r="BKI28" s="76"/>
      <c r="BKJ28" s="76"/>
      <c r="BKK28" s="76"/>
      <c r="BKL28" s="76"/>
      <c r="BKM28" s="76"/>
      <c r="BKN28" s="76"/>
      <c r="BKO28" s="76"/>
      <c r="BKP28" s="76"/>
      <c r="BKQ28" s="76"/>
      <c r="BKR28" s="76"/>
      <c r="BKS28" s="76"/>
      <c r="BKT28" s="76"/>
      <c r="BKU28" s="76"/>
      <c r="BKV28" s="76"/>
      <c r="BKW28" s="76"/>
      <c r="BKX28" s="76"/>
      <c r="BKY28" s="76"/>
      <c r="BKZ28" s="76"/>
      <c r="BLA28" s="76"/>
      <c r="BLB28" s="76"/>
      <c r="BLC28" s="76"/>
      <c r="BLD28" s="76"/>
      <c r="BLE28" s="76"/>
      <c r="BLF28" s="76"/>
      <c r="BLG28" s="76"/>
      <c r="BLH28" s="76"/>
      <c r="BLI28" s="76"/>
      <c r="BLJ28" s="76"/>
      <c r="BLK28" s="76"/>
      <c r="BLL28" s="76"/>
      <c r="BLM28" s="76"/>
      <c r="BLN28" s="76"/>
      <c r="BLO28" s="76"/>
      <c r="BLP28" s="76"/>
      <c r="BLQ28" s="76"/>
      <c r="BLR28" s="76"/>
      <c r="BLS28" s="76"/>
      <c r="BLT28" s="76"/>
      <c r="BLU28" s="76"/>
      <c r="BLV28" s="76"/>
      <c r="BLW28" s="76"/>
      <c r="BLX28" s="76"/>
      <c r="BLY28" s="76"/>
      <c r="BLZ28" s="76"/>
      <c r="BMA28" s="76"/>
      <c r="BMB28" s="76"/>
      <c r="BMC28" s="76"/>
      <c r="BMD28" s="76"/>
      <c r="BME28" s="76"/>
      <c r="BMF28" s="76"/>
      <c r="BMG28" s="76"/>
      <c r="BMH28" s="76"/>
      <c r="BMI28" s="76"/>
      <c r="BMJ28" s="76"/>
      <c r="BMK28" s="76"/>
      <c r="BML28" s="76"/>
      <c r="BMM28" s="76"/>
      <c r="BMN28" s="76"/>
      <c r="BMO28" s="76"/>
      <c r="BMP28" s="76"/>
      <c r="BMQ28" s="76"/>
      <c r="BMR28" s="76"/>
      <c r="BMS28" s="76"/>
      <c r="BMT28" s="76"/>
      <c r="BMU28" s="76"/>
      <c r="BMV28" s="76"/>
      <c r="BMW28" s="76"/>
      <c r="BMX28" s="76"/>
      <c r="BMY28" s="76"/>
      <c r="BMZ28" s="76"/>
      <c r="BNA28" s="76"/>
      <c r="BNB28" s="76"/>
      <c r="BNC28" s="76"/>
      <c r="BND28" s="76"/>
      <c r="BNE28" s="76"/>
      <c r="BNF28" s="76"/>
      <c r="BNG28" s="76"/>
      <c r="BNH28" s="76"/>
      <c r="BNI28" s="76"/>
      <c r="BNJ28" s="76"/>
      <c r="BNK28" s="76"/>
      <c r="BNL28" s="76"/>
      <c r="BNM28" s="76"/>
      <c r="BNN28" s="76"/>
      <c r="BNO28" s="76"/>
      <c r="BNP28" s="76"/>
      <c r="BNQ28" s="76"/>
      <c r="BNR28" s="76"/>
      <c r="BNS28" s="76"/>
      <c r="BNT28" s="76"/>
      <c r="BNU28" s="76"/>
      <c r="BNV28" s="76"/>
      <c r="BNW28" s="76"/>
      <c r="BNX28" s="76"/>
      <c r="BNY28" s="76"/>
      <c r="BNZ28" s="76"/>
      <c r="BOA28" s="76"/>
      <c r="BOB28" s="76"/>
      <c r="BOC28" s="76"/>
      <c r="BOD28" s="76"/>
      <c r="BOE28" s="76"/>
      <c r="BOF28" s="76"/>
      <c r="BOG28" s="76"/>
      <c r="BOH28" s="76"/>
      <c r="BOI28" s="76"/>
      <c r="BOJ28" s="76"/>
      <c r="BOK28" s="76"/>
      <c r="BOL28" s="76"/>
      <c r="BOM28" s="76"/>
      <c r="BON28" s="76"/>
      <c r="BOO28" s="76"/>
      <c r="BOP28" s="76"/>
      <c r="BOQ28" s="76"/>
      <c r="BOR28" s="76"/>
      <c r="BOS28" s="76"/>
      <c r="BOT28" s="76"/>
      <c r="BOU28" s="76"/>
      <c r="BOV28" s="76"/>
      <c r="BOW28" s="76"/>
      <c r="BOX28" s="76"/>
      <c r="BOY28" s="76"/>
      <c r="BOZ28" s="76"/>
      <c r="BPA28" s="76"/>
      <c r="BPB28" s="76"/>
      <c r="BPC28" s="76"/>
      <c r="BPD28" s="76"/>
      <c r="BPE28" s="76"/>
      <c r="BPF28" s="76"/>
      <c r="BPG28" s="76"/>
      <c r="BPH28" s="76"/>
      <c r="BPI28" s="76"/>
      <c r="BPJ28" s="76"/>
      <c r="BPK28" s="76"/>
      <c r="BPL28" s="76"/>
      <c r="BPM28" s="76"/>
      <c r="BPN28" s="76"/>
      <c r="BPO28" s="76"/>
      <c r="BPP28" s="76"/>
      <c r="BPQ28" s="76"/>
      <c r="BPR28" s="76"/>
      <c r="BPS28" s="76"/>
      <c r="BPT28" s="76"/>
      <c r="BPU28" s="76"/>
      <c r="BPV28" s="76"/>
      <c r="BPW28" s="76"/>
      <c r="BPX28" s="76"/>
      <c r="BPY28" s="76"/>
      <c r="BPZ28" s="76"/>
      <c r="BQA28" s="76"/>
      <c r="BQB28" s="76"/>
      <c r="BQC28" s="76"/>
      <c r="BQD28" s="76"/>
      <c r="BQE28" s="76"/>
      <c r="BQF28" s="76"/>
      <c r="BQG28" s="76"/>
      <c r="BQH28" s="76"/>
      <c r="BQI28" s="76"/>
      <c r="BQJ28" s="76"/>
      <c r="BQK28" s="76"/>
      <c r="BQL28" s="76"/>
      <c r="BQM28" s="76"/>
      <c r="BQN28" s="76"/>
      <c r="BQO28" s="76"/>
      <c r="BQP28" s="76"/>
      <c r="BQQ28" s="76"/>
      <c r="BQR28" s="76"/>
      <c r="BQS28" s="76"/>
      <c r="BQT28" s="76"/>
      <c r="BQU28" s="76"/>
      <c r="BQV28" s="76"/>
      <c r="BQW28" s="76"/>
      <c r="BQX28" s="76"/>
      <c r="BQY28" s="76"/>
      <c r="BQZ28" s="76"/>
      <c r="BRA28" s="76"/>
      <c r="BRB28" s="76"/>
      <c r="BRC28" s="76"/>
      <c r="BRD28" s="76"/>
      <c r="BRE28" s="76"/>
      <c r="BRF28" s="76"/>
      <c r="BRG28" s="76"/>
      <c r="BRH28" s="76"/>
      <c r="BRI28" s="76"/>
      <c r="BRJ28" s="76"/>
      <c r="BRK28" s="76"/>
      <c r="BRL28" s="76"/>
      <c r="BRM28" s="76"/>
      <c r="BRN28" s="76"/>
      <c r="BRO28" s="76"/>
      <c r="BRP28" s="76"/>
      <c r="BRQ28" s="76"/>
      <c r="BRR28" s="76"/>
      <c r="BRS28" s="76"/>
      <c r="BRT28" s="76"/>
      <c r="BRU28" s="76"/>
      <c r="BRV28" s="76"/>
      <c r="BRW28" s="76"/>
      <c r="BRX28" s="76"/>
      <c r="BRY28" s="76"/>
      <c r="BRZ28" s="76"/>
      <c r="BSA28" s="76"/>
      <c r="BSB28" s="76"/>
      <c r="BSC28" s="76"/>
      <c r="BSD28" s="76"/>
      <c r="BSE28" s="76"/>
      <c r="BSF28" s="76"/>
      <c r="BSG28" s="76"/>
      <c r="BSH28" s="76"/>
      <c r="BSI28" s="76"/>
      <c r="BSJ28" s="76"/>
      <c r="BSK28" s="76"/>
      <c r="BSL28" s="76"/>
      <c r="BSM28" s="76"/>
      <c r="BSN28" s="76"/>
      <c r="BSO28" s="76"/>
      <c r="BSP28" s="76"/>
      <c r="BSQ28" s="76"/>
      <c r="BSR28" s="76"/>
      <c r="BSS28" s="76"/>
      <c r="BST28" s="76"/>
      <c r="BSU28" s="76"/>
      <c r="BSV28" s="76"/>
      <c r="BSW28" s="76"/>
      <c r="BSX28" s="76"/>
      <c r="BSY28" s="76"/>
      <c r="BSZ28" s="76"/>
      <c r="BTA28" s="76"/>
      <c r="BTB28" s="76"/>
      <c r="BTC28" s="76"/>
      <c r="BTD28" s="76"/>
      <c r="BTE28" s="76"/>
      <c r="BTF28" s="76"/>
      <c r="BTG28" s="76"/>
      <c r="BTH28" s="76"/>
      <c r="BTI28" s="76"/>
      <c r="BTJ28" s="76"/>
      <c r="BTK28" s="76"/>
      <c r="BTL28" s="76"/>
      <c r="BTM28" s="76"/>
      <c r="BTN28" s="76"/>
      <c r="BTO28" s="76"/>
      <c r="BTP28" s="76"/>
      <c r="BTQ28" s="76"/>
      <c r="BTR28" s="76"/>
      <c r="BTS28" s="76"/>
      <c r="BTT28" s="76"/>
      <c r="BTU28" s="76"/>
      <c r="BTV28" s="76"/>
      <c r="BTW28" s="76"/>
      <c r="BTX28" s="76"/>
      <c r="BTY28" s="76"/>
      <c r="BTZ28" s="76"/>
      <c r="BUA28" s="76"/>
      <c r="BUB28" s="76"/>
      <c r="BUC28" s="76"/>
      <c r="BUD28" s="76"/>
      <c r="BUE28" s="76"/>
      <c r="BUF28" s="76"/>
      <c r="BUG28" s="76"/>
      <c r="BUH28" s="76"/>
      <c r="BUI28" s="76"/>
      <c r="BUJ28" s="76"/>
      <c r="BUK28" s="76"/>
      <c r="BUL28" s="76"/>
      <c r="BUM28" s="76"/>
      <c r="BUN28" s="76"/>
      <c r="BUO28" s="76"/>
      <c r="BUP28" s="76"/>
      <c r="BUQ28" s="76"/>
      <c r="BUR28" s="76"/>
      <c r="BUS28" s="76"/>
      <c r="BUT28" s="76"/>
      <c r="BUU28" s="76"/>
      <c r="BUV28" s="76"/>
      <c r="BUW28" s="76"/>
      <c r="BUX28" s="76"/>
      <c r="BUY28" s="76"/>
      <c r="BUZ28" s="76"/>
      <c r="BVA28" s="76"/>
      <c r="BVB28" s="76"/>
      <c r="BVC28" s="76"/>
      <c r="BVD28" s="76"/>
      <c r="BVE28" s="76"/>
      <c r="BVF28" s="76"/>
      <c r="BVG28" s="76"/>
      <c r="BVH28" s="76"/>
      <c r="BVI28" s="76"/>
      <c r="BVJ28" s="76"/>
      <c r="BVK28" s="76"/>
      <c r="BVL28" s="76"/>
      <c r="BVM28" s="76"/>
      <c r="BVN28" s="76"/>
      <c r="BVO28" s="76"/>
      <c r="BVP28" s="76"/>
      <c r="BVQ28" s="76"/>
      <c r="BVR28" s="76"/>
      <c r="BVS28" s="76"/>
      <c r="BVT28" s="76"/>
      <c r="BVU28" s="76"/>
      <c r="BVV28" s="76"/>
      <c r="BVW28" s="76"/>
      <c r="BVX28" s="76"/>
      <c r="BVY28" s="76"/>
      <c r="BVZ28" s="76"/>
      <c r="BWA28" s="76"/>
      <c r="BWB28" s="76"/>
      <c r="BWC28" s="76"/>
      <c r="BWD28" s="76"/>
      <c r="BWE28" s="76"/>
      <c r="BWF28" s="76"/>
      <c r="BWG28" s="76"/>
      <c r="BWH28" s="76"/>
      <c r="BWI28" s="76"/>
      <c r="BWJ28" s="76"/>
      <c r="BWK28" s="76"/>
      <c r="BWL28" s="76"/>
      <c r="BWM28" s="76"/>
      <c r="BWN28" s="76"/>
      <c r="BWO28" s="76"/>
      <c r="BWP28" s="76"/>
      <c r="BWQ28" s="76"/>
      <c r="BWR28" s="76"/>
      <c r="BWS28" s="76"/>
      <c r="BWT28" s="76"/>
      <c r="BWU28" s="76"/>
      <c r="BWV28" s="76"/>
      <c r="BWW28" s="76"/>
      <c r="BWX28" s="76"/>
      <c r="BWY28" s="76"/>
      <c r="BWZ28" s="76"/>
      <c r="BXA28" s="76"/>
      <c r="BXB28" s="76"/>
      <c r="BXC28" s="76"/>
      <c r="BXD28" s="76"/>
      <c r="BXE28" s="76"/>
      <c r="BXF28" s="76"/>
      <c r="BXG28" s="76"/>
      <c r="BXH28" s="76"/>
      <c r="BXI28" s="76"/>
      <c r="BXJ28" s="76"/>
      <c r="BXK28" s="76"/>
      <c r="BXL28" s="76"/>
      <c r="BXM28" s="76"/>
      <c r="BXN28" s="76"/>
      <c r="BXO28" s="76"/>
      <c r="BXP28" s="76"/>
      <c r="BXQ28" s="76"/>
      <c r="BXR28" s="76"/>
      <c r="BXS28" s="76"/>
      <c r="BXT28" s="76"/>
      <c r="BXU28" s="76"/>
      <c r="BXV28" s="76"/>
      <c r="BXW28" s="76"/>
      <c r="BXX28" s="76"/>
      <c r="BXY28" s="76"/>
      <c r="BXZ28" s="76"/>
      <c r="BYA28" s="76"/>
      <c r="BYB28" s="76"/>
      <c r="BYC28" s="76"/>
      <c r="BYD28" s="76"/>
      <c r="BYE28" s="76"/>
      <c r="BYF28" s="76"/>
      <c r="BYG28" s="76"/>
      <c r="BYH28" s="76"/>
      <c r="BYI28" s="76"/>
      <c r="BYJ28" s="76"/>
      <c r="BYK28" s="76"/>
      <c r="BYL28" s="76"/>
      <c r="BYM28" s="76"/>
      <c r="BYN28" s="76"/>
      <c r="BYO28" s="76"/>
      <c r="BYP28" s="76"/>
      <c r="BYQ28" s="76"/>
      <c r="BYR28" s="76"/>
      <c r="BYS28" s="76"/>
      <c r="BYT28" s="76"/>
      <c r="BYU28" s="76"/>
      <c r="BYV28" s="76"/>
      <c r="BYW28" s="76"/>
      <c r="BYX28" s="76"/>
      <c r="BYY28" s="76"/>
      <c r="BYZ28" s="76"/>
      <c r="BZA28" s="76"/>
      <c r="BZB28" s="76"/>
      <c r="BZC28" s="76"/>
      <c r="BZD28" s="76"/>
      <c r="BZE28" s="76"/>
      <c r="BZF28" s="76"/>
      <c r="BZG28" s="76"/>
      <c r="BZH28" s="76"/>
      <c r="BZI28" s="76"/>
      <c r="BZJ28" s="76"/>
      <c r="BZK28" s="76"/>
      <c r="BZL28" s="76"/>
      <c r="BZM28" s="76"/>
      <c r="BZN28" s="76"/>
      <c r="BZO28" s="76"/>
      <c r="BZP28" s="76"/>
      <c r="BZQ28" s="76"/>
      <c r="BZR28" s="76"/>
      <c r="BZS28" s="76"/>
      <c r="BZT28" s="76"/>
      <c r="BZU28" s="76"/>
      <c r="BZV28" s="76"/>
      <c r="BZW28" s="76"/>
      <c r="BZX28" s="76"/>
      <c r="BZY28" s="76"/>
      <c r="BZZ28" s="76"/>
      <c r="CAA28" s="76"/>
      <c r="CAB28" s="76"/>
      <c r="CAC28" s="76"/>
      <c r="CAD28" s="76"/>
      <c r="CAE28" s="76"/>
      <c r="CAF28" s="76"/>
      <c r="CAG28" s="76"/>
      <c r="CAH28" s="76"/>
      <c r="CAI28" s="76"/>
      <c r="CAJ28" s="76"/>
      <c r="CAK28" s="76"/>
      <c r="CAL28" s="76"/>
      <c r="CAM28" s="76"/>
      <c r="CAN28" s="76"/>
      <c r="CAO28" s="76"/>
      <c r="CAP28" s="76"/>
      <c r="CAQ28" s="76"/>
      <c r="CAR28" s="76"/>
      <c r="CAS28" s="76"/>
      <c r="CAT28" s="76"/>
      <c r="CAU28" s="76"/>
      <c r="CAV28" s="76"/>
      <c r="CAW28" s="76"/>
      <c r="CAX28" s="76"/>
      <c r="CAY28" s="76"/>
      <c r="CAZ28" s="76"/>
      <c r="CBA28" s="76"/>
      <c r="CBB28" s="76"/>
      <c r="CBC28" s="76"/>
      <c r="CBD28" s="76"/>
      <c r="CBE28" s="76"/>
      <c r="CBF28" s="76"/>
      <c r="CBG28" s="76"/>
      <c r="CBH28" s="76"/>
      <c r="CBI28" s="76"/>
      <c r="CBJ28" s="76"/>
      <c r="CBK28" s="76"/>
      <c r="CBL28" s="76"/>
      <c r="CBM28" s="76"/>
      <c r="CBN28" s="76"/>
      <c r="CBO28" s="76"/>
      <c r="CBP28" s="76"/>
      <c r="CBQ28" s="76"/>
      <c r="CBR28" s="76"/>
      <c r="CBS28" s="76"/>
      <c r="CBT28" s="76"/>
      <c r="CBU28" s="76"/>
      <c r="CBV28" s="76"/>
      <c r="CBW28" s="76"/>
      <c r="CBX28" s="76"/>
      <c r="CBY28" s="76"/>
      <c r="CBZ28" s="76"/>
      <c r="CCA28" s="76"/>
      <c r="CCB28" s="76"/>
      <c r="CCC28" s="76"/>
      <c r="CCD28" s="76"/>
      <c r="CCE28" s="76"/>
      <c r="CCF28" s="76"/>
      <c r="CCG28" s="76"/>
      <c r="CCH28" s="76"/>
      <c r="CCI28" s="76"/>
      <c r="CCJ28" s="76"/>
      <c r="CCK28" s="76"/>
      <c r="CCL28" s="76"/>
      <c r="CCM28" s="76"/>
      <c r="CCN28" s="76"/>
      <c r="CCO28" s="76"/>
      <c r="CCP28" s="76"/>
      <c r="CCQ28" s="76"/>
      <c r="CCR28" s="76"/>
      <c r="CCS28" s="76"/>
      <c r="CCT28" s="76"/>
      <c r="CCU28" s="76"/>
      <c r="CCV28" s="76"/>
      <c r="CCW28" s="76"/>
      <c r="CCX28" s="76"/>
      <c r="CCY28" s="76"/>
      <c r="CCZ28" s="76"/>
      <c r="CDA28" s="76"/>
      <c r="CDB28" s="76"/>
      <c r="CDC28" s="76"/>
      <c r="CDD28" s="76"/>
      <c r="CDE28" s="76"/>
      <c r="CDF28" s="76"/>
      <c r="CDG28" s="76"/>
      <c r="CDH28" s="76"/>
      <c r="CDI28" s="76"/>
      <c r="CDJ28" s="76"/>
      <c r="CDK28" s="76"/>
      <c r="CDL28" s="76"/>
      <c r="CDM28" s="76"/>
      <c r="CDN28" s="76"/>
      <c r="CDO28" s="76"/>
      <c r="CDP28" s="76"/>
      <c r="CDQ28" s="76"/>
      <c r="CDR28" s="76"/>
      <c r="CDS28" s="76"/>
      <c r="CDT28" s="76"/>
      <c r="CDU28" s="76"/>
      <c r="CDV28" s="76"/>
      <c r="CDW28" s="76"/>
      <c r="CDX28" s="76"/>
      <c r="CDY28" s="76"/>
      <c r="CDZ28" s="76"/>
      <c r="CEA28" s="76"/>
      <c r="CEB28" s="76"/>
      <c r="CEC28" s="76"/>
      <c r="CED28" s="76"/>
      <c r="CEE28" s="76"/>
      <c r="CEF28" s="76"/>
      <c r="CEG28" s="76"/>
      <c r="CEH28" s="76"/>
      <c r="CEI28" s="76"/>
      <c r="CEJ28" s="76"/>
      <c r="CEK28" s="76"/>
      <c r="CEL28" s="76"/>
      <c r="CEM28" s="76"/>
      <c r="CEN28" s="76"/>
      <c r="CEO28" s="76"/>
      <c r="CEP28" s="76"/>
      <c r="CEQ28" s="76"/>
      <c r="CER28" s="76"/>
      <c r="CES28" s="76"/>
      <c r="CET28" s="76"/>
      <c r="CEU28" s="76"/>
      <c r="CEV28" s="76"/>
      <c r="CEW28" s="76"/>
      <c r="CEX28" s="76"/>
      <c r="CEY28" s="76"/>
      <c r="CEZ28" s="76"/>
      <c r="CFA28" s="76"/>
      <c r="CFB28" s="76"/>
      <c r="CFC28" s="76"/>
      <c r="CFD28" s="76"/>
      <c r="CFE28" s="76"/>
      <c r="CFF28" s="76"/>
      <c r="CFG28" s="76"/>
      <c r="CFH28" s="76"/>
      <c r="CFI28" s="76"/>
      <c r="CFJ28" s="76"/>
      <c r="CFK28" s="76"/>
      <c r="CFL28" s="76"/>
      <c r="CFM28" s="76"/>
      <c r="CFN28" s="76"/>
      <c r="CFO28" s="76"/>
      <c r="CFP28" s="76"/>
      <c r="CFQ28" s="76"/>
      <c r="CFR28" s="76"/>
      <c r="CFS28" s="76"/>
      <c r="CFT28" s="76"/>
      <c r="CFU28" s="76"/>
      <c r="CFV28" s="76"/>
      <c r="CFW28" s="76"/>
      <c r="CFX28" s="76"/>
      <c r="CFY28" s="76"/>
      <c r="CFZ28" s="76"/>
      <c r="CGA28" s="76"/>
      <c r="CGB28" s="76"/>
      <c r="CGC28" s="76"/>
      <c r="CGD28" s="76"/>
      <c r="CGE28" s="76"/>
      <c r="CGF28" s="76"/>
      <c r="CGG28" s="76"/>
      <c r="CGH28" s="76"/>
      <c r="CGI28" s="76"/>
      <c r="CGJ28" s="76"/>
      <c r="CGK28" s="76"/>
      <c r="CGL28" s="76"/>
      <c r="CGM28" s="76"/>
      <c r="CGN28" s="76"/>
      <c r="CGO28" s="76"/>
      <c r="CGP28" s="76"/>
      <c r="CGQ28" s="76"/>
      <c r="CGR28" s="76"/>
      <c r="CGS28" s="76"/>
      <c r="CGT28" s="76"/>
      <c r="CGU28" s="76"/>
      <c r="CGV28" s="76"/>
      <c r="CGW28" s="76"/>
      <c r="CGX28" s="76"/>
      <c r="CGY28" s="76"/>
      <c r="CGZ28" s="76"/>
      <c r="CHA28" s="76"/>
      <c r="CHB28" s="76"/>
      <c r="CHC28" s="76"/>
      <c r="CHD28" s="76"/>
      <c r="CHE28" s="76"/>
      <c r="CHF28" s="76"/>
      <c r="CHG28" s="76"/>
      <c r="CHH28" s="76"/>
      <c r="CHI28" s="76"/>
      <c r="CHJ28" s="76"/>
      <c r="CHK28" s="76"/>
      <c r="CHL28" s="76"/>
      <c r="CHM28" s="76"/>
      <c r="CHN28" s="76"/>
      <c r="CHO28" s="76"/>
      <c r="CHP28" s="76"/>
      <c r="CHQ28" s="76"/>
      <c r="CHR28" s="76"/>
      <c r="CHS28" s="76"/>
      <c r="CHT28" s="76"/>
      <c r="CHU28" s="76"/>
      <c r="CHV28" s="76"/>
      <c r="CHW28" s="76"/>
      <c r="CHX28" s="76"/>
      <c r="CHY28" s="76"/>
      <c r="CHZ28" s="76"/>
      <c r="CIA28" s="76"/>
      <c r="CIB28" s="76"/>
      <c r="CIC28" s="76"/>
      <c r="CID28" s="76"/>
      <c r="CIE28" s="76"/>
      <c r="CIF28" s="76"/>
      <c r="CIG28" s="76"/>
      <c r="CIH28" s="76"/>
      <c r="CII28" s="76"/>
      <c r="CIJ28" s="76"/>
      <c r="CIK28" s="76"/>
      <c r="CIL28" s="76"/>
      <c r="CIM28" s="76"/>
      <c r="CIN28" s="76"/>
      <c r="CIO28" s="76"/>
      <c r="CIP28" s="76"/>
      <c r="CIQ28" s="76"/>
      <c r="CIR28" s="76"/>
      <c r="CIS28" s="76"/>
      <c r="CIT28" s="76"/>
      <c r="CIU28" s="76"/>
      <c r="CIV28" s="76"/>
      <c r="CIW28" s="76"/>
      <c r="CIX28" s="76"/>
      <c r="CIY28" s="76"/>
      <c r="CIZ28" s="76"/>
      <c r="CJA28" s="76"/>
      <c r="CJB28" s="76"/>
      <c r="CJC28" s="76"/>
      <c r="CJD28" s="76"/>
      <c r="CJE28" s="76"/>
      <c r="CJF28" s="76"/>
      <c r="CJG28" s="76"/>
      <c r="CJH28" s="76"/>
      <c r="CJI28" s="76"/>
      <c r="CJJ28" s="76"/>
      <c r="CJK28" s="76"/>
      <c r="CJL28" s="76"/>
      <c r="CJM28" s="76"/>
      <c r="CJN28" s="76"/>
      <c r="CJO28" s="76"/>
      <c r="CJP28" s="76"/>
      <c r="CJQ28" s="76"/>
      <c r="CJR28" s="76"/>
      <c r="CJS28" s="76"/>
      <c r="CJT28" s="76"/>
      <c r="CJU28" s="76"/>
      <c r="CJV28" s="76"/>
      <c r="CJW28" s="76"/>
      <c r="CJX28" s="76"/>
      <c r="CJY28" s="76"/>
      <c r="CJZ28" s="76"/>
      <c r="CKA28" s="76"/>
      <c r="CKB28" s="76"/>
      <c r="CKC28" s="76"/>
      <c r="CKD28" s="76"/>
      <c r="CKE28" s="76"/>
      <c r="CKF28" s="76"/>
      <c r="CKG28" s="76"/>
      <c r="CKH28" s="76"/>
      <c r="CKI28" s="76"/>
      <c r="CKJ28" s="76"/>
      <c r="CKK28" s="76"/>
      <c r="CKL28" s="76"/>
      <c r="CKM28" s="76"/>
      <c r="CKN28" s="76"/>
      <c r="CKO28" s="76"/>
      <c r="CKP28" s="76"/>
      <c r="CKQ28" s="76"/>
      <c r="CKR28" s="76"/>
      <c r="CKS28" s="76"/>
      <c r="CKT28" s="76"/>
      <c r="CKU28" s="76"/>
      <c r="CKV28" s="76"/>
      <c r="CKW28" s="76"/>
      <c r="CKX28" s="76"/>
      <c r="CKY28" s="76"/>
      <c r="CKZ28" s="76"/>
      <c r="CLA28" s="76"/>
      <c r="CLB28" s="76"/>
      <c r="CLC28" s="76"/>
      <c r="CLD28" s="76"/>
      <c r="CLE28" s="76"/>
      <c r="CLF28" s="76"/>
      <c r="CLG28" s="76"/>
      <c r="CLH28" s="76"/>
      <c r="CLI28" s="76"/>
      <c r="CLJ28" s="76"/>
      <c r="CLK28" s="76"/>
      <c r="CLL28" s="76"/>
      <c r="CLM28" s="76"/>
      <c r="CLN28" s="76"/>
      <c r="CLO28" s="76"/>
      <c r="CLP28" s="76"/>
      <c r="CLQ28" s="76"/>
      <c r="CLR28" s="76"/>
      <c r="CLS28" s="76"/>
      <c r="CLT28" s="76"/>
      <c r="CLU28" s="76"/>
      <c r="CLV28" s="76"/>
      <c r="CLW28" s="76"/>
      <c r="CLX28" s="76"/>
      <c r="CLY28" s="76"/>
      <c r="CLZ28" s="76"/>
      <c r="CMA28" s="76"/>
      <c r="CMB28" s="76"/>
      <c r="CMC28" s="76"/>
      <c r="CMD28" s="76"/>
      <c r="CME28" s="76"/>
      <c r="CMF28" s="76"/>
      <c r="CMG28" s="76"/>
      <c r="CMH28" s="76"/>
      <c r="CMI28" s="76"/>
      <c r="CMJ28" s="76"/>
      <c r="CMK28" s="76"/>
      <c r="CML28" s="76"/>
      <c r="CMM28" s="76"/>
      <c r="CMN28" s="76"/>
      <c r="CMO28" s="76"/>
      <c r="CMP28" s="76"/>
      <c r="CMQ28" s="76"/>
      <c r="CMR28" s="76"/>
      <c r="CMS28" s="76"/>
      <c r="CMT28" s="76"/>
      <c r="CMU28" s="76"/>
      <c r="CMV28" s="76"/>
      <c r="CMW28" s="76"/>
      <c r="CMX28" s="76"/>
      <c r="CMY28" s="76"/>
      <c r="CMZ28" s="76"/>
      <c r="CNA28" s="76"/>
      <c r="CNB28" s="76"/>
      <c r="CNC28" s="76"/>
      <c r="CND28" s="76"/>
      <c r="CNE28" s="76"/>
      <c r="CNF28" s="76"/>
      <c r="CNG28" s="76"/>
      <c r="CNH28" s="76"/>
      <c r="CNI28" s="76"/>
      <c r="CNJ28" s="76"/>
      <c r="CNK28" s="76"/>
      <c r="CNL28" s="76"/>
      <c r="CNM28" s="76"/>
      <c r="CNN28" s="76"/>
      <c r="CNO28" s="76"/>
      <c r="CNP28" s="76"/>
      <c r="CNQ28" s="76"/>
      <c r="CNR28" s="76"/>
      <c r="CNS28" s="76"/>
      <c r="CNT28" s="76"/>
      <c r="CNU28" s="76"/>
      <c r="CNV28" s="76"/>
      <c r="CNW28" s="76"/>
      <c r="CNX28" s="76"/>
      <c r="CNY28" s="76"/>
      <c r="CNZ28" s="76"/>
      <c r="COA28" s="76"/>
      <c r="COB28" s="76"/>
      <c r="COC28" s="76"/>
      <c r="COD28" s="76"/>
      <c r="COE28" s="76"/>
      <c r="COF28" s="76"/>
      <c r="COG28" s="76"/>
      <c r="COH28" s="76"/>
      <c r="COI28" s="76"/>
      <c r="COJ28" s="76"/>
      <c r="COK28" s="76"/>
      <c r="COL28" s="76"/>
      <c r="COM28" s="76"/>
      <c r="CON28" s="76"/>
      <c r="COO28" s="76"/>
      <c r="COP28" s="76"/>
      <c r="COQ28" s="76"/>
      <c r="COR28" s="76"/>
      <c r="COS28" s="76"/>
      <c r="COT28" s="76"/>
      <c r="COU28" s="76"/>
      <c r="COV28" s="76"/>
      <c r="COW28" s="76"/>
      <c r="COX28" s="76"/>
      <c r="COY28" s="76"/>
      <c r="COZ28" s="76"/>
      <c r="CPA28" s="76"/>
      <c r="CPB28" s="76"/>
      <c r="CPC28" s="76"/>
      <c r="CPD28" s="76"/>
      <c r="CPE28" s="76"/>
      <c r="CPF28" s="76"/>
      <c r="CPG28" s="76"/>
      <c r="CPH28" s="76"/>
      <c r="CPI28" s="76"/>
      <c r="CPJ28" s="76"/>
      <c r="CPK28" s="76"/>
      <c r="CPL28" s="76"/>
      <c r="CPM28" s="76"/>
      <c r="CPN28" s="76"/>
      <c r="CPO28" s="76"/>
      <c r="CPP28" s="76"/>
      <c r="CPQ28" s="76"/>
      <c r="CPR28" s="76"/>
      <c r="CPS28" s="76"/>
      <c r="CPT28" s="76"/>
      <c r="CPU28" s="76"/>
      <c r="CPV28" s="76"/>
      <c r="CPW28" s="76"/>
      <c r="CPX28" s="76"/>
      <c r="CPY28" s="76"/>
      <c r="CPZ28" s="76"/>
      <c r="CQA28" s="76"/>
      <c r="CQB28" s="76"/>
      <c r="CQC28" s="76"/>
      <c r="CQD28" s="76"/>
      <c r="CQE28" s="76"/>
      <c r="CQF28" s="76"/>
      <c r="CQG28" s="76"/>
      <c r="CQH28" s="76"/>
      <c r="CQI28" s="76"/>
      <c r="CQJ28" s="76"/>
      <c r="CQK28" s="76"/>
      <c r="CQL28" s="76"/>
      <c r="CQM28" s="76"/>
      <c r="CQN28" s="76"/>
      <c r="CQO28" s="76"/>
      <c r="CQP28" s="76"/>
      <c r="CQQ28" s="76"/>
      <c r="CQR28" s="76"/>
      <c r="CQS28" s="76"/>
      <c r="CQT28" s="76"/>
      <c r="CQU28" s="76"/>
      <c r="CQV28" s="76"/>
      <c r="CQW28" s="76"/>
      <c r="CQX28" s="76"/>
      <c r="CQY28" s="76"/>
      <c r="CQZ28" s="76"/>
      <c r="CRA28" s="76"/>
      <c r="CRB28" s="76"/>
      <c r="CRC28" s="76"/>
      <c r="CRD28" s="76"/>
      <c r="CRE28" s="76"/>
      <c r="CRF28" s="76"/>
      <c r="CRG28" s="76"/>
      <c r="CRH28" s="76"/>
      <c r="CRI28" s="76"/>
      <c r="CRJ28" s="76"/>
      <c r="CRK28" s="76"/>
      <c r="CRL28" s="76"/>
      <c r="CRM28" s="76"/>
      <c r="CRN28" s="76"/>
      <c r="CRO28" s="76"/>
      <c r="CRP28" s="76"/>
      <c r="CRQ28" s="76"/>
      <c r="CRR28" s="76"/>
      <c r="CRS28" s="76"/>
      <c r="CRT28" s="76"/>
      <c r="CRU28" s="76"/>
      <c r="CRV28" s="76"/>
      <c r="CRW28" s="76"/>
      <c r="CRX28" s="76"/>
      <c r="CRY28" s="76"/>
      <c r="CRZ28" s="76"/>
      <c r="CSA28" s="76"/>
      <c r="CSB28" s="76"/>
      <c r="CSC28" s="76"/>
      <c r="CSD28" s="76"/>
      <c r="CSE28" s="76"/>
      <c r="CSF28" s="76"/>
      <c r="CSG28" s="76"/>
      <c r="CSH28" s="76"/>
      <c r="CSI28" s="76"/>
      <c r="CSJ28" s="76"/>
      <c r="CSK28" s="76"/>
      <c r="CSL28" s="76"/>
      <c r="CSM28" s="76"/>
      <c r="CSN28" s="76"/>
      <c r="CSO28" s="76"/>
      <c r="CSP28" s="76"/>
      <c r="CSQ28" s="76"/>
      <c r="CSR28" s="76"/>
      <c r="CSS28" s="76"/>
      <c r="CST28" s="76"/>
      <c r="CSU28" s="76"/>
      <c r="CSV28" s="76"/>
      <c r="CSW28" s="76"/>
      <c r="CSX28" s="76"/>
      <c r="CSY28" s="76"/>
      <c r="CSZ28" s="76"/>
      <c r="CTA28" s="76"/>
      <c r="CTB28" s="76"/>
      <c r="CTC28" s="76"/>
      <c r="CTD28" s="76"/>
      <c r="CTE28" s="76"/>
      <c r="CTF28" s="76"/>
      <c r="CTG28" s="76"/>
      <c r="CTH28" s="76"/>
      <c r="CTI28" s="76"/>
      <c r="CTJ28" s="76"/>
      <c r="CTK28" s="76"/>
      <c r="CTL28" s="76"/>
      <c r="CTM28" s="76"/>
      <c r="CTN28" s="76"/>
      <c r="CTO28" s="76"/>
      <c r="CTP28" s="76"/>
      <c r="CTQ28" s="76"/>
      <c r="CTR28" s="76"/>
      <c r="CTS28" s="76"/>
      <c r="CTT28" s="76"/>
      <c r="CTU28" s="76"/>
      <c r="CTV28" s="76"/>
      <c r="CTW28" s="76"/>
      <c r="CTX28" s="76"/>
      <c r="CTY28" s="76"/>
      <c r="CTZ28" s="76"/>
      <c r="CUA28" s="76"/>
      <c r="CUB28" s="76"/>
      <c r="CUC28" s="76"/>
      <c r="CUD28" s="76"/>
      <c r="CUE28" s="76"/>
      <c r="CUF28" s="76"/>
      <c r="CUG28" s="76"/>
      <c r="CUH28" s="76"/>
      <c r="CUI28" s="76"/>
      <c r="CUJ28" s="76"/>
      <c r="CUK28" s="76"/>
      <c r="CUL28" s="76"/>
      <c r="CUM28" s="76"/>
      <c r="CUN28" s="76"/>
      <c r="CUO28" s="76"/>
      <c r="CUP28" s="76"/>
      <c r="CUQ28" s="76"/>
      <c r="CUR28" s="76"/>
      <c r="CUS28" s="76"/>
      <c r="CUT28" s="76"/>
      <c r="CUU28" s="76"/>
      <c r="CUV28" s="76"/>
      <c r="CUW28" s="76"/>
      <c r="CUX28" s="76"/>
      <c r="CUY28" s="76"/>
      <c r="CUZ28" s="76"/>
      <c r="CVA28" s="76"/>
      <c r="CVB28" s="76"/>
      <c r="CVC28" s="76"/>
      <c r="CVD28" s="76"/>
      <c r="CVE28" s="76"/>
      <c r="CVF28" s="76"/>
      <c r="CVG28" s="76"/>
      <c r="CVH28" s="76"/>
      <c r="CVI28" s="76"/>
      <c r="CVJ28" s="76"/>
      <c r="CVK28" s="76"/>
      <c r="CVL28" s="76"/>
      <c r="CVM28" s="76"/>
      <c r="CVN28" s="76"/>
      <c r="CVO28" s="76"/>
      <c r="CVP28" s="76"/>
      <c r="CVQ28" s="76"/>
      <c r="CVR28" s="76"/>
      <c r="CVS28" s="76"/>
      <c r="CVT28" s="76"/>
      <c r="CVU28" s="76"/>
      <c r="CVV28" s="76"/>
      <c r="CVW28" s="76"/>
      <c r="CVX28" s="76"/>
      <c r="CVY28" s="76"/>
      <c r="CVZ28" s="76"/>
      <c r="CWA28" s="76"/>
      <c r="CWB28" s="76"/>
      <c r="CWC28" s="76"/>
      <c r="CWD28" s="76"/>
      <c r="CWE28" s="76"/>
      <c r="CWF28" s="76"/>
      <c r="CWG28" s="76"/>
      <c r="CWH28" s="76"/>
      <c r="CWI28" s="76"/>
      <c r="CWJ28" s="76"/>
      <c r="CWK28" s="76"/>
      <c r="CWL28" s="76"/>
      <c r="CWM28" s="76"/>
      <c r="CWN28" s="76"/>
      <c r="CWO28" s="76"/>
      <c r="CWP28" s="76"/>
      <c r="CWQ28" s="76"/>
      <c r="CWR28" s="76"/>
      <c r="CWS28" s="76"/>
      <c r="CWT28" s="76"/>
      <c r="CWU28" s="76"/>
      <c r="CWV28" s="76"/>
      <c r="CWW28" s="76"/>
      <c r="CWX28" s="76"/>
      <c r="CWY28" s="76"/>
      <c r="CWZ28" s="76"/>
      <c r="CXA28" s="76"/>
      <c r="CXB28" s="76"/>
      <c r="CXC28" s="76"/>
      <c r="CXD28" s="76"/>
      <c r="CXE28" s="76"/>
      <c r="CXF28" s="76"/>
      <c r="CXG28" s="76"/>
      <c r="CXH28" s="76"/>
      <c r="CXI28" s="76"/>
      <c r="CXJ28" s="76"/>
      <c r="CXK28" s="76"/>
      <c r="CXL28" s="76"/>
      <c r="CXM28" s="76"/>
      <c r="CXN28" s="76"/>
      <c r="CXO28" s="76"/>
      <c r="CXP28" s="76"/>
      <c r="CXQ28" s="76"/>
      <c r="CXR28" s="76"/>
      <c r="CXS28" s="76"/>
      <c r="CXT28" s="76"/>
      <c r="CXU28" s="76"/>
      <c r="CXV28" s="76"/>
      <c r="CXW28" s="76"/>
      <c r="CXX28" s="76"/>
      <c r="CXY28" s="76"/>
      <c r="CXZ28" s="76"/>
      <c r="CYA28" s="76"/>
      <c r="CYB28" s="76"/>
      <c r="CYC28" s="76"/>
      <c r="CYD28" s="76"/>
      <c r="CYE28" s="76"/>
      <c r="CYF28" s="76"/>
      <c r="CYG28" s="76"/>
      <c r="CYH28" s="76"/>
      <c r="CYI28" s="76"/>
      <c r="CYJ28" s="76"/>
      <c r="CYK28" s="76"/>
      <c r="CYL28" s="76"/>
      <c r="CYM28" s="76"/>
      <c r="CYN28" s="76"/>
      <c r="CYO28" s="76"/>
      <c r="CYP28" s="76"/>
      <c r="CYQ28" s="76"/>
      <c r="CYR28" s="76"/>
      <c r="CYS28" s="76"/>
      <c r="CYT28" s="76"/>
      <c r="CYU28" s="76"/>
      <c r="CYV28" s="76"/>
      <c r="CYW28" s="76"/>
      <c r="CYX28" s="76"/>
      <c r="CYY28" s="76"/>
      <c r="CYZ28" s="76"/>
      <c r="CZA28" s="76"/>
      <c r="CZB28" s="76"/>
      <c r="CZC28" s="76"/>
      <c r="CZD28" s="76"/>
      <c r="CZE28" s="76"/>
      <c r="CZF28" s="76"/>
      <c r="CZG28" s="76"/>
      <c r="CZH28" s="76"/>
      <c r="CZI28" s="76"/>
      <c r="CZJ28" s="76"/>
      <c r="CZK28" s="76"/>
      <c r="CZL28" s="76"/>
      <c r="CZM28" s="76"/>
      <c r="CZN28" s="76"/>
      <c r="CZO28" s="76"/>
      <c r="CZP28" s="76"/>
      <c r="CZQ28" s="76"/>
      <c r="CZR28" s="76"/>
      <c r="CZS28" s="76"/>
      <c r="CZT28" s="76"/>
      <c r="CZU28" s="76"/>
      <c r="CZV28" s="76"/>
      <c r="CZW28" s="76"/>
      <c r="CZX28" s="76"/>
      <c r="CZY28" s="76"/>
      <c r="CZZ28" s="76"/>
      <c r="DAA28" s="76"/>
      <c r="DAB28" s="76"/>
      <c r="DAC28" s="76"/>
      <c r="DAD28" s="76"/>
      <c r="DAE28" s="76"/>
      <c r="DAF28" s="76"/>
      <c r="DAG28" s="76"/>
      <c r="DAH28" s="76"/>
      <c r="DAI28" s="76"/>
      <c r="DAJ28" s="76"/>
      <c r="DAK28" s="76"/>
      <c r="DAL28" s="76"/>
      <c r="DAM28" s="76"/>
      <c r="DAN28" s="76"/>
      <c r="DAO28" s="76"/>
      <c r="DAP28" s="76"/>
      <c r="DAQ28" s="76"/>
      <c r="DAR28" s="76"/>
      <c r="DAS28" s="76"/>
      <c r="DAT28" s="76"/>
      <c r="DAU28" s="76"/>
      <c r="DAV28" s="76"/>
      <c r="DAW28" s="76"/>
      <c r="DAX28" s="76"/>
      <c r="DAY28" s="76"/>
      <c r="DAZ28" s="76"/>
      <c r="DBA28" s="76"/>
      <c r="DBB28" s="76"/>
      <c r="DBC28" s="76"/>
      <c r="DBD28" s="76"/>
      <c r="DBE28" s="76"/>
      <c r="DBF28" s="76"/>
      <c r="DBG28" s="76"/>
      <c r="DBH28" s="76"/>
      <c r="DBI28" s="76"/>
      <c r="DBJ28" s="76"/>
      <c r="DBK28" s="76"/>
      <c r="DBL28" s="76"/>
      <c r="DBM28" s="76"/>
      <c r="DBN28" s="76"/>
      <c r="DBO28" s="76"/>
      <c r="DBP28" s="76"/>
      <c r="DBQ28" s="76"/>
      <c r="DBR28" s="76"/>
      <c r="DBS28" s="76"/>
      <c r="DBT28" s="76"/>
      <c r="DBU28" s="76"/>
      <c r="DBV28" s="76"/>
      <c r="DBW28" s="76"/>
      <c r="DBX28" s="76"/>
      <c r="DBY28" s="76"/>
      <c r="DBZ28" s="76"/>
      <c r="DCA28" s="76"/>
      <c r="DCB28" s="76"/>
      <c r="DCC28" s="76"/>
      <c r="DCD28" s="76"/>
      <c r="DCE28" s="76"/>
      <c r="DCF28" s="76"/>
      <c r="DCG28" s="76"/>
      <c r="DCH28" s="76"/>
      <c r="DCI28" s="76"/>
      <c r="DCJ28" s="76"/>
      <c r="DCK28" s="76"/>
      <c r="DCL28" s="76"/>
      <c r="DCM28" s="76"/>
      <c r="DCN28" s="76"/>
      <c r="DCO28" s="76"/>
      <c r="DCP28" s="76"/>
      <c r="DCQ28" s="76"/>
      <c r="DCR28" s="76"/>
      <c r="DCS28" s="76"/>
      <c r="DCT28" s="76"/>
      <c r="DCU28" s="76"/>
      <c r="DCV28" s="76"/>
      <c r="DCW28" s="76"/>
      <c r="DCX28" s="76"/>
      <c r="DCY28" s="76"/>
      <c r="DCZ28" s="76"/>
      <c r="DDA28" s="76"/>
      <c r="DDB28" s="76"/>
      <c r="DDC28" s="76"/>
      <c r="DDD28" s="76"/>
      <c r="DDE28" s="76"/>
      <c r="DDF28" s="76"/>
      <c r="DDG28" s="76"/>
      <c r="DDH28" s="76"/>
      <c r="DDI28" s="76"/>
      <c r="DDJ28" s="76"/>
      <c r="DDK28" s="76"/>
      <c r="DDL28" s="76"/>
      <c r="DDM28" s="76"/>
      <c r="DDN28" s="76"/>
      <c r="DDO28" s="76"/>
      <c r="DDP28" s="76"/>
      <c r="DDQ28" s="76"/>
      <c r="DDR28" s="76"/>
      <c r="DDS28" s="76"/>
      <c r="DDT28" s="76"/>
      <c r="DDU28" s="76"/>
      <c r="DDV28" s="76"/>
      <c r="DDW28" s="76"/>
      <c r="DDX28" s="76"/>
      <c r="DDY28" s="76"/>
      <c r="DDZ28" s="76"/>
      <c r="DEA28" s="76"/>
      <c r="DEB28" s="76"/>
      <c r="DEC28" s="76"/>
      <c r="DED28" s="76"/>
      <c r="DEE28" s="76"/>
      <c r="DEF28" s="76"/>
      <c r="DEG28" s="76"/>
      <c r="DEH28" s="76"/>
      <c r="DEI28" s="76"/>
      <c r="DEJ28" s="76"/>
      <c r="DEK28" s="76"/>
      <c r="DEL28" s="76"/>
      <c r="DEM28" s="76"/>
      <c r="DEN28" s="76"/>
      <c r="DEO28" s="76"/>
      <c r="DEP28" s="76"/>
      <c r="DEQ28" s="76"/>
      <c r="DER28" s="76"/>
      <c r="DES28" s="76"/>
      <c r="DET28" s="76"/>
      <c r="DEU28" s="76"/>
      <c r="DEV28" s="76"/>
      <c r="DEW28" s="76"/>
      <c r="DEX28" s="76"/>
      <c r="DEY28" s="76"/>
      <c r="DEZ28" s="76"/>
      <c r="DFA28" s="76"/>
      <c r="DFB28" s="76"/>
      <c r="DFC28" s="76"/>
      <c r="DFD28" s="76"/>
      <c r="DFE28" s="76"/>
      <c r="DFF28" s="76"/>
      <c r="DFG28" s="76"/>
      <c r="DFH28" s="76"/>
      <c r="DFI28" s="76"/>
      <c r="DFJ28" s="76"/>
      <c r="DFK28" s="76"/>
      <c r="DFL28" s="76"/>
      <c r="DFM28" s="76"/>
      <c r="DFN28" s="76"/>
      <c r="DFO28" s="76"/>
      <c r="DFP28" s="76"/>
      <c r="DFQ28" s="76"/>
      <c r="DFR28" s="76"/>
      <c r="DFS28" s="76"/>
      <c r="DFT28" s="76"/>
      <c r="DFU28" s="76"/>
      <c r="DFV28" s="76"/>
      <c r="DFW28" s="76"/>
      <c r="DFX28" s="76"/>
      <c r="DFY28" s="76"/>
      <c r="DFZ28" s="76"/>
      <c r="DGA28" s="76"/>
      <c r="DGB28" s="76"/>
      <c r="DGC28" s="76"/>
      <c r="DGD28" s="76"/>
      <c r="DGE28" s="76"/>
      <c r="DGF28" s="76"/>
      <c r="DGG28" s="76"/>
      <c r="DGH28" s="76"/>
      <c r="DGI28" s="76"/>
      <c r="DGJ28" s="76"/>
      <c r="DGK28" s="76"/>
      <c r="DGL28" s="76"/>
      <c r="DGM28" s="76"/>
      <c r="DGN28" s="76"/>
      <c r="DGO28" s="76"/>
      <c r="DGP28" s="76"/>
      <c r="DGQ28" s="76"/>
      <c r="DGR28" s="76"/>
      <c r="DGS28" s="76"/>
      <c r="DGT28" s="76"/>
      <c r="DGU28" s="76"/>
      <c r="DGV28" s="76"/>
      <c r="DGW28" s="76"/>
      <c r="DGX28" s="76"/>
      <c r="DGY28" s="76"/>
      <c r="DGZ28" s="76"/>
      <c r="DHA28" s="76"/>
      <c r="DHB28" s="76"/>
      <c r="DHC28" s="76"/>
      <c r="DHD28" s="76"/>
      <c r="DHE28" s="76"/>
      <c r="DHF28" s="76"/>
      <c r="DHG28" s="76"/>
      <c r="DHH28" s="76"/>
      <c r="DHI28" s="76"/>
      <c r="DHJ28" s="76"/>
      <c r="DHK28" s="76"/>
      <c r="DHL28" s="76"/>
      <c r="DHM28" s="76"/>
      <c r="DHN28" s="76"/>
      <c r="DHO28" s="76"/>
      <c r="DHP28" s="76"/>
      <c r="DHQ28" s="76"/>
      <c r="DHR28" s="76"/>
      <c r="DHS28" s="76"/>
      <c r="DHT28" s="76"/>
      <c r="DHU28" s="76"/>
      <c r="DHV28" s="76"/>
      <c r="DHW28" s="76"/>
      <c r="DHX28" s="76"/>
      <c r="DHY28" s="76"/>
      <c r="DHZ28" s="76"/>
      <c r="DIA28" s="76"/>
      <c r="DIB28" s="76"/>
      <c r="DIC28" s="76"/>
      <c r="DID28" s="76"/>
      <c r="DIE28" s="76"/>
      <c r="DIF28" s="76"/>
      <c r="DIG28" s="76"/>
      <c r="DIH28" s="76"/>
      <c r="DII28" s="76"/>
      <c r="DIJ28" s="76"/>
      <c r="DIK28" s="76"/>
      <c r="DIL28" s="76"/>
      <c r="DIM28" s="76"/>
      <c r="DIN28" s="76"/>
      <c r="DIO28" s="76"/>
      <c r="DIP28" s="76"/>
      <c r="DIQ28" s="76"/>
      <c r="DIR28" s="76"/>
      <c r="DIS28" s="76"/>
      <c r="DIT28" s="76"/>
      <c r="DIU28" s="76"/>
      <c r="DIV28" s="76"/>
      <c r="DIW28" s="76"/>
      <c r="DIX28" s="76"/>
      <c r="DIY28" s="76"/>
      <c r="DIZ28" s="76"/>
      <c r="DJA28" s="76"/>
      <c r="DJB28" s="76"/>
      <c r="DJC28" s="76"/>
      <c r="DJD28" s="76"/>
      <c r="DJE28" s="76"/>
      <c r="DJF28" s="76"/>
      <c r="DJG28" s="76"/>
      <c r="DJH28" s="76"/>
      <c r="DJI28" s="76"/>
      <c r="DJJ28" s="76"/>
      <c r="DJK28" s="76"/>
      <c r="DJL28" s="76"/>
      <c r="DJM28" s="76"/>
      <c r="DJN28" s="76"/>
      <c r="DJO28" s="76"/>
      <c r="DJP28" s="76"/>
      <c r="DJQ28" s="76"/>
      <c r="DJR28" s="76"/>
      <c r="DJS28" s="76"/>
      <c r="DJT28" s="76"/>
      <c r="DJU28" s="76"/>
      <c r="DJV28" s="76"/>
      <c r="DJW28" s="76"/>
      <c r="DJX28" s="76"/>
      <c r="DJY28" s="76"/>
      <c r="DJZ28" s="76"/>
      <c r="DKA28" s="76"/>
      <c r="DKB28" s="76"/>
      <c r="DKC28" s="76"/>
      <c r="DKD28" s="76"/>
      <c r="DKE28" s="76"/>
      <c r="DKF28" s="76"/>
      <c r="DKG28" s="76"/>
      <c r="DKH28" s="76"/>
      <c r="DKI28" s="76"/>
      <c r="DKJ28" s="76"/>
      <c r="DKK28" s="76"/>
      <c r="DKL28" s="76"/>
      <c r="DKM28" s="76"/>
      <c r="DKN28" s="76"/>
      <c r="DKO28" s="76"/>
      <c r="DKP28" s="76"/>
      <c r="DKQ28" s="76"/>
      <c r="DKR28" s="76"/>
      <c r="DKS28" s="76"/>
      <c r="DKT28" s="76"/>
      <c r="DKU28" s="76"/>
      <c r="DKV28" s="76"/>
      <c r="DKW28" s="76"/>
      <c r="DKX28" s="76"/>
      <c r="DKY28" s="76"/>
      <c r="DKZ28" s="76"/>
      <c r="DLA28" s="76"/>
      <c r="DLB28" s="76"/>
      <c r="DLC28" s="76"/>
      <c r="DLD28" s="76"/>
      <c r="DLE28" s="76"/>
      <c r="DLF28" s="76"/>
      <c r="DLG28" s="76"/>
      <c r="DLH28" s="76"/>
      <c r="DLI28" s="76"/>
      <c r="DLJ28" s="76"/>
      <c r="DLK28" s="76"/>
      <c r="DLL28" s="76"/>
      <c r="DLM28" s="76"/>
      <c r="DLN28" s="76"/>
      <c r="DLO28" s="76"/>
      <c r="DLP28" s="76"/>
      <c r="DLQ28" s="76"/>
      <c r="DLR28" s="76"/>
      <c r="DLS28" s="76"/>
      <c r="DLT28" s="76"/>
      <c r="DLU28" s="76"/>
      <c r="DLV28" s="76"/>
      <c r="DLW28" s="76"/>
      <c r="DLX28" s="76"/>
      <c r="DLY28" s="76"/>
      <c r="DLZ28" s="76"/>
      <c r="DMA28" s="76"/>
      <c r="DMB28" s="76"/>
      <c r="DMC28" s="76"/>
      <c r="DMD28" s="76"/>
      <c r="DME28" s="76"/>
      <c r="DMF28" s="76"/>
      <c r="DMG28" s="76"/>
      <c r="DMH28" s="76"/>
      <c r="DMI28" s="76"/>
      <c r="DMJ28" s="76"/>
      <c r="DMK28" s="76"/>
      <c r="DML28" s="76"/>
      <c r="DMM28" s="76"/>
      <c r="DMN28" s="76"/>
      <c r="DMO28" s="76"/>
      <c r="DMP28" s="76"/>
      <c r="DMQ28" s="76"/>
      <c r="DMR28" s="76"/>
      <c r="DMS28" s="76"/>
      <c r="DMT28" s="76"/>
      <c r="DMU28" s="76"/>
      <c r="DMV28" s="76"/>
      <c r="DMW28" s="76"/>
      <c r="DMX28" s="76"/>
      <c r="DMY28" s="76"/>
      <c r="DMZ28" s="76"/>
      <c r="DNA28" s="76"/>
      <c r="DNB28" s="76"/>
      <c r="DNC28" s="76"/>
      <c r="DND28" s="76"/>
      <c r="DNE28" s="76"/>
      <c r="DNF28" s="76"/>
      <c r="DNG28" s="76"/>
      <c r="DNH28" s="76"/>
      <c r="DNI28" s="76"/>
      <c r="DNJ28" s="76"/>
      <c r="DNK28" s="76"/>
      <c r="DNL28" s="76"/>
      <c r="DNM28" s="76"/>
      <c r="DNN28" s="76"/>
      <c r="DNO28" s="76"/>
      <c r="DNP28" s="76"/>
      <c r="DNQ28" s="76"/>
      <c r="DNR28" s="76"/>
      <c r="DNS28" s="76"/>
      <c r="DNT28" s="76"/>
      <c r="DNU28" s="76"/>
      <c r="DNV28" s="76"/>
      <c r="DNW28" s="76"/>
      <c r="DNX28" s="76"/>
      <c r="DNY28" s="76"/>
      <c r="DNZ28" s="76"/>
      <c r="DOA28" s="76"/>
      <c r="DOB28" s="76"/>
      <c r="DOC28" s="76"/>
      <c r="DOD28" s="76"/>
      <c r="DOE28" s="76"/>
      <c r="DOF28" s="76"/>
      <c r="DOG28" s="76"/>
      <c r="DOH28" s="76"/>
      <c r="DOI28" s="76"/>
      <c r="DOJ28" s="76"/>
      <c r="DOK28" s="76"/>
      <c r="DOL28" s="76"/>
      <c r="DOM28" s="76"/>
      <c r="DON28" s="76"/>
      <c r="DOO28" s="76"/>
      <c r="DOP28" s="76"/>
      <c r="DOQ28" s="76"/>
      <c r="DOR28" s="76"/>
      <c r="DOS28" s="76"/>
      <c r="DOT28" s="76"/>
      <c r="DOU28" s="76"/>
      <c r="DOV28" s="76"/>
      <c r="DOW28" s="76"/>
      <c r="DOX28" s="76"/>
      <c r="DOY28" s="76"/>
      <c r="DOZ28" s="76"/>
      <c r="DPA28" s="76"/>
      <c r="DPB28" s="76"/>
      <c r="DPC28" s="76"/>
      <c r="DPD28" s="76"/>
      <c r="DPE28" s="76"/>
      <c r="DPF28" s="76"/>
      <c r="DPG28" s="76"/>
      <c r="DPH28" s="76"/>
      <c r="DPI28" s="76"/>
      <c r="DPJ28" s="76"/>
      <c r="DPK28" s="76"/>
      <c r="DPL28" s="76"/>
      <c r="DPM28" s="76"/>
      <c r="DPN28" s="76"/>
      <c r="DPO28" s="76"/>
      <c r="DPP28" s="76"/>
      <c r="DPQ28" s="76"/>
      <c r="DPR28" s="76"/>
      <c r="DPS28" s="76"/>
      <c r="DPT28" s="76"/>
      <c r="DPU28" s="76"/>
      <c r="DPV28" s="76"/>
      <c r="DPW28" s="76"/>
      <c r="DPX28" s="76"/>
      <c r="DPY28" s="76"/>
      <c r="DPZ28" s="76"/>
      <c r="DQA28" s="76"/>
      <c r="DQB28" s="76"/>
      <c r="DQC28" s="76"/>
      <c r="DQD28" s="76"/>
      <c r="DQE28" s="76"/>
      <c r="DQF28" s="76"/>
      <c r="DQG28" s="76"/>
      <c r="DQH28" s="76"/>
      <c r="DQI28" s="76"/>
      <c r="DQJ28" s="76"/>
      <c r="DQK28" s="76"/>
      <c r="DQL28" s="76"/>
      <c r="DQM28" s="76"/>
      <c r="DQN28" s="76"/>
      <c r="DQO28" s="76"/>
      <c r="DQP28" s="76"/>
      <c r="DQQ28" s="76"/>
      <c r="DQR28" s="76"/>
      <c r="DQS28" s="76"/>
      <c r="DQT28" s="76"/>
      <c r="DQU28" s="76"/>
      <c r="DQV28" s="76"/>
      <c r="DQW28" s="76"/>
      <c r="DQX28" s="76"/>
      <c r="DQY28" s="76"/>
      <c r="DQZ28" s="76"/>
      <c r="DRA28" s="76"/>
      <c r="DRB28" s="76"/>
      <c r="DRC28" s="76"/>
      <c r="DRD28" s="76"/>
      <c r="DRE28" s="76"/>
      <c r="DRF28" s="76"/>
      <c r="DRG28" s="76"/>
      <c r="DRH28" s="76"/>
      <c r="DRI28" s="76"/>
      <c r="DRJ28" s="76"/>
      <c r="DRK28" s="76"/>
      <c r="DRL28" s="76"/>
      <c r="DRM28" s="76"/>
      <c r="DRN28" s="76"/>
      <c r="DRO28" s="76"/>
      <c r="DRP28" s="76"/>
      <c r="DRQ28" s="76"/>
      <c r="DRR28" s="76"/>
      <c r="DRS28" s="76"/>
      <c r="DRT28" s="76"/>
      <c r="DRU28" s="76"/>
      <c r="DRV28" s="76"/>
      <c r="DRW28" s="76"/>
      <c r="DRX28" s="76"/>
      <c r="DRY28" s="76"/>
      <c r="DRZ28" s="76"/>
      <c r="DSA28" s="76"/>
      <c r="DSB28" s="76"/>
      <c r="DSC28" s="76"/>
      <c r="DSD28" s="76"/>
      <c r="DSE28" s="76"/>
      <c r="DSF28" s="76"/>
      <c r="DSG28" s="76"/>
      <c r="DSH28" s="76"/>
      <c r="DSI28" s="76"/>
      <c r="DSJ28" s="76"/>
      <c r="DSK28" s="76"/>
      <c r="DSL28" s="76"/>
      <c r="DSM28" s="76"/>
      <c r="DSN28" s="76"/>
      <c r="DSO28" s="76"/>
      <c r="DSP28" s="76"/>
      <c r="DSQ28" s="76"/>
      <c r="DSR28" s="76"/>
      <c r="DSS28" s="76"/>
      <c r="DST28" s="76"/>
      <c r="DSU28" s="76"/>
      <c r="DSV28" s="76"/>
      <c r="DSW28" s="76"/>
      <c r="DSX28" s="76"/>
      <c r="DSY28" s="76"/>
      <c r="DSZ28" s="76"/>
      <c r="DTA28" s="76"/>
      <c r="DTB28" s="76"/>
      <c r="DTC28" s="76"/>
      <c r="DTD28" s="76"/>
      <c r="DTE28" s="76"/>
      <c r="DTF28" s="76"/>
      <c r="DTG28" s="76"/>
      <c r="DTH28" s="76"/>
      <c r="DTI28" s="76"/>
      <c r="DTJ28" s="76"/>
      <c r="DTK28" s="76"/>
      <c r="DTL28" s="76"/>
      <c r="DTM28" s="76"/>
      <c r="DTN28" s="76"/>
      <c r="DTO28" s="76"/>
      <c r="DTP28" s="76"/>
      <c r="DTQ28" s="76"/>
      <c r="DTR28" s="76"/>
      <c r="DTS28" s="76"/>
      <c r="DTT28" s="76"/>
      <c r="DTU28" s="76"/>
      <c r="DTV28" s="76"/>
      <c r="DTW28" s="76"/>
      <c r="DTX28" s="76"/>
      <c r="DTY28" s="76"/>
      <c r="DTZ28" s="76"/>
      <c r="DUA28" s="76"/>
      <c r="DUB28" s="76"/>
      <c r="DUC28" s="76"/>
      <c r="DUD28" s="76"/>
      <c r="DUE28" s="76"/>
      <c r="DUF28" s="76"/>
      <c r="DUG28" s="76"/>
      <c r="DUH28" s="76"/>
      <c r="DUI28" s="76"/>
      <c r="DUJ28" s="76"/>
      <c r="DUK28" s="76"/>
      <c r="DUL28" s="76"/>
      <c r="DUM28" s="76"/>
      <c r="DUN28" s="76"/>
      <c r="DUO28" s="76"/>
      <c r="DUP28" s="76"/>
      <c r="DUQ28" s="76"/>
      <c r="DUR28" s="76"/>
      <c r="DUS28" s="76"/>
      <c r="DUT28" s="76"/>
      <c r="DUU28" s="76"/>
      <c r="DUV28" s="76"/>
      <c r="DUW28" s="76"/>
      <c r="DUX28" s="76"/>
      <c r="DUY28" s="76"/>
      <c r="DUZ28" s="76"/>
      <c r="DVA28" s="76"/>
      <c r="DVB28" s="76"/>
      <c r="DVC28" s="76"/>
      <c r="DVD28" s="76"/>
      <c r="DVE28" s="76"/>
      <c r="DVF28" s="76"/>
      <c r="DVG28" s="76"/>
      <c r="DVH28" s="76"/>
      <c r="DVI28" s="76"/>
      <c r="DVJ28" s="76"/>
      <c r="DVK28" s="76"/>
      <c r="DVL28" s="76"/>
      <c r="DVM28" s="76"/>
      <c r="DVN28" s="76"/>
      <c r="DVO28" s="76"/>
      <c r="DVP28" s="76"/>
      <c r="DVQ28" s="76"/>
      <c r="DVR28" s="76"/>
      <c r="DVS28" s="76"/>
      <c r="DVT28" s="76"/>
      <c r="DVU28" s="76"/>
      <c r="DVV28" s="76"/>
      <c r="DVW28" s="76"/>
      <c r="DVX28" s="76"/>
      <c r="DVY28" s="76"/>
      <c r="DVZ28" s="76"/>
      <c r="DWA28" s="76"/>
      <c r="DWB28" s="76"/>
      <c r="DWC28" s="76"/>
      <c r="DWD28" s="76"/>
      <c r="DWE28" s="76"/>
      <c r="DWF28" s="76"/>
      <c r="DWG28" s="76"/>
      <c r="DWH28" s="76"/>
      <c r="DWI28" s="76"/>
      <c r="DWJ28" s="76"/>
      <c r="DWK28" s="76"/>
      <c r="DWL28" s="76"/>
      <c r="DWM28" s="76"/>
      <c r="DWN28" s="76"/>
      <c r="DWO28" s="76"/>
      <c r="DWP28" s="76"/>
      <c r="DWQ28" s="76"/>
      <c r="DWR28" s="76"/>
      <c r="DWS28" s="76"/>
      <c r="DWT28" s="76"/>
      <c r="DWU28" s="76"/>
      <c r="DWV28" s="76"/>
      <c r="DWW28" s="76"/>
      <c r="DWX28" s="76"/>
      <c r="DWY28" s="76"/>
      <c r="DWZ28" s="76"/>
      <c r="DXA28" s="76"/>
      <c r="DXB28" s="76"/>
      <c r="DXC28" s="76"/>
      <c r="DXD28" s="76"/>
      <c r="DXE28" s="76"/>
      <c r="DXF28" s="76"/>
      <c r="DXG28" s="76"/>
      <c r="DXH28" s="76"/>
      <c r="DXI28" s="76"/>
      <c r="DXJ28" s="76"/>
      <c r="DXK28" s="76"/>
      <c r="DXL28" s="76"/>
      <c r="DXM28" s="76"/>
      <c r="DXN28" s="76"/>
      <c r="DXO28" s="76"/>
      <c r="DXP28" s="76"/>
      <c r="DXQ28" s="76"/>
      <c r="DXR28" s="76"/>
      <c r="DXS28" s="76"/>
      <c r="DXT28" s="76"/>
      <c r="DXU28" s="76"/>
      <c r="DXV28" s="76"/>
      <c r="DXW28" s="76"/>
      <c r="DXX28" s="76"/>
      <c r="DXY28" s="76"/>
      <c r="DXZ28" s="76"/>
      <c r="DYA28" s="76"/>
      <c r="DYB28" s="76"/>
      <c r="DYC28" s="76"/>
      <c r="DYD28" s="76"/>
      <c r="DYE28" s="76"/>
      <c r="DYF28" s="76"/>
      <c r="DYG28" s="76"/>
      <c r="DYH28" s="76"/>
      <c r="DYI28" s="76"/>
      <c r="DYJ28" s="76"/>
      <c r="DYK28" s="76"/>
      <c r="DYL28" s="76"/>
      <c r="DYM28" s="76"/>
      <c r="DYN28" s="76"/>
      <c r="DYO28" s="76"/>
      <c r="DYP28" s="76"/>
      <c r="DYQ28" s="76"/>
      <c r="DYR28" s="76"/>
      <c r="DYS28" s="76"/>
      <c r="DYT28" s="76"/>
      <c r="DYU28" s="76"/>
      <c r="DYV28" s="76"/>
      <c r="DYW28" s="76"/>
      <c r="DYX28" s="76"/>
      <c r="DYY28" s="76"/>
      <c r="DYZ28" s="76"/>
      <c r="DZA28" s="76"/>
      <c r="DZB28" s="76"/>
      <c r="DZC28" s="76"/>
      <c r="DZD28" s="76"/>
      <c r="DZE28" s="76"/>
      <c r="DZF28" s="76"/>
      <c r="DZG28" s="76"/>
      <c r="DZH28" s="76"/>
      <c r="DZI28" s="76"/>
      <c r="DZJ28" s="76"/>
      <c r="DZK28" s="76"/>
      <c r="DZL28" s="76"/>
      <c r="DZM28" s="76"/>
      <c r="DZN28" s="76"/>
      <c r="DZO28" s="76"/>
      <c r="DZP28" s="76"/>
      <c r="DZQ28" s="76"/>
      <c r="DZR28" s="76"/>
      <c r="DZS28" s="76"/>
      <c r="DZT28" s="76"/>
      <c r="DZU28" s="76"/>
      <c r="DZV28" s="76"/>
      <c r="DZW28" s="76"/>
      <c r="DZX28" s="76"/>
      <c r="DZY28" s="76"/>
      <c r="DZZ28" s="76"/>
      <c r="EAA28" s="76"/>
      <c r="EAB28" s="76"/>
      <c r="EAC28" s="76"/>
      <c r="EAD28" s="76"/>
      <c r="EAE28" s="76"/>
      <c r="EAF28" s="76"/>
      <c r="EAG28" s="76"/>
      <c r="EAH28" s="76"/>
      <c r="EAI28" s="76"/>
      <c r="EAJ28" s="76"/>
      <c r="EAK28" s="76"/>
      <c r="EAL28" s="76"/>
      <c r="EAM28" s="76"/>
      <c r="EAN28" s="76"/>
      <c r="EAO28" s="76"/>
      <c r="EAP28" s="76"/>
      <c r="EAQ28" s="76"/>
      <c r="EAR28" s="76"/>
      <c r="EAS28" s="76"/>
      <c r="EAT28" s="76"/>
      <c r="EAU28" s="76"/>
      <c r="EAV28" s="76"/>
      <c r="EAW28" s="76"/>
      <c r="EAX28" s="76"/>
      <c r="EAY28" s="76"/>
      <c r="EAZ28" s="76"/>
      <c r="EBA28" s="76"/>
      <c r="EBB28" s="76"/>
      <c r="EBC28" s="76"/>
      <c r="EBD28" s="76"/>
      <c r="EBE28" s="76"/>
      <c r="EBF28" s="76"/>
      <c r="EBG28" s="76"/>
      <c r="EBH28" s="76"/>
      <c r="EBI28" s="76"/>
      <c r="EBJ28" s="76"/>
      <c r="EBK28" s="76"/>
      <c r="EBL28" s="76"/>
      <c r="EBM28" s="76"/>
      <c r="EBN28" s="76"/>
      <c r="EBO28" s="76"/>
      <c r="EBP28" s="76"/>
      <c r="EBQ28" s="76"/>
      <c r="EBR28" s="76"/>
      <c r="EBS28" s="76"/>
      <c r="EBT28" s="76"/>
      <c r="EBU28" s="76"/>
      <c r="EBV28" s="76"/>
      <c r="EBW28" s="76"/>
      <c r="EBX28" s="76"/>
      <c r="EBY28" s="76"/>
      <c r="EBZ28" s="76"/>
      <c r="ECA28" s="76"/>
      <c r="ECB28" s="76"/>
      <c r="ECC28" s="76"/>
      <c r="ECD28" s="76"/>
      <c r="ECE28" s="76"/>
      <c r="ECF28" s="76"/>
      <c r="ECG28" s="76"/>
      <c r="ECH28" s="76"/>
      <c r="ECI28" s="76"/>
      <c r="ECJ28" s="76"/>
      <c r="ECK28" s="76"/>
      <c r="ECL28" s="76"/>
      <c r="ECM28" s="76"/>
      <c r="ECN28" s="76"/>
      <c r="ECO28" s="76"/>
      <c r="ECP28" s="76"/>
      <c r="ECQ28" s="76"/>
      <c r="ECR28" s="76"/>
      <c r="ECS28" s="76"/>
      <c r="ECT28" s="76"/>
      <c r="ECU28" s="76"/>
      <c r="ECV28" s="76"/>
      <c r="ECW28" s="76"/>
      <c r="ECX28" s="76"/>
      <c r="ECY28" s="76"/>
      <c r="ECZ28" s="76"/>
      <c r="EDA28" s="76"/>
      <c r="EDB28" s="76"/>
      <c r="EDC28" s="76"/>
      <c r="EDD28" s="76"/>
      <c r="EDE28" s="76"/>
      <c r="EDF28" s="76"/>
      <c r="EDG28" s="76"/>
      <c r="EDH28" s="76"/>
      <c r="EDI28" s="76"/>
      <c r="EDJ28" s="76"/>
      <c r="EDK28" s="76"/>
      <c r="EDL28" s="76"/>
      <c r="EDM28" s="76"/>
      <c r="EDN28" s="76"/>
      <c r="EDO28" s="76"/>
      <c r="EDP28" s="76"/>
      <c r="EDQ28" s="76"/>
      <c r="EDR28" s="76"/>
      <c r="EDS28" s="76"/>
      <c r="EDT28" s="76"/>
      <c r="EDU28" s="76"/>
      <c r="EDV28" s="76"/>
      <c r="EDW28" s="76"/>
      <c r="EDX28" s="76"/>
      <c r="EDY28" s="76"/>
      <c r="EDZ28" s="76"/>
      <c r="EEA28" s="76"/>
      <c r="EEB28" s="76"/>
      <c r="EEC28" s="76"/>
      <c r="EED28" s="76"/>
      <c r="EEE28" s="76"/>
      <c r="EEF28" s="76"/>
      <c r="EEG28" s="76"/>
      <c r="EEH28" s="76"/>
      <c r="EEI28" s="76"/>
      <c r="EEJ28" s="76"/>
      <c r="EEK28" s="76"/>
      <c r="EEL28" s="76"/>
      <c r="EEM28" s="76"/>
      <c r="EEN28" s="76"/>
      <c r="EEO28" s="76"/>
      <c r="EEP28" s="76"/>
      <c r="EEQ28" s="76"/>
      <c r="EER28" s="76"/>
      <c r="EES28" s="76"/>
      <c r="EET28" s="76"/>
      <c r="EEU28" s="76"/>
      <c r="EEV28" s="76"/>
      <c r="EEW28" s="76"/>
      <c r="EEX28" s="76"/>
      <c r="EEY28" s="76"/>
      <c r="EEZ28" s="76"/>
      <c r="EFA28" s="76"/>
      <c r="EFB28" s="76"/>
      <c r="EFC28" s="76"/>
      <c r="EFD28" s="76"/>
      <c r="EFE28" s="76"/>
      <c r="EFF28" s="76"/>
      <c r="EFG28" s="76"/>
      <c r="EFH28" s="76"/>
      <c r="EFI28" s="76"/>
      <c r="EFJ28" s="76"/>
      <c r="EFK28" s="76"/>
      <c r="EFL28" s="76"/>
      <c r="EFM28" s="76"/>
      <c r="EFN28" s="76"/>
      <c r="EFO28" s="76"/>
      <c r="EFP28" s="76"/>
      <c r="EFQ28" s="76"/>
      <c r="EFR28" s="76"/>
      <c r="EFS28" s="76"/>
      <c r="EFT28" s="76"/>
      <c r="EFU28" s="76"/>
      <c r="EFV28" s="76"/>
      <c r="EFW28" s="76"/>
      <c r="EFX28" s="76"/>
      <c r="EFY28" s="76"/>
      <c r="EFZ28" s="76"/>
      <c r="EGA28" s="76"/>
      <c r="EGB28" s="76"/>
      <c r="EGC28" s="76"/>
      <c r="EGD28" s="76"/>
      <c r="EGE28" s="76"/>
      <c r="EGF28" s="76"/>
      <c r="EGG28" s="76"/>
      <c r="EGH28" s="76"/>
      <c r="EGI28" s="76"/>
      <c r="EGJ28" s="76"/>
      <c r="EGK28" s="76"/>
      <c r="EGL28" s="76"/>
      <c r="EGM28" s="76"/>
      <c r="EGN28" s="76"/>
      <c r="EGO28" s="76"/>
      <c r="EGP28" s="76"/>
      <c r="EGQ28" s="76"/>
      <c r="EGR28" s="76"/>
      <c r="EGS28" s="76"/>
      <c r="EGT28" s="76"/>
      <c r="EGU28" s="76"/>
      <c r="EGV28" s="76"/>
      <c r="EGW28" s="76"/>
      <c r="EGX28" s="76"/>
      <c r="EGY28" s="76"/>
      <c r="EGZ28" s="76"/>
      <c r="EHA28" s="76"/>
      <c r="EHB28" s="76"/>
      <c r="EHC28" s="76"/>
      <c r="EHD28" s="76"/>
      <c r="EHE28" s="76"/>
      <c r="EHF28" s="76"/>
      <c r="EHG28" s="76"/>
      <c r="EHH28" s="76"/>
      <c r="EHI28" s="76"/>
      <c r="EHJ28" s="76"/>
      <c r="EHK28" s="76"/>
      <c r="EHL28" s="76"/>
      <c r="EHM28" s="76"/>
      <c r="EHN28" s="76"/>
      <c r="EHO28" s="76"/>
      <c r="EHP28" s="76"/>
      <c r="EHQ28" s="76"/>
      <c r="EHR28" s="76"/>
      <c r="EHS28" s="76"/>
      <c r="EHT28" s="76"/>
      <c r="EHU28" s="76"/>
      <c r="EHV28" s="76"/>
      <c r="EHW28" s="76"/>
      <c r="EHX28" s="76"/>
      <c r="EHY28" s="76"/>
      <c r="EHZ28" s="76"/>
      <c r="EIA28" s="76"/>
      <c r="EIB28" s="76"/>
      <c r="EIC28" s="76"/>
      <c r="EID28" s="76"/>
      <c r="EIE28" s="76"/>
      <c r="EIF28" s="76"/>
      <c r="EIG28" s="76"/>
      <c r="EIH28" s="76"/>
      <c r="EII28" s="76"/>
      <c r="EIJ28" s="76"/>
      <c r="EIK28" s="76"/>
      <c r="EIL28" s="76"/>
      <c r="EIM28" s="76"/>
      <c r="EIN28" s="76"/>
      <c r="EIO28" s="76"/>
      <c r="EIP28" s="76"/>
      <c r="EIQ28" s="76"/>
      <c r="EIR28" s="76"/>
      <c r="EIS28" s="76"/>
      <c r="EIT28" s="76"/>
      <c r="EIU28" s="76"/>
      <c r="EIV28" s="76"/>
      <c r="EIW28" s="76"/>
      <c r="EIX28" s="76"/>
      <c r="EIY28" s="76"/>
      <c r="EIZ28" s="76"/>
      <c r="EJA28" s="76"/>
      <c r="EJB28" s="76"/>
      <c r="EJC28" s="76"/>
      <c r="EJD28" s="76"/>
      <c r="EJE28" s="76"/>
      <c r="EJF28" s="76"/>
      <c r="EJG28" s="76"/>
      <c r="EJH28" s="76"/>
      <c r="EJI28" s="76"/>
      <c r="EJJ28" s="76"/>
      <c r="EJK28" s="76"/>
      <c r="EJL28" s="76"/>
      <c r="EJM28" s="76"/>
      <c r="EJN28" s="76"/>
      <c r="EJO28" s="76"/>
      <c r="EJP28" s="76"/>
      <c r="EJQ28" s="76"/>
      <c r="EJR28" s="76"/>
      <c r="EJS28" s="76"/>
      <c r="EJT28" s="76"/>
      <c r="EJU28" s="76"/>
      <c r="EJV28" s="76"/>
      <c r="EJW28" s="76"/>
      <c r="EJX28" s="76"/>
      <c r="EJY28" s="76"/>
      <c r="EJZ28" s="76"/>
      <c r="EKA28" s="76"/>
      <c r="EKB28" s="76"/>
      <c r="EKC28" s="76"/>
      <c r="EKD28" s="76"/>
      <c r="EKE28" s="76"/>
      <c r="EKF28" s="76"/>
      <c r="EKG28" s="76"/>
      <c r="EKH28" s="76"/>
      <c r="EKI28" s="76"/>
      <c r="EKJ28" s="76"/>
      <c r="EKK28" s="76"/>
      <c r="EKL28" s="76"/>
      <c r="EKM28" s="76"/>
      <c r="EKN28" s="76"/>
      <c r="EKO28" s="76"/>
      <c r="EKP28" s="76"/>
      <c r="EKQ28" s="76"/>
      <c r="EKR28" s="76"/>
      <c r="EKS28" s="76"/>
      <c r="EKT28" s="76"/>
      <c r="EKU28" s="76"/>
      <c r="EKV28" s="76"/>
      <c r="EKW28" s="76"/>
      <c r="EKX28" s="76"/>
      <c r="EKY28" s="76"/>
      <c r="EKZ28" s="76"/>
      <c r="ELA28" s="76"/>
      <c r="ELB28" s="76"/>
      <c r="ELC28" s="76"/>
      <c r="ELD28" s="76"/>
      <c r="ELE28" s="76"/>
      <c r="ELF28" s="76"/>
      <c r="ELG28" s="76"/>
      <c r="ELH28" s="76"/>
      <c r="ELI28" s="76"/>
      <c r="ELJ28" s="76"/>
      <c r="ELK28" s="76"/>
      <c r="ELL28" s="76"/>
      <c r="ELM28" s="76"/>
      <c r="ELN28" s="76"/>
      <c r="ELO28" s="76"/>
      <c r="ELP28" s="76"/>
      <c r="ELQ28" s="76"/>
      <c r="ELR28" s="76"/>
      <c r="ELS28" s="76"/>
      <c r="ELT28" s="76"/>
      <c r="ELU28" s="76"/>
      <c r="ELV28" s="76"/>
      <c r="ELW28" s="76"/>
      <c r="ELX28" s="76"/>
      <c r="ELY28" s="76"/>
      <c r="ELZ28" s="76"/>
      <c r="EMA28" s="76"/>
      <c r="EMB28" s="76"/>
      <c r="EMC28" s="76"/>
      <c r="EMD28" s="76"/>
      <c r="EME28" s="76"/>
      <c r="EMF28" s="76"/>
      <c r="EMG28" s="76"/>
      <c r="EMH28" s="76"/>
      <c r="EMI28" s="76"/>
      <c r="EMJ28" s="76"/>
      <c r="EMK28" s="76"/>
      <c r="EML28" s="76"/>
      <c r="EMM28" s="76"/>
      <c r="EMN28" s="76"/>
      <c r="EMO28" s="76"/>
      <c r="EMP28" s="76"/>
      <c r="EMQ28" s="76"/>
      <c r="EMR28" s="76"/>
      <c r="EMS28" s="76"/>
      <c r="EMT28" s="76"/>
      <c r="EMU28" s="76"/>
      <c r="EMV28" s="76"/>
      <c r="EMW28" s="76"/>
      <c r="EMX28" s="76"/>
      <c r="EMY28" s="76"/>
      <c r="EMZ28" s="76"/>
      <c r="ENA28" s="76"/>
      <c r="ENB28" s="76"/>
      <c r="ENC28" s="76"/>
      <c r="END28" s="76"/>
      <c r="ENE28" s="76"/>
      <c r="ENF28" s="76"/>
      <c r="ENG28" s="76"/>
      <c r="ENH28" s="76"/>
      <c r="ENI28" s="76"/>
      <c r="ENJ28" s="76"/>
      <c r="ENK28" s="76"/>
      <c r="ENL28" s="76"/>
      <c r="ENM28" s="76"/>
      <c r="ENN28" s="76"/>
      <c r="ENO28" s="76"/>
      <c r="ENP28" s="76"/>
      <c r="ENQ28" s="76"/>
      <c r="ENR28" s="76"/>
      <c r="ENS28" s="76"/>
      <c r="ENT28" s="76"/>
      <c r="ENU28" s="76"/>
      <c r="ENV28" s="76"/>
      <c r="ENW28" s="76"/>
      <c r="ENX28" s="76"/>
      <c r="ENY28" s="76"/>
      <c r="ENZ28" s="76"/>
      <c r="EOA28" s="76"/>
      <c r="EOB28" s="76"/>
      <c r="EOC28" s="76"/>
      <c r="EOD28" s="76"/>
      <c r="EOE28" s="76"/>
      <c r="EOF28" s="76"/>
      <c r="EOG28" s="76"/>
      <c r="EOH28" s="76"/>
      <c r="EOI28" s="76"/>
      <c r="EOJ28" s="76"/>
      <c r="EOK28" s="76"/>
      <c r="EOL28" s="76"/>
      <c r="EOM28" s="76"/>
      <c r="EON28" s="76"/>
      <c r="EOO28" s="76"/>
      <c r="EOP28" s="76"/>
      <c r="EOQ28" s="76"/>
      <c r="EOR28" s="76"/>
      <c r="EOS28" s="76"/>
      <c r="EOT28" s="76"/>
      <c r="EOU28" s="76"/>
      <c r="EOV28" s="76"/>
      <c r="EOW28" s="76"/>
      <c r="EOX28" s="76"/>
      <c r="EOY28" s="76"/>
      <c r="EOZ28" s="76"/>
      <c r="EPA28" s="76"/>
      <c r="EPB28" s="76"/>
      <c r="EPC28" s="76"/>
      <c r="EPD28" s="76"/>
      <c r="EPE28" s="76"/>
      <c r="EPF28" s="76"/>
      <c r="EPG28" s="76"/>
      <c r="EPH28" s="76"/>
      <c r="EPI28" s="76"/>
      <c r="EPJ28" s="76"/>
      <c r="EPK28" s="76"/>
      <c r="EPL28" s="76"/>
      <c r="EPM28" s="76"/>
      <c r="EPN28" s="76"/>
      <c r="EPO28" s="76"/>
      <c r="EPP28" s="76"/>
      <c r="EPQ28" s="76"/>
      <c r="EPR28" s="76"/>
      <c r="EPS28" s="76"/>
      <c r="EPT28" s="76"/>
      <c r="EPU28" s="76"/>
      <c r="EPV28" s="76"/>
      <c r="EPW28" s="76"/>
      <c r="EPX28" s="76"/>
      <c r="EPY28" s="76"/>
      <c r="EPZ28" s="76"/>
      <c r="EQA28" s="76"/>
      <c r="EQB28" s="76"/>
      <c r="EQC28" s="76"/>
      <c r="EQD28" s="76"/>
      <c r="EQE28" s="76"/>
      <c r="EQF28" s="76"/>
      <c r="EQG28" s="76"/>
      <c r="EQH28" s="76"/>
      <c r="EQI28" s="76"/>
      <c r="EQJ28" s="76"/>
      <c r="EQK28" s="76"/>
      <c r="EQL28" s="76"/>
      <c r="EQM28" s="76"/>
      <c r="EQN28" s="76"/>
      <c r="EQO28" s="76"/>
      <c r="EQP28" s="76"/>
      <c r="EQQ28" s="76"/>
      <c r="EQR28" s="76"/>
      <c r="EQS28" s="76"/>
      <c r="EQT28" s="76"/>
      <c r="EQU28" s="76"/>
      <c r="EQV28" s="76"/>
      <c r="EQW28" s="76"/>
      <c r="EQX28" s="76"/>
      <c r="EQY28" s="76"/>
      <c r="EQZ28" s="76"/>
      <c r="ERA28" s="76"/>
      <c r="ERB28" s="76"/>
      <c r="ERC28" s="76"/>
      <c r="ERD28" s="76"/>
      <c r="ERE28" s="76"/>
      <c r="ERF28" s="76"/>
      <c r="ERG28" s="76"/>
      <c r="ERH28" s="76"/>
      <c r="ERI28" s="76"/>
      <c r="ERJ28" s="76"/>
      <c r="ERK28" s="76"/>
      <c r="ERL28" s="76"/>
      <c r="ERM28" s="76"/>
      <c r="ERN28" s="76"/>
      <c r="ERO28" s="76"/>
      <c r="ERP28" s="76"/>
      <c r="ERQ28" s="76"/>
      <c r="ERR28" s="76"/>
      <c r="ERS28" s="76"/>
      <c r="ERT28" s="76"/>
      <c r="ERU28" s="76"/>
      <c r="ERV28" s="76"/>
      <c r="ERW28" s="76"/>
      <c r="ERX28" s="76"/>
      <c r="ERY28" s="76"/>
      <c r="ERZ28" s="76"/>
      <c r="ESA28" s="76"/>
      <c r="ESB28" s="76"/>
      <c r="ESC28" s="76"/>
      <c r="ESD28" s="76"/>
      <c r="ESE28" s="76"/>
      <c r="ESF28" s="76"/>
      <c r="ESG28" s="76"/>
      <c r="ESH28" s="76"/>
      <c r="ESI28" s="76"/>
      <c r="ESJ28" s="76"/>
      <c r="ESK28" s="76"/>
      <c r="ESL28" s="76"/>
      <c r="ESM28" s="76"/>
      <c r="ESN28" s="76"/>
      <c r="ESO28" s="76"/>
      <c r="ESP28" s="76"/>
      <c r="ESQ28" s="76"/>
      <c r="ESR28" s="76"/>
      <c r="ESS28" s="76"/>
      <c r="EST28" s="76"/>
      <c r="ESU28" s="76"/>
      <c r="ESV28" s="76"/>
      <c r="ESW28" s="76"/>
      <c r="ESX28" s="76"/>
      <c r="ESY28" s="76"/>
      <c r="ESZ28" s="76"/>
      <c r="ETA28" s="76"/>
      <c r="ETB28" s="76"/>
      <c r="ETC28" s="76"/>
      <c r="ETD28" s="76"/>
      <c r="ETE28" s="76"/>
      <c r="ETF28" s="76"/>
      <c r="ETG28" s="76"/>
      <c r="ETH28" s="76"/>
      <c r="ETI28" s="76"/>
      <c r="ETJ28" s="76"/>
      <c r="ETK28" s="76"/>
      <c r="ETL28" s="76"/>
      <c r="ETM28" s="76"/>
      <c r="ETN28" s="76"/>
      <c r="ETO28" s="76"/>
      <c r="ETP28" s="76"/>
      <c r="ETQ28" s="76"/>
      <c r="ETR28" s="76"/>
      <c r="ETS28" s="76"/>
      <c r="ETT28" s="76"/>
      <c r="ETU28" s="76"/>
      <c r="ETV28" s="76"/>
      <c r="ETW28" s="76"/>
      <c r="ETX28" s="76"/>
      <c r="ETY28" s="76"/>
      <c r="ETZ28" s="76"/>
      <c r="EUA28" s="76"/>
      <c r="EUB28" s="76"/>
      <c r="EUC28" s="76"/>
      <c r="EUD28" s="76"/>
      <c r="EUE28" s="76"/>
      <c r="EUF28" s="76"/>
      <c r="EUG28" s="76"/>
      <c r="EUH28" s="76"/>
      <c r="EUI28" s="76"/>
      <c r="EUJ28" s="76"/>
      <c r="EUK28" s="76"/>
      <c r="EUL28" s="76"/>
      <c r="EUM28" s="76"/>
      <c r="EUN28" s="76"/>
      <c r="EUO28" s="76"/>
      <c r="EUP28" s="76"/>
      <c r="EUQ28" s="76"/>
      <c r="EUR28" s="76"/>
      <c r="EUS28" s="76"/>
      <c r="EUT28" s="76"/>
      <c r="EUU28" s="76"/>
      <c r="EUV28" s="76"/>
      <c r="EUW28" s="76"/>
      <c r="EUX28" s="76"/>
      <c r="EUY28" s="76"/>
      <c r="EUZ28" s="76"/>
      <c r="EVA28" s="76"/>
      <c r="EVB28" s="76"/>
      <c r="EVC28" s="76"/>
      <c r="EVD28" s="76"/>
      <c r="EVE28" s="76"/>
      <c r="EVF28" s="76"/>
      <c r="EVG28" s="76"/>
      <c r="EVH28" s="76"/>
      <c r="EVI28" s="76"/>
      <c r="EVJ28" s="76"/>
      <c r="EVK28" s="76"/>
      <c r="EVL28" s="76"/>
      <c r="EVM28" s="76"/>
      <c r="EVN28" s="76"/>
      <c r="EVO28" s="76"/>
      <c r="EVP28" s="76"/>
      <c r="EVQ28" s="76"/>
      <c r="EVR28" s="76"/>
      <c r="EVS28" s="76"/>
      <c r="EVT28" s="76"/>
      <c r="EVU28" s="76"/>
      <c r="EVV28" s="76"/>
      <c r="EVW28" s="76"/>
      <c r="EVX28" s="76"/>
      <c r="EVY28" s="76"/>
      <c r="EVZ28" s="76"/>
      <c r="EWA28" s="76"/>
      <c r="EWB28" s="76"/>
      <c r="EWC28" s="76"/>
      <c r="EWD28" s="76"/>
      <c r="EWE28" s="76"/>
      <c r="EWF28" s="76"/>
      <c r="EWG28" s="76"/>
      <c r="EWH28" s="76"/>
      <c r="EWI28" s="76"/>
      <c r="EWJ28" s="76"/>
      <c r="EWK28" s="76"/>
      <c r="EWL28" s="76"/>
      <c r="EWM28" s="76"/>
      <c r="EWN28" s="76"/>
      <c r="EWO28" s="76"/>
      <c r="EWP28" s="76"/>
      <c r="EWQ28" s="76"/>
      <c r="EWR28" s="76"/>
      <c r="EWS28" s="76"/>
      <c r="EWT28" s="76"/>
      <c r="EWU28" s="76"/>
      <c r="EWV28" s="76"/>
      <c r="EWW28" s="76"/>
      <c r="EWX28" s="76"/>
      <c r="EWY28" s="76"/>
      <c r="EWZ28" s="76"/>
      <c r="EXA28" s="76"/>
      <c r="EXB28" s="76"/>
      <c r="EXC28" s="76"/>
      <c r="EXD28" s="76"/>
      <c r="EXE28" s="76"/>
      <c r="EXF28" s="76"/>
      <c r="EXG28" s="76"/>
      <c r="EXH28" s="76"/>
      <c r="EXI28" s="76"/>
      <c r="EXJ28" s="76"/>
      <c r="EXK28" s="76"/>
      <c r="EXL28" s="76"/>
      <c r="EXM28" s="76"/>
      <c r="EXN28" s="76"/>
      <c r="EXO28" s="76"/>
      <c r="EXP28" s="76"/>
      <c r="EXQ28" s="76"/>
      <c r="EXR28" s="76"/>
      <c r="EXS28" s="76"/>
      <c r="EXT28" s="76"/>
      <c r="EXU28" s="76"/>
      <c r="EXV28" s="76"/>
      <c r="EXW28" s="76"/>
      <c r="EXX28" s="76"/>
      <c r="EXY28" s="76"/>
      <c r="EXZ28" s="76"/>
      <c r="EYA28" s="76"/>
      <c r="EYB28" s="76"/>
      <c r="EYC28" s="76"/>
      <c r="EYD28" s="76"/>
      <c r="EYE28" s="76"/>
      <c r="EYF28" s="76"/>
      <c r="EYG28" s="76"/>
      <c r="EYH28" s="76"/>
      <c r="EYI28" s="76"/>
      <c r="EYJ28" s="76"/>
      <c r="EYK28" s="76"/>
      <c r="EYL28" s="76"/>
      <c r="EYM28" s="76"/>
      <c r="EYN28" s="76"/>
      <c r="EYO28" s="76"/>
      <c r="EYP28" s="76"/>
      <c r="EYQ28" s="76"/>
      <c r="EYR28" s="76"/>
      <c r="EYS28" s="76"/>
      <c r="EYT28" s="76"/>
      <c r="EYU28" s="76"/>
      <c r="EYV28" s="76"/>
      <c r="EYW28" s="76"/>
      <c r="EYX28" s="76"/>
      <c r="EYY28" s="76"/>
      <c r="EYZ28" s="76"/>
      <c r="EZA28" s="76"/>
      <c r="EZB28" s="76"/>
      <c r="EZC28" s="76"/>
      <c r="EZD28" s="76"/>
      <c r="EZE28" s="76"/>
      <c r="EZF28" s="76"/>
      <c r="EZG28" s="76"/>
      <c r="EZH28" s="76"/>
      <c r="EZI28" s="76"/>
      <c r="EZJ28" s="76"/>
      <c r="EZK28" s="76"/>
      <c r="EZL28" s="76"/>
      <c r="EZM28" s="76"/>
      <c r="EZN28" s="76"/>
      <c r="EZO28" s="76"/>
      <c r="EZP28" s="76"/>
      <c r="EZQ28" s="76"/>
      <c r="EZR28" s="76"/>
      <c r="EZS28" s="76"/>
      <c r="EZT28" s="76"/>
      <c r="EZU28" s="76"/>
      <c r="EZV28" s="76"/>
      <c r="EZW28" s="76"/>
      <c r="EZX28" s="76"/>
      <c r="EZY28" s="76"/>
      <c r="EZZ28" s="76"/>
      <c r="FAA28" s="76"/>
      <c r="FAB28" s="76"/>
      <c r="FAC28" s="76"/>
      <c r="FAD28" s="76"/>
      <c r="FAE28" s="76"/>
      <c r="FAF28" s="76"/>
      <c r="FAG28" s="76"/>
      <c r="FAH28" s="76"/>
      <c r="FAI28" s="76"/>
      <c r="FAJ28" s="76"/>
      <c r="FAK28" s="76"/>
      <c r="FAL28" s="76"/>
      <c r="FAM28" s="76"/>
      <c r="FAN28" s="76"/>
      <c r="FAO28" s="76"/>
      <c r="FAP28" s="76"/>
      <c r="FAQ28" s="76"/>
      <c r="FAR28" s="76"/>
      <c r="FAS28" s="76"/>
      <c r="FAT28" s="76"/>
      <c r="FAU28" s="76"/>
      <c r="FAV28" s="76"/>
      <c r="FAW28" s="76"/>
      <c r="FAX28" s="76"/>
      <c r="FAY28" s="76"/>
      <c r="FAZ28" s="76"/>
      <c r="FBA28" s="76"/>
      <c r="FBB28" s="76"/>
      <c r="FBC28" s="76"/>
      <c r="FBD28" s="76"/>
      <c r="FBE28" s="76"/>
      <c r="FBF28" s="76"/>
      <c r="FBG28" s="76"/>
      <c r="FBH28" s="76"/>
      <c r="FBI28" s="76"/>
      <c r="FBJ28" s="76"/>
      <c r="FBK28" s="76"/>
      <c r="FBL28" s="76"/>
      <c r="FBM28" s="76"/>
      <c r="FBN28" s="76"/>
      <c r="FBO28" s="76"/>
      <c r="FBP28" s="76"/>
      <c r="FBQ28" s="76"/>
      <c r="FBR28" s="76"/>
      <c r="FBS28" s="76"/>
      <c r="FBT28" s="76"/>
      <c r="FBU28" s="76"/>
      <c r="FBV28" s="76"/>
      <c r="FBW28" s="76"/>
      <c r="FBX28" s="76"/>
      <c r="FBY28" s="76"/>
      <c r="FBZ28" s="76"/>
      <c r="FCA28" s="76"/>
      <c r="FCB28" s="76"/>
      <c r="FCC28" s="76"/>
      <c r="FCD28" s="76"/>
      <c r="FCE28" s="76"/>
      <c r="FCF28" s="76"/>
      <c r="FCG28" s="76"/>
      <c r="FCH28" s="76"/>
      <c r="FCI28" s="76"/>
      <c r="FCJ28" s="76"/>
      <c r="FCK28" s="76"/>
      <c r="FCL28" s="76"/>
      <c r="FCM28" s="76"/>
      <c r="FCN28" s="76"/>
      <c r="FCO28" s="76"/>
      <c r="FCP28" s="76"/>
      <c r="FCQ28" s="76"/>
      <c r="FCR28" s="76"/>
      <c r="FCS28" s="76"/>
      <c r="FCT28" s="76"/>
      <c r="FCU28" s="76"/>
      <c r="FCV28" s="76"/>
      <c r="FCW28" s="76"/>
      <c r="FCX28" s="76"/>
      <c r="FCY28" s="76"/>
      <c r="FCZ28" s="76"/>
      <c r="FDA28" s="76"/>
      <c r="FDB28" s="76"/>
      <c r="FDC28" s="76"/>
      <c r="FDD28" s="76"/>
      <c r="FDE28" s="76"/>
      <c r="FDF28" s="76"/>
      <c r="FDG28" s="76"/>
      <c r="FDH28" s="76"/>
      <c r="FDI28" s="76"/>
      <c r="FDJ28" s="76"/>
      <c r="FDK28" s="76"/>
      <c r="FDL28" s="76"/>
      <c r="FDM28" s="76"/>
      <c r="FDN28" s="76"/>
      <c r="FDO28" s="76"/>
      <c r="FDP28" s="76"/>
      <c r="FDQ28" s="76"/>
      <c r="FDR28" s="76"/>
      <c r="FDS28" s="76"/>
      <c r="FDT28" s="76"/>
      <c r="FDU28" s="76"/>
      <c r="FDV28" s="76"/>
      <c r="FDW28" s="76"/>
      <c r="FDX28" s="76"/>
      <c r="FDY28" s="76"/>
      <c r="FDZ28" s="76"/>
      <c r="FEA28" s="76"/>
      <c r="FEB28" s="76"/>
      <c r="FEC28" s="76"/>
      <c r="FED28" s="76"/>
      <c r="FEE28" s="76"/>
      <c r="FEF28" s="76"/>
      <c r="FEG28" s="76"/>
      <c r="FEH28" s="76"/>
      <c r="FEI28" s="76"/>
      <c r="FEJ28" s="76"/>
      <c r="FEK28" s="76"/>
      <c r="FEL28" s="76"/>
      <c r="FEM28" s="76"/>
      <c r="FEN28" s="76"/>
      <c r="FEO28" s="76"/>
      <c r="FEP28" s="76"/>
      <c r="FEQ28" s="76"/>
      <c r="FER28" s="76"/>
      <c r="FES28" s="76"/>
      <c r="FET28" s="76"/>
      <c r="FEU28" s="76"/>
      <c r="FEV28" s="76"/>
      <c r="FEW28" s="76"/>
      <c r="FEX28" s="76"/>
      <c r="FEY28" s="76"/>
      <c r="FEZ28" s="76"/>
      <c r="FFA28" s="76"/>
      <c r="FFB28" s="76"/>
      <c r="FFC28" s="76"/>
      <c r="FFD28" s="76"/>
      <c r="FFE28" s="76"/>
      <c r="FFF28" s="76"/>
      <c r="FFG28" s="76"/>
      <c r="FFH28" s="76"/>
      <c r="FFI28" s="76"/>
      <c r="FFJ28" s="76"/>
      <c r="FFK28" s="76"/>
      <c r="FFL28" s="76"/>
      <c r="FFM28" s="76"/>
      <c r="FFN28" s="76"/>
      <c r="FFO28" s="76"/>
      <c r="FFP28" s="76"/>
      <c r="FFQ28" s="76"/>
      <c r="FFR28" s="76"/>
      <c r="FFS28" s="76"/>
      <c r="FFT28" s="76"/>
      <c r="FFU28" s="76"/>
      <c r="FFV28" s="76"/>
      <c r="FFW28" s="76"/>
      <c r="FFX28" s="76"/>
      <c r="FFY28" s="76"/>
      <c r="FFZ28" s="76"/>
      <c r="FGA28" s="76"/>
      <c r="FGB28" s="76"/>
      <c r="FGC28" s="76"/>
      <c r="FGD28" s="76"/>
      <c r="FGE28" s="76"/>
      <c r="FGF28" s="76"/>
      <c r="FGG28" s="76"/>
      <c r="FGH28" s="76"/>
      <c r="FGI28" s="76"/>
      <c r="FGJ28" s="76"/>
      <c r="FGK28" s="76"/>
      <c r="FGL28" s="76"/>
      <c r="FGM28" s="76"/>
      <c r="FGN28" s="76"/>
      <c r="FGO28" s="76"/>
      <c r="FGP28" s="76"/>
      <c r="FGQ28" s="76"/>
      <c r="FGR28" s="76"/>
      <c r="FGS28" s="76"/>
      <c r="FGT28" s="76"/>
      <c r="FGU28" s="76"/>
      <c r="FGV28" s="76"/>
      <c r="FGW28" s="76"/>
      <c r="FGX28" s="76"/>
      <c r="FGY28" s="76"/>
      <c r="FGZ28" s="76"/>
      <c r="FHA28" s="76"/>
      <c r="FHB28" s="76"/>
      <c r="FHC28" s="76"/>
      <c r="FHD28" s="76"/>
      <c r="FHE28" s="76"/>
      <c r="FHF28" s="76"/>
      <c r="FHG28" s="76"/>
      <c r="FHH28" s="76"/>
      <c r="FHI28" s="76"/>
      <c r="FHJ28" s="76"/>
      <c r="FHK28" s="76"/>
      <c r="FHL28" s="76"/>
      <c r="FHM28" s="76"/>
      <c r="FHN28" s="76"/>
      <c r="FHO28" s="76"/>
      <c r="FHP28" s="76"/>
      <c r="FHQ28" s="76"/>
      <c r="FHR28" s="76"/>
      <c r="FHS28" s="76"/>
      <c r="FHT28" s="76"/>
      <c r="FHU28" s="76"/>
      <c r="FHV28" s="76"/>
      <c r="FHW28" s="76"/>
      <c r="FHX28" s="76"/>
      <c r="FHY28" s="76"/>
      <c r="FHZ28" s="76"/>
      <c r="FIA28" s="76"/>
      <c r="FIB28" s="76"/>
      <c r="FIC28" s="76"/>
      <c r="FID28" s="76"/>
      <c r="FIE28" s="76"/>
      <c r="FIF28" s="76"/>
      <c r="FIG28" s="76"/>
      <c r="FIH28" s="76"/>
      <c r="FII28" s="76"/>
      <c r="FIJ28" s="76"/>
      <c r="FIK28" s="76"/>
      <c r="FIL28" s="76"/>
      <c r="FIM28" s="76"/>
      <c r="FIN28" s="76"/>
      <c r="FIO28" s="76"/>
      <c r="FIP28" s="76"/>
      <c r="FIQ28" s="76"/>
      <c r="FIR28" s="76"/>
      <c r="FIS28" s="76"/>
      <c r="FIT28" s="76"/>
      <c r="FIU28" s="76"/>
      <c r="FIV28" s="76"/>
      <c r="FIW28" s="76"/>
      <c r="FIX28" s="76"/>
      <c r="FIY28" s="76"/>
      <c r="FIZ28" s="76"/>
      <c r="FJA28" s="76"/>
      <c r="FJB28" s="76"/>
      <c r="FJC28" s="76"/>
      <c r="FJD28" s="76"/>
      <c r="FJE28" s="76"/>
      <c r="FJF28" s="76"/>
      <c r="FJG28" s="76"/>
      <c r="FJH28" s="76"/>
      <c r="FJI28" s="76"/>
      <c r="FJJ28" s="76"/>
      <c r="FJK28" s="76"/>
      <c r="FJL28" s="76"/>
      <c r="FJM28" s="76"/>
      <c r="FJN28" s="76"/>
      <c r="FJO28" s="76"/>
      <c r="FJP28" s="76"/>
      <c r="FJQ28" s="76"/>
      <c r="FJR28" s="76"/>
      <c r="FJS28" s="76"/>
      <c r="FJT28" s="76"/>
      <c r="FJU28" s="76"/>
      <c r="FJV28" s="76"/>
      <c r="FJW28" s="76"/>
      <c r="FJX28" s="76"/>
      <c r="FJY28" s="76"/>
      <c r="FJZ28" s="76"/>
      <c r="FKA28" s="76"/>
      <c r="FKB28" s="76"/>
      <c r="FKC28" s="76"/>
      <c r="FKD28" s="76"/>
      <c r="FKE28" s="76"/>
      <c r="FKF28" s="76"/>
      <c r="FKG28" s="76"/>
      <c r="FKH28" s="76"/>
      <c r="FKI28" s="76"/>
      <c r="FKJ28" s="76"/>
      <c r="FKK28" s="76"/>
      <c r="FKL28" s="76"/>
      <c r="FKM28" s="76"/>
      <c r="FKN28" s="76"/>
      <c r="FKO28" s="76"/>
      <c r="FKP28" s="76"/>
      <c r="FKQ28" s="76"/>
      <c r="FKR28" s="76"/>
      <c r="FKS28" s="76"/>
      <c r="FKT28" s="76"/>
      <c r="FKU28" s="76"/>
      <c r="FKV28" s="76"/>
      <c r="FKW28" s="76"/>
      <c r="FKX28" s="76"/>
      <c r="FKY28" s="76"/>
      <c r="FKZ28" s="76"/>
      <c r="FLA28" s="76"/>
      <c r="FLB28" s="76"/>
      <c r="FLC28" s="76"/>
      <c r="FLD28" s="76"/>
      <c r="FLE28" s="76"/>
      <c r="FLF28" s="76"/>
      <c r="FLG28" s="76"/>
      <c r="FLH28" s="76"/>
      <c r="FLI28" s="76"/>
      <c r="FLJ28" s="76"/>
      <c r="FLK28" s="76"/>
      <c r="FLL28" s="76"/>
      <c r="FLM28" s="76"/>
      <c r="FLN28" s="76"/>
      <c r="FLO28" s="76"/>
      <c r="FLP28" s="76"/>
      <c r="FLQ28" s="76"/>
      <c r="FLR28" s="76"/>
      <c r="FLS28" s="76"/>
      <c r="FLT28" s="76"/>
      <c r="FLU28" s="76"/>
      <c r="FLV28" s="76"/>
      <c r="FLW28" s="76"/>
      <c r="FLX28" s="76"/>
      <c r="FLY28" s="76"/>
      <c r="FLZ28" s="76"/>
      <c r="FMA28" s="76"/>
      <c r="FMB28" s="76"/>
      <c r="FMC28" s="76"/>
      <c r="FMD28" s="76"/>
      <c r="FME28" s="76"/>
      <c r="FMF28" s="76"/>
      <c r="FMG28" s="76"/>
      <c r="FMH28" s="76"/>
      <c r="FMI28" s="76"/>
      <c r="FMJ28" s="76"/>
      <c r="FMK28" s="76"/>
      <c r="FML28" s="76"/>
      <c r="FMM28" s="76"/>
      <c r="FMN28" s="76"/>
      <c r="FMO28" s="76"/>
      <c r="FMP28" s="76"/>
      <c r="FMQ28" s="76"/>
      <c r="FMR28" s="76"/>
      <c r="FMS28" s="76"/>
      <c r="FMT28" s="76"/>
      <c r="FMU28" s="76"/>
      <c r="FMV28" s="76"/>
      <c r="FMW28" s="76"/>
      <c r="FMX28" s="76"/>
      <c r="FMY28" s="76"/>
      <c r="FMZ28" s="76"/>
      <c r="FNA28" s="76"/>
      <c r="FNB28" s="76"/>
      <c r="FNC28" s="76"/>
      <c r="FND28" s="76"/>
      <c r="FNE28" s="76"/>
      <c r="FNF28" s="76"/>
      <c r="FNG28" s="76"/>
      <c r="FNH28" s="76"/>
      <c r="FNI28" s="76"/>
      <c r="FNJ28" s="76"/>
      <c r="FNK28" s="76"/>
      <c r="FNL28" s="76"/>
      <c r="FNM28" s="76"/>
      <c r="FNN28" s="76"/>
      <c r="FNO28" s="76"/>
      <c r="FNP28" s="76"/>
      <c r="FNQ28" s="76"/>
      <c r="FNR28" s="76"/>
      <c r="FNS28" s="76"/>
      <c r="FNT28" s="76"/>
      <c r="FNU28" s="76"/>
      <c r="FNV28" s="76"/>
      <c r="FNW28" s="76"/>
      <c r="FNX28" s="76"/>
      <c r="FNY28" s="76"/>
      <c r="FNZ28" s="76"/>
      <c r="FOA28" s="76"/>
      <c r="FOB28" s="76"/>
      <c r="FOC28" s="76"/>
      <c r="FOD28" s="76"/>
      <c r="FOE28" s="76"/>
      <c r="FOF28" s="76"/>
      <c r="FOG28" s="76"/>
      <c r="FOH28" s="76"/>
      <c r="FOI28" s="76"/>
      <c r="FOJ28" s="76"/>
      <c r="FOK28" s="76"/>
      <c r="FOL28" s="76"/>
      <c r="FOM28" s="76"/>
      <c r="FON28" s="76"/>
      <c r="FOO28" s="76"/>
      <c r="FOP28" s="76"/>
      <c r="FOQ28" s="76"/>
      <c r="FOR28" s="76"/>
      <c r="FOS28" s="76"/>
      <c r="FOT28" s="76"/>
      <c r="FOU28" s="76"/>
      <c r="FOV28" s="76"/>
      <c r="FOW28" s="76"/>
      <c r="FOX28" s="76"/>
      <c r="FOY28" s="76"/>
      <c r="FOZ28" s="76"/>
      <c r="FPA28" s="76"/>
      <c r="FPB28" s="76"/>
      <c r="FPC28" s="76"/>
      <c r="FPD28" s="76"/>
      <c r="FPE28" s="76"/>
      <c r="FPF28" s="76"/>
      <c r="FPG28" s="76"/>
      <c r="FPH28" s="76"/>
      <c r="FPI28" s="76"/>
      <c r="FPJ28" s="76"/>
      <c r="FPK28" s="76"/>
      <c r="FPL28" s="76"/>
      <c r="FPM28" s="76"/>
      <c r="FPN28" s="76"/>
      <c r="FPO28" s="76"/>
      <c r="FPP28" s="76"/>
      <c r="FPQ28" s="76"/>
      <c r="FPR28" s="76"/>
      <c r="FPS28" s="76"/>
      <c r="FPT28" s="76"/>
      <c r="FPU28" s="76"/>
      <c r="FPV28" s="76"/>
      <c r="FPW28" s="76"/>
      <c r="FPX28" s="76"/>
      <c r="FPY28" s="76"/>
      <c r="FPZ28" s="76"/>
      <c r="FQA28" s="76"/>
      <c r="FQB28" s="76"/>
      <c r="FQC28" s="76"/>
      <c r="FQD28" s="76"/>
      <c r="FQE28" s="76"/>
      <c r="FQF28" s="76"/>
      <c r="FQG28" s="76"/>
      <c r="FQH28" s="76"/>
      <c r="FQI28" s="76"/>
      <c r="FQJ28" s="76"/>
      <c r="FQK28" s="76"/>
      <c r="FQL28" s="76"/>
      <c r="FQM28" s="76"/>
      <c r="FQN28" s="76"/>
      <c r="FQO28" s="76"/>
      <c r="FQP28" s="76"/>
      <c r="FQQ28" s="76"/>
      <c r="FQR28" s="76"/>
      <c r="FQS28" s="76"/>
      <c r="FQT28" s="76"/>
      <c r="FQU28" s="76"/>
      <c r="FQV28" s="76"/>
      <c r="FQW28" s="76"/>
      <c r="FQX28" s="76"/>
      <c r="FQY28" s="76"/>
      <c r="FQZ28" s="76"/>
      <c r="FRA28" s="76"/>
      <c r="FRB28" s="76"/>
      <c r="FRC28" s="76"/>
      <c r="FRD28" s="76"/>
      <c r="FRE28" s="76"/>
      <c r="FRF28" s="76"/>
      <c r="FRG28" s="76"/>
      <c r="FRH28" s="76"/>
      <c r="FRI28" s="76"/>
      <c r="FRJ28" s="76"/>
      <c r="FRK28" s="76"/>
      <c r="FRL28" s="76"/>
      <c r="FRM28" s="76"/>
      <c r="FRN28" s="76"/>
      <c r="FRO28" s="76"/>
      <c r="FRP28" s="76"/>
      <c r="FRQ28" s="76"/>
      <c r="FRR28" s="76"/>
      <c r="FRS28" s="76"/>
      <c r="FRT28" s="76"/>
      <c r="FRU28" s="76"/>
      <c r="FRV28" s="76"/>
      <c r="FRW28" s="76"/>
      <c r="FRX28" s="76"/>
      <c r="FRY28" s="76"/>
      <c r="FRZ28" s="76"/>
      <c r="FSA28" s="76"/>
      <c r="FSB28" s="76"/>
      <c r="FSC28" s="76"/>
      <c r="FSD28" s="76"/>
      <c r="FSE28" s="76"/>
      <c r="FSF28" s="76"/>
      <c r="FSG28" s="76"/>
      <c r="FSH28" s="76"/>
      <c r="FSI28" s="76"/>
      <c r="FSJ28" s="76"/>
      <c r="FSK28" s="76"/>
      <c r="FSL28" s="76"/>
      <c r="FSM28" s="76"/>
      <c r="FSN28" s="76"/>
      <c r="FSO28" s="76"/>
      <c r="FSP28" s="76"/>
      <c r="FSQ28" s="76"/>
      <c r="FSR28" s="76"/>
      <c r="FSS28" s="76"/>
      <c r="FST28" s="76"/>
      <c r="FSU28" s="76"/>
      <c r="FSV28" s="76"/>
      <c r="FSW28" s="76"/>
      <c r="FSX28" s="76"/>
      <c r="FSY28" s="76"/>
      <c r="FSZ28" s="76"/>
      <c r="FTA28" s="76"/>
      <c r="FTB28" s="76"/>
      <c r="FTC28" s="76"/>
      <c r="FTD28" s="76"/>
      <c r="FTE28" s="76"/>
      <c r="FTF28" s="76"/>
      <c r="FTG28" s="76"/>
      <c r="FTH28" s="76"/>
      <c r="FTI28" s="76"/>
      <c r="FTJ28" s="76"/>
      <c r="FTK28" s="76"/>
      <c r="FTL28" s="76"/>
      <c r="FTM28" s="76"/>
      <c r="FTN28" s="76"/>
      <c r="FTO28" s="76"/>
      <c r="FTP28" s="76"/>
      <c r="FTQ28" s="76"/>
      <c r="FTR28" s="76"/>
      <c r="FTS28" s="76"/>
      <c r="FTT28" s="76"/>
      <c r="FTU28" s="76"/>
      <c r="FTV28" s="76"/>
      <c r="FTW28" s="76"/>
      <c r="FTX28" s="76"/>
      <c r="FTY28" s="76"/>
      <c r="FTZ28" s="76"/>
      <c r="FUA28" s="76"/>
      <c r="FUB28" s="76"/>
      <c r="FUC28" s="76"/>
      <c r="FUD28" s="76"/>
      <c r="FUE28" s="76"/>
      <c r="FUF28" s="76"/>
      <c r="FUG28" s="76"/>
      <c r="FUH28" s="76"/>
      <c r="FUI28" s="76"/>
      <c r="FUJ28" s="76"/>
      <c r="FUK28" s="76"/>
      <c r="FUL28" s="76"/>
      <c r="FUM28" s="76"/>
      <c r="FUN28" s="76"/>
      <c r="FUO28" s="76"/>
      <c r="FUP28" s="76"/>
      <c r="FUQ28" s="76"/>
      <c r="FUR28" s="76"/>
      <c r="FUS28" s="76"/>
      <c r="FUT28" s="76"/>
      <c r="FUU28" s="76"/>
      <c r="FUV28" s="76"/>
      <c r="FUW28" s="76"/>
      <c r="FUX28" s="76"/>
      <c r="FUY28" s="76"/>
      <c r="FUZ28" s="76"/>
      <c r="FVA28" s="76"/>
      <c r="FVB28" s="76"/>
      <c r="FVC28" s="76"/>
      <c r="FVD28" s="76"/>
      <c r="FVE28" s="76"/>
      <c r="FVF28" s="76"/>
      <c r="FVG28" s="76"/>
      <c r="FVH28" s="76"/>
      <c r="FVI28" s="76"/>
      <c r="FVJ28" s="76"/>
      <c r="FVK28" s="76"/>
      <c r="FVL28" s="76"/>
      <c r="FVM28" s="76"/>
      <c r="FVN28" s="76"/>
      <c r="FVO28" s="76"/>
      <c r="FVP28" s="76"/>
      <c r="FVQ28" s="76"/>
      <c r="FVR28" s="76"/>
      <c r="FVS28" s="76"/>
      <c r="FVT28" s="76"/>
      <c r="FVU28" s="76"/>
      <c r="FVV28" s="76"/>
      <c r="FVW28" s="76"/>
      <c r="FVX28" s="76"/>
      <c r="FVY28" s="76"/>
      <c r="FVZ28" s="76"/>
      <c r="FWA28" s="76"/>
      <c r="FWB28" s="76"/>
      <c r="FWC28" s="76"/>
      <c r="FWD28" s="76"/>
      <c r="FWE28" s="76"/>
      <c r="FWF28" s="76"/>
      <c r="FWG28" s="76"/>
      <c r="FWH28" s="76"/>
      <c r="FWI28" s="76"/>
      <c r="FWJ28" s="76"/>
      <c r="FWK28" s="76"/>
      <c r="FWL28" s="76"/>
      <c r="FWM28" s="76"/>
      <c r="FWN28" s="76"/>
      <c r="FWO28" s="76"/>
      <c r="FWP28" s="76"/>
      <c r="FWQ28" s="76"/>
      <c r="FWR28" s="76"/>
      <c r="FWS28" s="76"/>
      <c r="FWT28" s="76"/>
      <c r="FWU28" s="76"/>
      <c r="FWV28" s="76"/>
      <c r="FWW28" s="76"/>
      <c r="FWX28" s="76"/>
      <c r="FWY28" s="76"/>
      <c r="FWZ28" s="76"/>
      <c r="FXA28" s="76"/>
      <c r="FXB28" s="76"/>
      <c r="FXC28" s="76"/>
      <c r="FXD28" s="76"/>
      <c r="FXE28" s="76"/>
      <c r="FXF28" s="76"/>
      <c r="FXG28" s="76"/>
      <c r="FXH28" s="76"/>
      <c r="FXI28" s="76"/>
      <c r="FXJ28" s="76"/>
      <c r="FXK28" s="76"/>
      <c r="FXL28" s="76"/>
      <c r="FXM28" s="76"/>
      <c r="FXN28" s="76"/>
      <c r="FXO28" s="76"/>
      <c r="FXP28" s="76"/>
      <c r="FXQ28" s="76"/>
      <c r="FXR28" s="76"/>
      <c r="FXS28" s="76"/>
      <c r="FXT28" s="76"/>
      <c r="FXU28" s="76"/>
      <c r="FXV28" s="76"/>
      <c r="FXW28" s="76"/>
      <c r="FXX28" s="76"/>
      <c r="FXY28" s="76"/>
      <c r="FXZ28" s="76"/>
      <c r="FYA28" s="76"/>
      <c r="FYB28" s="76"/>
      <c r="FYC28" s="76"/>
      <c r="FYD28" s="76"/>
      <c r="FYE28" s="76"/>
      <c r="FYF28" s="76"/>
      <c r="FYG28" s="76"/>
      <c r="FYH28" s="76"/>
      <c r="FYI28" s="76"/>
      <c r="FYJ28" s="76"/>
      <c r="FYK28" s="76"/>
      <c r="FYL28" s="76"/>
      <c r="FYM28" s="76"/>
      <c r="FYN28" s="76"/>
      <c r="FYO28" s="76"/>
      <c r="FYP28" s="76"/>
      <c r="FYQ28" s="76"/>
      <c r="FYR28" s="76"/>
      <c r="FYS28" s="76"/>
      <c r="FYT28" s="76"/>
      <c r="FYU28" s="76"/>
      <c r="FYV28" s="76"/>
      <c r="FYW28" s="76"/>
      <c r="FYX28" s="76"/>
      <c r="FYY28" s="76"/>
      <c r="FYZ28" s="76"/>
      <c r="FZA28" s="76"/>
      <c r="FZB28" s="76"/>
      <c r="FZC28" s="76"/>
      <c r="FZD28" s="76"/>
      <c r="FZE28" s="76"/>
      <c r="FZF28" s="76"/>
      <c r="FZG28" s="76"/>
      <c r="FZH28" s="76"/>
      <c r="FZI28" s="76"/>
      <c r="FZJ28" s="76"/>
      <c r="FZK28" s="76"/>
      <c r="FZL28" s="76"/>
      <c r="FZM28" s="76"/>
      <c r="FZN28" s="76"/>
      <c r="FZO28" s="76"/>
      <c r="FZP28" s="76"/>
      <c r="FZQ28" s="76"/>
      <c r="FZR28" s="76"/>
      <c r="FZS28" s="76"/>
      <c r="FZT28" s="76"/>
      <c r="FZU28" s="76"/>
      <c r="FZV28" s="76"/>
      <c r="FZW28" s="76"/>
      <c r="FZX28" s="76"/>
      <c r="FZY28" s="76"/>
      <c r="FZZ28" s="76"/>
      <c r="GAA28" s="76"/>
      <c r="GAB28" s="76"/>
      <c r="GAC28" s="76"/>
      <c r="GAD28" s="76"/>
      <c r="GAE28" s="76"/>
      <c r="GAF28" s="76"/>
      <c r="GAG28" s="76"/>
      <c r="GAH28" s="76"/>
      <c r="GAI28" s="76"/>
      <c r="GAJ28" s="76"/>
      <c r="GAK28" s="76"/>
      <c r="GAL28" s="76"/>
      <c r="GAM28" s="76"/>
      <c r="GAN28" s="76"/>
      <c r="GAO28" s="76"/>
      <c r="GAP28" s="76"/>
      <c r="GAQ28" s="76"/>
      <c r="GAR28" s="76"/>
      <c r="GAS28" s="76"/>
      <c r="GAT28" s="76"/>
      <c r="GAU28" s="76"/>
      <c r="GAV28" s="76"/>
      <c r="GAW28" s="76"/>
      <c r="GAX28" s="76"/>
      <c r="GAY28" s="76"/>
      <c r="GAZ28" s="76"/>
      <c r="GBA28" s="76"/>
      <c r="GBB28" s="76"/>
      <c r="GBC28" s="76"/>
      <c r="GBD28" s="76"/>
      <c r="GBE28" s="76"/>
      <c r="GBF28" s="76"/>
      <c r="GBG28" s="76"/>
      <c r="GBH28" s="76"/>
      <c r="GBI28" s="76"/>
      <c r="GBJ28" s="76"/>
      <c r="GBK28" s="76"/>
      <c r="GBL28" s="76"/>
      <c r="GBM28" s="76"/>
      <c r="GBN28" s="76"/>
      <c r="GBO28" s="76"/>
      <c r="GBP28" s="76"/>
      <c r="GBQ28" s="76"/>
      <c r="GBR28" s="76"/>
      <c r="GBS28" s="76"/>
      <c r="GBT28" s="76"/>
      <c r="GBU28" s="76"/>
      <c r="GBV28" s="76"/>
      <c r="GBW28" s="76"/>
      <c r="GBX28" s="76"/>
      <c r="GBY28" s="76"/>
      <c r="GBZ28" s="76"/>
      <c r="GCA28" s="76"/>
      <c r="GCB28" s="76"/>
      <c r="GCC28" s="76"/>
      <c r="GCD28" s="76"/>
      <c r="GCE28" s="76"/>
      <c r="GCF28" s="76"/>
      <c r="GCG28" s="76"/>
      <c r="GCH28" s="76"/>
      <c r="GCI28" s="76"/>
      <c r="GCJ28" s="76"/>
      <c r="GCK28" s="76"/>
      <c r="GCL28" s="76"/>
      <c r="GCM28" s="76"/>
      <c r="GCN28" s="76"/>
      <c r="GCO28" s="76"/>
      <c r="GCP28" s="76"/>
      <c r="GCQ28" s="76"/>
      <c r="GCR28" s="76"/>
      <c r="GCS28" s="76"/>
      <c r="GCT28" s="76"/>
      <c r="GCU28" s="76"/>
      <c r="GCV28" s="76"/>
      <c r="GCW28" s="76"/>
      <c r="GCX28" s="76"/>
      <c r="GCY28" s="76"/>
      <c r="GCZ28" s="76"/>
      <c r="GDA28" s="76"/>
      <c r="GDB28" s="76"/>
      <c r="GDC28" s="76"/>
      <c r="GDD28" s="76"/>
      <c r="GDE28" s="76"/>
      <c r="GDF28" s="76"/>
      <c r="GDG28" s="76"/>
      <c r="GDH28" s="76"/>
      <c r="GDI28" s="76"/>
      <c r="GDJ28" s="76"/>
      <c r="GDK28" s="76"/>
      <c r="GDL28" s="76"/>
      <c r="GDM28" s="76"/>
      <c r="GDN28" s="76"/>
      <c r="GDO28" s="76"/>
      <c r="GDP28" s="76"/>
      <c r="GDQ28" s="76"/>
      <c r="GDR28" s="76"/>
      <c r="GDS28" s="76"/>
      <c r="GDT28" s="76"/>
      <c r="GDU28" s="76"/>
      <c r="GDV28" s="76"/>
      <c r="GDW28" s="76"/>
      <c r="GDX28" s="76"/>
      <c r="GDY28" s="76"/>
      <c r="GDZ28" s="76"/>
      <c r="GEA28" s="76"/>
      <c r="GEB28" s="76"/>
      <c r="GEC28" s="76"/>
      <c r="GED28" s="76"/>
      <c r="GEE28" s="76"/>
      <c r="GEF28" s="76"/>
      <c r="GEG28" s="76"/>
      <c r="GEH28" s="76"/>
      <c r="GEI28" s="76"/>
      <c r="GEJ28" s="76"/>
      <c r="GEK28" s="76"/>
      <c r="GEL28" s="76"/>
      <c r="GEM28" s="76"/>
      <c r="GEN28" s="76"/>
      <c r="GEO28" s="76"/>
      <c r="GEP28" s="76"/>
      <c r="GEQ28" s="76"/>
      <c r="GER28" s="76"/>
      <c r="GES28" s="76"/>
      <c r="GET28" s="76"/>
      <c r="GEU28" s="76"/>
      <c r="GEV28" s="76"/>
      <c r="GEW28" s="76"/>
      <c r="GEX28" s="76"/>
      <c r="GEY28" s="76"/>
      <c r="GEZ28" s="76"/>
      <c r="GFA28" s="76"/>
      <c r="GFB28" s="76"/>
      <c r="GFC28" s="76"/>
      <c r="GFD28" s="76"/>
      <c r="GFE28" s="76"/>
      <c r="GFF28" s="76"/>
      <c r="GFG28" s="76"/>
      <c r="GFH28" s="76"/>
      <c r="GFI28" s="76"/>
      <c r="GFJ28" s="76"/>
      <c r="GFK28" s="76"/>
      <c r="GFL28" s="76"/>
      <c r="GFM28" s="76"/>
      <c r="GFN28" s="76"/>
      <c r="GFO28" s="76"/>
      <c r="GFP28" s="76"/>
      <c r="GFQ28" s="76"/>
      <c r="GFR28" s="76"/>
      <c r="GFS28" s="76"/>
      <c r="GFT28" s="76"/>
      <c r="GFU28" s="76"/>
      <c r="GFV28" s="76"/>
      <c r="GFW28" s="76"/>
      <c r="GFX28" s="76"/>
      <c r="GFY28" s="76"/>
      <c r="GFZ28" s="76"/>
      <c r="GGA28" s="76"/>
      <c r="GGB28" s="76"/>
      <c r="GGC28" s="76"/>
      <c r="GGD28" s="76"/>
      <c r="GGE28" s="76"/>
      <c r="GGF28" s="76"/>
      <c r="GGG28" s="76"/>
      <c r="GGH28" s="76"/>
      <c r="GGI28" s="76"/>
      <c r="GGJ28" s="76"/>
      <c r="GGK28" s="76"/>
      <c r="GGL28" s="76"/>
      <c r="GGM28" s="76"/>
      <c r="GGN28" s="76"/>
      <c r="GGO28" s="76"/>
      <c r="GGP28" s="76"/>
      <c r="GGQ28" s="76"/>
      <c r="GGR28" s="76"/>
      <c r="GGS28" s="76"/>
      <c r="GGT28" s="76"/>
      <c r="GGU28" s="76"/>
      <c r="GGV28" s="76"/>
      <c r="GGW28" s="76"/>
      <c r="GGX28" s="76"/>
      <c r="GGY28" s="76"/>
      <c r="GGZ28" s="76"/>
      <c r="GHA28" s="76"/>
      <c r="GHB28" s="76"/>
      <c r="GHC28" s="76"/>
      <c r="GHD28" s="76"/>
      <c r="GHE28" s="76"/>
      <c r="GHF28" s="76"/>
      <c r="GHG28" s="76"/>
      <c r="GHH28" s="76"/>
      <c r="GHI28" s="76"/>
      <c r="GHJ28" s="76"/>
      <c r="GHK28" s="76"/>
      <c r="GHL28" s="76"/>
      <c r="GHM28" s="76"/>
      <c r="GHN28" s="76"/>
      <c r="GHO28" s="76"/>
      <c r="GHP28" s="76"/>
      <c r="GHQ28" s="76"/>
      <c r="GHR28" s="76"/>
      <c r="GHS28" s="76"/>
      <c r="GHT28" s="76"/>
      <c r="GHU28" s="76"/>
      <c r="GHV28" s="76"/>
      <c r="GHW28" s="76"/>
      <c r="GHX28" s="76"/>
      <c r="GHY28" s="76"/>
      <c r="GHZ28" s="76"/>
      <c r="GIA28" s="76"/>
      <c r="GIB28" s="76"/>
      <c r="GIC28" s="76"/>
      <c r="GID28" s="76"/>
      <c r="GIE28" s="76"/>
      <c r="GIF28" s="76"/>
      <c r="GIG28" s="76"/>
      <c r="GIH28" s="76"/>
      <c r="GII28" s="76"/>
      <c r="GIJ28" s="76"/>
      <c r="GIK28" s="76"/>
      <c r="GIL28" s="76"/>
      <c r="GIM28" s="76"/>
      <c r="GIN28" s="76"/>
      <c r="GIO28" s="76"/>
      <c r="GIP28" s="76"/>
      <c r="GIQ28" s="76"/>
      <c r="GIR28" s="76"/>
      <c r="GIS28" s="76"/>
      <c r="GIT28" s="76"/>
      <c r="GIU28" s="76"/>
      <c r="GIV28" s="76"/>
      <c r="GIW28" s="76"/>
      <c r="GIX28" s="76"/>
      <c r="GIY28" s="76"/>
      <c r="GIZ28" s="76"/>
      <c r="GJA28" s="76"/>
      <c r="GJB28" s="76"/>
      <c r="GJC28" s="76"/>
      <c r="GJD28" s="76"/>
      <c r="GJE28" s="76"/>
      <c r="GJF28" s="76"/>
      <c r="GJG28" s="76"/>
      <c r="GJH28" s="76"/>
      <c r="GJI28" s="76"/>
      <c r="GJJ28" s="76"/>
      <c r="GJK28" s="76"/>
      <c r="GJL28" s="76"/>
      <c r="GJM28" s="76"/>
      <c r="GJN28" s="76"/>
      <c r="GJO28" s="76"/>
      <c r="GJP28" s="76"/>
      <c r="GJQ28" s="76"/>
      <c r="GJR28" s="76"/>
      <c r="GJS28" s="76"/>
      <c r="GJT28" s="76"/>
      <c r="GJU28" s="76"/>
      <c r="GJV28" s="76"/>
      <c r="GJW28" s="76"/>
      <c r="GJX28" s="76"/>
      <c r="GJY28" s="76"/>
      <c r="GJZ28" s="76"/>
      <c r="GKA28" s="76"/>
      <c r="GKB28" s="76"/>
      <c r="GKC28" s="76"/>
      <c r="GKD28" s="76"/>
      <c r="GKE28" s="76"/>
      <c r="GKF28" s="76"/>
      <c r="GKG28" s="76"/>
      <c r="GKH28" s="76"/>
      <c r="GKI28" s="76"/>
      <c r="GKJ28" s="76"/>
      <c r="GKK28" s="76"/>
      <c r="GKL28" s="76"/>
      <c r="GKM28" s="76"/>
      <c r="GKN28" s="76"/>
      <c r="GKO28" s="76"/>
      <c r="GKP28" s="76"/>
      <c r="GKQ28" s="76"/>
      <c r="GKR28" s="76"/>
      <c r="GKS28" s="76"/>
      <c r="GKT28" s="76"/>
      <c r="GKU28" s="76"/>
      <c r="GKV28" s="76"/>
      <c r="GKW28" s="76"/>
      <c r="GKX28" s="76"/>
      <c r="GKY28" s="76"/>
      <c r="GKZ28" s="76"/>
      <c r="GLA28" s="76"/>
      <c r="GLB28" s="76"/>
      <c r="GLC28" s="76"/>
      <c r="GLD28" s="76"/>
      <c r="GLE28" s="76"/>
      <c r="GLF28" s="76"/>
      <c r="GLG28" s="76"/>
      <c r="GLH28" s="76"/>
      <c r="GLI28" s="76"/>
      <c r="GLJ28" s="76"/>
      <c r="GLK28" s="76"/>
      <c r="GLL28" s="76"/>
      <c r="GLM28" s="76"/>
      <c r="GLN28" s="76"/>
      <c r="GLO28" s="76"/>
      <c r="GLP28" s="76"/>
      <c r="GLQ28" s="76"/>
      <c r="GLR28" s="76"/>
      <c r="GLS28" s="76"/>
      <c r="GLT28" s="76"/>
      <c r="GLU28" s="76"/>
      <c r="GLV28" s="76"/>
      <c r="GLW28" s="76"/>
      <c r="GLX28" s="76"/>
      <c r="GLY28" s="76"/>
      <c r="GLZ28" s="76"/>
      <c r="GMA28" s="76"/>
      <c r="GMB28" s="76"/>
      <c r="GMC28" s="76"/>
      <c r="GMD28" s="76"/>
      <c r="GME28" s="76"/>
      <c r="GMF28" s="76"/>
      <c r="GMG28" s="76"/>
      <c r="GMH28" s="76"/>
      <c r="GMI28" s="76"/>
      <c r="GMJ28" s="76"/>
      <c r="GMK28" s="76"/>
      <c r="GML28" s="76"/>
      <c r="GMM28" s="76"/>
      <c r="GMN28" s="76"/>
      <c r="GMO28" s="76"/>
      <c r="GMP28" s="76"/>
      <c r="GMQ28" s="76"/>
      <c r="GMR28" s="76"/>
      <c r="GMS28" s="76"/>
      <c r="GMT28" s="76"/>
      <c r="GMU28" s="76"/>
      <c r="GMV28" s="76"/>
      <c r="GMW28" s="76"/>
      <c r="GMX28" s="76"/>
      <c r="GMY28" s="76"/>
      <c r="GMZ28" s="76"/>
      <c r="GNA28" s="76"/>
      <c r="GNB28" s="76"/>
      <c r="GNC28" s="76"/>
      <c r="GND28" s="76"/>
      <c r="GNE28" s="76"/>
      <c r="GNF28" s="76"/>
      <c r="GNG28" s="76"/>
      <c r="GNH28" s="76"/>
      <c r="GNI28" s="76"/>
      <c r="GNJ28" s="76"/>
      <c r="GNK28" s="76"/>
      <c r="GNL28" s="76"/>
      <c r="GNM28" s="76"/>
      <c r="GNN28" s="76"/>
      <c r="GNO28" s="76"/>
      <c r="GNP28" s="76"/>
      <c r="GNQ28" s="76"/>
      <c r="GNR28" s="76"/>
      <c r="GNS28" s="76"/>
      <c r="GNT28" s="76"/>
      <c r="GNU28" s="76"/>
      <c r="GNV28" s="76"/>
      <c r="GNW28" s="76"/>
      <c r="GNX28" s="76"/>
      <c r="GNY28" s="76"/>
      <c r="GNZ28" s="76"/>
      <c r="GOA28" s="76"/>
      <c r="GOB28" s="76"/>
      <c r="GOC28" s="76"/>
      <c r="GOD28" s="76"/>
      <c r="GOE28" s="76"/>
      <c r="GOF28" s="76"/>
      <c r="GOG28" s="76"/>
      <c r="GOH28" s="76"/>
      <c r="GOI28" s="76"/>
      <c r="GOJ28" s="76"/>
      <c r="GOK28" s="76"/>
      <c r="GOL28" s="76"/>
      <c r="GOM28" s="76"/>
      <c r="GON28" s="76"/>
      <c r="GOO28" s="76"/>
      <c r="GOP28" s="76"/>
      <c r="GOQ28" s="76"/>
      <c r="GOR28" s="76"/>
      <c r="GOS28" s="76"/>
      <c r="GOT28" s="76"/>
      <c r="GOU28" s="76"/>
      <c r="GOV28" s="76"/>
      <c r="GOW28" s="76"/>
      <c r="GOX28" s="76"/>
      <c r="GOY28" s="76"/>
      <c r="GOZ28" s="76"/>
      <c r="GPA28" s="76"/>
      <c r="GPB28" s="76"/>
      <c r="GPC28" s="76"/>
      <c r="GPD28" s="76"/>
      <c r="GPE28" s="76"/>
      <c r="GPF28" s="76"/>
      <c r="GPG28" s="76"/>
      <c r="GPH28" s="76"/>
      <c r="GPI28" s="76"/>
      <c r="GPJ28" s="76"/>
      <c r="GPK28" s="76"/>
      <c r="GPL28" s="76"/>
      <c r="GPM28" s="76"/>
      <c r="GPN28" s="76"/>
      <c r="GPO28" s="76"/>
      <c r="GPP28" s="76"/>
      <c r="GPQ28" s="76"/>
      <c r="GPR28" s="76"/>
      <c r="GPS28" s="76"/>
      <c r="GPT28" s="76"/>
      <c r="GPU28" s="76"/>
      <c r="GPV28" s="76"/>
      <c r="GPW28" s="76"/>
      <c r="GPX28" s="76"/>
      <c r="GPY28" s="76"/>
      <c r="GPZ28" s="76"/>
      <c r="GQA28" s="76"/>
      <c r="GQB28" s="76"/>
      <c r="GQC28" s="76"/>
      <c r="GQD28" s="76"/>
      <c r="GQE28" s="76"/>
      <c r="GQF28" s="76"/>
      <c r="GQG28" s="76"/>
      <c r="GQH28" s="76"/>
      <c r="GQI28" s="76"/>
      <c r="GQJ28" s="76"/>
      <c r="GQK28" s="76"/>
      <c r="GQL28" s="76"/>
      <c r="GQM28" s="76"/>
      <c r="GQN28" s="76"/>
      <c r="GQO28" s="76"/>
      <c r="GQP28" s="76"/>
      <c r="GQQ28" s="76"/>
      <c r="GQR28" s="76"/>
      <c r="GQS28" s="76"/>
      <c r="GQT28" s="76"/>
      <c r="GQU28" s="76"/>
      <c r="GQV28" s="76"/>
      <c r="GQW28" s="76"/>
      <c r="GQX28" s="76"/>
      <c r="GQY28" s="76"/>
      <c r="GQZ28" s="76"/>
      <c r="GRA28" s="76"/>
      <c r="GRB28" s="76"/>
      <c r="GRC28" s="76"/>
      <c r="GRD28" s="76"/>
      <c r="GRE28" s="76"/>
      <c r="GRF28" s="76"/>
      <c r="GRG28" s="76"/>
      <c r="GRH28" s="76"/>
      <c r="GRI28" s="76"/>
      <c r="GRJ28" s="76"/>
      <c r="GRK28" s="76"/>
      <c r="GRL28" s="76"/>
      <c r="GRM28" s="76"/>
      <c r="GRN28" s="76"/>
      <c r="GRO28" s="76"/>
      <c r="GRP28" s="76"/>
      <c r="GRQ28" s="76"/>
      <c r="GRR28" s="76"/>
      <c r="GRS28" s="76"/>
      <c r="GRT28" s="76"/>
      <c r="GRU28" s="76"/>
      <c r="GRV28" s="76"/>
      <c r="GRW28" s="76"/>
      <c r="GRX28" s="76"/>
      <c r="GRY28" s="76"/>
      <c r="GRZ28" s="76"/>
      <c r="GSA28" s="76"/>
      <c r="GSB28" s="76"/>
      <c r="GSC28" s="76"/>
      <c r="GSD28" s="76"/>
      <c r="GSE28" s="76"/>
      <c r="GSF28" s="76"/>
      <c r="GSG28" s="76"/>
      <c r="GSH28" s="76"/>
      <c r="GSI28" s="76"/>
      <c r="GSJ28" s="76"/>
      <c r="GSK28" s="76"/>
      <c r="GSL28" s="76"/>
      <c r="GSM28" s="76"/>
      <c r="GSN28" s="76"/>
      <c r="GSO28" s="76"/>
      <c r="GSP28" s="76"/>
      <c r="GSQ28" s="76"/>
      <c r="GSR28" s="76"/>
      <c r="GSS28" s="76"/>
      <c r="GST28" s="76"/>
      <c r="GSU28" s="76"/>
      <c r="GSV28" s="76"/>
      <c r="GSW28" s="76"/>
      <c r="GSX28" s="76"/>
      <c r="GSY28" s="76"/>
      <c r="GSZ28" s="76"/>
      <c r="GTA28" s="76"/>
      <c r="GTB28" s="76"/>
      <c r="GTC28" s="76"/>
      <c r="GTD28" s="76"/>
      <c r="GTE28" s="76"/>
      <c r="GTF28" s="76"/>
      <c r="GTG28" s="76"/>
      <c r="GTH28" s="76"/>
      <c r="GTI28" s="76"/>
      <c r="GTJ28" s="76"/>
      <c r="GTK28" s="76"/>
      <c r="GTL28" s="76"/>
      <c r="GTM28" s="76"/>
      <c r="GTN28" s="76"/>
      <c r="GTO28" s="76"/>
      <c r="GTP28" s="76"/>
      <c r="GTQ28" s="76"/>
      <c r="GTR28" s="76"/>
      <c r="GTS28" s="76"/>
      <c r="GTT28" s="76"/>
      <c r="GTU28" s="76"/>
      <c r="GTV28" s="76"/>
      <c r="GTW28" s="76"/>
      <c r="GTX28" s="76"/>
      <c r="GTY28" s="76"/>
      <c r="GTZ28" s="76"/>
      <c r="GUA28" s="76"/>
      <c r="GUB28" s="76"/>
      <c r="GUC28" s="76"/>
      <c r="GUD28" s="76"/>
      <c r="GUE28" s="76"/>
      <c r="GUF28" s="76"/>
      <c r="GUG28" s="76"/>
      <c r="GUH28" s="76"/>
      <c r="GUI28" s="76"/>
      <c r="GUJ28" s="76"/>
      <c r="GUK28" s="76"/>
      <c r="GUL28" s="76"/>
      <c r="GUM28" s="76"/>
      <c r="GUN28" s="76"/>
      <c r="GUO28" s="76"/>
      <c r="GUP28" s="76"/>
      <c r="GUQ28" s="76"/>
      <c r="GUR28" s="76"/>
      <c r="GUS28" s="76"/>
      <c r="GUT28" s="76"/>
      <c r="GUU28" s="76"/>
      <c r="GUV28" s="76"/>
      <c r="GUW28" s="76"/>
      <c r="GUX28" s="76"/>
      <c r="GUY28" s="76"/>
      <c r="GUZ28" s="76"/>
      <c r="GVA28" s="76"/>
      <c r="GVB28" s="76"/>
      <c r="GVC28" s="76"/>
      <c r="GVD28" s="76"/>
      <c r="GVE28" s="76"/>
      <c r="GVF28" s="76"/>
      <c r="GVG28" s="76"/>
      <c r="GVH28" s="76"/>
      <c r="GVI28" s="76"/>
      <c r="GVJ28" s="76"/>
      <c r="GVK28" s="76"/>
      <c r="GVL28" s="76"/>
      <c r="GVM28" s="76"/>
      <c r="GVN28" s="76"/>
      <c r="GVO28" s="76"/>
      <c r="GVP28" s="76"/>
      <c r="GVQ28" s="76"/>
      <c r="GVR28" s="76"/>
      <c r="GVS28" s="76"/>
      <c r="GVT28" s="76"/>
      <c r="GVU28" s="76"/>
      <c r="GVV28" s="76"/>
      <c r="GVW28" s="76"/>
      <c r="GVX28" s="76"/>
      <c r="GVY28" s="76"/>
      <c r="GVZ28" s="76"/>
      <c r="GWA28" s="76"/>
      <c r="GWB28" s="76"/>
      <c r="GWC28" s="76"/>
      <c r="GWD28" s="76"/>
      <c r="GWE28" s="76"/>
      <c r="GWF28" s="76"/>
      <c r="GWG28" s="76"/>
      <c r="GWH28" s="76"/>
      <c r="GWI28" s="76"/>
      <c r="GWJ28" s="76"/>
      <c r="GWK28" s="76"/>
      <c r="GWL28" s="76"/>
      <c r="GWM28" s="76"/>
      <c r="GWN28" s="76"/>
      <c r="GWO28" s="76"/>
      <c r="GWP28" s="76"/>
      <c r="GWQ28" s="76"/>
      <c r="GWR28" s="76"/>
      <c r="GWS28" s="76"/>
      <c r="GWT28" s="76"/>
      <c r="GWU28" s="76"/>
      <c r="GWV28" s="76"/>
      <c r="GWW28" s="76"/>
      <c r="GWX28" s="76"/>
      <c r="GWY28" s="76"/>
      <c r="GWZ28" s="76"/>
      <c r="GXA28" s="76"/>
      <c r="GXB28" s="76"/>
      <c r="GXC28" s="76"/>
      <c r="GXD28" s="76"/>
      <c r="GXE28" s="76"/>
      <c r="GXF28" s="76"/>
      <c r="GXG28" s="76"/>
      <c r="GXH28" s="76"/>
      <c r="GXI28" s="76"/>
      <c r="GXJ28" s="76"/>
      <c r="GXK28" s="76"/>
      <c r="GXL28" s="76"/>
      <c r="GXM28" s="76"/>
      <c r="GXN28" s="76"/>
      <c r="GXO28" s="76"/>
      <c r="GXP28" s="76"/>
      <c r="GXQ28" s="76"/>
      <c r="GXR28" s="76"/>
      <c r="GXS28" s="76"/>
      <c r="GXT28" s="76"/>
      <c r="GXU28" s="76"/>
      <c r="GXV28" s="76"/>
      <c r="GXW28" s="76"/>
      <c r="GXX28" s="76"/>
      <c r="GXY28" s="76"/>
      <c r="GXZ28" s="76"/>
      <c r="GYA28" s="76"/>
      <c r="GYB28" s="76"/>
      <c r="GYC28" s="76"/>
      <c r="GYD28" s="76"/>
      <c r="GYE28" s="76"/>
      <c r="GYF28" s="76"/>
      <c r="GYG28" s="76"/>
      <c r="GYH28" s="76"/>
      <c r="GYI28" s="76"/>
      <c r="GYJ28" s="76"/>
      <c r="GYK28" s="76"/>
      <c r="GYL28" s="76"/>
      <c r="GYM28" s="76"/>
      <c r="GYN28" s="76"/>
      <c r="GYO28" s="76"/>
      <c r="GYP28" s="76"/>
      <c r="GYQ28" s="76"/>
      <c r="GYR28" s="76"/>
      <c r="GYS28" s="76"/>
      <c r="GYT28" s="76"/>
      <c r="GYU28" s="76"/>
      <c r="GYV28" s="76"/>
      <c r="GYW28" s="76"/>
      <c r="GYX28" s="76"/>
      <c r="GYY28" s="76"/>
      <c r="GYZ28" s="76"/>
      <c r="GZA28" s="76"/>
      <c r="GZB28" s="76"/>
      <c r="GZC28" s="76"/>
      <c r="GZD28" s="76"/>
      <c r="GZE28" s="76"/>
      <c r="GZF28" s="76"/>
      <c r="GZG28" s="76"/>
      <c r="GZH28" s="76"/>
      <c r="GZI28" s="76"/>
      <c r="GZJ28" s="76"/>
      <c r="GZK28" s="76"/>
      <c r="GZL28" s="76"/>
      <c r="GZM28" s="76"/>
      <c r="GZN28" s="76"/>
      <c r="GZO28" s="76"/>
      <c r="GZP28" s="76"/>
      <c r="GZQ28" s="76"/>
      <c r="GZR28" s="76"/>
      <c r="GZS28" s="76"/>
      <c r="GZT28" s="76"/>
      <c r="GZU28" s="76"/>
      <c r="GZV28" s="76"/>
      <c r="GZW28" s="76"/>
      <c r="GZX28" s="76"/>
      <c r="GZY28" s="76"/>
      <c r="GZZ28" s="76"/>
      <c r="HAA28" s="76"/>
      <c r="HAB28" s="76"/>
      <c r="HAC28" s="76"/>
      <c r="HAD28" s="76"/>
      <c r="HAE28" s="76"/>
      <c r="HAF28" s="76"/>
      <c r="HAG28" s="76"/>
      <c r="HAH28" s="76"/>
      <c r="HAI28" s="76"/>
      <c r="HAJ28" s="76"/>
      <c r="HAK28" s="76"/>
      <c r="HAL28" s="76"/>
      <c r="HAM28" s="76"/>
      <c r="HAN28" s="76"/>
      <c r="HAO28" s="76"/>
      <c r="HAP28" s="76"/>
      <c r="HAQ28" s="76"/>
      <c r="HAR28" s="76"/>
      <c r="HAS28" s="76"/>
      <c r="HAT28" s="76"/>
      <c r="HAU28" s="76"/>
      <c r="HAV28" s="76"/>
      <c r="HAW28" s="76"/>
      <c r="HAX28" s="76"/>
      <c r="HAY28" s="76"/>
      <c r="HAZ28" s="76"/>
      <c r="HBA28" s="76"/>
      <c r="HBB28" s="76"/>
      <c r="HBC28" s="76"/>
      <c r="HBD28" s="76"/>
      <c r="HBE28" s="76"/>
      <c r="HBF28" s="76"/>
      <c r="HBG28" s="76"/>
      <c r="HBH28" s="76"/>
      <c r="HBI28" s="76"/>
      <c r="HBJ28" s="76"/>
      <c r="HBK28" s="76"/>
      <c r="HBL28" s="76"/>
      <c r="HBM28" s="76"/>
      <c r="HBN28" s="76"/>
      <c r="HBO28" s="76"/>
      <c r="HBP28" s="76"/>
      <c r="HBQ28" s="76"/>
      <c r="HBR28" s="76"/>
      <c r="HBS28" s="76"/>
      <c r="HBT28" s="76"/>
      <c r="HBU28" s="76"/>
      <c r="HBV28" s="76"/>
      <c r="HBW28" s="76"/>
      <c r="HBX28" s="76"/>
      <c r="HBY28" s="76"/>
      <c r="HBZ28" s="76"/>
      <c r="HCA28" s="76"/>
      <c r="HCB28" s="76"/>
      <c r="HCC28" s="76"/>
      <c r="HCD28" s="76"/>
      <c r="HCE28" s="76"/>
      <c r="HCF28" s="76"/>
      <c r="HCG28" s="76"/>
      <c r="HCH28" s="76"/>
      <c r="HCI28" s="76"/>
      <c r="HCJ28" s="76"/>
      <c r="HCK28" s="76"/>
      <c r="HCL28" s="76"/>
      <c r="HCM28" s="76"/>
      <c r="HCN28" s="76"/>
      <c r="HCO28" s="76"/>
      <c r="HCP28" s="76"/>
      <c r="HCQ28" s="76"/>
      <c r="HCR28" s="76"/>
      <c r="HCS28" s="76"/>
      <c r="HCT28" s="76"/>
      <c r="HCU28" s="76"/>
      <c r="HCV28" s="76"/>
      <c r="HCW28" s="76"/>
      <c r="HCX28" s="76"/>
      <c r="HCY28" s="76"/>
      <c r="HCZ28" s="76"/>
      <c r="HDA28" s="76"/>
      <c r="HDB28" s="76"/>
      <c r="HDC28" s="76"/>
      <c r="HDD28" s="76"/>
      <c r="HDE28" s="76"/>
      <c r="HDF28" s="76"/>
      <c r="HDG28" s="76"/>
      <c r="HDH28" s="76"/>
      <c r="HDI28" s="76"/>
      <c r="HDJ28" s="76"/>
      <c r="HDK28" s="76"/>
      <c r="HDL28" s="76"/>
      <c r="HDM28" s="76"/>
      <c r="HDN28" s="76"/>
      <c r="HDO28" s="76"/>
      <c r="HDP28" s="76"/>
      <c r="HDQ28" s="76"/>
      <c r="HDR28" s="76"/>
      <c r="HDS28" s="76"/>
      <c r="HDT28" s="76"/>
      <c r="HDU28" s="76"/>
      <c r="HDV28" s="76"/>
      <c r="HDW28" s="76"/>
      <c r="HDX28" s="76"/>
      <c r="HDY28" s="76"/>
      <c r="HDZ28" s="76"/>
      <c r="HEA28" s="76"/>
      <c r="HEB28" s="76"/>
      <c r="HEC28" s="76"/>
      <c r="HED28" s="76"/>
      <c r="HEE28" s="76"/>
      <c r="HEF28" s="76"/>
      <c r="HEG28" s="76"/>
      <c r="HEH28" s="76"/>
      <c r="HEI28" s="76"/>
      <c r="HEJ28" s="76"/>
      <c r="HEK28" s="76"/>
      <c r="HEL28" s="76"/>
      <c r="HEM28" s="76"/>
      <c r="HEN28" s="76"/>
      <c r="HEO28" s="76"/>
      <c r="HEP28" s="76"/>
      <c r="HEQ28" s="76"/>
      <c r="HER28" s="76"/>
      <c r="HES28" s="76"/>
      <c r="HET28" s="76"/>
      <c r="HEU28" s="76"/>
      <c r="HEV28" s="76"/>
      <c r="HEW28" s="76"/>
      <c r="HEX28" s="76"/>
      <c r="HEY28" s="76"/>
      <c r="HEZ28" s="76"/>
      <c r="HFA28" s="76"/>
      <c r="HFB28" s="76"/>
      <c r="HFC28" s="76"/>
      <c r="HFD28" s="76"/>
      <c r="HFE28" s="76"/>
      <c r="HFF28" s="76"/>
      <c r="HFG28" s="76"/>
      <c r="HFH28" s="76"/>
      <c r="HFI28" s="76"/>
      <c r="HFJ28" s="76"/>
      <c r="HFK28" s="76"/>
      <c r="HFL28" s="76"/>
      <c r="HFM28" s="76"/>
      <c r="HFN28" s="76"/>
      <c r="HFO28" s="76"/>
      <c r="HFP28" s="76"/>
      <c r="HFQ28" s="76"/>
      <c r="HFR28" s="76"/>
      <c r="HFS28" s="76"/>
      <c r="HFT28" s="76"/>
      <c r="HFU28" s="76"/>
      <c r="HFV28" s="76"/>
      <c r="HFW28" s="76"/>
      <c r="HFX28" s="76"/>
      <c r="HFY28" s="76"/>
      <c r="HFZ28" s="76"/>
      <c r="HGA28" s="76"/>
      <c r="HGB28" s="76"/>
      <c r="HGC28" s="76"/>
      <c r="HGD28" s="76"/>
      <c r="HGE28" s="76"/>
      <c r="HGF28" s="76"/>
      <c r="HGG28" s="76"/>
      <c r="HGH28" s="76"/>
      <c r="HGI28" s="76"/>
      <c r="HGJ28" s="76"/>
      <c r="HGK28" s="76"/>
      <c r="HGL28" s="76"/>
      <c r="HGM28" s="76"/>
      <c r="HGN28" s="76"/>
      <c r="HGO28" s="76"/>
      <c r="HGP28" s="76"/>
      <c r="HGQ28" s="76"/>
      <c r="HGR28" s="76"/>
      <c r="HGS28" s="76"/>
      <c r="HGT28" s="76"/>
      <c r="HGU28" s="76"/>
      <c r="HGV28" s="76"/>
      <c r="HGW28" s="76"/>
      <c r="HGX28" s="76"/>
      <c r="HGY28" s="76"/>
      <c r="HGZ28" s="76"/>
      <c r="HHA28" s="76"/>
      <c r="HHB28" s="76"/>
      <c r="HHC28" s="76"/>
      <c r="HHD28" s="76"/>
      <c r="HHE28" s="76"/>
      <c r="HHF28" s="76"/>
      <c r="HHG28" s="76"/>
      <c r="HHH28" s="76"/>
      <c r="HHI28" s="76"/>
      <c r="HHJ28" s="76"/>
      <c r="HHK28" s="76"/>
      <c r="HHL28" s="76"/>
      <c r="HHM28" s="76"/>
      <c r="HHN28" s="76"/>
      <c r="HHO28" s="76"/>
      <c r="HHP28" s="76"/>
      <c r="HHQ28" s="76"/>
      <c r="HHR28" s="76"/>
      <c r="HHS28" s="76"/>
      <c r="HHT28" s="76"/>
      <c r="HHU28" s="76"/>
      <c r="HHV28" s="76"/>
      <c r="HHW28" s="76"/>
      <c r="HHX28" s="76"/>
      <c r="HHY28" s="76"/>
      <c r="HHZ28" s="76"/>
      <c r="HIA28" s="76"/>
      <c r="HIB28" s="76"/>
      <c r="HIC28" s="76"/>
      <c r="HID28" s="76"/>
      <c r="HIE28" s="76"/>
      <c r="HIF28" s="76"/>
      <c r="HIG28" s="76"/>
      <c r="HIH28" s="76"/>
      <c r="HII28" s="76"/>
      <c r="HIJ28" s="76"/>
      <c r="HIK28" s="76"/>
      <c r="HIL28" s="76"/>
      <c r="HIM28" s="76"/>
      <c r="HIN28" s="76"/>
      <c r="HIO28" s="76"/>
      <c r="HIP28" s="76"/>
      <c r="HIQ28" s="76"/>
      <c r="HIR28" s="76"/>
      <c r="HIS28" s="76"/>
      <c r="HIT28" s="76"/>
      <c r="HIU28" s="76"/>
      <c r="HIV28" s="76"/>
      <c r="HIW28" s="76"/>
      <c r="HIX28" s="76"/>
      <c r="HIY28" s="76"/>
      <c r="HIZ28" s="76"/>
      <c r="HJA28" s="76"/>
      <c r="HJB28" s="76"/>
      <c r="HJC28" s="76"/>
      <c r="HJD28" s="76"/>
      <c r="HJE28" s="76"/>
      <c r="HJF28" s="76"/>
      <c r="HJG28" s="76"/>
      <c r="HJH28" s="76"/>
      <c r="HJI28" s="76"/>
      <c r="HJJ28" s="76"/>
      <c r="HJK28" s="76"/>
      <c r="HJL28" s="76"/>
      <c r="HJM28" s="76"/>
      <c r="HJN28" s="76"/>
      <c r="HJO28" s="76"/>
      <c r="HJP28" s="76"/>
      <c r="HJQ28" s="76"/>
      <c r="HJR28" s="76"/>
      <c r="HJS28" s="76"/>
      <c r="HJT28" s="76"/>
      <c r="HJU28" s="76"/>
      <c r="HJV28" s="76"/>
      <c r="HJW28" s="76"/>
      <c r="HJX28" s="76"/>
      <c r="HJY28" s="76"/>
      <c r="HJZ28" s="76"/>
      <c r="HKA28" s="76"/>
      <c r="HKB28" s="76"/>
      <c r="HKC28" s="76"/>
      <c r="HKD28" s="76"/>
      <c r="HKE28" s="76"/>
      <c r="HKF28" s="76"/>
      <c r="HKG28" s="76"/>
      <c r="HKH28" s="76"/>
      <c r="HKI28" s="76"/>
      <c r="HKJ28" s="76"/>
      <c r="HKK28" s="76"/>
      <c r="HKL28" s="76"/>
      <c r="HKM28" s="76"/>
      <c r="HKN28" s="76"/>
      <c r="HKO28" s="76"/>
      <c r="HKP28" s="76"/>
      <c r="HKQ28" s="76"/>
      <c r="HKR28" s="76"/>
      <c r="HKS28" s="76"/>
      <c r="HKT28" s="76"/>
      <c r="HKU28" s="76"/>
      <c r="HKV28" s="76"/>
      <c r="HKW28" s="76"/>
      <c r="HKX28" s="76"/>
      <c r="HKY28" s="76"/>
      <c r="HKZ28" s="76"/>
      <c r="HLA28" s="76"/>
      <c r="HLB28" s="76"/>
      <c r="HLC28" s="76"/>
      <c r="HLD28" s="76"/>
      <c r="HLE28" s="76"/>
      <c r="HLF28" s="76"/>
      <c r="HLG28" s="76"/>
      <c r="HLH28" s="76"/>
      <c r="HLI28" s="76"/>
      <c r="HLJ28" s="76"/>
      <c r="HLK28" s="76"/>
      <c r="HLL28" s="76"/>
      <c r="HLM28" s="76"/>
      <c r="HLN28" s="76"/>
      <c r="HLO28" s="76"/>
      <c r="HLP28" s="76"/>
      <c r="HLQ28" s="76"/>
      <c r="HLR28" s="76"/>
      <c r="HLS28" s="76"/>
      <c r="HLT28" s="76"/>
      <c r="HLU28" s="76"/>
      <c r="HLV28" s="76"/>
      <c r="HLW28" s="76"/>
      <c r="HLX28" s="76"/>
      <c r="HLY28" s="76"/>
      <c r="HLZ28" s="76"/>
      <c r="HMA28" s="76"/>
      <c r="HMB28" s="76"/>
      <c r="HMC28" s="76"/>
      <c r="HMD28" s="76"/>
      <c r="HME28" s="76"/>
      <c r="HMF28" s="76"/>
      <c r="HMG28" s="76"/>
      <c r="HMH28" s="76"/>
      <c r="HMI28" s="76"/>
      <c r="HMJ28" s="76"/>
      <c r="HMK28" s="76"/>
      <c r="HML28" s="76"/>
      <c r="HMM28" s="76"/>
      <c r="HMN28" s="76"/>
      <c r="HMO28" s="76"/>
      <c r="HMP28" s="76"/>
      <c r="HMQ28" s="76"/>
      <c r="HMR28" s="76"/>
      <c r="HMS28" s="76"/>
      <c r="HMT28" s="76"/>
      <c r="HMU28" s="76"/>
      <c r="HMV28" s="76"/>
      <c r="HMW28" s="76"/>
      <c r="HMX28" s="76"/>
      <c r="HMY28" s="76"/>
      <c r="HMZ28" s="76"/>
      <c r="HNA28" s="76"/>
      <c r="HNB28" s="76"/>
      <c r="HNC28" s="76"/>
      <c r="HND28" s="76"/>
      <c r="HNE28" s="76"/>
      <c r="HNF28" s="76"/>
      <c r="HNG28" s="76"/>
      <c r="HNH28" s="76"/>
      <c r="HNI28" s="76"/>
      <c r="HNJ28" s="76"/>
      <c r="HNK28" s="76"/>
      <c r="HNL28" s="76"/>
      <c r="HNM28" s="76"/>
      <c r="HNN28" s="76"/>
      <c r="HNO28" s="76"/>
      <c r="HNP28" s="76"/>
      <c r="HNQ28" s="76"/>
      <c r="HNR28" s="76"/>
      <c r="HNS28" s="76"/>
      <c r="HNT28" s="76"/>
      <c r="HNU28" s="76"/>
      <c r="HNV28" s="76"/>
      <c r="HNW28" s="76"/>
      <c r="HNX28" s="76"/>
      <c r="HNY28" s="76"/>
      <c r="HNZ28" s="76"/>
      <c r="HOA28" s="76"/>
      <c r="HOB28" s="76"/>
      <c r="HOC28" s="76"/>
      <c r="HOD28" s="76"/>
      <c r="HOE28" s="76"/>
      <c r="HOF28" s="76"/>
      <c r="HOG28" s="76"/>
      <c r="HOH28" s="76"/>
      <c r="HOI28" s="76"/>
      <c r="HOJ28" s="76"/>
      <c r="HOK28" s="76"/>
      <c r="HOL28" s="76"/>
      <c r="HOM28" s="76"/>
      <c r="HON28" s="76"/>
      <c r="HOO28" s="76"/>
      <c r="HOP28" s="76"/>
      <c r="HOQ28" s="76"/>
      <c r="HOR28" s="76"/>
      <c r="HOS28" s="76"/>
      <c r="HOT28" s="76"/>
      <c r="HOU28" s="76"/>
      <c r="HOV28" s="76"/>
      <c r="HOW28" s="76"/>
      <c r="HOX28" s="76"/>
      <c r="HOY28" s="76"/>
      <c r="HOZ28" s="76"/>
      <c r="HPA28" s="76"/>
      <c r="HPB28" s="76"/>
      <c r="HPC28" s="76"/>
      <c r="HPD28" s="76"/>
      <c r="HPE28" s="76"/>
      <c r="HPF28" s="76"/>
      <c r="HPG28" s="76"/>
      <c r="HPH28" s="76"/>
      <c r="HPI28" s="76"/>
      <c r="HPJ28" s="76"/>
      <c r="HPK28" s="76"/>
      <c r="HPL28" s="76"/>
      <c r="HPM28" s="76"/>
      <c r="HPN28" s="76"/>
      <c r="HPO28" s="76"/>
      <c r="HPP28" s="76"/>
      <c r="HPQ28" s="76"/>
      <c r="HPR28" s="76"/>
      <c r="HPS28" s="76"/>
      <c r="HPT28" s="76"/>
      <c r="HPU28" s="76"/>
      <c r="HPV28" s="76"/>
      <c r="HPW28" s="76"/>
      <c r="HPX28" s="76"/>
      <c r="HPY28" s="76"/>
      <c r="HPZ28" s="76"/>
      <c r="HQA28" s="76"/>
      <c r="HQB28" s="76"/>
      <c r="HQC28" s="76"/>
      <c r="HQD28" s="76"/>
      <c r="HQE28" s="76"/>
      <c r="HQF28" s="76"/>
      <c r="HQG28" s="76"/>
      <c r="HQH28" s="76"/>
      <c r="HQI28" s="76"/>
      <c r="HQJ28" s="76"/>
      <c r="HQK28" s="76"/>
      <c r="HQL28" s="76"/>
      <c r="HQM28" s="76"/>
      <c r="HQN28" s="76"/>
      <c r="HQO28" s="76"/>
      <c r="HQP28" s="76"/>
      <c r="HQQ28" s="76"/>
      <c r="HQR28" s="76"/>
      <c r="HQS28" s="76"/>
      <c r="HQT28" s="76"/>
      <c r="HQU28" s="76"/>
      <c r="HQV28" s="76"/>
      <c r="HQW28" s="76"/>
      <c r="HQX28" s="76"/>
      <c r="HQY28" s="76"/>
      <c r="HQZ28" s="76"/>
      <c r="HRA28" s="76"/>
      <c r="HRB28" s="76"/>
      <c r="HRC28" s="76"/>
      <c r="HRD28" s="76"/>
      <c r="HRE28" s="76"/>
      <c r="HRF28" s="76"/>
      <c r="HRG28" s="76"/>
      <c r="HRH28" s="76"/>
      <c r="HRI28" s="76"/>
      <c r="HRJ28" s="76"/>
      <c r="HRK28" s="76"/>
      <c r="HRL28" s="76"/>
      <c r="HRM28" s="76"/>
      <c r="HRN28" s="76"/>
      <c r="HRO28" s="76"/>
      <c r="HRP28" s="76"/>
      <c r="HRQ28" s="76"/>
      <c r="HRR28" s="76"/>
      <c r="HRS28" s="76"/>
      <c r="HRT28" s="76"/>
      <c r="HRU28" s="76"/>
      <c r="HRV28" s="76"/>
      <c r="HRW28" s="76"/>
      <c r="HRX28" s="76"/>
      <c r="HRY28" s="76"/>
      <c r="HRZ28" s="76"/>
      <c r="HSA28" s="76"/>
      <c r="HSB28" s="76"/>
      <c r="HSC28" s="76"/>
      <c r="HSD28" s="76"/>
      <c r="HSE28" s="76"/>
      <c r="HSF28" s="76"/>
      <c r="HSG28" s="76"/>
      <c r="HSH28" s="76"/>
      <c r="HSI28" s="76"/>
      <c r="HSJ28" s="76"/>
      <c r="HSK28" s="76"/>
      <c r="HSL28" s="76"/>
      <c r="HSM28" s="76"/>
      <c r="HSN28" s="76"/>
      <c r="HSO28" s="76"/>
      <c r="HSP28" s="76"/>
      <c r="HSQ28" s="76"/>
      <c r="HSR28" s="76"/>
      <c r="HSS28" s="76"/>
      <c r="HST28" s="76"/>
      <c r="HSU28" s="76"/>
      <c r="HSV28" s="76"/>
      <c r="HSW28" s="76"/>
      <c r="HSX28" s="76"/>
      <c r="HSY28" s="76"/>
      <c r="HSZ28" s="76"/>
      <c r="HTA28" s="76"/>
      <c r="HTB28" s="76"/>
      <c r="HTC28" s="76"/>
      <c r="HTD28" s="76"/>
      <c r="HTE28" s="76"/>
      <c r="HTF28" s="76"/>
      <c r="HTG28" s="76"/>
      <c r="HTH28" s="76"/>
      <c r="HTI28" s="76"/>
      <c r="HTJ28" s="76"/>
      <c r="HTK28" s="76"/>
      <c r="HTL28" s="76"/>
      <c r="HTM28" s="76"/>
      <c r="HTN28" s="76"/>
      <c r="HTO28" s="76"/>
      <c r="HTP28" s="76"/>
      <c r="HTQ28" s="76"/>
      <c r="HTR28" s="76"/>
      <c r="HTS28" s="76"/>
      <c r="HTT28" s="76"/>
      <c r="HTU28" s="76"/>
      <c r="HTV28" s="76"/>
      <c r="HTW28" s="76"/>
      <c r="HTX28" s="76"/>
      <c r="HTY28" s="76"/>
      <c r="HTZ28" s="76"/>
      <c r="HUA28" s="76"/>
      <c r="HUB28" s="76"/>
      <c r="HUC28" s="76"/>
      <c r="HUD28" s="76"/>
      <c r="HUE28" s="76"/>
      <c r="HUF28" s="76"/>
      <c r="HUG28" s="76"/>
      <c r="HUH28" s="76"/>
      <c r="HUI28" s="76"/>
      <c r="HUJ28" s="76"/>
      <c r="HUK28" s="76"/>
      <c r="HUL28" s="76"/>
      <c r="HUM28" s="76"/>
      <c r="HUN28" s="76"/>
      <c r="HUO28" s="76"/>
      <c r="HUP28" s="76"/>
      <c r="HUQ28" s="76"/>
      <c r="HUR28" s="76"/>
      <c r="HUS28" s="76"/>
      <c r="HUT28" s="76"/>
      <c r="HUU28" s="76"/>
      <c r="HUV28" s="76"/>
      <c r="HUW28" s="76"/>
      <c r="HUX28" s="76"/>
      <c r="HUY28" s="76"/>
      <c r="HUZ28" s="76"/>
      <c r="HVA28" s="76"/>
      <c r="HVB28" s="76"/>
      <c r="HVC28" s="76"/>
      <c r="HVD28" s="76"/>
      <c r="HVE28" s="76"/>
      <c r="HVF28" s="76"/>
      <c r="HVG28" s="76"/>
      <c r="HVH28" s="76"/>
      <c r="HVI28" s="76"/>
      <c r="HVJ28" s="76"/>
      <c r="HVK28" s="76"/>
      <c r="HVL28" s="76"/>
      <c r="HVM28" s="76"/>
      <c r="HVN28" s="76"/>
      <c r="HVO28" s="76"/>
      <c r="HVP28" s="76"/>
      <c r="HVQ28" s="76"/>
      <c r="HVR28" s="76"/>
      <c r="HVS28" s="76"/>
      <c r="HVT28" s="76"/>
      <c r="HVU28" s="76"/>
      <c r="HVV28" s="76"/>
      <c r="HVW28" s="76"/>
      <c r="HVX28" s="76"/>
      <c r="HVY28" s="76"/>
      <c r="HVZ28" s="76"/>
      <c r="HWA28" s="76"/>
      <c r="HWB28" s="76"/>
      <c r="HWC28" s="76"/>
      <c r="HWD28" s="76"/>
      <c r="HWE28" s="76"/>
      <c r="HWF28" s="76"/>
      <c r="HWG28" s="76"/>
      <c r="HWH28" s="76"/>
      <c r="HWI28" s="76"/>
      <c r="HWJ28" s="76"/>
      <c r="HWK28" s="76"/>
      <c r="HWL28" s="76"/>
      <c r="HWM28" s="76"/>
      <c r="HWN28" s="76"/>
      <c r="HWO28" s="76"/>
      <c r="HWP28" s="76"/>
      <c r="HWQ28" s="76"/>
      <c r="HWR28" s="76"/>
      <c r="HWS28" s="76"/>
      <c r="HWT28" s="76"/>
      <c r="HWU28" s="76"/>
      <c r="HWV28" s="76"/>
      <c r="HWW28" s="76"/>
      <c r="HWX28" s="76"/>
      <c r="HWY28" s="76"/>
      <c r="HWZ28" s="76"/>
      <c r="HXA28" s="76"/>
      <c r="HXB28" s="76"/>
      <c r="HXC28" s="76"/>
      <c r="HXD28" s="76"/>
      <c r="HXE28" s="76"/>
      <c r="HXF28" s="76"/>
      <c r="HXG28" s="76"/>
      <c r="HXH28" s="76"/>
      <c r="HXI28" s="76"/>
      <c r="HXJ28" s="76"/>
      <c r="HXK28" s="76"/>
      <c r="HXL28" s="76"/>
      <c r="HXM28" s="76"/>
      <c r="HXN28" s="76"/>
      <c r="HXO28" s="76"/>
      <c r="HXP28" s="76"/>
      <c r="HXQ28" s="76"/>
      <c r="HXR28" s="76"/>
      <c r="HXS28" s="76"/>
      <c r="HXT28" s="76"/>
      <c r="HXU28" s="76"/>
      <c r="HXV28" s="76"/>
      <c r="HXW28" s="76"/>
      <c r="HXX28" s="76"/>
      <c r="HXY28" s="76"/>
      <c r="HXZ28" s="76"/>
      <c r="HYA28" s="76"/>
      <c r="HYB28" s="76"/>
      <c r="HYC28" s="76"/>
      <c r="HYD28" s="76"/>
      <c r="HYE28" s="76"/>
      <c r="HYF28" s="76"/>
      <c r="HYG28" s="76"/>
      <c r="HYH28" s="76"/>
      <c r="HYI28" s="76"/>
      <c r="HYJ28" s="76"/>
      <c r="HYK28" s="76"/>
      <c r="HYL28" s="76"/>
      <c r="HYM28" s="76"/>
      <c r="HYN28" s="76"/>
      <c r="HYO28" s="76"/>
      <c r="HYP28" s="76"/>
      <c r="HYQ28" s="76"/>
      <c r="HYR28" s="76"/>
      <c r="HYS28" s="76"/>
      <c r="HYT28" s="76"/>
      <c r="HYU28" s="76"/>
      <c r="HYV28" s="76"/>
      <c r="HYW28" s="76"/>
      <c r="HYX28" s="76"/>
      <c r="HYY28" s="76"/>
      <c r="HYZ28" s="76"/>
      <c r="HZA28" s="76"/>
      <c r="HZB28" s="76"/>
      <c r="HZC28" s="76"/>
      <c r="HZD28" s="76"/>
      <c r="HZE28" s="76"/>
      <c r="HZF28" s="76"/>
      <c r="HZG28" s="76"/>
      <c r="HZH28" s="76"/>
      <c r="HZI28" s="76"/>
      <c r="HZJ28" s="76"/>
      <c r="HZK28" s="76"/>
      <c r="HZL28" s="76"/>
      <c r="HZM28" s="76"/>
      <c r="HZN28" s="76"/>
      <c r="HZO28" s="76"/>
      <c r="HZP28" s="76"/>
      <c r="HZQ28" s="76"/>
      <c r="HZR28" s="76"/>
      <c r="HZS28" s="76"/>
      <c r="HZT28" s="76"/>
      <c r="HZU28" s="76"/>
      <c r="HZV28" s="76"/>
      <c r="HZW28" s="76"/>
      <c r="HZX28" s="76"/>
      <c r="HZY28" s="76"/>
      <c r="HZZ28" s="76"/>
      <c r="IAA28" s="76"/>
      <c r="IAB28" s="76"/>
      <c r="IAC28" s="76"/>
      <c r="IAD28" s="76"/>
      <c r="IAE28" s="76"/>
      <c r="IAF28" s="76"/>
      <c r="IAG28" s="76"/>
      <c r="IAH28" s="76"/>
      <c r="IAI28" s="76"/>
      <c r="IAJ28" s="76"/>
      <c r="IAK28" s="76"/>
      <c r="IAL28" s="76"/>
      <c r="IAM28" s="76"/>
      <c r="IAN28" s="76"/>
      <c r="IAO28" s="76"/>
      <c r="IAP28" s="76"/>
      <c r="IAQ28" s="76"/>
      <c r="IAR28" s="76"/>
      <c r="IAS28" s="76"/>
      <c r="IAT28" s="76"/>
      <c r="IAU28" s="76"/>
      <c r="IAV28" s="76"/>
      <c r="IAW28" s="76"/>
      <c r="IAX28" s="76"/>
      <c r="IAY28" s="76"/>
      <c r="IAZ28" s="76"/>
      <c r="IBA28" s="76"/>
      <c r="IBB28" s="76"/>
      <c r="IBC28" s="76"/>
      <c r="IBD28" s="76"/>
      <c r="IBE28" s="76"/>
      <c r="IBF28" s="76"/>
      <c r="IBG28" s="76"/>
      <c r="IBH28" s="76"/>
      <c r="IBI28" s="76"/>
      <c r="IBJ28" s="76"/>
      <c r="IBK28" s="76"/>
      <c r="IBL28" s="76"/>
      <c r="IBM28" s="76"/>
      <c r="IBN28" s="76"/>
      <c r="IBO28" s="76"/>
      <c r="IBP28" s="76"/>
      <c r="IBQ28" s="76"/>
      <c r="IBR28" s="76"/>
      <c r="IBS28" s="76"/>
      <c r="IBT28" s="76"/>
      <c r="IBU28" s="76"/>
      <c r="IBV28" s="76"/>
      <c r="IBW28" s="76"/>
      <c r="IBX28" s="76"/>
      <c r="IBY28" s="76"/>
      <c r="IBZ28" s="76"/>
      <c r="ICA28" s="76"/>
      <c r="ICB28" s="76"/>
      <c r="ICC28" s="76"/>
      <c r="ICD28" s="76"/>
      <c r="ICE28" s="76"/>
      <c r="ICF28" s="76"/>
      <c r="ICG28" s="76"/>
      <c r="ICH28" s="76"/>
      <c r="ICI28" s="76"/>
      <c r="ICJ28" s="76"/>
      <c r="ICK28" s="76"/>
      <c r="ICL28" s="76"/>
      <c r="ICM28" s="76"/>
      <c r="ICN28" s="76"/>
      <c r="ICO28" s="76"/>
      <c r="ICP28" s="76"/>
      <c r="ICQ28" s="76"/>
      <c r="ICR28" s="76"/>
      <c r="ICS28" s="76"/>
      <c r="ICT28" s="76"/>
      <c r="ICU28" s="76"/>
      <c r="ICV28" s="76"/>
      <c r="ICW28" s="76"/>
      <c r="ICX28" s="76"/>
      <c r="ICY28" s="76"/>
      <c r="ICZ28" s="76"/>
      <c r="IDA28" s="76"/>
      <c r="IDB28" s="76"/>
      <c r="IDC28" s="76"/>
      <c r="IDD28" s="76"/>
      <c r="IDE28" s="76"/>
      <c r="IDF28" s="76"/>
      <c r="IDG28" s="76"/>
      <c r="IDH28" s="76"/>
      <c r="IDI28" s="76"/>
      <c r="IDJ28" s="76"/>
      <c r="IDK28" s="76"/>
      <c r="IDL28" s="76"/>
      <c r="IDM28" s="76"/>
      <c r="IDN28" s="76"/>
      <c r="IDO28" s="76"/>
      <c r="IDP28" s="76"/>
      <c r="IDQ28" s="76"/>
      <c r="IDR28" s="76"/>
      <c r="IDS28" s="76"/>
      <c r="IDT28" s="76"/>
      <c r="IDU28" s="76"/>
      <c r="IDV28" s="76"/>
      <c r="IDW28" s="76"/>
      <c r="IDX28" s="76"/>
      <c r="IDY28" s="76"/>
      <c r="IDZ28" s="76"/>
      <c r="IEA28" s="76"/>
      <c r="IEB28" s="76"/>
      <c r="IEC28" s="76"/>
      <c r="IED28" s="76"/>
      <c r="IEE28" s="76"/>
      <c r="IEF28" s="76"/>
      <c r="IEG28" s="76"/>
      <c r="IEH28" s="76"/>
      <c r="IEI28" s="76"/>
      <c r="IEJ28" s="76"/>
      <c r="IEK28" s="76"/>
      <c r="IEL28" s="76"/>
      <c r="IEM28" s="76"/>
      <c r="IEN28" s="76"/>
      <c r="IEO28" s="76"/>
      <c r="IEP28" s="76"/>
      <c r="IEQ28" s="76"/>
      <c r="IER28" s="76"/>
      <c r="IES28" s="76"/>
      <c r="IET28" s="76"/>
      <c r="IEU28" s="76"/>
      <c r="IEV28" s="76"/>
      <c r="IEW28" s="76"/>
      <c r="IEX28" s="76"/>
      <c r="IEY28" s="76"/>
      <c r="IEZ28" s="76"/>
      <c r="IFA28" s="76"/>
      <c r="IFB28" s="76"/>
      <c r="IFC28" s="76"/>
      <c r="IFD28" s="76"/>
      <c r="IFE28" s="76"/>
      <c r="IFF28" s="76"/>
      <c r="IFG28" s="76"/>
      <c r="IFH28" s="76"/>
      <c r="IFI28" s="76"/>
      <c r="IFJ28" s="76"/>
      <c r="IFK28" s="76"/>
      <c r="IFL28" s="76"/>
      <c r="IFM28" s="76"/>
      <c r="IFN28" s="76"/>
      <c r="IFO28" s="76"/>
      <c r="IFP28" s="76"/>
      <c r="IFQ28" s="76"/>
      <c r="IFR28" s="76"/>
      <c r="IFS28" s="76"/>
      <c r="IFT28" s="76"/>
      <c r="IFU28" s="76"/>
      <c r="IFV28" s="76"/>
      <c r="IFW28" s="76"/>
      <c r="IFX28" s="76"/>
      <c r="IFY28" s="76"/>
      <c r="IFZ28" s="76"/>
      <c r="IGA28" s="76"/>
      <c r="IGB28" s="76"/>
      <c r="IGC28" s="76"/>
      <c r="IGD28" s="76"/>
      <c r="IGE28" s="76"/>
      <c r="IGF28" s="76"/>
      <c r="IGG28" s="76"/>
      <c r="IGH28" s="76"/>
      <c r="IGI28" s="76"/>
      <c r="IGJ28" s="76"/>
      <c r="IGK28" s="76"/>
      <c r="IGL28" s="76"/>
      <c r="IGM28" s="76"/>
      <c r="IGN28" s="76"/>
      <c r="IGO28" s="76"/>
      <c r="IGP28" s="76"/>
      <c r="IGQ28" s="76"/>
      <c r="IGR28" s="76"/>
      <c r="IGS28" s="76"/>
      <c r="IGT28" s="76"/>
      <c r="IGU28" s="76"/>
      <c r="IGV28" s="76"/>
      <c r="IGW28" s="76"/>
      <c r="IGX28" s="76"/>
      <c r="IGY28" s="76"/>
      <c r="IGZ28" s="76"/>
      <c r="IHA28" s="76"/>
      <c r="IHB28" s="76"/>
      <c r="IHC28" s="76"/>
      <c r="IHD28" s="76"/>
      <c r="IHE28" s="76"/>
      <c r="IHF28" s="76"/>
      <c r="IHG28" s="76"/>
      <c r="IHH28" s="76"/>
      <c r="IHI28" s="76"/>
      <c r="IHJ28" s="76"/>
      <c r="IHK28" s="76"/>
      <c r="IHL28" s="76"/>
      <c r="IHM28" s="76"/>
      <c r="IHN28" s="76"/>
      <c r="IHO28" s="76"/>
      <c r="IHP28" s="76"/>
      <c r="IHQ28" s="76"/>
      <c r="IHR28" s="76"/>
      <c r="IHS28" s="76"/>
      <c r="IHT28" s="76"/>
      <c r="IHU28" s="76"/>
      <c r="IHV28" s="76"/>
      <c r="IHW28" s="76"/>
      <c r="IHX28" s="76"/>
      <c r="IHY28" s="76"/>
      <c r="IHZ28" s="76"/>
      <c r="IIA28" s="76"/>
      <c r="IIB28" s="76"/>
      <c r="IIC28" s="76"/>
      <c r="IID28" s="76"/>
      <c r="IIE28" s="76"/>
      <c r="IIF28" s="76"/>
      <c r="IIG28" s="76"/>
      <c r="IIH28" s="76"/>
      <c r="III28" s="76"/>
      <c r="IIJ28" s="76"/>
      <c r="IIK28" s="76"/>
      <c r="IIL28" s="76"/>
      <c r="IIM28" s="76"/>
      <c r="IIN28" s="76"/>
      <c r="IIO28" s="76"/>
      <c r="IIP28" s="76"/>
      <c r="IIQ28" s="76"/>
      <c r="IIR28" s="76"/>
      <c r="IIS28" s="76"/>
      <c r="IIT28" s="76"/>
      <c r="IIU28" s="76"/>
      <c r="IIV28" s="76"/>
      <c r="IIW28" s="76"/>
      <c r="IIX28" s="76"/>
      <c r="IIY28" s="76"/>
      <c r="IIZ28" s="76"/>
      <c r="IJA28" s="76"/>
      <c r="IJB28" s="76"/>
      <c r="IJC28" s="76"/>
      <c r="IJD28" s="76"/>
      <c r="IJE28" s="76"/>
      <c r="IJF28" s="76"/>
      <c r="IJG28" s="76"/>
      <c r="IJH28" s="76"/>
      <c r="IJI28" s="76"/>
      <c r="IJJ28" s="76"/>
      <c r="IJK28" s="76"/>
      <c r="IJL28" s="76"/>
      <c r="IJM28" s="76"/>
      <c r="IJN28" s="76"/>
      <c r="IJO28" s="76"/>
      <c r="IJP28" s="76"/>
      <c r="IJQ28" s="76"/>
      <c r="IJR28" s="76"/>
      <c r="IJS28" s="76"/>
      <c r="IJT28" s="76"/>
      <c r="IJU28" s="76"/>
      <c r="IJV28" s="76"/>
      <c r="IJW28" s="76"/>
      <c r="IJX28" s="76"/>
      <c r="IJY28" s="76"/>
      <c r="IJZ28" s="76"/>
      <c r="IKA28" s="76"/>
      <c r="IKB28" s="76"/>
      <c r="IKC28" s="76"/>
      <c r="IKD28" s="76"/>
      <c r="IKE28" s="76"/>
      <c r="IKF28" s="76"/>
      <c r="IKG28" s="76"/>
      <c r="IKH28" s="76"/>
      <c r="IKI28" s="76"/>
      <c r="IKJ28" s="76"/>
      <c r="IKK28" s="76"/>
      <c r="IKL28" s="76"/>
      <c r="IKM28" s="76"/>
      <c r="IKN28" s="76"/>
      <c r="IKO28" s="76"/>
      <c r="IKP28" s="76"/>
      <c r="IKQ28" s="76"/>
      <c r="IKR28" s="76"/>
      <c r="IKS28" s="76"/>
      <c r="IKT28" s="76"/>
      <c r="IKU28" s="76"/>
      <c r="IKV28" s="76"/>
      <c r="IKW28" s="76"/>
      <c r="IKX28" s="76"/>
      <c r="IKY28" s="76"/>
      <c r="IKZ28" s="76"/>
      <c r="ILA28" s="76"/>
      <c r="ILB28" s="76"/>
      <c r="ILC28" s="76"/>
      <c r="ILD28" s="76"/>
      <c r="ILE28" s="76"/>
      <c r="ILF28" s="76"/>
      <c r="ILG28" s="76"/>
      <c r="ILH28" s="76"/>
      <c r="ILI28" s="76"/>
      <c r="ILJ28" s="76"/>
      <c r="ILK28" s="76"/>
      <c r="ILL28" s="76"/>
      <c r="ILM28" s="76"/>
      <c r="ILN28" s="76"/>
      <c r="ILO28" s="76"/>
      <c r="ILP28" s="76"/>
      <c r="ILQ28" s="76"/>
      <c r="ILR28" s="76"/>
      <c r="ILS28" s="76"/>
      <c r="ILT28" s="76"/>
      <c r="ILU28" s="76"/>
      <c r="ILV28" s="76"/>
      <c r="ILW28" s="76"/>
      <c r="ILX28" s="76"/>
      <c r="ILY28" s="76"/>
      <c r="ILZ28" s="76"/>
      <c r="IMA28" s="76"/>
      <c r="IMB28" s="76"/>
      <c r="IMC28" s="76"/>
      <c r="IMD28" s="76"/>
      <c r="IME28" s="76"/>
      <c r="IMF28" s="76"/>
      <c r="IMG28" s="76"/>
      <c r="IMH28" s="76"/>
      <c r="IMI28" s="76"/>
      <c r="IMJ28" s="76"/>
      <c r="IMK28" s="76"/>
      <c r="IML28" s="76"/>
      <c r="IMM28" s="76"/>
      <c r="IMN28" s="76"/>
      <c r="IMO28" s="76"/>
      <c r="IMP28" s="76"/>
      <c r="IMQ28" s="76"/>
      <c r="IMR28" s="76"/>
      <c r="IMS28" s="76"/>
      <c r="IMT28" s="76"/>
      <c r="IMU28" s="76"/>
      <c r="IMV28" s="76"/>
      <c r="IMW28" s="76"/>
      <c r="IMX28" s="76"/>
      <c r="IMY28" s="76"/>
      <c r="IMZ28" s="76"/>
      <c r="INA28" s="76"/>
      <c r="INB28" s="76"/>
      <c r="INC28" s="76"/>
      <c r="IND28" s="76"/>
      <c r="INE28" s="76"/>
      <c r="INF28" s="76"/>
      <c r="ING28" s="76"/>
      <c r="INH28" s="76"/>
      <c r="INI28" s="76"/>
      <c r="INJ28" s="76"/>
      <c r="INK28" s="76"/>
      <c r="INL28" s="76"/>
      <c r="INM28" s="76"/>
      <c r="INN28" s="76"/>
      <c r="INO28" s="76"/>
      <c r="INP28" s="76"/>
      <c r="INQ28" s="76"/>
      <c r="INR28" s="76"/>
      <c r="INS28" s="76"/>
      <c r="INT28" s="76"/>
      <c r="INU28" s="76"/>
      <c r="INV28" s="76"/>
      <c r="INW28" s="76"/>
      <c r="INX28" s="76"/>
      <c r="INY28" s="76"/>
      <c r="INZ28" s="76"/>
      <c r="IOA28" s="76"/>
      <c r="IOB28" s="76"/>
      <c r="IOC28" s="76"/>
      <c r="IOD28" s="76"/>
      <c r="IOE28" s="76"/>
      <c r="IOF28" s="76"/>
      <c r="IOG28" s="76"/>
      <c r="IOH28" s="76"/>
      <c r="IOI28" s="76"/>
      <c r="IOJ28" s="76"/>
      <c r="IOK28" s="76"/>
      <c r="IOL28" s="76"/>
      <c r="IOM28" s="76"/>
      <c r="ION28" s="76"/>
      <c r="IOO28" s="76"/>
      <c r="IOP28" s="76"/>
      <c r="IOQ28" s="76"/>
      <c r="IOR28" s="76"/>
      <c r="IOS28" s="76"/>
      <c r="IOT28" s="76"/>
      <c r="IOU28" s="76"/>
      <c r="IOV28" s="76"/>
      <c r="IOW28" s="76"/>
      <c r="IOX28" s="76"/>
      <c r="IOY28" s="76"/>
      <c r="IOZ28" s="76"/>
      <c r="IPA28" s="76"/>
      <c r="IPB28" s="76"/>
      <c r="IPC28" s="76"/>
      <c r="IPD28" s="76"/>
      <c r="IPE28" s="76"/>
      <c r="IPF28" s="76"/>
      <c r="IPG28" s="76"/>
      <c r="IPH28" s="76"/>
      <c r="IPI28" s="76"/>
      <c r="IPJ28" s="76"/>
      <c r="IPK28" s="76"/>
      <c r="IPL28" s="76"/>
      <c r="IPM28" s="76"/>
      <c r="IPN28" s="76"/>
      <c r="IPO28" s="76"/>
      <c r="IPP28" s="76"/>
      <c r="IPQ28" s="76"/>
      <c r="IPR28" s="76"/>
      <c r="IPS28" s="76"/>
      <c r="IPT28" s="76"/>
      <c r="IPU28" s="76"/>
      <c r="IPV28" s="76"/>
      <c r="IPW28" s="76"/>
      <c r="IPX28" s="76"/>
      <c r="IPY28" s="76"/>
      <c r="IPZ28" s="76"/>
      <c r="IQA28" s="76"/>
      <c r="IQB28" s="76"/>
      <c r="IQC28" s="76"/>
      <c r="IQD28" s="76"/>
      <c r="IQE28" s="76"/>
      <c r="IQF28" s="76"/>
      <c r="IQG28" s="76"/>
      <c r="IQH28" s="76"/>
      <c r="IQI28" s="76"/>
      <c r="IQJ28" s="76"/>
      <c r="IQK28" s="76"/>
      <c r="IQL28" s="76"/>
      <c r="IQM28" s="76"/>
      <c r="IQN28" s="76"/>
      <c r="IQO28" s="76"/>
      <c r="IQP28" s="76"/>
      <c r="IQQ28" s="76"/>
      <c r="IQR28" s="76"/>
      <c r="IQS28" s="76"/>
      <c r="IQT28" s="76"/>
      <c r="IQU28" s="76"/>
      <c r="IQV28" s="76"/>
      <c r="IQW28" s="76"/>
      <c r="IQX28" s="76"/>
      <c r="IQY28" s="76"/>
      <c r="IQZ28" s="76"/>
      <c r="IRA28" s="76"/>
      <c r="IRB28" s="76"/>
      <c r="IRC28" s="76"/>
      <c r="IRD28" s="76"/>
      <c r="IRE28" s="76"/>
      <c r="IRF28" s="76"/>
      <c r="IRG28" s="76"/>
      <c r="IRH28" s="76"/>
      <c r="IRI28" s="76"/>
      <c r="IRJ28" s="76"/>
      <c r="IRK28" s="76"/>
      <c r="IRL28" s="76"/>
      <c r="IRM28" s="76"/>
      <c r="IRN28" s="76"/>
      <c r="IRO28" s="76"/>
      <c r="IRP28" s="76"/>
      <c r="IRQ28" s="76"/>
      <c r="IRR28" s="76"/>
      <c r="IRS28" s="76"/>
      <c r="IRT28" s="76"/>
      <c r="IRU28" s="76"/>
      <c r="IRV28" s="76"/>
      <c r="IRW28" s="76"/>
      <c r="IRX28" s="76"/>
      <c r="IRY28" s="76"/>
      <c r="IRZ28" s="76"/>
      <c r="ISA28" s="76"/>
      <c r="ISB28" s="76"/>
      <c r="ISC28" s="76"/>
      <c r="ISD28" s="76"/>
      <c r="ISE28" s="76"/>
      <c r="ISF28" s="76"/>
      <c r="ISG28" s="76"/>
      <c r="ISH28" s="76"/>
      <c r="ISI28" s="76"/>
      <c r="ISJ28" s="76"/>
      <c r="ISK28" s="76"/>
      <c r="ISL28" s="76"/>
      <c r="ISM28" s="76"/>
      <c r="ISN28" s="76"/>
      <c r="ISO28" s="76"/>
      <c r="ISP28" s="76"/>
      <c r="ISQ28" s="76"/>
      <c r="ISR28" s="76"/>
      <c r="ISS28" s="76"/>
      <c r="IST28" s="76"/>
      <c r="ISU28" s="76"/>
      <c r="ISV28" s="76"/>
      <c r="ISW28" s="76"/>
      <c r="ISX28" s="76"/>
      <c r="ISY28" s="76"/>
      <c r="ISZ28" s="76"/>
      <c r="ITA28" s="76"/>
      <c r="ITB28" s="76"/>
      <c r="ITC28" s="76"/>
      <c r="ITD28" s="76"/>
      <c r="ITE28" s="76"/>
      <c r="ITF28" s="76"/>
      <c r="ITG28" s="76"/>
      <c r="ITH28" s="76"/>
      <c r="ITI28" s="76"/>
      <c r="ITJ28" s="76"/>
      <c r="ITK28" s="76"/>
      <c r="ITL28" s="76"/>
      <c r="ITM28" s="76"/>
      <c r="ITN28" s="76"/>
      <c r="ITO28" s="76"/>
      <c r="ITP28" s="76"/>
      <c r="ITQ28" s="76"/>
      <c r="ITR28" s="76"/>
      <c r="ITS28" s="76"/>
      <c r="ITT28" s="76"/>
      <c r="ITU28" s="76"/>
      <c r="ITV28" s="76"/>
      <c r="ITW28" s="76"/>
      <c r="ITX28" s="76"/>
      <c r="ITY28" s="76"/>
      <c r="ITZ28" s="76"/>
      <c r="IUA28" s="76"/>
      <c r="IUB28" s="76"/>
      <c r="IUC28" s="76"/>
      <c r="IUD28" s="76"/>
      <c r="IUE28" s="76"/>
      <c r="IUF28" s="76"/>
      <c r="IUG28" s="76"/>
      <c r="IUH28" s="76"/>
      <c r="IUI28" s="76"/>
      <c r="IUJ28" s="76"/>
      <c r="IUK28" s="76"/>
      <c r="IUL28" s="76"/>
      <c r="IUM28" s="76"/>
      <c r="IUN28" s="76"/>
      <c r="IUO28" s="76"/>
      <c r="IUP28" s="76"/>
      <c r="IUQ28" s="76"/>
      <c r="IUR28" s="76"/>
      <c r="IUS28" s="76"/>
      <c r="IUT28" s="76"/>
      <c r="IUU28" s="76"/>
      <c r="IUV28" s="76"/>
      <c r="IUW28" s="76"/>
      <c r="IUX28" s="76"/>
      <c r="IUY28" s="76"/>
      <c r="IUZ28" s="76"/>
      <c r="IVA28" s="76"/>
      <c r="IVB28" s="76"/>
      <c r="IVC28" s="76"/>
      <c r="IVD28" s="76"/>
      <c r="IVE28" s="76"/>
      <c r="IVF28" s="76"/>
      <c r="IVG28" s="76"/>
      <c r="IVH28" s="76"/>
      <c r="IVI28" s="76"/>
      <c r="IVJ28" s="76"/>
      <c r="IVK28" s="76"/>
      <c r="IVL28" s="76"/>
      <c r="IVM28" s="76"/>
      <c r="IVN28" s="76"/>
      <c r="IVO28" s="76"/>
      <c r="IVP28" s="76"/>
      <c r="IVQ28" s="76"/>
      <c r="IVR28" s="76"/>
      <c r="IVS28" s="76"/>
      <c r="IVT28" s="76"/>
      <c r="IVU28" s="76"/>
      <c r="IVV28" s="76"/>
      <c r="IVW28" s="76"/>
      <c r="IVX28" s="76"/>
      <c r="IVY28" s="76"/>
      <c r="IVZ28" s="76"/>
      <c r="IWA28" s="76"/>
      <c r="IWB28" s="76"/>
      <c r="IWC28" s="76"/>
      <c r="IWD28" s="76"/>
      <c r="IWE28" s="76"/>
      <c r="IWF28" s="76"/>
      <c r="IWG28" s="76"/>
      <c r="IWH28" s="76"/>
      <c r="IWI28" s="76"/>
      <c r="IWJ28" s="76"/>
      <c r="IWK28" s="76"/>
      <c r="IWL28" s="76"/>
      <c r="IWM28" s="76"/>
      <c r="IWN28" s="76"/>
      <c r="IWO28" s="76"/>
      <c r="IWP28" s="76"/>
      <c r="IWQ28" s="76"/>
      <c r="IWR28" s="76"/>
      <c r="IWS28" s="76"/>
      <c r="IWT28" s="76"/>
      <c r="IWU28" s="76"/>
      <c r="IWV28" s="76"/>
      <c r="IWW28" s="76"/>
      <c r="IWX28" s="76"/>
      <c r="IWY28" s="76"/>
      <c r="IWZ28" s="76"/>
      <c r="IXA28" s="76"/>
      <c r="IXB28" s="76"/>
      <c r="IXC28" s="76"/>
      <c r="IXD28" s="76"/>
      <c r="IXE28" s="76"/>
      <c r="IXF28" s="76"/>
      <c r="IXG28" s="76"/>
      <c r="IXH28" s="76"/>
      <c r="IXI28" s="76"/>
      <c r="IXJ28" s="76"/>
      <c r="IXK28" s="76"/>
      <c r="IXL28" s="76"/>
      <c r="IXM28" s="76"/>
      <c r="IXN28" s="76"/>
      <c r="IXO28" s="76"/>
      <c r="IXP28" s="76"/>
      <c r="IXQ28" s="76"/>
      <c r="IXR28" s="76"/>
      <c r="IXS28" s="76"/>
      <c r="IXT28" s="76"/>
      <c r="IXU28" s="76"/>
      <c r="IXV28" s="76"/>
      <c r="IXW28" s="76"/>
      <c r="IXX28" s="76"/>
      <c r="IXY28" s="76"/>
      <c r="IXZ28" s="76"/>
      <c r="IYA28" s="76"/>
      <c r="IYB28" s="76"/>
      <c r="IYC28" s="76"/>
      <c r="IYD28" s="76"/>
      <c r="IYE28" s="76"/>
      <c r="IYF28" s="76"/>
      <c r="IYG28" s="76"/>
      <c r="IYH28" s="76"/>
      <c r="IYI28" s="76"/>
      <c r="IYJ28" s="76"/>
      <c r="IYK28" s="76"/>
      <c r="IYL28" s="76"/>
      <c r="IYM28" s="76"/>
      <c r="IYN28" s="76"/>
      <c r="IYO28" s="76"/>
      <c r="IYP28" s="76"/>
      <c r="IYQ28" s="76"/>
      <c r="IYR28" s="76"/>
      <c r="IYS28" s="76"/>
      <c r="IYT28" s="76"/>
      <c r="IYU28" s="76"/>
      <c r="IYV28" s="76"/>
      <c r="IYW28" s="76"/>
      <c r="IYX28" s="76"/>
      <c r="IYY28" s="76"/>
      <c r="IYZ28" s="76"/>
      <c r="IZA28" s="76"/>
      <c r="IZB28" s="76"/>
      <c r="IZC28" s="76"/>
      <c r="IZD28" s="76"/>
      <c r="IZE28" s="76"/>
      <c r="IZF28" s="76"/>
      <c r="IZG28" s="76"/>
      <c r="IZH28" s="76"/>
      <c r="IZI28" s="76"/>
      <c r="IZJ28" s="76"/>
      <c r="IZK28" s="76"/>
      <c r="IZL28" s="76"/>
      <c r="IZM28" s="76"/>
      <c r="IZN28" s="76"/>
      <c r="IZO28" s="76"/>
      <c r="IZP28" s="76"/>
      <c r="IZQ28" s="76"/>
      <c r="IZR28" s="76"/>
      <c r="IZS28" s="76"/>
      <c r="IZT28" s="76"/>
      <c r="IZU28" s="76"/>
      <c r="IZV28" s="76"/>
      <c r="IZW28" s="76"/>
      <c r="IZX28" s="76"/>
      <c r="IZY28" s="76"/>
      <c r="IZZ28" s="76"/>
      <c r="JAA28" s="76"/>
      <c r="JAB28" s="76"/>
      <c r="JAC28" s="76"/>
      <c r="JAD28" s="76"/>
      <c r="JAE28" s="76"/>
      <c r="JAF28" s="76"/>
      <c r="JAG28" s="76"/>
      <c r="JAH28" s="76"/>
      <c r="JAI28" s="76"/>
      <c r="JAJ28" s="76"/>
      <c r="JAK28" s="76"/>
      <c r="JAL28" s="76"/>
      <c r="JAM28" s="76"/>
      <c r="JAN28" s="76"/>
      <c r="JAO28" s="76"/>
      <c r="JAP28" s="76"/>
      <c r="JAQ28" s="76"/>
      <c r="JAR28" s="76"/>
      <c r="JAS28" s="76"/>
      <c r="JAT28" s="76"/>
      <c r="JAU28" s="76"/>
      <c r="JAV28" s="76"/>
      <c r="JAW28" s="76"/>
      <c r="JAX28" s="76"/>
      <c r="JAY28" s="76"/>
      <c r="JAZ28" s="76"/>
      <c r="JBA28" s="76"/>
      <c r="JBB28" s="76"/>
      <c r="JBC28" s="76"/>
      <c r="JBD28" s="76"/>
      <c r="JBE28" s="76"/>
      <c r="JBF28" s="76"/>
      <c r="JBG28" s="76"/>
      <c r="JBH28" s="76"/>
      <c r="JBI28" s="76"/>
      <c r="JBJ28" s="76"/>
      <c r="JBK28" s="76"/>
      <c r="JBL28" s="76"/>
      <c r="JBM28" s="76"/>
      <c r="JBN28" s="76"/>
      <c r="JBO28" s="76"/>
      <c r="JBP28" s="76"/>
      <c r="JBQ28" s="76"/>
      <c r="JBR28" s="76"/>
      <c r="JBS28" s="76"/>
      <c r="JBT28" s="76"/>
      <c r="JBU28" s="76"/>
      <c r="JBV28" s="76"/>
      <c r="JBW28" s="76"/>
      <c r="JBX28" s="76"/>
      <c r="JBY28" s="76"/>
      <c r="JBZ28" s="76"/>
      <c r="JCA28" s="76"/>
      <c r="JCB28" s="76"/>
      <c r="JCC28" s="76"/>
      <c r="JCD28" s="76"/>
      <c r="JCE28" s="76"/>
      <c r="JCF28" s="76"/>
      <c r="JCG28" s="76"/>
      <c r="JCH28" s="76"/>
      <c r="JCI28" s="76"/>
      <c r="JCJ28" s="76"/>
      <c r="JCK28" s="76"/>
      <c r="JCL28" s="76"/>
      <c r="JCM28" s="76"/>
      <c r="JCN28" s="76"/>
      <c r="JCO28" s="76"/>
      <c r="JCP28" s="76"/>
      <c r="JCQ28" s="76"/>
      <c r="JCR28" s="76"/>
      <c r="JCS28" s="76"/>
      <c r="JCT28" s="76"/>
      <c r="JCU28" s="76"/>
      <c r="JCV28" s="76"/>
      <c r="JCW28" s="76"/>
      <c r="JCX28" s="76"/>
      <c r="JCY28" s="76"/>
      <c r="JCZ28" s="76"/>
      <c r="JDA28" s="76"/>
      <c r="JDB28" s="76"/>
      <c r="JDC28" s="76"/>
      <c r="JDD28" s="76"/>
      <c r="JDE28" s="76"/>
      <c r="JDF28" s="76"/>
      <c r="JDG28" s="76"/>
      <c r="JDH28" s="76"/>
      <c r="JDI28" s="76"/>
      <c r="JDJ28" s="76"/>
      <c r="JDK28" s="76"/>
      <c r="JDL28" s="76"/>
      <c r="JDM28" s="76"/>
      <c r="JDN28" s="76"/>
      <c r="JDO28" s="76"/>
      <c r="JDP28" s="76"/>
      <c r="JDQ28" s="76"/>
      <c r="JDR28" s="76"/>
      <c r="JDS28" s="76"/>
      <c r="JDT28" s="76"/>
      <c r="JDU28" s="76"/>
      <c r="JDV28" s="76"/>
      <c r="JDW28" s="76"/>
      <c r="JDX28" s="76"/>
      <c r="JDY28" s="76"/>
      <c r="JDZ28" s="76"/>
      <c r="JEA28" s="76"/>
      <c r="JEB28" s="76"/>
      <c r="JEC28" s="76"/>
      <c r="JED28" s="76"/>
      <c r="JEE28" s="76"/>
      <c r="JEF28" s="76"/>
      <c r="JEG28" s="76"/>
      <c r="JEH28" s="76"/>
      <c r="JEI28" s="76"/>
      <c r="JEJ28" s="76"/>
      <c r="JEK28" s="76"/>
      <c r="JEL28" s="76"/>
      <c r="JEM28" s="76"/>
      <c r="JEN28" s="76"/>
      <c r="JEO28" s="76"/>
      <c r="JEP28" s="76"/>
      <c r="JEQ28" s="76"/>
      <c r="JER28" s="76"/>
      <c r="JES28" s="76"/>
      <c r="JET28" s="76"/>
      <c r="JEU28" s="76"/>
      <c r="JEV28" s="76"/>
      <c r="JEW28" s="76"/>
      <c r="JEX28" s="76"/>
      <c r="JEY28" s="76"/>
      <c r="JEZ28" s="76"/>
      <c r="JFA28" s="76"/>
      <c r="JFB28" s="76"/>
      <c r="JFC28" s="76"/>
      <c r="JFD28" s="76"/>
      <c r="JFE28" s="76"/>
      <c r="JFF28" s="76"/>
      <c r="JFG28" s="76"/>
      <c r="JFH28" s="76"/>
      <c r="JFI28" s="76"/>
      <c r="JFJ28" s="76"/>
      <c r="JFK28" s="76"/>
      <c r="JFL28" s="76"/>
      <c r="JFM28" s="76"/>
      <c r="JFN28" s="76"/>
      <c r="JFO28" s="76"/>
      <c r="JFP28" s="76"/>
      <c r="JFQ28" s="76"/>
      <c r="JFR28" s="76"/>
      <c r="JFS28" s="76"/>
      <c r="JFT28" s="76"/>
      <c r="JFU28" s="76"/>
      <c r="JFV28" s="76"/>
      <c r="JFW28" s="76"/>
      <c r="JFX28" s="76"/>
      <c r="JFY28" s="76"/>
      <c r="JFZ28" s="76"/>
      <c r="JGA28" s="76"/>
      <c r="JGB28" s="76"/>
      <c r="JGC28" s="76"/>
      <c r="JGD28" s="76"/>
      <c r="JGE28" s="76"/>
      <c r="JGF28" s="76"/>
      <c r="JGG28" s="76"/>
      <c r="JGH28" s="76"/>
      <c r="JGI28" s="76"/>
      <c r="JGJ28" s="76"/>
      <c r="JGK28" s="76"/>
      <c r="JGL28" s="76"/>
      <c r="JGM28" s="76"/>
      <c r="JGN28" s="76"/>
      <c r="JGO28" s="76"/>
      <c r="JGP28" s="76"/>
      <c r="JGQ28" s="76"/>
      <c r="JGR28" s="76"/>
      <c r="JGS28" s="76"/>
      <c r="JGT28" s="76"/>
      <c r="JGU28" s="76"/>
      <c r="JGV28" s="76"/>
      <c r="JGW28" s="76"/>
      <c r="JGX28" s="76"/>
      <c r="JGY28" s="76"/>
      <c r="JGZ28" s="76"/>
      <c r="JHA28" s="76"/>
      <c r="JHB28" s="76"/>
      <c r="JHC28" s="76"/>
      <c r="JHD28" s="76"/>
      <c r="JHE28" s="76"/>
      <c r="JHF28" s="76"/>
      <c r="JHG28" s="76"/>
      <c r="JHH28" s="76"/>
      <c r="JHI28" s="76"/>
      <c r="JHJ28" s="76"/>
      <c r="JHK28" s="76"/>
      <c r="JHL28" s="76"/>
      <c r="JHM28" s="76"/>
      <c r="JHN28" s="76"/>
      <c r="JHO28" s="76"/>
      <c r="JHP28" s="76"/>
      <c r="JHQ28" s="76"/>
      <c r="JHR28" s="76"/>
      <c r="JHS28" s="76"/>
      <c r="JHT28" s="76"/>
      <c r="JHU28" s="76"/>
      <c r="JHV28" s="76"/>
      <c r="JHW28" s="76"/>
      <c r="JHX28" s="76"/>
      <c r="JHY28" s="76"/>
      <c r="JHZ28" s="76"/>
      <c r="JIA28" s="76"/>
      <c r="JIB28" s="76"/>
      <c r="JIC28" s="76"/>
      <c r="JID28" s="76"/>
      <c r="JIE28" s="76"/>
      <c r="JIF28" s="76"/>
      <c r="JIG28" s="76"/>
      <c r="JIH28" s="76"/>
      <c r="JII28" s="76"/>
      <c r="JIJ28" s="76"/>
      <c r="JIK28" s="76"/>
      <c r="JIL28" s="76"/>
      <c r="JIM28" s="76"/>
      <c r="JIN28" s="76"/>
      <c r="JIO28" s="76"/>
      <c r="JIP28" s="76"/>
      <c r="JIQ28" s="76"/>
      <c r="JIR28" s="76"/>
      <c r="JIS28" s="76"/>
      <c r="JIT28" s="76"/>
      <c r="JIU28" s="76"/>
      <c r="JIV28" s="76"/>
      <c r="JIW28" s="76"/>
      <c r="JIX28" s="76"/>
      <c r="JIY28" s="76"/>
      <c r="JIZ28" s="76"/>
      <c r="JJA28" s="76"/>
      <c r="JJB28" s="76"/>
      <c r="JJC28" s="76"/>
      <c r="JJD28" s="76"/>
      <c r="JJE28" s="76"/>
      <c r="JJF28" s="76"/>
      <c r="JJG28" s="76"/>
      <c r="JJH28" s="76"/>
      <c r="JJI28" s="76"/>
      <c r="JJJ28" s="76"/>
      <c r="JJK28" s="76"/>
      <c r="JJL28" s="76"/>
      <c r="JJM28" s="76"/>
      <c r="JJN28" s="76"/>
      <c r="JJO28" s="76"/>
      <c r="JJP28" s="76"/>
      <c r="JJQ28" s="76"/>
      <c r="JJR28" s="76"/>
      <c r="JJS28" s="76"/>
      <c r="JJT28" s="76"/>
      <c r="JJU28" s="76"/>
      <c r="JJV28" s="76"/>
      <c r="JJW28" s="76"/>
      <c r="JJX28" s="76"/>
      <c r="JJY28" s="76"/>
      <c r="JJZ28" s="76"/>
      <c r="JKA28" s="76"/>
      <c r="JKB28" s="76"/>
      <c r="JKC28" s="76"/>
      <c r="JKD28" s="76"/>
      <c r="JKE28" s="76"/>
      <c r="JKF28" s="76"/>
      <c r="JKG28" s="76"/>
      <c r="JKH28" s="76"/>
      <c r="JKI28" s="76"/>
      <c r="JKJ28" s="76"/>
      <c r="JKK28" s="76"/>
      <c r="JKL28" s="76"/>
      <c r="JKM28" s="76"/>
      <c r="JKN28" s="76"/>
      <c r="JKO28" s="76"/>
      <c r="JKP28" s="76"/>
      <c r="JKQ28" s="76"/>
      <c r="JKR28" s="76"/>
      <c r="JKS28" s="76"/>
      <c r="JKT28" s="76"/>
      <c r="JKU28" s="76"/>
      <c r="JKV28" s="76"/>
      <c r="JKW28" s="76"/>
      <c r="JKX28" s="76"/>
      <c r="JKY28" s="76"/>
      <c r="JKZ28" s="76"/>
      <c r="JLA28" s="76"/>
      <c r="JLB28" s="76"/>
      <c r="JLC28" s="76"/>
      <c r="JLD28" s="76"/>
      <c r="JLE28" s="76"/>
      <c r="JLF28" s="76"/>
      <c r="JLG28" s="76"/>
      <c r="JLH28" s="76"/>
      <c r="JLI28" s="76"/>
      <c r="JLJ28" s="76"/>
      <c r="JLK28" s="76"/>
      <c r="JLL28" s="76"/>
      <c r="JLM28" s="76"/>
      <c r="JLN28" s="76"/>
      <c r="JLO28" s="76"/>
      <c r="JLP28" s="76"/>
      <c r="JLQ28" s="76"/>
      <c r="JLR28" s="76"/>
      <c r="JLS28" s="76"/>
      <c r="JLT28" s="76"/>
      <c r="JLU28" s="76"/>
      <c r="JLV28" s="76"/>
      <c r="JLW28" s="76"/>
      <c r="JLX28" s="76"/>
      <c r="JLY28" s="76"/>
      <c r="JLZ28" s="76"/>
      <c r="JMA28" s="76"/>
      <c r="JMB28" s="76"/>
      <c r="JMC28" s="76"/>
      <c r="JMD28" s="76"/>
      <c r="JME28" s="76"/>
      <c r="JMF28" s="76"/>
      <c r="JMG28" s="76"/>
      <c r="JMH28" s="76"/>
      <c r="JMI28" s="76"/>
      <c r="JMJ28" s="76"/>
      <c r="JMK28" s="76"/>
      <c r="JML28" s="76"/>
      <c r="JMM28" s="76"/>
      <c r="JMN28" s="76"/>
      <c r="JMO28" s="76"/>
      <c r="JMP28" s="76"/>
      <c r="JMQ28" s="76"/>
      <c r="JMR28" s="76"/>
      <c r="JMS28" s="76"/>
      <c r="JMT28" s="76"/>
      <c r="JMU28" s="76"/>
      <c r="JMV28" s="76"/>
      <c r="JMW28" s="76"/>
      <c r="JMX28" s="76"/>
      <c r="JMY28" s="76"/>
      <c r="JMZ28" s="76"/>
      <c r="JNA28" s="76"/>
      <c r="JNB28" s="76"/>
      <c r="JNC28" s="76"/>
      <c r="JND28" s="76"/>
      <c r="JNE28" s="76"/>
      <c r="JNF28" s="76"/>
      <c r="JNG28" s="76"/>
      <c r="JNH28" s="76"/>
      <c r="JNI28" s="76"/>
      <c r="JNJ28" s="76"/>
      <c r="JNK28" s="76"/>
      <c r="JNL28" s="76"/>
      <c r="JNM28" s="76"/>
      <c r="JNN28" s="76"/>
      <c r="JNO28" s="76"/>
      <c r="JNP28" s="76"/>
      <c r="JNQ28" s="76"/>
      <c r="JNR28" s="76"/>
      <c r="JNS28" s="76"/>
      <c r="JNT28" s="76"/>
      <c r="JNU28" s="76"/>
      <c r="JNV28" s="76"/>
      <c r="JNW28" s="76"/>
      <c r="JNX28" s="76"/>
      <c r="JNY28" s="76"/>
      <c r="JNZ28" s="76"/>
      <c r="JOA28" s="76"/>
      <c r="JOB28" s="76"/>
      <c r="JOC28" s="76"/>
      <c r="JOD28" s="76"/>
      <c r="JOE28" s="76"/>
      <c r="JOF28" s="76"/>
      <c r="JOG28" s="76"/>
      <c r="JOH28" s="76"/>
      <c r="JOI28" s="76"/>
      <c r="JOJ28" s="76"/>
      <c r="JOK28" s="76"/>
      <c r="JOL28" s="76"/>
      <c r="JOM28" s="76"/>
      <c r="JON28" s="76"/>
      <c r="JOO28" s="76"/>
      <c r="JOP28" s="76"/>
      <c r="JOQ28" s="76"/>
      <c r="JOR28" s="76"/>
      <c r="JOS28" s="76"/>
      <c r="JOT28" s="76"/>
      <c r="JOU28" s="76"/>
      <c r="JOV28" s="76"/>
      <c r="JOW28" s="76"/>
      <c r="JOX28" s="76"/>
      <c r="JOY28" s="76"/>
      <c r="JOZ28" s="76"/>
      <c r="JPA28" s="76"/>
      <c r="JPB28" s="76"/>
      <c r="JPC28" s="76"/>
      <c r="JPD28" s="76"/>
      <c r="JPE28" s="76"/>
      <c r="JPF28" s="76"/>
      <c r="JPG28" s="76"/>
      <c r="JPH28" s="76"/>
      <c r="JPI28" s="76"/>
      <c r="JPJ28" s="76"/>
      <c r="JPK28" s="76"/>
      <c r="JPL28" s="76"/>
      <c r="JPM28" s="76"/>
      <c r="JPN28" s="76"/>
      <c r="JPO28" s="76"/>
      <c r="JPP28" s="76"/>
      <c r="JPQ28" s="76"/>
      <c r="JPR28" s="76"/>
      <c r="JPS28" s="76"/>
      <c r="JPT28" s="76"/>
      <c r="JPU28" s="76"/>
      <c r="JPV28" s="76"/>
      <c r="JPW28" s="76"/>
      <c r="JPX28" s="76"/>
      <c r="JPY28" s="76"/>
      <c r="JPZ28" s="76"/>
      <c r="JQA28" s="76"/>
      <c r="JQB28" s="76"/>
      <c r="JQC28" s="76"/>
      <c r="JQD28" s="76"/>
      <c r="JQE28" s="76"/>
      <c r="JQF28" s="76"/>
      <c r="JQG28" s="76"/>
      <c r="JQH28" s="76"/>
      <c r="JQI28" s="76"/>
      <c r="JQJ28" s="76"/>
      <c r="JQK28" s="76"/>
      <c r="JQL28" s="76"/>
      <c r="JQM28" s="76"/>
      <c r="JQN28" s="76"/>
      <c r="JQO28" s="76"/>
      <c r="JQP28" s="76"/>
      <c r="JQQ28" s="76"/>
      <c r="JQR28" s="76"/>
      <c r="JQS28" s="76"/>
      <c r="JQT28" s="76"/>
      <c r="JQU28" s="76"/>
      <c r="JQV28" s="76"/>
      <c r="JQW28" s="76"/>
      <c r="JQX28" s="76"/>
      <c r="JQY28" s="76"/>
      <c r="JQZ28" s="76"/>
      <c r="JRA28" s="76"/>
      <c r="JRB28" s="76"/>
      <c r="JRC28" s="76"/>
      <c r="JRD28" s="76"/>
      <c r="JRE28" s="76"/>
      <c r="JRF28" s="76"/>
      <c r="JRG28" s="76"/>
      <c r="JRH28" s="76"/>
      <c r="JRI28" s="76"/>
      <c r="JRJ28" s="76"/>
      <c r="JRK28" s="76"/>
      <c r="JRL28" s="76"/>
      <c r="JRM28" s="76"/>
      <c r="JRN28" s="76"/>
      <c r="JRO28" s="76"/>
      <c r="JRP28" s="76"/>
      <c r="JRQ28" s="76"/>
      <c r="JRR28" s="76"/>
      <c r="JRS28" s="76"/>
      <c r="JRT28" s="76"/>
      <c r="JRU28" s="76"/>
      <c r="JRV28" s="76"/>
      <c r="JRW28" s="76"/>
      <c r="JRX28" s="76"/>
      <c r="JRY28" s="76"/>
      <c r="JRZ28" s="76"/>
      <c r="JSA28" s="76"/>
      <c r="JSB28" s="76"/>
      <c r="JSC28" s="76"/>
      <c r="JSD28" s="76"/>
      <c r="JSE28" s="76"/>
      <c r="JSF28" s="76"/>
      <c r="JSG28" s="76"/>
      <c r="JSH28" s="76"/>
      <c r="JSI28" s="76"/>
      <c r="JSJ28" s="76"/>
      <c r="JSK28" s="76"/>
      <c r="JSL28" s="76"/>
      <c r="JSM28" s="76"/>
      <c r="JSN28" s="76"/>
      <c r="JSO28" s="76"/>
      <c r="JSP28" s="76"/>
      <c r="JSQ28" s="76"/>
      <c r="JSR28" s="76"/>
      <c r="JSS28" s="76"/>
      <c r="JST28" s="76"/>
      <c r="JSU28" s="76"/>
      <c r="JSV28" s="76"/>
      <c r="JSW28" s="76"/>
      <c r="JSX28" s="76"/>
      <c r="JSY28" s="76"/>
      <c r="JSZ28" s="76"/>
      <c r="JTA28" s="76"/>
      <c r="JTB28" s="76"/>
      <c r="JTC28" s="76"/>
      <c r="JTD28" s="76"/>
      <c r="JTE28" s="76"/>
      <c r="JTF28" s="76"/>
      <c r="JTG28" s="76"/>
      <c r="JTH28" s="76"/>
      <c r="JTI28" s="76"/>
      <c r="JTJ28" s="76"/>
      <c r="JTK28" s="76"/>
      <c r="JTL28" s="76"/>
      <c r="JTM28" s="76"/>
      <c r="JTN28" s="76"/>
      <c r="JTO28" s="76"/>
      <c r="JTP28" s="76"/>
      <c r="JTQ28" s="76"/>
      <c r="JTR28" s="76"/>
      <c r="JTS28" s="76"/>
      <c r="JTT28" s="76"/>
      <c r="JTU28" s="76"/>
      <c r="JTV28" s="76"/>
      <c r="JTW28" s="76"/>
      <c r="JTX28" s="76"/>
      <c r="JTY28" s="76"/>
      <c r="JTZ28" s="76"/>
      <c r="JUA28" s="76"/>
      <c r="JUB28" s="76"/>
      <c r="JUC28" s="76"/>
      <c r="JUD28" s="76"/>
      <c r="JUE28" s="76"/>
      <c r="JUF28" s="76"/>
      <c r="JUG28" s="76"/>
      <c r="JUH28" s="76"/>
      <c r="JUI28" s="76"/>
      <c r="JUJ28" s="76"/>
      <c r="JUK28" s="76"/>
      <c r="JUL28" s="76"/>
      <c r="JUM28" s="76"/>
      <c r="JUN28" s="76"/>
      <c r="JUO28" s="76"/>
      <c r="JUP28" s="76"/>
      <c r="JUQ28" s="76"/>
      <c r="JUR28" s="76"/>
      <c r="JUS28" s="76"/>
      <c r="JUT28" s="76"/>
      <c r="JUU28" s="76"/>
      <c r="JUV28" s="76"/>
      <c r="JUW28" s="76"/>
      <c r="JUX28" s="76"/>
      <c r="JUY28" s="76"/>
      <c r="JUZ28" s="76"/>
      <c r="JVA28" s="76"/>
      <c r="JVB28" s="76"/>
      <c r="JVC28" s="76"/>
      <c r="JVD28" s="76"/>
      <c r="JVE28" s="76"/>
      <c r="JVF28" s="76"/>
      <c r="JVG28" s="76"/>
      <c r="JVH28" s="76"/>
      <c r="JVI28" s="76"/>
      <c r="JVJ28" s="76"/>
      <c r="JVK28" s="76"/>
      <c r="JVL28" s="76"/>
      <c r="JVM28" s="76"/>
      <c r="JVN28" s="76"/>
      <c r="JVO28" s="76"/>
      <c r="JVP28" s="76"/>
      <c r="JVQ28" s="76"/>
      <c r="JVR28" s="76"/>
      <c r="JVS28" s="76"/>
      <c r="JVT28" s="76"/>
      <c r="JVU28" s="76"/>
      <c r="JVV28" s="76"/>
      <c r="JVW28" s="76"/>
      <c r="JVX28" s="76"/>
      <c r="JVY28" s="76"/>
      <c r="JVZ28" s="76"/>
      <c r="JWA28" s="76"/>
      <c r="JWB28" s="76"/>
      <c r="JWC28" s="76"/>
      <c r="JWD28" s="76"/>
      <c r="JWE28" s="76"/>
      <c r="JWF28" s="76"/>
      <c r="JWG28" s="76"/>
      <c r="JWH28" s="76"/>
      <c r="JWI28" s="76"/>
      <c r="JWJ28" s="76"/>
      <c r="JWK28" s="76"/>
      <c r="JWL28" s="76"/>
      <c r="JWM28" s="76"/>
      <c r="JWN28" s="76"/>
      <c r="JWO28" s="76"/>
      <c r="JWP28" s="76"/>
      <c r="JWQ28" s="76"/>
      <c r="JWR28" s="76"/>
      <c r="JWS28" s="76"/>
      <c r="JWT28" s="76"/>
      <c r="JWU28" s="76"/>
      <c r="JWV28" s="76"/>
      <c r="JWW28" s="76"/>
      <c r="JWX28" s="76"/>
      <c r="JWY28" s="76"/>
      <c r="JWZ28" s="76"/>
      <c r="JXA28" s="76"/>
      <c r="JXB28" s="76"/>
      <c r="JXC28" s="76"/>
      <c r="JXD28" s="76"/>
      <c r="JXE28" s="76"/>
      <c r="JXF28" s="76"/>
      <c r="JXG28" s="76"/>
      <c r="JXH28" s="76"/>
      <c r="JXI28" s="76"/>
      <c r="JXJ28" s="76"/>
      <c r="JXK28" s="76"/>
      <c r="JXL28" s="76"/>
      <c r="JXM28" s="76"/>
      <c r="JXN28" s="76"/>
      <c r="JXO28" s="76"/>
      <c r="JXP28" s="76"/>
      <c r="JXQ28" s="76"/>
      <c r="JXR28" s="76"/>
      <c r="JXS28" s="76"/>
      <c r="JXT28" s="76"/>
      <c r="JXU28" s="76"/>
      <c r="JXV28" s="76"/>
      <c r="JXW28" s="76"/>
      <c r="JXX28" s="76"/>
      <c r="JXY28" s="76"/>
      <c r="JXZ28" s="76"/>
      <c r="JYA28" s="76"/>
      <c r="JYB28" s="76"/>
      <c r="JYC28" s="76"/>
      <c r="JYD28" s="76"/>
      <c r="JYE28" s="76"/>
      <c r="JYF28" s="76"/>
      <c r="JYG28" s="76"/>
      <c r="JYH28" s="76"/>
      <c r="JYI28" s="76"/>
      <c r="JYJ28" s="76"/>
      <c r="JYK28" s="76"/>
      <c r="JYL28" s="76"/>
      <c r="JYM28" s="76"/>
      <c r="JYN28" s="76"/>
      <c r="JYO28" s="76"/>
      <c r="JYP28" s="76"/>
      <c r="JYQ28" s="76"/>
      <c r="JYR28" s="76"/>
      <c r="JYS28" s="76"/>
      <c r="JYT28" s="76"/>
      <c r="JYU28" s="76"/>
      <c r="JYV28" s="76"/>
      <c r="JYW28" s="76"/>
      <c r="JYX28" s="76"/>
      <c r="JYY28" s="76"/>
      <c r="JYZ28" s="76"/>
      <c r="JZA28" s="76"/>
      <c r="JZB28" s="76"/>
      <c r="JZC28" s="76"/>
      <c r="JZD28" s="76"/>
      <c r="JZE28" s="76"/>
      <c r="JZF28" s="76"/>
      <c r="JZG28" s="76"/>
      <c r="JZH28" s="76"/>
      <c r="JZI28" s="76"/>
      <c r="JZJ28" s="76"/>
      <c r="JZK28" s="76"/>
      <c r="JZL28" s="76"/>
      <c r="JZM28" s="76"/>
      <c r="JZN28" s="76"/>
      <c r="JZO28" s="76"/>
      <c r="JZP28" s="76"/>
      <c r="JZQ28" s="76"/>
      <c r="JZR28" s="76"/>
      <c r="JZS28" s="76"/>
      <c r="JZT28" s="76"/>
      <c r="JZU28" s="76"/>
      <c r="JZV28" s="76"/>
      <c r="JZW28" s="76"/>
      <c r="JZX28" s="76"/>
      <c r="JZY28" s="76"/>
      <c r="JZZ28" s="76"/>
      <c r="KAA28" s="76"/>
      <c r="KAB28" s="76"/>
      <c r="KAC28" s="76"/>
      <c r="KAD28" s="76"/>
      <c r="KAE28" s="76"/>
      <c r="KAF28" s="76"/>
      <c r="KAG28" s="76"/>
      <c r="KAH28" s="76"/>
      <c r="KAI28" s="76"/>
      <c r="KAJ28" s="76"/>
      <c r="KAK28" s="76"/>
      <c r="KAL28" s="76"/>
      <c r="KAM28" s="76"/>
      <c r="KAN28" s="76"/>
      <c r="KAO28" s="76"/>
      <c r="KAP28" s="76"/>
      <c r="KAQ28" s="76"/>
      <c r="KAR28" s="76"/>
      <c r="KAS28" s="76"/>
      <c r="KAT28" s="76"/>
      <c r="KAU28" s="76"/>
      <c r="KAV28" s="76"/>
      <c r="KAW28" s="76"/>
      <c r="KAX28" s="76"/>
      <c r="KAY28" s="76"/>
      <c r="KAZ28" s="76"/>
      <c r="KBA28" s="76"/>
      <c r="KBB28" s="76"/>
      <c r="KBC28" s="76"/>
      <c r="KBD28" s="76"/>
      <c r="KBE28" s="76"/>
      <c r="KBF28" s="76"/>
      <c r="KBG28" s="76"/>
      <c r="KBH28" s="76"/>
      <c r="KBI28" s="76"/>
      <c r="KBJ28" s="76"/>
      <c r="KBK28" s="76"/>
      <c r="KBL28" s="76"/>
      <c r="KBM28" s="76"/>
      <c r="KBN28" s="76"/>
      <c r="KBO28" s="76"/>
      <c r="KBP28" s="76"/>
      <c r="KBQ28" s="76"/>
      <c r="KBR28" s="76"/>
      <c r="KBS28" s="76"/>
      <c r="KBT28" s="76"/>
      <c r="KBU28" s="76"/>
      <c r="KBV28" s="76"/>
      <c r="KBW28" s="76"/>
      <c r="KBX28" s="76"/>
      <c r="KBY28" s="76"/>
      <c r="KBZ28" s="76"/>
      <c r="KCA28" s="76"/>
      <c r="KCB28" s="76"/>
      <c r="KCC28" s="76"/>
      <c r="KCD28" s="76"/>
      <c r="KCE28" s="76"/>
      <c r="KCF28" s="76"/>
      <c r="KCG28" s="76"/>
      <c r="KCH28" s="76"/>
      <c r="KCI28" s="76"/>
      <c r="KCJ28" s="76"/>
      <c r="KCK28" s="76"/>
      <c r="KCL28" s="76"/>
      <c r="KCM28" s="76"/>
      <c r="KCN28" s="76"/>
      <c r="KCO28" s="76"/>
      <c r="KCP28" s="76"/>
      <c r="KCQ28" s="76"/>
      <c r="KCR28" s="76"/>
      <c r="KCS28" s="76"/>
      <c r="KCT28" s="76"/>
      <c r="KCU28" s="76"/>
      <c r="KCV28" s="76"/>
      <c r="KCW28" s="76"/>
      <c r="KCX28" s="76"/>
      <c r="KCY28" s="76"/>
      <c r="KCZ28" s="76"/>
      <c r="KDA28" s="76"/>
      <c r="KDB28" s="76"/>
      <c r="KDC28" s="76"/>
      <c r="KDD28" s="76"/>
      <c r="KDE28" s="76"/>
      <c r="KDF28" s="76"/>
      <c r="KDG28" s="76"/>
      <c r="KDH28" s="76"/>
      <c r="KDI28" s="76"/>
      <c r="KDJ28" s="76"/>
      <c r="KDK28" s="76"/>
      <c r="KDL28" s="76"/>
      <c r="KDM28" s="76"/>
      <c r="KDN28" s="76"/>
      <c r="KDO28" s="76"/>
      <c r="KDP28" s="76"/>
      <c r="KDQ28" s="76"/>
      <c r="KDR28" s="76"/>
      <c r="KDS28" s="76"/>
      <c r="KDT28" s="76"/>
      <c r="KDU28" s="76"/>
      <c r="KDV28" s="76"/>
      <c r="KDW28" s="76"/>
      <c r="KDX28" s="76"/>
      <c r="KDY28" s="76"/>
      <c r="KDZ28" s="76"/>
      <c r="KEA28" s="76"/>
      <c r="KEB28" s="76"/>
      <c r="KEC28" s="76"/>
      <c r="KED28" s="76"/>
      <c r="KEE28" s="76"/>
      <c r="KEF28" s="76"/>
      <c r="KEG28" s="76"/>
      <c r="KEH28" s="76"/>
      <c r="KEI28" s="76"/>
      <c r="KEJ28" s="76"/>
      <c r="KEK28" s="76"/>
      <c r="KEL28" s="76"/>
      <c r="KEM28" s="76"/>
      <c r="KEN28" s="76"/>
      <c r="KEO28" s="76"/>
      <c r="KEP28" s="76"/>
      <c r="KEQ28" s="76"/>
      <c r="KER28" s="76"/>
      <c r="KES28" s="76"/>
      <c r="KET28" s="76"/>
      <c r="KEU28" s="76"/>
      <c r="KEV28" s="76"/>
      <c r="KEW28" s="76"/>
      <c r="KEX28" s="76"/>
      <c r="KEY28" s="76"/>
      <c r="KEZ28" s="76"/>
      <c r="KFA28" s="76"/>
      <c r="KFB28" s="76"/>
      <c r="KFC28" s="76"/>
      <c r="KFD28" s="76"/>
      <c r="KFE28" s="76"/>
      <c r="KFF28" s="76"/>
      <c r="KFG28" s="76"/>
      <c r="KFH28" s="76"/>
      <c r="KFI28" s="76"/>
      <c r="KFJ28" s="76"/>
      <c r="KFK28" s="76"/>
      <c r="KFL28" s="76"/>
      <c r="KFM28" s="76"/>
      <c r="KFN28" s="76"/>
      <c r="KFO28" s="76"/>
      <c r="KFP28" s="76"/>
      <c r="KFQ28" s="76"/>
      <c r="KFR28" s="76"/>
      <c r="KFS28" s="76"/>
      <c r="KFT28" s="76"/>
      <c r="KFU28" s="76"/>
      <c r="KFV28" s="76"/>
      <c r="KFW28" s="76"/>
      <c r="KFX28" s="76"/>
      <c r="KFY28" s="76"/>
      <c r="KFZ28" s="76"/>
      <c r="KGA28" s="76"/>
      <c r="KGB28" s="76"/>
      <c r="KGC28" s="76"/>
      <c r="KGD28" s="76"/>
      <c r="KGE28" s="76"/>
      <c r="KGF28" s="76"/>
      <c r="KGG28" s="76"/>
      <c r="KGH28" s="76"/>
      <c r="KGI28" s="76"/>
      <c r="KGJ28" s="76"/>
      <c r="KGK28" s="76"/>
      <c r="KGL28" s="76"/>
      <c r="KGM28" s="76"/>
      <c r="KGN28" s="76"/>
      <c r="KGO28" s="76"/>
      <c r="KGP28" s="76"/>
      <c r="KGQ28" s="76"/>
      <c r="KGR28" s="76"/>
      <c r="KGS28" s="76"/>
      <c r="KGT28" s="76"/>
      <c r="KGU28" s="76"/>
      <c r="KGV28" s="76"/>
      <c r="KGW28" s="76"/>
      <c r="KGX28" s="76"/>
      <c r="KGY28" s="76"/>
      <c r="KGZ28" s="76"/>
      <c r="KHA28" s="76"/>
      <c r="KHB28" s="76"/>
      <c r="KHC28" s="76"/>
      <c r="KHD28" s="76"/>
      <c r="KHE28" s="76"/>
      <c r="KHF28" s="76"/>
      <c r="KHG28" s="76"/>
      <c r="KHH28" s="76"/>
      <c r="KHI28" s="76"/>
      <c r="KHJ28" s="76"/>
      <c r="KHK28" s="76"/>
      <c r="KHL28" s="76"/>
      <c r="KHM28" s="76"/>
      <c r="KHN28" s="76"/>
      <c r="KHO28" s="76"/>
      <c r="KHP28" s="76"/>
      <c r="KHQ28" s="76"/>
      <c r="KHR28" s="76"/>
      <c r="KHS28" s="76"/>
      <c r="KHT28" s="76"/>
      <c r="KHU28" s="76"/>
      <c r="KHV28" s="76"/>
      <c r="KHW28" s="76"/>
      <c r="KHX28" s="76"/>
      <c r="KHY28" s="76"/>
      <c r="KHZ28" s="76"/>
      <c r="KIA28" s="76"/>
      <c r="KIB28" s="76"/>
      <c r="KIC28" s="76"/>
      <c r="KID28" s="76"/>
      <c r="KIE28" s="76"/>
      <c r="KIF28" s="76"/>
      <c r="KIG28" s="76"/>
      <c r="KIH28" s="76"/>
      <c r="KII28" s="76"/>
      <c r="KIJ28" s="76"/>
      <c r="KIK28" s="76"/>
      <c r="KIL28" s="76"/>
      <c r="KIM28" s="76"/>
      <c r="KIN28" s="76"/>
      <c r="KIO28" s="76"/>
      <c r="KIP28" s="76"/>
      <c r="KIQ28" s="76"/>
      <c r="KIR28" s="76"/>
      <c r="KIS28" s="76"/>
      <c r="KIT28" s="76"/>
      <c r="KIU28" s="76"/>
      <c r="KIV28" s="76"/>
      <c r="KIW28" s="76"/>
      <c r="KIX28" s="76"/>
      <c r="KIY28" s="76"/>
      <c r="KIZ28" s="76"/>
      <c r="KJA28" s="76"/>
      <c r="KJB28" s="76"/>
      <c r="KJC28" s="76"/>
      <c r="KJD28" s="76"/>
      <c r="KJE28" s="76"/>
      <c r="KJF28" s="76"/>
      <c r="KJG28" s="76"/>
      <c r="KJH28" s="76"/>
      <c r="KJI28" s="76"/>
      <c r="KJJ28" s="76"/>
      <c r="KJK28" s="76"/>
      <c r="KJL28" s="76"/>
      <c r="KJM28" s="76"/>
      <c r="KJN28" s="76"/>
      <c r="KJO28" s="76"/>
      <c r="KJP28" s="76"/>
      <c r="KJQ28" s="76"/>
      <c r="KJR28" s="76"/>
      <c r="KJS28" s="76"/>
      <c r="KJT28" s="76"/>
      <c r="KJU28" s="76"/>
      <c r="KJV28" s="76"/>
      <c r="KJW28" s="76"/>
      <c r="KJX28" s="76"/>
      <c r="KJY28" s="76"/>
      <c r="KJZ28" s="76"/>
      <c r="KKA28" s="76"/>
      <c r="KKB28" s="76"/>
      <c r="KKC28" s="76"/>
      <c r="KKD28" s="76"/>
      <c r="KKE28" s="76"/>
      <c r="KKF28" s="76"/>
      <c r="KKG28" s="76"/>
      <c r="KKH28" s="76"/>
      <c r="KKI28" s="76"/>
      <c r="KKJ28" s="76"/>
      <c r="KKK28" s="76"/>
      <c r="KKL28" s="76"/>
      <c r="KKM28" s="76"/>
      <c r="KKN28" s="76"/>
      <c r="KKO28" s="76"/>
      <c r="KKP28" s="76"/>
      <c r="KKQ28" s="76"/>
      <c r="KKR28" s="76"/>
      <c r="KKS28" s="76"/>
      <c r="KKT28" s="76"/>
      <c r="KKU28" s="76"/>
      <c r="KKV28" s="76"/>
      <c r="KKW28" s="76"/>
      <c r="KKX28" s="76"/>
      <c r="KKY28" s="76"/>
      <c r="KKZ28" s="76"/>
      <c r="KLA28" s="76"/>
      <c r="KLB28" s="76"/>
      <c r="KLC28" s="76"/>
      <c r="KLD28" s="76"/>
      <c r="KLE28" s="76"/>
      <c r="KLF28" s="76"/>
      <c r="KLG28" s="76"/>
      <c r="KLH28" s="76"/>
      <c r="KLI28" s="76"/>
      <c r="KLJ28" s="76"/>
      <c r="KLK28" s="76"/>
      <c r="KLL28" s="76"/>
      <c r="KLM28" s="76"/>
      <c r="KLN28" s="76"/>
      <c r="KLO28" s="76"/>
      <c r="KLP28" s="76"/>
      <c r="KLQ28" s="76"/>
      <c r="KLR28" s="76"/>
      <c r="KLS28" s="76"/>
      <c r="KLT28" s="76"/>
      <c r="KLU28" s="76"/>
      <c r="KLV28" s="76"/>
      <c r="KLW28" s="76"/>
      <c r="KLX28" s="76"/>
      <c r="KLY28" s="76"/>
      <c r="KLZ28" s="76"/>
      <c r="KMA28" s="76"/>
      <c r="KMB28" s="76"/>
      <c r="KMC28" s="76"/>
      <c r="KMD28" s="76"/>
      <c r="KME28" s="76"/>
      <c r="KMF28" s="76"/>
      <c r="KMG28" s="76"/>
      <c r="KMH28" s="76"/>
      <c r="KMI28" s="76"/>
      <c r="KMJ28" s="76"/>
      <c r="KMK28" s="76"/>
      <c r="KML28" s="76"/>
      <c r="KMM28" s="76"/>
      <c r="KMN28" s="76"/>
      <c r="KMO28" s="76"/>
      <c r="KMP28" s="76"/>
      <c r="KMQ28" s="76"/>
      <c r="KMR28" s="76"/>
      <c r="KMS28" s="76"/>
      <c r="KMT28" s="76"/>
      <c r="KMU28" s="76"/>
      <c r="KMV28" s="76"/>
      <c r="KMW28" s="76"/>
      <c r="KMX28" s="76"/>
      <c r="KMY28" s="76"/>
      <c r="KMZ28" s="76"/>
      <c r="KNA28" s="76"/>
      <c r="KNB28" s="76"/>
      <c r="KNC28" s="76"/>
      <c r="KND28" s="76"/>
      <c r="KNE28" s="76"/>
      <c r="KNF28" s="76"/>
      <c r="KNG28" s="76"/>
      <c r="KNH28" s="76"/>
      <c r="KNI28" s="76"/>
      <c r="KNJ28" s="76"/>
      <c r="KNK28" s="76"/>
      <c r="KNL28" s="76"/>
      <c r="KNM28" s="76"/>
      <c r="KNN28" s="76"/>
      <c r="KNO28" s="76"/>
      <c r="KNP28" s="76"/>
      <c r="KNQ28" s="76"/>
      <c r="KNR28" s="76"/>
      <c r="KNS28" s="76"/>
      <c r="KNT28" s="76"/>
      <c r="KNU28" s="76"/>
      <c r="KNV28" s="76"/>
      <c r="KNW28" s="76"/>
      <c r="KNX28" s="76"/>
      <c r="KNY28" s="76"/>
      <c r="KNZ28" s="76"/>
      <c r="KOA28" s="76"/>
      <c r="KOB28" s="76"/>
      <c r="KOC28" s="76"/>
      <c r="KOD28" s="76"/>
      <c r="KOE28" s="76"/>
      <c r="KOF28" s="76"/>
      <c r="KOG28" s="76"/>
      <c r="KOH28" s="76"/>
      <c r="KOI28" s="76"/>
      <c r="KOJ28" s="76"/>
      <c r="KOK28" s="76"/>
      <c r="KOL28" s="76"/>
      <c r="KOM28" s="76"/>
      <c r="KON28" s="76"/>
      <c r="KOO28" s="76"/>
      <c r="KOP28" s="76"/>
      <c r="KOQ28" s="76"/>
      <c r="KOR28" s="76"/>
      <c r="KOS28" s="76"/>
      <c r="KOT28" s="76"/>
      <c r="KOU28" s="76"/>
      <c r="KOV28" s="76"/>
      <c r="KOW28" s="76"/>
      <c r="KOX28" s="76"/>
      <c r="KOY28" s="76"/>
      <c r="KOZ28" s="76"/>
      <c r="KPA28" s="76"/>
      <c r="KPB28" s="76"/>
      <c r="KPC28" s="76"/>
      <c r="KPD28" s="76"/>
      <c r="KPE28" s="76"/>
      <c r="KPF28" s="76"/>
      <c r="KPG28" s="76"/>
      <c r="KPH28" s="76"/>
      <c r="KPI28" s="76"/>
      <c r="KPJ28" s="76"/>
      <c r="KPK28" s="76"/>
      <c r="KPL28" s="76"/>
      <c r="KPM28" s="76"/>
      <c r="KPN28" s="76"/>
      <c r="KPO28" s="76"/>
      <c r="KPP28" s="76"/>
      <c r="KPQ28" s="76"/>
      <c r="KPR28" s="76"/>
      <c r="KPS28" s="76"/>
      <c r="KPT28" s="76"/>
      <c r="KPU28" s="76"/>
      <c r="KPV28" s="76"/>
      <c r="KPW28" s="76"/>
      <c r="KPX28" s="76"/>
      <c r="KPY28" s="76"/>
      <c r="KPZ28" s="76"/>
      <c r="KQA28" s="76"/>
      <c r="KQB28" s="76"/>
      <c r="KQC28" s="76"/>
      <c r="KQD28" s="76"/>
      <c r="KQE28" s="76"/>
      <c r="KQF28" s="76"/>
      <c r="KQG28" s="76"/>
      <c r="KQH28" s="76"/>
      <c r="KQI28" s="76"/>
      <c r="KQJ28" s="76"/>
      <c r="KQK28" s="76"/>
      <c r="KQL28" s="76"/>
      <c r="KQM28" s="76"/>
      <c r="KQN28" s="76"/>
      <c r="KQO28" s="76"/>
      <c r="KQP28" s="76"/>
      <c r="KQQ28" s="76"/>
      <c r="KQR28" s="76"/>
      <c r="KQS28" s="76"/>
      <c r="KQT28" s="76"/>
      <c r="KQU28" s="76"/>
      <c r="KQV28" s="76"/>
      <c r="KQW28" s="76"/>
      <c r="KQX28" s="76"/>
      <c r="KQY28" s="76"/>
      <c r="KQZ28" s="76"/>
      <c r="KRA28" s="76"/>
      <c r="KRB28" s="76"/>
      <c r="KRC28" s="76"/>
      <c r="KRD28" s="76"/>
      <c r="KRE28" s="76"/>
      <c r="KRF28" s="76"/>
      <c r="KRG28" s="76"/>
      <c r="KRH28" s="76"/>
      <c r="KRI28" s="76"/>
      <c r="KRJ28" s="76"/>
      <c r="KRK28" s="76"/>
      <c r="KRL28" s="76"/>
      <c r="KRM28" s="76"/>
      <c r="KRN28" s="76"/>
      <c r="KRO28" s="76"/>
      <c r="KRP28" s="76"/>
      <c r="KRQ28" s="76"/>
      <c r="KRR28" s="76"/>
      <c r="KRS28" s="76"/>
      <c r="KRT28" s="76"/>
      <c r="KRU28" s="76"/>
      <c r="KRV28" s="76"/>
      <c r="KRW28" s="76"/>
      <c r="KRX28" s="76"/>
      <c r="KRY28" s="76"/>
      <c r="KRZ28" s="76"/>
      <c r="KSA28" s="76"/>
      <c r="KSB28" s="76"/>
      <c r="KSC28" s="76"/>
      <c r="KSD28" s="76"/>
      <c r="KSE28" s="76"/>
      <c r="KSF28" s="76"/>
      <c r="KSG28" s="76"/>
      <c r="KSH28" s="76"/>
      <c r="KSI28" s="76"/>
      <c r="KSJ28" s="76"/>
      <c r="KSK28" s="76"/>
      <c r="KSL28" s="76"/>
      <c r="KSM28" s="76"/>
      <c r="KSN28" s="76"/>
      <c r="KSO28" s="76"/>
      <c r="KSP28" s="76"/>
      <c r="KSQ28" s="76"/>
      <c r="KSR28" s="76"/>
      <c r="KSS28" s="76"/>
      <c r="KST28" s="76"/>
      <c r="KSU28" s="76"/>
      <c r="KSV28" s="76"/>
      <c r="KSW28" s="76"/>
      <c r="KSX28" s="76"/>
      <c r="KSY28" s="76"/>
      <c r="KSZ28" s="76"/>
      <c r="KTA28" s="76"/>
      <c r="KTB28" s="76"/>
      <c r="KTC28" s="76"/>
      <c r="KTD28" s="76"/>
      <c r="KTE28" s="76"/>
      <c r="KTF28" s="76"/>
      <c r="KTG28" s="76"/>
      <c r="KTH28" s="76"/>
      <c r="KTI28" s="76"/>
      <c r="KTJ28" s="76"/>
      <c r="KTK28" s="76"/>
      <c r="KTL28" s="76"/>
      <c r="KTM28" s="76"/>
      <c r="KTN28" s="76"/>
      <c r="KTO28" s="76"/>
      <c r="KTP28" s="76"/>
      <c r="KTQ28" s="76"/>
      <c r="KTR28" s="76"/>
      <c r="KTS28" s="76"/>
      <c r="KTT28" s="76"/>
      <c r="KTU28" s="76"/>
      <c r="KTV28" s="76"/>
      <c r="KTW28" s="76"/>
      <c r="KTX28" s="76"/>
      <c r="KTY28" s="76"/>
      <c r="KTZ28" s="76"/>
      <c r="KUA28" s="76"/>
      <c r="KUB28" s="76"/>
      <c r="KUC28" s="76"/>
      <c r="KUD28" s="76"/>
      <c r="KUE28" s="76"/>
      <c r="KUF28" s="76"/>
      <c r="KUG28" s="76"/>
      <c r="KUH28" s="76"/>
      <c r="KUI28" s="76"/>
      <c r="KUJ28" s="76"/>
      <c r="KUK28" s="76"/>
      <c r="KUL28" s="76"/>
      <c r="KUM28" s="76"/>
      <c r="KUN28" s="76"/>
      <c r="KUO28" s="76"/>
      <c r="KUP28" s="76"/>
      <c r="KUQ28" s="76"/>
      <c r="KUR28" s="76"/>
      <c r="KUS28" s="76"/>
      <c r="KUT28" s="76"/>
      <c r="KUU28" s="76"/>
      <c r="KUV28" s="76"/>
      <c r="KUW28" s="76"/>
      <c r="KUX28" s="76"/>
      <c r="KUY28" s="76"/>
      <c r="KUZ28" s="76"/>
      <c r="KVA28" s="76"/>
      <c r="KVB28" s="76"/>
      <c r="KVC28" s="76"/>
      <c r="KVD28" s="76"/>
      <c r="KVE28" s="76"/>
      <c r="KVF28" s="76"/>
      <c r="KVG28" s="76"/>
      <c r="KVH28" s="76"/>
      <c r="KVI28" s="76"/>
      <c r="KVJ28" s="76"/>
      <c r="KVK28" s="76"/>
      <c r="KVL28" s="76"/>
      <c r="KVM28" s="76"/>
      <c r="KVN28" s="76"/>
      <c r="KVO28" s="76"/>
      <c r="KVP28" s="76"/>
      <c r="KVQ28" s="76"/>
      <c r="KVR28" s="76"/>
      <c r="KVS28" s="76"/>
      <c r="KVT28" s="76"/>
      <c r="KVU28" s="76"/>
      <c r="KVV28" s="76"/>
      <c r="KVW28" s="76"/>
      <c r="KVX28" s="76"/>
      <c r="KVY28" s="76"/>
      <c r="KVZ28" s="76"/>
      <c r="KWA28" s="76"/>
      <c r="KWB28" s="76"/>
      <c r="KWC28" s="76"/>
      <c r="KWD28" s="76"/>
      <c r="KWE28" s="76"/>
      <c r="KWF28" s="76"/>
      <c r="KWG28" s="76"/>
      <c r="KWH28" s="76"/>
      <c r="KWI28" s="76"/>
      <c r="KWJ28" s="76"/>
      <c r="KWK28" s="76"/>
      <c r="KWL28" s="76"/>
      <c r="KWM28" s="76"/>
      <c r="KWN28" s="76"/>
      <c r="KWO28" s="76"/>
      <c r="KWP28" s="76"/>
      <c r="KWQ28" s="76"/>
      <c r="KWR28" s="76"/>
      <c r="KWS28" s="76"/>
      <c r="KWT28" s="76"/>
      <c r="KWU28" s="76"/>
      <c r="KWV28" s="76"/>
      <c r="KWW28" s="76"/>
      <c r="KWX28" s="76"/>
      <c r="KWY28" s="76"/>
      <c r="KWZ28" s="76"/>
      <c r="KXA28" s="76"/>
      <c r="KXB28" s="76"/>
      <c r="KXC28" s="76"/>
      <c r="KXD28" s="76"/>
      <c r="KXE28" s="76"/>
      <c r="KXF28" s="76"/>
      <c r="KXG28" s="76"/>
      <c r="KXH28" s="76"/>
      <c r="KXI28" s="76"/>
      <c r="KXJ28" s="76"/>
      <c r="KXK28" s="76"/>
      <c r="KXL28" s="76"/>
      <c r="KXM28" s="76"/>
      <c r="KXN28" s="76"/>
      <c r="KXO28" s="76"/>
      <c r="KXP28" s="76"/>
      <c r="KXQ28" s="76"/>
      <c r="KXR28" s="76"/>
      <c r="KXS28" s="76"/>
      <c r="KXT28" s="76"/>
      <c r="KXU28" s="76"/>
      <c r="KXV28" s="76"/>
      <c r="KXW28" s="76"/>
      <c r="KXX28" s="76"/>
      <c r="KXY28" s="76"/>
      <c r="KXZ28" s="76"/>
      <c r="KYA28" s="76"/>
      <c r="KYB28" s="76"/>
      <c r="KYC28" s="76"/>
      <c r="KYD28" s="76"/>
      <c r="KYE28" s="76"/>
      <c r="KYF28" s="76"/>
      <c r="KYG28" s="76"/>
      <c r="KYH28" s="76"/>
      <c r="KYI28" s="76"/>
      <c r="KYJ28" s="76"/>
      <c r="KYK28" s="76"/>
      <c r="KYL28" s="76"/>
      <c r="KYM28" s="76"/>
      <c r="KYN28" s="76"/>
      <c r="KYO28" s="76"/>
      <c r="KYP28" s="76"/>
      <c r="KYQ28" s="76"/>
      <c r="KYR28" s="76"/>
      <c r="KYS28" s="76"/>
      <c r="KYT28" s="76"/>
      <c r="KYU28" s="76"/>
      <c r="KYV28" s="76"/>
      <c r="KYW28" s="76"/>
      <c r="KYX28" s="76"/>
      <c r="KYY28" s="76"/>
      <c r="KYZ28" s="76"/>
      <c r="KZA28" s="76"/>
      <c r="KZB28" s="76"/>
      <c r="KZC28" s="76"/>
      <c r="KZD28" s="76"/>
      <c r="KZE28" s="76"/>
      <c r="KZF28" s="76"/>
      <c r="KZG28" s="76"/>
      <c r="KZH28" s="76"/>
      <c r="KZI28" s="76"/>
      <c r="KZJ28" s="76"/>
      <c r="KZK28" s="76"/>
      <c r="KZL28" s="76"/>
      <c r="KZM28" s="76"/>
      <c r="KZN28" s="76"/>
      <c r="KZO28" s="76"/>
      <c r="KZP28" s="76"/>
      <c r="KZQ28" s="76"/>
      <c r="KZR28" s="76"/>
      <c r="KZS28" s="76"/>
      <c r="KZT28" s="76"/>
      <c r="KZU28" s="76"/>
      <c r="KZV28" s="76"/>
      <c r="KZW28" s="76"/>
      <c r="KZX28" s="76"/>
      <c r="KZY28" s="76"/>
      <c r="KZZ28" s="76"/>
      <c r="LAA28" s="76"/>
      <c r="LAB28" s="76"/>
      <c r="LAC28" s="76"/>
      <c r="LAD28" s="76"/>
      <c r="LAE28" s="76"/>
      <c r="LAF28" s="76"/>
      <c r="LAG28" s="76"/>
      <c r="LAH28" s="76"/>
      <c r="LAI28" s="76"/>
      <c r="LAJ28" s="76"/>
      <c r="LAK28" s="76"/>
      <c r="LAL28" s="76"/>
      <c r="LAM28" s="76"/>
      <c r="LAN28" s="76"/>
      <c r="LAO28" s="76"/>
      <c r="LAP28" s="76"/>
      <c r="LAQ28" s="76"/>
      <c r="LAR28" s="76"/>
      <c r="LAS28" s="76"/>
      <c r="LAT28" s="76"/>
      <c r="LAU28" s="76"/>
      <c r="LAV28" s="76"/>
      <c r="LAW28" s="76"/>
      <c r="LAX28" s="76"/>
      <c r="LAY28" s="76"/>
      <c r="LAZ28" s="76"/>
      <c r="LBA28" s="76"/>
      <c r="LBB28" s="76"/>
      <c r="LBC28" s="76"/>
      <c r="LBD28" s="76"/>
      <c r="LBE28" s="76"/>
      <c r="LBF28" s="76"/>
      <c r="LBG28" s="76"/>
      <c r="LBH28" s="76"/>
      <c r="LBI28" s="76"/>
      <c r="LBJ28" s="76"/>
      <c r="LBK28" s="76"/>
      <c r="LBL28" s="76"/>
      <c r="LBM28" s="76"/>
      <c r="LBN28" s="76"/>
      <c r="LBO28" s="76"/>
      <c r="LBP28" s="76"/>
      <c r="LBQ28" s="76"/>
      <c r="LBR28" s="76"/>
      <c r="LBS28" s="76"/>
      <c r="LBT28" s="76"/>
      <c r="LBU28" s="76"/>
      <c r="LBV28" s="76"/>
      <c r="LBW28" s="76"/>
      <c r="LBX28" s="76"/>
      <c r="LBY28" s="76"/>
      <c r="LBZ28" s="76"/>
      <c r="LCA28" s="76"/>
      <c r="LCB28" s="76"/>
      <c r="LCC28" s="76"/>
      <c r="LCD28" s="76"/>
      <c r="LCE28" s="76"/>
      <c r="LCF28" s="76"/>
      <c r="LCG28" s="76"/>
      <c r="LCH28" s="76"/>
      <c r="LCI28" s="76"/>
      <c r="LCJ28" s="76"/>
      <c r="LCK28" s="76"/>
      <c r="LCL28" s="76"/>
      <c r="LCM28" s="76"/>
      <c r="LCN28" s="76"/>
      <c r="LCO28" s="76"/>
      <c r="LCP28" s="76"/>
      <c r="LCQ28" s="76"/>
      <c r="LCR28" s="76"/>
      <c r="LCS28" s="76"/>
      <c r="LCT28" s="76"/>
      <c r="LCU28" s="76"/>
      <c r="LCV28" s="76"/>
      <c r="LCW28" s="76"/>
      <c r="LCX28" s="76"/>
      <c r="LCY28" s="76"/>
      <c r="LCZ28" s="76"/>
      <c r="LDA28" s="76"/>
      <c r="LDB28" s="76"/>
      <c r="LDC28" s="76"/>
      <c r="LDD28" s="76"/>
      <c r="LDE28" s="76"/>
      <c r="LDF28" s="76"/>
      <c r="LDG28" s="76"/>
      <c r="LDH28" s="76"/>
      <c r="LDI28" s="76"/>
      <c r="LDJ28" s="76"/>
      <c r="LDK28" s="76"/>
      <c r="LDL28" s="76"/>
      <c r="LDM28" s="76"/>
      <c r="LDN28" s="76"/>
      <c r="LDO28" s="76"/>
      <c r="LDP28" s="76"/>
      <c r="LDQ28" s="76"/>
      <c r="LDR28" s="76"/>
      <c r="LDS28" s="76"/>
      <c r="LDT28" s="76"/>
      <c r="LDU28" s="76"/>
      <c r="LDV28" s="76"/>
      <c r="LDW28" s="76"/>
      <c r="LDX28" s="76"/>
      <c r="LDY28" s="76"/>
      <c r="LDZ28" s="76"/>
      <c r="LEA28" s="76"/>
      <c r="LEB28" s="76"/>
      <c r="LEC28" s="76"/>
      <c r="LED28" s="76"/>
      <c r="LEE28" s="76"/>
      <c r="LEF28" s="76"/>
      <c r="LEG28" s="76"/>
      <c r="LEH28" s="76"/>
      <c r="LEI28" s="76"/>
      <c r="LEJ28" s="76"/>
      <c r="LEK28" s="76"/>
      <c r="LEL28" s="76"/>
      <c r="LEM28" s="76"/>
      <c r="LEN28" s="76"/>
      <c r="LEO28" s="76"/>
      <c r="LEP28" s="76"/>
      <c r="LEQ28" s="76"/>
      <c r="LER28" s="76"/>
      <c r="LES28" s="76"/>
      <c r="LET28" s="76"/>
      <c r="LEU28" s="76"/>
      <c r="LEV28" s="76"/>
      <c r="LEW28" s="76"/>
      <c r="LEX28" s="76"/>
      <c r="LEY28" s="76"/>
      <c r="LEZ28" s="76"/>
      <c r="LFA28" s="76"/>
      <c r="LFB28" s="76"/>
      <c r="LFC28" s="76"/>
      <c r="LFD28" s="76"/>
      <c r="LFE28" s="76"/>
      <c r="LFF28" s="76"/>
      <c r="LFG28" s="76"/>
      <c r="LFH28" s="76"/>
      <c r="LFI28" s="76"/>
      <c r="LFJ28" s="76"/>
      <c r="LFK28" s="76"/>
      <c r="LFL28" s="76"/>
      <c r="LFM28" s="76"/>
      <c r="LFN28" s="76"/>
      <c r="LFO28" s="76"/>
      <c r="LFP28" s="76"/>
      <c r="LFQ28" s="76"/>
      <c r="LFR28" s="76"/>
      <c r="LFS28" s="76"/>
      <c r="LFT28" s="76"/>
      <c r="LFU28" s="76"/>
      <c r="LFV28" s="76"/>
      <c r="LFW28" s="76"/>
      <c r="LFX28" s="76"/>
      <c r="LFY28" s="76"/>
      <c r="LFZ28" s="76"/>
      <c r="LGA28" s="76"/>
      <c r="LGB28" s="76"/>
      <c r="LGC28" s="76"/>
      <c r="LGD28" s="76"/>
      <c r="LGE28" s="76"/>
      <c r="LGF28" s="76"/>
      <c r="LGG28" s="76"/>
      <c r="LGH28" s="76"/>
      <c r="LGI28" s="76"/>
      <c r="LGJ28" s="76"/>
      <c r="LGK28" s="76"/>
      <c r="LGL28" s="76"/>
      <c r="LGM28" s="76"/>
      <c r="LGN28" s="76"/>
      <c r="LGO28" s="76"/>
      <c r="LGP28" s="76"/>
      <c r="LGQ28" s="76"/>
      <c r="LGR28" s="76"/>
      <c r="LGS28" s="76"/>
      <c r="LGT28" s="76"/>
      <c r="LGU28" s="76"/>
      <c r="LGV28" s="76"/>
      <c r="LGW28" s="76"/>
      <c r="LGX28" s="76"/>
      <c r="LGY28" s="76"/>
      <c r="LGZ28" s="76"/>
      <c r="LHA28" s="76"/>
      <c r="LHB28" s="76"/>
      <c r="LHC28" s="76"/>
      <c r="LHD28" s="76"/>
      <c r="LHE28" s="76"/>
      <c r="LHF28" s="76"/>
      <c r="LHG28" s="76"/>
      <c r="LHH28" s="76"/>
      <c r="LHI28" s="76"/>
      <c r="LHJ28" s="76"/>
      <c r="LHK28" s="76"/>
      <c r="LHL28" s="76"/>
      <c r="LHM28" s="76"/>
      <c r="LHN28" s="76"/>
      <c r="LHO28" s="76"/>
      <c r="LHP28" s="76"/>
      <c r="LHQ28" s="76"/>
      <c r="LHR28" s="76"/>
      <c r="LHS28" s="76"/>
      <c r="LHT28" s="76"/>
      <c r="LHU28" s="76"/>
      <c r="LHV28" s="76"/>
      <c r="LHW28" s="76"/>
      <c r="LHX28" s="76"/>
      <c r="LHY28" s="76"/>
      <c r="LHZ28" s="76"/>
      <c r="LIA28" s="76"/>
      <c r="LIB28" s="76"/>
      <c r="LIC28" s="76"/>
      <c r="LID28" s="76"/>
      <c r="LIE28" s="76"/>
      <c r="LIF28" s="76"/>
      <c r="LIG28" s="76"/>
      <c r="LIH28" s="76"/>
      <c r="LII28" s="76"/>
      <c r="LIJ28" s="76"/>
      <c r="LIK28" s="76"/>
      <c r="LIL28" s="76"/>
      <c r="LIM28" s="76"/>
      <c r="LIN28" s="76"/>
      <c r="LIO28" s="76"/>
      <c r="LIP28" s="76"/>
      <c r="LIQ28" s="76"/>
      <c r="LIR28" s="76"/>
      <c r="LIS28" s="76"/>
      <c r="LIT28" s="76"/>
      <c r="LIU28" s="76"/>
      <c r="LIV28" s="76"/>
      <c r="LIW28" s="76"/>
      <c r="LIX28" s="76"/>
      <c r="LIY28" s="76"/>
      <c r="LIZ28" s="76"/>
      <c r="LJA28" s="76"/>
      <c r="LJB28" s="76"/>
      <c r="LJC28" s="76"/>
      <c r="LJD28" s="76"/>
      <c r="LJE28" s="76"/>
      <c r="LJF28" s="76"/>
      <c r="LJG28" s="76"/>
      <c r="LJH28" s="76"/>
      <c r="LJI28" s="76"/>
      <c r="LJJ28" s="76"/>
      <c r="LJK28" s="76"/>
      <c r="LJL28" s="76"/>
      <c r="LJM28" s="76"/>
      <c r="LJN28" s="76"/>
      <c r="LJO28" s="76"/>
      <c r="LJP28" s="76"/>
      <c r="LJQ28" s="76"/>
      <c r="LJR28" s="76"/>
      <c r="LJS28" s="76"/>
      <c r="LJT28" s="76"/>
      <c r="LJU28" s="76"/>
      <c r="LJV28" s="76"/>
      <c r="LJW28" s="76"/>
      <c r="LJX28" s="76"/>
      <c r="LJY28" s="76"/>
      <c r="LJZ28" s="76"/>
      <c r="LKA28" s="76"/>
      <c r="LKB28" s="76"/>
      <c r="LKC28" s="76"/>
      <c r="LKD28" s="76"/>
      <c r="LKE28" s="76"/>
      <c r="LKF28" s="76"/>
      <c r="LKG28" s="76"/>
      <c r="LKH28" s="76"/>
      <c r="LKI28" s="76"/>
      <c r="LKJ28" s="76"/>
      <c r="LKK28" s="76"/>
      <c r="LKL28" s="76"/>
      <c r="LKM28" s="76"/>
      <c r="LKN28" s="76"/>
      <c r="LKO28" s="76"/>
      <c r="LKP28" s="76"/>
      <c r="LKQ28" s="76"/>
      <c r="LKR28" s="76"/>
      <c r="LKS28" s="76"/>
      <c r="LKT28" s="76"/>
      <c r="LKU28" s="76"/>
      <c r="LKV28" s="76"/>
      <c r="LKW28" s="76"/>
      <c r="LKX28" s="76"/>
      <c r="LKY28" s="76"/>
      <c r="LKZ28" s="76"/>
      <c r="LLA28" s="76"/>
      <c r="LLB28" s="76"/>
      <c r="LLC28" s="76"/>
      <c r="LLD28" s="76"/>
      <c r="LLE28" s="76"/>
      <c r="LLF28" s="76"/>
      <c r="LLG28" s="76"/>
      <c r="LLH28" s="76"/>
      <c r="LLI28" s="76"/>
      <c r="LLJ28" s="76"/>
      <c r="LLK28" s="76"/>
      <c r="LLL28" s="76"/>
      <c r="LLM28" s="76"/>
      <c r="LLN28" s="76"/>
      <c r="LLO28" s="76"/>
      <c r="LLP28" s="76"/>
      <c r="LLQ28" s="76"/>
      <c r="LLR28" s="76"/>
      <c r="LLS28" s="76"/>
      <c r="LLT28" s="76"/>
      <c r="LLU28" s="76"/>
      <c r="LLV28" s="76"/>
      <c r="LLW28" s="76"/>
      <c r="LLX28" s="76"/>
      <c r="LLY28" s="76"/>
      <c r="LLZ28" s="76"/>
      <c r="LMA28" s="76"/>
      <c r="LMB28" s="76"/>
      <c r="LMC28" s="76"/>
      <c r="LMD28" s="76"/>
      <c r="LME28" s="76"/>
      <c r="LMF28" s="76"/>
      <c r="LMG28" s="76"/>
      <c r="LMH28" s="76"/>
      <c r="LMI28" s="76"/>
      <c r="LMJ28" s="76"/>
      <c r="LMK28" s="76"/>
      <c r="LML28" s="76"/>
      <c r="LMM28" s="76"/>
      <c r="LMN28" s="76"/>
      <c r="LMO28" s="76"/>
      <c r="LMP28" s="76"/>
      <c r="LMQ28" s="76"/>
      <c r="LMR28" s="76"/>
      <c r="LMS28" s="76"/>
      <c r="LMT28" s="76"/>
      <c r="LMU28" s="76"/>
      <c r="LMV28" s="76"/>
      <c r="LMW28" s="76"/>
      <c r="LMX28" s="76"/>
      <c r="LMY28" s="76"/>
      <c r="LMZ28" s="76"/>
      <c r="LNA28" s="76"/>
      <c r="LNB28" s="76"/>
      <c r="LNC28" s="76"/>
      <c r="LND28" s="76"/>
      <c r="LNE28" s="76"/>
      <c r="LNF28" s="76"/>
      <c r="LNG28" s="76"/>
      <c r="LNH28" s="76"/>
      <c r="LNI28" s="76"/>
      <c r="LNJ28" s="76"/>
      <c r="LNK28" s="76"/>
      <c r="LNL28" s="76"/>
      <c r="LNM28" s="76"/>
      <c r="LNN28" s="76"/>
      <c r="LNO28" s="76"/>
      <c r="LNP28" s="76"/>
      <c r="LNQ28" s="76"/>
      <c r="LNR28" s="76"/>
      <c r="LNS28" s="76"/>
      <c r="LNT28" s="76"/>
      <c r="LNU28" s="76"/>
      <c r="LNV28" s="76"/>
      <c r="LNW28" s="76"/>
      <c r="LNX28" s="76"/>
      <c r="LNY28" s="76"/>
      <c r="LNZ28" s="76"/>
      <c r="LOA28" s="76"/>
      <c r="LOB28" s="76"/>
      <c r="LOC28" s="76"/>
      <c r="LOD28" s="76"/>
      <c r="LOE28" s="76"/>
      <c r="LOF28" s="76"/>
      <c r="LOG28" s="76"/>
      <c r="LOH28" s="76"/>
      <c r="LOI28" s="76"/>
      <c r="LOJ28" s="76"/>
      <c r="LOK28" s="76"/>
      <c r="LOL28" s="76"/>
      <c r="LOM28" s="76"/>
      <c r="LON28" s="76"/>
      <c r="LOO28" s="76"/>
      <c r="LOP28" s="76"/>
      <c r="LOQ28" s="76"/>
      <c r="LOR28" s="76"/>
      <c r="LOS28" s="76"/>
      <c r="LOT28" s="76"/>
      <c r="LOU28" s="76"/>
      <c r="LOV28" s="76"/>
      <c r="LOW28" s="76"/>
      <c r="LOX28" s="76"/>
      <c r="LOY28" s="76"/>
      <c r="LOZ28" s="76"/>
      <c r="LPA28" s="76"/>
      <c r="LPB28" s="76"/>
      <c r="LPC28" s="76"/>
      <c r="LPD28" s="76"/>
      <c r="LPE28" s="76"/>
      <c r="LPF28" s="76"/>
      <c r="LPG28" s="76"/>
      <c r="LPH28" s="76"/>
      <c r="LPI28" s="76"/>
      <c r="LPJ28" s="76"/>
      <c r="LPK28" s="76"/>
      <c r="LPL28" s="76"/>
      <c r="LPM28" s="76"/>
      <c r="LPN28" s="76"/>
      <c r="LPO28" s="76"/>
      <c r="LPP28" s="76"/>
      <c r="LPQ28" s="76"/>
      <c r="LPR28" s="76"/>
      <c r="LPS28" s="76"/>
      <c r="LPT28" s="76"/>
      <c r="LPU28" s="76"/>
      <c r="LPV28" s="76"/>
      <c r="LPW28" s="76"/>
      <c r="LPX28" s="76"/>
      <c r="LPY28" s="76"/>
      <c r="LPZ28" s="76"/>
      <c r="LQA28" s="76"/>
      <c r="LQB28" s="76"/>
      <c r="LQC28" s="76"/>
      <c r="LQD28" s="76"/>
      <c r="LQE28" s="76"/>
      <c r="LQF28" s="76"/>
      <c r="LQG28" s="76"/>
      <c r="LQH28" s="76"/>
      <c r="LQI28" s="76"/>
      <c r="LQJ28" s="76"/>
      <c r="LQK28" s="76"/>
      <c r="LQL28" s="76"/>
      <c r="LQM28" s="76"/>
      <c r="LQN28" s="76"/>
      <c r="LQO28" s="76"/>
      <c r="LQP28" s="76"/>
      <c r="LQQ28" s="76"/>
      <c r="LQR28" s="76"/>
      <c r="LQS28" s="76"/>
      <c r="LQT28" s="76"/>
      <c r="LQU28" s="76"/>
      <c r="LQV28" s="76"/>
      <c r="LQW28" s="76"/>
      <c r="LQX28" s="76"/>
      <c r="LQY28" s="76"/>
      <c r="LQZ28" s="76"/>
      <c r="LRA28" s="76"/>
      <c r="LRB28" s="76"/>
      <c r="LRC28" s="76"/>
      <c r="LRD28" s="76"/>
      <c r="LRE28" s="76"/>
      <c r="LRF28" s="76"/>
      <c r="LRG28" s="76"/>
      <c r="LRH28" s="76"/>
      <c r="LRI28" s="76"/>
      <c r="LRJ28" s="76"/>
      <c r="LRK28" s="76"/>
      <c r="LRL28" s="76"/>
      <c r="LRM28" s="76"/>
      <c r="LRN28" s="76"/>
      <c r="LRO28" s="76"/>
      <c r="LRP28" s="76"/>
      <c r="LRQ28" s="76"/>
      <c r="LRR28" s="76"/>
      <c r="LRS28" s="76"/>
      <c r="LRT28" s="76"/>
      <c r="LRU28" s="76"/>
      <c r="LRV28" s="76"/>
      <c r="LRW28" s="76"/>
      <c r="LRX28" s="76"/>
      <c r="LRY28" s="76"/>
      <c r="LRZ28" s="76"/>
      <c r="LSA28" s="76"/>
      <c r="LSB28" s="76"/>
      <c r="LSC28" s="76"/>
      <c r="LSD28" s="76"/>
      <c r="LSE28" s="76"/>
      <c r="LSF28" s="76"/>
      <c r="LSG28" s="76"/>
      <c r="LSH28" s="76"/>
      <c r="LSI28" s="76"/>
      <c r="LSJ28" s="76"/>
      <c r="LSK28" s="76"/>
      <c r="LSL28" s="76"/>
      <c r="LSM28" s="76"/>
      <c r="LSN28" s="76"/>
      <c r="LSO28" s="76"/>
      <c r="LSP28" s="76"/>
      <c r="LSQ28" s="76"/>
      <c r="LSR28" s="76"/>
      <c r="LSS28" s="76"/>
      <c r="LST28" s="76"/>
      <c r="LSU28" s="76"/>
      <c r="LSV28" s="76"/>
      <c r="LSW28" s="76"/>
      <c r="LSX28" s="76"/>
      <c r="LSY28" s="76"/>
      <c r="LSZ28" s="76"/>
      <c r="LTA28" s="76"/>
      <c r="LTB28" s="76"/>
      <c r="LTC28" s="76"/>
      <c r="LTD28" s="76"/>
      <c r="LTE28" s="76"/>
      <c r="LTF28" s="76"/>
      <c r="LTG28" s="76"/>
      <c r="LTH28" s="76"/>
      <c r="LTI28" s="76"/>
      <c r="LTJ28" s="76"/>
      <c r="LTK28" s="76"/>
      <c r="LTL28" s="76"/>
      <c r="LTM28" s="76"/>
      <c r="LTN28" s="76"/>
      <c r="LTO28" s="76"/>
      <c r="LTP28" s="76"/>
      <c r="LTQ28" s="76"/>
      <c r="LTR28" s="76"/>
      <c r="LTS28" s="76"/>
      <c r="LTT28" s="76"/>
      <c r="LTU28" s="76"/>
      <c r="LTV28" s="76"/>
      <c r="LTW28" s="76"/>
      <c r="LTX28" s="76"/>
      <c r="LTY28" s="76"/>
      <c r="LTZ28" s="76"/>
      <c r="LUA28" s="76"/>
      <c r="LUB28" s="76"/>
      <c r="LUC28" s="76"/>
      <c r="LUD28" s="76"/>
      <c r="LUE28" s="76"/>
      <c r="LUF28" s="76"/>
      <c r="LUG28" s="76"/>
      <c r="LUH28" s="76"/>
      <c r="LUI28" s="76"/>
      <c r="LUJ28" s="76"/>
      <c r="LUK28" s="76"/>
      <c r="LUL28" s="76"/>
      <c r="LUM28" s="76"/>
      <c r="LUN28" s="76"/>
      <c r="LUO28" s="76"/>
      <c r="LUP28" s="76"/>
      <c r="LUQ28" s="76"/>
      <c r="LUR28" s="76"/>
      <c r="LUS28" s="76"/>
      <c r="LUT28" s="76"/>
      <c r="LUU28" s="76"/>
      <c r="LUV28" s="76"/>
      <c r="LUW28" s="76"/>
      <c r="LUX28" s="76"/>
      <c r="LUY28" s="76"/>
      <c r="LUZ28" s="76"/>
      <c r="LVA28" s="76"/>
      <c r="LVB28" s="76"/>
      <c r="LVC28" s="76"/>
      <c r="LVD28" s="76"/>
      <c r="LVE28" s="76"/>
      <c r="LVF28" s="76"/>
      <c r="LVG28" s="76"/>
      <c r="LVH28" s="76"/>
      <c r="LVI28" s="76"/>
      <c r="LVJ28" s="76"/>
      <c r="LVK28" s="76"/>
      <c r="LVL28" s="76"/>
      <c r="LVM28" s="76"/>
      <c r="LVN28" s="76"/>
      <c r="LVO28" s="76"/>
      <c r="LVP28" s="76"/>
      <c r="LVQ28" s="76"/>
      <c r="LVR28" s="76"/>
      <c r="LVS28" s="76"/>
      <c r="LVT28" s="76"/>
      <c r="LVU28" s="76"/>
      <c r="LVV28" s="76"/>
      <c r="LVW28" s="76"/>
      <c r="LVX28" s="76"/>
      <c r="LVY28" s="76"/>
      <c r="LVZ28" s="76"/>
      <c r="LWA28" s="76"/>
      <c r="LWB28" s="76"/>
      <c r="LWC28" s="76"/>
      <c r="LWD28" s="76"/>
      <c r="LWE28" s="76"/>
      <c r="LWF28" s="76"/>
      <c r="LWG28" s="76"/>
      <c r="LWH28" s="76"/>
      <c r="LWI28" s="76"/>
      <c r="LWJ28" s="76"/>
      <c r="LWK28" s="76"/>
      <c r="LWL28" s="76"/>
      <c r="LWM28" s="76"/>
      <c r="LWN28" s="76"/>
      <c r="LWO28" s="76"/>
      <c r="LWP28" s="76"/>
      <c r="LWQ28" s="76"/>
      <c r="LWR28" s="76"/>
      <c r="LWS28" s="76"/>
      <c r="LWT28" s="76"/>
      <c r="LWU28" s="76"/>
      <c r="LWV28" s="76"/>
      <c r="LWW28" s="76"/>
      <c r="LWX28" s="76"/>
      <c r="LWY28" s="76"/>
      <c r="LWZ28" s="76"/>
      <c r="LXA28" s="76"/>
      <c r="LXB28" s="76"/>
      <c r="LXC28" s="76"/>
      <c r="LXD28" s="76"/>
      <c r="LXE28" s="76"/>
      <c r="LXF28" s="76"/>
      <c r="LXG28" s="76"/>
      <c r="LXH28" s="76"/>
      <c r="LXI28" s="76"/>
      <c r="LXJ28" s="76"/>
      <c r="LXK28" s="76"/>
      <c r="LXL28" s="76"/>
      <c r="LXM28" s="76"/>
      <c r="LXN28" s="76"/>
      <c r="LXO28" s="76"/>
      <c r="LXP28" s="76"/>
      <c r="LXQ28" s="76"/>
      <c r="LXR28" s="76"/>
      <c r="LXS28" s="76"/>
      <c r="LXT28" s="76"/>
      <c r="LXU28" s="76"/>
      <c r="LXV28" s="76"/>
      <c r="LXW28" s="76"/>
      <c r="LXX28" s="76"/>
      <c r="LXY28" s="76"/>
      <c r="LXZ28" s="76"/>
      <c r="LYA28" s="76"/>
      <c r="LYB28" s="76"/>
      <c r="LYC28" s="76"/>
      <c r="LYD28" s="76"/>
      <c r="LYE28" s="76"/>
      <c r="LYF28" s="76"/>
      <c r="LYG28" s="76"/>
      <c r="LYH28" s="76"/>
      <c r="LYI28" s="76"/>
      <c r="LYJ28" s="76"/>
      <c r="LYK28" s="76"/>
      <c r="LYL28" s="76"/>
      <c r="LYM28" s="76"/>
      <c r="LYN28" s="76"/>
      <c r="LYO28" s="76"/>
      <c r="LYP28" s="76"/>
      <c r="LYQ28" s="76"/>
      <c r="LYR28" s="76"/>
      <c r="LYS28" s="76"/>
      <c r="LYT28" s="76"/>
      <c r="LYU28" s="76"/>
      <c r="LYV28" s="76"/>
      <c r="LYW28" s="76"/>
      <c r="LYX28" s="76"/>
      <c r="LYY28" s="76"/>
      <c r="LYZ28" s="76"/>
      <c r="LZA28" s="76"/>
      <c r="LZB28" s="76"/>
      <c r="LZC28" s="76"/>
      <c r="LZD28" s="76"/>
      <c r="LZE28" s="76"/>
      <c r="LZF28" s="76"/>
      <c r="LZG28" s="76"/>
      <c r="LZH28" s="76"/>
      <c r="LZI28" s="76"/>
      <c r="LZJ28" s="76"/>
      <c r="LZK28" s="76"/>
      <c r="LZL28" s="76"/>
      <c r="LZM28" s="76"/>
      <c r="LZN28" s="76"/>
      <c r="LZO28" s="76"/>
      <c r="LZP28" s="76"/>
      <c r="LZQ28" s="76"/>
      <c r="LZR28" s="76"/>
      <c r="LZS28" s="76"/>
      <c r="LZT28" s="76"/>
      <c r="LZU28" s="76"/>
      <c r="LZV28" s="76"/>
      <c r="LZW28" s="76"/>
      <c r="LZX28" s="76"/>
      <c r="LZY28" s="76"/>
      <c r="LZZ28" s="76"/>
      <c r="MAA28" s="76"/>
      <c r="MAB28" s="76"/>
      <c r="MAC28" s="76"/>
      <c r="MAD28" s="76"/>
      <c r="MAE28" s="76"/>
      <c r="MAF28" s="76"/>
      <c r="MAG28" s="76"/>
      <c r="MAH28" s="76"/>
      <c r="MAI28" s="76"/>
      <c r="MAJ28" s="76"/>
      <c r="MAK28" s="76"/>
      <c r="MAL28" s="76"/>
      <c r="MAM28" s="76"/>
      <c r="MAN28" s="76"/>
      <c r="MAO28" s="76"/>
      <c r="MAP28" s="76"/>
      <c r="MAQ28" s="76"/>
      <c r="MAR28" s="76"/>
      <c r="MAS28" s="76"/>
      <c r="MAT28" s="76"/>
      <c r="MAU28" s="76"/>
      <c r="MAV28" s="76"/>
      <c r="MAW28" s="76"/>
      <c r="MAX28" s="76"/>
      <c r="MAY28" s="76"/>
      <c r="MAZ28" s="76"/>
      <c r="MBA28" s="76"/>
      <c r="MBB28" s="76"/>
      <c r="MBC28" s="76"/>
      <c r="MBD28" s="76"/>
      <c r="MBE28" s="76"/>
      <c r="MBF28" s="76"/>
      <c r="MBG28" s="76"/>
      <c r="MBH28" s="76"/>
      <c r="MBI28" s="76"/>
      <c r="MBJ28" s="76"/>
      <c r="MBK28" s="76"/>
      <c r="MBL28" s="76"/>
      <c r="MBM28" s="76"/>
      <c r="MBN28" s="76"/>
      <c r="MBO28" s="76"/>
      <c r="MBP28" s="76"/>
      <c r="MBQ28" s="76"/>
      <c r="MBR28" s="76"/>
      <c r="MBS28" s="76"/>
      <c r="MBT28" s="76"/>
      <c r="MBU28" s="76"/>
      <c r="MBV28" s="76"/>
      <c r="MBW28" s="76"/>
      <c r="MBX28" s="76"/>
      <c r="MBY28" s="76"/>
      <c r="MBZ28" s="76"/>
      <c r="MCA28" s="76"/>
      <c r="MCB28" s="76"/>
      <c r="MCC28" s="76"/>
      <c r="MCD28" s="76"/>
      <c r="MCE28" s="76"/>
      <c r="MCF28" s="76"/>
      <c r="MCG28" s="76"/>
      <c r="MCH28" s="76"/>
      <c r="MCI28" s="76"/>
      <c r="MCJ28" s="76"/>
      <c r="MCK28" s="76"/>
      <c r="MCL28" s="76"/>
      <c r="MCM28" s="76"/>
      <c r="MCN28" s="76"/>
      <c r="MCO28" s="76"/>
      <c r="MCP28" s="76"/>
      <c r="MCQ28" s="76"/>
      <c r="MCR28" s="76"/>
      <c r="MCS28" s="76"/>
      <c r="MCT28" s="76"/>
      <c r="MCU28" s="76"/>
      <c r="MCV28" s="76"/>
      <c r="MCW28" s="76"/>
      <c r="MCX28" s="76"/>
      <c r="MCY28" s="76"/>
      <c r="MCZ28" s="76"/>
      <c r="MDA28" s="76"/>
      <c r="MDB28" s="76"/>
      <c r="MDC28" s="76"/>
      <c r="MDD28" s="76"/>
      <c r="MDE28" s="76"/>
      <c r="MDF28" s="76"/>
      <c r="MDG28" s="76"/>
      <c r="MDH28" s="76"/>
      <c r="MDI28" s="76"/>
      <c r="MDJ28" s="76"/>
      <c r="MDK28" s="76"/>
      <c r="MDL28" s="76"/>
      <c r="MDM28" s="76"/>
      <c r="MDN28" s="76"/>
      <c r="MDO28" s="76"/>
      <c r="MDP28" s="76"/>
      <c r="MDQ28" s="76"/>
      <c r="MDR28" s="76"/>
      <c r="MDS28" s="76"/>
      <c r="MDT28" s="76"/>
      <c r="MDU28" s="76"/>
      <c r="MDV28" s="76"/>
      <c r="MDW28" s="76"/>
      <c r="MDX28" s="76"/>
      <c r="MDY28" s="76"/>
      <c r="MDZ28" s="76"/>
      <c r="MEA28" s="76"/>
      <c r="MEB28" s="76"/>
      <c r="MEC28" s="76"/>
      <c r="MED28" s="76"/>
      <c r="MEE28" s="76"/>
      <c r="MEF28" s="76"/>
      <c r="MEG28" s="76"/>
      <c r="MEH28" s="76"/>
      <c r="MEI28" s="76"/>
      <c r="MEJ28" s="76"/>
      <c r="MEK28" s="76"/>
      <c r="MEL28" s="76"/>
      <c r="MEM28" s="76"/>
      <c r="MEN28" s="76"/>
      <c r="MEO28" s="76"/>
      <c r="MEP28" s="76"/>
      <c r="MEQ28" s="76"/>
      <c r="MER28" s="76"/>
      <c r="MES28" s="76"/>
      <c r="MET28" s="76"/>
      <c r="MEU28" s="76"/>
      <c r="MEV28" s="76"/>
      <c r="MEW28" s="76"/>
      <c r="MEX28" s="76"/>
      <c r="MEY28" s="76"/>
      <c r="MEZ28" s="76"/>
      <c r="MFA28" s="76"/>
      <c r="MFB28" s="76"/>
      <c r="MFC28" s="76"/>
      <c r="MFD28" s="76"/>
      <c r="MFE28" s="76"/>
      <c r="MFF28" s="76"/>
      <c r="MFG28" s="76"/>
      <c r="MFH28" s="76"/>
      <c r="MFI28" s="76"/>
      <c r="MFJ28" s="76"/>
      <c r="MFK28" s="76"/>
      <c r="MFL28" s="76"/>
      <c r="MFM28" s="76"/>
      <c r="MFN28" s="76"/>
      <c r="MFO28" s="76"/>
      <c r="MFP28" s="76"/>
      <c r="MFQ28" s="76"/>
      <c r="MFR28" s="76"/>
      <c r="MFS28" s="76"/>
      <c r="MFT28" s="76"/>
      <c r="MFU28" s="76"/>
      <c r="MFV28" s="76"/>
      <c r="MFW28" s="76"/>
      <c r="MFX28" s="76"/>
      <c r="MFY28" s="76"/>
      <c r="MFZ28" s="76"/>
      <c r="MGA28" s="76"/>
      <c r="MGB28" s="76"/>
      <c r="MGC28" s="76"/>
      <c r="MGD28" s="76"/>
      <c r="MGE28" s="76"/>
      <c r="MGF28" s="76"/>
      <c r="MGG28" s="76"/>
      <c r="MGH28" s="76"/>
      <c r="MGI28" s="76"/>
      <c r="MGJ28" s="76"/>
      <c r="MGK28" s="76"/>
      <c r="MGL28" s="76"/>
      <c r="MGM28" s="76"/>
      <c r="MGN28" s="76"/>
      <c r="MGO28" s="76"/>
      <c r="MGP28" s="76"/>
      <c r="MGQ28" s="76"/>
      <c r="MGR28" s="76"/>
      <c r="MGS28" s="76"/>
      <c r="MGT28" s="76"/>
      <c r="MGU28" s="76"/>
      <c r="MGV28" s="76"/>
      <c r="MGW28" s="76"/>
      <c r="MGX28" s="76"/>
      <c r="MGY28" s="76"/>
      <c r="MGZ28" s="76"/>
      <c r="MHA28" s="76"/>
      <c r="MHB28" s="76"/>
      <c r="MHC28" s="76"/>
      <c r="MHD28" s="76"/>
      <c r="MHE28" s="76"/>
      <c r="MHF28" s="76"/>
      <c r="MHG28" s="76"/>
      <c r="MHH28" s="76"/>
      <c r="MHI28" s="76"/>
      <c r="MHJ28" s="76"/>
      <c r="MHK28" s="76"/>
      <c r="MHL28" s="76"/>
      <c r="MHM28" s="76"/>
      <c r="MHN28" s="76"/>
      <c r="MHO28" s="76"/>
      <c r="MHP28" s="76"/>
      <c r="MHQ28" s="76"/>
      <c r="MHR28" s="76"/>
      <c r="MHS28" s="76"/>
      <c r="MHT28" s="76"/>
      <c r="MHU28" s="76"/>
      <c r="MHV28" s="76"/>
      <c r="MHW28" s="76"/>
      <c r="MHX28" s="76"/>
      <c r="MHY28" s="76"/>
      <c r="MHZ28" s="76"/>
      <c r="MIA28" s="76"/>
      <c r="MIB28" s="76"/>
      <c r="MIC28" s="76"/>
      <c r="MID28" s="76"/>
      <c r="MIE28" s="76"/>
      <c r="MIF28" s="76"/>
      <c r="MIG28" s="76"/>
      <c r="MIH28" s="76"/>
      <c r="MII28" s="76"/>
      <c r="MIJ28" s="76"/>
      <c r="MIK28" s="76"/>
      <c r="MIL28" s="76"/>
      <c r="MIM28" s="76"/>
      <c r="MIN28" s="76"/>
      <c r="MIO28" s="76"/>
      <c r="MIP28" s="76"/>
      <c r="MIQ28" s="76"/>
      <c r="MIR28" s="76"/>
      <c r="MIS28" s="76"/>
      <c r="MIT28" s="76"/>
      <c r="MIU28" s="76"/>
      <c r="MIV28" s="76"/>
      <c r="MIW28" s="76"/>
      <c r="MIX28" s="76"/>
      <c r="MIY28" s="76"/>
      <c r="MIZ28" s="76"/>
      <c r="MJA28" s="76"/>
      <c r="MJB28" s="76"/>
      <c r="MJC28" s="76"/>
      <c r="MJD28" s="76"/>
      <c r="MJE28" s="76"/>
      <c r="MJF28" s="76"/>
      <c r="MJG28" s="76"/>
      <c r="MJH28" s="76"/>
      <c r="MJI28" s="76"/>
      <c r="MJJ28" s="76"/>
      <c r="MJK28" s="76"/>
      <c r="MJL28" s="76"/>
      <c r="MJM28" s="76"/>
      <c r="MJN28" s="76"/>
      <c r="MJO28" s="76"/>
      <c r="MJP28" s="76"/>
      <c r="MJQ28" s="76"/>
      <c r="MJR28" s="76"/>
      <c r="MJS28" s="76"/>
      <c r="MJT28" s="76"/>
      <c r="MJU28" s="76"/>
      <c r="MJV28" s="76"/>
      <c r="MJW28" s="76"/>
      <c r="MJX28" s="76"/>
      <c r="MJY28" s="76"/>
      <c r="MJZ28" s="76"/>
      <c r="MKA28" s="76"/>
      <c r="MKB28" s="76"/>
      <c r="MKC28" s="76"/>
      <c r="MKD28" s="76"/>
      <c r="MKE28" s="76"/>
      <c r="MKF28" s="76"/>
      <c r="MKG28" s="76"/>
      <c r="MKH28" s="76"/>
      <c r="MKI28" s="76"/>
      <c r="MKJ28" s="76"/>
      <c r="MKK28" s="76"/>
      <c r="MKL28" s="76"/>
      <c r="MKM28" s="76"/>
      <c r="MKN28" s="76"/>
      <c r="MKO28" s="76"/>
      <c r="MKP28" s="76"/>
      <c r="MKQ28" s="76"/>
      <c r="MKR28" s="76"/>
      <c r="MKS28" s="76"/>
      <c r="MKT28" s="76"/>
      <c r="MKU28" s="76"/>
      <c r="MKV28" s="76"/>
      <c r="MKW28" s="76"/>
      <c r="MKX28" s="76"/>
      <c r="MKY28" s="76"/>
      <c r="MKZ28" s="76"/>
      <c r="MLA28" s="76"/>
      <c r="MLB28" s="76"/>
      <c r="MLC28" s="76"/>
      <c r="MLD28" s="76"/>
      <c r="MLE28" s="76"/>
      <c r="MLF28" s="76"/>
      <c r="MLG28" s="76"/>
      <c r="MLH28" s="76"/>
      <c r="MLI28" s="76"/>
      <c r="MLJ28" s="76"/>
      <c r="MLK28" s="76"/>
      <c r="MLL28" s="76"/>
      <c r="MLM28" s="76"/>
      <c r="MLN28" s="76"/>
      <c r="MLO28" s="76"/>
      <c r="MLP28" s="76"/>
      <c r="MLQ28" s="76"/>
      <c r="MLR28" s="76"/>
      <c r="MLS28" s="76"/>
      <c r="MLT28" s="76"/>
      <c r="MLU28" s="76"/>
      <c r="MLV28" s="76"/>
      <c r="MLW28" s="76"/>
      <c r="MLX28" s="76"/>
      <c r="MLY28" s="76"/>
      <c r="MLZ28" s="76"/>
      <c r="MMA28" s="76"/>
      <c r="MMB28" s="76"/>
      <c r="MMC28" s="76"/>
      <c r="MMD28" s="76"/>
      <c r="MME28" s="76"/>
      <c r="MMF28" s="76"/>
      <c r="MMG28" s="76"/>
      <c r="MMH28" s="76"/>
      <c r="MMI28" s="76"/>
      <c r="MMJ28" s="76"/>
      <c r="MMK28" s="76"/>
      <c r="MML28" s="76"/>
      <c r="MMM28" s="76"/>
      <c r="MMN28" s="76"/>
      <c r="MMO28" s="76"/>
      <c r="MMP28" s="76"/>
      <c r="MMQ28" s="76"/>
      <c r="MMR28" s="76"/>
      <c r="MMS28" s="76"/>
      <c r="MMT28" s="76"/>
      <c r="MMU28" s="76"/>
      <c r="MMV28" s="76"/>
      <c r="MMW28" s="76"/>
      <c r="MMX28" s="76"/>
      <c r="MMY28" s="76"/>
      <c r="MMZ28" s="76"/>
      <c r="MNA28" s="76"/>
      <c r="MNB28" s="76"/>
      <c r="MNC28" s="76"/>
      <c r="MND28" s="76"/>
      <c r="MNE28" s="76"/>
      <c r="MNF28" s="76"/>
      <c r="MNG28" s="76"/>
      <c r="MNH28" s="76"/>
      <c r="MNI28" s="76"/>
      <c r="MNJ28" s="76"/>
      <c r="MNK28" s="76"/>
      <c r="MNL28" s="76"/>
      <c r="MNM28" s="76"/>
      <c r="MNN28" s="76"/>
      <c r="MNO28" s="76"/>
      <c r="MNP28" s="76"/>
      <c r="MNQ28" s="76"/>
      <c r="MNR28" s="76"/>
      <c r="MNS28" s="76"/>
      <c r="MNT28" s="76"/>
      <c r="MNU28" s="76"/>
      <c r="MNV28" s="76"/>
      <c r="MNW28" s="76"/>
      <c r="MNX28" s="76"/>
      <c r="MNY28" s="76"/>
      <c r="MNZ28" s="76"/>
      <c r="MOA28" s="76"/>
      <c r="MOB28" s="76"/>
      <c r="MOC28" s="76"/>
      <c r="MOD28" s="76"/>
      <c r="MOE28" s="76"/>
      <c r="MOF28" s="76"/>
      <c r="MOG28" s="76"/>
      <c r="MOH28" s="76"/>
      <c r="MOI28" s="76"/>
      <c r="MOJ28" s="76"/>
      <c r="MOK28" s="76"/>
      <c r="MOL28" s="76"/>
      <c r="MOM28" s="76"/>
      <c r="MON28" s="76"/>
      <c r="MOO28" s="76"/>
      <c r="MOP28" s="76"/>
      <c r="MOQ28" s="76"/>
      <c r="MOR28" s="76"/>
      <c r="MOS28" s="76"/>
      <c r="MOT28" s="76"/>
      <c r="MOU28" s="76"/>
      <c r="MOV28" s="76"/>
      <c r="MOW28" s="76"/>
      <c r="MOX28" s="76"/>
      <c r="MOY28" s="76"/>
      <c r="MOZ28" s="76"/>
      <c r="MPA28" s="76"/>
      <c r="MPB28" s="76"/>
      <c r="MPC28" s="76"/>
      <c r="MPD28" s="76"/>
      <c r="MPE28" s="76"/>
      <c r="MPF28" s="76"/>
      <c r="MPG28" s="76"/>
      <c r="MPH28" s="76"/>
      <c r="MPI28" s="76"/>
      <c r="MPJ28" s="76"/>
      <c r="MPK28" s="76"/>
      <c r="MPL28" s="76"/>
      <c r="MPM28" s="76"/>
      <c r="MPN28" s="76"/>
      <c r="MPO28" s="76"/>
      <c r="MPP28" s="76"/>
      <c r="MPQ28" s="76"/>
      <c r="MPR28" s="76"/>
      <c r="MPS28" s="76"/>
      <c r="MPT28" s="76"/>
      <c r="MPU28" s="76"/>
      <c r="MPV28" s="76"/>
      <c r="MPW28" s="76"/>
      <c r="MPX28" s="76"/>
      <c r="MPY28" s="76"/>
      <c r="MPZ28" s="76"/>
      <c r="MQA28" s="76"/>
      <c r="MQB28" s="76"/>
      <c r="MQC28" s="76"/>
      <c r="MQD28" s="76"/>
      <c r="MQE28" s="76"/>
      <c r="MQF28" s="76"/>
      <c r="MQG28" s="76"/>
      <c r="MQH28" s="76"/>
      <c r="MQI28" s="76"/>
      <c r="MQJ28" s="76"/>
      <c r="MQK28" s="76"/>
      <c r="MQL28" s="76"/>
      <c r="MQM28" s="76"/>
      <c r="MQN28" s="76"/>
      <c r="MQO28" s="76"/>
      <c r="MQP28" s="76"/>
      <c r="MQQ28" s="76"/>
      <c r="MQR28" s="76"/>
      <c r="MQS28" s="76"/>
      <c r="MQT28" s="76"/>
      <c r="MQU28" s="76"/>
      <c r="MQV28" s="76"/>
      <c r="MQW28" s="76"/>
      <c r="MQX28" s="76"/>
      <c r="MQY28" s="76"/>
      <c r="MQZ28" s="76"/>
      <c r="MRA28" s="76"/>
      <c r="MRB28" s="76"/>
      <c r="MRC28" s="76"/>
      <c r="MRD28" s="76"/>
      <c r="MRE28" s="76"/>
      <c r="MRF28" s="76"/>
      <c r="MRG28" s="76"/>
      <c r="MRH28" s="76"/>
      <c r="MRI28" s="76"/>
      <c r="MRJ28" s="76"/>
      <c r="MRK28" s="76"/>
      <c r="MRL28" s="76"/>
      <c r="MRM28" s="76"/>
      <c r="MRN28" s="76"/>
      <c r="MRO28" s="76"/>
      <c r="MRP28" s="76"/>
      <c r="MRQ28" s="76"/>
      <c r="MRR28" s="76"/>
      <c r="MRS28" s="76"/>
      <c r="MRT28" s="76"/>
      <c r="MRU28" s="76"/>
      <c r="MRV28" s="76"/>
      <c r="MRW28" s="76"/>
      <c r="MRX28" s="76"/>
      <c r="MRY28" s="76"/>
      <c r="MRZ28" s="76"/>
      <c r="MSA28" s="76"/>
      <c r="MSB28" s="76"/>
      <c r="MSC28" s="76"/>
      <c r="MSD28" s="76"/>
      <c r="MSE28" s="76"/>
      <c r="MSF28" s="76"/>
      <c r="MSG28" s="76"/>
      <c r="MSH28" s="76"/>
      <c r="MSI28" s="76"/>
      <c r="MSJ28" s="76"/>
      <c r="MSK28" s="76"/>
      <c r="MSL28" s="76"/>
      <c r="MSM28" s="76"/>
      <c r="MSN28" s="76"/>
      <c r="MSO28" s="76"/>
      <c r="MSP28" s="76"/>
      <c r="MSQ28" s="76"/>
      <c r="MSR28" s="76"/>
      <c r="MSS28" s="76"/>
      <c r="MST28" s="76"/>
      <c r="MSU28" s="76"/>
      <c r="MSV28" s="76"/>
      <c r="MSW28" s="76"/>
      <c r="MSX28" s="76"/>
      <c r="MSY28" s="76"/>
      <c r="MSZ28" s="76"/>
      <c r="MTA28" s="76"/>
      <c r="MTB28" s="76"/>
      <c r="MTC28" s="76"/>
      <c r="MTD28" s="76"/>
      <c r="MTE28" s="76"/>
      <c r="MTF28" s="76"/>
      <c r="MTG28" s="76"/>
      <c r="MTH28" s="76"/>
      <c r="MTI28" s="76"/>
      <c r="MTJ28" s="76"/>
      <c r="MTK28" s="76"/>
      <c r="MTL28" s="76"/>
      <c r="MTM28" s="76"/>
      <c r="MTN28" s="76"/>
      <c r="MTO28" s="76"/>
      <c r="MTP28" s="76"/>
      <c r="MTQ28" s="76"/>
      <c r="MTR28" s="76"/>
      <c r="MTS28" s="76"/>
      <c r="MTT28" s="76"/>
      <c r="MTU28" s="76"/>
      <c r="MTV28" s="76"/>
      <c r="MTW28" s="76"/>
      <c r="MTX28" s="76"/>
      <c r="MTY28" s="76"/>
      <c r="MTZ28" s="76"/>
      <c r="MUA28" s="76"/>
      <c r="MUB28" s="76"/>
      <c r="MUC28" s="76"/>
      <c r="MUD28" s="76"/>
      <c r="MUE28" s="76"/>
      <c r="MUF28" s="76"/>
      <c r="MUG28" s="76"/>
      <c r="MUH28" s="76"/>
      <c r="MUI28" s="76"/>
      <c r="MUJ28" s="76"/>
      <c r="MUK28" s="76"/>
      <c r="MUL28" s="76"/>
      <c r="MUM28" s="76"/>
      <c r="MUN28" s="76"/>
      <c r="MUO28" s="76"/>
      <c r="MUP28" s="76"/>
      <c r="MUQ28" s="76"/>
      <c r="MUR28" s="76"/>
      <c r="MUS28" s="76"/>
      <c r="MUT28" s="76"/>
      <c r="MUU28" s="76"/>
      <c r="MUV28" s="76"/>
      <c r="MUW28" s="76"/>
      <c r="MUX28" s="76"/>
      <c r="MUY28" s="76"/>
      <c r="MUZ28" s="76"/>
      <c r="MVA28" s="76"/>
      <c r="MVB28" s="76"/>
      <c r="MVC28" s="76"/>
      <c r="MVD28" s="76"/>
      <c r="MVE28" s="76"/>
      <c r="MVF28" s="76"/>
      <c r="MVG28" s="76"/>
      <c r="MVH28" s="76"/>
      <c r="MVI28" s="76"/>
      <c r="MVJ28" s="76"/>
      <c r="MVK28" s="76"/>
      <c r="MVL28" s="76"/>
      <c r="MVM28" s="76"/>
      <c r="MVN28" s="76"/>
      <c r="MVO28" s="76"/>
      <c r="MVP28" s="76"/>
      <c r="MVQ28" s="76"/>
      <c r="MVR28" s="76"/>
      <c r="MVS28" s="76"/>
      <c r="MVT28" s="76"/>
      <c r="MVU28" s="76"/>
      <c r="MVV28" s="76"/>
      <c r="MVW28" s="76"/>
      <c r="MVX28" s="76"/>
      <c r="MVY28" s="76"/>
      <c r="MVZ28" s="76"/>
      <c r="MWA28" s="76"/>
      <c r="MWB28" s="76"/>
      <c r="MWC28" s="76"/>
      <c r="MWD28" s="76"/>
      <c r="MWE28" s="76"/>
      <c r="MWF28" s="76"/>
      <c r="MWG28" s="76"/>
      <c r="MWH28" s="76"/>
      <c r="MWI28" s="76"/>
      <c r="MWJ28" s="76"/>
      <c r="MWK28" s="76"/>
      <c r="MWL28" s="76"/>
      <c r="MWM28" s="76"/>
      <c r="MWN28" s="76"/>
      <c r="MWO28" s="76"/>
      <c r="MWP28" s="76"/>
      <c r="MWQ28" s="76"/>
      <c r="MWR28" s="76"/>
      <c r="MWS28" s="76"/>
      <c r="MWT28" s="76"/>
      <c r="MWU28" s="76"/>
      <c r="MWV28" s="76"/>
      <c r="MWW28" s="76"/>
      <c r="MWX28" s="76"/>
      <c r="MWY28" s="76"/>
      <c r="MWZ28" s="76"/>
      <c r="MXA28" s="76"/>
      <c r="MXB28" s="76"/>
      <c r="MXC28" s="76"/>
      <c r="MXD28" s="76"/>
      <c r="MXE28" s="76"/>
      <c r="MXF28" s="76"/>
      <c r="MXG28" s="76"/>
      <c r="MXH28" s="76"/>
      <c r="MXI28" s="76"/>
      <c r="MXJ28" s="76"/>
      <c r="MXK28" s="76"/>
      <c r="MXL28" s="76"/>
      <c r="MXM28" s="76"/>
      <c r="MXN28" s="76"/>
      <c r="MXO28" s="76"/>
      <c r="MXP28" s="76"/>
      <c r="MXQ28" s="76"/>
      <c r="MXR28" s="76"/>
      <c r="MXS28" s="76"/>
      <c r="MXT28" s="76"/>
      <c r="MXU28" s="76"/>
      <c r="MXV28" s="76"/>
      <c r="MXW28" s="76"/>
      <c r="MXX28" s="76"/>
      <c r="MXY28" s="76"/>
      <c r="MXZ28" s="76"/>
      <c r="MYA28" s="76"/>
      <c r="MYB28" s="76"/>
      <c r="MYC28" s="76"/>
      <c r="MYD28" s="76"/>
      <c r="MYE28" s="76"/>
      <c r="MYF28" s="76"/>
      <c r="MYG28" s="76"/>
      <c r="MYH28" s="76"/>
      <c r="MYI28" s="76"/>
      <c r="MYJ28" s="76"/>
      <c r="MYK28" s="76"/>
      <c r="MYL28" s="76"/>
      <c r="MYM28" s="76"/>
      <c r="MYN28" s="76"/>
      <c r="MYO28" s="76"/>
      <c r="MYP28" s="76"/>
      <c r="MYQ28" s="76"/>
      <c r="MYR28" s="76"/>
      <c r="MYS28" s="76"/>
      <c r="MYT28" s="76"/>
      <c r="MYU28" s="76"/>
      <c r="MYV28" s="76"/>
      <c r="MYW28" s="76"/>
      <c r="MYX28" s="76"/>
      <c r="MYY28" s="76"/>
      <c r="MYZ28" s="76"/>
      <c r="MZA28" s="76"/>
      <c r="MZB28" s="76"/>
      <c r="MZC28" s="76"/>
      <c r="MZD28" s="76"/>
      <c r="MZE28" s="76"/>
      <c r="MZF28" s="76"/>
      <c r="MZG28" s="76"/>
      <c r="MZH28" s="76"/>
      <c r="MZI28" s="76"/>
      <c r="MZJ28" s="76"/>
      <c r="MZK28" s="76"/>
      <c r="MZL28" s="76"/>
      <c r="MZM28" s="76"/>
      <c r="MZN28" s="76"/>
      <c r="MZO28" s="76"/>
      <c r="MZP28" s="76"/>
      <c r="MZQ28" s="76"/>
      <c r="MZR28" s="76"/>
      <c r="MZS28" s="76"/>
      <c r="MZT28" s="76"/>
      <c r="MZU28" s="76"/>
      <c r="MZV28" s="76"/>
      <c r="MZW28" s="76"/>
      <c r="MZX28" s="76"/>
      <c r="MZY28" s="76"/>
      <c r="MZZ28" s="76"/>
      <c r="NAA28" s="76"/>
      <c r="NAB28" s="76"/>
      <c r="NAC28" s="76"/>
      <c r="NAD28" s="76"/>
      <c r="NAE28" s="76"/>
      <c r="NAF28" s="76"/>
      <c r="NAG28" s="76"/>
      <c r="NAH28" s="76"/>
      <c r="NAI28" s="76"/>
      <c r="NAJ28" s="76"/>
      <c r="NAK28" s="76"/>
      <c r="NAL28" s="76"/>
      <c r="NAM28" s="76"/>
      <c r="NAN28" s="76"/>
      <c r="NAO28" s="76"/>
      <c r="NAP28" s="76"/>
      <c r="NAQ28" s="76"/>
      <c r="NAR28" s="76"/>
      <c r="NAS28" s="76"/>
      <c r="NAT28" s="76"/>
      <c r="NAU28" s="76"/>
      <c r="NAV28" s="76"/>
      <c r="NAW28" s="76"/>
      <c r="NAX28" s="76"/>
      <c r="NAY28" s="76"/>
      <c r="NAZ28" s="76"/>
      <c r="NBA28" s="76"/>
      <c r="NBB28" s="76"/>
      <c r="NBC28" s="76"/>
      <c r="NBD28" s="76"/>
      <c r="NBE28" s="76"/>
      <c r="NBF28" s="76"/>
      <c r="NBG28" s="76"/>
      <c r="NBH28" s="76"/>
      <c r="NBI28" s="76"/>
      <c r="NBJ28" s="76"/>
      <c r="NBK28" s="76"/>
      <c r="NBL28" s="76"/>
      <c r="NBM28" s="76"/>
      <c r="NBN28" s="76"/>
      <c r="NBO28" s="76"/>
      <c r="NBP28" s="76"/>
      <c r="NBQ28" s="76"/>
      <c r="NBR28" s="76"/>
      <c r="NBS28" s="76"/>
      <c r="NBT28" s="76"/>
      <c r="NBU28" s="76"/>
      <c r="NBV28" s="76"/>
      <c r="NBW28" s="76"/>
      <c r="NBX28" s="76"/>
      <c r="NBY28" s="76"/>
      <c r="NBZ28" s="76"/>
      <c r="NCA28" s="76"/>
      <c r="NCB28" s="76"/>
      <c r="NCC28" s="76"/>
      <c r="NCD28" s="76"/>
      <c r="NCE28" s="76"/>
      <c r="NCF28" s="76"/>
      <c r="NCG28" s="76"/>
      <c r="NCH28" s="76"/>
      <c r="NCI28" s="76"/>
      <c r="NCJ28" s="76"/>
      <c r="NCK28" s="76"/>
      <c r="NCL28" s="76"/>
      <c r="NCM28" s="76"/>
      <c r="NCN28" s="76"/>
      <c r="NCO28" s="76"/>
      <c r="NCP28" s="76"/>
      <c r="NCQ28" s="76"/>
      <c r="NCR28" s="76"/>
      <c r="NCS28" s="76"/>
      <c r="NCT28" s="76"/>
      <c r="NCU28" s="76"/>
      <c r="NCV28" s="76"/>
      <c r="NCW28" s="76"/>
      <c r="NCX28" s="76"/>
      <c r="NCY28" s="76"/>
      <c r="NCZ28" s="76"/>
      <c r="NDA28" s="76"/>
      <c r="NDB28" s="76"/>
      <c r="NDC28" s="76"/>
      <c r="NDD28" s="76"/>
      <c r="NDE28" s="76"/>
      <c r="NDF28" s="76"/>
      <c r="NDG28" s="76"/>
      <c r="NDH28" s="76"/>
      <c r="NDI28" s="76"/>
      <c r="NDJ28" s="76"/>
      <c r="NDK28" s="76"/>
      <c r="NDL28" s="76"/>
      <c r="NDM28" s="76"/>
      <c r="NDN28" s="76"/>
      <c r="NDO28" s="76"/>
      <c r="NDP28" s="76"/>
      <c r="NDQ28" s="76"/>
      <c r="NDR28" s="76"/>
      <c r="NDS28" s="76"/>
      <c r="NDT28" s="76"/>
      <c r="NDU28" s="76"/>
      <c r="NDV28" s="76"/>
      <c r="NDW28" s="76"/>
      <c r="NDX28" s="76"/>
      <c r="NDY28" s="76"/>
      <c r="NDZ28" s="76"/>
      <c r="NEA28" s="76"/>
      <c r="NEB28" s="76"/>
      <c r="NEC28" s="76"/>
      <c r="NED28" s="76"/>
      <c r="NEE28" s="76"/>
      <c r="NEF28" s="76"/>
      <c r="NEG28" s="76"/>
      <c r="NEH28" s="76"/>
      <c r="NEI28" s="76"/>
      <c r="NEJ28" s="76"/>
      <c r="NEK28" s="76"/>
      <c r="NEL28" s="76"/>
      <c r="NEM28" s="76"/>
      <c r="NEN28" s="76"/>
      <c r="NEO28" s="76"/>
      <c r="NEP28" s="76"/>
      <c r="NEQ28" s="76"/>
      <c r="NER28" s="76"/>
      <c r="NES28" s="76"/>
      <c r="NET28" s="76"/>
      <c r="NEU28" s="76"/>
      <c r="NEV28" s="76"/>
      <c r="NEW28" s="76"/>
      <c r="NEX28" s="76"/>
      <c r="NEY28" s="76"/>
      <c r="NEZ28" s="76"/>
      <c r="NFA28" s="76"/>
      <c r="NFB28" s="76"/>
      <c r="NFC28" s="76"/>
      <c r="NFD28" s="76"/>
      <c r="NFE28" s="76"/>
      <c r="NFF28" s="76"/>
      <c r="NFG28" s="76"/>
      <c r="NFH28" s="76"/>
      <c r="NFI28" s="76"/>
      <c r="NFJ28" s="76"/>
      <c r="NFK28" s="76"/>
      <c r="NFL28" s="76"/>
      <c r="NFM28" s="76"/>
      <c r="NFN28" s="76"/>
      <c r="NFO28" s="76"/>
      <c r="NFP28" s="76"/>
      <c r="NFQ28" s="76"/>
      <c r="NFR28" s="76"/>
      <c r="NFS28" s="76"/>
      <c r="NFT28" s="76"/>
      <c r="NFU28" s="76"/>
      <c r="NFV28" s="76"/>
      <c r="NFW28" s="76"/>
      <c r="NFX28" s="76"/>
      <c r="NFY28" s="76"/>
      <c r="NFZ28" s="76"/>
      <c r="NGA28" s="76"/>
      <c r="NGB28" s="76"/>
      <c r="NGC28" s="76"/>
      <c r="NGD28" s="76"/>
      <c r="NGE28" s="76"/>
      <c r="NGF28" s="76"/>
      <c r="NGG28" s="76"/>
      <c r="NGH28" s="76"/>
      <c r="NGI28" s="76"/>
      <c r="NGJ28" s="76"/>
      <c r="NGK28" s="76"/>
      <c r="NGL28" s="76"/>
      <c r="NGM28" s="76"/>
      <c r="NGN28" s="76"/>
      <c r="NGO28" s="76"/>
      <c r="NGP28" s="76"/>
      <c r="NGQ28" s="76"/>
      <c r="NGR28" s="76"/>
      <c r="NGS28" s="76"/>
      <c r="NGT28" s="76"/>
      <c r="NGU28" s="76"/>
      <c r="NGV28" s="76"/>
      <c r="NGW28" s="76"/>
      <c r="NGX28" s="76"/>
      <c r="NGY28" s="76"/>
      <c r="NGZ28" s="76"/>
      <c r="NHA28" s="76"/>
      <c r="NHB28" s="76"/>
      <c r="NHC28" s="76"/>
      <c r="NHD28" s="76"/>
      <c r="NHE28" s="76"/>
      <c r="NHF28" s="76"/>
      <c r="NHG28" s="76"/>
      <c r="NHH28" s="76"/>
      <c r="NHI28" s="76"/>
      <c r="NHJ28" s="76"/>
      <c r="NHK28" s="76"/>
      <c r="NHL28" s="76"/>
      <c r="NHM28" s="76"/>
      <c r="NHN28" s="76"/>
      <c r="NHO28" s="76"/>
      <c r="NHP28" s="76"/>
      <c r="NHQ28" s="76"/>
      <c r="NHR28" s="76"/>
      <c r="NHS28" s="76"/>
      <c r="NHT28" s="76"/>
      <c r="NHU28" s="76"/>
      <c r="NHV28" s="76"/>
      <c r="NHW28" s="76"/>
      <c r="NHX28" s="76"/>
      <c r="NHY28" s="76"/>
      <c r="NHZ28" s="76"/>
      <c r="NIA28" s="76"/>
      <c r="NIB28" s="76"/>
      <c r="NIC28" s="76"/>
      <c r="NID28" s="76"/>
      <c r="NIE28" s="76"/>
      <c r="NIF28" s="76"/>
      <c r="NIG28" s="76"/>
      <c r="NIH28" s="76"/>
      <c r="NII28" s="76"/>
      <c r="NIJ28" s="76"/>
      <c r="NIK28" s="76"/>
      <c r="NIL28" s="76"/>
      <c r="NIM28" s="76"/>
      <c r="NIN28" s="76"/>
      <c r="NIO28" s="76"/>
      <c r="NIP28" s="76"/>
      <c r="NIQ28" s="76"/>
      <c r="NIR28" s="76"/>
      <c r="NIS28" s="76"/>
      <c r="NIT28" s="76"/>
      <c r="NIU28" s="76"/>
      <c r="NIV28" s="76"/>
      <c r="NIW28" s="76"/>
      <c r="NIX28" s="76"/>
      <c r="NIY28" s="76"/>
      <c r="NIZ28" s="76"/>
      <c r="NJA28" s="76"/>
      <c r="NJB28" s="76"/>
      <c r="NJC28" s="76"/>
      <c r="NJD28" s="76"/>
      <c r="NJE28" s="76"/>
      <c r="NJF28" s="76"/>
      <c r="NJG28" s="76"/>
      <c r="NJH28" s="76"/>
      <c r="NJI28" s="76"/>
      <c r="NJJ28" s="76"/>
      <c r="NJK28" s="76"/>
      <c r="NJL28" s="76"/>
      <c r="NJM28" s="76"/>
      <c r="NJN28" s="76"/>
      <c r="NJO28" s="76"/>
      <c r="NJP28" s="76"/>
      <c r="NJQ28" s="76"/>
      <c r="NJR28" s="76"/>
      <c r="NJS28" s="76"/>
      <c r="NJT28" s="76"/>
      <c r="NJU28" s="76"/>
      <c r="NJV28" s="76"/>
      <c r="NJW28" s="76"/>
      <c r="NJX28" s="76"/>
      <c r="NJY28" s="76"/>
      <c r="NJZ28" s="76"/>
      <c r="NKA28" s="76"/>
      <c r="NKB28" s="76"/>
      <c r="NKC28" s="76"/>
      <c r="NKD28" s="76"/>
      <c r="NKE28" s="76"/>
      <c r="NKF28" s="76"/>
      <c r="NKG28" s="76"/>
      <c r="NKH28" s="76"/>
      <c r="NKI28" s="76"/>
      <c r="NKJ28" s="76"/>
      <c r="NKK28" s="76"/>
      <c r="NKL28" s="76"/>
      <c r="NKM28" s="76"/>
      <c r="NKN28" s="76"/>
      <c r="NKO28" s="76"/>
      <c r="NKP28" s="76"/>
      <c r="NKQ28" s="76"/>
      <c r="NKR28" s="76"/>
      <c r="NKS28" s="76"/>
      <c r="NKT28" s="76"/>
      <c r="NKU28" s="76"/>
      <c r="NKV28" s="76"/>
      <c r="NKW28" s="76"/>
      <c r="NKX28" s="76"/>
      <c r="NKY28" s="76"/>
      <c r="NKZ28" s="76"/>
      <c r="NLA28" s="76"/>
      <c r="NLB28" s="76"/>
      <c r="NLC28" s="76"/>
      <c r="NLD28" s="76"/>
      <c r="NLE28" s="76"/>
      <c r="NLF28" s="76"/>
      <c r="NLG28" s="76"/>
      <c r="NLH28" s="76"/>
      <c r="NLI28" s="76"/>
      <c r="NLJ28" s="76"/>
      <c r="NLK28" s="76"/>
      <c r="NLL28" s="76"/>
      <c r="NLM28" s="76"/>
      <c r="NLN28" s="76"/>
      <c r="NLO28" s="76"/>
      <c r="NLP28" s="76"/>
      <c r="NLQ28" s="76"/>
      <c r="NLR28" s="76"/>
      <c r="NLS28" s="76"/>
      <c r="NLT28" s="76"/>
      <c r="NLU28" s="76"/>
      <c r="NLV28" s="76"/>
      <c r="NLW28" s="76"/>
      <c r="NLX28" s="76"/>
      <c r="NLY28" s="76"/>
      <c r="NLZ28" s="76"/>
      <c r="NMA28" s="76"/>
      <c r="NMB28" s="76"/>
      <c r="NMC28" s="76"/>
      <c r="NMD28" s="76"/>
      <c r="NME28" s="76"/>
      <c r="NMF28" s="76"/>
      <c r="NMG28" s="76"/>
      <c r="NMH28" s="76"/>
      <c r="NMI28" s="76"/>
      <c r="NMJ28" s="76"/>
      <c r="NMK28" s="76"/>
      <c r="NML28" s="76"/>
      <c r="NMM28" s="76"/>
      <c r="NMN28" s="76"/>
      <c r="NMO28" s="76"/>
      <c r="NMP28" s="76"/>
      <c r="NMQ28" s="76"/>
      <c r="NMR28" s="76"/>
      <c r="NMS28" s="76"/>
      <c r="NMT28" s="76"/>
      <c r="NMU28" s="76"/>
      <c r="NMV28" s="76"/>
      <c r="NMW28" s="76"/>
      <c r="NMX28" s="76"/>
      <c r="NMY28" s="76"/>
      <c r="NMZ28" s="76"/>
      <c r="NNA28" s="76"/>
      <c r="NNB28" s="76"/>
      <c r="NNC28" s="76"/>
      <c r="NND28" s="76"/>
      <c r="NNE28" s="76"/>
      <c r="NNF28" s="76"/>
      <c r="NNG28" s="76"/>
      <c r="NNH28" s="76"/>
      <c r="NNI28" s="76"/>
      <c r="NNJ28" s="76"/>
      <c r="NNK28" s="76"/>
      <c r="NNL28" s="76"/>
      <c r="NNM28" s="76"/>
      <c r="NNN28" s="76"/>
      <c r="NNO28" s="76"/>
      <c r="NNP28" s="76"/>
      <c r="NNQ28" s="76"/>
      <c r="NNR28" s="76"/>
      <c r="NNS28" s="76"/>
      <c r="NNT28" s="76"/>
      <c r="NNU28" s="76"/>
      <c r="NNV28" s="76"/>
      <c r="NNW28" s="76"/>
      <c r="NNX28" s="76"/>
      <c r="NNY28" s="76"/>
      <c r="NNZ28" s="76"/>
      <c r="NOA28" s="76"/>
      <c r="NOB28" s="76"/>
      <c r="NOC28" s="76"/>
      <c r="NOD28" s="76"/>
      <c r="NOE28" s="76"/>
      <c r="NOF28" s="76"/>
      <c r="NOG28" s="76"/>
      <c r="NOH28" s="76"/>
      <c r="NOI28" s="76"/>
      <c r="NOJ28" s="76"/>
      <c r="NOK28" s="76"/>
      <c r="NOL28" s="76"/>
      <c r="NOM28" s="76"/>
      <c r="NON28" s="76"/>
      <c r="NOO28" s="76"/>
      <c r="NOP28" s="76"/>
      <c r="NOQ28" s="76"/>
      <c r="NOR28" s="76"/>
      <c r="NOS28" s="76"/>
      <c r="NOT28" s="76"/>
      <c r="NOU28" s="76"/>
      <c r="NOV28" s="76"/>
      <c r="NOW28" s="76"/>
      <c r="NOX28" s="76"/>
      <c r="NOY28" s="76"/>
      <c r="NOZ28" s="76"/>
      <c r="NPA28" s="76"/>
      <c r="NPB28" s="76"/>
      <c r="NPC28" s="76"/>
      <c r="NPD28" s="76"/>
      <c r="NPE28" s="76"/>
      <c r="NPF28" s="76"/>
      <c r="NPG28" s="76"/>
      <c r="NPH28" s="76"/>
      <c r="NPI28" s="76"/>
      <c r="NPJ28" s="76"/>
      <c r="NPK28" s="76"/>
      <c r="NPL28" s="76"/>
      <c r="NPM28" s="76"/>
      <c r="NPN28" s="76"/>
      <c r="NPO28" s="76"/>
      <c r="NPP28" s="76"/>
      <c r="NPQ28" s="76"/>
      <c r="NPR28" s="76"/>
      <c r="NPS28" s="76"/>
      <c r="NPT28" s="76"/>
      <c r="NPU28" s="76"/>
      <c r="NPV28" s="76"/>
      <c r="NPW28" s="76"/>
      <c r="NPX28" s="76"/>
      <c r="NPY28" s="76"/>
      <c r="NPZ28" s="76"/>
      <c r="NQA28" s="76"/>
      <c r="NQB28" s="76"/>
      <c r="NQC28" s="76"/>
      <c r="NQD28" s="76"/>
      <c r="NQE28" s="76"/>
      <c r="NQF28" s="76"/>
      <c r="NQG28" s="76"/>
      <c r="NQH28" s="76"/>
      <c r="NQI28" s="76"/>
      <c r="NQJ28" s="76"/>
      <c r="NQK28" s="76"/>
      <c r="NQL28" s="76"/>
      <c r="NQM28" s="76"/>
      <c r="NQN28" s="76"/>
      <c r="NQO28" s="76"/>
      <c r="NQP28" s="76"/>
      <c r="NQQ28" s="76"/>
      <c r="NQR28" s="76"/>
      <c r="NQS28" s="76"/>
      <c r="NQT28" s="76"/>
      <c r="NQU28" s="76"/>
      <c r="NQV28" s="76"/>
      <c r="NQW28" s="76"/>
      <c r="NQX28" s="76"/>
      <c r="NQY28" s="76"/>
      <c r="NQZ28" s="76"/>
      <c r="NRA28" s="76"/>
      <c r="NRB28" s="76"/>
      <c r="NRC28" s="76"/>
      <c r="NRD28" s="76"/>
      <c r="NRE28" s="76"/>
      <c r="NRF28" s="76"/>
      <c r="NRG28" s="76"/>
      <c r="NRH28" s="76"/>
      <c r="NRI28" s="76"/>
      <c r="NRJ28" s="76"/>
      <c r="NRK28" s="76"/>
      <c r="NRL28" s="76"/>
      <c r="NRM28" s="76"/>
      <c r="NRN28" s="76"/>
      <c r="NRO28" s="76"/>
      <c r="NRP28" s="76"/>
      <c r="NRQ28" s="76"/>
      <c r="NRR28" s="76"/>
      <c r="NRS28" s="76"/>
      <c r="NRT28" s="76"/>
      <c r="NRU28" s="76"/>
      <c r="NRV28" s="76"/>
      <c r="NRW28" s="76"/>
      <c r="NRX28" s="76"/>
      <c r="NRY28" s="76"/>
      <c r="NRZ28" s="76"/>
      <c r="NSA28" s="76"/>
      <c r="NSB28" s="76"/>
      <c r="NSC28" s="76"/>
      <c r="NSD28" s="76"/>
      <c r="NSE28" s="76"/>
      <c r="NSF28" s="76"/>
      <c r="NSG28" s="76"/>
      <c r="NSH28" s="76"/>
      <c r="NSI28" s="76"/>
      <c r="NSJ28" s="76"/>
      <c r="NSK28" s="76"/>
      <c r="NSL28" s="76"/>
      <c r="NSM28" s="76"/>
      <c r="NSN28" s="76"/>
      <c r="NSO28" s="76"/>
      <c r="NSP28" s="76"/>
      <c r="NSQ28" s="76"/>
      <c r="NSR28" s="76"/>
      <c r="NSS28" s="76"/>
      <c r="NST28" s="76"/>
      <c r="NSU28" s="76"/>
      <c r="NSV28" s="76"/>
      <c r="NSW28" s="76"/>
      <c r="NSX28" s="76"/>
      <c r="NSY28" s="76"/>
      <c r="NSZ28" s="76"/>
      <c r="NTA28" s="76"/>
      <c r="NTB28" s="76"/>
      <c r="NTC28" s="76"/>
      <c r="NTD28" s="76"/>
      <c r="NTE28" s="76"/>
      <c r="NTF28" s="76"/>
      <c r="NTG28" s="76"/>
      <c r="NTH28" s="76"/>
      <c r="NTI28" s="76"/>
      <c r="NTJ28" s="76"/>
      <c r="NTK28" s="76"/>
      <c r="NTL28" s="76"/>
      <c r="NTM28" s="76"/>
      <c r="NTN28" s="76"/>
      <c r="NTO28" s="76"/>
      <c r="NTP28" s="76"/>
      <c r="NTQ28" s="76"/>
      <c r="NTR28" s="76"/>
      <c r="NTS28" s="76"/>
      <c r="NTT28" s="76"/>
      <c r="NTU28" s="76"/>
      <c r="NTV28" s="76"/>
      <c r="NTW28" s="76"/>
      <c r="NTX28" s="76"/>
      <c r="NTY28" s="76"/>
      <c r="NTZ28" s="76"/>
      <c r="NUA28" s="76"/>
      <c r="NUB28" s="76"/>
      <c r="NUC28" s="76"/>
      <c r="NUD28" s="76"/>
      <c r="NUE28" s="76"/>
      <c r="NUF28" s="76"/>
      <c r="NUG28" s="76"/>
      <c r="NUH28" s="76"/>
      <c r="NUI28" s="76"/>
      <c r="NUJ28" s="76"/>
      <c r="NUK28" s="76"/>
      <c r="NUL28" s="76"/>
      <c r="NUM28" s="76"/>
      <c r="NUN28" s="76"/>
      <c r="NUO28" s="76"/>
      <c r="NUP28" s="76"/>
      <c r="NUQ28" s="76"/>
      <c r="NUR28" s="76"/>
      <c r="NUS28" s="76"/>
      <c r="NUT28" s="76"/>
      <c r="NUU28" s="76"/>
      <c r="NUV28" s="76"/>
      <c r="NUW28" s="76"/>
      <c r="NUX28" s="76"/>
      <c r="NUY28" s="76"/>
      <c r="NUZ28" s="76"/>
      <c r="NVA28" s="76"/>
      <c r="NVB28" s="76"/>
      <c r="NVC28" s="76"/>
      <c r="NVD28" s="76"/>
      <c r="NVE28" s="76"/>
      <c r="NVF28" s="76"/>
      <c r="NVG28" s="76"/>
      <c r="NVH28" s="76"/>
      <c r="NVI28" s="76"/>
      <c r="NVJ28" s="76"/>
      <c r="NVK28" s="76"/>
      <c r="NVL28" s="76"/>
      <c r="NVM28" s="76"/>
      <c r="NVN28" s="76"/>
      <c r="NVO28" s="76"/>
      <c r="NVP28" s="76"/>
      <c r="NVQ28" s="76"/>
      <c r="NVR28" s="76"/>
      <c r="NVS28" s="76"/>
      <c r="NVT28" s="76"/>
      <c r="NVU28" s="76"/>
      <c r="NVV28" s="76"/>
      <c r="NVW28" s="76"/>
      <c r="NVX28" s="76"/>
      <c r="NVY28" s="76"/>
      <c r="NVZ28" s="76"/>
      <c r="NWA28" s="76"/>
      <c r="NWB28" s="76"/>
      <c r="NWC28" s="76"/>
      <c r="NWD28" s="76"/>
      <c r="NWE28" s="76"/>
      <c r="NWF28" s="76"/>
      <c r="NWG28" s="76"/>
      <c r="NWH28" s="76"/>
      <c r="NWI28" s="76"/>
      <c r="NWJ28" s="76"/>
      <c r="NWK28" s="76"/>
      <c r="NWL28" s="76"/>
      <c r="NWM28" s="76"/>
      <c r="NWN28" s="76"/>
      <c r="NWO28" s="76"/>
      <c r="NWP28" s="76"/>
      <c r="NWQ28" s="76"/>
      <c r="NWR28" s="76"/>
      <c r="NWS28" s="76"/>
      <c r="NWT28" s="76"/>
      <c r="NWU28" s="76"/>
      <c r="NWV28" s="76"/>
      <c r="NWW28" s="76"/>
      <c r="NWX28" s="76"/>
      <c r="NWY28" s="76"/>
      <c r="NWZ28" s="76"/>
      <c r="NXA28" s="76"/>
      <c r="NXB28" s="76"/>
      <c r="NXC28" s="76"/>
      <c r="NXD28" s="76"/>
      <c r="NXE28" s="76"/>
      <c r="NXF28" s="76"/>
      <c r="NXG28" s="76"/>
      <c r="NXH28" s="76"/>
      <c r="NXI28" s="76"/>
      <c r="NXJ28" s="76"/>
      <c r="NXK28" s="76"/>
      <c r="NXL28" s="76"/>
      <c r="NXM28" s="76"/>
      <c r="NXN28" s="76"/>
      <c r="NXO28" s="76"/>
      <c r="NXP28" s="76"/>
      <c r="NXQ28" s="76"/>
      <c r="NXR28" s="76"/>
      <c r="NXS28" s="76"/>
      <c r="NXT28" s="76"/>
      <c r="NXU28" s="76"/>
      <c r="NXV28" s="76"/>
      <c r="NXW28" s="76"/>
      <c r="NXX28" s="76"/>
      <c r="NXY28" s="76"/>
      <c r="NXZ28" s="76"/>
      <c r="NYA28" s="76"/>
      <c r="NYB28" s="76"/>
      <c r="NYC28" s="76"/>
      <c r="NYD28" s="76"/>
      <c r="NYE28" s="76"/>
      <c r="NYF28" s="76"/>
      <c r="NYG28" s="76"/>
      <c r="NYH28" s="76"/>
      <c r="NYI28" s="76"/>
      <c r="NYJ28" s="76"/>
      <c r="NYK28" s="76"/>
      <c r="NYL28" s="76"/>
      <c r="NYM28" s="76"/>
      <c r="NYN28" s="76"/>
      <c r="NYO28" s="76"/>
      <c r="NYP28" s="76"/>
      <c r="NYQ28" s="76"/>
      <c r="NYR28" s="76"/>
      <c r="NYS28" s="76"/>
      <c r="NYT28" s="76"/>
      <c r="NYU28" s="76"/>
      <c r="NYV28" s="76"/>
      <c r="NYW28" s="76"/>
      <c r="NYX28" s="76"/>
      <c r="NYY28" s="76"/>
      <c r="NYZ28" s="76"/>
      <c r="NZA28" s="76"/>
      <c r="NZB28" s="76"/>
      <c r="NZC28" s="76"/>
      <c r="NZD28" s="76"/>
      <c r="NZE28" s="76"/>
      <c r="NZF28" s="76"/>
      <c r="NZG28" s="76"/>
      <c r="NZH28" s="76"/>
      <c r="NZI28" s="76"/>
      <c r="NZJ28" s="76"/>
      <c r="NZK28" s="76"/>
      <c r="NZL28" s="76"/>
      <c r="NZM28" s="76"/>
      <c r="NZN28" s="76"/>
      <c r="NZO28" s="76"/>
      <c r="NZP28" s="76"/>
      <c r="NZQ28" s="76"/>
      <c r="NZR28" s="76"/>
      <c r="NZS28" s="76"/>
      <c r="NZT28" s="76"/>
      <c r="NZU28" s="76"/>
      <c r="NZV28" s="76"/>
      <c r="NZW28" s="76"/>
      <c r="NZX28" s="76"/>
      <c r="NZY28" s="76"/>
      <c r="NZZ28" s="76"/>
      <c r="OAA28" s="76"/>
      <c r="OAB28" s="76"/>
      <c r="OAC28" s="76"/>
      <c r="OAD28" s="76"/>
      <c r="OAE28" s="76"/>
      <c r="OAF28" s="76"/>
      <c r="OAG28" s="76"/>
      <c r="OAH28" s="76"/>
      <c r="OAI28" s="76"/>
      <c r="OAJ28" s="76"/>
      <c r="OAK28" s="76"/>
      <c r="OAL28" s="76"/>
      <c r="OAM28" s="76"/>
      <c r="OAN28" s="76"/>
      <c r="OAO28" s="76"/>
      <c r="OAP28" s="76"/>
      <c r="OAQ28" s="76"/>
      <c r="OAR28" s="76"/>
      <c r="OAS28" s="76"/>
      <c r="OAT28" s="76"/>
      <c r="OAU28" s="76"/>
      <c r="OAV28" s="76"/>
      <c r="OAW28" s="76"/>
      <c r="OAX28" s="76"/>
      <c r="OAY28" s="76"/>
      <c r="OAZ28" s="76"/>
      <c r="OBA28" s="76"/>
      <c r="OBB28" s="76"/>
      <c r="OBC28" s="76"/>
      <c r="OBD28" s="76"/>
      <c r="OBE28" s="76"/>
      <c r="OBF28" s="76"/>
      <c r="OBG28" s="76"/>
      <c r="OBH28" s="76"/>
      <c r="OBI28" s="76"/>
      <c r="OBJ28" s="76"/>
      <c r="OBK28" s="76"/>
      <c r="OBL28" s="76"/>
      <c r="OBM28" s="76"/>
      <c r="OBN28" s="76"/>
      <c r="OBO28" s="76"/>
      <c r="OBP28" s="76"/>
      <c r="OBQ28" s="76"/>
      <c r="OBR28" s="76"/>
      <c r="OBS28" s="76"/>
      <c r="OBT28" s="76"/>
      <c r="OBU28" s="76"/>
      <c r="OBV28" s="76"/>
      <c r="OBW28" s="76"/>
      <c r="OBX28" s="76"/>
      <c r="OBY28" s="76"/>
      <c r="OBZ28" s="76"/>
      <c r="OCA28" s="76"/>
      <c r="OCB28" s="76"/>
      <c r="OCC28" s="76"/>
      <c r="OCD28" s="76"/>
      <c r="OCE28" s="76"/>
      <c r="OCF28" s="76"/>
      <c r="OCG28" s="76"/>
      <c r="OCH28" s="76"/>
      <c r="OCI28" s="76"/>
      <c r="OCJ28" s="76"/>
      <c r="OCK28" s="76"/>
      <c r="OCL28" s="76"/>
      <c r="OCM28" s="76"/>
      <c r="OCN28" s="76"/>
      <c r="OCO28" s="76"/>
      <c r="OCP28" s="76"/>
      <c r="OCQ28" s="76"/>
      <c r="OCR28" s="76"/>
      <c r="OCS28" s="76"/>
      <c r="OCT28" s="76"/>
      <c r="OCU28" s="76"/>
      <c r="OCV28" s="76"/>
      <c r="OCW28" s="76"/>
      <c r="OCX28" s="76"/>
      <c r="OCY28" s="76"/>
      <c r="OCZ28" s="76"/>
      <c r="ODA28" s="76"/>
      <c r="ODB28" s="76"/>
      <c r="ODC28" s="76"/>
      <c r="ODD28" s="76"/>
      <c r="ODE28" s="76"/>
      <c r="ODF28" s="76"/>
      <c r="ODG28" s="76"/>
      <c r="ODH28" s="76"/>
      <c r="ODI28" s="76"/>
      <c r="ODJ28" s="76"/>
      <c r="ODK28" s="76"/>
      <c r="ODL28" s="76"/>
      <c r="ODM28" s="76"/>
      <c r="ODN28" s="76"/>
      <c r="ODO28" s="76"/>
      <c r="ODP28" s="76"/>
      <c r="ODQ28" s="76"/>
      <c r="ODR28" s="76"/>
      <c r="ODS28" s="76"/>
      <c r="ODT28" s="76"/>
      <c r="ODU28" s="76"/>
      <c r="ODV28" s="76"/>
      <c r="ODW28" s="76"/>
      <c r="ODX28" s="76"/>
      <c r="ODY28" s="76"/>
      <c r="ODZ28" s="76"/>
      <c r="OEA28" s="76"/>
      <c r="OEB28" s="76"/>
      <c r="OEC28" s="76"/>
      <c r="OED28" s="76"/>
      <c r="OEE28" s="76"/>
      <c r="OEF28" s="76"/>
      <c r="OEG28" s="76"/>
      <c r="OEH28" s="76"/>
      <c r="OEI28" s="76"/>
      <c r="OEJ28" s="76"/>
      <c r="OEK28" s="76"/>
      <c r="OEL28" s="76"/>
      <c r="OEM28" s="76"/>
      <c r="OEN28" s="76"/>
      <c r="OEO28" s="76"/>
      <c r="OEP28" s="76"/>
      <c r="OEQ28" s="76"/>
      <c r="OER28" s="76"/>
      <c r="OES28" s="76"/>
      <c r="OET28" s="76"/>
      <c r="OEU28" s="76"/>
      <c r="OEV28" s="76"/>
      <c r="OEW28" s="76"/>
      <c r="OEX28" s="76"/>
      <c r="OEY28" s="76"/>
      <c r="OEZ28" s="76"/>
      <c r="OFA28" s="76"/>
      <c r="OFB28" s="76"/>
      <c r="OFC28" s="76"/>
      <c r="OFD28" s="76"/>
      <c r="OFE28" s="76"/>
      <c r="OFF28" s="76"/>
      <c r="OFG28" s="76"/>
      <c r="OFH28" s="76"/>
      <c r="OFI28" s="76"/>
      <c r="OFJ28" s="76"/>
      <c r="OFK28" s="76"/>
      <c r="OFL28" s="76"/>
      <c r="OFM28" s="76"/>
      <c r="OFN28" s="76"/>
      <c r="OFO28" s="76"/>
      <c r="OFP28" s="76"/>
      <c r="OFQ28" s="76"/>
      <c r="OFR28" s="76"/>
      <c r="OFS28" s="76"/>
      <c r="OFT28" s="76"/>
      <c r="OFU28" s="76"/>
      <c r="OFV28" s="76"/>
      <c r="OFW28" s="76"/>
      <c r="OFX28" s="76"/>
      <c r="OFY28" s="76"/>
      <c r="OFZ28" s="76"/>
      <c r="OGA28" s="76"/>
      <c r="OGB28" s="76"/>
      <c r="OGC28" s="76"/>
      <c r="OGD28" s="76"/>
      <c r="OGE28" s="76"/>
      <c r="OGF28" s="76"/>
      <c r="OGG28" s="76"/>
      <c r="OGH28" s="76"/>
      <c r="OGI28" s="76"/>
      <c r="OGJ28" s="76"/>
      <c r="OGK28" s="76"/>
      <c r="OGL28" s="76"/>
      <c r="OGM28" s="76"/>
      <c r="OGN28" s="76"/>
      <c r="OGO28" s="76"/>
      <c r="OGP28" s="76"/>
      <c r="OGQ28" s="76"/>
      <c r="OGR28" s="76"/>
      <c r="OGS28" s="76"/>
      <c r="OGT28" s="76"/>
      <c r="OGU28" s="76"/>
      <c r="OGV28" s="76"/>
      <c r="OGW28" s="76"/>
      <c r="OGX28" s="76"/>
      <c r="OGY28" s="76"/>
      <c r="OGZ28" s="76"/>
      <c r="OHA28" s="76"/>
      <c r="OHB28" s="76"/>
      <c r="OHC28" s="76"/>
      <c r="OHD28" s="76"/>
      <c r="OHE28" s="76"/>
      <c r="OHF28" s="76"/>
      <c r="OHG28" s="76"/>
      <c r="OHH28" s="76"/>
      <c r="OHI28" s="76"/>
      <c r="OHJ28" s="76"/>
      <c r="OHK28" s="76"/>
      <c r="OHL28" s="76"/>
      <c r="OHM28" s="76"/>
      <c r="OHN28" s="76"/>
      <c r="OHO28" s="76"/>
      <c r="OHP28" s="76"/>
      <c r="OHQ28" s="76"/>
      <c r="OHR28" s="76"/>
      <c r="OHS28" s="76"/>
      <c r="OHT28" s="76"/>
      <c r="OHU28" s="76"/>
      <c r="OHV28" s="76"/>
      <c r="OHW28" s="76"/>
      <c r="OHX28" s="76"/>
      <c r="OHY28" s="76"/>
      <c r="OHZ28" s="76"/>
      <c r="OIA28" s="76"/>
      <c r="OIB28" s="76"/>
      <c r="OIC28" s="76"/>
      <c r="OID28" s="76"/>
      <c r="OIE28" s="76"/>
      <c r="OIF28" s="76"/>
      <c r="OIG28" s="76"/>
      <c r="OIH28" s="76"/>
      <c r="OII28" s="76"/>
      <c r="OIJ28" s="76"/>
      <c r="OIK28" s="76"/>
      <c r="OIL28" s="76"/>
      <c r="OIM28" s="76"/>
      <c r="OIN28" s="76"/>
      <c r="OIO28" s="76"/>
      <c r="OIP28" s="76"/>
      <c r="OIQ28" s="76"/>
      <c r="OIR28" s="76"/>
      <c r="OIS28" s="76"/>
      <c r="OIT28" s="76"/>
      <c r="OIU28" s="76"/>
      <c r="OIV28" s="76"/>
      <c r="OIW28" s="76"/>
      <c r="OIX28" s="76"/>
      <c r="OIY28" s="76"/>
      <c r="OIZ28" s="76"/>
      <c r="OJA28" s="76"/>
      <c r="OJB28" s="76"/>
      <c r="OJC28" s="76"/>
      <c r="OJD28" s="76"/>
      <c r="OJE28" s="76"/>
      <c r="OJF28" s="76"/>
      <c r="OJG28" s="76"/>
      <c r="OJH28" s="76"/>
      <c r="OJI28" s="76"/>
      <c r="OJJ28" s="76"/>
      <c r="OJK28" s="76"/>
      <c r="OJL28" s="76"/>
      <c r="OJM28" s="76"/>
      <c r="OJN28" s="76"/>
      <c r="OJO28" s="76"/>
      <c r="OJP28" s="76"/>
      <c r="OJQ28" s="76"/>
      <c r="OJR28" s="76"/>
      <c r="OJS28" s="76"/>
      <c r="OJT28" s="76"/>
      <c r="OJU28" s="76"/>
      <c r="OJV28" s="76"/>
      <c r="OJW28" s="76"/>
      <c r="OJX28" s="76"/>
      <c r="OJY28" s="76"/>
      <c r="OJZ28" s="76"/>
      <c r="OKA28" s="76"/>
      <c r="OKB28" s="76"/>
      <c r="OKC28" s="76"/>
      <c r="OKD28" s="76"/>
      <c r="OKE28" s="76"/>
      <c r="OKF28" s="76"/>
      <c r="OKG28" s="76"/>
      <c r="OKH28" s="76"/>
      <c r="OKI28" s="76"/>
      <c r="OKJ28" s="76"/>
      <c r="OKK28" s="76"/>
      <c r="OKL28" s="76"/>
      <c r="OKM28" s="76"/>
      <c r="OKN28" s="76"/>
      <c r="OKO28" s="76"/>
      <c r="OKP28" s="76"/>
      <c r="OKQ28" s="76"/>
      <c r="OKR28" s="76"/>
      <c r="OKS28" s="76"/>
      <c r="OKT28" s="76"/>
      <c r="OKU28" s="76"/>
      <c r="OKV28" s="76"/>
      <c r="OKW28" s="76"/>
      <c r="OKX28" s="76"/>
      <c r="OKY28" s="76"/>
      <c r="OKZ28" s="76"/>
      <c r="OLA28" s="76"/>
      <c r="OLB28" s="76"/>
      <c r="OLC28" s="76"/>
      <c r="OLD28" s="76"/>
      <c r="OLE28" s="76"/>
      <c r="OLF28" s="76"/>
      <c r="OLG28" s="76"/>
      <c r="OLH28" s="76"/>
      <c r="OLI28" s="76"/>
      <c r="OLJ28" s="76"/>
      <c r="OLK28" s="76"/>
      <c r="OLL28" s="76"/>
      <c r="OLM28" s="76"/>
      <c r="OLN28" s="76"/>
      <c r="OLO28" s="76"/>
      <c r="OLP28" s="76"/>
      <c r="OLQ28" s="76"/>
      <c r="OLR28" s="76"/>
      <c r="OLS28" s="76"/>
      <c r="OLT28" s="76"/>
      <c r="OLU28" s="76"/>
      <c r="OLV28" s="76"/>
      <c r="OLW28" s="76"/>
      <c r="OLX28" s="76"/>
      <c r="OLY28" s="76"/>
      <c r="OLZ28" s="76"/>
      <c r="OMA28" s="76"/>
      <c r="OMB28" s="76"/>
      <c r="OMC28" s="76"/>
      <c r="OMD28" s="76"/>
      <c r="OME28" s="76"/>
      <c r="OMF28" s="76"/>
      <c r="OMG28" s="76"/>
      <c r="OMH28" s="76"/>
      <c r="OMI28" s="76"/>
      <c r="OMJ28" s="76"/>
      <c r="OMK28" s="76"/>
      <c r="OML28" s="76"/>
      <c r="OMM28" s="76"/>
      <c r="OMN28" s="76"/>
      <c r="OMO28" s="76"/>
      <c r="OMP28" s="76"/>
      <c r="OMQ28" s="76"/>
      <c r="OMR28" s="76"/>
      <c r="OMS28" s="76"/>
      <c r="OMT28" s="76"/>
      <c r="OMU28" s="76"/>
      <c r="OMV28" s="76"/>
      <c r="OMW28" s="76"/>
      <c r="OMX28" s="76"/>
      <c r="OMY28" s="76"/>
      <c r="OMZ28" s="76"/>
      <c r="ONA28" s="76"/>
      <c r="ONB28" s="76"/>
      <c r="ONC28" s="76"/>
      <c r="OND28" s="76"/>
      <c r="ONE28" s="76"/>
      <c r="ONF28" s="76"/>
      <c r="ONG28" s="76"/>
      <c r="ONH28" s="76"/>
      <c r="ONI28" s="76"/>
      <c r="ONJ28" s="76"/>
      <c r="ONK28" s="76"/>
      <c r="ONL28" s="76"/>
      <c r="ONM28" s="76"/>
      <c r="ONN28" s="76"/>
      <c r="ONO28" s="76"/>
      <c r="ONP28" s="76"/>
      <c r="ONQ28" s="76"/>
      <c r="ONR28" s="76"/>
      <c r="ONS28" s="76"/>
      <c r="ONT28" s="76"/>
      <c r="ONU28" s="76"/>
      <c r="ONV28" s="76"/>
      <c r="ONW28" s="76"/>
      <c r="ONX28" s="76"/>
      <c r="ONY28" s="76"/>
      <c r="ONZ28" s="76"/>
      <c r="OOA28" s="76"/>
      <c r="OOB28" s="76"/>
      <c r="OOC28" s="76"/>
      <c r="OOD28" s="76"/>
      <c r="OOE28" s="76"/>
      <c r="OOF28" s="76"/>
      <c r="OOG28" s="76"/>
      <c r="OOH28" s="76"/>
      <c r="OOI28" s="76"/>
      <c r="OOJ28" s="76"/>
      <c r="OOK28" s="76"/>
      <c r="OOL28" s="76"/>
      <c r="OOM28" s="76"/>
      <c r="OON28" s="76"/>
      <c r="OOO28" s="76"/>
      <c r="OOP28" s="76"/>
      <c r="OOQ28" s="76"/>
      <c r="OOR28" s="76"/>
      <c r="OOS28" s="76"/>
      <c r="OOT28" s="76"/>
      <c r="OOU28" s="76"/>
      <c r="OOV28" s="76"/>
      <c r="OOW28" s="76"/>
      <c r="OOX28" s="76"/>
      <c r="OOY28" s="76"/>
      <c r="OOZ28" s="76"/>
      <c r="OPA28" s="76"/>
      <c r="OPB28" s="76"/>
      <c r="OPC28" s="76"/>
      <c r="OPD28" s="76"/>
      <c r="OPE28" s="76"/>
      <c r="OPF28" s="76"/>
      <c r="OPG28" s="76"/>
      <c r="OPH28" s="76"/>
      <c r="OPI28" s="76"/>
      <c r="OPJ28" s="76"/>
      <c r="OPK28" s="76"/>
      <c r="OPL28" s="76"/>
      <c r="OPM28" s="76"/>
      <c r="OPN28" s="76"/>
      <c r="OPO28" s="76"/>
      <c r="OPP28" s="76"/>
      <c r="OPQ28" s="76"/>
      <c r="OPR28" s="76"/>
      <c r="OPS28" s="76"/>
      <c r="OPT28" s="76"/>
      <c r="OPU28" s="76"/>
      <c r="OPV28" s="76"/>
      <c r="OPW28" s="76"/>
      <c r="OPX28" s="76"/>
      <c r="OPY28" s="76"/>
      <c r="OPZ28" s="76"/>
      <c r="OQA28" s="76"/>
      <c r="OQB28" s="76"/>
      <c r="OQC28" s="76"/>
      <c r="OQD28" s="76"/>
      <c r="OQE28" s="76"/>
      <c r="OQF28" s="76"/>
      <c r="OQG28" s="76"/>
      <c r="OQH28" s="76"/>
      <c r="OQI28" s="76"/>
      <c r="OQJ28" s="76"/>
      <c r="OQK28" s="76"/>
      <c r="OQL28" s="76"/>
      <c r="OQM28" s="76"/>
      <c r="OQN28" s="76"/>
      <c r="OQO28" s="76"/>
      <c r="OQP28" s="76"/>
      <c r="OQQ28" s="76"/>
      <c r="OQR28" s="76"/>
      <c r="OQS28" s="76"/>
      <c r="OQT28" s="76"/>
      <c r="OQU28" s="76"/>
      <c r="OQV28" s="76"/>
      <c r="OQW28" s="76"/>
      <c r="OQX28" s="76"/>
      <c r="OQY28" s="76"/>
      <c r="OQZ28" s="76"/>
      <c r="ORA28" s="76"/>
      <c r="ORB28" s="76"/>
      <c r="ORC28" s="76"/>
      <c r="ORD28" s="76"/>
      <c r="ORE28" s="76"/>
      <c r="ORF28" s="76"/>
      <c r="ORG28" s="76"/>
      <c r="ORH28" s="76"/>
      <c r="ORI28" s="76"/>
      <c r="ORJ28" s="76"/>
      <c r="ORK28" s="76"/>
      <c r="ORL28" s="76"/>
      <c r="ORM28" s="76"/>
      <c r="ORN28" s="76"/>
      <c r="ORO28" s="76"/>
      <c r="ORP28" s="76"/>
      <c r="ORQ28" s="76"/>
      <c r="ORR28" s="76"/>
      <c r="ORS28" s="76"/>
      <c r="ORT28" s="76"/>
      <c r="ORU28" s="76"/>
      <c r="ORV28" s="76"/>
      <c r="ORW28" s="76"/>
      <c r="ORX28" s="76"/>
      <c r="ORY28" s="76"/>
      <c r="ORZ28" s="76"/>
      <c r="OSA28" s="76"/>
      <c r="OSB28" s="76"/>
      <c r="OSC28" s="76"/>
      <c r="OSD28" s="76"/>
      <c r="OSE28" s="76"/>
      <c r="OSF28" s="76"/>
      <c r="OSG28" s="76"/>
      <c r="OSH28" s="76"/>
      <c r="OSI28" s="76"/>
      <c r="OSJ28" s="76"/>
      <c r="OSK28" s="76"/>
      <c r="OSL28" s="76"/>
      <c r="OSM28" s="76"/>
      <c r="OSN28" s="76"/>
      <c r="OSO28" s="76"/>
      <c r="OSP28" s="76"/>
      <c r="OSQ28" s="76"/>
      <c r="OSR28" s="76"/>
      <c r="OSS28" s="76"/>
      <c r="OST28" s="76"/>
      <c r="OSU28" s="76"/>
      <c r="OSV28" s="76"/>
      <c r="OSW28" s="76"/>
      <c r="OSX28" s="76"/>
      <c r="OSY28" s="76"/>
      <c r="OSZ28" s="76"/>
      <c r="OTA28" s="76"/>
      <c r="OTB28" s="76"/>
      <c r="OTC28" s="76"/>
      <c r="OTD28" s="76"/>
      <c r="OTE28" s="76"/>
      <c r="OTF28" s="76"/>
      <c r="OTG28" s="76"/>
      <c r="OTH28" s="76"/>
      <c r="OTI28" s="76"/>
      <c r="OTJ28" s="76"/>
      <c r="OTK28" s="76"/>
      <c r="OTL28" s="76"/>
      <c r="OTM28" s="76"/>
      <c r="OTN28" s="76"/>
      <c r="OTO28" s="76"/>
      <c r="OTP28" s="76"/>
      <c r="OTQ28" s="76"/>
      <c r="OTR28" s="76"/>
      <c r="OTS28" s="76"/>
      <c r="OTT28" s="76"/>
      <c r="OTU28" s="76"/>
      <c r="OTV28" s="76"/>
      <c r="OTW28" s="76"/>
      <c r="OTX28" s="76"/>
      <c r="OTY28" s="76"/>
      <c r="OTZ28" s="76"/>
      <c r="OUA28" s="76"/>
      <c r="OUB28" s="76"/>
      <c r="OUC28" s="76"/>
      <c r="OUD28" s="76"/>
      <c r="OUE28" s="76"/>
      <c r="OUF28" s="76"/>
      <c r="OUG28" s="76"/>
      <c r="OUH28" s="76"/>
      <c r="OUI28" s="76"/>
      <c r="OUJ28" s="76"/>
      <c r="OUK28" s="76"/>
      <c r="OUL28" s="76"/>
      <c r="OUM28" s="76"/>
      <c r="OUN28" s="76"/>
      <c r="OUO28" s="76"/>
      <c r="OUP28" s="76"/>
      <c r="OUQ28" s="76"/>
      <c r="OUR28" s="76"/>
      <c r="OUS28" s="76"/>
      <c r="OUT28" s="76"/>
      <c r="OUU28" s="76"/>
      <c r="OUV28" s="76"/>
      <c r="OUW28" s="76"/>
      <c r="OUX28" s="76"/>
      <c r="OUY28" s="76"/>
      <c r="OUZ28" s="76"/>
      <c r="OVA28" s="76"/>
      <c r="OVB28" s="76"/>
      <c r="OVC28" s="76"/>
      <c r="OVD28" s="76"/>
      <c r="OVE28" s="76"/>
      <c r="OVF28" s="76"/>
      <c r="OVG28" s="76"/>
      <c r="OVH28" s="76"/>
      <c r="OVI28" s="76"/>
      <c r="OVJ28" s="76"/>
      <c r="OVK28" s="76"/>
      <c r="OVL28" s="76"/>
      <c r="OVM28" s="76"/>
      <c r="OVN28" s="76"/>
      <c r="OVO28" s="76"/>
      <c r="OVP28" s="76"/>
      <c r="OVQ28" s="76"/>
      <c r="OVR28" s="76"/>
      <c r="OVS28" s="76"/>
      <c r="OVT28" s="76"/>
      <c r="OVU28" s="76"/>
      <c r="OVV28" s="76"/>
      <c r="OVW28" s="76"/>
      <c r="OVX28" s="76"/>
      <c r="OVY28" s="76"/>
      <c r="OVZ28" s="76"/>
      <c r="OWA28" s="76"/>
      <c r="OWB28" s="76"/>
      <c r="OWC28" s="76"/>
      <c r="OWD28" s="76"/>
      <c r="OWE28" s="76"/>
      <c r="OWF28" s="76"/>
      <c r="OWG28" s="76"/>
      <c r="OWH28" s="76"/>
      <c r="OWI28" s="76"/>
      <c r="OWJ28" s="76"/>
      <c r="OWK28" s="76"/>
      <c r="OWL28" s="76"/>
      <c r="OWM28" s="76"/>
      <c r="OWN28" s="76"/>
      <c r="OWO28" s="76"/>
      <c r="OWP28" s="76"/>
      <c r="OWQ28" s="76"/>
      <c r="OWR28" s="76"/>
      <c r="OWS28" s="76"/>
      <c r="OWT28" s="76"/>
      <c r="OWU28" s="76"/>
      <c r="OWV28" s="76"/>
      <c r="OWW28" s="76"/>
      <c r="OWX28" s="76"/>
      <c r="OWY28" s="76"/>
      <c r="OWZ28" s="76"/>
      <c r="OXA28" s="76"/>
      <c r="OXB28" s="76"/>
      <c r="OXC28" s="76"/>
      <c r="OXD28" s="76"/>
      <c r="OXE28" s="76"/>
      <c r="OXF28" s="76"/>
      <c r="OXG28" s="76"/>
      <c r="OXH28" s="76"/>
      <c r="OXI28" s="76"/>
      <c r="OXJ28" s="76"/>
      <c r="OXK28" s="76"/>
      <c r="OXL28" s="76"/>
      <c r="OXM28" s="76"/>
      <c r="OXN28" s="76"/>
      <c r="OXO28" s="76"/>
      <c r="OXP28" s="76"/>
      <c r="OXQ28" s="76"/>
      <c r="OXR28" s="76"/>
      <c r="OXS28" s="76"/>
      <c r="OXT28" s="76"/>
      <c r="OXU28" s="76"/>
      <c r="OXV28" s="76"/>
      <c r="OXW28" s="76"/>
      <c r="OXX28" s="76"/>
      <c r="OXY28" s="76"/>
      <c r="OXZ28" s="76"/>
      <c r="OYA28" s="76"/>
      <c r="OYB28" s="76"/>
      <c r="OYC28" s="76"/>
      <c r="OYD28" s="76"/>
      <c r="OYE28" s="76"/>
      <c r="OYF28" s="76"/>
      <c r="OYG28" s="76"/>
      <c r="OYH28" s="76"/>
      <c r="OYI28" s="76"/>
      <c r="OYJ28" s="76"/>
      <c r="OYK28" s="76"/>
      <c r="OYL28" s="76"/>
      <c r="OYM28" s="76"/>
      <c r="OYN28" s="76"/>
      <c r="OYO28" s="76"/>
      <c r="OYP28" s="76"/>
      <c r="OYQ28" s="76"/>
      <c r="OYR28" s="76"/>
      <c r="OYS28" s="76"/>
      <c r="OYT28" s="76"/>
      <c r="OYU28" s="76"/>
      <c r="OYV28" s="76"/>
      <c r="OYW28" s="76"/>
      <c r="OYX28" s="76"/>
      <c r="OYY28" s="76"/>
      <c r="OYZ28" s="76"/>
      <c r="OZA28" s="76"/>
      <c r="OZB28" s="76"/>
      <c r="OZC28" s="76"/>
      <c r="OZD28" s="76"/>
      <c r="OZE28" s="76"/>
      <c r="OZF28" s="76"/>
      <c r="OZG28" s="76"/>
      <c r="OZH28" s="76"/>
      <c r="OZI28" s="76"/>
      <c r="OZJ28" s="76"/>
      <c r="OZK28" s="76"/>
      <c r="OZL28" s="76"/>
      <c r="OZM28" s="76"/>
      <c r="OZN28" s="76"/>
      <c r="OZO28" s="76"/>
      <c r="OZP28" s="76"/>
      <c r="OZQ28" s="76"/>
      <c r="OZR28" s="76"/>
      <c r="OZS28" s="76"/>
      <c r="OZT28" s="76"/>
      <c r="OZU28" s="76"/>
      <c r="OZV28" s="76"/>
      <c r="OZW28" s="76"/>
      <c r="OZX28" s="76"/>
      <c r="OZY28" s="76"/>
      <c r="OZZ28" s="76"/>
      <c r="PAA28" s="76"/>
      <c r="PAB28" s="76"/>
      <c r="PAC28" s="76"/>
      <c r="PAD28" s="76"/>
      <c r="PAE28" s="76"/>
      <c r="PAF28" s="76"/>
      <c r="PAG28" s="76"/>
      <c r="PAH28" s="76"/>
      <c r="PAI28" s="76"/>
      <c r="PAJ28" s="76"/>
      <c r="PAK28" s="76"/>
      <c r="PAL28" s="76"/>
      <c r="PAM28" s="76"/>
      <c r="PAN28" s="76"/>
      <c r="PAO28" s="76"/>
      <c r="PAP28" s="76"/>
      <c r="PAQ28" s="76"/>
      <c r="PAR28" s="76"/>
      <c r="PAS28" s="76"/>
      <c r="PAT28" s="76"/>
      <c r="PAU28" s="76"/>
      <c r="PAV28" s="76"/>
      <c r="PAW28" s="76"/>
      <c r="PAX28" s="76"/>
      <c r="PAY28" s="76"/>
      <c r="PAZ28" s="76"/>
      <c r="PBA28" s="76"/>
      <c r="PBB28" s="76"/>
      <c r="PBC28" s="76"/>
      <c r="PBD28" s="76"/>
      <c r="PBE28" s="76"/>
      <c r="PBF28" s="76"/>
      <c r="PBG28" s="76"/>
      <c r="PBH28" s="76"/>
      <c r="PBI28" s="76"/>
      <c r="PBJ28" s="76"/>
      <c r="PBK28" s="76"/>
      <c r="PBL28" s="76"/>
      <c r="PBM28" s="76"/>
      <c r="PBN28" s="76"/>
      <c r="PBO28" s="76"/>
      <c r="PBP28" s="76"/>
      <c r="PBQ28" s="76"/>
      <c r="PBR28" s="76"/>
      <c r="PBS28" s="76"/>
      <c r="PBT28" s="76"/>
      <c r="PBU28" s="76"/>
      <c r="PBV28" s="76"/>
      <c r="PBW28" s="76"/>
      <c r="PBX28" s="76"/>
      <c r="PBY28" s="76"/>
      <c r="PBZ28" s="76"/>
      <c r="PCA28" s="76"/>
      <c r="PCB28" s="76"/>
      <c r="PCC28" s="76"/>
      <c r="PCD28" s="76"/>
      <c r="PCE28" s="76"/>
      <c r="PCF28" s="76"/>
      <c r="PCG28" s="76"/>
      <c r="PCH28" s="76"/>
      <c r="PCI28" s="76"/>
      <c r="PCJ28" s="76"/>
      <c r="PCK28" s="76"/>
      <c r="PCL28" s="76"/>
      <c r="PCM28" s="76"/>
      <c r="PCN28" s="76"/>
      <c r="PCO28" s="76"/>
      <c r="PCP28" s="76"/>
      <c r="PCQ28" s="76"/>
      <c r="PCR28" s="76"/>
      <c r="PCS28" s="76"/>
      <c r="PCT28" s="76"/>
      <c r="PCU28" s="76"/>
      <c r="PCV28" s="76"/>
      <c r="PCW28" s="76"/>
      <c r="PCX28" s="76"/>
      <c r="PCY28" s="76"/>
      <c r="PCZ28" s="76"/>
      <c r="PDA28" s="76"/>
      <c r="PDB28" s="76"/>
      <c r="PDC28" s="76"/>
      <c r="PDD28" s="76"/>
      <c r="PDE28" s="76"/>
      <c r="PDF28" s="76"/>
      <c r="PDG28" s="76"/>
      <c r="PDH28" s="76"/>
      <c r="PDI28" s="76"/>
      <c r="PDJ28" s="76"/>
      <c r="PDK28" s="76"/>
      <c r="PDL28" s="76"/>
      <c r="PDM28" s="76"/>
      <c r="PDN28" s="76"/>
      <c r="PDO28" s="76"/>
      <c r="PDP28" s="76"/>
      <c r="PDQ28" s="76"/>
      <c r="PDR28" s="76"/>
      <c r="PDS28" s="76"/>
      <c r="PDT28" s="76"/>
      <c r="PDU28" s="76"/>
      <c r="PDV28" s="76"/>
      <c r="PDW28" s="76"/>
      <c r="PDX28" s="76"/>
      <c r="PDY28" s="76"/>
      <c r="PDZ28" s="76"/>
      <c r="PEA28" s="76"/>
      <c r="PEB28" s="76"/>
      <c r="PEC28" s="76"/>
      <c r="PED28" s="76"/>
      <c r="PEE28" s="76"/>
      <c r="PEF28" s="76"/>
      <c r="PEG28" s="76"/>
      <c r="PEH28" s="76"/>
      <c r="PEI28" s="76"/>
      <c r="PEJ28" s="76"/>
      <c r="PEK28" s="76"/>
      <c r="PEL28" s="76"/>
      <c r="PEM28" s="76"/>
      <c r="PEN28" s="76"/>
      <c r="PEO28" s="76"/>
      <c r="PEP28" s="76"/>
      <c r="PEQ28" s="76"/>
      <c r="PER28" s="76"/>
      <c r="PES28" s="76"/>
      <c r="PET28" s="76"/>
      <c r="PEU28" s="76"/>
      <c r="PEV28" s="76"/>
      <c r="PEW28" s="76"/>
      <c r="PEX28" s="76"/>
      <c r="PEY28" s="76"/>
      <c r="PEZ28" s="76"/>
      <c r="PFA28" s="76"/>
      <c r="PFB28" s="76"/>
      <c r="PFC28" s="76"/>
      <c r="PFD28" s="76"/>
      <c r="PFE28" s="76"/>
      <c r="PFF28" s="76"/>
      <c r="PFG28" s="76"/>
      <c r="PFH28" s="76"/>
      <c r="PFI28" s="76"/>
      <c r="PFJ28" s="76"/>
      <c r="PFK28" s="76"/>
      <c r="PFL28" s="76"/>
      <c r="PFM28" s="76"/>
      <c r="PFN28" s="76"/>
      <c r="PFO28" s="76"/>
      <c r="PFP28" s="76"/>
      <c r="PFQ28" s="76"/>
      <c r="PFR28" s="76"/>
      <c r="PFS28" s="76"/>
      <c r="PFT28" s="76"/>
      <c r="PFU28" s="76"/>
      <c r="PFV28" s="76"/>
      <c r="PFW28" s="76"/>
      <c r="PFX28" s="76"/>
      <c r="PFY28" s="76"/>
      <c r="PFZ28" s="76"/>
      <c r="PGA28" s="76"/>
      <c r="PGB28" s="76"/>
      <c r="PGC28" s="76"/>
      <c r="PGD28" s="76"/>
      <c r="PGE28" s="76"/>
      <c r="PGF28" s="76"/>
      <c r="PGG28" s="76"/>
      <c r="PGH28" s="76"/>
      <c r="PGI28" s="76"/>
      <c r="PGJ28" s="76"/>
      <c r="PGK28" s="76"/>
      <c r="PGL28" s="76"/>
      <c r="PGM28" s="76"/>
      <c r="PGN28" s="76"/>
      <c r="PGO28" s="76"/>
      <c r="PGP28" s="76"/>
      <c r="PGQ28" s="76"/>
      <c r="PGR28" s="76"/>
      <c r="PGS28" s="76"/>
      <c r="PGT28" s="76"/>
      <c r="PGU28" s="76"/>
      <c r="PGV28" s="76"/>
      <c r="PGW28" s="76"/>
      <c r="PGX28" s="76"/>
      <c r="PGY28" s="76"/>
      <c r="PGZ28" s="76"/>
      <c r="PHA28" s="76"/>
      <c r="PHB28" s="76"/>
      <c r="PHC28" s="76"/>
      <c r="PHD28" s="76"/>
      <c r="PHE28" s="76"/>
      <c r="PHF28" s="76"/>
      <c r="PHG28" s="76"/>
      <c r="PHH28" s="76"/>
      <c r="PHI28" s="76"/>
      <c r="PHJ28" s="76"/>
      <c r="PHK28" s="76"/>
      <c r="PHL28" s="76"/>
      <c r="PHM28" s="76"/>
      <c r="PHN28" s="76"/>
      <c r="PHO28" s="76"/>
      <c r="PHP28" s="76"/>
      <c r="PHQ28" s="76"/>
      <c r="PHR28" s="76"/>
      <c r="PHS28" s="76"/>
      <c r="PHT28" s="76"/>
      <c r="PHU28" s="76"/>
      <c r="PHV28" s="76"/>
      <c r="PHW28" s="76"/>
      <c r="PHX28" s="76"/>
      <c r="PHY28" s="76"/>
      <c r="PHZ28" s="76"/>
      <c r="PIA28" s="76"/>
      <c r="PIB28" s="76"/>
      <c r="PIC28" s="76"/>
      <c r="PID28" s="76"/>
      <c r="PIE28" s="76"/>
      <c r="PIF28" s="76"/>
      <c r="PIG28" s="76"/>
      <c r="PIH28" s="76"/>
      <c r="PII28" s="76"/>
      <c r="PIJ28" s="76"/>
      <c r="PIK28" s="76"/>
      <c r="PIL28" s="76"/>
      <c r="PIM28" s="76"/>
      <c r="PIN28" s="76"/>
      <c r="PIO28" s="76"/>
      <c r="PIP28" s="76"/>
      <c r="PIQ28" s="76"/>
      <c r="PIR28" s="76"/>
      <c r="PIS28" s="76"/>
      <c r="PIT28" s="76"/>
      <c r="PIU28" s="76"/>
      <c r="PIV28" s="76"/>
      <c r="PIW28" s="76"/>
      <c r="PIX28" s="76"/>
      <c r="PIY28" s="76"/>
      <c r="PIZ28" s="76"/>
      <c r="PJA28" s="76"/>
      <c r="PJB28" s="76"/>
      <c r="PJC28" s="76"/>
      <c r="PJD28" s="76"/>
      <c r="PJE28" s="76"/>
      <c r="PJF28" s="76"/>
      <c r="PJG28" s="76"/>
      <c r="PJH28" s="76"/>
      <c r="PJI28" s="76"/>
      <c r="PJJ28" s="76"/>
      <c r="PJK28" s="76"/>
      <c r="PJL28" s="76"/>
      <c r="PJM28" s="76"/>
      <c r="PJN28" s="76"/>
      <c r="PJO28" s="76"/>
      <c r="PJP28" s="76"/>
      <c r="PJQ28" s="76"/>
      <c r="PJR28" s="76"/>
      <c r="PJS28" s="76"/>
      <c r="PJT28" s="76"/>
      <c r="PJU28" s="76"/>
      <c r="PJV28" s="76"/>
      <c r="PJW28" s="76"/>
      <c r="PJX28" s="76"/>
      <c r="PJY28" s="76"/>
      <c r="PJZ28" s="76"/>
      <c r="PKA28" s="76"/>
      <c r="PKB28" s="76"/>
      <c r="PKC28" s="76"/>
      <c r="PKD28" s="76"/>
      <c r="PKE28" s="76"/>
      <c r="PKF28" s="76"/>
      <c r="PKG28" s="76"/>
      <c r="PKH28" s="76"/>
      <c r="PKI28" s="76"/>
      <c r="PKJ28" s="76"/>
      <c r="PKK28" s="76"/>
      <c r="PKL28" s="76"/>
      <c r="PKM28" s="76"/>
      <c r="PKN28" s="76"/>
      <c r="PKO28" s="76"/>
      <c r="PKP28" s="76"/>
      <c r="PKQ28" s="76"/>
      <c r="PKR28" s="76"/>
      <c r="PKS28" s="76"/>
      <c r="PKT28" s="76"/>
      <c r="PKU28" s="76"/>
      <c r="PKV28" s="76"/>
      <c r="PKW28" s="76"/>
      <c r="PKX28" s="76"/>
      <c r="PKY28" s="76"/>
      <c r="PKZ28" s="76"/>
      <c r="PLA28" s="76"/>
      <c r="PLB28" s="76"/>
      <c r="PLC28" s="76"/>
      <c r="PLD28" s="76"/>
      <c r="PLE28" s="76"/>
      <c r="PLF28" s="76"/>
      <c r="PLG28" s="76"/>
      <c r="PLH28" s="76"/>
      <c r="PLI28" s="76"/>
      <c r="PLJ28" s="76"/>
      <c r="PLK28" s="76"/>
      <c r="PLL28" s="76"/>
      <c r="PLM28" s="76"/>
      <c r="PLN28" s="76"/>
      <c r="PLO28" s="76"/>
      <c r="PLP28" s="76"/>
      <c r="PLQ28" s="76"/>
      <c r="PLR28" s="76"/>
      <c r="PLS28" s="76"/>
      <c r="PLT28" s="76"/>
      <c r="PLU28" s="76"/>
      <c r="PLV28" s="76"/>
      <c r="PLW28" s="76"/>
      <c r="PLX28" s="76"/>
      <c r="PLY28" s="76"/>
      <c r="PLZ28" s="76"/>
      <c r="PMA28" s="76"/>
      <c r="PMB28" s="76"/>
      <c r="PMC28" s="76"/>
      <c r="PMD28" s="76"/>
      <c r="PME28" s="76"/>
      <c r="PMF28" s="76"/>
      <c r="PMG28" s="76"/>
      <c r="PMH28" s="76"/>
      <c r="PMI28" s="76"/>
      <c r="PMJ28" s="76"/>
      <c r="PMK28" s="76"/>
      <c r="PML28" s="76"/>
      <c r="PMM28" s="76"/>
      <c r="PMN28" s="76"/>
      <c r="PMO28" s="76"/>
      <c r="PMP28" s="76"/>
      <c r="PMQ28" s="76"/>
      <c r="PMR28" s="76"/>
      <c r="PMS28" s="76"/>
      <c r="PMT28" s="76"/>
      <c r="PMU28" s="76"/>
      <c r="PMV28" s="76"/>
      <c r="PMW28" s="76"/>
      <c r="PMX28" s="76"/>
      <c r="PMY28" s="76"/>
      <c r="PMZ28" s="76"/>
      <c r="PNA28" s="76"/>
      <c r="PNB28" s="76"/>
      <c r="PNC28" s="76"/>
      <c r="PND28" s="76"/>
      <c r="PNE28" s="76"/>
      <c r="PNF28" s="76"/>
      <c r="PNG28" s="76"/>
      <c r="PNH28" s="76"/>
      <c r="PNI28" s="76"/>
      <c r="PNJ28" s="76"/>
      <c r="PNK28" s="76"/>
      <c r="PNL28" s="76"/>
      <c r="PNM28" s="76"/>
      <c r="PNN28" s="76"/>
      <c r="PNO28" s="76"/>
      <c r="PNP28" s="76"/>
      <c r="PNQ28" s="76"/>
      <c r="PNR28" s="76"/>
      <c r="PNS28" s="76"/>
      <c r="PNT28" s="76"/>
      <c r="PNU28" s="76"/>
      <c r="PNV28" s="76"/>
      <c r="PNW28" s="76"/>
      <c r="PNX28" s="76"/>
      <c r="PNY28" s="76"/>
      <c r="PNZ28" s="76"/>
      <c r="POA28" s="76"/>
      <c r="POB28" s="76"/>
      <c r="POC28" s="76"/>
      <c r="POD28" s="76"/>
      <c r="POE28" s="76"/>
      <c r="POF28" s="76"/>
      <c r="POG28" s="76"/>
      <c r="POH28" s="76"/>
      <c r="POI28" s="76"/>
      <c r="POJ28" s="76"/>
      <c r="POK28" s="76"/>
      <c r="POL28" s="76"/>
      <c r="POM28" s="76"/>
      <c r="PON28" s="76"/>
      <c r="POO28" s="76"/>
      <c r="POP28" s="76"/>
      <c r="POQ28" s="76"/>
      <c r="POR28" s="76"/>
      <c r="POS28" s="76"/>
      <c r="POT28" s="76"/>
      <c r="POU28" s="76"/>
      <c r="POV28" s="76"/>
      <c r="POW28" s="76"/>
      <c r="POX28" s="76"/>
      <c r="POY28" s="76"/>
      <c r="POZ28" s="76"/>
      <c r="PPA28" s="76"/>
      <c r="PPB28" s="76"/>
      <c r="PPC28" s="76"/>
      <c r="PPD28" s="76"/>
      <c r="PPE28" s="76"/>
      <c r="PPF28" s="76"/>
      <c r="PPG28" s="76"/>
      <c r="PPH28" s="76"/>
      <c r="PPI28" s="76"/>
      <c r="PPJ28" s="76"/>
      <c r="PPK28" s="76"/>
      <c r="PPL28" s="76"/>
      <c r="PPM28" s="76"/>
      <c r="PPN28" s="76"/>
      <c r="PPO28" s="76"/>
      <c r="PPP28" s="76"/>
      <c r="PPQ28" s="76"/>
      <c r="PPR28" s="76"/>
      <c r="PPS28" s="76"/>
      <c r="PPT28" s="76"/>
      <c r="PPU28" s="76"/>
      <c r="PPV28" s="76"/>
      <c r="PPW28" s="76"/>
      <c r="PPX28" s="76"/>
      <c r="PPY28" s="76"/>
      <c r="PPZ28" s="76"/>
      <c r="PQA28" s="76"/>
      <c r="PQB28" s="76"/>
      <c r="PQC28" s="76"/>
      <c r="PQD28" s="76"/>
      <c r="PQE28" s="76"/>
      <c r="PQF28" s="76"/>
      <c r="PQG28" s="76"/>
      <c r="PQH28" s="76"/>
      <c r="PQI28" s="76"/>
      <c r="PQJ28" s="76"/>
      <c r="PQK28" s="76"/>
      <c r="PQL28" s="76"/>
      <c r="PQM28" s="76"/>
      <c r="PQN28" s="76"/>
      <c r="PQO28" s="76"/>
      <c r="PQP28" s="76"/>
      <c r="PQQ28" s="76"/>
      <c r="PQR28" s="76"/>
      <c r="PQS28" s="76"/>
      <c r="PQT28" s="76"/>
      <c r="PQU28" s="76"/>
      <c r="PQV28" s="76"/>
      <c r="PQW28" s="76"/>
      <c r="PQX28" s="76"/>
      <c r="PQY28" s="76"/>
      <c r="PQZ28" s="76"/>
      <c r="PRA28" s="76"/>
      <c r="PRB28" s="76"/>
      <c r="PRC28" s="76"/>
      <c r="PRD28" s="76"/>
      <c r="PRE28" s="76"/>
      <c r="PRF28" s="76"/>
      <c r="PRG28" s="76"/>
      <c r="PRH28" s="76"/>
      <c r="PRI28" s="76"/>
      <c r="PRJ28" s="76"/>
      <c r="PRK28" s="76"/>
      <c r="PRL28" s="76"/>
      <c r="PRM28" s="76"/>
      <c r="PRN28" s="76"/>
      <c r="PRO28" s="76"/>
      <c r="PRP28" s="76"/>
      <c r="PRQ28" s="76"/>
      <c r="PRR28" s="76"/>
      <c r="PRS28" s="76"/>
      <c r="PRT28" s="76"/>
      <c r="PRU28" s="76"/>
      <c r="PRV28" s="76"/>
      <c r="PRW28" s="76"/>
      <c r="PRX28" s="76"/>
      <c r="PRY28" s="76"/>
      <c r="PRZ28" s="76"/>
      <c r="PSA28" s="76"/>
      <c r="PSB28" s="76"/>
      <c r="PSC28" s="76"/>
      <c r="PSD28" s="76"/>
      <c r="PSE28" s="76"/>
      <c r="PSF28" s="76"/>
      <c r="PSG28" s="76"/>
      <c r="PSH28" s="76"/>
      <c r="PSI28" s="76"/>
      <c r="PSJ28" s="76"/>
      <c r="PSK28" s="76"/>
      <c r="PSL28" s="76"/>
      <c r="PSM28" s="76"/>
      <c r="PSN28" s="76"/>
      <c r="PSO28" s="76"/>
      <c r="PSP28" s="76"/>
      <c r="PSQ28" s="76"/>
      <c r="PSR28" s="76"/>
      <c r="PSS28" s="76"/>
      <c r="PST28" s="76"/>
      <c r="PSU28" s="76"/>
      <c r="PSV28" s="76"/>
      <c r="PSW28" s="76"/>
      <c r="PSX28" s="76"/>
      <c r="PSY28" s="76"/>
      <c r="PSZ28" s="76"/>
      <c r="PTA28" s="76"/>
      <c r="PTB28" s="76"/>
      <c r="PTC28" s="76"/>
      <c r="PTD28" s="76"/>
      <c r="PTE28" s="76"/>
      <c r="PTF28" s="76"/>
      <c r="PTG28" s="76"/>
      <c r="PTH28" s="76"/>
      <c r="PTI28" s="76"/>
      <c r="PTJ28" s="76"/>
      <c r="PTK28" s="76"/>
      <c r="PTL28" s="76"/>
      <c r="PTM28" s="76"/>
      <c r="PTN28" s="76"/>
      <c r="PTO28" s="76"/>
      <c r="PTP28" s="76"/>
      <c r="PTQ28" s="76"/>
      <c r="PTR28" s="76"/>
      <c r="PTS28" s="76"/>
      <c r="PTT28" s="76"/>
      <c r="PTU28" s="76"/>
      <c r="PTV28" s="76"/>
      <c r="PTW28" s="76"/>
      <c r="PTX28" s="76"/>
      <c r="PTY28" s="76"/>
      <c r="PTZ28" s="76"/>
      <c r="PUA28" s="76"/>
      <c r="PUB28" s="76"/>
      <c r="PUC28" s="76"/>
      <c r="PUD28" s="76"/>
      <c r="PUE28" s="76"/>
      <c r="PUF28" s="76"/>
      <c r="PUG28" s="76"/>
      <c r="PUH28" s="76"/>
      <c r="PUI28" s="76"/>
      <c r="PUJ28" s="76"/>
      <c r="PUK28" s="76"/>
      <c r="PUL28" s="76"/>
      <c r="PUM28" s="76"/>
      <c r="PUN28" s="76"/>
      <c r="PUO28" s="76"/>
      <c r="PUP28" s="76"/>
      <c r="PUQ28" s="76"/>
      <c r="PUR28" s="76"/>
      <c r="PUS28" s="76"/>
      <c r="PUT28" s="76"/>
      <c r="PUU28" s="76"/>
      <c r="PUV28" s="76"/>
      <c r="PUW28" s="76"/>
      <c r="PUX28" s="76"/>
      <c r="PUY28" s="76"/>
      <c r="PUZ28" s="76"/>
      <c r="PVA28" s="76"/>
      <c r="PVB28" s="76"/>
      <c r="PVC28" s="76"/>
      <c r="PVD28" s="76"/>
      <c r="PVE28" s="76"/>
      <c r="PVF28" s="76"/>
      <c r="PVG28" s="76"/>
      <c r="PVH28" s="76"/>
      <c r="PVI28" s="76"/>
      <c r="PVJ28" s="76"/>
      <c r="PVK28" s="76"/>
      <c r="PVL28" s="76"/>
      <c r="PVM28" s="76"/>
      <c r="PVN28" s="76"/>
      <c r="PVO28" s="76"/>
      <c r="PVP28" s="76"/>
      <c r="PVQ28" s="76"/>
      <c r="PVR28" s="76"/>
      <c r="PVS28" s="76"/>
      <c r="PVT28" s="76"/>
      <c r="PVU28" s="76"/>
      <c r="PVV28" s="76"/>
      <c r="PVW28" s="76"/>
      <c r="PVX28" s="76"/>
      <c r="PVY28" s="76"/>
      <c r="PVZ28" s="76"/>
      <c r="PWA28" s="76"/>
      <c r="PWB28" s="76"/>
      <c r="PWC28" s="76"/>
      <c r="PWD28" s="76"/>
      <c r="PWE28" s="76"/>
      <c r="PWF28" s="76"/>
      <c r="PWG28" s="76"/>
      <c r="PWH28" s="76"/>
      <c r="PWI28" s="76"/>
      <c r="PWJ28" s="76"/>
      <c r="PWK28" s="76"/>
      <c r="PWL28" s="76"/>
      <c r="PWM28" s="76"/>
      <c r="PWN28" s="76"/>
      <c r="PWO28" s="76"/>
      <c r="PWP28" s="76"/>
      <c r="PWQ28" s="76"/>
      <c r="PWR28" s="76"/>
      <c r="PWS28" s="76"/>
      <c r="PWT28" s="76"/>
      <c r="PWU28" s="76"/>
      <c r="PWV28" s="76"/>
      <c r="PWW28" s="76"/>
      <c r="PWX28" s="76"/>
      <c r="PWY28" s="76"/>
      <c r="PWZ28" s="76"/>
      <c r="PXA28" s="76"/>
      <c r="PXB28" s="76"/>
      <c r="PXC28" s="76"/>
      <c r="PXD28" s="76"/>
      <c r="PXE28" s="76"/>
      <c r="PXF28" s="76"/>
      <c r="PXG28" s="76"/>
      <c r="PXH28" s="76"/>
      <c r="PXI28" s="76"/>
      <c r="PXJ28" s="76"/>
      <c r="PXK28" s="76"/>
      <c r="PXL28" s="76"/>
      <c r="PXM28" s="76"/>
      <c r="PXN28" s="76"/>
      <c r="PXO28" s="76"/>
      <c r="PXP28" s="76"/>
      <c r="PXQ28" s="76"/>
      <c r="PXR28" s="76"/>
      <c r="PXS28" s="76"/>
      <c r="PXT28" s="76"/>
      <c r="PXU28" s="76"/>
      <c r="PXV28" s="76"/>
      <c r="PXW28" s="76"/>
      <c r="PXX28" s="76"/>
      <c r="PXY28" s="76"/>
      <c r="PXZ28" s="76"/>
      <c r="PYA28" s="76"/>
      <c r="PYB28" s="76"/>
      <c r="PYC28" s="76"/>
      <c r="PYD28" s="76"/>
      <c r="PYE28" s="76"/>
      <c r="PYF28" s="76"/>
      <c r="PYG28" s="76"/>
      <c r="PYH28" s="76"/>
      <c r="PYI28" s="76"/>
      <c r="PYJ28" s="76"/>
      <c r="PYK28" s="76"/>
      <c r="PYL28" s="76"/>
      <c r="PYM28" s="76"/>
      <c r="PYN28" s="76"/>
      <c r="PYO28" s="76"/>
      <c r="PYP28" s="76"/>
      <c r="PYQ28" s="76"/>
      <c r="PYR28" s="76"/>
      <c r="PYS28" s="76"/>
      <c r="PYT28" s="76"/>
      <c r="PYU28" s="76"/>
      <c r="PYV28" s="76"/>
      <c r="PYW28" s="76"/>
      <c r="PYX28" s="76"/>
      <c r="PYY28" s="76"/>
      <c r="PYZ28" s="76"/>
      <c r="PZA28" s="76"/>
      <c r="PZB28" s="76"/>
      <c r="PZC28" s="76"/>
      <c r="PZD28" s="76"/>
      <c r="PZE28" s="76"/>
      <c r="PZF28" s="76"/>
      <c r="PZG28" s="76"/>
      <c r="PZH28" s="76"/>
      <c r="PZI28" s="76"/>
      <c r="PZJ28" s="76"/>
      <c r="PZK28" s="76"/>
      <c r="PZL28" s="76"/>
      <c r="PZM28" s="76"/>
      <c r="PZN28" s="76"/>
      <c r="PZO28" s="76"/>
      <c r="PZP28" s="76"/>
      <c r="PZQ28" s="76"/>
      <c r="PZR28" s="76"/>
      <c r="PZS28" s="76"/>
      <c r="PZT28" s="76"/>
      <c r="PZU28" s="76"/>
      <c r="PZV28" s="76"/>
      <c r="PZW28" s="76"/>
      <c r="PZX28" s="76"/>
      <c r="PZY28" s="76"/>
      <c r="PZZ28" s="76"/>
      <c r="QAA28" s="76"/>
      <c r="QAB28" s="76"/>
      <c r="QAC28" s="76"/>
      <c r="QAD28" s="76"/>
      <c r="QAE28" s="76"/>
      <c r="QAF28" s="76"/>
      <c r="QAG28" s="76"/>
      <c r="QAH28" s="76"/>
      <c r="QAI28" s="76"/>
      <c r="QAJ28" s="76"/>
      <c r="QAK28" s="76"/>
      <c r="QAL28" s="76"/>
      <c r="QAM28" s="76"/>
      <c r="QAN28" s="76"/>
      <c r="QAO28" s="76"/>
      <c r="QAP28" s="76"/>
      <c r="QAQ28" s="76"/>
      <c r="QAR28" s="76"/>
      <c r="QAS28" s="76"/>
      <c r="QAT28" s="76"/>
      <c r="QAU28" s="76"/>
      <c r="QAV28" s="76"/>
      <c r="QAW28" s="76"/>
      <c r="QAX28" s="76"/>
      <c r="QAY28" s="76"/>
      <c r="QAZ28" s="76"/>
      <c r="QBA28" s="76"/>
      <c r="QBB28" s="76"/>
      <c r="QBC28" s="76"/>
      <c r="QBD28" s="76"/>
      <c r="QBE28" s="76"/>
      <c r="QBF28" s="76"/>
      <c r="QBG28" s="76"/>
      <c r="QBH28" s="76"/>
      <c r="QBI28" s="76"/>
      <c r="QBJ28" s="76"/>
      <c r="QBK28" s="76"/>
      <c r="QBL28" s="76"/>
      <c r="QBM28" s="76"/>
      <c r="QBN28" s="76"/>
      <c r="QBO28" s="76"/>
      <c r="QBP28" s="76"/>
      <c r="QBQ28" s="76"/>
      <c r="QBR28" s="76"/>
      <c r="QBS28" s="76"/>
      <c r="QBT28" s="76"/>
      <c r="QBU28" s="76"/>
      <c r="QBV28" s="76"/>
      <c r="QBW28" s="76"/>
      <c r="QBX28" s="76"/>
      <c r="QBY28" s="76"/>
      <c r="QBZ28" s="76"/>
      <c r="QCA28" s="76"/>
      <c r="QCB28" s="76"/>
      <c r="QCC28" s="76"/>
      <c r="QCD28" s="76"/>
      <c r="QCE28" s="76"/>
      <c r="QCF28" s="76"/>
      <c r="QCG28" s="76"/>
      <c r="QCH28" s="76"/>
      <c r="QCI28" s="76"/>
      <c r="QCJ28" s="76"/>
      <c r="QCK28" s="76"/>
      <c r="QCL28" s="76"/>
      <c r="QCM28" s="76"/>
      <c r="QCN28" s="76"/>
      <c r="QCO28" s="76"/>
      <c r="QCP28" s="76"/>
      <c r="QCQ28" s="76"/>
      <c r="QCR28" s="76"/>
      <c r="QCS28" s="76"/>
      <c r="QCT28" s="76"/>
      <c r="QCU28" s="76"/>
      <c r="QCV28" s="76"/>
      <c r="QCW28" s="76"/>
      <c r="QCX28" s="76"/>
      <c r="QCY28" s="76"/>
      <c r="QCZ28" s="76"/>
      <c r="QDA28" s="76"/>
      <c r="QDB28" s="76"/>
      <c r="QDC28" s="76"/>
      <c r="QDD28" s="76"/>
      <c r="QDE28" s="76"/>
      <c r="QDF28" s="76"/>
      <c r="QDG28" s="76"/>
      <c r="QDH28" s="76"/>
      <c r="QDI28" s="76"/>
      <c r="QDJ28" s="76"/>
      <c r="QDK28" s="76"/>
      <c r="QDL28" s="76"/>
      <c r="QDM28" s="76"/>
      <c r="QDN28" s="76"/>
      <c r="QDO28" s="76"/>
      <c r="QDP28" s="76"/>
      <c r="QDQ28" s="76"/>
      <c r="QDR28" s="76"/>
      <c r="QDS28" s="76"/>
      <c r="QDT28" s="76"/>
      <c r="QDU28" s="76"/>
      <c r="QDV28" s="76"/>
      <c r="QDW28" s="76"/>
      <c r="QDX28" s="76"/>
      <c r="QDY28" s="76"/>
      <c r="QDZ28" s="76"/>
      <c r="QEA28" s="76"/>
      <c r="QEB28" s="76"/>
      <c r="QEC28" s="76"/>
      <c r="QED28" s="76"/>
      <c r="QEE28" s="76"/>
      <c r="QEF28" s="76"/>
      <c r="QEG28" s="76"/>
      <c r="QEH28" s="76"/>
      <c r="QEI28" s="76"/>
      <c r="QEJ28" s="76"/>
      <c r="QEK28" s="76"/>
      <c r="QEL28" s="76"/>
      <c r="QEM28" s="76"/>
      <c r="QEN28" s="76"/>
      <c r="QEO28" s="76"/>
      <c r="QEP28" s="76"/>
      <c r="QEQ28" s="76"/>
      <c r="QER28" s="76"/>
      <c r="QES28" s="76"/>
      <c r="QET28" s="76"/>
      <c r="QEU28" s="76"/>
      <c r="QEV28" s="76"/>
      <c r="QEW28" s="76"/>
      <c r="QEX28" s="76"/>
      <c r="QEY28" s="76"/>
      <c r="QEZ28" s="76"/>
      <c r="QFA28" s="76"/>
      <c r="QFB28" s="76"/>
      <c r="QFC28" s="76"/>
      <c r="QFD28" s="76"/>
      <c r="QFE28" s="76"/>
      <c r="QFF28" s="76"/>
      <c r="QFG28" s="76"/>
      <c r="QFH28" s="76"/>
      <c r="QFI28" s="76"/>
      <c r="QFJ28" s="76"/>
      <c r="QFK28" s="76"/>
      <c r="QFL28" s="76"/>
      <c r="QFM28" s="76"/>
      <c r="QFN28" s="76"/>
      <c r="QFO28" s="76"/>
      <c r="QFP28" s="76"/>
      <c r="QFQ28" s="76"/>
      <c r="QFR28" s="76"/>
      <c r="QFS28" s="76"/>
      <c r="QFT28" s="76"/>
      <c r="QFU28" s="76"/>
      <c r="QFV28" s="76"/>
      <c r="QFW28" s="76"/>
      <c r="QFX28" s="76"/>
      <c r="QFY28" s="76"/>
      <c r="QFZ28" s="76"/>
      <c r="QGA28" s="76"/>
      <c r="QGB28" s="76"/>
      <c r="QGC28" s="76"/>
      <c r="QGD28" s="76"/>
      <c r="QGE28" s="76"/>
      <c r="QGF28" s="76"/>
      <c r="QGG28" s="76"/>
      <c r="QGH28" s="76"/>
      <c r="QGI28" s="76"/>
      <c r="QGJ28" s="76"/>
      <c r="QGK28" s="76"/>
      <c r="QGL28" s="76"/>
      <c r="QGM28" s="76"/>
      <c r="QGN28" s="76"/>
      <c r="QGO28" s="76"/>
      <c r="QGP28" s="76"/>
      <c r="QGQ28" s="76"/>
      <c r="QGR28" s="76"/>
      <c r="QGS28" s="76"/>
      <c r="QGT28" s="76"/>
      <c r="QGU28" s="76"/>
      <c r="QGV28" s="76"/>
      <c r="QGW28" s="76"/>
      <c r="QGX28" s="76"/>
      <c r="QGY28" s="76"/>
      <c r="QGZ28" s="76"/>
      <c r="QHA28" s="76"/>
      <c r="QHB28" s="76"/>
      <c r="QHC28" s="76"/>
      <c r="QHD28" s="76"/>
      <c r="QHE28" s="76"/>
      <c r="QHF28" s="76"/>
      <c r="QHG28" s="76"/>
      <c r="QHH28" s="76"/>
      <c r="QHI28" s="76"/>
      <c r="QHJ28" s="76"/>
      <c r="QHK28" s="76"/>
      <c r="QHL28" s="76"/>
      <c r="QHM28" s="76"/>
      <c r="QHN28" s="76"/>
      <c r="QHO28" s="76"/>
      <c r="QHP28" s="76"/>
      <c r="QHQ28" s="76"/>
      <c r="QHR28" s="76"/>
      <c r="QHS28" s="76"/>
      <c r="QHT28" s="76"/>
      <c r="QHU28" s="76"/>
      <c r="QHV28" s="76"/>
      <c r="QHW28" s="76"/>
      <c r="QHX28" s="76"/>
      <c r="QHY28" s="76"/>
      <c r="QHZ28" s="76"/>
      <c r="QIA28" s="76"/>
      <c r="QIB28" s="76"/>
      <c r="QIC28" s="76"/>
      <c r="QID28" s="76"/>
      <c r="QIE28" s="76"/>
      <c r="QIF28" s="76"/>
      <c r="QIG28" s="76"/>
      <c r="QIH28" s="76"/>
      <c r="QII28" s="76"/>
      <c r="QIJ28" s="76"/>
      <c r="QIK28" s="76"/>
      <c r="QIL28" s="76"/>
      <c r="QIM28" s="76"/>
      <c r="QIN28" s="76"/>
      <c r="QIO28" s="76"/>
      <c r="QIP28" s="76"/>
      <c r="QIQ28" s="76"/>
      <c r="QIR28" s="76"/>
      <c r="QIS28" s="76"/>
      <c r="QIT28" s="76"/>
      <c r="QIU28" s="76"/>
      <c r="QIV28" s="76"/>
      <c r="QIW28" s="76"/>
      <c r="QIX28" s="76"/>
      <c r="QIY28" s="76"/>
      <c r="QIZ28" s="76"/>
      <c r="QJA28" s="76"/>
      <c r="QJB28" s="76"/>
      <c r="QJC28" s="76"/>
      <c r="QJD28" s="76"/>
      <c r="QJE28" s="76"/>
      <c r="QJF28" s="76"/>
      <c r="QJG28" s="76"/>
      <c r="QJH28" s="76"/>
      <c r="QJI28" s="76"/>
      <c r="QJJ28" s="76"/>
      <c r="QJK28" s="76"/>
      <c r="QJL28" s="76"/>
      <c r="QJM28" s="76"/>
      <c r="QJN28" s="76"/>
      <c r="QJO28" s="76"/>
      <c r="QJP28" s="76"/>
      <c r="QJQ28" s="76"/>
      <c r="QJR28" s="76"/>
      <c r="QJS28" s="76"/>
      <c r="QJT28" s="76"/>
      <c r="QJU28" s="76"/>
      <c r="QJV28" s="76"/>
      <c r="QJW28" s="76"/>
      <c r="QJX28" s="76"/>
      <c r="QJY28" s="76"/>
      <c r="QJZ28" s="76"/>
      <c r="QKA28" s="76"/>
      <c r="QKB28" s="76"/>
      <c r="QKC28" s="76"/>
      <c r="QKD28" s="76"/>
      <c r="QKE28" s="76"/>
      <c r="QKF28" s="76"/>
      <c r="QKG28" s="76"/>
      <c r="QKH28" s="76"/>
      <c r="QKI28" s="76"/>
      <c r="QKJ28" s="76"/>
      <c r="QKK28" s="76"/>
      <c r="QKL28" s="76"/>
      <c r="QKM28" s="76"/>
      <c r="QKN28" s="76"/>
      <c r="QKO28" s="76"/>
      <c r="QKP28" s="76"/>
      <c r="QKQ28" s="76"/>
      <c r="QKR28" s="76"/>
      <c r="QKS28" s="76"/>
      <c r="QKT28" s="76"/>
      <c r="QKU28" s="76"/>
      <c r="QKV28" s="76"/>
      <c r="QKW28" s="76"/>
      <c r="QKX28" s="76"/>
      <c r="QKY28" s="76"/>
      <c r="QKZ28" s="76"/>
      <c r="QLA28" s="76"/>
      <c r="QLB28" s="76"/>
      <c r="QLC28" s="76"/>
      <c r="QLD28" s="76"/>
      <c r="QLE28" s="76"/>
      <c r="QLF28" s="76"/>
      <c r="QLG28" s="76"/>
      <c r="QLH28" s="76"/>
      <c r="QLI28" s="76"/>
      <c r="QLJ28" s="76"/>
      <c r="QLK28" s="76"/>
      <c r="QLL28" s="76"/>
      <c r="QLM28" s="76"/>
      <c r="QLN28" s="76"/>
      <c r="QLO28" s="76"/>
      <c r="QLP28" s="76"/>
      <c r="QLQ28" s="76"/>
      <c r="QLR28" s="76"/>
      <c r="QLS28" s="76"/>
      <c r="QLT28" s="76"/>
      <c r="QLU28" s="76"/>
      <c r="QLV28" s="76"/>
      <c r="QLW28" s="76"/>
      <c r="QLX28" s="76"/>
      <c r="QLY28" s="76"/>
      <c r="QLZ28" s="76"/>
      <c r="QMA28" s="76"/>
      <c r="QMB28" s="76"/>
      <c r="QMC28" s="76"/>
      <c r="QMD28" s="76"/>
      <c r="QME28" s="76"/>
      <c r="QMF28" s="76"/>
      <c r="QMG28" s="76"/>
      <c r="QMH28" s="76"/>
      <c r="QMI28" s="76"/>
      <c r="QMJ28" s="76"/>
      <c r="QMK28" s="76"/>
      <c r="QML28" s="76"/>
      <c r="QMM28" s="76"/>
      <c r="QMN28" s="76"/>
      <c r="QMO28" s="76"/>
      <c r="QMP28" s="76"/>
      <c r="QMQ28" s="76"/>
      <c r="QMR28" s="76"/>
      <c r="QMS28" s="76"/>
      <c r="QMT28" s="76"/>
      <c r="QMU28" s="76"/>
      <c r="QMV28" s="76"/>
      <c r="QMW28" s="76"/>
      <c r="QMX28" s="76"/>
      <c r="QMY28" s="76"/>
      <c r="QMZ28" s="76"/>
      <c r="QNA28" s="76"/>
      <c r="QNB28" s="76"/>
      <c r="QNC28" s="76"/>
      <c r="QND28" s="76"/>
      <c r="QNE28" s="76"/>
      <c r="QNF28" s="76"/>
      <c r="QNG28" s="76"/>
      <c r="QNH28" s="76"/>
      <c r="QNI28" s="76"/>
      <c r="QNJ28" s="76"/>
      <c r="QNK28" s="76"/>
      <c r="QNL28" s="76"/>
      <c r="QNM28" s="76"/>
      <c r="QNN28" s="76"/>
      <c r="QNO28" s="76"/>
      <c r="QNP28" s="76"/>
      <c r="QNQ28" s="76"/>
      <c r="QNR28" s="76"/>
      <c r="QNS28" s="76"/>
      <c r="QNT28" s="76"/>
      <c r="QNU28" s="76"/>
      <c r="QNV28" s="76"/>
      <c r="QNW28" s="76"/>
      <c r="QNX28" s="76"/>
      <c r="QNY28" s="76"/>
      <c r="QNZ28" s="76"/>
      <c r="QOA28" s="76"/>
      <c r="QOB28" s="76"/>
      <c r="QOC28" s="76"/>
      <c r="QOD28" s="76"/>
      <c r="QOE28" s="76"/>
      <c r="QOF28" s="76"/>
      <c r="QOG28" s="76"/>
      <c r="QOH28" s="76"/>
      <c r="QOI28" s="76"/>
      <c r="QOJ28" s="76"/>
      <c r="QOK28" s="76"/>
      <c r="QOL28" s="76"/>
      <c r="QOM28" s="76"/>
      <c r="QON28" s="76"/>
      <c r="QOO28" s="76"/>
      <c r="QOP28" s="76"/>
      <c r="QOQ28" s="76"/>
      <c r="QOR28" s="76"/>
      <c r="QOS28" s="76"/>
      <c r="QOT28" s="76"/>
      <c r="QOU28" s="76"/>
      <c r="QOV28" s="76"/>
      <c r="QOW28" s="76"/>
      <c r="QOX28" s="76"/>
      <c r="QOY28" s="76"/>
      <c r="QOZ28" s="76"/>
      <c r="QPA28" s="76"/>
      <c r="QPB28" s="76"/>
      <c r="QPC28" s="76"/>
      <c r="QPD28" s="76"/>
      <c r="QPE28" s="76"/>
      <c r="QPF28" s="76"/>
      <c r="QPG28" s="76"/>
      <c r="QPH28" s="76"/>
      <c r="QPI28" s="76"/>
      <c r="QPJ28" s="76"/>
      <c r="QPK28" s="76"/>
      <c r="QPL28" s="76"/>
      <c r="QPM28" s="76"/>
      <c r="QPN28" s="76"/>
      <c r="QPO28" s="76"/>
      <c r="QPP28" s="76"/>
      <c r="QPQ28" s="76"/>
      <c r="QPR28" s="76"/>
      <c r="QPS28" s="76"/>
      <c r="QPT28" s="76"/>
      <c r="QPU28" s="76"/>
      <c r="QPV28" s="76"/>
      <c r="QPW28" s="76"/>
      <c r="QPX28" s="76"/>
      <c r="QPY28" s="76"/>
      <c r="QPZ28" s="76"/>
      <c r="QQA28" s="76"/>
      <c r="QQB28" s="76"/>
      <c r="QQC28" s="76"/>
      <c r="QQD28" s="76"/>
      <c r="QQE28" s="76"/>
      <c r="QQF28" s="76"/>
      <c r="QQG28" s="76"/>
      <c r="QQH28" s="76"/>
      <c r="QQI28" s="76"/>
      <c r="QQJ28" s="76"/>
      <c r="QQK28" s="76"/>
      <c r="QQL28" s="76"/>
      <c r="QQM28" s="76"/>
      <c r="QQN28" s="76"/>
      <c r="QQO28" s="76"/>
      <c r="QQP28" s="76"/>
      <c r="QQQ28" s="76"/>
      <c r="QQR28" s="76"/>
      <c r="QQS28" s="76"/>
      <c r="QQT28" s="76"/>
      <c r="QQU28" s="76"/>
      <c r="QQV28" s="76"/>
      <c r="QQW28" s="76"/>
      <c r="QQX28" s="76"/>
      <c r="QQY28" s="76"/>
      <c r="QQZ28" s="76"/>
      <c r="QRA28" s="76"/>
      <c r="QRB28" s="76"/>
      <c r="QRC28" s="76"/>
      <c r="QRD28" s="76"/>
      <c r="QRE28" s="76"/>
      <c r="QRF28" s="76"/>
      <c r="QRG28" s="76"/>
      <c r="QRH28" s="76"/>
      <c r="QRI28" s="76"/>
      <c r="QRJ28" s="76"/>
      <c r="QRK28" s="76"/>
      <c r="QRL28" s="76"/>
      <c r="QRM28" s="76"/>
      <c r="QRN28" s="76"/>
      <c r="QRO28" s="76"/>
      <c r="QRP28" s="76"/>
      <c r="QRQ28" s="76"/>
      <c r="QRR28" s="76"/>
      <c r="QRS28" s="76"/>
      <c r="QRT28" s="76"/>
      <c r="QRU28" s="76"/>
      <c r="QRV28" s="76"/>
      <c r="QRW28" s="76"/>
      <c r="QRX28" s="76"/>
      <c r="QRY28" s="76"/>
      <c r="QRZ28" s="76"/>
      <c r="QSA28" s="76"/>
      <c r="QSB28" s="76"/>
      <c r="QSC28" s="76"/>
      <c r="QSD28" s="76"/>
      <c r="QSE28" s="76"/>
      <c r="QSF28" s="76"/>
      <c r="QSG28" s="76"/>
      <c r="QSH28" s="76"/>
      <c r="QSI28" s="76"/>
      <c r="QSJ28" s="76"/>
      <c r="QSK28" s="76"/>
      <c r="QSL28" s="76"/>
      <c r="QSM28" s="76"/>
      <c r="QSN28" s="76"/>
      <c r="QSO28" s="76"/>
      <c r="QSP28" s="76"/>
      <c r="QSQ28" s="76"/>
      <c r="QSR28" s="76"/>
      <c r="QSS28" s="76"/>
      <c r="QST28" s="76"/>
      <c r="QSU28" s="76"/>
      <c r="QSV28" s="76"/>
      <c r="QSW28" s="76"/>
      <c r="QSX28" s="76"/>
      <c r="QSY28" s="76"/>
      <c r="QSZ28" s="76"/>
      <c r="QTA28" s="76"/>
      <c r="QTB28" s="76"/>
      <c r="QTC28" s="76"/>
      <c r="QTD28" s="76"/>
      <c r="QTE28" s="76"/>
      <c r="QTF28" s="76"/>
      <c r="QTG28" s="76"/>
      <c r="QTH28" s="76"/>
      <c r="QTI28" s="76"/>
      <c r="QTJ28" s="76"/>
      <c r="QTK28" s="76"/>
      <c r="QTL28" s="76"/>
      <c r="QTM28" s="76"/>
      <c r="QTN28" s="76"/>
      <c r="QTO28" s="76"/>
      <c r="QTP28" s="76"/>
      <c r="QTQ28" s="76"/>
      <c r="QTR28" s="76"/>
      <c r="QTS28" s="76"/>
      <c r="QTT28" s="76"/>
      <c r="QTU28" s="76"/>
      <c r="QTV28" s="76"/>
      <c r="QTW28" s="76"/>
      <c r="QTX28" s="76"/>
      <c r="QTY28" s="76"/>
      <c r="QTZ28" s="76"/>
      <c r="QUA28" s="76"/>
      <c r="QUB28" s="76"/>
      <c r="QUC28" s="76"/>
      <c r="QUD28" s="76"/>
      <c r="QUE28" s="76"/>
      <c r="QUF28" s="76"/>
      <c r="QUG28" s="76"/>
      <c r="QUH28" s="76"/>
      <c r="QUI28" s="76"/>
      <c r="QUJ28" s="76"/>
      <c r="QUK28" s="76"/>
      <c r="QUL28" s="76"/>
      <c r="QUM28" s="76"/>
      <c r="QUN28" s="76"/>
      <c r="QUO28" s="76"/>
      <c r="QUP28" s="76"/>
      <c r="QUQ28" s="76"/>
      <c r="QUR28" s="76"/>
      <c r="QUS28" s="76"/>
      <c r="QUT28" s="76"/>
      <c r="QUU28" s="76"/>
      <c r="QUV28" s="76"/>
      <c r="QUW28" s="76"/>
      <c r="QUX28" s="76"/>
      <c r="QUY28" s="76"/>
      <c r="QUZ28" s="76"/>
      <c r="QVA28" s="76"/>
      <c r="QVB28" s="76"/>
      <c r="QVC28" s="76"/>
      <c r="QVD28" s="76"/>
      <c r="QVE28" s="76"/>
      <c r="QVF28" s="76"/>
      <c r="QVG28" s="76"/>
      <c r="QVH28" s="76"/>
      <c r="QVI28" s="76"/>
      <c r="QVJ28" s="76"/>
      <c r="QVK28" s="76"/>
      <c r="QVL28" s="76"/>
      <c r="QVM28" s="76"/>
      <c r="QVN28" s="76"/>
      <c r="QVO28" s="76"/>
      <c r="QVP28" s="76"/>
      <c r="QVQ28" s="76"/>
      <c r="QVR28" s="76"/>
      <c r="QVS28" s="76"/>
      <c r="QVT28" s="76"/>
      <c r="QVU28" s="76"/>
      <c r="QVV28" s="76"/>
      <c r="QVW28" s="76"/>
      <c r="QVX28" s="76"/>
      <c r="QVY28" s="76"/>
      <c r="QVZ28" s="76"/>
      <c r="QWA28" s="76"/>
      <c r="QWB28" s="76"/>
      <c r="QWC28" s="76"/>
      <c r="QWD28" s="76"/>
      <c r="QWE28" s="76"/>
      <c r="QWF28" s="76"/>
      <c r="QWG28" s="76"/>
      <c r="QWH28" s="76"/>
      <c r="QWI28" s="76"/>
      <c r="QWJ28" s="76"/>
      <c r="QWK28" s="76"/>
      <c r="QWL28" s="76"/>
      <c r="QWM28" s="76"/>
      <c r="QWN28" s="76"/>
      <c r="QWO28" s="76"/>
      <c r="QWP28" s="76"/>
      <c r="QWQ28" s="76"/>
      <c r="QWR28" s="76"/>
      <c r="QWS28" s="76"/>
      <c r="QWT28" s="76"/>
      <c r="QWU28" s="76"/>
      <c r="QWV28" s="76"/>
      <c r="QWW28" s="76"/>
      <c r="QWX28" s="76"/>
      <c r="QWY28" s="76"/>
      <c r="QWZ28" s="76"/>
      <c r="QXA28" s="76"/>
      <c r="QXB28" s="76"/>
      <c r="QXC28" s="76"/>
      <c r="QXD28" s="76"/>
      <c r="QXE28" s="76"/>
      <c r="QXF28" s="76"/>
      <c r="QXG28" s="76"/>
      <c r="QXH28" s="76"/>
      <c r="QXI28" s="76"/>
      <c r="QXJ28" s="76"/>
      <c r="QXK28" s="76"/>
      <c r="QXL28" s="76"/>
      <c r="QXM28" s="76"/>
      <c r="QXN28" s="76"/>
      <c r="QXO28" s="76"/>
      <c r="QXP28" s="76"/>
      <c r="QXQ28" s="76"/>
      <c r="QXR28" s="76"/>
      <c r="QXS28" s="76"/>
      <c r="QXT28" s="76"/>
      <c r="QXU28" s="76"/>
      <c r="QXV28" s="76"/>
      <c r="QXW28" s="76"/>
      <c r="QXX28" s="76"/>
      <c r="QXY28" s="76"/>
      <c r="QXZ28" s="76"/>
      <c r="QYA28" s="76"/>
      <c r="QYB28" s="76"/>
      <c r="QYC28" s="76"/>
      <c r="QYD28" s="76"/>
      <c r="QYE28" s="76"/>
      <c r="QYF28" s="76"/>
      <c r="QYG28" s="76"/>
      <c r="QYH28" s="76"/>
      <c r="QYI28" s="76"/>
      <c r="QYJ28" s="76"/>
      <c r="QYK28" s="76"/>
      <c r="QYL28" s="76"/>
      <c r="QYM28" s="76"/>
      <c r="QYN28" s="76"/>
      <c r="QYO28" s="76"/>
      <c r="QYP28" s="76"/>
      <c r="QYQ28" s="76"/>
      <c r="QYR28" s="76"/>
      <c r="QYS28" s="76"/>
      <c r="QYT28" s="76"/>
      <c r="QYU28" s="76"/>
      <c r="QYV28" s="76"/>
      <c r="QYW28" s="76"/>
      <c r="QYX28" s="76"/>
      <c r="QYY28" s="76"/>
      <c r="QYZ28" s="76"/>
      <c r="QZA28" s="76"/>
      <c r="QZB28" s="76"/>
      <c r="QZC28" s="76"/>
      <c r="QZD28" s="76"/>
      <c r="QZE28" s="76"/>
      <c r="QZF28" s="76"/>
      <c r="QZG28" s="76"/>
      <c r="QZH28" s="76"/>
      <c r="QZI28" s="76"/>
      <c r="QZJ28" s="76"/>
      <c r="QZK28" s="76"/>
      <c r="QZL28" s="76"/>
      <c r="QZM28" s="76"/>
      <c r="QZN28" s="76"/>
      <c r="QZO28" s="76"/>
      <c r="QZP28" s="76"/>
      <c r="QZQ28" s="76"/>
      <c r="QZR28" s="76"/>
      <c r="QZS28" s="76"/>
      <c r="QZT28" s="76"/>
      <c r="QZU28" s="76"/>
      <c r="QZV28" s="76"/>
      <c r="QZW28" s="76"/>
      <c r="QZX28" s="76"/>
      <c r="QZY28" s="76"/>
      <c r="QZZ28" s="76"/>
      <c r="RAA28" s="76"/>
      <c r="RAB28" s="76"/>
      <c r="RAC28" s="76"/>
      <c r="RAD28" s="76"/>
      <c r="RAE28" s="76"/>
      <c r="RAF28" s="76"/>
      <c r="RAG28" s="76"/>
      <c r="RAH28" s="76"/>
      <c r="RAI28" s="76"/>
      <c r="RAJ28" s="76"/>
      <c r="RAK28" s="76"/>
      <c r="RAL28" s="76"/>
      <c r="RAM28" s="76"/>
      <c r="RAN28" s="76"/>
      <c r="RAO28" s="76"/>
      <c r="RAP28" s="76"/>
      <c r="RAQ28" s="76"/>
      <c r="RAR28" s="76"/>
      <c r="RAS28" s="76"/>
      <c r="RAT28" s="76"/>
      <c r="RAU28" s="76"/>
      <c r="RAV28" s="76"/>
      <c r="RAW28" s="76"/>
      <c r="RAX28" s="76"/>
      <c r="RAY28" s="76"/>
      <c r="RAZ28" s="76"/>
      <c r="RBA28" s="76"/>
      <c r="RBB28" s="76"/>
      <c r="RBC28" s="76"/>
      <c r="RBD28" s="76"/>
      <c r="RBE28" s="76"/>
      <c r="RBF28" s="76"/>
      <c r="RBG28" s="76"/>
      <c r="RBH28" s="76"/>
      <c r="RBI28" s="76"/>
      <c r="RBJ28" s="76"/>
      <c r="RBK28" s="76"/>
      <c r="RBL28" s="76"/>
      <c r="RBM28" s="76"/>
      <c r="RBN28" s="76"/>
      <c r="RBO28" s="76"/>
      <c r="RBP28" s="76"/>
      <c r="RBQ28" s="76"/>
      <c r="RBR28" s="76"/>
      <c r="RBS28" s="76"/>
      <c r="RBT28" s="76"/>
      <c r="RBU28" s="76"/>
      <c r="RBV28" s="76"/>
      <c r="RBW28" s="76"/>
      <c r="RBX28" s="76"/>
      <c r="RBY28" s="76"/>
      <c r="RBZ28" s="76"/>
      <c r="RCA28" s="76"/>
      <c r="RCB28" s="76"/>
      <c r="RCC28" s="76"/>
      <c r="RCD28" s="76"/>
      <c r="RCE28" s="76"/>
      <c r="RCF28" s="76"/>
      <c r="RCG28" s="76"/>
      <c r="RCH28" s="76"/>
      <c r="RCI28" s="76"/>
      <c r="RCJ28" s="76"/>
      <c r="RCK28" s="76"/>
      <c r="RCL28" s="76"/>
      <c r="RCM28" s="76"/>
      <c r="RCN28" s="76"/>
      <c r="RCO28" s="76"/>
      <c r="RCP28" s="76"/>
      <c r="RCQ28" s="76"/>
      <c r="RCR28" s="76"/>
      <c r="RCS28" s="76"/>
      <c r="RCT28" s="76"/>
      <c r="RCU28" s="76"/>
      <c r="RCV28" s="76"/>
      <c r="RCW28" s="76"/>
      <c r="RCX28" s="76"/>
      <c r="RCY28" s="76"/>
      <c r="RCZ28" s="76"/>
      <c r="RDA28" s="76"/>
      <c r="RDB28" s="76"/>
      <c r="RDC28" s="76"/>
      <c r="RDD28" s="76"/>
      <c r="RDE28" s="76"/>
      <c r="RDF28" s="76"/>
      <c r="RDG28" s="76"/>
      <c r="RDH28" s="76"/>
      <c r="RDI28" s="76"/>
      <c r="RDJ28" s="76"/>
      <c r="RDK28" s="76"/>
      <c r="RDL28" s="76"/>
      <c r="RDM28" s="76"/>
      <c r="RDN28" s="76"/>
      <c r="RDO28" s="76"/>
      <c r="RDP28" s="76"/>
      <c r="RDQ28" s="76"/>
      <c r="RDR28" s="76"/>
      <c r="RDS28" s="76"/>
      <c r="RDT28" s="76"/>
      <c r="RDU28" s="76"/>
      <c r="RDV28" s="76"/>
      <c r="RDW28" s="76"/>
      <c r="RDX28" s="76"/>
      <c r="RDY28" s="76"/>
      <c r="RDZ28" s="76"/>
      <c r="REA28" s="76"/>
      <c r="REB28" s="76"/>
      <c r="REC28" s="76"/>
      <c r="RED28" s="76"/>
      <c r="REE28" s="76"/>
      <c r="REF28" s="76"/>
      <c r="REG28" s="76"/>
      <c r="REH28" s="76"/>
      <c r="REI28" s="76"/>
      <c r="REJ28" s="76"/>
      <c r="REK28" s="76"/>
      <c r="REL28" s="76"/>
      <c r="REM28" s="76"/>
      <c r="REN28" s="76"/>
      <c r="REO28" s="76"/>
      <c r="REP28" s="76"/>
      <c r="REQ28" s="76"/>
      <c r="RER28" s="76"/>
      <c r="RES28" s="76"/>
      <c r="RET28" s="76"/>
      <c r="REU28" s="76"/>
      <c r="REV28" s="76"/>
      <c r="REW28" s="76"/>
      <c r="REX28" s="76"/>
      <c r="REY28" s="76"/>
      <c r="REZ28" s="76"/>
      <c r="RFA28" s="76"/>
      <c r="RFB28" s="76"/>
      <c r="RFC28" s="76"/>
      <c r="RFD28" s="76"/>
      <c r="RFE28" s="76"/>
      <c r="RFF28" s="76"/>
      <c r="RFG28" s="76"/>
      <c r="RFH28" s="76"/>
      <c r="RFI28" s="76"/>
      <c r="RFJ28" s="76"/>
      <c r="RFK28" s="76"/>
      <c r="RFL28" s="76"/>
      <c r="RFM28" s="76"/>
      <c r="RFN28" s="76"/>
      <c r="RFO28" s="76"/>
      <c r="RFP28" s="76"/>
      <c r="RFQ28" s="76"/>
      <c r="RFR28" s="76"/>
      <c r="RFS28" s="76"/>
      <c r="RFT28" s="76"/>
      <c r="RFU28" s="76"/>
      <c r="RFV28" s="76"/>
      <c r="RFW28" s="76"/>
      <c r="RFX28" s="76"/>
      <c r="RFY28" s="76"/>
      <c r="RFZ28" s="76"/>
      <c r="RGA28" s="76"/>
      <c r="RGB28" s="76"/>
      <c r="RGC28" s="76"/>
      <c r="RGD28" s="76"/>
      <c r="RGE28" s="76"/>
      <c r="RGF28" s="76"/>
      <c r="RGG28" s="76"/>
      <c r="RGH28" s="76"/>
      <c r="RGI28" s="76"/>
      <c r="RGJ28" s="76"/>
      <c r="RGK28" s="76"/>
      <c r="RGL28" s="76"/>
      <c r="RGM28" s="76"/>
      <c r="RGN28" s="76"/>
      <c r="RGO28" s="76"/>
      <c r="RGP28" s="76"/>
      <c r="RGQ28" s="76"/>
      <c r="RGR28" s="76"/>
      <c r="RGS28" s="76"/>
      <c r="RGT28" s="76"/>
      <c r="RGU28" s="76"/>
      <c r="RGV28" s="76"/>
      <c r="RGW28" s="76"/>
      <c r="RGX28" s="76"/>
      <c r="RGY28" s="76"/>
      <c r="RGZ28" s="76"/>
      <c r="RHA28" s="76"/>
      <c r="RHB28" s="76"/>
      <c r="RHC28" s="76"/>
      <c r="RHD28" s="76"/>
      <c r="RHE28" s="76"/>
      <c r="RHF28" s="76"/>
      <c r="RHG28" s="76"/>
      <c r="RHH28" s="76"/>
      <c r="RHI28" s="76"/>
      <c r="RHJ28" s="76"/>
      <c r="RHK28" s="76"/>
      <c r="RHL28" s="76"/>
      <c r="RHM28" s="76"/>
      <c r="RHN28" s="76"/>
      <c r="RHO28" s="76"/>
      <c r="RHP28" s="76"/>
      <c r="RHQ28" s="76"/>
      <c r="RHR28" s="76"/>
      <c r="RHS28" s="76"/>
      <c r="RHT28" s="76"/>
      <c r="RHU28" s="76"/>
      <c r="RHV28" s="76"/>
      <c r="RHW28" s="76"/>
      <c r="RHX28" s="76"/>
      <c r="RHY28" s="76"/>
      <c r="RHZ28" s="76"/>
      <c r="RIA28" s="76"/>
      <c r="RIB28" s="76"/>
      <c r="RIC28" s="76"/>
      <c r="RID28" s="76"/>
      <c r="RIE28" s="76"/>
      <c r="RIF28" s="76"/>
      <c r="RIG28" s="76"/>
      <c r="RIH28" s="76"/>
      <c r="RII28" s="76"/>
      <c r="RIJ28" s="76"/>
      <c r="RIK28" s="76"/>
      <c r="RIL28" s="76"/>
      <c r="RIM28" s="76"/>
      <c r="RIN28" s="76"/>
      <c r="RIO28" s="76"/>
      <c r="RIP28" s="76"/>
      <c r="RIQ28" s="76"/>
      <c r="RIR28" s="76"/>
      <c r="RIS28" s="76"/>
      <c r="RIT28" s="76"/>
      <c r="RIU28" s="76"/>
      <c r="RIV28" s="76"/>
      <c r="RIW28" s="76"/>
      <c r="RIX28" s="76"/>
      <c r="RIY28" s="76"/>
      <c r="RIZ28" s="76"/>
      <c r="RJA28" s="76"/>
      <c r="RJB28" s="76"/>
      <c r="RJC28" s="76"/>
      <c r="RJD28" s="76"/>
      <c r="RJE28" s="76"/>
      <c r="RJF28" s="76"/>
      <c r="RJG28" s="76"/>
      <c r="RJH28" s="76"/>
      <c r="RJI28" s="76"/>
      <c r="RJJ28" s="76"/>
      <c r="RJK28" s="76"/>
      <c r="RJL28" s="76"/>
      <c r="RJM28" s="76"/>
      <c r="RJN28" s="76"/>
      <c r="RJO28" s="76"/>
      <c r="RJP28" s="76"/>
      <c r="RJQ28" s="76"/>
      <c r="RJR28" s="76"/>
      <c r="RJS28" s="76"/>
      <c r="RJT28" s="76"/>
      <c r="RJU28" s="76"/>
      <c r="RJV28" s="76"/>
      <c r="RJW28" s="76"/>
      <c r="RJX28" s="76"/>
      <c r="RJY28" s="76"/>
      <c r="RJZ28" s="76"/>
      <c r="RKA28" s="76"/>
      <c r="RKB28" s="76"/>
      <c r="RKC28" s="76"/>
      <c r="RKD28" s="76"/>
      <c r="RKE28" s="76"/>
      <c r="RKF28" s="76"/>
      <c r="RKG28" s="76"/>
      <c r="RKH28" s="76"/>
      <c r="RKI28" s="76"/>
      <c r="RKJ28" s="76"/>
      <c r="RKK28" s="76"/>
      <c r="RKL28" s="76"/>
      <c r="RKM28" s="76"/>
      <c r="RKN28" s="76"/>
      <c r="RKO28" s="76"/>
      <c r="RKP28" s="76"/>
      <c r="RKQ28" s="76"/>
      <c r="RKR28" s="76"/>
      <c r="RKS28" s="76"/>
      <c r="RKT28" s="76"/>
      <c r="RKU28" s="76"/>
      <c r="RKV28" s="76"/>
      <c r="RKW28" s="76"/>
      <c r="RKX28" s="76"/>
      <c r="RKY28" s="76"/>
      <c r="RKZ28" s="76"/>
      <c r="RLA28" s="76"/>
      <c r="RLB28" s="76"/>
      <c r="RLC28" s="76"/>
      <c r="RLD28" s="76"/>
      <c r="RLE28" s="76"/>
      <c r="RLF28" s="76"/>
      <c r="RLG28" s="76"/>
      <c r="RLH28" s="76"/>
      <c r="RLI28" s="76"/>
      <c r="RLJ28" s="76"/>
      <c r="RLK28" s="76"/>
      <c r="RLL28" s="76"/>
      <c r="RLM28" s="76"/>
      <c r="RLN28" s="76"/>
      <c r="RLO28" s="76"/>
      <c r="RLP28" s="76"/>
      <c r="RLQ28" s="76"/>
      <c r="RLR28" s="76"/>
      <c r="RLS28" s="76"/>
      <c r="RLT28" s="76"/>
      <c r="RLU28" s="76"/>
      <c r="RLV28" s="76"/>
      <c r="RLW28" s="76"/>
      <c r="RLX28" s="76"/>
      <c r="RLY28" s="76"/>
      <c r="RLZ28" s="76"/>
      <c r="RMA28" s="76"/>
      <c r="RMB28" s="76"/>
      <c r="RMC28" s="76"/>
      <c r="RMD28" s="76"/>
      <c r="RME28" s="76"/>
      <c r="RMF28" s="76"/>
      <c r="RMG28" s="76"/>
      <c r="RMH28" s="76"/>
      <c r="RMI28" s="76"/>
      <c r="RMJ28" s="76"/>
      <c r="RMK28" s="76"/>
      <c r="RML28" s="76"/>
      <c r="RMM28" s="76"/>
      <c r="RMN28" s="76"/>
      <c r="RMO28" s="76"/>
      <c r="RMP28" s="76"/>
      <c r="RMQ28" s="76"/>
      <c r="RMR28" s="76"/>
      <c r="RMS28" s="76"/>
      <c r="RMT28" s="76"/>
      <c r="RMU28" s="76"/>
      <c r="RMV28" s="76"/>
      <c r="RMW28" s="76"/>
      <c r="RMX28" s="76"/>
      <c r="RMY28" s="76"/>
      <c r="RMZ28" s="76"/>
      <c r="RNA28" s="76"/>
      <c r="RNB28" s="76"/>
      <c r="RNC28" s="76"/>
      <c r="RND28" s="76"/>
      <c r="RNE28" s="76"/>
      <c r="RNF28" s="76"/>
      <c r="RNG28" s="76"/>
      <c r="RNH28" s="76"/>
      <c r="RNI28" s="76"/>
      <c r="RNJ28" s="76"/>
      <c r="RNK28" s="76"/>
      <c r="RNL28" s="76"/>
      <c r="RNM28" s="76"/>
      <c r="RNN28" s="76"/>
      <c r="RNO28" s="76"/>
      <c r="RNP28" s="76"/>
      <c r="RNQ28" s="76"/>
      <c r="RNR28" s="76"/>
      <c r="RNS28" s="76"/>
      <c r="RNT28" s="76"/>
      <c r="RNU28" s="76"/>
      <c r="RNV28" s="76"/>
      <c r="RNW28" s="76"/>
      <c r="RNX28" s="76"/>
      <c r="RNY28" s="76"/>
      <c r="RNZ28" s="76"/>
      <c r="ROA28" s="76"/>
      <c r="ROB28" s="76"/>
      <c r="ROC28" s="76"/>
      <c r="ROD28" s="76"/>
      <c r="ROE28" s="76"/>
      <c r="ROF28" s="76"/>
      <c r="ROG28" s="76"/>
      <c r="ROH28" s="76"/>
      <c r="ROI28" s="76"/>
      <c r="ROJ28" s="76"/>
      <c r="ROK28" s="76"/>
      <c r="ROL28" s="76"/>
      <c r="ROM28" s="76"/>
      <c r="RON28" s="76"/>
      <c r="ROO28" s="76"/>
      <c r="ROP28" s="76"/>
      <c r="ROQ28" s="76"/>
      <c r="ROR28" s="76"/>
      <c r="ROS28" s="76"/>
      <c r="ROT28" s="76"/>
      <c r="ROU28" s="76"/>
      <c r="ROV28" s="76"/>
      <c r="ROW28" s="76"/>
      <c r="ROX28" s="76"/>
      <c r="ROY28" s="76"/>
      <c r="ROZ28" s="76"/>
      <c r="RPA28" s="76"/>
      <c r="RPB28" s="76"/>
      <c r="RPC28" s="76"/>
      <c r="RPD28" s="76"/>
      <c r="RPE28" s="76"/>
      <c r="RPF28" s="76"/>
      <c r="RPG28" s="76"/>
      <c r="RPH28" s="76"/>
      <c r="RPI28" s="76"/>
      <c r="RPJ28" s="76"/>
      <c r="RPK28" s="76"/>
      <c r="RPL28" s="76"/>
      <c r="RPM28" s="76"/>
      <c r="RPN28" s="76"/>
      <c r="RPO28" s="76"/>
      <c r="RPP28" s="76"/>
      <c r="RPQ28" s="76"/>
      <c r="RPR28" s="76"/>
      <c r="RPS28" s="76"/>
      <c r="RPT28" s="76"/>
      <c r="RPU28" s="76"/>
      <c r="RPV28" s="76"/>
      <c r="RPW28" s="76"/>
      <c r="RPX28" s="76"/>
      <c r="RPY28" s="76"/>
      <c r="RPZ28" s="76"/>
      <c r="RQA28" s="76"/>
      <c r="RQB28" s="76"/>
      <c r="RQC28" s="76"/>
      <c r="RQD28" s="76"/>
      <c r="RQE28" s="76"/>
      <c r="RQF28" s="76"/>
      <c r="RQG28" s="76"/>
      <c r="RQH28" s="76"/>
      <c r="RQI28" s="76"/>
      <c r="RQJ28" s="76"/>
      <c r="RQK28" s="76"/>
      <c r="RQL28" s="76"/>
      <c r="RQM28" s="76"/>
      <c r="RQN28" s="76"/>
      <c r="RQO28" s="76"/>
      <c r="RQP28" s="76"/>
      <c r="RQQ28" s="76"/>
      <c r="RQR28" s="76"/>
      <c r="RQS28" s="76"/>
      <c r="RQT28" s="76"/>
      <c r="RQU28" s="76"/>
      <c r="RQV28" s="76"/>
      <c r="RQW28" s="76"/>
      <c r="RQX28" s="76"/>
      <c r="RQY28" s="76"/>
      <c r="RQZ28" s="76"/>
      <c r="RRA28" s="76"/>
      <c r="RRB28" s="76"/>
      <c r="RRC28" s="76"/>
      <c r="RRD28" s="76"/>
      <c r="RRE28" s="76"/>
      <c r="RRF28" s="76"/>
      <c r="RRG28" s="76"/>
      <c r="RRH28" s="76"/>
      <c r="RRI28" s="76"/>
      <c r="RRJ28" s="76"/>
      <c r="RRK28" s="76"/>
      <c r="RRL28" s="76"/>
      <c r="RRM28" s="76"/>
      <c r="RRN28" s="76"/>
      <c r="RRO28" s="76"/>
      <c r="RRP28" s="76"/>
      <c r="RRQ28" s="76"/>
      <c r="RRR28" s="76"/>
      <c r="RRS28" s="76"/>
      <c r="RRT28" s="76"/>
      <c r="RRU28" s="76"/>
      <c r="RRV28" s="76"/>
      <c r="RRW28" s="76"/>
      <c r="RRX28" s="76"/>
      <c r="RRY28" s="76"/>
      <c r="RRZ28" s="76"/>
      <c r="RSA28" s="76"/>
      <c r="RSB28" s="76"/>
      <c r="RSC28" s="76"/>
      <c r="RSD28" s="76"/>
      <c r="RSE28" s="76"/>
      <c r="RSF28" s="76"/>
      <c r="RSG28" s="76"/>
      <c r="RSH28" s="76"/>
      <c r="RSI28" s="76"/>
      <c r="RSJ28" s="76"/>
      <c r="RSK28" s="76"/>
      <c r="RSL28" s="76"/>
      <c r="RSM28" s="76"/>
      <c r="RSN28" s="76"/>
      <c r="RSO28" s="76"/>
      <c r="RSP28" s="76"/>
      <c r="RSQ28" s="76"/>
      <c r="RSR28" s="76"/>
      <c r="RSS28" s="76"/>
      <c r="RST28" s="76"/>
      <c r="RSU28" s="76"/>
      <c r="RSV28" s="76"/>
      <c r="RSW28" s="76"/>
      <c r="RSX28" s="76"/>
      <c r="RSY28" s="76"/>
      <c r="RSZ28" s="76"/>
      <c r="RTA28" s="76"/>
      <c r="RTB28" s="76"/>
      <c r="RTC28" s="76"/>
      <c r="RTD28" s="76"/>
      <c r="RTE28" s="76"/>
      <c r="RTF28" s="76"/>
      <c r="RTG28" s="76"/>
      <c r="RTH28" s="76"/>
      <c r="RTI28" s="76"/>
      <c r="RTJ28" s="76"/>
      <c r="RTK28" s="76"/>
      <c r="RTL28" s="76"/>
      <c r="RTM28" s="76"/>
      <c r="RTN28" s="76"/>
      <c r="RTO28" s="76"/>
      <c r="RTP28" s="76"/>
      <c r="RTQ28" s="76"/>
      <c r="RTR28" s="76"/>
      <c r="RTS28" s="76"/>
      <c r="RTT28" s="76"/>
      <c r="RTU28" s="76"/>
      <c r="RTV28" s="76"/>
      <c r="RTW28" s="76"/>
      <c r="RTX28" s="76"/>
      <c r="RTY28" s="76"/>
      <c r="RTZ28" s="76"/>
      <c r="RUA28" s="76"/>
      <c r="RUB28" s="76"/>
      <c r="RUC28" s="76"/>
      <c r="RUD28" s="76"/>
      <c r="RUE28" s="76"/>
      <c r="RUF28" s="76"/>
      <c r="RUG28" s="76"/>
      <c r="RUH28" s="76"/>
      <c r="RUI28" s="76"/>
      <c r="RUJ28" s="76"/>
      <c r="RUK28" s="76"/>
      <c r="RUL28" s="76"/>
      <c r="RUM28" s="76"/>
      <c r="RUN28" s="76"/>
      <c r="RUO28" s="76"/>
      <c r="RUP28" s="76"/>
      <c r="RUQ28" s="76"/>
      <c r="RUR28" s="76"/>
      <c r="RUS28" s="76"/>
      <c r="RUT28" s="76"/>
      <c r="RUU28" s="76"/>
      <c r="RUV28" s="76"/>
      <c r="RUW28" s="76"/>
      <c r="RUX28" s="76"/>
      <c r="RUY28" s="76"/>
      <c r="RUZ28" s="76"/>
      <c r="RVA28" s="76"/>
      <c r="RVB28" s="76"/>
      <c r="RVC28" s="76"/>
      <c r="RVD28" s="76"/>
      <c r="RVE28" s="76"/>
      <c r="RVF28" s="76"/>
      <c r="RVG28" s="76"/>
      <c r="RVH28" s="76"/>
      <c r="RVI28" s="76"/>
      <c r="RVJ28" s="76"/>
      <c r="RVK28" s="76"/>
      <c r="RVL28" s="76"/>
      <c r="RVM28" s="76"/>
      <c r="RVN28" s="76"/>
      <c r="RVO28" s="76"/>
      <c r="RVP28" s="76"/>
      <c r="RVQ28" s="76"/>
      <c r="RVR28" s="76"/>
      <c r="RVS28" s="76"/>
      <c r="RVT28" s="76"/>
      <c r="RVU28" s="76"/>
      <c r="RVV28" s="76"/>
      <c r="RVW28" s="76"/>
      <c r="RVX28" s="76"/>
      <c r="RVY28" s="76"/>
      <c r="RVZ28" s="76"/>
      <c r="RWA28" s="76"/>
      <c r="RWB28" s="76"/>
      <c r="RWC28" s="76"/>
      <c r="RWD28" s="76"/>
      <c r="RWE28" s="76"/>
      <c r="RWF28" s="76"/>
      <c r="RWG28" s="76"/>
      <c r="RWH28" s="76"/>
      <c r="RWI28" s="76"/>
      <c r="RWJ28" s="76"/>
      <c r="RWK28" s="76"/>
      <c r="RWL28" s="76"/>
      <c r="RWM28" s="76"/>
      <c r="RWN28" s="76"/>
      <c r="RWO28" s="76"/>
      <c r="RWP28" s="76"/>
      <c r="RWQ28" s="76"/>
      <c r="RWR28" s="76"/>
      <c r="RWS28" s="76"/>
      <c r="RWT28" s="76"/>
      <c r="RWU28" s="76"/>
      <c r="RWV28" s="76"/>
      <c r="RWW28" s="76"/>
      <c r="RWX28" s="76"/>
      <c r="RWY28" s="76"/>
      <c r="RWZ28" s="76"/>
      <c r="RXA28" s="76"/>
      <c r="RXB28" s="76"/>
      <c r="RXC28" s="76"/>
      <c r="RXD28" s="76"/>
      <c r="RXE28" s="76"/>
      <c r="RXF28" s="76"/>
      <c r="RXG28" s="76"/>
      <c r="RXH28" s="76"/>
      <c r="RXI28" s="76"/>
      <c r="RXJ28" s="76"/>
      <c r="RXK28" s="76"/>
      <c r="RXL28" s="76"/>
      <c r="RXM28" s="76"/>
      <c r="RXN28" s="76"/>
      <c r="RXO28" s="76"/>
      <c r="RXP28" s="76"/>
      <c r="RXQ28" s="76"/>
      <c r="RXR28" s="76"/>
      <c r="RXS28" s="76"/>
      <c r="RXT28" s="76"/>
      <c r="RXU28" s="76"/>
      <c r="RXV28" s="76"/>
      <c r="RXW28" s="76"/>
      <c r="RXX28" s="76"/>
      <c r="RXY28" s="76"/>
      <c r="RXZ28" s="76"/>
      <c r="RYA28" s="76"/>
      <c r="RYB28" s="76"/>
      <c r="RYC28" s="76"/>
      <c r="RYD28" s="76"/>
      <c r="RYE28" s="76"/>
      <c r="RYF28" s="76"/>
      <c r="RYG28" s="76"/>
      <c r="RYH28" s="76"/>
      <c r="RYI28" s="76"/>
      <c r="RYJ28" s="76"/>
      <c r="RYK28" s="76"/>
      <c r="RYL28" s="76"/>
      <c r="RYM28" s="76"/>
      <c r="RYN28" s="76"/>
      <c r="RYO28" s="76"/>
      <c r="RYP28" s="76"/>
      <c r="RYQ28" s="76"/>
      <c r="RYR28" s="76"/>
      <c r="RYS28" s="76"/>
      <c r="RYT28" s="76"/>
      <c r="RYU28" s="76"/>
      <c r="RYV28" s="76"/>
      <c r="RYW28" s="76"/>
      <c r="RYX28" s="76"/>
      <c r="RYY28" s="76"/>
      <c r="RYZ28" s="76"/>
      <c r="RZA28" s="76"/>
      <c r="RZB28" s="76"/>
      <c r="RZC28" s="76"/>
      <c r="RZD28" s="76"/>
      <c r="RZE28" s="76"/>
      <c r="RZF28" s="76"/>
      <c r="RZG28" s="76"/>
      <c r="RZH28" s="76"/>
      <c r="RZI28" s="76"/>
      <c r="RZJ28" s="76"/>
      <c r="RZK28" s="76"/>
      <c r="RZL28" s="76"/>
      <c r="RZM28" s="76"/>
      <c r="RZN28" s="76"/>
      <c r="RZO28" s="76"/>
      <c r="RZP28" s="76"/>
      <c r="RZQ28" s="76"/>
      <c r="RZR28" s="76"/>
      <c r="RZS28" s="76"/>
      <c r="RZT28" s="76"/>
      <c r="RZU28" s="76"/>
      <c r="RZV28" s="76"/>
      <c r="RZW28" s="76"/>
      <c r="RZX28" s="76"/>
      <c r="RZY28" s="76"/>
      <c r="RZZ28" s="76"/>
      <c r="SAA28" s="76"/>
      <c r="SAB28" s="76"/>
      <c r="SAC28" s="76"/>
      <c r="SAD28" s="76"/>
      <c r="SAE28" s="76"/>
      <c r="SAF28" s="76"/>
      <c r="SAG28" s="76"/>
      <c r="SAH28" s="76"/>
      <c r="SAI28" s="76"/>
      <c r="SAJ28" s="76"/>
      <c r="SAK28" s="76"/>
      <c r="SAL28" s="76"/>
      <c r="SAM28" s="76"/>
      <c r="SAN28" s="76"/>
      <c r="SAO28" s="76"/>
      <c r="SAP28" s="76"/>
      <c r="SAQ28" s="76"/>
      <c r="SAR28" s="76"/>
      <c r="SAS28" s="76"/>
      <c r="SAT28" s="76"/>
      <c r="SAU28" s="76"/>
      <c r="SAV28" s="76"/>
      <c r="SAW28" s="76"/>
      <c r="SAX28" s="76"/>
      <c r="SAY28" s="76"/>
      <c r="SAZ28" s="76"/>
      <c r="SBA28" s="76"/>
      <c r="SBB28" s="76"/>
      <c r="SBC28" s="76"/>
      <c r="SBD28" s="76"/>
      <c r="SBE28" s="76"/>
      <c r="SBF28" s="76"/>
      <c r="SBG28" s="76"/>
      <c r="SBH28" s="76"/>
      <c r="SBI28" s="76"/>
      <c r="SBJ28" s="76"/>
      <c r="SBK28" s="76"/>
      <c r="SBL28" s="76"/>
      <c r="SBM28" s="76"/>
      <c r="SBN28" s="76"/>
      <c r="SBO28" s="76"/>
      <c r="SBP28" s="76"/>
      <c r="SBQ28" s="76"/>
      <c r="SBR28" s="76"/>
      <c r="SBS28" s="76"/>
      <c r="SBT28" s="76"/>
      <c r="SBU28" s="76"/>
      <c r="SBV28" s="76"/>
      <c r="SBW28" s="76"/>
      <c r="SBX28" s="76"/>
      <c r="SBY28" s="76"/>
      <c r="SBZ28" s="76"/>
      <c r="SCA28" s="76"/>
      <c r="SCB28" s="76"/>
      <c r="SCC28" s="76"/>
      <c r="SCD28" s="76"/>
      <c r="SCE28" s="76"/>
      <c r="SCF28" s="76"/>
      <c r="SCG28" s="76"/>
      <c r="SCH28" s="76"/>
      <c r="SCI28" s="76"/>
      <c r="SCJ28" s="76"/>
      <c r="SCK28" s="76"/>
      <c r="SCL28" s="76"/>
      <c r="SCM28" s="76"/>
      <c r="SCN28" s="76"/>
      <c r="SCO28" s="76"/>
      <c r="SCP28" s="76"/>
      <c r="SCQ28" s="76"/>
      <c r="SCR28" s="76"/>
      <c r="SCS28" s="76"/>
      <c r="SCT28" s="76"/>
      <c r="SCU28" s="76"/>
      <c r="SCV28" s="76"/>
      <c r="SCW28" s="76"/>
      <c r="SCX28" s="76"/>
      <c r="SCY28" s="76"/>
      <c r="SCZ28" s="76"/>
      <c r="SDA28" s="76"/>
      <c r="SDB28" s="76"/>
      <c r="SDC28" s="76"/>
      <c r="SDD28" s="76"/>
      <c r="SDE28" s="76"/>
      <c r="SDF28" s="76"/>
      <c r="SDG28" s="76"/>
      <c r="SDH28" s="76"/>
      <c r="SDI28" s="76"/>
      <c r="SDJ28" s="76"/>
      <c r="SDK28" s="76"/>
      <c r="SDL28" s="76"/>
      <c r="SDM28" s="76"/>
      <c r="SDN28" s="76"/>
      <c r="SDO28" s="76"/>
      <c r="SDP28" s="76"/>
      <c r="SDQ28" s="76"/>
      <c r="SDR28" s="76"/>
      <c r="SDS28" s="76"/>
      <c r="SDT28" s="76"/>
      <c r="SDU28" s="76"/>
      <c r="SDV28" s="76"/>
      <c r="SDW28" s="76"/>
      <c r="SDX28" s="76"/>
      <c r="SDY28" s="76"/>
      <c r="SDZ28" s="76"/>
      <c r="SEA28" s="76"/>
      <c r="SEB28" s="76"/>
      <c r="SEC28" s="76"/>
      <c r="SED28" s="76"/>
      <c r="SEE28" s="76"/>
      <c r="SEF28" s="76"/>
      <c r="SEG28" s="76"/>
      <c r="SEH28" s="76"/>
      <c r="SEI28" s="76"/>
      <c r="SEJ28" s="76"/>
      <c r="SEK28" s="76"/>
      <c r="SEL28" s="76"/>
      <c r="SEM28" s="76"/>
      <c r="SEN28" s="76"/>
      <c r="SEO28" s="76"/>
      <c r="SEP28" s="76"/>
      <c r="SEQ28" s="76"/>
      <c r="SER28" s="76"/>
      <c r="SES28" s="76"/>
      <c r="SET28" s="76"/>
      <c r="SEU28" s="76"/>
      <c r="SEV28" s="76"/>
      <c r="SEW28" s="76"/>
      <c r="SEX28" s="76"/>
      <c r="SEY28" s="76"/>
      <c r="SEZ28" s="76"/>
      <c r="SFA28" s="76"/>
      <c r="SFB28" s="76"/>
      <c r="SFC28" s="76"/>
      <c r="SFD28" s="76"/>
      <c r="SFE28" s="76"/>
      <c r="SFF28" s="76"/>
      <c r="SFG28" s="76"/>
      <c r="SFH28" s="76"/>
      <c r="SFI28" s="76"/>
      <c r="SFJ28" s="76"/>
      <c r="SFK28" s="76"/>
      <c r="SFL28" s="76"/>
      <c r="SFM28" s="76"/>
      <c r="SFN28" s="76"/>
      <c r="SFO28" s="76"/>
      <c r="SFP28" s="76"/>
      <c r="SFQ28" s="76"/>
      <c r="SFR28" s="76"/>
      <c r="SFS28" s="76"/>
      <c r="SFT28" s="76"/>
      <c r="SFU28" s="76"/>
      <c r="SFV28" s="76"/>
      <c r="SFW28" s="76"/>
      <c r="SFX28" s="76"/>
      <c r="SFY28" s="76"/>
      <c r="SFZ28" s="76"/>
      <c r="SGA28" s="76"/>
      <c r="SGB28" s="76"/>
      <c r="SGC28" s="76"/>
      <c r="SGD28" s="76"/>
      <c r="SGE28" s="76"/>
      <c r="SGF28" s="76"/>
      <c r="SGG28" s="76"/>
      <c r="SGH28" s="76"/>
      <c r="SGI28" s="76"/>
      <c r="SGJ28" s="76"/>
      <c r="SGK28" s="76"/>
      <c r="SGL28" s="76"/>
      <c r="SGM28" s="76"/>
      <c r="SGN28" s="76"/>
      <c r="SGO28" s="76"/>
      <c r="SGP28" s="76"/>
      <c r="SGQ28" s="76"/>
      <c r="SGR28" s="76"/>
      <c r="SGS28" s="76"/>
      <c r="SGT28" s="76"/>
      <c r="SGU28" s="76"/>
      <c r="SGV28" s="76"/>
      <c r="SGW28" s="76"/>
      <c r="SGX28" s="76"/>
      <c r="SGY28" s="76"/>
      <c r="SGZ28" s="76"/>
      <c r="SHA28" s="76"/>
      <c r="SHB28" s="76"/>
      <c r="SHC28" s="76"/>
      <c r="SHD28" s="76"/>
      <c r="SHE28" s="76"/>
      <c r="SHF28" s="76"/>
      <c r="SHG28" s="76"/>
      <c r="SHH28" s="76"/>
      <c r="SHI28" s="76"/>
      <c r="SHJ28" s="76"/>
      <c r="SHK28" s="76"/>
      <c r="SHL28" s="76"/>
      <c r="SHM28" s="76"/>
      <c r="SHN28" s="76"/>
      <c r="SHO28" s="76"/>
      <c r="SHP28" s="76"/>
      <c r="SHQ28" s="76"/>
      <c r="SHR28" s="76"/>
      <c r="SHS28" s="76"/>
      <c r="SHT28" s="76"/>
      <c r="SHU28" s="76"/>
      <c r="SHV28" s="76"/>
      <c r="SHW28" s="76"/>
      <c r="SHX28" s="76"/>
      <c r="SHY28" s="76"/>
      <c r="SHZ28" s="76"/>
      <c r="SIA28" s="76"/>
      <c r="SIB28" s="76"/>
      <c r="SIC28" s="76"/>
      <c r="SID28" s="76"/>
      <c r="SIE28" s="76"/>
      <c r="SIF28" s="76"/>
      <c r="SIG28" s="76"/>
      <c r="SIH28" s="76"/>
      <c r="SII28" s="76"/>
      <c r="SIJ28" s="76"/>
      <c r="SIK28" s="76"/>
      <c r="SIL28" s="76"/>
      <c r="SIM28" s="76"/>
      <c r="SIN28" s="76"/>
      <c r="SIO28" s="76"/>
      <c r="SIP28" s="76"/>
      <c r="SIQ28" s="76"/>
      <c r="SIR28" s="76"/>
      <c r="SIS28" s="76"/>
      <c r="SIT28" s="76"/>
      <c r="SIU28" s="76"/>
      <c r="SIV28" s="76"/>
      <c r="SIW28" s="76"/>
      <c r="SIX28" s="76"/>
      <c r="SIY28" s="76"/>
      <c r="SIZ28" s="76"/>
      <c r="SJA28" s="76"/>
      <c r="SJB28" s="76"/>
      <c r="SJC28" s="76"/>
      <c r="SJD28" s="76"/>
      <c r="SJE28" s="76"/>
      <c r="SJF28" s="76"/>
      <c r="SJG28" s="76"/>
      <c r="SJH28" s="76"/>
      <c r="SJI28" s="76"/>
      <c r="SJJ28" s="76"/>
      <c r="SJK28" s="76"/>
      <c r="SJL28" s="76"/>
      <c r="SJM28" s="76"/>
      <c r="SJN28" s="76"/>
      <c r="SJO28" s="76"/>
      <c r="SJP28" s="76"/>
      <c r="SJQ28" s="76"/>
      <c r="SJR28" s="76"/>
      <c r="SJS28" s="76"/>
      <c r="SJT28" s="76"/>
      <c r="SJU28" s="76"/>
      <c r="SJV28" s="76"/>
      <c r="SJW28" s="76"/>
      <c r="SJX28" s="76"/>
      <c r="SJY28" s="76"/>
      <c r="SJZ28" s="76"/>
      <c r="SKA28" s="76"/>
      <c r="SKB28" s="76"/>
      <c r="SKC28" s="76"/>
      <c r="SKD28" s="76"/>
      <c r="SKE28" s="76"/>
      <c r="SKF28" s="76"/>
      <c r="SKG28" s="76"/>
      <c r="SKH28" s="76"/>
      <c r="SKI28" s="76"/>
      <c r="SKJ28" s="76"/>
      <c r="SKK28" s="76"/>
      <c r="SKL28" s="76"/>
      <c r="SKM28" s="76"/>
      <c r="SKN28" s="76"/>
      <c r="SKO28" s="76"/>
      <c r="SKP28" s="76"/>
      <c r="SKQ28" s="76"/>
      <c r="SKR28" s="76"/>
      <c r="SKS28" s="76"/>
      <c r="SKT28" s="76"/>
      <c r="SKU28" s="76"/>
      <c r="SKV28" s="76"/>
      <c r="SKW28" s="76"/>
      <c r="SKX28" s="76"/>
      <c r="SKY28" s="76"/>
      <c r="SKZ28" s="76"/>
      <c r="SLA28" s="76"/>
      <c r="SLB28" s="76"/>
      <c r="SLC28" s="76"/>
      <c r="SLD28" s="76"/>
      <c r="SLE28" s="76"/>
      <c r="SLF28" s="76"/>
      <c r="SLG28" s="76"/>
      <c r="SLH28" s="76"/>
      <c r="SLI28" s="76"/>
      <c r="SLJ28" s="76"/>
      <c r="SLK28" s="76"/>
      <c r="SLL28" s="76"/>
      <c r="SLM28" s="76"/>
      <c r="SLN28" s="76"/>
      <c r="SLO28" s="76"/>
      <c r="SLP28" s="76"/>
      <c r="SLQ28" s="76"/>
      <c r="SLR28" s="76"/>
      <c r="SLS28" s="76"/>
      <c r="SLT28" s="76"/>
      <c r="SLU28" s="76"/>
      <c r="SLV28" s="76"/>
      <c r="SLW28" s="76"/>
      <c r="SLX28" s="76"/>
      <c r="SLY28" s="76"/>
      <c r="SLZ28" s="76"/>
      <c r="SMA28" s="76"/>
      <c r="SMB28" s="76"/>
      <c r="SMC28" s="76"/>
      <c r="SMD28" s="76"/>
      <c r="SME28" s="76"/>
      <c r="SMF28" s="76"/>
      <c r="SMG28" s="76"/>
      <c r="SMH28" s="76"/>
      <c r="SMI28" s="76"/>
      <c r="SMJ28" s="76"/>
      <c r="SMK28" s="76"/>
      <c r="SML28" s="76"/>
      <c r="SMM28" s="76"/>
      <c r="SMN28" s="76"/>
      <c r="SMO28" s="76"/>
      <c r="SMP28" s="76"/>
      <c r="SMQ28" s="76"/>
      <c r="SMR28" s="76"/>
      <c r="SMS28" s="76"/>
      <c r="SMT28" s="76"/>
      <c r="SMU28" s="76"/>
      <c r="SMV28" s="76"/>
      <c r="SMW28" s="76"/>
      <c r="SMX28" s="76"/>
      <c r="SMY28" s="76"/>
      <c r="SMZ28" s="76"/>
      <c r="SNA28" s="76"/>
      <c r="SNB28" s="76"/>
      <c r="SNC28" s="76"/>
      <c r="SND28" s="76"/>
      <c r="SNE28" s="76"/>
      <c r="SNF28" s="76"/>
      <c r="SNG28" s="76"/>
      <c r="SNH28" s="76"/>
      <c r="SNI28" s="76"/>
      <c r="SNJ28" s="76"/>
      <c r="SNK28" s="76"/>
      <c r="SNL28" s="76"/>
      <c r="SNM28" s="76"/>
      <c r="SNN28" s="76"/>
      <c r="SNO28" s="76"/>
      <c r="SNP28" s="76"/>
      <c r="SNQ28" s="76"/>
      <c r="SNR28" s="76"/>
      <c r="SNS28" s="76"/>
      <c r="SNT28" s="76"/>
      <c r="SNU28" s="76"/>
      <c r="SNV28" s="76"/>
      <c r="SNW28" s="76"/>
      <c r="SNX28" s="76"/>
      <c r="SNY28" s="76"/>
      <c r="SNZ28" s="76"/>
      <c r="SOA28" s="76"/>
      <c r="SOB28" s="76"/>
      <c r="SOC28" s="76"/>
      <c r="SOD28" s="76"/>
      <c r="SOE28" s="76"/>
      <c r="SOF28" s="76"/>
      <c r="SOG28" s="76"/>
      <c r="SOH28" s="76"/>
      <c r="SOI28" s="76"/>
      <c r="SOJ28" s="76"/>
      <c r="SOK28" s="76"/>
      <c r="SOL28" s="76"/>
      <c r="SOM28" s="76"/>
      <c r="SON28" s="76"/>
      <c r="SOO28" s="76"/>
      <c r="SOP28" s="76"/>
      <c r="SOQ28" s="76"/>
      <c r="SOR28" s="76"/>
      <c r="SOS28" s="76"/>
      <c r="SOT28" s="76"/>
      <c r="SOU28" s="76"/>
      <c r="SOV28" s="76"/>
      <c r="SOW28" s="76"/>
      <c r="SOX28" s="76"/>
      <c r="SOY28" s="76"/>
      <c r="SOZ28" s="76"/>
      <c r="SPA28" s="76"/>
      <c r="SPB28" s="76"/>
      <c r="SPC28" s="76"/>
      <c r="SPD28" s="76"/>
      <c r="SPE28" s="76"/>
      <c r="SPF28" s="76"/>
      <c r="SPG28" s="76"/>
      <c r="SPH28" s="76"/>
      <c r="SPI28" s="76"/>
      <c r="SPJ28" s="76"/>
      <c r="SPK28" s="76"/>
      <c r="SPL28" s="76"/>
      <c r="SPM28" s="76"/>
      <c r="SPN28" s="76"/>
      <c r="SPO28" s="76"/>
      <c r="SPP28" s="76"/>
      <c r="SPQ28" s="76"/>
      <c r="SPR28" s="76"/>
      <c r="SPS28" s="76"/>
      <c r="SPT28" s="76"/>
      <c r="SPU28" s="76"/>
      <c r="SPV28" s="76"/>
      <c r="SPW28" s="76"/>
      <c r="SPX28" s="76"/>
      <c r="SPY28" s="76"/>
      <c r="SPZ28" s="76"/>
      <c r="SQA28" s="76"/>
      <c r="SQB28" s="76"/>
      <c r="SQC28" s="76"/>
      <c r="SQD28" s="76"/>
      <c r="SQE28" s="76"/>
      <c r="SQF28" s="76"/>
      <c r="SQG28" s="76"/>
      <c r="SQH28" s="76"/>
      <c r="SQI28" s="76"/>
      <c r="SQJ28" s="76"/>
      <c r="SQK28" s="76"/>
      <c r="SQL28" s="76"/>
      <c r="SQM28" s="76"/>
      <c r="SQN28" s="76"/>
      <c r="SQO28" s="76"/>
      <c r="SQP28" s="76"/>
      <c r="SQQ28" s="76"/>
      <c r="SQR28" s="76"/>
      <c r="SQS28" s="76"/>
      <c r="SQT28" s="76"/>
      <c r="SQU28" s="76"/>
      <c r="SQV28" s="76"/>
      <c r="SQW28" s="76"/>
      <c r="SQX28" s="76"/>
      <c r="SQY28" s="76"/>
      <c r="SQZ28" s="76"/>
      <c r="SRA28" s="76"/>
      <c r="SRB28" s="76"/>
      <c r="SRC28" s="76"/>
      <c r="SRD28" s="76"/>
      <c r="SRE28" s="76"/>
      <c r="SRF28" s="76"/>
      <c r="SRG28" s="76"/>
      <c r="SRH28" s="76"/>
      <c r="SRI28" s="76"/>
      <c r="SRJ28" s="76"/>
      <c r="SRK28" s="76"/>
      <c r="SRL28" s="76"/>
      <c r="SRM28" s="76"/>
      <c r="SRN28" s="76"/>
      <c r="SRO28" s="76"/>
      <c r="SRP28" s="76"/>
      <c r="SRQ28" s="76"/>
      <c r="SRR28" s="76"/>
      <c r="SRS28" s="76"/>
      <c r="SRT28" s="76"/>
      <c r="SRU28" s="76"/>
      <c r="SRV28" s="76"/>
      <c r="SRW28" s="76"/>
      <c r="SRX28" s="76"/>
      <c r="SRY28" s="76"/>
      <c r="SRZ28" s="76"/>
      <c r="SSA28" s="76"/>
      <c r="SSB28" s="76"/>
      <c r="SSC28" s="76"/>
      <c r="SSD28" s="76"/>
      <c r="SSE28" s="76"/>
      <c r="SSF28" s="76"/>
      <c r="SSG28" s="76"/>
      <c r="SSH28" s="76"/>
      <c r="SSI28" s="76"/>
      <c r="SSJ28" s="76"/>
      <c r="SSK28" s="76"/>
      <c r="SSL28" s="76"/>
      <c r="SSM28" s="76"/>
      <c r="SSN28" s="76"/>
      <c r="SSO28" s="76"/>
      <c r="SSP28" s="76"/>
      <c r="SSQ28" s="76"/>
      <c r="SSR28" s="76"/>
      <c r="SSS28" s="76"/>
      <c r="SST28" s="76"/>
      <c r="SSU28" s="76"/>
      <c r="SSV28" s="76"/>
      <c r="SSW28" s="76"/>
      <c r="SSX28" s="76"/>
      <c r="SSY28" s="76"/>
      <c r="SSZ28" s="76"/>
      <c r="STA28" s="76"/>
      <c r="STB28" s="76"/>
      <c r="STC28" s="76"/>
      <c r="STD28" s="76"/>
      <c r="STE28" s="76"/>
      <c r="STF28" s="76"/>
      <c r="STG28" s="76"/>
      <c r="STH28" s="76"/>
      <c r="STI28" s="76"/>
      <c r="STJ28" s="76"/>
      <c r="STK28" s="76"/>
      <c r="STL28" s="76"/>
      <c r="STM28" s="76"/>
      <c r="STN28" s="76"/>
      <c r="STO28" s="76"/>
      <c r="STP28" s="76"/>
      <c r="STQ28" s="76"/>
      <c r="STR28" s="76"/>
      <c r="STS28" s="76"/>
      <c r="STT28" s="76"/>
      <c r="STU28" s="76"/>
      <c r="STV28" s="76"/>
      <c r="STW28" s="76"/>
      <c r="STX28" s="76"/>
      <c r="STY28" s="76"/>
      <c r="STZ28" s="76"/>
      <c r="SUA28" s="76"/>
      <c r="SUB28" s="76"/>
      <c r="SUC28" s="76"/>
      <c r="SUD28" s="76"/>
      <c r="SUE28" s="76"/>
      <c r="SUF28" s="76"/>
      <c r="SUG28" s="76"/>
      <c r="SUH28" s="76"/>
      <c r="SUI28" s="76"/>
      <c r="SUJ28" s="76"/>
      <c r="SUK28" s="76"/>
      <c r="SUL28" s="76"/>
      <c r="SUM28" s="76"/>
      <c r="SUN28" s="76"/>
      <c r="SUO28" s="76"/>
      <c r="SUP28" s="76"/>
      <c r="SUQ28" s="76"/>
      <c r="SUR28" s="76"/>
      <c r="SUS28" s="76"/>
      <c r="SUT28" s="76"/>
      <c r="SUU28" s="76"/>
      <c r="SUV28" s="76"/>
      <c r="SUW28" s="76"/>
      <c r="SUX28" s="76"/>
      <c r="SUY28" s="76"/>
      <c r="SUZ28" s="76"/>
      <c r="SVA28" s="76"/>
      <c r="SVB28" s="76"/>
      <c r="SVC28" s="76"/>
      <c r="SVD28" s="76"/>
      <c r="SVE28" s="76"/>
      <c r="SVF28" s="76"/>
      <c r="SVG28" s="76"/>
      <c r="SVH28" s="76"/>
      <c r="SVI28" s="76"/>
      <c r="SVJ28" s="76"/>
      <c r="SVK28" s="76"/>
      <c r="SVL28" s="76"/>
      <c r="SVM28" s="76"/>
      <c r="SVN28" s="76"/>
      <c r="SVO28" s="76"/>
      <c r="SVP28" s="76"/>
      <c r="SVQ28" s="76"/>
      <c r="SVR28" s="76"/>
      <c r="SVS28" s="76"/>
      <c r="SVT28" s="76"/>
      <c r="SVU28" s="76"/>
      <c r="SVV28" s="76"/>
      <c r="SVW28" s="76"/>
      <c r="SVX28" s="76"/>
      <c r="SVY28" s="76"/>
      <c r="SVZ28" s="76"/>
      <c r="SWA28" s="76"/>
      <c r="SWB28" s="76"/>
      <c r="SWC28" s="76"/>
      <c r="SWD28" s="76"/>
      <c r="SWE28" s="76"/>
      <c r="SWF28" s="76"/>
      <c r="SWG28" s="76"/>
      <c r="SWH28" s="76"/>
      <c r="SWI28" s="76"/>
      <c r="SWJ28" s="76"/>
      <c r="SWK28" s="76"/>
      <c r="SWL28" s="76"/>
      <c r="SWM28" s="76"/>
      <c r="SWN28" s="76"/>
      <c r="SWO28" s="76"/>
      <c r="SWP28" s="76"/>
      <c r="SWQ28" s="76"/>
      <c r="SWR28" s="76"/>
      <c r="SWS28" s="76"/>
      <c r="SWT28" s="76"/>
      <c r="SWU28" s="76"/>
      <c r="SWV28" s="76"/>
      <c r="SWW28" s="76"/>
      <c r="SWX28" s="76"/>
      <c r="SWY28" s="76"/>
      <c r="SWZ28" s="76"/>
      <c r="SXA28" s="76"/>
      <c r="SXB28" s="76"/>
      <c r="SXC28" s="76"/>
      <c r="SXD28" s="76"/>
      <c r="SXE28" s="76"/>
      <c r="SXF28" s="76"/>
      <c r="SXG28" s="76"/>
      <c r="SXH28" s="76"/>
      <c r="SXI28" s="76"/>
      <c r="SXJ28" s="76"/>
      <c r="SXK28" s="76"/>
      <c r="SXL28" s="76"/>
      <c r="SXM28" s="76"/>
      <c r="SXN28" s="76"/>
      <c r="SXO28" s="76"/>
      <c r="SXP28" s="76"/>
      <c r="SXQ28" s="76"/>
      <c r="SXR28" s="76"/>
      <c r="SXS28" s="76"/>
      <c r="SXT28" s="76"/>
      <c r="SXU28" s="76"/>
      <c r="SXV28" s="76"/>
      <c r="SXW28" s="76"/>
      <c r="SXX28" s="76"/>
      <c r="SXY28" s="76"/>
      <c r="SXZ28" s="76"/>
      <c r="SYA28" s="76"/>
      <c r="SYB28" s="76"/>
      <c r="SYC28" s="76"/>
      <c r="SYD28" s="76"/>
      <c r="SYE28" s="76"/>
      <c r="SYF28" s="76"/>
      <c r="SYG28" s="76"/>
      <c r="SYH28" s="76"/>
      <c r="SYI28" s="76"/>
      <c r="SYJ28" s="76"/>
      <c r="SYK28" s="76"/>
      <c r="SYL28" s="76"/>
      <c r="SYM28" s="76"/>
      <c r="SYN28" s="76"/>
      <c r="SYO28" s="76"/>
      <c r="SYP28" s="76"/>
      <c r="SYQ28" s="76"/>
      <c r="SYR28" s="76"/>
      <c r="SYS28" s="76"/>
      <c r="SYT28" s="76"/>
      <c r="SYU28" s="76"/>
      <c r="SYV28" s="76"/>
      <c r="SYW28" s="76"/>
      <c r="SYX28" s="76"/>
      <c r="SYY28" s="76"/>
      <c r="SYZ28" s="76"/>
      <c r="SZA28" s="76"/>
      <c r="SZB28" s="76"/>
      <c r="SZC28" s="76"/>
      <c r="SZD28" s="76"/>
      <c r="SZE28" s="76"/>
      <c r="SZF28" s="76"/>
      <c r="SZG28" s="76"/>
      <c r="SZH28" s="76"/>
      <c r="SZI28" s="76"/>
      <c r="SZJ28" s="76"/>
      <c r="SZK28" s="76"/>
      <c r="SZL28" s="76"/>
      <c r="SZM28" s="76"/>
      <c r="SZN28" s="76"/>
      <c r="SZO28" s="76"/>
      <c r="SZP28" s="76"/>
      <c r="SZQ28" s="76"/>
      <c r="SZR28" s="76"/>
      <c r="SZS28" s="76"/>
      <c r="SZT28" s="76"/>
      <c r="SZU28" s="76"/>
      <c r="SZV28" s="76"/>
      <c r="SZW28" s="76"/>
      <c r="SZX28" s="76"/>
      <c r="SZY28" s="76"/>
      <c r="SZZ28" s="76"/>
      <c r="TAA28" s="76"/>
      <c r="TAB28" s="76"/>
      <c r="TAC28" s="76"/>
      <c r="TAD28" s="76"/>
      <c r="TAE28" s="76"/>
      <c r="TAF28" s="76"/>
      <c r="TAG28" s="76"/>
      <c r="TAH28" s="76"/>
      <c r="TAI28" s="76"/>
      <c r="TAJ28" s="76"/>
      <c r="TAK28" s="76"/>
      <c r="TAL28" s="76"/>
      <c r="TAM28" s="76"/>
      <c r="TAN28" s="76"/>
      <c r="TAO28" s="76"/>
      <c r="TAP28" s="76"/>
      <c r="TAQ28" s="76"/>
      <c r="TAR28" s="76"/>
      <c r="TAS28" s="76"/>
      <c r="TAT28" s="76"/>
      <c r="TAU28" s="76"/>
      <c r="TAV28" s="76"/>
      <c r="TAW28" s="76"/>
      <c r="TAX28" s="76"/>
      <c r="TAY28" s="76"/>
      <c r="TAZ28" s="76"/>
      <c r="TBA28" s="76"/>
      <c r="TBB28" s="76"/>
      <c r="TBC28" s="76"/>
      <c r="TBD28" s="76"/>
      <c r="TBE28" s="76"/>
      <c r="TBF28" s="76"/>
      <c r="TBG28" s="76"/>
      <c r="TBH28" s="76"/>
      <c r="TBI28" s="76"/>
      <c r="TBJ28" s="76"/>
      <c r="TBK28" s="76"/>
      <c r="TBL28" s="76"/>
      <c r="TBM28" s="76"/>
      <c r="TBN28" s="76"/>
      <c r="TBO28" s="76"/>
      <c r="TBP28" s="76"/>
      <c r="TBQ28" s="76"/>
      <c r="TBR28" s="76"/>
      <c r="TBS28" s="76"/>
      <c r="TBT28" s="76"/>
      <c r="TBU28" s="76"/>
      <c r="TBV28" s="76"/>
      <c r="TBW28" s="76"/>
      <c r="TBX28" s="76"/>
      <c r="TBY28" s="76"/>
      <c r="TBZ28" s="76"/>
      <c r="TCA28" s="76"/>
      <c r="TCB28" s="76"/>
      <c r="TCC28" s="76"/>
      <c r="TCD28" s="76"/>
      <c r="TCE28" s="76"/>
      <c r="TCF28" s="76"/>
      <c r="TCG28" s="76"/>
      <c r="TCH28" s="76"/>
      <c r="TCI28" s="76"/>
      <c r="TCJ28" s="76"/>
      <c r="TCK28" s="76"/>
      <c r="TCL28" s="76"/>
      <c r="TCM28" s="76"/>
      <c r="TCN28" s="76"/>
      <c r="TCO28" s="76"/>
      <c r="TCP28" s="76"/>
      <c r="TCQ28" s="76"/>
      <c r="TCR28" s="76"/>
      <c r="TCS28" s="76"/>
      <c r="TCT28" s="76"/>
      <c r="TCU28" s="76"/>
      <c r="TCV28" s="76"/>
      <c r="TCW28" s="76"/>
      <c r="TCX28" s="76"/>
      <c r="TCY28" s="76"/>
      <c r="TCZ28" s="76"/>
      <c r="TDA28" s="76"/>
      <c r="TDB28" s="76"/>
      <c r="TDC28" s="76"/>
      <c r="TDD28" s="76"/>
      <c r="TDE28" s="76"/>
      <c r="TDF28" s="76"/>
      <c r="TDG28" s="76"/>
      <c r="TDH28" s="76"/>
      <c r="TDI28" s="76"/>
      <c r="TDJ28" s="76"/>
      <c r="TDK28" s="76"/>
      <c r="TDL28" s="76"/>
      <c r="TDM28" s="76"/>
      <c r="TDN28" s="76"/>
      <c r="TDO28" s="76"/>
      <c r="TDP28" s="76"/>
      <c r="TDQ28" s="76"/>
      <c r="TDR28" s="76"/>
      <c r="TDS28" s="76"/>
      <c r="TDT28" s="76"/>
      <c r="TDU28" s="76"/>
      <c r="TDV28" s="76"/>
      <c r="TDW28" s="76"/>
      <c r="TDX28" s="76"/>
      <c r="TDY28" s="76"/>
      <c r="TDZ28" s="76"/>
      <c r="TEA28" s="76"/>
      <c r="TEB28" s="76"/>
      <c r="TEC28" s="76"/>
      <c r="TED28" s="76"/>
      <c r="TEE28" s="76"/>
      <c r="TEF28" s="76"/>
      <c r="TEG28" s="76"/>
      <c r="TEH28" s="76"/>
      <c r="TEI28" s="76"/>
      <c r="TEJ28" s="76"/>
      <c r="TEK28" s="76"/>
      <c r="TEL28" s="76"/>
      <c r="TEM28" s="76"/>
      <c r="TEN28" s="76"/>
      <c r="TEO28" s="76"/>
      <c r="TEP28" s="76"/>
      <c r="TEQ28" s="76"/>
      <c r="TER28" s="76"/>
      <c r="TES28" s="76"/>
      <c r="TET28" s="76"/>
      <c r="TEU28" s="76"/>
      <c r="TEV28" s="76"/>
      <c r="TEW28" s="76"/>
      <c r="TEX28" s="76"/>
      <c r="TEY28" s="76"/>
      <c r="TEZ28" s="76"/>
      <c r="TFA28" s="76"/>
      <c r="TFB28" s="76"/>
      <c r="TFC28" s="76"/>
      <c r="TFD28" s="76"/>
      <c r="TFE28" s="76"/>
      <c r="TFF28" s="76"/>
      <c r="TFG28" s="76"/>
      <c r="TFH28" s="76"/>
      <c r="TFI28" s="76"/>
      <c r="TFJ28" s="76"/>
      <c r="TFK28" s="76"/>
      <c r="TFL28" s="76"/>
      <c r="TFM28" s="76"/>
      <c r="TFN28" s="76"/>
      <c r="TFO28" s="76"/>
      <c r="TFP28" s="76"/>
      <c r="TFQ28" s="76"/>
      <c r="TFR28" s="76"/>
      <c r="TFS28" s="76"/>
      <c r="TFT28" s="76"/>
      <c r="TFU28" s="76"/>
      <c r="TFV28" s="76"/>
      <c r="TFW28" s="76"/>
      <c r="TFX28" s="76"/>
      <c r="TFY28" s="76"/>
      <c r="TFZ28" s="76"/>
      <c r="TGA28" s="76"/>
      <c r="TGB28" s="76"/>
      <c r="TGC28" s="76"/>
      <c r="TGD28" s="76"/>
      <c r="TGE28" s="76"/>
      <c r="TGF28" s="76"/>
      <c r="TGG28" s="76"/>
      <c r="TGH28" s="76"/>
      <c r="TGI28" s="76"/>
      <c r="TGJ28" s="76"/>
      <c r="TGK28" s="76"/>
      <c r="TGL28" s="76"/>
      <c r="TGM28" s="76"/>
      <c r="TGN28" s="76"/>
      <c r="TGO28" s="76"/>
      <c r="TGP28" s="76"/>
      <c r="TGQ28" s="76"/>
      <c r="TGR28" s="76"/>
      <c r="TGS28" s="76"/>
      <c r="TGT28" s="76"/>
      <c r="TGU28" s="76"/>
      <c r="TGV28" s="76"/>
      <c r="TGW28" s="76"/>
      <c r="TGX28" s="76"/>
      <c r="TGY28" s="76"/>
      <c r="TGZ28" s="76"/>
      <c r="THA28" s="76"/>
      <c r="THB28" s="76"/>
      <c r="THC28" s="76"/>
      <c r="THD28" s="76"/>
      <c r="THE28" s="76"/>
      <c r="THF28" s="76"/>
      <c r="THG28" s="76"/>
      <c r="THH28" s="76"/>
      <c r="THI28" s="76"/>
      <c r="THJ28" s="76"/>
      <c r="THK28" s="76"/>
      <c r="THL28" s="76"/>
      <c r="THM28" s="76"/>
      <c r="THN28" s="76"/>
      <c r="THO28" s="76"/>
      <c r="THP28" s="76"/>
      <c r="THQ28" s="76"/>
      <c r="THR28" s="76"/>
      <c r="THS28" s="76"/>
      <c r="THT28" s="76"/>
      <c r="THU28" s="76"/>
      <c r="THV28" s="76"/>
      <c r="THW28" s="76"/>
      <c r="THX28" s="76"/>
      <c r="THY28" s="76"/>
      <c r="THZ28" s="76"/>
      <c r="TIA28" s="76"/>
      <c r="TIB28" s="76"/>
      <c r="TIC28" s="76"/>
      <c r="TID28" s="76"/>
      <c r="TIE28" s="76"/>
      <c r="TIF28" s="76"/>
      <c r="TIG28" s="76"/>
      <c r="TIH28" s="76"/>
      <c r="TII28" s="76"/>
      <c r="TIJ28" s="76"/>
      <c r="TIK28" s="76"/>
      <c r="TIL28" s="76"/>
      <c r="TIM28" s="76"/>
      <c r="TIN28" s="76"/>
      <c r="TIO28" s="76"/>
      <c r="TIP28" s="76"/>
      <c r="TIQ28" s="76"/>
      <c r="TIR28" s="76"/>
      <c r="TIS28" s="76"/>
      <c r="TIT28" s="76"/>
      <c r="TIU28" s="76"/>
      <c r="TIV28" s="76"/>
      <c r="TIW28" s="76"/>
      <c r="TIX28" s="76"/>
      <c r="TIY28" s="76"/>
      <c r="TIZ28" s="76"/>
      <c r="TJA28" s="76"/>
      <c r="TJB28" s="76"/>
      <c r="TJC28" s="76"/>
      <c r="TJD28" s="76"/>
      <c r="TJE28" s="76"/>
      <c r="TJF28" s="76"/>
      <c r="TJG28" s="76"/>
      <c r="TJH28" s="76"/>
      <c r="TJI28" s="76"/>
      <c r="TJJ28" s="76"/>
      <c r="TJK28" s="76"/>
      <c r="TJL28" s="76"/>
      <c r="TJM28" s="76"/>
      <c r="TJN28" s="76"/>
      <c r="TJO28" s="76"/>
      <c r="TJP28" s="76"/>
      <c r="TJQ28" s="76"/>
      <c r="TJR28" s="76"/>
      <c r="TJS28" s="76"/>
      <c r="TJT28" s="76"/>
      <c r="TJU28" s="76"/>
      <c r="TJV28" s="76"/>
      <c r="TJW28" s="76"/>
      <c r="TJX28" s="76"/>
      <c r="TJY28" s="76"/>
      <c r="TJZ28" s="76"/>
      <c r="TKA28" s="76"/>
      <c r="TKB28" s="76"/>
      <c r="TKC28" s="76"/>
      <c r="TKD28" s="76"/>
      <c r="TKE28" s="76"/>
      <c r="TKF28" s="76"/>
      <c r="TKG28" s="76"/>
      <c r="TKH28" s="76"/>
      <c r="TKI28" s="76"/>
      <c r="TKJ28" s="76"/>
      <c r="TKK28" s="76"/>
      <c r="TKL28" s="76"/>
      <c r="TKM28" s="76"/>
      <c r="TKN28" s="76"/>
      <c r="TKO28" s="76"/>
      <c r="TKP28" s="76"/>
      <c r="TKQ28" s="76"/>
      <c r="TKR28" s="76"/>
      <c r="TKS28" s="76"/>
      <c r="TKT28" s="76"/>
      <c r="TKU28" s="76"/>
      <c r="TKV28" s="76"/>
      <c r="TKW28" s="76"/>
      <c r="TKX28" s="76"/>
      <c r="TKY28" s="76"/>
      <c r="TKZ28" s="76"/>
      <c r="TLA28" s="76"/>
      <c r="TLB28" s="76"/>
      <c r="TLC28" s="76"/>
      <c r="TLD28" s="76"/>
      <c r="TLE28" s="76"/>
      <c r="TLF28" s="76"/>
      <c r="TLG28" s="76"/>
      <c r="TLH28" s="76"/>
      <c r="TLI28" s="76"/>
      <c r="TLJ28" s="76"/>
      <c r="TLK28" s="76"/>
      <c r="TLL28" s="76"/>
      <c r="TLM28" s="76"/>
      <c r="TLN28" s="76"/>
      <c r="TLO28" s="76"/>
      <c r="TLP28" s="76"/>
      <c r="TLQ28" s="76"/>
      <c r="TLR28" s="76"/>
      <c r="TLS28" s="76"/>
      <c r="TLT28" s="76"/>
      <c r="TLU28" s="76"/>
      <c r="TLV28" s="76"/>
      <c r="TLW28" s="76"/>
      <c r="TLX28" s="76"/>
      <c r="TLY28" s="76"/>
      <c r="TLZ28" s="76"/>
      <c r="TMA28" s="76"/>
      <c r="TMB28" s="76"/>
      <c r="TMC28" s="76"/>
      <c r="TMD28" s="76"/>
      <c r="TME28" s="76"/>
      <c r="TMF28" s="76"/>
      <c r="TMG28" s="76"/>
      <c r="TMH28" s="76"/>
      <c r="TMI28" s="76"/>
      <c r="TMJ28" s="76"/>
      <c r="TMK28" s="76"/>
      <c r="TML28" s="76"/>
      <c r="TMM28" s="76"/>
      <c r="TMN28" s="76"/>
      <c r="TMO28" s="76"/>
      <c r="TMP28" s="76"/>
      <c r="TMQ28" s="76"/>
      <c r="TMR28" s="76"/>
      <c r="TMS28" s="76"/>
      <c r="TMT28" s="76"/>
      <c r="TMU28" s="76"/>
      <c r="TMV28" s="76"/>
      <c r="TMW28" s="76"/>
      <c r="TMX28" s="76"/>
      <c r="TMY28" s="76"/>
      <c r="TMZ28" s="76"/>
      <c r="TNA28" s="76"/>
      <c r="TNB28" s="76"/>
      <c r="TNC28" s="76"/>
      <c r="TND28" s="76"/>
      <c r="TNE28" s="76"/>
      <c r="TNF28" s="76"/>
      <c r="TNG28" s="76"/>
      <c r="TNH28" s="76"/>
      <c r="TNI28" s="76"/>
      <c r="TNJ28" s="76"/>
      <c r="TNK28" s="76"/>
      <c r="TNL28" s="76"/>
      <c r="TNM28" s="76"/>
      <c r="TNN28" s="76"/>
      <c r="TNO28" s="76"/>
      <c r="TNP28" s="76"/>
      <c r="TNQ28" s="76"/>
      <c r="TNR28" s="76"/>
      <c r="TNS28" s="76"/>
      <c r="TNT28" s="76"/>
      <c r="TNU28" s="76"/>
      <c r="TNV28" s="76"/>
      <c r="TNW28" s="76"/>
      <c r="TNX28" s="76"/>
      <c r="TNY28" s="76"/>
      <c r="TNZ28" s="76"/>
      <c r="TOA28" s="76"/>
      <c r="TOB28" s="76"/>
      <c r="TOC28" s="76"/>
      <c r="TOD28" s="76"/>
      <c r="TOE28" s="76"/>
      <c r="TOF28" s="76"/>
      <c r="TOG28" s="76"/>
      <c r="TOH28" s="76"/>
      <c r="TOI28" s="76"/>
      <c r="TOJ28" s="76"/>
      <c r="TOK28" s="76"/>
      <c r="TOL28" s="76"/>
      <c r="TOM28" s="76"/>
      <c r="TON28" s="76"/>
      <c r="TOO28" s="76"/>
      <c r="TOP28" s="76"/>
      <c r="TOQ28" s="76"/>
      <c r="TOR28" s="76"/>
      <c r="TOS28" s="76"/>
      <c r="TOT28" s="76"/>
      <c r="TOU28" s="76"/>
      <c r="TOV28" s="76"/>
      <c r="TOW28" s="76"/>
      <c r="TOX28" s="76"/>
      <c r="TOY28" s="76"/>
      <c r="TOZ28" s="76"/>
      <c r="TPA28" s="76"/>
      <c r="TPB28" s="76"/>
      <c r="TPC28" s="76"/>
      <c r="TPD28" s="76"/>
      <c r="TPE28" s="76"/>
      <c r="TPF28" s="76"/>
      <c r="TPG28" s="76"/>
      <c r="TPH28" s="76"/>
      <c r="TPI28" s="76"/>
      <c r="TPJ28" s="76"/>
      <c r="TPK28" s="76"/>
      <c r="TPL28" s="76"/>
      <c r="TPM28" s="76"/>
      <c r="TPN28" s="76"/>
      <c r="TPO28" s="76"/>
      <c r="TPP28" s="76"/>
      <c r="TPQ28" s="76"/>
      <c r="TPR28" s="76"/>
      <c r="TPS28" s="76"/>
      <c r="TPT28" s="76"/>
      <c r="TPU28" s="76"/>
      <c r="TPV28" s="76"/>
      <c r="TPW28" s="76"/>
      <c r="TPX28" s="76"/>
      <c r="TPY28" s="76"/>
      <c r="TPZ28" s="76"/>
      <c r="TQA28" s="76"/>
      <c r="TQB28" s="76"/>
      <c r="TQC28" s="76"/>
      <c r="TQD28" s="76"/>
      <c r="TQE28" s="76"/>
      <c r="TQF28" s="76"/>
      <c r="TQG28" s="76"/>
      <c r="TQH28" s="76"/>
      <c r="TQI28" s="76"/>
      <c r="TQJ28" s="76"/>
      <c r="TQK28" s="76"/>
      <c r="TQL28" s="76"/>
      <c r="TQM28" s="76"/>
      <c r="TQN28" s="76"/>
      <c r="TQO28" s="76"/>
      <c r="TQP28" s="76"/>
      <c r="TQQ28" s="76"/>
      <c r="TQR28" s="76"/>
      <c r="TQS28" s="76"/>
      <c r="TQT28" s="76"/>
      <c r="TQU28" s="76"/>
      <c r="TQV28" s="76"/>
      <c r="TQW28" s="76"/>
      <c r="TQX28" s="76"/>
      <c r="TQY28" s="76"/>
      <c r="TQZ28" s="76"/>
      <c r="TRA28" s="76"/>
      <c r="TRB28" s="76"/>
      <c r="TRC28" s="76"/>
      <c r="TRD28" s="76"/>
      <c r="TRE28" s="76"/>
      <c r="TRF28" s="76"/>
      <c r="TRG28" s="76"/>
      <c r="TRH28" s="76"/>
      <c r="TRI28" s="76"/>
      <c r="TRJ28" s="76"/>
      <c r="TRK28" s="76"/>
      <c r="TRL28" s="76"/>
      <c r="TRM28" s="76"/>
      <c r="TRN28" s="76"/>
      <c r="TRO28" s="76"/>
      <c r="TRP28" s="76"/>
      <c r="TRQ28" s="76"/>
      <c r="TRR28" s="76"/>
      <c r="TRS28" s="76"/>
      <c r="TRT28" s="76"/>
      <c r="TRU28" s="76"/>
      <c r="TRV28" s="76"/>
      <c r="TRW28" s="76"/>
      <c r="TRX28" s="76"/>
      <c r="TRY28" s="76"/>
      <c r="TRZ28" s="76"/>
      <c r="TSA28" s="76"/>
      <c r="TSB28" s="76"/>
      <c r="TSC28" s="76"/>
      <c r="TSD28" s="76"/>
      <c r="TSE28" s="76"/>
      <c r="TSF28" s="76"/>
      <c r="TSG28" s="76"/>
      <c r="TSH28" s="76"/>
      <c r="TSI28" s="76"/>
      <c r="TSJ28" s="76"/>
      <c r="TSK28" s="76"/>
      <c r="TSL28" s="76"/>
      <c r="TSM28" s="76"/>
      <c r="TSN28" s="76"/>
      <c r="TSO28" s="76"/>
      <c r="TSP28" s="76"/>
      <c r="TSQ28" s="76"/>
      <c r="TSR28" s="76"/>
      <c r="TSS28" s="76"/>
      <c r="TST28" s="76"/>
      <c r="TSU28" s="76"/>
      <c r="TSV28" s="76"/>
      <c r="TSW28" s="76"/>
      <c r="TSX28" s="76"/>
      <c r="TSY28" s="76"/>
      <c r="TSZ28" s="76"/>
      <c r="TTA28" s="76"/>
      <c r="TTB28" s="76"/>
      <c r="TTC28" s="76"/>
      <c r="TTD28" s="76"/>
      <c r="TTE28" s="76"/>
      <c r="TTF28" s="76"/>
      <c r="TTG28" s="76"/>
      <c r="TTH28" s="76"/>
      <c r="TTI28" s="76"/>
      <c r="TTJ28" s="76"/>
      <c r="TTK28" s="76"/>
      <c r="TTL28" s="76"/>
      <c r="TTM28" s="76"/>
      <c r="TTN28" s="76"/>
      <c r="TTO28" s="76"/>
      <c r="TTP28" s="76"/>
      <c r="TTQ28" s="76"/>
      <c r="TTR28" s="76"/>
      <c r="TTS28" s="76"/>
      <c r="TTT28" s="76"/>
      <c r="TTU28" s="76"/>
      <c r="TTV28" s="76"/>
      <c r="TTW28" s="76"/>
      <c r="TTX28" s="76"/>
      <c r="TTY28" s="76"/>
      <c r="TTZ28" s="76"/>
      <c r="TUA28" s="76"/>
      <c r="TUB28" s="76"/>
      <c r="TUC28" s="76"/>
      <c r="TUD28" s="76"/>
      <c r="TUE28" s="76"/>
      <c r="TUF28" s="76"/>
      <c r="TUG28" s="76"/>
      <c r="TUH28" s="76"/>
      <c r="TUI28" s="76"/>
      <c r="TUJ28" s="76"/>
      <c r="TUK28" s="76"/>
      <c r="TUL28" s="76"/>
      <c r="TUM28" s="76"/>
      <c r="TUN28" s="76"/>
      <c r="TUO28" s="76"/>
      <c r="TUP28" s="76"/>
      <c r="TUQ28" s="76"/>
      <c r="TUR28" s="76"/>
      <c r="TUS28" s="76"/>
      <c r="TUT28" s="76"/>
      <c r="TUU28" s="76"/>
      <c r="TUV28" s="76"/>
      <c r="TUW28" s="76"/>
      <c r="TUX28" s="76"/>
      <c r="TUY28" s="76"/>
      <c r="TUZ28" s="76"/>
      <c r="TVA28" s="76"/>
      <c r="TVB28" s="76"/>
      <c r="TVC28" s="76"/>
      <c r="TVD28" s="76"/>
      <c r="TVE28" s="76"/>
      <c r="TVF28" s="76"/>
      <c r="TVG28" s="76"/>
      <c r="TVH28" s="76"/>
      <c r="TVI28" s="76"/>
      <c r="TVJ28" s="76"/>
      <c r="TVK28" s="76"/>
      <c r="TVL28" s="76"/>
      <c r="TVM28" s="76"/>
      <c r="TVN28" s="76"/>
      <c r="TVO28" s="76"/>
      <c r="TVP28" s="76"/>
      <c r="TVQ28" s="76"/>
      <c r="TVR28" s="76"/>
      <c r="TVS28" s="76"/>
      <c r="TVT28" s="76"/>
      <c r="TVU28" s="76"/>
      <c r="TVV28" s="76"/>
      <c r="TVW28" s="76"/>
      <c r="TVX28" s="76"/>
      <c r="TVY28" s="76"/>
      <c r="TVZ28" s="76"/>
      <c r="TWA28" s="76"/>
      <c r="TWB28" s="76"/>
      <c r="TWC28" s="76"/>
      <c r="TWD28" s="76"/>
      <c r="TWE28" s="76"/>
      <c r="TWF28" s="76"/>
      <c r="TWG28" s="76"/>
      <c r="TWH28" s="76"/>
      <c r="TWI28" s="76"/>
      <c r="TWJ28" s="76"/>
      <c r="TWK28" s="76"/>
      <c r="TWL28" s="76"/>
      <c r="TWM28" s="76"/>
      <c r="TWN28" s="76"/>
      <c r="TWO28" s="76"/>
      <c r="TWP28" s="76"/>
      <c r="TWQ28" s="76"/>
      <c r="TWR28" s="76"/>
      <c r="TWS28" s="76"/>
      <c r="TWT28" s="76"/>
      <c r="TWU28" s="76"/>
      <c r="TWV28" s="76"/>
      <c r="TWW28" s="76"/>
      <c r="TWX28" s="76"/>
      <c r="TWY28" s="76"/>
      <c r="TWZ28" s="76"/>
      <c r="TXA28" s="76"/>
      <c r="TXB28" s="76"/>
      <c r="TXC28" s="76"/>
      <c r="TXD28" s="76"/>
      <c r="TXE28" s="76"/>
      <c r="TXF28" s="76"/>
      <c r="TXG28" s="76"/>
      <c r="TXH28" s="76"/>
      <c r="TXI28" s="76"/>
      <c r="TXJ28" s="76"/>
      <c r="TXK28" s="76"/>
      <c r="TXL28" s="76"/>
      <c r="TXM28" s="76"/>
      <c r="TXN28" s="76"/>
      <c r="TXO28" s="76"/>
      <c r="TXP28" s="76"/>
      <c r="TXQ28" s="76"/>
      <c r="TXR28" s="76"/>
      <c r="TXS28" s="76"/>
      <c r="TXT28" s="76"/>
      <c r="TXU28" s="76"/>
      <c r="TXV28" s="76"/>
      <c r="TXW28" s="76"/>
      <c r="TXX28" s="76"/>
      <c r="TXY28" s="76"/>
      <c r="TXZ28" s="76"/>
      <c r="TYA28" s="76"/>
      <c r="TYB28" s="76"/>
      <c r="TYC28" s="76"/>
      <c r="TYD28" s="76"/>
      <c r="TYE28" s="76"/>
      <c r="TYF28" s="76"/>
      <c r="TYG28" s="76"/>
      <c r="TYH28" s="76"/>
      <c r="TYI28" s="76"/>
      <c r="TYJ28" s="76"/>
      <c r="TYK28" s="76"/>
      <c r="TYL28" s="76"/>
      <c r="TYM28" s="76"/>
      <c r="TYN28" s="76"/>
      <c r="TYO28" s="76"/>
      <c r="TYP28" s="76"/>
      <c r="TYQ28" s="76"/>
      <c r="TYR28" s="76"/>
      <c r="TYS28" s="76"/>
      <c r="TYT28" s="76"/>
      <c r="TYU28" s="76"/>
      <c r="TYV28" s="76"/>
      <c r="TYW28" s="76"/>
      <c r="TYX28" s="76"/>
      <c r="TYY28" s="76"/>
      <c r="TYZ28" s="76"/>
      <c r="TZA28" s="76"/>
      <c r="TZB28" s="76"/>
      <c r="TZC28" s="76"/>
      <c r="TZD28" s="76"/>
      <c r="TZE28" s="76"/>
      <c r="TZF28" s="76"/>
      <c r="TZG28" s="76"/>
      <c r="TZH28" s="76"/>
      <c r="TZI28" s="76"/>
      <c r="TZJ28" s="76"/>
      <c r="TZK28" s="76"/>
      <c r="TZL28" s="76"/>
      <c r="TZM28" s="76"/>
      <c r="TZN28" s="76"/>
      <c r="TZO28" s="76"/>
      <c r="TZP28" s="76"/>
      <c r="TZQ28" s="76"/>
      <c r="TZR28" s="76"/>
      <c r="TZS28" s="76"/>
      <c r="TZT28" s="76"/>
      <c r="TZU28" s="76"/>
      <c r="TZV28" s="76"/>
      <c r="TZW28" s="76"/>
      <c r="TZX28" s="76"/>
      <c r="TZY28" s="76"/>
      <c r="TZZ28" s="76"/>
      <c r="UAA28" s="76"/>
      <c r="UAB28" s="76"/>
      <c r="UAC28" s="76"/>
      <c r="UAD28" s="76"/>
      <c r="UAE28" s="76"/>
      <c r="UAF28" s="76"/>
      <c r="UAG28" s="76"/>
      <c r="UAH28" s="76"/>
      <c r="UAI28" s="76"/>
      <c r="UAJ28" s="76"/>
      <c r="UAK28" s="76"/>
      <c r="UAL28" s="76"/>
      <c r="UAM28" s="76"/>
      <c r="UAN28" s="76"/>
      <c r="UAO28" s="76"/>
      <c r="UAP28" s="76"/>
      <c r="UAQ28" s="76"/>
      <c r="UAR28" s="76"/>
      <c r="UAS28" s="76"/>
      <c r="UAT28" s="76"/>
      <c r="UAU28" s="76"/>
      <c r="UAV28" s="76"/>
      <c r="UAW28" s="76"/>
      <c r="UAX28" s="76"/>
      <c r="UAY28" s="76"/>
      <c r="UAZ28" s="76"/>
      <c r="UBA28" s="76"/>
      <c r="UBB28" s="76"/>
      <c r="UBC28" s="76"/>
      <c r="UBD28" s="76"/>
      <c r="UBE28" s="76"/>
      <c r="UBF28" s="76"/>
      <c r="UBG28" s="76"/>
      <c r="UBH28" s="76"/>
      <c r="UBI28" s="76"/>
      <c r="UBJ28" s="76"/>
      <c r="UBK28" s="76"/>
      <c r="UBL28" s="76"/>
      <c r="UBM28" s="76"/>
      <c r="UBN28" s="76"/>
      <c r="UBO28" s="76"/>
      <c r="UBP28" s="76"/>
      <c r="UBQ28" s="76"/>
      <c r="UBR28" s="76"/>
      <c r="UBS28" s="76"/>
      <c r="UBT28" s="76"/>
      <c r="UBU28" s="76"/>
      <c r="UBV28" s="76"/>
      <c r="UBW28" s="76"/>
      <c r="UBX28" s="76"/>
      <c r="UBY28" s="76"/>
      <c r="UBZ28" s="76"/>
      <c r="UCA28" s="76"/>
      <c r="UCB28" s="76"/>
      <c r="UCC28" s="76"/>
      <c r="UCD28" s="76"/>
      <c r="UCE28" s="76"/>
      <c r="UCF28" s="76"/>
      <c r="UCG28" s="76"/>
      <c r="UCH28" s="76"/>
      <c r="UCI28" s="76"/>
      <c r="UCJ28" s="76"/>
      <c r="UCK28" s="76"/>
      <c r="UCL28" s="76"/>
      <c r="UCM28" s="76"/>
      <c r="UCN28" s="76"/>
      <c r="UCO28" s="76"/>
      <c r="UCP28" s="76"/>
      <c r="UCQ28" s="76"/>
      <c r="UCR28" s="76"/>
      <c r="UCS28" s="76"/>
      <c r="UCT28" s="76"/>
      <c r="UCU28" s="76"/>
      <c r="UCV28" s="76"/>
      <c r="UCW28" s="76"/>
      <c r="UCX28" s="76"/>
      <c r="UCY28" s="76"/>
      <c r="UCZ28" s="76"/>
      <c r="UDA28" s="76"/>
      <c r="UDB28" s="76"/>
      <c r="UDC28" s="76"/>
      <c r="UDD28" s="76"/>
      <c r="UDE28" s="76"/>
      <c r="UDF28" s="76"/>
      <c r="UDG28" s="76"/>
      <c r="UDH28" s="76"/>
      <c r="UDI28" s="76"/>
      <c r="UDJ28" s="76"/>
      <c r="UDK28" s="76"/>
      <c r="UDL28" s="76"/>
      <c r="UDM28" s="76"/>
      <c r="UDN28" s="76"/>
      <c r="UDO28" s="76"/>
      <c r="UDP28" s="76"/>
      <c r="UDQ28" s="76"/>
      <c r="UDR28" s="76"/>
      <c r="UDS28" s="76"/>
      <c r="UDT28" s="76"/>
      <c r="UDU28" s="76"/>
      <c r="UDV28" s="76"/>
      <c r="UDW28" s="76"/>
      <c r="UDX28" s="76"/>
      <c r="UDY28" s="76"/>
      <c r="UDZ28" s="76"/>
      <c r="UEA28" s="76"/>
      <c r="UEB28" s="76"/>
      <c r="UEC28" s="76"/>
      <c r="UED28" s="76"/>
      <c r="UEE28" s="76"/>
      <c r="UEF28" s="76"/>
      <c r="UEG28" s="76"/>
      <c r="UEH28" s="76"/>
      <c r="UEI28" s="76"/>
      <c r="UEJ28" s="76"/>
      <c r="UEK28" s="76"/>
      <c r="UEL28" s="76"/>
      <c r="UEM28" s="76"/>
      <c r="UEN28" s="76"/>
      <c r="UEO28" s="76"/>
      <c r="UEP28" s="76"/>
      <c r="UEQ28" s="76"/>
      <c r="UER28" s="76"/>
      <c r="UES28" s="76"/>
      <c r="UET28" s="76"/>
      <c r="UEU28" s="76"/>
      <c r="UEV28" s="76"/>
      <c r="UEW28" s="76"/>
      <c r="UEX28" s="76"/>
      <c r="UEY28" s="76"/>
      <c r="UEZ28" s="76"/>
      <c r="UFA28" s="76"/>
      <c r="UFB28" s="76"/>
      <c r="UFC28" s="76"/>
      <c r="UFD28" s="76"/>
      <c r="UFE28" s="76"/>
      <c r="UFF28" s="76"/>
      <c r="UFG28" s="76"/>
      <c r="UFH28" s="76"/>
      <c r="UFI28" s="76"/>
      <c r="UFJ28" s="76"/>
      <c r="UFK28" s="76"/>
      <c r="UFL28" s="76"/>
      <c r="UFM28" s="76"/>
      <c r="UFN28" s="76"/>
      <c r="UFO28" s="76"/>
      <c r="UFP28" s="76"/>
      <c r="UFQ28" s="76"/>
      <c r="UFR28" s="76"/>
      <c r="UFS28" s="76"/>
      <c r="UFT28" s="76"/>
      <c r="UFU28" s="76"/>
      <c r="UFV28" s="76"/>
      <c r="UFW28" s="76"/>
      <c r="UFX28" s="76"/>
      <c r="UFY28" s="76"/>
      <c r="UFZ28" s="76"/>
      <c r="UGA28" s="76"/>
      <c r="UGB28" s="76"/>
      <c r="UGC28" s="76"/>
      <c r="UGD28" s="76"/>
      <c r="UGE28" s="76"/>
      <c r="UGF28" s="76"/>
      <c r="UGG28" s="76"/>
      <c r="UGH28" s="76"/>
      <c r="UGI28" s="76"/>
      <c r="UGJ28" s="76"/>
      <c r="UGK28" s="76"/>
      <c r="UGL28" s="76"/>
      <c r="UGM28" s="76"/>
      <c r="UGN28" s="76"/>
      <c r="UGO28" s="76"/>
      <c r="UGP28" s="76"/>
      <c r="UGQ28" s="76"/>
      <c r="UGR28" s="76"/>
      <c r="UGS28" s="76"/>
      <c r="UGT28" s="76"/>
      <c r="UGU28" s="76"/>
      <c r="UGV28" s="76"/>
      <c r="UGW28" s="76"/>
      <c r="UGX28" s="76"/>
      <c r="UGY28" s="76"/>
      <c r="UGZ28" s="76"/>
      <c r="UHA28" s="76"/>
      <c r="UHB28" s="76"/>
      <c r="UHC28" s="76"/>
      <c r="UHD28" s="76"/>
      <c r="UHE28" s="76"/>
      <c r="UHF28" s="76"/>
      <c r="UHG28" s="76"/>
      <c r="UHH28" s="76"/>
      <c r="UHI28" s="76"/>
      <c r="UHJ28" s="76"/>
      <c r="UHK28" s="76"/>
      <c r="UHL28" s="76"/>
      <c r="UHM28" s="76"/>
      <c r="UHN28" s="76"/>
      <c r="UHO28" s="76"/>
      <c r="UHP28" s="76"/>
      <c r="UHQ28" s="76"/>
      <c r="UHR28" s="76"/>
      <c r="UHS28" s="76"/>
      <c r="UHT28" s="76"/>
      <c r="UHU28" s="76"/>
      <c r="UHV28" s="76"/>
      <c r="UHW28" s="76"/>
      <c r="UHX28" s="76"/>
      <c r="UHY28" s="76"/>
      <c r="UHZ28" s="76"/>
      <c r="UIA28" s="76"/>
      <c r="UIB28" s="76"/>
      <c r="UIC28" s="76"/>
      <c r="UID28" s="76"/>
      <c r="UIE28" s="76"/>
      <c r="UIF28" s="76"/>
      <c r="UIG28" s="76"/>
      <c r="UIH28" s="76"/>
      <c r="UII28" s="76"/>
      <c r="UIJ28" s="76"/>
      <c r="UIK28" s="76"/>
      <c r="UIL28" s="76"/>
      <c r="UIM28" s="76"/>
      <c r="UIN28" s="76"/>
      <c r="UIO28" s="76"/>
      <c r="UIP28" s="76"/>
      <c r="UIQ28" s="76"/>
      <c r="UIR28" s="76"/>
      <c r="UIS28" s="76"/>
      <c r="UIT28" s="76"/>
      <c r="UIU28" s="76"/>
      <c r="UIV28" s="76"/>
      <c r="UIW28" s="76"/>
      <c r="UIX28" s="76"/>
      <c r="UIY28" s="76"/>
      <c r="UIZ28" s="76"/>
      <c r="UJA28" s="76"/>
      <c r="UJB28" s="76"/>
      <c r="UJC28" s="76"/>
      <c r="UJD28" s="76"/>
      <c r="UJE28" s="76"/>
      <c r="UJF28" s="76"/>
      <c r="UJG28" s="76"/>
      <c r="UJH28" s="76"/>
      <c r="UJI28" s="76"/>
      <c r="UJJ28" s="76"/>
      <c r="UJK28" s="76"/>
      <c r="UJL28" s="76"/>
      <c r="UJM28" s="76"/>
      <c r="UJN28" s="76"/>
      <c r="UJO28" s="76"/>
      <c r="UJP28" s="76"/>
      <c r="UJQ28" s="76"/>
      <c r="UJR28" s="76"/>
      <c r="UJS28" s="76"/>
      <c r="UJT28" s="76"/>
      <c r="UJU28" s="76"/>
      <c r="UJV28" s="76"/>
      <c r="UJW28" s="76"/>
      <c r="UJX28" s="76"/>
      <c r="UJY28" s="76"/>
      <c r="UJZ28" s="76"/>
      <c r="UKA28" s="76"/>
      <c r="UKB28" s="76"/>
      <c r="UKC28" s="76"/>
      <c r="UKD28" s="76"/>
      <c r="UKE28" s="76"/>
      <c r="UKF28" s="76"/>
      <c r="UKG28" s="76"/>
      <c r="UKH28" s="76"/>
      <c r="UKI28" s="76"/>
      <c r="UKJ28" s="76"/>
      <c r="UKK28" s="76"/>
      <c r="UKL28" s="76"/>
      <c r="UKM28" s="76"/>
      <c r="UKN28" s="76"/>
      <c r="UKO28" s="76"/>
      <c r="UKP28" s="76"/>
      <c r="UKQ28" s="76"/>
      <c r="UKR28" s="76"/>
      <c r="UKS28" s="76"/>
      <c r="UKT28" s="76"/>
      <c r="UKU28" s="76"/>
      <c r="UKV28" s="76"/>
      <c r="UKW28" s="76"/>
      <c r="UKX28" s="76"/>
      <c r="UKY28" s="76"/>
      <c r="UKZ28" s="76"/>
      <c r="ULA28" s="76"/>
      <c r="ULB28" s="76"/>
      <c r="ULC28" s="76"/>
      <c r="ULD28" s="76"/>
      <c r="ULE28" s="76"/>
      <c r="ULF28" s="76"/>
      <c r="ULG28" s="76"/>
      <c r="ULH28" s="76"/>
      <c r="ULI28" s="76"/>
      <c r="ULJ28" s="76"/>
      <c r="ULK28" s="76"/>
      <c r="ULL28" s="76"/>
      <c r="ULM28" s="76"/>
      <c r="ULN28" s="76"/>
      <c r="ULO28" s="76"/>
      <c r="ULP28" s="76"/>
      <c r="ULQ28" s="76"/>
      <c r="ULR28" s="76"/>
      <c r="ULS28" s="76"/>
      <c r="ULT28" s="76"/>
      <c r="ULU28" s="76"/>
      <c r="ULV28" s="76"/>
      <c r="ULW28" s="76"/>
      <c r="ULX28" s="76"/>
      <c r="ULY28" s="76"/>
      <c r="ULZ28" s="76"/>
      <c r="UMA28" s="76"/>
      <c r="UMB28" s="76"/>
      <c r="UMC28" s="76"/>
      <c r="UMD28" s="76"/>
      <c r="UME28" s="76"/>
      <c r="UMF28" s="76"/>
      <c r="UMG28" s="76"/>
      <c r="UMH28" s="76"/>
      <c r="UMI28" s="76"/>
      <c r="UMJ28" s="76"/>
      <c r="UMK28" s="76"/>
      <c r="UML28" s="76"/>
      <c r="UMM28" s="76"/>
      <c r="UMN28" s="76"/>
      <c r="UMO28" s="76"/>
      <c r="UMP28" s="76"/>
      <c r="UMQ28" s="76"/>
      <c r="UMR28" s="76"/>
      <c r="UMS28" s="76"/>
      <c r="UMT28" s="76"/>
      <c r="UMU28" s="76"/>
      <c r="UMV28" s="76"/>
      <c r="UMW28" s="76"/>
      <c r="UMX28" s="76"/>
      <c r="UMY28" s="76"/>
      <c r="UMZ28" s="76"/>
      <c r="UNA28" s="76"/>
      <c r="UNB28" s="76"/>
      <c r="UNC28" s="76"/>
      <c r="UND28" s="76"/>
      <c r="UNE28" s="76"/>
      <c r="UNF28" s="76"/>
      <c r="UNG28" s="76"/>
      <c r="UNH28" s="76"/>
      <c r="UNI28" s="76"/>
      <c r="UNJ28" s="76"/>
      <c r="UNK28" s="76"/>
      <c r="UNL28" s="76"/>
      <c r="UNM28" s="76"/>
      <c r="UNN28" s="76"/>
      <c r="UNO28" s="76"/>
      <c r="UNP28" s="76"/>
      <c r="UNQ28" s="76"/>
      <c r="UNR28" s="76"/>
      <c r="UNS28" s="76"/>
      <c r="UNT28" s="76"/>
      <c r="UNU28" s="76"/>
      <c r="UNV28" s="76"/>
      <c r="UNW28" s="76"/>
      <c r="UNX28" s="76"/>
      <c r="UNY28" s="76"/>
      <c r="UNZ28" s="76"/>
      <c r="UOA28" s="76"/>
      <c r="UOB28" s="76"/>
      <c r="UOC28" s="76"/>
      <c r="UOD28" s="76"/>
      <c r="UOE28" s="76"/>
      <c r="UOF28" s="76"/>
      <c r="UOG28" s="76"/>
      <c r="UOH28" s="76"/>
      <c r="UOI28" s="76"/>
      <c r="UOJ28" s="76"/>
      <c r="UOK28" s="76"/>
      <c r="UOL28" s="76"/>
      <c r="UOM28" s="76"/>
      <c r="UON28" s="76"/>
      <c r="UOO28" s="76"/>
      <c r="UOP28" s="76"/>
      <c r="UOQ28" s="76"/>
      <c r="UOR28" s="76"/>
      <c r="UOS28" s="76"/>
      <c r="UOT28" s="76"/>
      <c r="UOU28" s="76"/>
      <c r="UOV28" s="76"/>
      <c r="UOW28" s="76"/>
      <c r="UOX28" s="76"/>
      <c r="UOY28" s="76"/>
      <c r="UOZ28" s="76"/>
      <c r="UPA28" s="76"/>
      <c r="UPB28" s="76"/>
      <c r="UPC28" s="76"/>
      <c r="UPD28" s="76"/>
      <c r="UPE28" s="76"/>
      <c r="UPF28" s="76"/>
      <c r="UPG28" s="76"/>
      <c r="UPH28" s="76"/>
      <c r="UPI28" s="76"/>
      <c r="UPJ28" s="76"/>
      <c r="UPK28" s="76"/>
      <c r="UPL28" s="76"/>
      <c r="UPM28" s="76"/>
      <c r="UPN28" s="76"/>
      <c r="UPO28" s="76"/>
      <c r="UPP28" s="76"/>
      <c r="UPQ28" s="76"/>
      <c r="UPR28" s="76"/>
      <c r="UPS28" s="76"/>
      <c r="UPT28" s="76"/>
      <c r="UPU28" s="76"/>
      <c r="UPV28" s="76"/>
      <c r="UPW28" s="76"/>
      <c r="UPX28" s="76"/>
      <c r="UPY28" s="76"/>
      <c r="UPZ28" s="76"/>
      <c r="UQA28" s="76"/>
      <c r="UQB28" s="76"/>
      <c r="UQC28" s="76"/>
      <c r="UQD28" s="76"/>
      <c r="UQE28" s="76"/>
      <c r="UQF28" s="76"/>
      <c r="UQG28" s="76"/>
      <c r="UQH28" s="76"/>
      <c r="UQI28" s="76"/>
      <c r="UQJ28" s="76"/>
      <c r="UQK28" s="76"/>
      <c r="UQL28" s="76"/>
      <c r="UQM28" s="76"/>
      <c r="UQN28" s="76"/>
      <c r="UQO28" s="76"/>
      <c r="UQP28" s="76"/>
      <c r="UQQ28" s="76"/>
      <c r="UQR28" s="76"/>
      <c r="UQS28" s="76"/>
      <c r="UQT28" s="76"/>
      <c r="UQU28" s="76"/>
      <c r="UQV28" s="76"/>
      <c r="UQW28" s="76"/>
      <c r="UQX28" s="76"/>
      <c r="UQY28" s="76"/>
      <c r="UQZ28" s="76"/>
      <c r="URA28" s="76"/>
      <c r="URB28" s="76"/>
      <c r="URC28" s="76"/>
      <c r="URD28" s="76"/>
      <c r="URE28" s="76"/>
      <c r="URF28" s="76"/>
      <c r="URG28" s="76"/>
      <c r="URH28" s="76"/>
      <c r="URI28" s="76"/>
      <c r="URJ28" s="76"/>
      <c r="URK28" s="76"/>
      <c r="URL28" s="76"/>
      <c r="URM28" s="76"/>
      <c r="URN28" s="76"/>
      <c r="URO28" s="76"/>
      <c r="URP28" s="76"/>
      <c r="URQ28" s="76"/>
      <c r="URR28" s="76"/>
      <c r="URS28" s="76"/>
      <c r="URT28" s="76"/>
      <c r="URU28" s="76"/>
      <c r="URV28" s="76"/>
      <c r="URW28" s="76"/>
      <c r="URX28" s="76"/>
      <c r="URY28" s="76"/>
      <c r="URZ28" s="76"/>
      <c r="USA28" s="76"/>
      <c r="USB28" s="76"/>
      <c r="USC28" s="76"/>
      <c r="USD28" s="76"/>
      <c r="USE28" s="76"/>
      <c r="USF28" s="76"/>
      <c r="USG28" s="76"/>
      <c r="USH28" s="76"/>
      <c r="USI28" s="76"/>
      <c r="USJ28" s="76"/>
      <c r="USK28" s="76"/>
      <c r="USL28" s="76"/>
      <c r="USM28" s="76"/>
      <c r="USN28" s="76"/>
      <c r="USO28" s="76"/>
      <c r="USP28" s="76"/>
      <c r="USQ28" s="76"/>
      <c r="USR28" s="76"/>
      <c r="USS28" s="76"/>
      <c r="UST28" s="76"/>
      <c r="USU28" s="76"/>
      <c r="USV28" s="76"/>
      <c r="USW28" s="76"/>
      <c r="USX28" s="76"/>
      <c r="USY28" s="76"/>
      <c r="USZ28" s="76"/>
      <c r="UTA28" s="76"/>
      <c r="UTB28" s="76"/>
      <c r="UTC28" s="76"/>
      <c r="UTD28" s="76"/>
      <c r="UTE28" s="76"/>
      <c r="UTF28" s="76"/>
      <c r="UTG28" s="76"/>
      <c r="UTH28" s="76"/>
      <c r="UTI28" s="76"/>
      <c r="UTJ28" s="76"/>
      <c r="UTK28" s="76"/>
      <c r="UTL28" s="76"/>
      <c r="UTM28" s="76"/>
      <c r="UTN28" s="76"/>
      <c r="UTO28" s="76"/>
      <c r="UTP28" s="76"/>
      <c r="UTQ28" s="76"/>
      <c r="UTR28" s="76"/>
      <c r="UTS28" s="76"/>
      <c r="UTT28" s="76"/>
      <c r="UTU28" s="76"/>
      <c r="UTV28" s="76"/>
      <c r="UTW28" s="76"/>
      <c r="UTX28" s="76"/>
      <c r="UTY28" s="76"/>
      <c r="UTZ28" s="76"/>
      <c r="UUA28" s="76"/>
      <c r="UUB28" s="76"/>
      <c r="UUC28" s="76"/>
      <c r="UUD28" s="76"/>
      <c r="UUE28" s="76"/>
      <c r="UUF28" s="76"/>
      <c r="UUG28" s="76"/>
      <c r="UUH28" s="76"/>
      <c r="UUI28" s="76"/>
      <c r="UUJ28" s="76"/>
      <c r="UUK28" s="76"/>
      <c r="UUL28" s="76"/>
      <c r="UUM28" s="76"/>
      <c r="UUN28" s="76"/>
      <c r="UUO28" s="76"/>
      <c r="UUP28" s="76"/>
      <c r="UUQ28" s="76"/>
      <c r="UUR28" s="76"/>
      <c r="UUS28" s="76"/>
      <c r="UUT28" s="76"/>
      <c r="UUU28" s="76"/>
      <c r="UUV28" s="76"/>
      <c r="UUW28" s="76"/>
      <c r="UUX28" s="76"/>
      <c r="UUY28" s="76"/>
      <c r="UUZ28" s="76"/>
      <c r="UVA28" s="76"/>
      <c r="UVB28" s="76"/>
      <c r="UVC28" s="76"/>
      <c r="UVD28" s="76"/>
      <c r="UVE28" s="76"/>
      <c r="UVF28" s="76"/>
      <c r="UVG28" s="76"/>
      <c r="UVH28" s="76"/>
      <c r="UVI28" s="76"/>
      <c r="UVJ28" s="76"/>
      <c r="UVK28" s="76"/>
      <c r="UVL28" s="76"/>
      <c r="UVM28" s="76"/>
      <c r="UVN28" s="76"/>
      <c r="UVO28" s="76"/>
      <c r="UVP28" s="76"/>
      <c r="UVQ28" s="76"/>
      <c r="UVR28" s="76"/>
      <c r="UVS28" s="76"/>
      <c r="UVT28" s="76"/>
      <c r="UVU28" s="76"/>
      <c r="UVV28" s="76"/>
      <c r="UVW28" s="76"/>
      <c r="UVX28" s="76"/>
      <c r="UVY28" s="76"/>
      <c r="UVZ28" s="76"/>
      <c r="UWA28" s="76"/>
      <c r="UWB28" s="76"/>
      <c r="UWC28" s="76"/>
      <c r="UWD28" s="76"/>
      <c r="UWE28" s="76"/>
      <c r="UWF28" s="76"/>
      <c r="UWG28" s="76"/>
      <c r="UWH28" s="76"/>
      <c r="UWI28" s="76"/>
      <c r="UWJ28" s="76"/>
      <c r="UWK28" s="76"/>
      <c r="UWL28" s="76"/>
      <c r="UWM28" s="76"/>
      <c r="UWN28" s="76"/>
      <c r="UWO28" s="76"/>
      <c r="UWP28" s="76"/>
      <c r="UWQ28" s="76"/>
      <c r="UWR28" s="76"/>
      <c r="UWS28" s="76"/>
      <c r="UWT28" s="76"/>
      <c r="UWU28" s="76"/>
      <c r="UWV28" s="76"/>
      <c r="UWW28" s="76"/>
      <c r="UWX28" s="76"/>
      <c r="UWY28" s="76"/>
      <c r="UWZ28" s="76"/>
      <c r="UXA28" s="76"/>
      <c r="UXB28" s="76"/>
      <c r="UXC28" s="76"/>
      <c r="UXD28" s="76"/>
      <c r="UXE28" s="76"/>
      <c r="UXF28" s="76"/>
      <c r="UXG28" s="76"/>
      <c r="UXH28" s="76"/>
      <c r="UXI28" s="76"/>
      <c r="UXJ28" s="76"/>
      <c r="UXK28" s="76"/>
      <c r="UXL28" s="76"/>
      <c r="UXM28" s="76"/>
      <c r="UXN28" s="76"/>
      <c r="UXO28" s="76"/>
      <c r="UXP28" s="76"/>
      <c r="UXQ28" s="76"/>
      <c r="UXR28" s="76"/>
      <c r="UXS28" s="76"/>
      <c r="UXT28" s="76"/>
      <c r="UXU28" s="76"/>
      <c r="UXV28" s="76"/>
      <c r="UXW28" s="76"/>
      <c r="UXX28" s="76"/>
      <c r="UXY28" s="76"/>
      <c r="UXZ28" s="76"/>
      <c r="UYA28" s="76"/>
      <c r="UYB28" s="76"/>
      <c r="UYC28" s="76"/>
      <c r="UYD28" s="76"/>
      <c r="UYE28" s="76"/>
      <c r="UYF28" s="76"/>
      <c r="UYG28" s="76"/>
      <c r="UYH28" s="76"/>
      <c r="UYI28" s="76"/>
      <c r="UYJ28" s="76"/>
      <c r="UYK28" s="76"/>
      <c r="UYL28" s="76"/>
      <c r="UYM28" s="76"/>
      <c r="UYN28" s="76"/>
      <c r="UYO28" s="76"/>
      <c r="UYP28" s="76"/>
      <c r="UYQ28" s="76"/>
      <c r="UYR28" s="76"/>
      <c r="UYS28" s="76"/>
      <c r="UYT28" s="76"/>
      <c r="UYU28" s="76"/>
      <c r="UYV28" s="76"/>
      <c r="UYW28" s="76"/>
      <c r="UYX28" s="76"/>
      <c r="UYY28" s="76"/>
      <c r="UYZ28" s="76"/>
      <c r="UZA28" s="76"/>
      <c r="UZB28" s="76"/>
      <c r="UZC28" s="76"/>
      <c r="UZD28" s="76"/>
      <c r="UZE28" s="76"/>
      <c r="UZF28" s="76"/>
      <c r="UZG28" s="76"/>
      <c r="UZH28" s="76"/>
      <c r="UZI28" s="76"/>
      <c r="UZJ28" s="76"/>
      <c r="UZK28" s="76"/>
      <c r="UZL28" s="76"/>
      <c r="UZM28" s="76"/>
      <c r="UZN28" s="76"/>
      <c r="UZO28" s="76"/>
      <c r="UZP28" s="76"/>
      <c r="UZQ28" s="76"/>
      <c r="UZR28" s="76"/>
      <c r="UZS28" s="76"/>
      <c r="UZT28" s="76"/>
      <c r="UZU28" s="76"/>
      <c r="UZV28" s="76"/>
      <c r="UZW28" s="76"/>
      <c r="UZX28" s="76"/>
      <c r="UZY28" s="76"/>
      <c r="UZZ28" s="76"/>
      <c r="VAA28" s="76"/>
      <c r="VAB28" s="76"/>
      <c r="VAC28" s="76"/>
      <c r="VAD28" s="76"/>
      <c r="VAE28" s="76"/>
      <c r="VAF28" s="76"/>
      <c r="VAG28" s="76"/>
      <c r="VAH28" s="76"/>
      <c r="VAI28" s="76"/>
      <c r="VAJ28" s="76"/>
      <c r="VAK28" s="76"/>
      <c r="VAL28" s="76"/>
      <c r="VAM28" s="76"/>
      <c r="VAN28" s="76"/>
      <c r="VAO28" s="76"/>
      <c r="VAP28" s="76"/>
      <c r="VAQ28" s="76"/>
      <c r="VAR28" s="76"/>
      <c r="VAS28" s="76"/>
      <c r="VAT28" s="76"/>
      <c r="VAU28" s="76"/>
      <c r="VAV28" s="76"/>
      <c r="VAW28" s="76"/>
      <c r="VAX28" s="76"/>
      <c r="VAY28" s="76"/>
      <c r="VAZ28" s="76"/>
      <c r="VBA28" s="76"/>
      <c r="VBB28" s="76"/>
      <c r="VBC28" s="76"/>
      <c r="VBD28" s="76"/>
      <c r="VBE28" s="76"/>
      <c r="VBF28" s="76"/>
      <c r="VBG28" s="76"/>
      <c r="VBH28" s="76"/>
      <c r="VBI28" s="76"/>
      <c r="VBJ28" s="76"/>
      <c r="VBK28" s="76"/>
      <c r="VBL28" s="76"/>
      <c r="VBM28" s="76"/>
      <c r="VBN28" s="76"/>
      <c r="VBO28" s="76"/>
      <c r="VBP28" s="76"/>
      <c r="VBQ28" s="76"/>
      <c r="VBR28" s="76"/>
      <c r="VBS28" s="76"/>
      <c r="VBT28" s="76"/>
      <c r="VBU28" s="76"/>
      <c r="VBV28" s="76"/>
      <c r="VBW28" s="76"/>
      <c r="VBX28" s="76"/>
      <c r="VBY28" s="76"/>
      <c r="VBZ28" s="76"/>
      <c r="VCA28" s="76"/>
      <c r="VCB28" s="76"/>
      <c r="VCC28" s="76"/>
      <c r="VCD28" s="76"/>
      <c r="VCE28" s="76"/>
      <c r="VCF28" s="76"/>
      <c r="VCG28" s="76"/>
      <c r="VCH28" s="76"/>
      <c r="VCI28" s="76"/>
      <c r="VCJ28" s="76"/>
      <c r="VCK28" s="76"/>
      <c r="VCL28" s="76"/>
      <c r="VCM28" s="76"/>
      <c r="VCN28" s="76"/>
      <c r="VCO28" s="76"/>
      <c r="VCP28" s="76"/>
      <c r="VCQ28" s="76"/>
      <c r="VCR28" s="76"/>
      <c r="VCS28" s="76"/>
      <c r="VCT28" s="76"/>
      <c r="VCU28" s="76"/>
      <c r="VCV28" s="76"/>
      <c r="VCW28" s="76"/>
      <c r="VCX28" s="76"/>
      <c r="VCY28" s="76"/>
      <c r="VCZ28" s="76"/>
      <c r="VDA28" s="76"/>
      <c r="VDB28" s="76"/>
      <c r="VDC28" s="76"/>
      <c r="VDD28" s="76"/>
      <c r="VDE28" s="76"/>
      <c r="VDF28" s="76"/>
      <c r="VDG28" s="76"/>
      <c r="VDH28" s="76"/>
      <c r="VDI28" s="76"/>
      <c r="VDJ28" s="76"/>
      <c r="VDK28" s="76"/>
      <c r="VDL28" s="76"/>
      <c r="VDM28" s="76"/>
      <c r="VDN28" s="76"/>
      <c r="VDO28" s="76"/>
      <c r="VDP28" s="76"/>
      <c r="VDQ28" s="76"/>
      <c r="VDR28" s="76"/>
      <c r="VDS28" s="76"/>
      <c r="VDT28" s="76"/>
      <c r="VDU28" s="76"/>
      <c r="VDV28" s="76"/>
      <c r="VDW28" s="76"/>
      <c r="VDX28" s="76"/>
      <c r="VDY28" s="76"/>
      <c r="VDZ28" s="76"/>
      <c r="VEA28" s="76"/>
      <c r="VEB28" s="76"/>
      <c r="VEC28" s="76"/>
      <c r="VED28" s="76"/>
      <c r="VEE28" s="76"/>
      <c r="VEF28" s="76"/>
      <c r="VEG28" s="76"/>
      <c r="VEH28" s="76"/>
      <c r="VEI28" s="76"/>
      <c r="VEJ28" s="76"/>
      <c r="VEK28" s="76"/>
      <c r="VEL28" s="76"/>
      <c r="VEM28" s="76"/>
      <c r="VEN28" s="76"/>
      <c r="VEO28" s="76"/>
      <c r="VEP28" s="76"/>
      <c r="VEQ28" s="76"/>
      <c r="VER28" s="76"/>
      <c r="VES28" s="76"/>
      <c r="VET28" s="76"/>
      <c r="VEU28" s="76"/>
      <c r="VEV28" s="76"/>
      <c r="VEW28" s="76"/>
      <c r="VEX28" s="76"/>
      <c r="VEY28" s="76"/>
      <c r="VEZ28" s="76"/>
      <c r="VFA28" s="76"/>
      <c r="VFB28" s="76"/>
      <c r="VFC28" s="76"/>
      <c r="VFD28" s="76"/>
      <c r="VFE28" s="76"/>
      <c r="VFF28" s="76"/>
      <c r="VFG28" s="76"/>
      <c r="VFH28" s="76"/>
      <c r="VFI28" s="76"/>
      <c r="VFJ28" s="76"/>
      <c r="VFK28" s="76"/>
      <c r="VFL28" s="76"/>
      <c r="VFM28" s="76"/>
      <c r="VFN28" s="76"/>
      <c r="VFO28" s="76"/>
      <c r="VFP28" s="76"/>
      <c r="VFQ28" s="76"/>
      <c r="VFR28" s="76"/>
      <c r="VFS28" s="76"/>
      <c r="VFT28" s="76"/>
      <c r="VFU28" s="76"/>
      <c r="VFV28" s="76"/>
      <c r="VFW28" s="76"/>
      <c r="VFX28" s="76"/>
      <c r="VFY28" s="76"/>
      <c r="VFZ28" s="76"/>
      <c r="VGA28" s="76"/>
      <c r="VGB28" s="76"/>
      <c r="VGC28" s="76"/>
      <c r="VGD28" s="76"/>
      <c r="VGE28" s="76"/>
      <c r="VGF28" s="76"/>
      <c r="VGG28" s="76"/>
      <c r="VGH28" s="76"/>
      <c r="VGI28" s="76"/>
      <c r="VGJ28" s="76"/>
      <c r="VGK28" s="76"/>
      <c r="VGL28" s="76"/>
      <c r="VGM28" s="76"/>
      <c r="VGN28" s="76"/>
      <c r="VGO28" s="76"/>
      <c r="VGP28" s="76"/>
      <c r="VGQ28" s="76"/>
      <c r="VGR28" s="76"/>
      <c r="VGS28" s="76"/>
      <c r="VGT28" s="76"/>
      <c r="VGU28" s="76"/>
      <c r="VGV28" s="76"/>
      <c r="VGW28" s="76"/>
      <c r="VGX28" s="76"/>
      <c r="VGY28" s="76"/>
      <c r="VGZ28" s="76"/>
      <c r="VHA28" s="76"/>
      <c r="VHB28" s="76"/>
      <c r="VHC28" s="76"/>
      <c r="VHD28" s="76"/>
      <c r="VHE28" s="76"/>
      <c r="VHF28" s="76"/>
      <c r="VHG28" s="76"/>
      <c r="VHH28" s="76"/>
      <c r="VHI28" s="76"/>
      <c r="VHJ28" s="76"/>
      <c r="VHK28" s="76"/>
      <c r="VHL28" s="76"/>
      <c r="VHM28" s="76"/>
      <c r="VHN28" s="76"/>
      <c r="VHO28" s="76"/>
      <c r="VHP28" s="76"/>
      <c r="VHQ28" s="76"/>
      <c r="VHR28" s="76"/>
      <c r="VHS28" s="76"/>
      <c r="VHT28" s="76"/>
      <c r="VHU28" s="76"/>
      <c r="VHV28" s="76"/>
      <c r="VHW28" s="76"/>
      <c r="VHX28" s="76"/>
      <c r="VHY28" s="76"/>
      <c r="VHZ28" s="76"/>
      <c r="VIA28" s="76"/>
      <c r="VIB28" s="76"/>
      <c r="VIC28" s="76"/>
      <c r="VID28" s="76"/>
      <c r="VIE28" s="76"/>
      <c r="VIF28" s="76"/>
      <c r="VIG28" s="76"/>
      <c r="VIH28" s="76"/>
      <c r="VII28" s="76"/>
      <c r="VIJ28" s="76"/>
      <c r="VIK28" s="76"/>
      <c r="VIL28" s="76"/>
      <c r="VIM28" s="76"/>
      <c r="VIN28" s="76"/>
      <c r="VIO28" s="76"/>
      <c r="VIP28" s="76"/>
      <c r="VIQ28" s="76"/>
      <c r="VIR28" s="76"/>
      <c r="VIS28" s="76"/>
      <c r="VIT28" s="76"/>
      <c r="VIU28" s="76"/>
      <c r="VIV28" s="76"/>
      <c r="VIW28" s="76"/>
      <c r="VIX28" s="76"/>
      <c r="VIY28" s="76"/>
      <c r="VIZ28" s="76"/>
      <c r="VJA28" s="76"/>
      <c r="VJB28" s="76"/>
      <c r="VJC28" s="76"/>
      <c r="VJD28" s="76"/>
      <c r="VJE28" s="76"/>
      <c r="VJF28" s="76"/>
      <c r="VJG28" s="76"/>
      <c r="VJH28" s="76"/>
      <c r="VJI28" s="76"/>
      <c r="VJJ28" s="76"/>
      <c r="VJK28" s="76"/>
      <c r="VJL28" s="76"/>
      <c r="VJM28" s="76"/>
      <c r="VJN28" s="76"/>
      <c r="VJO28" s="76"/>
      <c r="VJP28" s="76"/>
      <c r="VJQ28" s="76"/>
      <c r="VJR28" s="76"/>
      <c r="VJS28" s="76"/>
      <c r="VJT28" s="76"/>
      <c r="VJU28" s="76"/>
      <c r="VJV28" s="76"/>
      <c r="VJW28" s="76"/>
      <c r="VJX28" s="76"/>
      <c r="VJY28" s="76"/>
      <c r="VJZ28" s="76"/>
      <c r="VKA28" s="76"/>
      <c r="VKB28" s="76"/>
      <c r="VKC28" s="76"/>
      <c r="VKD28" s="76"/>
      <c r="VKE28" s="76"/>
      <c r="VKF28" s="76"/>
      <c r="VKG28" s="76"/>
      <c r="VKH28" s="76"/>
      <c r="VKI28" s="76"/>
      <c r="VKJ28" s="76"/>
      <c r="VKK28" s="76"/>
      <c r="VKL28" s="76"/>
      <c r="VKM28" s="76"/>
      <c r="VKN28" s="76"/>
      <c r="VKO28" s="76"/>
      <c r="VKP28" s="76"/>
      <c r="VKQ28" s="76"/>
      <c r="VKR28" s="76"/>
      <c r="VKS28" s="76"/>
      <c r="VKT28" s="76"/>
      <c r="VKU28" s="76"/>
      <c r="VKV28" s="76"/>
      <c r="VKW28" s="76"/>
      <c r="VKX28" s="76"/>
      <c r="VKY28" s="76"/>
      <c r="VKZ28" s="76"/>
      <c r="VLA28" s="76"/>
      <c r="VLB28" s="76"/>
      <c r="VLC28" s="76"/>
      <c r="VLD28" s="76"/>
      <c r="VLE28" s="76"/>
      <c r="VLF28" s="76"/>
      <c r="VLG28" s="76"/>
      <c r="VLH28" s="76"/>
      <c r="VLI28" s="76"/>
      <c r="VLJ28" s="76"/>
      <c r="VLK28" s="76"/>
      <c r="VLL28" s="76"/>
      <c r="VLM28" s="76"/>
      <c r="VLN28" s="76"/>
      <c r="VLO28" s="76"/>
      <c r="VLP28" s="76"/>
      <c r="VLQ28" s="76"/>
      <c r="VLR28" s="76"/>
      <c r="VLS28" s="76"/>
      <c r="VLT28" s="76"/>
      <c r="VLU28" s="76"/>
      <c r="VLV28" s="76"/>
      <c r="VLW28" s="76"/>
      <c r="VLX28" s="76"/>
      <c r="VLY28" s="76"/>
      <c r="VLZ28" s="76"/>
      <c r="VMA28" s="76"/>
      <c r="VMB28" s="76"/>
      <c r="VMC28" s="76"/>
      <c r="VMD28" s="76"/>
      <c r="VME28" s="76"/>
      <c r="VMF28" s="76"/>
      <c r="VMG28" s="76"/>
      <c r="VMH28" s="76"/>
      <c r="VMI28" s="76"/>
      <c r="VMJ28" s="76"/>
      <c r="VMK28" s="76"/>
      <c r="VML28" s="76"/>
      <c r="VMM28" s="76"/>
      <c r="VMN28" s="76"/>
      <c r="VMO28" s="76"/>
      <c r="VMP28" s="76"/>
      <c r="VMQ28" s="76"/>
      <c r="VMR28" s="76"/>
      <c r="VMS28" s="76"/>
      <c r="VMT28" s="76"/>
      <c r="VMU28" s="76"/>
      <c r="VMV28" s="76"/>
      <c r="VMW28" s="76"/>
      <c r="VMX28" s="76"/>
      <c r="VMY28" s="76"/>
      <c r="VMZ28" s="76"/>
      <c r="VNA28" s="76"/>
      <c r="VNB28" s="76"/>
      <c r="VNC28" s="76"/>
      <c r="VND28" s="76"/>
      <c r="VNE28" s="76"/>
      <c r="VNF28" s="76"/>
      <c r="VNG28" s="76"/>
      <c r="VNH28" s="76"/>
      <c r="VNI28" s="76"/>
      <c r="VNJ28" s="76"/>
      <c r="VNK28" s="76"/>
      <c r="VNL28" s="76"/>
      <c r="VNM28" s="76"/>
      <c r="VNN28" s="76"/>
      <c r="VNO28" s="76"/>
      <c r="VNP28" s="76"/>
      <c r="VNQ28" s="76"/>
      <c r="VNR28" s="76"/>
      <c r="VNS28" s="76"/>
      <c r="VNT28" s="76"/>
      <c r="VNU28" s="76"/>
      <c r="VNV28" s="76"/>
      <c r="VNW28" s="76"/>
      <c r="VNX28" s="76"/>
      <c r="VNY28" s="76"/>
      <c r="VNZ28" s="76"/>
      <c r="VOA28" s="76"/>
      <c r="VOB28" s="76"/>
      <c r="VOC28" s="76"/>
      <c r="VOD28" s="76"/>
      <c r="VOE28" s="76"/>
      <c r="VOF28" s="76"/>
      <c r="VOG28" s="76"/>
      <c r="VOH28" s="76"/>
      <c r="VOI28" s="76"/>
      <c r="VOJ28" s="76"/>
      <c r="VOK28" s="76"/>
      <c r="VOL28" s="76"/>
      <c r="VOM28" s="76"/>
      <c r="VON28" s="76"/>
      <c r="VOO28" s="76"/>
      <c r="VOP28" s="76"/>
      <c r="VOQ28" s="76"/>
      <c r="VOR28" s="76"/>
      <c r="VOS28" s="76"/>
      <c r="VOT28" s="76"/>
      <c r="VOU28" s="76"/>
      <c r="VOV28" s="76"/>
      <c r="VOW28" s="76"/>
      <c r="VOX28" s="76"/>
      <c r="VOY28" s="76"/>
      <c r="VOZ28" s="76"/>
      <c r="VPA28" s="76"/>
      <c r="VPB28" s="76"/>
      <c r="VPC28" s="76"/>
      <c r="VPD28" s="76"/>
      <c r="VPE28" s="76"/>
      <c r="VPF28" s="76"/>
      <c r="VPG28" s="76"/>
      <c r="VPH28" s="76"/>
      <c r="VPI28" s="76"/>
      <c r="VPJ28" s="76"/>
      <c r="VPK28" s="76"/>
      <c r="VPL28" s="76"/>
      <c r="VPM28" s="76"/>
      <c r="VPN28" s="76"/>
      <c r="VPO28" s="76"/>
      <c r="VPP28" s="76"/>
      <c r="VPQ28" s="76"/>
      <c r="VPR28" s="76"/>
      <c r="VPS28" s="76"/>
      <c r="VPT28" s="76"/>
      <c r="VPU28" s="76"/>
      <c r="VPV28" s="76"/>
      <c r="VPW28" s="76"/>
      <c r="VPX28" s="76"/>
      <c r="VPY28" s="76"/>
      <c r="VPZ28" s="76"/>
      <c r="VQA28" s="76"/>
      <c r="VQB28" s="76"/>
      <c r="VQC28" s="76"/>
      <c r="VQD28" s="76"/>
      <c r="VQE28" s="76"/>
      <c r="VQF28" s="76"/>
      <c r="VQG28" s="76"/>
      <c r="VQH28" s="76"/>
      <c r="VQI28" s="76"/>
      <c r="VQJ28" s="76"/>
      <c r="VQK28" s="76"/>
      <c r="VQL28" s="76"/>
      <c r="VQM28" s="76"/>
      <c r="VQN28" s="76"/>
      <c r="VQO28" s="76"/>
      <c r="VQP28" s="76"/>
      <c r="VQQ28" s="76"/>
      <c r="VQR28" s="76"/>
      <c r="VQS28" s="76"/>
      <c r="VQT28" s="76"/>
      <c r="VQU28" s="76"/>
      <c r="VQV28" s="76"/>
      <c r="VQW28" s="76"/>
      <c r="VQX28" s="76"/>
      <c r="VQY28" s="76"/>
      <c r="VQZ28" s="76"/>
      <c r="VRA28" s="76"/>
      <c r="VRB28" s="76"/>
      <c r="VRC28" s="76"/>
      <c r="VRD28" s="76"/>
      <c r="VRE28" s="76"/>
      <c r="VRF28" s="76"/>
      <c r="VRG28" s="76"/>
      <c r="VRH28" s="76"/>
      <c r="VRI28" s="76"/>
      <c r="VRJ28" s="76"/>
      <c r="VRK28" s="76"/>
      <c r="VRL28" s="76"/>
      <c r="VRM28" s="76"/>
      <c r="VRN28" s="76"/>
      <c r="VRO28" s="76"/>
      <c r="VRP28" s="76"/>
      <c r="VRQ28" s="76"/>
      <c r="VRR28" s="76"/>
      <c r="VRS28" s="76"/>
      <c r="VRT28" s="76"/>
      <c r="VRU28" s="76"/>
      <c r="VRV28" s="76"/>
      <c r="VRW28" s="76"/>
      <c r="VRX28" s="76"/>
      <c r="VRY28" s="76"/>
      <c r="VRZ28" s="76"/>
      <c r="VSA28" s="76"/>
      <c r="VSB28" s="76"/>
      <c r="VSC28" s="76"/>
      <c r="VSD28" s="76"/>
      <c r="VSE28" s="76"/>
      <c r="VSF28" s="76"/>
      <c r="VSG28" s="76"/>
      <c r="VSH28" s="76"/>
      <c r="VSI28" s="76"/>
      <c r="VSJ28" s="76"/>
      <c r="VSK28" s="76"/>
      <c r="VSL28" s="76"/>
      <c r="VSM28" s="76"/>
      <c r="VSN28" s="76"/>
      <c r="VSO28" s="76"/>
      <c r="VSP28" s="76"/>
      <c r="VSQ28" s="76"/>
      <c r="VSR28" s="76"/>
      <c r="VSS28" s="76"/>
      <c r="VST28" s="76"/>
      <c r="VSU28" s="76"/>
      <c r="VSV28" s="76"/>
      <c r="VSW28" s="76"/>
      <c r="VSX28" s="76"/>
      <c r="VSY28" s="76"/>
      <c r="VSZ28" s="76"/>
      <c r="VTA28" s="76"/>
      <c r="VTB28" s="76"/>
      <c r="VTC28" s="76"/>
      <c r="VTD28" s="76"/>
      <c r="VTE28" s="76"/>
      <c r="VTF28" s="76"/>
      <c r="VTG28" s="76"/>
      <c r="VTH28" s="76"/>
      <c r="VTI28" s="76"/>
      <c r="VTJ28" s="76"/>
      <c r="VTK28" s="76"/>
      <c r="VTL28" s="76"/>
      <c r="VTM28" s="76"/>
      <c r="VTN28" s="76"/>
      <c r="VTO28" s="76"/>
      <c r="VTP28" s="76"/>
      <c r="VTQ28" s="76"/>
      <c r="VTR28" s="76"/>
      <c r="VTS28" s="76"/>
      <c r="VTT28" s="76"/>
      <c r="VTU28" s="76"/>
      <c r="VTV28" s="76"/>
      <c r="VTW28" s="76"/>
      <c r="VTX28" s="76"/>
      <c r="VTY28" s="76"/>
      <c r="VTZ28" s="76"/>
      <c r="VUA28" s="76"/>
      <c r="VUB28" s="76"/>
      <c r="VUC28" s="76"/>
      <c r="VUD28" s="76"/>
      <c r="VUE28" s="76"/>
      <c r="VUF28" s="76"/>
      <c r="VUG28" s="76"/>
      <c r="VUH28" s="76"/>
      <c r="VUI28" s="76"/>
      <c r="VUJ28" s="76"/>
      <c r="VUK28" s="76"/>
      <c r="VUL28" s="76"/>
      <c r="VUM28" s="76"/>
      <c r="VUN28" s="76"/>
      <c r="VUO28" s="76"/>
      <c r="VUP28" s="76"/>
      <c r="VUQ28" s="76"/>
      <c r="VUR28" s="76"/>
      <c r="VUS28" s="76"/>
      <c r="VUT28" s="76"/>
      <c r="VUU28" s="76"/>
      <c r="VUV28" s="76"/>
      <c r="VUW28" s="76"/>
      <c r="VUX28" s="76"/>
      <c r="VUY28" s="76"/>
      <c r="VUZ28" s="76"/>
      <c r="VVA28" s="76"/>
      <c r="VVB28" s="76"/>
      <c r="VVC28" s="76"/>
      <c r="VVD28" s="76"/>
      <c r="VVE28" s="76"/>
      <c r="VVF28" s="76"/>
      <c r="VVG28" s="76"/>
      <c r="VVH28" s="76"/>
      <c r="VVI28" s="76"/>
      <c r="VVJ28" s="76"/>
      <c r="VVK28" s="76"/>
      <c r="VVL28" s="76"/>
      <c r="VVM28" s="76"/>
      <c r="VVN28" s="76"/>
      <c r="VVO28" s="76"/>
      <c r="VVP28" s="76"/>
      <c r="VVQ28" s="76"/>
      <c r="VVR28" s="76"/>
      <c r="VVS28" s="76"/>
      <c r="VVT28" s="76"/>
      <c r="VVU28" s="76"/>
      <c r="VVV28" s="76"/>
      <c r="VVW28" s="76"/>
      <c r="VVX28" s="76"/>
      <c r="VVY28" s="76"/>
      <c r="VVZ28" s="76"/>
      <c r="VWA28" s="76"/>
      <c r="VWB28" s="76"/>
      <c r="VWC28" s="76"/>
      <c r="VWD28" s="76"/>
      <c r="VWE28" s="76"/>
      <c r="VWF28" s="76"/>
      <c r="VWG28" s="76"/>
      <c r="VWH28" s="76"/>
      <c r="VWI28" s="76"/>
      <c r="VWJ28" s="76"/>
      <c r="VWK28" s="76"/>
      <c r="VWL28" s="76"/>
      <c r="VWM28" s="76"/>
      <c r="VWN28" s="76"/>
      <c r="VWO28" s="76"/>
      <c r="VWP28" s="76"/>
      <c r="VWQ28" s="76"/>
      <c r="VWR28" s="76"/>
      <c r="VWS28" s="76"/>
      <c r="VWT28" s="76"/>
      <c r="VWU28" s="76"/>
      <c r="VWV28" s="76"/>
      <c r="VWW28" s="76"/>
      <c r="VWX28" s="76"/>
      <c r="VWY28" s="76"/>
      <c r="VWZ28" s="76"/>
      <c r="VXA28" s="76"/>
      <c r="VXB28" s="76"/>
      <c r="VXC28" s="76"/>
      <c r="VXD28" s="76"/>
      <c r="VXE28" s="76"/>
      <c r="VXF28" s="76"/>
      <c r="VXG28" s="76"/>
      <c r="VXH28" s="76"/>
      <c r="VXI28" s="76"/>
      <c r="VXJ28" s="76"/>
      <c r="VXK28" s="76"/>
      <c r="VXL28" s="76"/>
      <c r="VXM28" s="76"/>
      <c r="VXN28" s="76"/>
      <c r="VXO28" s="76"/>
      <c r="VXP28" s="76"/>
      <c r="VXQ28" s="76"/>
      <c r="VXR28" s="76"/>
      <c r="VXS28" s="76"/>
      <c r="VXT28" s="76"/>
      <c r="VXU28" s="76"/>
      <c r="VXV28" s="76"/>
      <c r="VXW28" s="76"/>
      <c r="VXX28" s="76"/>
      <c r="VXY28" s="76"/>
      <c r="VXZ28" s="76"/>
      <c r="VYA28" s="76"/>
      <c r="VYB28" s="76"/>
      <c r="VYC28" s="76"/>
      <c r="VYD28" s="76"/>
      <c r="VYE28" s="76"/>
      <c r="VYF28" s="76"/>
      <c r="VYG28" s="76"/>
      <c r="VYH28" s="76"/>
      <c r="VYI28" s="76"/>
      <c r="VYJ28" s="76"/>
      <c r="VYK28" s="76"/>
      <c r="VYL28" s="76"/>
      <c r="VYM28" s="76"/>
      <c r="VYN28" s="76"/>
      <c r="VYO28" s="76"/>
      <c r="VYP28" s="76"/>
      <c r="VYQ28" s="76"/>
      <c r="VYR28" s="76"/>
      <c r="VYS28" s="76"/>
      <c r="VYT28" s="76"/>
      <c r="VYU28" s="76"/>
      <c r="VYV28" s="76"/>
      <c r="VYW28" s="76"/>
      <c r="VYX28" s="76"/>
      <c r="VYY28" s="76"/>
      <c r="VYZ28" s="76"/>
      <c r="VZA28" s="76"/>
      <c r="VZB28" s="76"/>
      <c r="VZC28" s="76"/>
      <c r="VZD28" s="76"/>
      <c r="VZE28" s="76"/>
      <c r="VZF28" s="76"/>
      <c r="VZG28" s="76"/>
      <c r="VZH28" s="76"/>
      <c r="VZI28" s="76"/>
      <c r="VZJ28" s="76"/>
      <c r="VZK28" s="76"/>
      <c r="VZL28" s="76"/>
      <c r="VZM28" s="76"/>
      <c r="VZN28" s="76"/>
      <c r="VZO28" s="76"/>
      <c r="VZP28" s="76"/>
      <c r="VZQ28" s="76"/>
      <c r="VZR28" s="76"/>
      <c r="VZS28" s="76"/>
      <c r="VZT28" s="76"/>
      <c r="VZU28" s="76"/>
      <c r="VZV28" s="76"/>
      <c r="VZW28" s="76"/>
      <c r="VZX28" s="76"/>
      <c r="VZY28" s="76"/>
      <c r="VZZ28" s="76"/>
      <c r="WAA28" s="76"/>
      <c r="WAB28" s="76"/>
      <c r="WAC28" s="76"/>
      <c r="WAD28" s="76"/>
      <c r="WAE28" s="76"/>
      <c r="WAF28" s="76"/>
      <c r="WAG28" s="76"/>
      <c r="WAH28" s="76"/>
      <c r="WAI28" s="76"/>
      <c r="WAJ28" s="76"/>
      <c r="WAK28" s="76"/>
      <c r="WAL28" s="76"/>
      <c r="WAM28" s="76"/>
      <c r="WAN28" s="76"/>
      <c r="WAO28" s="76"/>
      <c r="WAP28" s="76"/>
      <c r="WAQ28" s="76"/>
      <c r="WAR28" s="76"/>
      <c r="WAS28" s="76"/>
      <c r="WAT28" s="76"/>
      <c r="WAU28" s="76"/>
      <c r="WAV28" s="76"/>
      <c r="WAW28" s="76"/>
      <c r="WAX28" s="76"/>
      <c r="WAY28" s="76"/>
      <c r="WAZ28" s="76"/>
      <c r="WBA28" s="76"/>
      <c r="WBB28" s="76"/>
      <c r="WBC28" s="76"/>
      <c r="WBD28" s="76"/>
      <c r="WBE28" s="76"/>
      <c r="WBF28" s="76"/>
      <c r="WBG28" s="76"/>
      <c r="WBH28" s="76"/>
      <c r="WBI28" s="76"/>
      <c r="WBJ28" s="76"/>
      <c r="WBK28" s="76"/>
      <c r="WBL28" s="76"/>
      <c r="WBM28" s="76"/>
      <c r="WBN28" s="76"/>
      <c r="WBO28" s="76"/>
      <c r="WBP28" s="76"/>
      <c r="WBQ28" s="76"/>
      <c r="WBR28" s="76"/>
      <c r="WBS28" s="76"/>
      <c r="WBT28" s="76"/>
      <c r="WBU28" s="76"/>
      <c r="WBV28" s="76"/>
      <c r="WBW28" s="76"/>
      <c r="WBX28" s="76"/>
      <c r="WBY28" s="76"/>
      <c r="WBZ28" s="76"/>
      <c r="WCA28" s="76"/>
      <c r="WCB28" s="76"/>
      <c r="WCC28" s="76"/>
      <c r="WCD28" s="76"/>
      <c r="WCE28" s="76"/>
      <c r="WCF28" s="76"/>
      <c r="WCG28" s="76"/>
      <c r="WCH28" s="76"/>
      <c r="WCI28" s="76"/>
      <c r="WCJ28" s="76"/>
      <c r="WCK28" s="76"/>
      <c r="WCL28" s="76"/>
      <c r="WCM28" s="76"/>
      <c r="WCN28" s="76"/>
      <c r="WCO28" s="76"/>
      <c r="WCP28" s="76"/>
      <c r="WCQ28" s="76"/>
      <c r="WCR28" s="76"/>
      <c r="WCS28" s="76"/>
      <c r="WCT28" s="76"/>
      <c r="WCU28" s="76"/>
      <c r="WCV28" s="76"/>
      <c r="WCW28" s="76"/>
      <c r="WCX28" s="76"/>
      <c r="WCY28" s="76"/>
      <c r="WCZ28" s="76"/>
      <c r="WDA28" s="76"/>
      <c r="WDB28" s="76"/>
      <c r="WDC28" s="76"/>
      <c r="WDD28" s="76"/>
      <c r="WDE28" s="76"/>
      <c r="WDF28" s="76"/>
      <c r="WDG28" s="76"/>
      <c r="WDH28" s="76"/>
      <c r="WDI28" s="76"/>
      <c r="WDJ28" s="76"/>
      <c r="WDK28" s="76"/>
      <c r="WDL28" s="76"/>
      <c r="WDM28" s="76"/>
      <c r="WDN28" s="76"/>
      <c r="WDO28" s="76"/>
      <c r="WDP28" s="76"/>
      <c r="WDQ28" s="76"/>
      <c r="WDR28" s="76"/>
      <c r="WDS28" s="76"/>
      <c r="WDT28" s="76"/>
      <c r="WDU28" s="76"/>
      <c r="WDV28" s="76"/>
      <c r="WDW28" s="76"/>
      <c r="WDX28" s="76"/>
      <c r="WDY28" s="76"/>
      <c r="WDZ28" s="76"/>
      <c r="WEA28" s="76"/>
      <c r="WEB28" s="76"/>
      <c r="WEC28" s="76"/>
      <c r="WED28" s="76"/>
      <c r="WEE28" s="76"/>
      <c r="WEF28" s="76"/>
      <c r="WEG28" s="76"/>
      <c r="WEH28" s="76"/>
      <c r="WEI28" s="76"/>
      <c r="WEJ28" s="76"/>
      <c r="WEK28" s="76"/>
      <c r="WEL28" s="76"/>
      <c r="WEM28" s="76"/>
      <c r="WEN28" s="76"/>
      <c r="WEO28" s="76"/>
      <c r="WEP28" s="76"/>
      <c r="WEQ28" s="76"/>
      <c r="WER28" s="76"/>
      <c r="WES28" s="76"/>
      <c r="WET28" s="76"/>
      <c r="WEU28" s="76"/>
      <c r="WEV28" s="76"/>
      <c r="WEW28" s="76"/>
      <c r="WEX28" s="76"/>
      <c r="WEY28" s="76"/>
      <c r="WEZ28" s="76"/>
      <c r="WFA28" s="76"/>
      <c r="WFB28" s="76"/>
      <c r="WFC28" s="76"/>
      <c r="WFD28" s="76"/>
      <c r="WFE28" s="76"/>
      <c r="WFF28" s="76"/>
      <c r="WFG28" s="76"/>
      <c r="WFH28" s="76"/>
      <c r="WFI28" s="76"/>
      <c r="WFJ28" s="76"/>
      <c r="WFK28" s="76"/>
      <c r="WFL28" s="76"/>
      <c r="WFM28" s="76"/>
      <c r="WFN28" s="76"/>
      <c r="WFO28" s="76"/>
      <c r="WFP28" s="76"/>
      <c r="WFQ28" s="76"/>
      <c r="WFR28" s="76"/>
      <c r="WFS28" s="76"/>
      <c r="WFT28" s="76"/>
      <c r="WFU28" s="76"/>
      <c r="WFV28" s="76"/>
      <c r="WFW28" s="76"/>
      <c r="WFX28" s="76"/>
      <c r="WFY28" s="76"/>
      <c r="WFZ28" s="76"/>
      <c r="WGA28" s="76"/>
      <c r="WGB28" s="76"/>
      <c r="WGC28" s="76"/>
      <c r="WGD28" s="76"/>
      <c r="WGE28" s="76"/>
      <c r="WGF28" s="76"/>
      <c r="WGG28" s="76"/>
      <c r="WGH28" s="76"/>
      <c r="WGI28" s="76"/>
      <c r="WGJ28" s="76"/>
      <c r="WGK28" s="76"/>
      <c r="WGL28" s="76"/>
      <c r="WGM28" s="76"/>
      <c r="WGN28" s="76"/>
      <c r="WGO28" s="76"/>
      <c r="WGP28" s="76"/>
      <c r="WGQ28" s="76"/>
      <c r="WGR28" s="76"/>
      <c r="WGS28" s="76"/>
      <c r="WGT28" s="76"/>
      <c r="WGU28" s="76"/>
      <c r="WGV28" s="76"/>
      <c r="WGW28" s="76"/>
      <c r="WGX28" s="76"/>
      <c r="WGY28" s="76"/>
      <c r="WGZ28" s="76"/>
      <c r="WHA28" s="76"/>
      <c r="WHB28" s="76"/>
      <c r="WHC28" s="76"/>
      <c r="WHD28" s="76"/>
      <c r="WHE28" s="76"/>
      <c r="WHF28" s="76"/>
      <c r="WHG28" s="76"/>
      <c r="WHH28" s="76"/>
      <c r="WHI28" s="76"/>
      <c r="WHJ28" s="76"/>
      <c r="WHK28" s="76"/>
      <c r="WHL28" s="76"/>
      <c r="WHM28" s="76"/>
      <c r="WHN28" s="76"/>
      <c r="WHO28" s="76"/>
      <c r="WHP28" s="76"/>
      <c r="WHQ28" s="76"/>
      <c r="WHR28" s="76"/>
      <c r="WHS28" s="76"/>
      <c r="WHT28" s="76"/>
      <c r="WHU28" s="76"/>
      <c r="WHV28" s="76"/>
      <c r="WHW28" s="76"/>
      <c r="WHX28" s="76"/>
      <c r="WHY28" s="76"/>
      <c r="WHZ28" s="76"/>
      <c r="WIA28" s="76"/>
      <c r="WIB28" s="76"/>
      <c r="WIC28" s="76"/>
      <c r="WID28" s="76"/>
      <c r="WIE28" s="76"/>
      <c r="WIF28" s="76"/>
      <c r="WIG28" s="76"/>
      <c r="WIH28" s="76"/>
      <c r="WII28" s="76"/>
      <c r="WIJ28" s="76"/>
      <c r="WIK28" s="76"/>
      <c r="WIL28" s="76"/>
      <c r="WIM28" s="76"/>
      <c r="WIN28" s="76"/>
      <c r="WIO28" s="76"/>
      <c r="WIP28" s="76"/>
      <c r="WIQ28" s="76"/>
      <c r="WIR28" s="76"/>
      <c r="WIS28" s="76"/>
      <c r="WIT28" s="76"/>
      <c r="WIU28" s="76"/>
      <c r="WIV28" s="76"/>
      <c r="WIW28" s="76"/>
      <c r="WIX28" s="76"/>
      <c r="WIY28" s="76"/>
      <c r="WIZ28" s="76"/>
      <c r="WJA28" s="76"/>
      <c r="WJB28" s="76"/>
      <c r="WJC28" s="76"/>
      <c r="WJD28" s="76"/>
      <c r="WJE28" s="76"/>
      <c r="WJF28" s="76"/>
      <c r="WJG28" s="76"/>
      <c r="WJH28" s="76"/>
      <c r="WJI28" s="76"/>
      <c r="WJJ28" s="76"/>
      <c r="WJK28" s="76"/>
      <c r="WJL28" s="76"/>
      <c r="WJM28" s="76"/>
      <c r="WJN28" s="76"/>
      <c r="WJO28" s="76"/>
      <c r="WJP28" s="76"/>
      <c r="WJQ28" s="76"/>
      <c r="WJR28" s="76"/>
      <c r="WJS28" s="76"/>
      <c r="WJT28" s="76"/>
      <c r="WJU28" s="76"/>
      <c r="WJV28" s="76"/>
      <c r="WJW28" s="76"/>
      <c r="WJX28" s="76"/>
      <c r="WJY28" s="76"/>
      <c r="WJZ28" s="76"/>
      <c r="WKA28" s="76"/>
      <c r="WKB28" s="76"/>
      <c r="WKC28" s="76"/>
      <c r="WKD28" s="76"/>
      <c r="WKE28" s="76"/>
      <c r="WKF28" s="76"/>
      <c r="WKG28" s="76"/>
      <c r="WKH28" s="76"/>
      <c r="WKI28" s="76"/>
      <c r="WKJ28" s="76"/>
      <c r="WKK28" s="76"/>
      <c r="WKL28" s="76"/>
      <c r="WKM28" s="76"/>
      <c r="WKN28" s="76"/>
      <c r="WKO28" s="76"/>
      <c r="WKP28" s="76"/>
      <c r="WKQ28" s="76"/>
      <c r="WKR28" s="76"/>
      <c r="WKS28" s="76"/>
      <c r="WKT28" s="76"/>
      <c r="WKU28" s="76"/>
      <c r="WKV28" s="76"/>
      <c r="WKW28" s="76"/>
      <c r="WKX28" s="76"/>
      <c r="WKY28" s="76"/>
      <c r="WKZ28" s="76"/>
      <c r="WLA28" s="76"/>
      <c r="WLB28" s="76"/>
      <c r="WLC28" s="76"/>
      <c r="WLD28" s="76"/>
      <c r="WLE28" s="76"/>
      <c r="WLF28" s="76"/>
      <c r="WLG28" s="76"/>
      <c r="WLH28" s="76"/>
      <c r="WLI28" s="76"/>
      <c r="WLJ28" s="76"/>
      <c r="WLK28" s="76"/>
      <c r="WLL28" s="76"/>
      <c r="WLM28" s="76"/>
      <c r="WLN28" s="76"/>
      <c r="WLO28" s="76"/>
      <c r="WLP28" s="76"/>
      <c r="WLQ28" s="76"/>
      <c r="WLR28" s="76"/>
      <c r="WLS28" s="76"/>
      <c r="WLT28" s="76"/>
      <c r="WLU28" s="76"/>
      <c r="WLV28" s="76"/>
      <c r="WLW28" s="76"/>
      <c r="WLX28" s="76"/>
      <c r="WLY28" s="76"/>
      <c r="WLZ28" s="76"/>
      <c r="WMA28" s="76"/>
      <c r="WMB28" s="76"/>
      <c r="WMC28" s="76"/>
      <c r="WMD28" s="76"/>
      <c r="WME28" s="76"/>
      <c r="WMF28" s="76"/>
      <c r="WMG28" s="76"/>
      <c r="WMH28" s="76"/>
      <c r="WMI28" s="76"/>
      <c r="WMJ28" s="76"/>
      <c r="WMK28" s="76"/>
      <c r="WML28" s="76"/>
      <c r="WMM28" s="76"/>
      <c r="WMN28" s="76"/>
      <c r="WMO28" s="76"/>
      <c r="WMP28" s="76"/>
      <c r="WMQ28" s="76"/>
      <c r="WMR28" s="76"/>
      <c r="WMS28" s="76"/>
      <c r="WMT28" s="76"/>
      <c r="WMU28" s="76"/>
      <c r="WMV28" s="76"/>
      <c r="WMW28" s="76"/>
      <c r="WMX28" s="76"/>
      <c r="WMY28" s="76"/>
      <c r="WMZ28" s="76"/>
      <c r="WNA28" s="76"/>
      <c r="WNB28" s="76"/>
      <c r="WNC28" s="76"/>
      <c r="WND28" s="76"/>
      <c r="WNE28" s="76"/>
      <c r="WNF28" s="76"/>
      <c r="WNG28" s="76"/>
      <c r="WNH28" s="76"/>
      <c r="WNI28" s="76"/>
      <c r="WNJ28" s="76"/>
      <c r="WNK28" s="76"/>
      <c r="WNL28" s="76"/>
      <c r="WNM28" s="76"/>
      <c r="WNN28" s="76"/>
      <c r="WNO28" s="76"/>
      <c r="WNP28" s="76"/>
      <c r="WNQ28" s="76"/>
      <c r="WNR28" s="76"/>
      <c r="WNS28" s="76"/>
      <c r="WNT28" s="76"/>
      <c r="WNU28" s="76"/>
      <c r="WNV28" s="76"/>
      <c r="WNW28" s="76"/>
      <c r="WNX28" s="76"/>
      <c r="WNY28" s="76"/>
      <c r="WNZ28" s="76"/>
      <c r="WOA28" s="76"/>
      <c r="WOB28" s="76"/>
      <c r="WOC28" s="76"/>
      <c r="WOD28" s="76"/>
      <c r="WOE28" s="76"/>
      <c r="WOF28" s="76"/>
      <c r="WOG28" s="76"/>
      <c r="WOH28" s="76"/>
      <c r="WOI28" s="76"/>
      <c r="WOJ28" s="76"/>
      <c r="WOK28" s="76"/>
      <c r="WOL28" s="76"/>
      <c r="WOM28" s="76"/>
      <c r="WON28" s="76"/>
      <c r="WOO28" s="76"/>
      <c r="WOP28" s="76"/>
      <c r="WOQ28" s="76"/>
      <c r="WOR28" s="76"/>
      <c r="WOS28" s="76"/>
      <c r="WOT28" s="76"/>
      <c r="WOU28" s="76"/>
      <c r="WOV28" s="76"/>
      <c r="WOW28" s="76"/>
      <c r="WOX28" s="76"/>
      <c r="WOY28" s="76"/>
      <c r="WOZ28" s="76"/>
      <c r="WPA28" s="76"/>
      <c r="WPB28" s="76"/>
      <c r="WPC28" s="76"/>
      <c r="WPD28" s="76"/>
      <c r="WPE28" s="76"/>
      <c r="WPF28" s="76"/>
      <c r="WPG28" s="76"/>
      <c r="WPH28" s="76"/>
      <c r="WPI28" s="76"/>
      <c r="WPJ28" s="76"/>
      <c r="WPK28" s="76"/>
      <c r="WPL28" s="76"/>
      <c r="WPM28" s="76"/>
      <c r="WPN28" s="76"/>
      <c r="WPO28" s="76"/>
      <c r="WPP28" s="76"/>
      <c r="WPQ28" s="76"/>
      <c r="WPR28" s="76"/>
      <c r="WPS28" s="76"/>
      <c r="WPT28" s="76"/>
      <c r="WPU28" s="76"/>
      <c r="WPV28" s="76"/>
      <c r="WPW28" s="76"/>
      <c r="WPX28" s="76"/>
      <c r="WPY28" s="76"/>
      <c r="WPZ28" s="76"/>
      <c r="WQA28" s="76"/>
      <c r="WQB28" s="76"/>
      <c r="WQC28" s="76"/>
      <c r="WQD28" s="76"/>
      <c r="WQE28" s="76"/>
      <c r="WQF28" s="76"/>
      <c r="WQG28" s="76"/>
      <c r="WQH28" s="76"/>
      <c r="WQI28" s="76"/>
      <c r="WQJ28" s="76"/>
      <c r="WQK28" s="76"/>
      <c r="WQL28" s="76"/>
      <c r="WQM28" s="76"/>
      <c r="WQN28" s="76"/>
      <c r="WQO28" s="76"/>
      <c r="WQP28" s="76"/>
      <c r="WQQ28" s="76"/>
      <c r="WQR28" s="76"/>
      <c r="WQS28" s="76"/>
      <c r="WQT28" s="76"/>
      <c r="WQU28" s="76"/>
      <c r="WQV28" s="76"/>
      <c r="WQW28" s="76"/>
      <c r="WQX28" s="76"/>
      <c r="WQY28" s="76"/>
      <c r="WQZ28" s="76"/>
      <c r="WRA28" s="76"/>
      <c r="WRB28" s="76"/>
      <c r="WRC28" s="76"/>
      <c r="WRD28" s="76"/>
      <c r="WRE28" s="76"/>
      <c r="WRF28" s="76"/>
      <c r="WRG28" s="76"/>
      <c r="WRH28" s="76"/>
      <c r="WRI28" s="76"/>
      <c r="WRJ28" s="76"/>
      <c r="WRK28" s="76"/>
      <c r="WRL28" s="76"/>
      <c r="WRM28" s="76"/>
      <c r="WRN28" s="76"/>
      <c r="WRO28" s="76"/>
      <c r="WRP28" s="76"/>
      <c r="WRQ28" s="76"/>
      <c r="WRR28" s="76"/>
      <c r="WRS28" s="76"/>
      <c r="WRT28" s="76"/>
      <c r="WRU28" s="76"/>
      <c r="WRV28" s="76"/>
      <c r="WRW28" s="76"/>
      <c r="WRX28" s="76"/>
      <c r="WRY28" s="76"/>
      <c r="WRZ28" s="76"/>
      <c r="WSA28" s="76"/>
      <c r="WSB28" s="76"/>
      <c r="WSC28" s="76"/>
      <c r="WSD28" s="76"/>
      <c r="WSE28" s="76"/>
      <c r="WSF28" s="76"/>
      <c r="WSG28" s="76"/>
      <c r="WSH28" s="76"/>
      <c r="WSI28" s="76"/>
      <c r="WSJ28" s="76"/>
      <c r="WSK28" s="76"/>
      <c r="WSL28" s="76"/>
      <c r="WSM28" s="76"/>
      <c r="WSN28" s="76"/>
      <c r="WSO28" s="76"/>
      <c r="WSP28" s="76"/>
      <c r="WSQ28" s="76"/>
      <c r="WSR28" s="76"/>
      <c r="WSS28" s="76"/>
      <c r="WST28" s="76"/>
      <c r="WSU28" s="76"/>
      <c r="WSV28" s="76"/>
      <c r="WSW28" s="76"/>
      <c r="WSX28" s="76"/>
      <c r="WSY28" s="76"/>
      <c r="WSZ28" s="76"/>
      <c r="WTA28" s="76"/>
      <c r="WTB28" s="76"/>
      <c r="WTC28" s="76"/>
      <c r="WTD28" s="76"/>
      <c r="WTE28" s="76"/>
      <c r="WTF28" s="76"/>
      <c r="WTG28" s="76"/>
      <c r="WTH28" s="76"/>
      <c r="WTI28" s="76"/>
      <c r="WTJ28" s="76"/>
      <c r="WTK28" s="76"/>
      <c r="WTL28" s="76"/>
      <c r="WTM28" s="76"/>
      <c r="WTN28" s="76"/>
      <c r="WTO28" s="76"/>
      <c r="WTP28" s="76"/>
      <c r="WTQ28" s="76"/>
      <c r="WTR28" s="76"/>
      <c r="WTS28" s="76"/>
      <c r="WTT28" s="76"/>
      <c r="WTU28" s="76"/>
      <c r="WTV28" s="76"/>
      <c r="WTW28" s="76"/>
      <c r="WTX28" s="76"/>
      <c r="WTY28" s="76"/>
      <c r="WTZ28" s="76"/>
      <c r="WUA28" s="76"/>
      <c r="WUB28" s="76"/>
      <c r="WUC28" s="76"/>
      <c r="WUD28" s="76"/>
      <c r="WUE28" s="76"/>
      <c r="WUF28" s="76"/>
      <c r="WUG28" s="76"/>
      <c r="WUH28" s="76"/>
      <c r="WUI28" s="76"/>
      <c r="WUJ28" s="76"/>
      <c r="WUK28" s="76"/>
      <c r="WUL28" s="76"/>
      <c r="WUM28" s="76"/>
      <c r="WUN28" s="76"/>
      <c r="WUO28" s="76"/>
      <c r="WUP28" s="76"/>
      <c r="WUQ28" s="76"/>
      <c r="WUR28" s="76"/>
      <c r="WUS28" s="76"/>
      <c r="WUT28" s="76"/>
      <c r="WUU28" s="76"/>
      <c r="WUV28" s="76"/>
      <c r="WUW28" s="76"/>
      <c r="WUX28" s="76"/>
      <c r="WUY28" s="76"/>
      <c r="WUZ28" s="76"/>
      <c r="WVA28" s="76"/>
      <c r="WVB28" s="76"/>
      <c r="WVC28" s="76"/>
      <c r="WVD28" s="76"/>
      <c r="WVE28" s="76"/>
      <c r="WVF28" s="76"/>
      <c r="WVG28" s="76"/>
      <c r="WVH28" s="76"/>
      <c r="WVI28" s="76"/>
      <c r="WVJ28" s="76"/>
      <c r="WVK28" s="76"/>
      <c r="WVL28" s="76"/>
      <c r="WVM28" s="76"/>
      <c r="WVN28" s="76"/>
      <c r="WVO28" s="76"/>
      <c r="WVP28" s="76"/>
      <c r="WVQ28" s="76"/>
      <c r="WVR28" s="76"/>
      <c r="WVS28" s="76"/>
      <c r="WVT28" s="76"/>
      <c r="WVU28" s="76"/>
      <c r="WVV28" s="76"/>
      <c r="WVW28" s="76"/>
      <c r="WVX28" s="76"/>
      <c r="WVY28" s="76"/>
      <c r="WVZ28" s="76"/>
      <c r="WWA28" s="76"/>
      <c r="WWB28" s="76"/>
      <c r="WWC28" s="76"/>
      <c r="WWD28" s="76"/>
      <c r="WWE28" s="76"/>
      <c r="WWF28" s="76"/>
      <c r="WWG28" s="76"/>
      <c r="WWH28" s="76"/>
      <c r="WWI28" s="76"/>
      <c r="WWJ28" s="76"/>
      <c r="WWK28" s="76"/>
      <c r="WWL28" s="76"/>
      <c r="WWM28" s="76"/>
      <c r="WWN28" s="76"/>
      <c r="WWO28" s="76"/>
      <c r="WWP28" s="76"/>
      <c r="WWQ28" s="76"/>
      <c r="WWR28" s="76"/>
      <c r="WWS28" s="76"/>
      <c r="WWT28" s="76"/>
      <c r="WWU28" s="76"/>
      <c r="WWV28" s="76"/>
      <c r="WWW28" s="76"/>
      <c r="WWX28" s="76"/>
      <c r="WWY28" s="76"/>
      <c r="WWZ28" s="76"/>
      <c r="WXA28" s="76"/>
      <c r="WXB28" s="76"/>
      <c r="WXC28" s="76"/>
      <c r="WXD28" s="76"/>
      <c r="WXE28" s="76"/>
      <c r="WXF28" s="76"/>
      <c r="WXG28" s="76"/>
      <c r="WXH28" s="76"/>
      <c r="WXI28" s="76"/>
      <c r="WXJ28" s="76"/>
      <c r="WXK28" s="76"/>
      <c r="WXL28" s="76"/>
      <c r="WXM28" s="76"/>
      <c r="WXN28" s="76"/>
      <c r="WXO28" s="76"/>
      <c r="WXP28" s="76"/>
      <c r="WXQ28" s="76"/>
      <c r="WXR28" s="76"/>
      <c r="WXS28" s="76"/>
      <c r="WXT28" s="76"/>
      <c r="WXU28" s="76"/>
      <c r="WXV28" s="76"/>
      <c r="WXW28" s="76"/>
      <c r="WXX28" s="76"/>
      <c r="WXY28" s="76"/>
      <c r="WXZ28" s="76"/>
      <c r="WYA28" s="76"/>
      <c r="WYB28" s="76"/>
      <c r="WYC28" s="76"/>
      <c r="WYD28" s="76"/>
      <c r="WYE28" s="76"/>
      <c r="WYF28" s="76"/>
      <c r="WYG28" s="76"/>
      <c r="WYH28" s="76"/>
      <c r="WYI28" s="76"/>
      <c r="WYJ28" s="76"/>
      <c r="WYK28" s="76"/>
      <c r="WYL28" s="76"/>
      <c r="WYM28" s="76"/>
      <c r="WYN28" s="76"/>
      <c r="WYO28" s="76"/>
      <c r="WYP28" s="76"/>
      <c r="WYQ28" s="76"/>
      <c r="WYR28" s="76"/>
      <c r="WYS28" s="76"/>
      <c r="WYT28" s="76"/>
      <c r="WYU28" s="76"/>
      <c r="WYV28" s="76"/>
      <c r="WYW28" s="76"/>
      <c r="WYX28" s="76"/>
      <c r="WYY28" s="76"/>
      <c r="WYZ28" s="76"/>
      <c r="WZA28" s="76"/>
      <c r="WZB28" s="76"/>
      <c r="WZC28" s="76"/>
      <c r="WZD28" s="76"/>
      <c r="WZE28" s="76"/>
      <c r="WZF28" s="76"/>
      <c r="WZG28" s="76"/>
      <c r="WZH28" s="76"/>
      <c r="WZI28" s="76"/>
      <c r="WZJ28" s="76"/>
      <c r="WZK28" s="76"/>
      <c r="WZL28" s="76"/>
      <c r="WZM28" s="76"/>
      <c r="WZN28" s="76"/>
      <c r="WZO28" s="76"/>
      <c r="WZP28" s="76"/>
      <c r="WZQ28" s="76"/>
      <c r="WZR28" s="76"/>
      <c r="WZS28" s="76"/>
      <c r="WZT28" s="76"/>
      <c r="WZU28" s="76"/>
      <c r="WZV28" s="76"/>
      <c r="WZW28" s="76"/>
      <c r="WZX28" s="76"/>
      <c r="WZY28" s="76"/>
      <c r="WZZ28" s="76"/>
      <c r="XAA28" s="76"/>
      <c r="XAB28" s="76"/>
      <c r="XAC28" s="76"/>
      <c r="XAD28" s="76"/>
      <c r="XAE28" s="76"/>
      <c r="XAF28" s="76"/>
      <c r="XAG28" s="76"/>
      <c r="XAH28" s="76"/>
      <c r="XAI28" s="76"/>
      <c r="XAJ28" s="76"/>
      <c r="XAK28" s="76"/>
      <c r="XAL28" s="76"/>
      <c r="XAM28" s="76"/>
      <c r="XAN28" s="76"/>
      <c r="XAO28" s="76"/>
      <c r="XAP28" s="76"/>
      <c r="XAQ28" s="76"/>
      <c r="XAR28" s="76"/>
      <c r="XAS28" s="76"/>
      <c r="XAT28" s="76"/>
      <c r="XAU28" s="76"/>
      <c r="XAV28" s="76"/>
      <c r="XAW28" s="76"/>
      <c r="XAX28" s="76"/>
      <c r="XAY28" s="76"/>
      <c r="XAZ28" s="76"/>
      <c r="XBA28" s="76"/>
      <c r="XBB28" s="76"/>
      <c r="XBC28" s="76"/>
      <c r="XBD28" s="76"/>
      <c r="XBE28" s="76"/>
      <c r="XBF28" s="76"/>
      <c r="XBG28" s="76"/>
      <c r="XBH28" s="76"/>
      <c r="XBI28" s="76"/>
      <c r="XBJ28" s="76"/>
      <c r="XBK28" s="76"/>
      <c r="XBL28" s="76"/>
      <c r="XBM28" s="76"/>
      <c r="XBN28" s="76"/>
      <c r="XBO28" s="76"/>
      <c r="XBP28" s="76"/>
      <c r="XBQ28" s="76"/>
      <c r="XBR28" s="76"/>
      <c r="XBS28" s="76"/>
      <c r="XBT28" s="76"/>
      <c r="XBU28" s="76"/>
      <c r="XBV28" s="76"/>
      <c r="XBW28" s="76"/>
      <c r="XBX28" s="76"/>
      <c r="XBY28" s="76"/>
      <c r="XBZ28" s="76"/>
      <c r="XCA28" s="76"/>
      <c r="XCB28" s="76"/>
      <c r="XCC28" s="76"/>
      <c r="XCD28" s="76"/>
      <c r="XCE28" s="76"/>
      <c r="XCF28" s="76"/>
      <c r="XCG28" s="76"/>
      <c r="XCH28" s="76"/>
      <c r="XCI28" s="76"/>
      <c r="XCJ28" s="76"/>
      <c r="XCK28" s="76"/>
      <c r="XCL28" s="76"/>
      <c r="XCM28" s="76"/>
      <c r="XCN28" s="76"/>
      <c r="XCO28" s="76"/>
      <c r="XCP28" s="76"/>
      <c r="XCQ28" s="76"/>
      <c r="XCR28" s="76"/>
      <c r="XCS28" s="76"/>
      <c r="XCT28" s="76"/>
      <c r="XCU28" s="76"/>
      <c r="XCV28" s="76"/>
      <c r="XCW28" s="76"/>
      <c r="XCX28" s="76"/>
      <c r="XCY28" s="76"/>
      <c r="XCZ28" s="76"/>
      <c r="XDA28" s="76"/>
      <c r="XDB28" s="76"/>
      <c r="XDC28" s="76"/>
      <c r="XDD28" s="76"/>
      <c r="XDE28" s="76"/>
      <c r="XDF28" s="76"/>
      <c r="XDG28" s="76"/>
      <c r="XDH28" s="76"/>
      <c r="XDI28" s="76"/>
      <c r="XDJ28" s="76"/>
      <c r="XDK28" s="76"/>
      <c r="XDL28" s="76"/>
      <c r="XDM28" s="76"/>
      <c r="XDN28" s="76"/>
      <c r="XDO28" s="76"/>
      <c r="XDP28" s="76"/>
      <c r="XDQ28" s="76"/>
      <c r="XDR28" s="76"/>
      <c r="XDS28" s="76"/>
      <c r="XDT28" s="76"/>
      <c r="XDU28" s="76"/>
      <c r="XDV28" s="76"/>
      <c r="XDW28" s="76"/>
      <c r="XDX28" s="76"/>
      <c r="XDY28" s="76"/>
      <c r="XDZ28" s="76"/>
      <c r="XEA28" s="76"/>
      <c r="XEB28" s="76"/>
      <c r="XEC28" s="76"/>
      <c r="XED28" s="76"/>
      <c r="XEE28" s="76"/>
      <c r="XEF28" s="76"/>
      <c r="XEG28" s="76"/>
      <c r="XEH28" s="76"/>
    </row>
    <row r="29" s="76" customFormat="1" ht="23" customHeight="1" spans="1:1024 1025:16362">
      <c r="A29" s="49">
        <v>24</v>
      </c>
      <c r="B29" s="49" t="s">
        <v>369</v>
      </c>
      <c r="C29" s="120" t="s">
        <v>393</v>
      </c>
      <c r="D29" s="50">
        <v>9060103016</v>
      </c>
      <c r="E29" s="51" t="s">
        <v>405</v>
      </c>
      <c r="F29" s="50" t="s">
        <v>400</v>
      </c>
      <c r="G29" s="52">
        <v>300</v>
      </c>
      <c r="H29" s="53">
        <v>12</v>
      </c>
      <c r="I29" s="54" t="s">
        <v>396</v>
      </c>
      <c r="J29" s="58">
        <f t="shared" si="0"/>
        <v>52.8</v>
      </c>
      <c r="K29" s="55">
        <v>4.4</v>
      </c>
      <c r="L29" s="58">
        <f t="shared" si="1"/>
        <v>81.6</v>
      </c>
      <c r="M29" s="121">
        <v>6.8</v>
      </c>
      <c r="N29" s="56">
        <f t="shared" si="2"/>
        <v>0.352941176470588</v>
      </c>
      <c r="O29" s="58">
        <v>16.8</v>
      </c>
      <c r="P29" s="56">
        <f t="shared" si="3"/>
        <v>0.595238095238095</v>
      </c>
      <c r="Q29" s="62">
        <v>6934045685141</v>
      </c>
      <c r="R29" s="12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</row>
    <row r="30" s="76" customFormat="1" ht="23" customHeight="1" spans="1:1024 1025:16362">
      <c r="A30" s="49">
        <v>25</v>
      </c>
      <c r="B30" s="49" t="s">
        <v>369</v>
      </c>
      <c r="C30" s="120" t="s">
        <v>393</v>
      </c>
      <c r="D30" s="50">
        <v>9060101012</v>
      </c>
      <c r="E30" s="51" t="s">
        <v>406</v>
      </c>
      <c r="F30" s="50" t="s">
        <v>372</v>
      </c>
      <c r="G30" s="52">
        <v>300</v>
      </c>
      <c r="H30" s="53">
        <v>12</v>
      </c>
      <c r="I30" s="54" t="s">
        <v>396</v>
      </c>
      <c r="J30" s="58">
        <f t="shared" si="0"/>
        <v>62.4</v>
      </c>
      <c r="K30" s="55">
        <v>5.2</v>
      </c>
      <c r="L30" s="58">
        <f t="shared" si="1"/>
        <v>93.6</v>
      </c>
      <c r="M30" s="121">
        <v>7.8</v>
      </c>
      <c r="N30" s="56">
        <f t="shared" si="2"/>
        <v>0.333333333333333</v>
      </c>
      <c r="O30" s="58">
        <v>16.8</v>
      </c>
      <c r="P30" s="56">
        <f t="shared" si="3"/>
        <v>0.535714285714286</v>
      </c>
      <c r="Q30" s="62">
        <v>6934045685110</v>
      </c>
      <c r="R30" s="12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</row>
    <row r="31" s="76" customFormat="1" ht="23" customHeight="1" spans="1:1024 1025:16362">
      <c r="A31" s="49">
        <v>26</v>
      </c>
      <c r="B31" s="49" t="s">
        <v>369</v>
      </c>
      <c r="C31" s="120" t="s">
        <v>393</v>
      </c>
      <c r="D31" s="50">
        <v>9060101002</v>
      </c>
      <c r="E31" s="51" t="s">
        <v>407</v>
      </c>
      <c r="F31" s="50" t="s">
        <v>372</v>
      </c>
      <c r="G31" s="52">
        <v>300</v>
      </c>
      <c r="H31" s="53">
        <v>12</v>
      </c>
      <c r="I31" s="54" t="s">
        <v>396</v>
      </c>
      <c r="J31" s="58">
        <f t="shared" si="0"/>
        <v>93.6</v>
      </c>
      <c r="K31" s="55">
        <v>7.8</v>
      </c>
      <c r="L31" s="58">
        <f t="shared" si="1"/>
        <v>120</v>
      </c>
      <c r="M31" s="121">
        <v>10</v>
      </c>
      <c r="N31" s="56">
        <f t="shared" si="2"/>
        <v>0.22</v>
      </c>
      <c r="O31" s="58">
        <v>23.9</v>
      </c>
      <c r="P31" s="56">
        <f t="shared" si="3"/>
        <v>0.581589958158996</v>
      </c>
      <c r="Q31" s="62">
        <v>6934045685028</v>
      </c>
      <c r="R31" s="12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</row>
    <row r="32" s="76" customFormat="1" ht="23" customHeight="1" spans="1:1024 1025:16362">
      <c r="A32" s="49">
        <v>27</v>
      </c>
      <c r="B32" s="49" t="s">
        <v>369</v>
      </c>
      <c r="C32" s="120" t="s">
        <v>393</v>
      </c>
      <c r="D32" s="50">
        <v>9060103014</v>
      </c>
      <c r="E32" s="51" t="s">
        <v>408</v>
      </c>
      <c r="F32" s="50" t="s">
        <v>372</v>
      </c>
      <c r="G32" s="52">
        <v>300</v>
      </c>
      <c r="H32" s="53">
        <v>12</v>
      </c>
      <c r="I32" s="54" t="s">
        <v>396</v>
      </c>
      <c r="J32" s="58">
        <f t="shared" si="0"/>
        <v>81.6</v>
      </c>
      <c r="K32" s="55">
        <v>6.8</v>
      </c>
      <c r="L32" s="58">
        <f t="shared" si="1"/>
        <v>118.8</v>
      </c>
      <c r="M32" s="121">
        <v>9.9</v>
      </c>
      <c r="N32" s="56">
        <f t="shared" si="2"/>
        <v>0.313131313131313</v>
      </c>
      <c r="O32" s="58">
        <v>19.8</v>
      </c>
      <c r="P32" s="56">
        <f t="shared" si="3"/>
        <v>0.5</v>
      </c>
      <c r="Q32" s="62">
        <v>6934045685035</v>
      </c>
      <c r="R32" s="122"/>
    </row>
    <row r="33" s="76" customFormat="1" ht="23" customHeight="1" spans="1:1024 1025:16362">
      <c r="A33" s="49">
        <v>28</v>
      </c>
      <c r="B33" s="49" t="s">
        <v>369</v>
      </c>
      <c r="C33" s="120" t="s">
        <v>393</v>
      </c>
      <c r="D33" s="50">
        <v>9060103015</v>
      </c>
      <c r="E33" s="51" t="s">
        <v>409</v>
      </c>
      <c r="F33" s="50" t="s">
        <v>372</v>
      </c>
      <c r="G33" s="52">
        <v>300</v>
      </c>
      <c r="H33" s="53">
        <v>12</v>
      </c>
      <c r="I33" s="54" t="s">
        <v>396</v>
      </c>
      <c r="J33" s="58">
        <f t="shared" si="0"/>
        <v>63.6</v>
      </c>
      <c r="K33" s="55">
        <v>5.3</v>
      </c>
      <c r="L33" s="58">
        <f t="shared" si="1"/>
        <v>98.4</v>
      </c>
      <c r="M33" s="121">
        <v>8.2</v>
      </c>
      <c r="N33" s="56">
        <f t="shared" si="2"/>
        <v>0.353658536585366</v>
      </c>
      <c r="O33" s="58">
        <v>16.8</v>
      </c>
      <c r="P33" s="56">
        <f t="shared" si="3"/>
        <v>0.511904761904762</v>
      </c>
      <c r="Q33" s="62">
        <v>6934045685059</v>
      </c>
      <c r="R33" s="122"/>
    </row>
    <row r="34" s="76" customFormat="1" ht="23" customHeight="1" spans="1:1024 1025:16362">
      <c r="A34" s="49">
        <v>29</v>
      </c>
      <c r="B34" s="49" t="s">
        <v>369</v>
      </c>
      <c r="C34" s="120" t="s">
        <v>393</v>
      </c>
      <c r="D34" s="50">
        <v>9060103019</v>
      </c>
      <c r="E34" s="51" t="s">
        <v>410</v>
      </c>
      <c r="F34" s="50" t="s">
        <v>372</v>
      </c>
      <c r="G34" s="52">
        <v>300</v>
      </c>
      <c r="H34" s="53">
        <v>12</v>
      </c>
      <c r="I34" s="54" t="s">
        <v>396</v>
      </c>
      <c r="J34" s="58">
        <f t="shared" si="0"/>
        <v>66</v>
      </c>
      <c r="K34" s="55">
        <v>5.5</v>
      </c>
      <c r="L34" s="58">
        <f t="shared" si="1"/>
        <v>98.4</v>
      </c>
      <c r="M34" s="121">
        <v>8.2</v>
      </c>
      <c r="N34" s="56">
        <f t="shared" si="2"/>
        <v>0.329268292682927</v>
      </c>
      <c r="O34" s="58">
        <v>16.8</v>
      </c>
      <c r="P34" s="56">
        <f t="shared" si="3"/>
        <v>0.511904761904762</v>
      </c>
      <c r="Q34" s="62">
        <v>6934045685103</v>
      </c>
      <c r="R34" s="122"/>
    </row>
    <row r="35" s="76" customFormat="1" ht="23" customHeight="1" spans="1:1024 1025:16362">
      <c r="A35" s="49">
        <v>30</v>
      </c>
      <c r="B35" s="49" t="s">
        <v>369</v>
      </c>
      <c r="C35" s="120" t="s">
        <v>393</v>
      </c>
      <c r="D35" s="50">
        <v>9060101001</v>
      </c>
      <c r="E35" s="51" t="s">
        <v>411</v>
      </c>
      <c r="F35" s="50" t="s">
        <v>372</v>
      </c>
      <c r="G35" s="52">
        <v>300</v>
      </c>
      <c r="H35" s="53">
        <v>12</v>
      </c>
      <c r="I35" s="54" t="s">
        <v>396</v>
      </c>
      <c r="J35" s="58">
        <f t="shared" si="0"/>
        <v>127.2</v>
      </c>
      <c r="K35" s="55">
        <v>10.6</v>
      </c>
      <c r="L35" s="58">
        <f t="shared" si="1"/>
        <v>180</v>
      </c>
      <c r="M35" s="121">
        <v>15</v>
      </c>
      <c r="N35" s="56">
        <f t="shared" si="2"/>
        <v>0.293333333333333</v>
      </c>
      <c r="O35" s="58">
        <v>34.8</v>
      </c>
      <c r="P35" s="56">
        <f t="shared" si="3"/>
        <v>0.568965517241379</v>
      </c>
      <c r="Q35" s="62">
        <v>6934045685233</v>
      </c>
      <c r="R35" s="12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</row>
    <row r="36" s="76" customFormat="1" ht="23" customHeight="1" spans="1:1024 1025:16362">
      <c r="A36" s="49">
        <v>31</v>
      </c>
      <c r="B36" s="49" t="s">
        <v>369</v>
      </c>
      <c r="C36" s="120" t="s">
        <v>393</v>
      </c>
      <c r="D36" s="50">
        <v>9060103021</v>
      </c>
      <c r="E36" s="51" t="s">
        <v>412</v>
      </c>
      <c r="F36" s="50" t="s">
        <v>372</v>
      </c>
      <c r="G36" s="52">
        <v>360</v>
      </c>
      <c r="H36" s="53">
        <v>12</v>
      </c>
      <c r="I36" s="54" t="s">
        <v>396</v>
      </c>
      <c r="J36" s="58">
        <f t="shared" si="0"/>
        <v>108</v>
      </c>
      <c r="K36" s="55">
        <v>9</v>
      </c>
      <c r="L36" s="58">
        <f t="shared" si="1"/>
        <v>135.6</v>
      </c>
      <c r="M36" s="121">
        <v>11.3</v>
      </c>
      <c r="N36" s="56">
        <f t="shared" si="2"/>
        <v>0.20353982300885</v>
      </c>
      <c r="O36" s="58">
        <v>19.8</v>
      </c>
      <c r="P36" s="56">
        <f t="shared" si="3"/>
        <v>0.429292929292929</v>
      </c>
      <c r="Q36" s="62">
        <v>6934045683031</v>
      </c>
      <c r="R36" s="12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</row>
    <row r="37" s="76" customFormat="1" ht="23" customHeight="1" spans="1:1024 1025:16362">
      <c r="A37" s="49">
        <v>32</v>
      </c>
      <c r="B37" s="49" t="s">
        <v>369</v>
      </c>
      <c r="C37" s="120" t="s">
        <v>413</v>
      </c>
      <c r="D37" s="139">
        <v>8030307014</v>
      </c>
      <c r="E37" s="51" t="s">
        <v>414</v>
      </c>
      <c r="F37" s="50" t="s">
        <v>372</v>
      </c>
      <c r="G37" s="52">
        <v>500</v>
      </c>
      <c r="H37" s="53">
        <v>24</v>
      </c>
      <c r="I37" s="54" t="s">
        <v>384</v>
      </c>
      <c r="J37" s="58">
        <f t="shared" si="0"/>
        <v>96</v>
      </c>
      <c r="K37" s="55">
        <v>4</v>
      </c>
      <c r="L37" s="58">
        <f t="shared" si="1"/>
        <v>134.4</v>
      </c>
      <c r="M37" s="121">
        <v>5.6</v>
      </c>
      <c r="N37" s="56">
        <f t="shared" si="2"/>
        <v>0.285714285714286</v>
      </c>
      <c r="O37" s="58">
        <v>12.9</v>
      </c>
      <c r="P37" s="56">
        <f t="shared" si="3"/>
        <v>0.565891472868217</v>
      </c>
      <c r="Q37" s="62">
        <v>6924599901613</v>
      </c>
      <c r="R37" s="140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</row>
    <row r="38" s="76" customFormat="1" ht="23" customHeight="1" spans="1:1024 1025:16362">
      <c r="A38" s="49">
        <v>33</v>
      </c>
      <c r="B38" s="49" t="s">
        <v>369</v>
      </c>
      <c r="C38" s="120" t="s">
        <v>413</v>
      </c>
      <c r="D38" s="139">
        <v>8030307010</v>
      </c>
      <c r="E38" s="51" t="s">
        <v>415</v>
      </c>
      <c r="F38" s="50" t="s">
        <v>395</v>
      </c>
      <c r="G38" s="52">
        <v>400</v>
      </c>
      <c r="H38" s="53">
        <v>30</v>
      </c>
      <c r="I38" s="54" t="s">
        <v>384</v>
      </c>
      <c r="J38" s="58">
        <f t="shared" si="0"/>
        <v>120</v>
      </c>
      <c r="K38" s="55">
        <v>4</v>
      </c>
      <c r="L38" s="58">
        <f t="shared" si="1"/>
        <v>150</v>
      </c>
      <c r="M38" s="121">
        <v>5</v>
      </c>
      <c r="N38" s="56">
        <f t="shared" si="2"/>
        <v>0.2</v>
      </c>
      <c r="O38" s="58">
        <v>8.9</v>
      </c>
      <c r="P38" s="56">
        <f t="shared" si="3"/>
        <v>0.438202247191011</v>
      </c>
      <c r="Q38" s="62">
        <v>6924599902221</v>
      </c>
      <c r="R38" s="140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</row>
    <row r="39" s="76" customFormat="1" ht="23" customHeight="1" spans="1:1024 1025:16362">
      <c r="A39" s="49">
        <v>34</v>
      </c>
      <c r="B39" s="49" t="s">
        <v>369</v>
      </c>
      <c r="C39" s="120" t="s">
        <v>413</v>
      </c>
      <c r="D39" s="139">
        <v>8030307011</v>
      </c>
      <c r="E39" s="51" t="s">
        <v>416</v>
      </c>
      <c r="F39" s="50" t="s">
        <v>395</v>
      </c>
      <c r="G39" s="52">
        <v>400</v>
      </c>
      <c r="H39" s="53">
        <v>30</v>
      </c>
      <c r="I39" s="54" t="s">
        <v>384</v>
      </c>
      <c r="J39" s="58">
        <f t="shared" si="0"/>
        <v>96</v>
      </c>
      <c r="K39" s="55">
        <v>3.2</v>
      </c>
      <c r="L39" s="58">
        <f t="shared" si="1"/>
        <v>135</v>
      </c>
      <c r="M39" s="121">
        <v>4.5</v>
      </c>
      <c r="N39" s="56">
        <f t="shared" si="2"/>
        <v>0.288888888888889</v>
      </c>
      <c r="O39" s="58">
        <v>9.9</v>
      </c>
      <c r="P39" s="56">
        <f t="shared" si="3"/>
        <v>0.545454545454546</v>
      </c>
      <c r="Q39" s="62">
        <v>6924599902207</v>
      </c>
      <c r="R39" s="140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</row>
    <row r="40" s="76" customFormat="1" ht="23" customHeight="1" spans="1:1024 1025:16362">
      <c r="A40" s="49">
        <v>35</v>
      </c>
      <c r="B40" s="49" t="s">
        <v>369</v>
      </c>
      <c r="C40" s="120" t="s">
        <v>413</v>
      </c>
      <c r="D40" s="139">
        <v>8030307007</v>
      </c>
      <c r="E40" s="51" t="s">
        <v>417</v>
      </c>
      <c r="F40" s="50" t="s">
        <v>395</v>
      </c>
      <c r="G40" s="52">
        <v>400</v>
      </c>
      <c r="H40" s="53">
        <v>30</v>
      </c>
      <c r="I40" s="54" t="s">
        <v>384</v>
      </c>
      <c r="J40" s="58">
        <f t="shared" si="0"/>
        <v>102</v>
      </c>
      <c r="K40" s="55">
        <v>3.4</v>
      </c>
      <c r="L40" s="58">
        <f t="shared" si="1"/>
        <v>132</v>
      </c>
      <c r="M40" s="121">
        <v>4.4</v>
      </c>
      <c r="N40" s="56">
        <f t="shared" si="2"/>
        <v>0.227272727272727</v>
      </c>
      <c r="O40" s="58">
        <v>9.9</v>
      </c>
      <c r="P40" s="56">
        <f t="shared" si="3"/>
        <v>0.555555555555556</v>
      </c>
      <c r="Q40" s="62">
        <v>6924599902160</v>
      </c>
      <c r="R40" s="140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</row>
    <row r="41" s="76" customFormat="1" ht="23" customHeight="1" spans="1:1024 1025:16362">
      <c r="A41" s="49">
        <v>36</v>
      </c>
      <c r="B41" s="49" t="s">
        <v>369</v>
      </c>
      <c r="C41" s="120" t="s">
        <v>413</v>
      </c>
      <c r="D41" s="139">
        <v>8030305004</v>
      </c>
      <c r="E41" s="51" t="s">
        <v>418</v>
      </c>
      <c r="F41" s="50" t="s">
        <v>372</v>
      </c>
      <c r="G41" s="52">
        <v>350</v>
      </c>
      <c r="H41" s="53">
        <v>24</v>
      </c>
      <c r="I41" s="54" t="s">
        <v>384</v>
      </c>
      <c r="J41" s="58">
        <f t="shared" si="0"/>
        <v>62.4</v>
      </c>
      <c r="K41" s="55">
        <v>2.6</v>
      </c>
      <c r="L41" s="58">
        <f t="shared" si="1"/>
        <v>81.6</v>
      </c>
      <c r="M41" s="121">
        <v>3.4</v>
      </c>
      <c r="N41" s="56">
        <f t="shared" si="2"/>
        <v>0.235294117647059</v>
      </c>
      <c r="O41" s="58">
        <v>9.9</v>
      </c>
      <c r="P41" s="56">
        <f t="shared" si="3"/>
        <v>0.656565656565657</v>
      </c>
      <c r="Q41" s="62">
        <v>6924599901569</v>
      </c>
      <c r="R41" s="140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</row>
    <row r="42" s="2" customFormat="1" ht="23" customHeight="1" spans="1:1024 1025:16362">
      <c r="A42" s="49">
        <v>37</v>
      </c>
      <c r="B42" s="49" t="s">
        <v>369</v>
      </c>
      <c r="C42" s="120" t="s">
        <v>413</v>
      </c>
      <c r="D42" s="139">
        <v>8030301006</v>
      </c>
      <c r="E42" s="51" t="s">
        <v>419</v>
      </c>
      <c r="F42" s="50" t="s">
        <v>372</v>
      </c>
      <c r="G42" s="52">
        <v>340</v>
      </c>
      <c r="H42" s="53">
        <v>20</v>
      </c>
      <c r="I42" s="54" t="s">
        <v>266</v>
      </c>
      <c r="J42" s="58">
        <f t="shared" si="0"/>
        <v>54</v>
      </c>
      <c r="K42" s="55">
        <v>2.7</v>
      </c>
      <c r="L42" s="58">
        <f t="shared" si="1"/>
        <v>66</v>
      </c>
      <c r="M42" s="121">
        <v>3.3</v>
      </c>
      <c r="N42" s="56">
        <f t="shared" si="2"/>
        <v>0.181818181818182</v>
      </c>
      <c r="O42" s="58">
        <v>5.9</v>
      </c>
      <c r="P42" s="56">
        <f t="shared" si="3"/>
        <v>0.440677966101695</v>
      </c>
      <c r="Q42" s="62">
        <v>6924599900012</v>
      </c>
      <c r="R42" s="140"/>
    </row>
    <row r="43" s="76" customFormat="1" ht="23" customHeight="1" spans="1:1024 1025:16362">
      <c r="A43" s="49">
        <v>38</v>
      </c>
      <c r="B43" s="49" t="s">
        <v>369</v>
      </c>
      <c r="C43" s="120" t="s">
        <v>413</v>
      </c>
      <c r="D43" s="139">
        <v>8030304008</v>
      </c>
      <c r="E43" s="51" t="s">
        <v>420</v>
      </c>
      <c r="F43" s="50" t="s">
        <v>372</v>
      </c>
      <c r="G43" s="52">
        <v>350</v>
      </c>
      <c r="H43" s="53">
        <v>28</v>
      </c>
      <c r="I43" s="54" t="s">
        <v>384</v>
      </c>
      <c r="J43" s="58">
        <f t="shared" si="0"/>
        <v>67.2</v>
      </c>
      <c r="K43" s="55">
        <v>2.4</v>
      </c>
      <c r="L43" s="58">
        <f t="shared" si="1"/>
        <v>84</v>
      </c>
      <c r="M43" s="121">
        <v>3</v>
      </c>
      <c r="N43" s="56">
        <f t="shared" si="2"/>
        <v>0.2</v>
      </c>
      <c r="O43" s="58">
        <v>4.9</v>
      </c>
      <c r="P43" s="56">
        <f t="shared" si="3"/>
        <v>0.387755102040816</v>
      </c>
      <c r="Q43" s="62">
        <v>6924599900197</v>
      </c>
      <c r="R43" s="140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</row>
    <row r="44" s="76" customFormat="1" ht="23" customHeight="1" spans="1:1024 1025:16362">
      <c r="A44" s="49">
        <v>39</v>
      </c>
      <c r="B44" s="49" t="s">
        <v>369</v>
      </c>
      <c r="C44" s="120" t="s">
        <v>413</v>
      </c>
      <c r="D44" s="139">
        <v>8030301174</v>
      </c>
      <c r="E44" s="51" t="s">
        <v>421</v>
      </c>
      <c r="F44" s="50" t="s">
        <v>372</v>
      </c>
      <c r="G44" s="52">
        <v>191</v>
      </c>
      <c r="H44" s="53">
        <v>24</v>
      </c>
      <c r="I44" s="54" t="s">
        <v>396</v>
      </c>
      <c r="J44" s="58">
        <f t="shared" si="0"/>
        <v>79.2</v>
      </c>
      <c r="K44" s="55">
        <v>3.3</v>
      </c>
      <c r="L44" s="58">
        <f t="shared" si="1"/>
        <v>93.6</v>
      </c>
      <c r="M44" s="121">
        <v>3.9</v>
      </c>
      <c r="N44" s="56">
        <f t="shared" si="2"/>
        <v>0.153846153846154</v>
      </c>
      <c r="O44" s="58">
        <v>7.9</v>
      </c>
      <c r="P44" s="56">
        <f t="shared" si="3"/>
        <v>0.506329113924051</v>
      </c>
      <c r="Q44" s="62">
        <v>6924599906038</v>
      </c>
      <c r="R44" s="140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</row>
    <row r="45" s="76" customFormat="1" ht="23" customHeight="1" spans="1:1024 1025:16362">
      <c r="A45" s="49">
        <v>40</v>
      </c>
      <c r="B45" s="49" t="s">
        <v>369</v>
      </c>
      <c r="C45" s="120" t="s">
        <v>413</v>
      </c>
      <c r="D45" s="139">
        <v>8030301153</v>
      </c>
      <c r="E45" s="51" t="s">
        <v>422</v>
      </c>
      <c r="F45" s="50" t="s">
        <v>372</v>
      </c>
      <c r="G45" s="52">
        <v>114</v>
      </c>
      <c r="H45" s="53">
        <v>12</v>
      </c>
      <c r="I45" s="54" t="s">
        <v>423</v>
      </c>
      <c r="J45" s="58">
        <f t="shared" si="0"/>
        <v>34.8</v>
      </c>
      <c r="K45" s="55">
        <v>2.9</v>
      </c>
      <c r="L45" s="58">
        <f t="shared" si="1"/>
        <v>44.4</v>
      </c>
      <c r="M45" s="121">
        <v>3.7</v>
      </c>
      <c r="N45" s="56">
        <f t="shared" si="2"/>
        <v>0.216216216216216</v>
      </c>
      <c r="O45" s="58">
        <v>7.9</v>
      </c>
      <c r="P45" s="56">
        <f t="shared" si="3"/>
        <v>0.531645569620253</v>
      </c>
      <c r="Q45" s="62">
        <v>6924599905123</v>
      </c>
      <c r="R45" s="140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</row>
    <row r="46" s="76" customFormat="1" ht="23" customHeight="1" spans="1:1024 1025:16362">
      <c r="A46" s="49">
        <v>41</v>
      </c>
      <c r="B46" s="49" t="s">
        <v>369</v>
      </c>
      <c r="C46" s="120" t="s">
        <v>413</v>
      </c>
      <c r="D46" s="139">
        <v>8030301152</v>
      </c>
      <c r="E46" s="51" t="s">
        <v>424</v>
      </c>
      <c r="F46" s="50" t="s">
        <v>372</v>
      </c>
      <c r="G46" s="52">
        <v>118</v>
      </c>
      <c r="H46" s="53">
        <v>12</v>
      </c>
      <c r="I46" s="54" t="s">
        <v>423</v>
      </c>
      <c r="J46" s="58">
        <f t="shared" si="0"/>
        <v>34.8</v>
      </c>
      <c r="K46" s="55">
        <v>2.9</v>
      </c>
      <c r="L46" s="58">
        <f t="shared" si="1"/>
        <v>43.2</v>
      </c>
      <c r="M46" s="121">
        <v>3.6</v>
      </c>
      <c r="N46" s="56">
        <f t="shared" si="2"/>
        <v>0.194444444444444</v>
      </c>
      <c r="O46" s="58">
        <v>7.9</v>
      </c>
      <c r="P46" s="56">
        <f t="shared" si="3"/>
        <v>0.544303797468354</v>
      </c>
      <c r="Q46" s="62">
        <v>6924599900470</v>
      </c>
      <c r="R46" s="140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</row>
    <row r="47" s="76" customFormat="1" ht="23" customHeight="1" spans="1:1024 1025:16362">
      <c r="A47" s="49">
        <v>42</v>
      </c>
      <c r="B47" s="49" t="s">
        <v>369</v>
      </c>
      <c r="C47" s="120" t="s">
        <v>413</v>
      </c>
      <c r="D47" s="139">
        <v>8030302013</v>
      </c>
      <c r="E47" s="51" t="s">
        <v>425</v>
      </c>
      <c r="F47" s="50" t="s">
        <v>372</v>
      </c>
      <c r="G47" s="52">
        <v>105</v>
      </c>
      <c r="H47" s="53">
        <v>12</v>
      </c>
      <c r="I47" s="54" t="s">
        <v>423</v>
      </c>
      <c r="J47" s="58">
        <f t="shared" si="0"/>
        <v>32.4</v>
      </c>
      <c r="K47" s="55">
        <v>2.7</v>
      </c>
      <c r="L47" s="58">
        <f t="shared" si="1"/>
        <v>42</v>
      </c>
      <c r="M47" s="121">
        <v>3.5</v>
      </c>
      <c r="N47" s="56">
        <f t="shared" si="2"/>
        <v>0.228571428571429</v>
      </c>
      <c r="O47" s="58">
        <v>7.9</v>
      </c>
      <c r="P47" s="56">
        <f t="shared" si="3"/>
        <v>0.556962025316456</v>
      </c>
      <c r="Q47" s="62">
        <v>6924599906052</v>
      </c>
      <c r="R47" s="140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</row>
    <row r="48" s="76" customFormat="1" ht="23" customHeight="1" spans="1:1024 1025:16362">
      <c r="A48" s="49">
        <v>43</v>
      </c>
      <c r="B48" s="49" t="s">
        <v>369</v>
      </c>
      <c r="C48" s="120" t="s">
        <v>413</v>
      </c>
      <c r="D48" s="139">
        <v>8030302014</v>
      </c>
      <c r="E48" s="51" t="s">
        <v>426</v>
      </c>
      <c r="F48" s="50" t="s">
        <v>372</v>
      </c>
      <c r="G48" s="52">
        <v>95</v>
      </c>
      <c r="H48" s="53">
        <v>12</v>
      </c>
      <c r="I48" s="54" t="s">
        <v>423</v>
      </c>
      <c r="J48" s="58">
        <f t="shared" si="0"/>
        <v>28.8</v>
      </c>
      <c r="K48" s="55">
        <v>2.4</v>
      </c>
      <c r="L48" s="58">
        <f t="shared" si="1"/>
        <v>42</v>
      </c>
      <c r="M48" s="121">
        <v>3.5</v>
      </c>
      <c r="N48" s="56">
        <f t="shared" si="2"/>
        <v>0.314285714285714</v>
      </c>
      <c r="O48" s="58">
        <v>7.9</v>
      </c>
      <c r="P48" s="56">
        <f t="shared" si="3"/>
        <v>0.556962025316456</v>
      </c>
      <c r="Q48" s="62">
        <v>6924599906014</v>
      </c>
      <c r="R48" s="140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  <c r="BCG48" s="2"/>
      <c r="BCH48" s="2"/>
      <c r="BCI48" s="2"/>
      <c r="BCJ48" s="2"/>
      <c r="BCK48" s="2"/>
      <c r="BCL48" s="2"/>
      <c r="BCM48" s="2"/>
      <c r="BCN48" s="2"/>
      <c r="BCO48" s="2"/>
      <c r="BCP48" s="2"/>
      <c r="BCQ48" s="2"/>
      <c r="BCR48" s="2"/>
      <c r="BCS48" s="2"/>
      <c r="BCT48" s="2"/>
      <c r="BCU48" s="2"/>
      <c r="BCV48" s="2"/>
      <c r="BCW48" s="2"/>
      <c r="BCX48" s="2"/>
      <c r="BCY48" s="2"/>
      <c r="BCZ48" s="2"/>
      <c r="BDA48" s="2"/>
      <c r="BDB48" s="2"/>
      <c r="BDC48" s="2"/>
      <c r="BDD48" s="2"/>
      <c r="BDE48" s="2"/>
      <c r="BDF48" s="2"/>
      <c r="BDG48" s="2"/>
      <c r="BDH48" s="2"/>
      <c r="BDI48" s="2"/>
      <c r="BDJ48" s="2"/>
      <c r="BDK48" s="2"/>
      <c r="BDL48" s="2"/>
      <c r="BDM48" s="2"/>
      <c r="BDN48" s="2"/>
      <c r="BDO48" s="2"/>
      <c r="BDP48" s="2"/>
      <c r="BDQ48" s="2"/>
      <c r="BDR48" s="2"/>
      <c r="BDS48" s="2"/>
      <c r="BDT48" s="2"/>
      <c r="BDU48" s="2"/>
      <c r="BDV48" s="2"/>
      <c r="BDW48" s="2"/>
      <c r="BDX48" s="2"/>
      <c r="BDY48" s="2"/>
      <c r="BDZ48" s="2"/>
      <c r="BEA48" s="2"/>
      <c r="BEB48" s="2"/>
      <c r="BEC48" s="2"/>
      <c r="BED48" s="2"/>
      <c r="BEE48" s="2"/>
      <c r="BEF48" s="2"/>
      <c r="BEG48" s="2"/>
      <c r="BEH48" s="2"/>
      <c r="BEI48" s="2"/>
      <c r="BEJ48" s="2"/>
      <c r="BEK48" s="2"/>
      <c r="BEL48" s="2"/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/>
      <c r="BFI48" s="2"/>
      <c r="BFJ48" s="2"/>
      <c r="BFK48" s="2"/>
      <c r="BFL48" s="2"/>
      <c r="BFM48" s="2"/>
      <c r="BFN48" s="2"/>
      <c r="BFO48" s="2"/>
      <c r="BFP48" s="2"/>
      <c r="BFQ48" s="2"/>
      <c r="BFR48" s="2"/>
      <c r="BFS48" s="2"/>
      <c r="BFT48" s="2"/>
      <c r="BFU48" s="2"/>
      <c r="BFV48" s="2"/>
      <c r="BFW48" s="2"/>
      <c r="BFX48" s="2"/>
      <c r="BFY48" s="2"/>
      <c r="BFZ48" s="2"/>
      <c r="BGA48" s="2"/>
      <c r="BGB48" s="2"/>
      <c r="BGC48" s="2"/>
      <c r="BGD48" s="2"/>
      <c r="BGE48" s="2"/>
      <c r="BGF48" s="2"/>
      <c r="BGG48" s="2"/>
      <c r="BGH48" s="2"/>
      <c r="BGI48" s="2"/>
      <c r="BGJ48" s="2"/>
      <c r="BGK48" s="2"/>
      <c r="BGL48" s="2"/>
      <c r="BGM48" s="2"/>
      <c r="BGN48" s="2"/>
      <c r="BGO48" s="2"/>
      <c r="BGP48" s="2"/>
      <c r="BGQ48" s="2"/>
      <c r="BGR48" s="2"/>
      <c r="BGS48" s="2"/>
      <c r="BGT48" s="2"/>
      <c r="BGU48" s="2"/>
      <c r="BGV48" s="2"/>
      <c r="BGW48" s="2"/>
      <c r="BGX48" s="2"/>
      <c r="BGY48" s="2"/>
      <c r="BGZ48" s="2"/>
      <c r="BHA48" s="2"/>
      <c r="BHB48" s="2"/>
      <c r="BHC48" s="2"/>
      <c r="BHD48" s="2"/>
      <c r="BHE48" s="2"/>
      <c r="BHF48" s="2"/>
      <c r="BHG48" s="2"/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/>
      <c r="BHV48" s="2"/>
      <c r="BHW48" s="2"/>
      <c r="BHX48" s="2"/>
      <c r="BHY48" s="2"/>
      <c r="BHZ48" s="2"/>
      <c r="BIA48" s="2"/>
      <c r="BIB48" s="2"/>
      <c r="BIC48" s="2"/>
      <c r="BID48" s="2"/>
      <c r="BIE48" s="2"/>
      <c r="BIF48" s="2"/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/>
      <c r="BJE48" s="2"/>
      <c r="BJF48" s="2"/>
      <c r="BJG48" s="2"/>
      <c r="BJH48" s="2"/>
      <c r="BJI48" s="2"/>
      <c r="BJJ48" s="2"/>
      <c r="BJK48" s="2"/>
      <c r="BJL48" s="2"/>
      <c r="BJM48" s="2"/>
      <c r="BJN48" s="2"/>
      <c r="BJO48" s="2"/>
      <c r="BJP48" s="2"/>
      <c r="BJQ48" s="2"/>
      <c r="BJR48" s="2"/>
      <c r="BJS48" s="2"/>
      <c r="BJT48" s="2"/>
      <c r="BJU48" s="2"/>
      <c r="BJV48" s="2"/>
      <c r="BJW48" s="2"/>
      <c r="BJX48" s="2"/>
      <c r="BJY48" s="2"/>
      <c r="BJZ48" s="2"/>
      <c r="BKA48" s="2"/>
      <c r="BKB48" s="2"/>
      <c r="BKC48" s="2"/>
      <c r="BKD48" s="2"/>
      <c r="BKE48" s="2"/>
      <c r="BKF48" s="2"/>
      <c r="BKG48" s="2"/>
      <c r="BKH48" s="2"/>
      <c r="BKI48" s="2"/>
      <c r="BKJ48" s="2"/>
      <c r="BKK48" s="2"/>
      <c r="BKL48" s="2"/>
      <c r="BKM48" s="2"/>
      <c r="BKN48" s="2"/>
      <c r="BKO48" s="2"/>
      <c r="BKP48" s="2"/>
      <c r="BKQ48" s="2"/>
      <c r="BKR48" s="2"/>
      <c r="BKS48" s="2"/>
      <c r="BKT48" s="2"/>
      <c r="BKU48" s="2"/>
      <c r="BKV48" s="2"/>
      <c r="BKW48" s="2"/>
      <c r="BKX48" s="2"/>
      <c r="BKY48" s="2"/>
      <c r="BKZ48" s="2"/>
      <c r="BLA48" s="2"/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/>
      <c r="BLN48" s="2"/>
      <c r="BLO48" s="2"/>
      <c r="BLP48" s="2"/>
      <c r="BLQ48" s="2"/>
      <c r="BLR48" s="2"/>
      <c r="BLS48" s="2"/>
      <c r="BLT48" s="2"/>
      <c r="BLU48" s="2"/>
      <c r="BLV48" s="2"/>
      <c r="BLW48" s="2"/>
      <c r="BLX48" s="2"/>
      <c r="BLY48" s="2"/>
      <c r="BLZ48" s="2"/>
      <c r="BMA48" s="2"/>
      <c r="BMB48" s="2"/>
      <c r="BMC48" s="2"/>
      <c r="BMD48" s="2"/>
      <c r="BME48" s="2"/>
      <c r="BMF48" s="2"/>
      <c r="BMG48" s="2"/>
      <c r="BMH48" s="2"/>
      <c r="BMI48" s="2"/>
      <c r="BMJ48" s="2"/>
      <c r="BMK48" s="2"/>
      <c r="BML48" s="2"/>
      <c r="BMM48" s="2"/>
      <c r="BMN48" s="2"/>
      <c r="BMO48" s="2"/>
      <c r="BMP48" s="2"/>
      <c r="BMQ48" s="2"/>
      <c r="BMR48" s="2"/>
      <c r="BMS48" s="2"/>
      <c r="BMT48" s="2"/>
      <c r="BMU48" s="2"/>
      <c r="BMV48" s="2"/>
      <c r="BMW48" s="2"/>
      <c r="BMX48" s="2"/>
      <c r="BMY48" s="2"/>
      <c r="BMZ48" s="2"/>
      <c r="BNA48" s="2"/>
      <c r="BNB48" s="2"/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/>
      <c r="BNW48" s="2"/>
      <c r="BNX48" s="2"/>
      <c r="BNY48" s="2"/>
      <c r="BNZ48" s="2"/>
      <c r="BOA48" s="2"/>
      <c r="BOB48" s="2"/>
      <c r="BOC48" s="2"/>
      <c r="BOD48" s="2"/>
      <c r="BOE48" s="2"/>
      <c r="BOF48" s="2"/>
      <c r="BOG48" s="2"/>
      <c r="BOH48" s="2"/>
      <c r="BOI48" s="2"/>
      <c r="BOJ48" s="2"/>
      <c r="BOK48" s="2"/>
      <c r="BOL48" s="2"/>
      <c r="BOM48" s="2"/>
      <c r="BON48" s="2"/>
      <c r="BOO48" s="2"/>
      <c r="BOP48" s="2"/>
      <c r="BOQ48" s="2"/>
      <c r="BOR48" s="2"/>
      <c r="BOS48" s="2"/>
      <c r="BOT48" s="2"/>
      <c r="BOU48" s="2"/>
      <c r="BOV48" s="2"/>
      <c r="BOW48" s="2"/>
      <c r="BOX48" s="2"/>
      <c r="BOY48" s="2"/>
      <c r="BOZ48" s="2"/>
      <c r="BPA48" s="2"/>
      <c r="BPB48" s="2"/>
      <c r="BPC48" s="2"/>
      <c r="BPD48" s="2"/>
      <c r="BPE48" s="2"/>
      <c r="BPF48" s="2"/>
      <c r="BPG48" s="2"/>
      <c r="BPH48" s="2"/>
      <c r="BPI48" s="2"/>
      <c r="BPJ48" s="2"/>
      <c r="BPK48" s="2"/>
      <c r="BPL48" s="2"/>
      <c r="BPM48" s="2"/>
      <c r="BPN48" s="2"/>
      <c r="BPO48" s="2"/>
      <c r="BPP48" s="2"/>
      <c r="BPQ48" s="2"/>
      <c r="BPR48" s="2"/>
      <c r="BPS48" s="2"/>
      <c r="BPT48" s="2"/>
      <c r="BPU48" s="2"/>
      <c r="BPV48" s="2"/>
      <c r="BPW48" s="2"/>
      <c r="BPX48" s="2"/>
      <c r="BPY48" s="2"/>
      <c r="BPZ48" s="2"/>
      <c r="BQA48" s="2"/>
      <c r="BQB48" s="2"/>
      <c r="BQC48" s="2"/>
      <c r="BQD48" s="2"/>
      <c r="BQE48" s="2"/>
      <c r="BQF48" s="2"/>
      <c r="BQG48" s="2"/>
      <c r="BQH48" s="2"/>
      <c r="BQI48" s="2"/>
      <c r="BQJ48" s="2"/>
      <c r="BQK48" s="2"/>
      <c r="BQL48" s="2"/>
      <c r="BQM48" s="2"/>
      <c r="BQN48" s="2"/>
      <c r="BQO48" s="2"/>
      <c r="BQP48" s="2"/>
      <c r="BQQ48" s="2"/>
      <c r="BQR48" s="2"/>
      <c r="BQS48" s="2"/>
      <c r="BQT48" s="2"/>
      <c r="BQU48" s="2"/>
      <c r="BQV48" s="2"/>
      <c r="BQW48" s="2"/>
      <c r="BQX48" s="2"/>
      <c r="BQY48" s="2"/>
      <c r="BQZ48" s="2"/>
      <c r="BRA48" s="2"/>
      <c r="BRB48" s="2"/>
      <c r="BRC48" s="2"/>
      <c r="BRD48" s="2"/>
      <c r="BRE48" s="2"/>
      <c r="BRF48" s="2"/>
      <c r="BRG48" s="2"/>
      <c r="BRH48" s="2"/>
      <c r="BRI48" s="2"/>
      <c r="BRJ48" s="2"/>
      <c r="BRK48" s="2"/>
      <c r="BRL48" s="2"/>
      <c r="BRM48" s="2"/>
      <c r="BRN48" s="2"/>
      <c r="BRO48" s="2"/>
      <c r="BRP48" s="2"/>
      <c r="BRQ48" s="2"/>
      <c r="BRR48" s="2"/>
      <c r="BRS48" s="2"/>
      <c r="BRT48" s="2"/>
      <c r="BRU48" s="2"/>
      <c r="BRV48" s="2"/>
      <c r="BRW48" s="2"/>
      <c r="BRX48" s="2"/>
      <c r="BRY48" s="2"/>
      <c r="BRZ48" s="2"/>
      <c r="BSA48" s="2"/>
      <c r="BSB48" s="2"/>
      <c r="BSC48" s="2"/>
      <c r="BSD48" s="2"/>
      <c r="BSE48" s="2"/>
      <c r="BSF48" s="2"/>
      <c r="BSG48" s="2"/>
      <c r="BSH48" s="2"/>
      <c r="BSI48" s="2"/>
      <c r="BSJ48" s="2"/>
      <c r="BSK48" s="2"/>
      <c r="BSL48" s="2"/>
      <c r="BSM48" s="2"/>
      <c r="BSN48" s="2"/>
      <c r="BSO48" s="2"/>
      <c r="BSP48" s="2"/>
      <c r="BSQ48" s="2"/>
      <c r="BSR48" s="2"/>
      <c r="BSS48" s="2"/>
      <c r="BST48" s="2"/>
      <c r="BSU48" s="2"/>
      <c r="BSV48" s="2"/>
      <c r="BSW48" s="2"/>
      <c r="BSX48" s="2"/>
      <c r="BSY48" s="2"/>
      <c r="BSZ48" s="2"/>
      <c r="BTA48" s="2"/>
      <c r="BTB48" s="2"/>
      <c r="BTC48" s="2"/>
      <c r="BTD48" s="2"/>
      <c r="BTE48" s="2"/>
      <c r="BTF48" s="2"/>
      <c r="BTG48" s="2"/>
      <c r="BTH48" s="2"/>
      <c r="BTI48" s="2"/>
      <c r="BTJ48" s="2"/>
      <c r="BTK48" s="2"/>
      <c r="BTL48" s="2"/>
      <c r="BTM48" s="2"/>
      <c r="BTN48" s="2"/>
      <c r="BTO48" s="2"/>
      <c r="BTP48" s="2"/>
      <c r="BTQ48" s="2"/>
      <c r="BTR48" s="2"/>
      <c r="BTS48" s="2"/>
      <c r="BTT48" s="2"/>
      <c r="BTU48" s="2"/>
      <c r="BTV48" s="2"/>
      <c r="BTW48" s="2"/>
      <c r="BTX48" s="2"/>
      <c r="BTY48" s="2"/>
      <c r="BTZ48" s="2"/>
      <c r="BUA48" s="2"/>
      <c r="BUB48" s="2"/>
      <c r="BUC48" s="2"/>
      <c r="BUD48" s="2"/>
      <c r="BUE48" s="2"/>
      <c r="BUF48" s="2"/>
      <c r="BUG48" s="2"/>
      <c r="BUH48" s="2"/>
      <c r="BUI48" s="2"/>
      <c r="BUJ48" s="2"/>
      <c r="BUK48" s="2"/>
      <c r="BUL48" s="2"/>
      <c r="BUM48" s="2"/>
      <c r="BUN48" s="2"/>
      <c r="BUO48" s="2"/>
      <c r="BUP48" s="2"/>
      <c r="BUQ48" s="2"/>
      <c r="BUR48" s="2"/>
      <c r="BUS48" s="2"/>
      <c r="BUT48" s="2"/>
      <c r="BUU48" s="2"/>
      <c r="BUV48" s="2"/>
      <c r="BUW48" s="2"/>
      <c r="BUX48" s="2"/>
      <c r="BUY48" s="2"/>
      <c r="BUZ48" s="2"/>
      <c r="BVA48" s="2"/>
      <c r="BVB48" s="2"/>
      <c r="BVC48" s="2"/>
      <c r="BVD48" s="2"/>
      <c r="BVE48" s="2"/>
      <c r="BVF48" s="2"/>
      <c r="BVG48" s="2"/>
      <c r="BVH48" s="2"/>
      <c r="BVI48" s="2"/>
      <c r="BVJ48" s="2"/>
      <c r="BVK48" s="2"/>
      <c r="BVL48" s="2"/>
      <c r="BVM48" s="2"/>
      <c r="BVN48" s="2"/>
      <c r="BVO48" s="2"/>
      <c r="BVP48" s="2"/>
      <c r="BVQ48" s="2"/>
      <c r="BVR48" s="2"/>
      <c r="BVS48" s="2"/>
      <c r="BVT48" s="2"/>
      <c r="BVU48" s="2"/>
      <c r="BVV48" s="2"/>
      <c r="BVW48" s="2"/>
      <c r="BVX48" s="2"/>
      <c r="BVY48" s="2"/>
      <c r="BVZ48" s="2"/>
      <c r="BWA48" s="2"/>
      <c r="BWB48" s="2"/>
      <c r="BWC48" s="2"/>
      <c r="BWD48" s="2"/>
      <c r="BWE48" s="2"/>
      <c r="BWF48" s="2"/>
      <c r="BWG48" s="2"/>
      <c r="BWH48" s="2"/>
      <c r="BWI48" s="2"/>
      <c r="BWJ48" s="2"/>
      <c r="BWK48" s="2"/>
      <c r="BWL48" s="2"/>
      <c r="BWM48" s="2"/>
      <c r="BWN48" s="2"/>
      <c r="BWO48" s="2"/>
      <c r="BWP48" s="2"/>
      <c r="BWQ48" s="2"/>
      <c r="BWR48" s="2"/>
      <c r="BWS48" s="2"/>
      <c r="BWT48" s="2"/>
      <c r="BWU48" s="2"/>
      <c r="BWV48" s="2"/>
      <c r="BWW48" s="2"/>
      <c r="BWX48" s="2"/>
      <c r="BWY48" s="2"/>
      <c r="BWZ48" s="2"/>
      <c r="BXA48" s="2"/>
      <c r="BXB48" s="2"/>
      <c r="BXC48" s="2"/>
      <c r="BXD48" s="2"/>
      <c r="BXE48" s="2"/>
      <c r="BXF48" s="2"/>
      <c r="BXG48" s="2"/>
      <c r="BXH48" s="2"/>
      <c r="BXI48" s="2"/>
      <c r="BXJ48" s="2"/>
      <c r="BXK48" s="2"/>
      <c r="BXL48" s="2"/>
      <c r="BXM48" s="2"/>
      <c r="BXN48" s="2"/>
      <c r="BXO48" s="2"/>
      <c r="BXP48" s="2"/>
      <c r="BXQ48" s="2"/>
      <c r="BXR48" s="2"/>
      <c r="BXS48" s="2"/>
      <c r="BXT48" s="2"/>
      <c r="BXU48" s="2"/>
      <c r="BXV48" s="2"/>
      <c r="BXW48" s="2"/>
      <c r="BXX48" s="2"/>
      <c r="BXY48" s="2"/>
      <c r="BXZ48" s="2"/>
      <c r="BYA48" s="2"/>
      <c r="BYB48" s="2"/>
      <c r="BYC48" s="2"/>
      <c r="BYD48" s="2"/>
      <c r="BYE48" s="2"/>
      <c r="BYF48" s="2"/>
      <c r="BYG48" s="2"/>
      <c r="BYH48" s="2"/>
      <c r="BYI48" s="2"/>
      <c r="BYJ48" s="2"/>
      <c r="BYK48" s="2"/>
      <c r="BYL48" s="2"/>
      <c r="BYM48" s="2"/>
      <c r="BYN48" s="2"/>
      <c r="BYO48" s="2"/>
      <c r="BYP48" s="2"/>
      <c r="BYQ48" s="2"/>
      <c r="BYR48" s="2"/>
      <c r="BYS48" s="2"/>
      <c r="BYT48" s="2"/>
      <c r="BYU48" s="2"/>
      <c r="BYV48" s="2"/>
      <c r="BYW48" s="2"/>
      <c r="BYX48" s="2"/>
      <c r="BYY48" s="2"/>
      <c r="BYZ48" s="2"/>
      <c r="BZA48" s="2"/>
      <c r="BZB48" s="2"/>
      <c r="BZC48" s="2"/>
      <c r="BZD48" s="2"/>
      <c r="BZE48" s="2"/>
      <c r="BZF48" s="2"/>
      <c r="BZG48" s="2"/>
      <c r="BZH48" s="2"/>
      <c r="BZI48" s="2"/>
      <c r="BZJ48" s="2"/>
      <c r="BZK48" s="2"/>
      <c r="BZL48" s="2"/>
      <c r="BZM48" s="2"/>
      <c r="BZN48" s="2"/>
      <c r="BZO48" s="2"/>
      <c r="BZP48" s="2"/>
      <c r="BZQ48" s="2"/>
      <c r="BZR48" s="2"/>
      <c r="BZS48" s="2"/>
      <c r="BZT48" s="2"/>
      <c r="BZU48" s="2"/>
      <c r="BZV48" s="2"/>
      <c r="BZW48" s="2"/>
      <c r="BZX48" s="2"/>
      <c r="BZY48" s="2"/>
      <c r="BZZ48" s="2"/>
      <c r="CAA48" s="2"/>
      <c r="CAB48" s="2"/>
      <c r="CAC48" s="2"/>
      <c r="CAD48" s="2"/>
      <c r="CAE48" s="2"/>
      <c r="CAF48" s="2"/>
      <c r="CAG48" s="2"/>
      <c r="CAH48" s="2"/>
      <c r="CAI48" s="2"/>
      <c r="CAJ48" s="2"/>
      <c r="CAK48" s="2"/>
      <c r="CAL48" s="2"/>
      <c r="CAM48" s="2"/>
      <c r="CAN48" s="2"/>
      <c r="CAO48" s="2"/>
      <c r="CAP48" s="2"/>
      <c r="CAQ48" s="2"/>
      <c r="CAR48" s="2"/>
      <c r="CAS48" s="2"/>
      <c r="CAT48" s="2"/>
      <c r="CAU48" s="2"/>
      <c r="CAV48" s="2"/>
      <c r="CAW48" s="2"/>
      <c r="CAX48" s="2"/>
      <c r="CAY48" s="2"/>
      <c r="CAZ48" s="2"/>
      <c r="CBA48" s="2"/>
      <c r="CBB48" s="2"/>
      <c r="CBC48" s="2"/>
      <c r="CBD48" s="2"/>
      <c r="CBE48" s="2"/>
      <c r="CBF48" s="2"/>
      <c r="CBG48" s="2"/>
      <c r="CBH48" s="2"/>
      <c r="CBI48" s="2"/>
      <c r="CBJ48" s="2"/>
      <c r="CBK48" s="2"/>
      <c r="CBL48" s="2"/>
      <c r="CBM48" s="2"/>
      <c r="CBN48" s="2"/>
      <c r="CBO48" s="2"/>
      <c r="CBP48" s="2"/>
      <c r="CBQ48" s="2"/>
      <c r="CBR48" s="2"/>
      <c r="CBS48" s="2"/>
      <c r="CBT48" s="2"/>
      <c r="CBU48" s="2"/>
      <c r="CBV48" s="2"/>
      <c r="CBW48" s="2"/>
      <c r="CBX48" s="2"/>
      <c r="CBY48" s="2"/>
      <c r="CBZ48" s="2"/>
      <c r="CCA48" s="2"/>
      <c r="CCB48" s="2"/>
      <c r="CCC48" s="2"/>
      <c r="CCD48" s="2"/>
      <c r="CCE48" s="2"/>
      <c r="CCF48" s="2"/>
      <c r="CCG48" s="2"/>
      <c r="CCH48" s="2"/>
      <c r="CCI48" s="2"/>
      <c r="CCJ48" s="2"/>
      <c r="CCK48" s="2"/>
      <c r="CCL48" s="2"/>
      <c r="CCM48" s="2"/>
      <c r="CCN48" s="2"/>
      <c r="CCO48" s="2"/>
      <c r="CCP48" s="2"/>
      <c r="CCQ48" s="2"/>
      <c r="CCR48" s="2"/>
      <c r="CCS48" s="2"/>
      <c r="CCT48" s="2"/>
      <c r="CCU48" s="2"/>
      <c r="CCV48" s="2"/>
      <c r="CCW48" s="2"/>
      <c r="CCX48" s="2"/>
      <c r="CCY48" s="2"/>
      <c r="CCZ48" s="2"/>
      <c r="CDA48" s="2"/>
      <c r="CDB48" s="2"/>
      <c r="CDC48" s="2"/>
      <c r="CDD48" s="2"/>
      <c r="CDE48" s="2"/>
      <c r="CDF48" s="2"/>
      <c r="CDG48" s="2"/>
      <c r="CDH48" s="2"/>
      <c r="CDI48" s="2"/>
      <c r="CDJ48" s="2"/>
      <c r="CDK48" s="2"/>
      <c r="CDL48" s="2"/>
      <c r="CDM48" s="2"/>
      <c r="CDN48" s="2"/>
      <c r="CDO48" s="2"/>
      <c r="CDP48" s="2"/>
      <c r="CDQ48" s="2"/>
      <c r="CDR48" s="2"/>
      <c r="CDS48" s="2"/>
      <c r="CDT48" s="2"/>
      <c r="CDU48" s="2"/>
      <c r="CDV48" s="2"/>
      <c r="CDW48" s="2"/>
      <c r="CDX48" s="2"/>
      <c r="CDY48" s="2"/>
      <c r="CDZ48" s="2"/>
      <c r="CEA48" s="2"/>
      <c r="CEB48" s="2"/>
      <c r="CEC48" s="2"/>
      <c r="CED48" s="2"/>
      <c r="CEE48" s="2"/>
      <c r="CEF48" s="2"/>
      <c r="CEG48" s="2"/>
      <c r="CEH48" s="2"/>
      <c r="CEI48" s="2"/>
      <c r="CEJ48" s="2"/>
      <c r="CEK48" s="2"/>
      <c r="CEL48" s="2"/>
      <c r="CEM48" s="2"/>
      <c r="CEN48" s="2"/>
      <c r="CEO48" s="2"/>
      <c r="CEP48" s="2"/>
      <c r="CEQ48" s="2"/>
      <c r="CER48" s="2"/>
      <c r="CES48" s="2"/>
      <c r="CET48" s="2"/>
      <c r="CEU48" s="2"/>
      <c r="CEV48" s="2"/>
      <c r="CEW48" s="2"/>
      <c r="CEX48" s="2"/>
      <c r="CEY48" s="2"/>
      <c r="CEZ48" s="2"/>
      <c r="CFA48" s="2"/>
      <c r="CFB48" s="2"/>
      <c r="CFC48" s="2"/>
      <c r="CFD48" s="2"/>
      <c r="CFE48" s="2"/>
      <c r="CFF48" s="2"/>
      <c r="CFG48" s="2"/>
      <c r="CFH48" s="2"/>
      <c r="CFI48" s="2"/>
      <c r="CFJ48" s="2"/>
      <c r="CFK48" s="2"/>
      <c r="CFL48" s="2"/>
      <c r="CFM48" s="2"/>
      <c r="CFN48" s="2"/>
      <c r="CFO48" s="2"/>
      <c r="CFP48" s="2"/>
      <c r="CFQ48" s="2"/>
      <c r="CFR48" s="2"/>
      <c r="CFS48" s="2"/>
      <c r="CFT48" s="2"/>
      <c r="CFU48" s="2"/>
      <c r="CFV48" s="2"/>
      <c r="CFW48" s="2"/>
      <c r="CFX48" s="2"/>
      <c r="CFY48" s="2"/>
      <c r="CFZ48" s="2"/>
      <c r="CGA48" s="2"/>
      <c r="CGB48" s="2"/>
      <c r="CGC48" s="2"/>
      <c r="CGD48" s="2"/>
      <c r="CGE48" s="2"/>
      <c r="CGF48" s="2"/>
      <c r="CGG48" s="2"/>
      <c r="CGH48" s="2"/>
      <c r="CGI48" s="2"/>
      <c r="CGJ48" s="2"/>
      <c r="CGK48" s="2"/>
      <c r="CGL48" s="2"/>
      <c r="CGM48" s="2"/>
      <c r="CGN48" s="2"/>
      <c r="CGO48" s="2"/>
      <c r="CGP48" s="2"/>
      <c r="CGQ48" s="2"/>
      <c r="CGR48" s="2"/>
      <c r="CGS48" s="2"/>
      <c r="CGT48" s="2"/>
      <c r="CGU48" s="2"/>
      <c r="CGV48" s="2"/>
      <c r="CGW48" s="2"/>
      <c r="CGX48" s="2"/>
      <c r="CGY48" s="2"/>
      <c r="CGZ48" s="2"/>
      <c r="CHA48" s="2"/>
      <c r="CHB48" s="2"/>
      <c r="CHC48" s="2"/>
      <c r="CHD48" s="2"/>
      <c r="CHE48" s="2"/>
      <c r="CHF48" s="2"/>
      <c r="CHG48" s="2"/>
      <c r="CHH48" s="2"/>
      <c r="CHI48" s="2"/>
      <c r="CHJ48" s="2"/>
      <c r="CHK48" s="2"/>
      <c r="CHL48" s="2"/>
      <c r="CHM48" s="2"/>
      <c r="CHN48" s="2"/>
      <c r="CHO48" s="2"/>
      <c r="CHP48" s="2"/>
      <c r="CHQ48" s="2"/>
      <c r="CHR48" s="2"/>
      <c r="CHS48" s="2"/>
      <c r="CHT48" s="2"/>
      <c r="CHU48" s="2"/>
      <c r="CHV48" s="2"/>
      <c r="CHW48" s="2"/>
      <c r="CHX48" s="2"/>
      <c r="CHY48" s="2"/>
      <c r="CHZ48" s="2"/>
      <c r="CIA48" s="2"/>
      <c r="CIB48" s="2"/>
      <c r="CIC48" s="2"/>
      <c r="CID48" s="2"/>
      <c r="CIE48" s="2"/>
      <c r="CIF48" s="2"/>
      <c r="CIG48" s="2"/>
      <c r="CIH48" s="2"/>
      <c r="CII48" s="2"/>
      <c r="CIJ48" s="2"/>
      <c r="CIK48" s="2"/>
      <c r="CIL48" s="2"/>
      <c r="CIM48" s="2"/>
      <c r="CIN48" s="2"/>
      <c r="CIO48" s="2"/>
      <c r="CIP48" s="2"/>
      <c r="CIQ48" s="2"/>
      <c r="CIR48" s="2"/>
      <c r="CIS48" s="2"/>
      <c r="CIT48" s="2"/>
      <c r="CIU48" s="2"/>
      <c r="CIV48" s="2"/>
      <c r="CIW48" s="2"/>
      <c r="CIX48" s="2"/>
      <c r="CIY48" s="2"/>
      <c r="CIZ48" s="2"/>
      <c r="CJA48" s="2"/>
      <c r="CJB48" s="2"/>
      <c r="CJC48" s="2"/>
      <c r="CJD48" s="2"/>
      <c r="CJE48" s="2"/>
      <c r="CJF48" s="2"/>
      <c r="CJG48" s="2"/>
      <c r="CJH48" s="2"/>
      <c r="CJI48" s="2"/>
      <c r="CJJ48" s="2"/>
      <c r="CJK48" s="2"/>
      <c r="CJL48" s="2"/>
      <c r="CJM48" s="2"/>
      <c r="CJN48" s="2"/>
      <c r="CJO48" s="2"/>
      <c r="CJP48" s="2"/>
      <c r="CJQ48" s="2"/>
      <c r="CJR48" s="2"/>
      <c r="CJS48" s="2"/>
      <c r="CJT48" s="2"/>
      <c r="CJU48" s="2"/>
      <c r="CJV48" s="2"/>
      <c r="CJW48" s="2"/>
      <c r="CJX48" s="2"/>
      <c r="CJY48" s="2"/>
      <c r="CJZ48" s="2"/>
      <c r="CKA48" s="2"/>
      <c r="CKB48" s="2"/>
      <c r="CKC48" s="2"/>
      <c r="CKD48" s="2"/>
      <c r="CKE48" s="2"/>
      <c r="CKF48" s="2"/>
      <c r="CKG48" s="2"/>
      <c r="CKH48" s="2"/>
      <c r="CKI48" s="2"/>
      <c r="CKJ48" s="2"/>
      <c r="CKK48" s="2"/>
      <c r="CKL48" s="2"/>
      <c r="CKM48" s="2"/>
      <c r="CKN48" s="2"/>
      <c r="CKO48" s="2"/>
      <c r="CKP48" s="2"/>
      <c r="CKQ48" s="2"/>
      <c r="CKR48" s="2"/>
      <c r="CKS48" s="2"/>
      <c r="CKT48" s="2"/>
      <c r="CKU48" s="2"/>
      <c r="CKV48" s="2"/>
      <c r="CKW48" s="2"/>
      <c r="CKX48" s="2"/>
      <c r="CKY48" s="2"/>
      <c r="CKZ48" s="2"/>
      <c r="CLA48" s="2"/>
      <c r="CLB48" s="2"/>
      <c r="CLC48" s="2"/>
      <c r="CLD48" s="2"/>
      <c r="CLE48" s="2"/>
      <c r="CLF48" s="2"/>
      <c r="CLG48" s="2"/>
      <c r="CLH48" s="2"/>
      <c r="CLI48" s="2"/>
      <c r="CLJ48" s="2"/>
      <c r="CLK48" s="2"/>
      <c r="CLL48" s="2"/>
      <c r="CLM48" s="2"/>
      <c r="CLN48" s="2"/>
      <c r="CLO48" s="2"/>
      <c r="CLP48" s="2"/>
      <c r="CLQ48" s="2"/>
      <c r="CLR48" s="2"/>
      <c r="CLS48" s="2"/>
      <c r="CLT48" s="2"/>
      <c r="CLU48" s="2"/>
      <c r="CLV48" s="2"/>
      <c r="CLW48" s="2"/>
      <c r="CLX48" s="2"/>
      <c r="CLY48" s="2"/>
      <c r="CLZ48" s="2"/>
      <c r="CMA48" s="2"/>
      <c r="CMB48" s="2"/>
      <c r="CMC48" s="2"/>
      <c r="CMD48" s="2"/>
      <c r="CME48" s="2"/>
      <c r="CMF48" s="2"/>
      <c r="CMG48" s="2"/>
      <c r="CMH48" s="2"/>
      <c r="CMI48" s="2"/>
      <c r="CMJ48" s="2"/>
      <c r="CMK48" s="2"/>
      <c r="CML48" s="2"/>
      <c r="CMM48" s="2"/>
      <c r="CMN48" s="2"/>
      <c r="CMO48" s="2"/>
      <c r="CMP48" s="2"/>
      <c r="CMQ48" s="2"/>
      <c r="CMR48" s="2"/>
      <c r="CMS48" s="2"/>
      <c r="CMT48" s="2"/>
      <c r="CMU48" s="2"/>
      <c r="CMV48" s="2"/>
      <c r="CMW48" s="2"/>
      <c r="CMX48" s="2"/>
      <c r="CMY48" s="2"/>
      <c r="CMZ48" s="2"/>
      <c r="CNA48" s="2"/>
      <c r="CNB48" s="2"/>
      <c r="CNC48" s="2"/>
      <c r="CND48" s="2"/>
      <c r="CNE48" s="2"/>
      <c r="CNF48" s="2"/>
      <c r="CNG48" s="2"/>
      <c r="CNH48" s="2"/>
      <c r="CNI48" s="2"/>
      <c r="CNJ48" s="2"/>
      <c r="CNK48" s="2"/>
      <c r="CNL48" s="2"/>
      <c r="CNM48" s="2"/>
      <c r="CNN48" s="2"/>
      <c r="CNO48" s="2"/>
      <c r="CNP48" s="2"/>
      <c r="CNQ48" s="2"/>
      <c r="CNR48" s="2"/>
      <c r="CNS48" s="2"/>
      <c r="CNT48" s="2"/>
      <c r="CNU48" s="2"/>
      <c r="CNV48" s="2"/>
      <c r="CNW48" s="2"/>
      <c r="CNX48" s="2"/>
      <c r="CNY48" s="2"/>
      <c r="CNZ48" s="2"/>
      <c r="COA48" s="2"/>
      <c r="COB48" s="2"/>
      <c r="COC48" s="2"/>
      <c r="COD48" s="2"/>
      <c r="COE48" s="2"/>
      <c r="COF48" s="2"/>
      <c r="COG48" s="2"/>
      <c r="COH48" s="2"/>
      <c r="COI48" s="2"/>
      <c r="COJ48" s="2"/>
      <c r="COK48" s="2"/>
      <c r="COL48" s="2"/>
      <c r="COM48" s="2"/>
      <c r="CON48" s="2"/>
      <c r="COO48" s="2"/>
      <c r="COP48" s="2"/>
      <c r="COQ48" s="2"/>
      <c r="COR48" s="2"/>
      <c r="COS48" s="2"/>
      <c r="COT48" s="2"/>
      <c r="COU48" s="2"/>
      <c r="COV48" s="2"/>
      <c r="COW48" s="2"/>
      <c r="COX48" s="2"/>
      <c r="COY48" s="2"/>
      <c r="COZ48" s="2"/>
      <c r="CPA48" s="2"/>
      <c r="CPB48" s="2"/>
      <c r="CPC48" s="2"/>
      <c r="CPD48" s="2"/>
      <c r="CPE48" s="2"/>
      <c r="CPF48" s="2"/>
      <c r="CPG48" s="2"/>
      <c r="CPH48" s="2"/>
      <c r="CPI48" s="2"/>
      <c r="CPJ48" s="2"/>
      <c r="CPK48" s="2"/>
      <c r="CPL48" s="2"/>
      <c r="CPM48" s="2"/>
      <c r="CPN48" s="2"/>
      <c r="CPO48" s="2"/>
      <c r="CPP48" s="2"/>
      <c r="CPQ48" s="2"/>
      <c r="CPR48" s="2"/>
      <c r="CPS48" s="2"/>
      <c r="CPT48" s="2"/>
      <c r="CPU48" s="2"/>
      <c r="CPV48" s="2"/>
      <c r="CPW48" s="2"/>
      <c r="CPX48" s="2"/>
      <c r="CPY48" s="2"/>
      <c r="CPZ48" s="2"/>
      <c r="CQA48" s="2"/>
      <c r="CQB48" s="2"/>
      <c r="CQC48" s="2"/>
      <c r="CQD48" s="2"/>
      <c r="CQE48" s="2"/>
      <c r="CQF48" s="2"/>
      <c r="CQG48" s="2"/>
      <c r="CQH48" s="2"/>
      <c r="CQI48" s="2"/>
      <c r="CQJ48" s="2"/>
      <c r="CQK48" s="2"/>
      <c r="CQL48" s="2"/>
      <c r="CQM48" s="2"/>
      <c r="CQN48" s="2"/>
      <c r="CQO48" s="2"/>
      <c r="CQP48" s="2"/>
      <c r="CQQ48" s="2"/>
      <c r="CQR48" s="2"/>
      <c r="CQS48" s="2"/>
      <c r="CQT48" s="2"/>
      <c r="CQU48" s="2"/>
      <c r="CQV48" s="2"/>
      <c r="CQW48" s="2"/>
      <c r="CQX48" s="2"/>
      <c r="CQY48" s="2"/>
      <c r="CQZ48" s="2"/>
      <c r="CRA48" s="2"/>
      <c r="CRB48" s="2"/>
      <c r="CRC48" s="2"/>
      <c r="CRD48" s="2"/>
      <c r="CRE48" s="2"/>
      <c r="CRF48" s="2"/>
      <c r="CRG48" s="2"/>
      <c r="CRH48" s="2"/>
      <c r="CRI48" s="2"/>
      <c r="CRJ48" s="2"/>
      <c r="CRK48" s="2"/>
      <c r="CRL48" s="2"/>
      <c r="CRM48" s="2"/>
      <c r="CRN48" s="2"/>
      <c r="CRO48" s="2"/>
      <c r="CRP48" s="2"/>
      <c r="CRQ48" s="2"/>
      <c r="CRR48" s="2"/>
      <c r="CRS48" s="2"/>
      <c r="CRT48" s="2"/>
      <c r="CRU48" s="2"/>
      <c r="CRV48" s="2"/>
      <c r="CRW48" s="2"/>
      <c r="CRX48" s="2"/>
      <c r="CRY48" s="2"/>
      <c r="CRZ48" s="2"/>
      <c r="CSA48" s="2"/>
      <c r="CSB48" s="2"/>
      <c r="CSC48" s="2"/>
      <c r="CSD48" s="2"/>
      <c r="CSE48" s="2"/>
      <c r="CSF48" s="2"/>
      <c r="CSG48" s="2"/>
      <c r="CSH48" s="2"/>
      <c r="CSI48" s="2"/>
      <c r="CSJ48" s="2"/>
      <c r="CSK48" s="2"/>
      <c r="CSL48" s="2"/>
      <c r="CSM48" s="2"/>
      <c r="CSN48" s="2"/>
      <c r="CSO48" s="2"/>
      <c r="CSP48" s="2"/>
      <c r="CSQ48" s="2"/>
      <c r="CSR48" s="2"/>
      <c r="CSS48" s="2"/>
      <c r="CST48" s="2"/>
      <c r="CSU48" s="2"/>
      <c r="CSV48" s="2"/>
      <c r="CSW48" s="2"/>
      <c r="CSX48" s="2"/>
      <c r="CSY48" s="2"/>
      <c r="CSZ48" s="2"/>
      <c r="CTA48" s="2"/>
      <c r="CTB48" s="2"/>
      <c r="CTC48" s="2"/>
      <c r="CTD48" s="2"/>
      <c r="CTE48" s="2"/>
      <c r="CTF48" s="2"/>
      <c r="CTG48" s="2"/>
      <c r="CTH48" s="2"/>
      <c r="CTI48" s="2"/>
      <c r="CTJ48" s="2"/>
      <c r="CTK48" s="2"/>
      <c r="CTL48" s="2"/>
      <c r="CTM48" s="2"/>
      <c r="CTN48" s="2"/>
      <c r="CTO48" s="2"/>
      <c r="CTP48" s="2"/>
      <c r="CTQ48" s="2"/>
      <c r="CTR48" s="2"/>
      <c r="CTS48" s="2"/>
      <c r="CTT48" s="2"/>
      <c r="CTU48" s="2"/>
      <c r="CTV48" s="2"/>
      <c r="CTW48" s="2"/>
      <c r="CTX48" s="2"/>
      <c r="CTY48" s="2"/>
      <c r="CTZ48" s="2"/>
      <c r="CUA48" s="2"/>
      <c r="CUB48" s="2"/>
      <c r="CUC48" s="2"/>
      <c r="CUD48" s="2"/>
      <c r="CUE48" s="2"/>
      <c r="CUF48" s="2"/>
      <c r="CUG48" s="2"/>
      <c r="CUH48" s="2"/>
      <c r="CUI48" s="2"/>
      <c r="CUJ48" s="2"/>
      <c r="CUK48" s="2"/>
      <c r="CUL48" s="2"/>
      <c r="CUM48" s="2"/>
      <c r="CUN48" s="2"/>
      <c r="CUO48" s="2"/>
      <c r="CUP48" s="2"/>
      <c r="CUQ48" s="2"/>
      <c r="CUR48" s="2"/>
      <c r="CUS48" s="2"/>
      <c r="CUT48" s="2"/>
      <c r="CUU48" s="2"/>
      <c r="CUV48" s="2"/>
      <c r="CUW48" s="2"/>
      <c r="CUX48" s="2"/>
      <c r="CUY48" s="2"/>
      <c r="CUZ48" s="2"/>
      <c r="CVA48" s="2"/>
      <c r="CVB48" s="2"/>
      <c r="CVC48" s="2"/>
      <c r="CVD48" s="2"/>
      <c r="CVE48" s="2"/>
      <c r="CVF48" s="2"/>
      <c r="CVG48" s="2"/>
      <c r="CVH48" s="2"/>
      <c r="CVI48" s="2"/>
      <c r="CVJ48" s="2"/>
      <c r="CVK48" s="2"/>
      <c r="CVL48" s="2"/>
      <c r="CVM48" s="2"/>
      <c r="CVN48" s="2"/>
      <c r="CVO48" s="2"/>
      <c r="CVP48" s="2"/>
      <c r="CVQ48" s="2"/>
      <c r="CVR48" s="2"/>
      <c r="CVS48" s="2"/>
      <c r="CVT48" s="2"/>
      <c r="CVU48" s="2"/>
      <c r="CVV48" s="2"/>
      <c r="CVW48" s="2"/>
      <c r="CVX48" s="2"/>
      <c r="CVY48" s="2"/>
      <c r="CVZ48" s="2"/>
      <c r="CWA48" s="2"/>
      <c r="CWB48" s="2"/>
      <c r="CWC48" s="2"/>
      <c r="CWD48" s="2"/>
      <c r="CWE48" s="2"/>
      <c r="CWF48" s="2"/>
      <c r="CWG48" s="2"/>
      <c r="CWH48" s="2"/>
      <c r="CWI48" s="2"/>
      <c r="CWJ48" s="2"/>
      <c r="CWK48" s="2"/>
      <c r="CWL48" s="2"/>
      <c r="CWM48" s="2"/>
      <c r="CWN48" s="2"/>
      <c r="CWO48" s="2"/>
      <c r="CWP48" s="2"/>
      <c r="CWQ48" s="2"/>
      <c r="CWR48" s="2"/>
      <c r="CWS48" s="2"/>
      <c r="CWT48" s="2"/>
      <c r="CWU48" s="2"/>
      <c r="CWV48" s="2"/>
      <c r="CWW48" s="2"/>
      <c r="CWX48" s="2"/>
      <c r="CWY48" s="2"/>
      <c r="CWZ48" s="2"/>
      <c r="CXA48" s="2"/>
      <c r="CXB48" s="2"/>
      <c r="CXC48" s="2"/>
      <c r="CXD48" s="2"/>
      <c r="CXE48" s="2"/>
      <c r="CXF48" s="2"/>
      <c r="CXG48" s="2"/>
      <c r="CXH48" s="2"/>
      <c r="CXI48" s="2"/>
      <c r="CXJ48" s="2"/>
      <c r="CXK48" s="2"/>
      <c r="CXL48" s="2"/>
      <c r="CXM48" s="2"/>
      <c r="CXN48" s="2"/>
      <c r="CXO48" s="2"/>
      <c r="CXP48" s="2"/>
      <c r="CXQ48" s="2"/>
      <c r="CXR48" s="2"/>
      <c r="CXS48" s="2"/>
      <c r="CXT48" s="2"/>
      <c r="CXU48" s="2"/>
      <c r="CXV48" s="2"/>
      <c r="CXW48" s="2"/>
      <c r="CXX48" s="2"/>
      <c r="CXY48" s="2"/>
      <c r="CXZ48" s="2"/>
      <c r="CYA48" s="2"/>
      <c r="CYB48" s="2"/>
      <c r="CYC48" s="2"/>
      <c r="CYD48" s="2"/>
      <c r="CYE48" s="2"/>
      <c r="CYF48" s="2"/>
      <c r="CYG48" s="2"/>
      <c r="CYH48" s="2"/>
      <c r="CYI48" s="2"/>
      <c r="CYJ48" s="2"/>
      <c r="CYK48" s="2"/>
      <c r="CYL48" s="2"/>
      <c r="CYM48" s="2"/>
      <c r="CYN48" s="2"/>
      <c r="CYO48" s="2"/>
      <c r="CYP48" s="2"/>
      <c r="CYQ48" s="2"/>
      <c r="CYR48" s="2"/>
      <c r="CYS48" s="2"/>
      <c r="CYT48" s="2"/>
      <c r="CYU48" s="2"/>
      <c r="CYV48" s="2"/>
      <c r="CYW48" s="2"/>
      <c r="CYX48" s="2"/>
      <c r="CYY48" s="2"/>
      <c r="CYZ48" s="2"/>
      <c r="CZA48" s="2"/>
      <c r="CZB48" s="2"/>
      <c r="CZC48" s="2"/>
      <c r="CZD48" s="2"/>
      <c r="CZE48" s="2"/>
      <c r="CZF48" s="2"/>
      <c r="CZG48" s="2"/>
      <c r="CZH48" s="2"/>
      <c r="CZI48" s="2"/>
      <c r="CZJ48" s="2"/>
      <c r="CZK48" s="2"/>
      <c r="CZL48" s="2"/>
      <c r="CZM48" s="2"/>
      <c r="CZN48" s="2"/>
      <c r="CZO48" s="2"/>
      <c r="CZP48" s="2"/>
      <c r="CZQ48" s="2"/>
      <c r="CZR48" s="2"/>
      <c r="CZS48" s="2"/>
      <c r="CZT48" s="2"/>
      <c r="CZU48" s="2"/>
      <c r="CZV48" s="2"/>
      <c r="CZW48" s="2"/>
      <c r="CZX48" s="2"/>
      <c r="CZY48" s="2"/>
      <c r="CZZ48" s="2"/>
      <c r="DAA48" s="2"/>
      <c r="DAB48" s="2"/>
      <c r="DAC48" s="2"/>
      <c r="DAD48" s="2"/>
      <c r="DAE48" s="2"/>
      <c r="DAF48" s="2"/>
      <c r="DAG48" s="2"/>
      <c r="DAH48" s="2"/>
      <c r="DAI48" s="2"/>
      <c r="DAJ48" s="2"/>
      <c r="DAK48" s="2"/>
      <c r="DAL48" s="2"/>
      <c r="DAM48" s="2"/>
      <c r="DAN48" s="2"/>
      <c r="DAO48" s="2"/>
      <c r="DAP48" s="2"/>
      <c r="DAQ48" s="2"/>
      <c r="DAR48" s="2"/>
      <c r="DAS48" s="2"/>
      <c r="DAT48" s="2"/>
      <c r="DAU48" s="2"/>
      <c r="DAV48" s="2"/>
      <c r="DAW48" s="2"/>
      <c r="DAX48" s="2"/>
      <c r="DAY48" s="2"/>
      <c r="DAZ48" s="2"/>
      <c r="DBA48" s="2"/>
      <c r="DBB48" s="2"/>
      <c r="DBC48" s="2"/>
      <c r="DBD48" s="2"/>
      <c r="DBE48" s="2"/>
      <c r="DBF48" s="2"/>
      <c r="DBG48" s="2"/>
      <c r="DBH48" s="2"/>
      <c r="DBI48" s="2"/>
      <c r="DBJ48" s="2"/>
      <c r="DBK48" s="2"/>
      <c r="DBL48" s="2"/>
      <c r="DBM48" s="2"/>
      <c r="DBN48" s="2"/>
      <c r="DBO48" s="2"/>
      <c r="DBP48" s="2"/>
      <c r="DBQ48" s="2"/>
      <c r="DBR48" s="2"/>
      <c r="DBS48" s="2"/>
      <c r="DBT48" s="2"/>
      <c r="DBU48" s="2"/>
      <c r="DBV48" s="2"/>
      <c r="DBW48" s="2"/>
      <c r="DBX48" s="2"/>
      <c r="DBY48" s="2"/>
      <c r="DBZ48" s="2"/>
      <c r="DCA48" s="2"/>
      <c r="DCB48" s="2"/>
      <c r="DCC48" s="2"/>
      <c r="DCD48" s="2"/>
      <c r="DCE48" s="2"/>
      <c r="DCF48" s="2"/>
      <c r="DCG48" s="2"/>
      <c r="DCH48" s="2"/>
      <c r="DCI48" s="2"/>
      <c r="DCJ48" s="2"/>
      <c r="DCK48" s="2"/>
      <c r="DCL48" s="2"/>
      <c r="DCM48" s="2"/>
      <c r="DCN48" s="2"/>
      <c r="DCO48" s="2"/>
      <c r="DCP48" s="2"/>
      <c r="DCQ48" s="2"/>
      <c r="DCR48" s="2"/>
      <c r="DCS48" s="2"/>
      <c r="DCT48" s="2"/>
      <c r="DCU48" s="2"/>
      <c r="DCV48" s="2"/>
      <c r="DCW48" s="2"/>
      <c r="DCX48" s="2"/>
      <c r="DCY48" s="2"/>
      <c r="DCZ48" s="2"/>
      <c r="DDA48" s="2"/>
      <c r="DDB48" s="2"/>
      <c r="DDC48" s="2"/>
      <c r="DDD48" s="2"/>
      <c r="DDE48" s="2"/>
      <c r="DDF48" s="2"/>
      <c r="DDG48" s="2"/>
      <c r="DDH48" s="2"/>
      <c r="DDI48" s="2"/>
      <c r="DDJ48" s="2"/>
      <c r="DDK48" s="2"/>
      <c r="DDL48" s="2"/>
      <c r="DDM48" s="2"/>
      <c r="DDN48" s="2"/>
      <c r="DDO48" s="2"/>
      <c r="DDP48" s="2"/>
      <c r="DDQ48" s="2"/>
      <c r="DDR48" s="2"/>
      <c r="DDS48" s="2"/>
      <c r="DDT48" s="2"/>
      <c r="DDU48" s="2"/>
      <c r="DDV48" s="2"/>
      <c r="DDW48" s="2"/>
      <c r="DDX48" s="2"/>
      <c r="DDY48" s="2"/>
      <c r="DDZ48" s="2"/>
      <c r="DEA48" s="2"/>
      <c r="DEB48" s="2"/>
      <c r="DEC48" s="2"/>
      <c r="DED48" s="2"/>
      <c r="DEE48" s="2"/>
      <c r="DEF48" s="2"/>
      <c r="DEG48" s="2"/>
      <c r="DEH48" s="2"/>
      <c r="DEI48" s="2"/>
      <c r="DEJ48" s="2"/>
      <c r="DEK48" s="2"/>
      <c r="DEL48" s="2"/>
      <c r="DEM48" s="2"/>
      <c r="DEN48" s="2"/>
      <c r="DEO48" s="2"/>
      <c r="DEP48" s="2"/>
      <c r="DEQ48" s="2"/>
      <c r="DER48" s="2"/>
      <c r="DES48" s="2"/>
      <c r="DET48" s="2"/>
      <c r="DEU48" s="2"/>
      <c r="DEV48" s="2"/>
      <c r="DEW48" s="2"/>
      <c r="DEX48" s="2"/>
      <c r="DEY48" s="2"/>
      <c r="DEZ48" s="2"/>
      <c r="DFA48" s="2"/>
      <c r="DFB48" s="2"/>
      <c r="DFC48" s="2"/>
      <c r="DFD48" s="2"/>
      <c r="DFE48" s="2"/>
      <c r="DFF48" s="2"/>
      <c r="DFG48" s="2"/>
      <c r="DFH48" s="2"/>
      <c r="DFI48" s="2"/>
      <c r="DFJ48" s="2"/>
      <c r="DFK48" s="2"/>
      <c r="DFL48" s="2"/>
      <c r="DFM48" s="2"/>
      <c r="DFN48" s="2"/>
      <c r="DFO48" s="2"/>
      <c r="DFP48" s="2"/>
      <c r="DFQ48" s="2"/>
      <c r="DFR48" s="2"/>
      <c r="DFS48" s="2"/>
      <c r="DFT48" s="2"/>
      <c r="DFU48" s="2"/>
      <c r="DFV48" s="2"/>
      <c r="DFW48" s="2"/>
      <c r="DFX48" s="2"/>
      <c r="DFY48" s="2"/>
      <c r="DFZ48" s="2"/>
      <c r="DGA48" s="2"/>
      <c r="DGB48" s="2"/>
      <c r="DGC48" s="2"/>
      <c r="DGD48" s="2"/>
      <c r="DGE48" s="2"/>
      <c r="DGF48" s="2"/>
      <c r="DGG48" s="2"/>
      <c r="DGH48" s="2"/>
      <c r="DGI48" s="2"/>
      <c r="DGJ48" s="2"/>
      <c r="DGK48" s="2"/>
      <c r="DGL48" s="2"/>
      <c r="DGM48" s="2"/>
      <c r="DGN48" s="2"/>
      <c r="DGO48" s="2"/>
      <c r="DGP48" s="2"/>
      <c r="DGQ48" s="2"/>
      <c r="DGR48" s="2"/>
      <c r="DGS48" s="2"/>
      <c r="DGT48" s="2"/>
      <c r="DGU48" s="2"/>
      <c r="DGV48" s="2"/>
      <c r="DGW48" s="2"/>
      <c r="DGX48" s="2"/>
      <c r="DGY48" s="2"/>
      <c r="DGZ48" s="2"/>
      <c r="DHA48" s="2"/>
      <c r="DHB48" s="2"/>
      <c r="DHC48" s="2"/>
      <c r="DHD48" s="2"/>
      <c r="DHE48" s="2"/>
      <c r="DHF48" s="2"/>
      <c r="DHG48" s="2"/>
      <c r="DHH48" s="2"/>
      <c r="DHI48" s="2"/>
      <c r="DHJ48" s="2"/>
      <c r="DHK48" s="2"/>
      <c r="DHL48" s="2"/>
      <c r="DHM48" s="2"/>
      <c r="DHN48" s="2"/>
      <c r="DHO48" s="2"/>
      <c r="DHP48" s="2"/>
      <c r="DHQ48" s="2"/>
      <c r="DHR48" s="2"/>
      <c r="DHS48" s="2"/>
      <c r="DHT48" s="2"/>
      <c r="DHU48" s="2"/>
      <c r="DHV48" s="2"/>
      <c r="DHW48" s="2"/>
      <c r="DHX48" s="2"/>
      <c r="DHY48" s="2"/>
      <c r="DHZ48" s="2"/>
      <c r="DIA48" s="2"/>
      <c r="DIB48" s="2"/>
      <c r="DIC48" s="2"/>
      <c r="DID48" s="2"/>
      <c r="DIE48" s="2"/>
      <c r="DIF48" s="2"/>
      <c r="DIG48" s="2"/>
      <c r="DIH48" s="2"/>
      <c r="DII48" s="2"/>
      <c r="DIJ48" s="2"/>
      <c r="DIK48" s="2"/>
      <c r="DIL48" s="2"/>
      <c r="DIM48" s="2"/>
      <c r="DIN48" s="2"/>
      <c r="DIO48" s="2"/>
      <c r="DIP48" s="2"/>
      <c r="DIQ48" s="2"/>
      <c r="DIR48" s="2"/>
      <c r="DIS48" s="2"/>
      <c r="DIT48" s="2"/>
      <c r="DIU48" s="2"/>
      <c r="DIV48" s="2"/>
      <c r="DIW48" s="2"/>
      <c r="DIX48" s="2"/>
      <c r="DIY48" s="2"/>
      <c r="DIZ48" s="2"/>
      <c r="DJA48" s="2"/>
      <c r="DJB48" s="2"/>
      <c r="DJC48" s="2"/>
      <c r="DJD48" s="2"/>
      <c r="DJE48" s="2"/>
      <c r="DJF48" s="2"/>
      <c r="DJG48" s="2"/>
      <c r="DJH48" s="2"/>
      <c r="DJI48" s="2"/>
      <c r="DJJ48" s="2"/>
      <c r="DJK48" s="2"/>
      <c r="DJL48" s="2"/>
      <c r="DJM48" s="2"/>
      <c r="DJN48" s="2"/>
      <c r="DJO48" s="2"/>
      <c r="DJP48" s="2"/>
      <c r="DJQ48" s="2"/>
      <c r="DJR48" s="2"/>
      <c r="DJS48" s="2"/>
      <c r="DJT48" s="2"/>
      <c r="DJU48" s="2"/>
      <c r="DJV48" s="2"/>
      <c r="DJW48" s="2"/>
      <c r="DJX48" s="2"/>
      <c r="DJY48" s="2"/>
      <c r="DJZ48" s="2"/>
      <c r="DKA48" s="2"/>
      <c r="DKB48" s="2"/>
      <c r="DKC48" s="2"/>
      <c r="DKD48" s="2"/>
      <c r="DKE48" s="2"/>
      <c r="DKF48" s="2"/>
      <c r="DKG48" s="2"/>
      <c r="DKH48" s="2"/>
      <c r="DKI48" s="2"/>
      <c r="DKJ48" s="2"/>
      <c r="DKK48" s="2"/>
      <c r="DKL48" s="2"/>
      <c r="DKM48" s="2"/>
      <c r="DKN48" s="2"/>
      <c r="DKO48" s="2"/>
      <c r="DKP48" s="2"/>
      <c r="DKQ48" s="2"/>
      <c r="DKR48" s="2"/>
      <c r="DKS48" s="2"/>
      <c r="DKT48" s="2"/>
      <c r="DKU48" s="2"/>
      <c r="DKV48" s="2"/>
      <c r="DKW48" s="2"/>
      <c r="DKX48" s="2"/>
      <c r="DKY48" s="2"/>
      <c r="DKZ48" s="2"/>
      <c r="DLA48" s="2"/>
      <c r="DLB48" s="2"/>
      <c r="DLC48" s="2"/>
      <c r="DLD48" s="2"/>
      <c r="DLE48" s="2"/>
      <c r="DLF48" s="2"/>
      <c r="DLG48" s="2"/>
      <c r="DLH48" s="2"/>
      <c r="DLI48" s="2"/>
      <c r="DLJ48" s="2"/>
      <c r="DLK48" s="2"/>
      <c r="DLL48" s="2"/>
      <c r="DLM48" s="2"/>
      <c r="DLN48" s="2"/>
      <c r="DLO48" s="2"/>
      <c r="DLP48" s="2"/>
      <c r="DLQ48" s="2"/>
      <c r="DLR48" s="2"/>
      <c r="DLS48" s="2"/>
      <c r="DLT48" s="2"/>
      <c r="DLU48" s="2"/>
      <c r="DLV48" s="2"/>
      <c r="DLW48" s="2"/>
      <c r="DLX48" s="2"/>
      <c r="DLY48" s="2"/>
      <c r="DLZ48" s="2"/>
      <c r="DMA48" s="2"/>
      <c r="DMB48" s="2"/>
      <c r="DMC48" s="2"/>
      <c r="DMD48" s="2"/>
      <c r="DME48" s="2"/>
      <c r="DMF48" s="2"/>
      <c r="DMG48" s="2"/>
      <c r="DMH48" s="2"/>
      <c r="DMI48" s="2"/>
      <c r="DMJ48" s="2"/>
      <c r="DMK48" s="2"/>
      <c r="DML48" s="2"/>
      <c r="DMM48" s="2"/>
      <c r="DMN48" s="2"/>
      <c r="DMO48" s="2"/>
      <c r="DMP48" s="2"/>
      <c r="DMQ48" s="2"/>
      <c r="DMR48" s="2"/>
      <c r="DMS48" s="2"/>
      <c r="DMT48" s="2"/>
      <c r="DMU48" s="2"/>
      <c r="DMV48" s="2"/>
      <c r="DMW48" s="2"/>
      <c r="DMX48" s="2"/>
      <c r="DMY48" s="2"/>
      <c r="DMZ48" s="2"/>
      <c r="DNA48" s="2"/>
      <c r="DNB48" s="2"/>
      <c r="DNC48" s="2"/>
      <c r="DND48" s="2"/>
      <c r="DNE48" s="2"/>
      <c r="DNF48" s="2"/>
      <c r="DNG48" s="2"/>
      <c r="DNH48" s="2"/>
      <c r="DNI48" s="2"/>
      <c r="DNJ48" s="2"/>
      <c r="DNK48" s="2"/>
      <c r="DNL48" s="2"/>
      <c r="DNM48" s="2"/>
      <c r="DNN48" s="2"/>
      <c r="DNO48" s="2"/>
      <c r="DNP48" s="2"/>
      <c r="DNQ48" s="2"/>
      <c r="DNR48" s="2"/>
      <c r="DNS48" s="2"/>
      <c r="DNT48" s="2"/>
      <c r="DNU48" s="2"/>
      <c r="DNV48" s="2"/>
      <c r="DNW48" s="2"/>
      <c r="DNX48" s="2"/>
      <c r="DNY48" s="2"/>
      <c r="DNZ48" s="2"/>
      <c r="DOA48" s="2"/>
      <c r="DOB48" s="2"/>
      <c r="DOC48" s="2"/>
      <c r="DOD48" s="2"/>
      <c r="DOE48" s="2"/>
      <c r="DOF48" s="2"/>
      <c r="DOG48" s="2"/>
      <c r="DOH48" s="2"/>
      <c r="DOI48" s="2"/>
      <c r="DOJ48" s="2"/>
      <c r="DOK48" s="2"/>
      <c r="DOL48" s="2"/>
      <c r="DOM48" s="2"/>
      <c r="DON48" s="2"/>
      <c r="DOO48" s="2"/>
      <c r="DOP48" s="2"/>
      <c r="DOQ48" s="2"/>
      <c r="DOR48" s="2"/>
      <c r="DOS48" s="2"/>
      <c r="DOT48" s="2"/>
      <c r="DOU48" s="2"/>
      <c r="DOV48" s="2"/>
      <c r="DOW48" s="2"/>
      <c r="DOX48" s="2"/>
      <c r="DOY48" s="2"/>
      <c r="DOZ48" s="2"/>
      <c r="DPA48" s="2"/>
      <c r="DPB48" s="2"/>
      <c r="DPC48" s="2"/>
      <c r="DPD48" s="2"/>
      <c r="DPE48" s="2"/>
      <c r="DPF48" s="2"/>
      <c r="DPG48" s="2"/>
      <c r="DPH48" s="2"/>
      <c r="DPI48" s="2"/>
      <c r="DPJ48" s="2"/>
      <c r="DPK48" s="2"/>
      <c r="DPL48" s="2"/>
      <c r="DPM48" s="2"/>
      <c r="DPN48" s="2"/>
      <c r="DPO48" s="2"/>
      <c r="DPP48" s="2"/>
      <c r="DPQ48" s="2"/>
      <c r="DPR48" s="2"/>
      <c r="DPS48" s="2"/>
      <c r="DPT48" s="2"/>
      <c r="DPU48" s="2"/>
      <c r="DPV48" s="2"/>
      <c r="DPW48" s="2"/>
      <c r="DPX48" s="2"/>
      <c r="DPY48" s="2"/>
      <c r="DPZ48" s="2"/>
      <c r="DQA48" s="2"/>
      <c r="DQB48" s="2"/>
      <c r="DQC48" s="2"/>
      <c r="DQD48" s="2"/>
      <c r="DQE48" s="2"/>
      <c r="DQF48" s="2"/>
      <c r="DQG48" s="2"/>
      <c r="DQH48" s="2"/>
      <c r="DQI48" s="2"/>
      <c r="DQJ48" s="2"/>
      <c r="DQK48" s="2"/>
      <c r="DQL48" s="2"/>
      <c r="DQM48" s="2"/>
      <c r="DQN48" s="2"/>
      <c r="DQO48" s="2"/>
      <c r="DQP48" s="2"/>
      <c r="DQQ48" s="2"/>
      <c r="DQR48" s="2"/>
      <c r="DQS48" s="2"/>
      <c r="DQT48" s="2"/>
      <c r="DQU48" s="2"/>
      <c r="DQV48" s="2"/>
      <c r="DQW48" s="2"/>
      <c r="DQX48" s="2"/>
      <c r="DQY48" s="2"/>
      <c r="DQZ48" s="2"/>
      <c r="DRA48" s="2"/>
      <c r="DRB48" s="2"/>
      <c r="DRC48" s="2"/>
      <c r="DRD48" s="2"/>
      <c r="DRE48" s="2"/>
      <c r="DRF48" s="2"/>
      <c r="DRG48" s="2"/>
      <c r="DRH48" s="2"/>
      <c r="DRI48" s="2"/>
      <c r="DRJ48" s="2"/>
      <c r="DRK48" s="2"/>
      <c r="DRL48" s="2"/>
      <c r="DRM48" s="2"/>
      <c r="DRN48" s="2"/>
      <c r="DRO48" s="2"/>
      <c r="DRP48" s="2"/>
      <c r="DRQ48" s="2"/>
      <c r="DRR48" s="2"/>
      <c r="DRS48" s="2"/>
      <c r="DRT48" s="2"/>
      <c r="DRU48" s="2"/>
      <c r="DRV48" s="2"/>
      <c r="DRW48" s="2"/>
      <c r="DRX48" s="2"/>
      <c r="DRY48" s="2"/>
      <c r="DRZ48" s="2"/>
      <c r="DSA48" s="2"/>
      <c r="DSB48" s="2"/>
      <c r="DSC48" s="2"/>
      <c r="DSD48" s="2"/>
      <c r="DSE48" s="2"/>
      <c r="DSF48" s="2"/>
      <c r="DSG48" s="2"/>
      <c r="DSH48" s="2"/>
      <c r="DSI48" s="2"/>
      <c r="DSJ48" s="2"/>
      <c r="DSK48" s="2"/>
      <c r="DSL48" s="2"/>
      <c r="DSM48" s="2"/>
      <c r="DSN48" s="2"/>
      <c r="DSO48" s="2"/>
      <c r="DSP48" s="2"/>
      <c r="DSQ48" s="2"/>
      <c r="DSR48" s="2"/>
      <c r="DSS48" s="2"/>
      <c r="DST48" s="2"/>
      <c r="DSU48" s="2"/>
      <c r="DSV48" s="2"/>
      <c r="DSW48" s="2"/>
      <c r="DSX48" s="2"/>
      <c r="DSY48" s="2"/>
      <c r="DSZ48" s="2"/>
      <c r="DTA48" s="2"/>
      <c r="DTB48" s="2"/>
      <c r="DTC48" s="2"/>
      <c r="DTD48" s="2"/>
      <c r="DTE48" s="2"/>
      <c r="DTF48" s="2"/>
      <c r="DTG48" s="2"/>
      <c r="DTH48" s="2"/>
      <c r="DTI48" s="2"/>
      <c r="DTJ48" s="2"/>
      <c r="DTK48" s="2"/>
      <c r="DTL48" s="2"/>
      <c r="DTM48" s="2"/>
      <c r="DTN48" s="2"/>
      <c r="DTO48" s="2"/>
      <c r="DTP48" s="2"/>
      <c r="DTQ48" s="2"/>
      <c r="DTR48" s="2"/>
      <c r="DTS48" s="2"/>
      <c r="DTT48" s="2"/>
      <c r="DTU48" s="2"/>
      <c r="DTV48" s="2"/>
      <c r="DTW48" s="2"/>
      <c r="DTX48" s="2"/>
      <c r="DTY48" s="2"/>
      <c r="DTZ48" s="2"/>
      <c r="DUA48" s="2"/>
      <c r="DUB48" s="2"/>
      <c r="DUC48" s="2"/>
      <c r="DUD48" s="2"/>
      <c r="DUE48" s="2"/>
      <c r="DUF48" s="2"/>
      <c r="DUG48" s="2"/>
      <c r="DUH48" s="2"/>
      <c r="DUI48" s="2"/>
      <c r="DUJ48" s="2"/>
      <c r="DUK48" s="2"/>
      <c r="DUL48" s="2"/>
      <c r="DUM48" s="2"/>
      <c r="DUN48" s="2"/>
      <c r="DUO48" s="2"/>
      <c r="DUP48" s="2"/>
      <c r="DUQ48" s="2"/>
      <c r="DUR48" s="2"/>
      <c r="DUS48" s="2"/>
      <c r="DUT48" s="2"/>
      <c r="DUU48" s="2"/>
      <c r="DUV48" s="2"/>
      <c r="DUW48" s="2"/>
      <c r="DUX48" s="2"/>
      <c r="DUY48" s="2"/>
      <c r="DUZ48" s="2"/>
      <c r="DVA48" s="2"/>
      <c r="DVB48" s="2"/>
      <c r="DVC48" s="2"/>
      <c r="DVD48" s="2"/>
      <c r="DVE48" s="2"/>
      <c r="DVF48" s="2"/>
      <c r="DVG48" s="2"/>
      <c r="DVH48" s="2"/>
      <c r="DVI48" s="2"/>
      <c r="DVJ48" s="2"/>
      <c r="DVK48" s="2"/>
      <c r="DVL48" s="2"/>
      <c r="DVM48" s="2"/>
      <c r="DVN48" s="2"/>
      <c r="DVO48" s="2"/>
      <c r="DVP48" s="2"/>
      <c r="DVQ48" s="2"/>
      <c r="DVR48" s="2"/>
      <c r="DVS48" s="2"/>
      <c r="DVT48" s="2"/>
      <c r="DVU48" s="2"/>
      <c r="DVV48" s="2"/>
      <c r="DVW48" s="2"/>
      <c r="DVX48" s="2"/>
      <c r="DVY48" s="2"/>
      <c r="DVZ48" s="2"/>
      <c r="DWA48" s="2"/>
      <c r="DWB48" s="2"/>
      <c r="DWC48" s="2"/>
      <c r="DWD48" s="2"/>
      <c r="DWE48" s="2"/>
      <c r="DWF48" s="2"/>
      <c r="DWG48" s="2"/>
      <c r="DWH48" s="2"/>
      <c r="DWI48" s="2"/>
      <c r="DWJ48" s="2"/>
      <c r="DWK48" s="2"/>
      <c r="DWL48" s="2"/>
      <c r="DWM48" s="2"/>
      <c r="DWN48" s="2"/>
      <c r="DWO48" s="2"/>
      <c r="DWP48" s="2"/>
      <c r="DWQ48" s="2"/>
      <c r="DWR48" s="2"/>
      <c r="DWS48" s="2"/>
      <c r="DWT48" s="2"/>
      <c r="DWU48" s="2"/>
      <c r="DWV48" s="2"/>
      <c r="DWW48" s="2"/>
      <c r="DWX48" s="2"/>
      <c r="DWY48" s="2"/>
      <c r="DWZ48" s="2"/>
      <c r="DXA48" s="2"/>
      <c r="DXB48" s="2"/>
      <c r="DXC48" s="2"/>
      <c r="DXD48" s="2"/>
      <c r="DXE48" s="2"/>
      <c r="DXF48" s="2"/>
      <c r="DXG48" s="2"/>
      <c r="DXH48" s="2"/>
      <c r="DXI48" s="2"/>
      <c r="DXJ48" s="2"/>
      <c r="DXK48" s="2"/>
      <c r="DXL48" s="2"/>
      <c r="DXM48" s="2"/>
      <c r="DXN48" s="2"/>
      <c r="DXO48" s="2"/>
      <c r="DXP48" s="2"/>
      <c r="DXQ48" s="2"/>
      <c r="DXR48" s="2"/>
      <c r="DXS48" s="2"/>
      <c r="DXT48" s="2"/>
      <c r="DXU48" s="2"/>
      <c r="DXV48" s="2"/>
      <c r="DXW48" s="2"/>
      <c r="DXX48" s="2"/>
      <c r="DXY48" s="2"/>
      <c r="DXZ48" s="2"/>
      <c r="DYA48" s="2"/>
      <c r="DYB48" s="2"/>
      <c r="DYC48" s="2"/>
      <c r="DYD48" s="2"/>
      <c r="DYE48" s="2"/>
      <c r="DYF48" s="2"/>
      <c r="DYG48" s="2"/>
      <c r="DYH48" s="2"/>
      <c r="DYI48" s="2"/>
      <c r="DYJ48" s="2"/>
      <c r="DYK48" s="2"/>
      <c r="DYL48" s="2"/>
      <c r="DYM48" s="2"/>
      <c r="DYN48" s="2"/>
      <c r="DYO48" s="2"/>
      <c r="DYP48" s="2"/>
      <c r="DYQ48" s="2"/>
      <c r="DYR48" s="2"/>
      <c r="DYS48" s="2"/>
      <c r="DYT48" s="2"/>
      <c r="DYU48" s="2"/>
      <c r="DYV48" s="2"/>
      <c r="DYW48" s="2"/>
      <c r="DYX48" s="2"/>
      <c r="DYY48" s="2"/>
      <c r="DYZ48" s="2"/>
      <c r="DZA48" s="2"/>
      <c r="DZB48" s="2"/>
      <c r="DZC48" s="2"/>
      <c r="DZD48" s="2"/>
      <c r="DZE48" s="2"/>
      <c r="DZF48" s="2"/>
      <c r="DZG48" s="2"/>
      <c r="DZH48" s="2"/>
      <c r="DZI48" s="2"/>
      <c r="DZJ48" s="2"/>
      <c r="DZK48" s="2"/>
      <c r="DZL48" s="2"/>
      <c r="DZM48" s="2"/>
      <c r="DZN48" s="2"/>
      <c r="DZO48" s="2"/>
      <c r="DZP48" s="2"/>
      <c r="DZQ48" s="2"/>
      <c r="DZR48" s="2"/>
      <c r="DZS48" s="2"/>
      <c r="DZT48" s="2"/>
      <c r="DZU48" s="2"/>
      <c r="DZV48" s="2"/>
      <c r="DZW48" s="2"/>
      <c r="DZX48" s="2"/>
      <c r="DZY48" s="2"/>
      <c r="DZZ48" s="2"/>
      <c r="EAA48" s="2"/>
      <c r="EAB48" s="2"/>
      <c r="EAC48" s="2"/>
      <c r="EAD48" s="2"/>
      <c r="EAE48" s="2"/>
      <c r="EAF48" s="2"/>
      <c r="EAG48" s="2"/>
      <c r="EAH48" s="2"/>
      <c r="EAI48" s="2"/>
      <c r="EAJ48" s="2"/>
      <c r="EAK48" s="2"/>
      <c r="EAL48" s="2"/>
      <c r="EAM48" s="2"/>
      <c r="EAN48" s="2"/>
      <c r="EAO48" s="2"/>
      <c r="EAP48" s="2"/>
      <c r="EAQ48" s="2"/>
      <c r="EAR48" s="2"/>
      <c r="EAS48" s="2"/>
      <c r="EAT48" s="2"/>
      <c r="EAU48" s="2"/>
      <c r="EAV48" s="2"/>
      <c r="EAW48" s="2"/>
      <c r="EAX48" s="2"/>
      <c r="EAY48" s="2"/>
      <c r="EAZ48" s="2"/>
      <c r="EBA48" s="2"/>
      <c r="EBB48" s="2"/>
      <c r="EBC48" s="2"/>
      <c r="EBD48" s="2"/>
      <c r="EBE48" s="2"/>
      <c r="EBF48" s="2"/>
      <c r="EBG48" s="2"/>
      <c r="EBH48" s="2"/>
      <c r="EBI48" s="2"/>
      <c r="EBJ48" s="2"/>
      <c r="EBK48" s="2"/>
      <c r="EBL48" s="2"/>
      <c r="EBM48" s="2"/>
      <c r="EBN48" s="2"/>
      <c r="EBO48" s="2"/>
      <c r="EBP48" s="2"/>
      <c r="EBQ48" s="2"/>
      <c r="EBR48" s="2"/>
      <c r="EBS48" s="2"/>
      <c r="EBT48" s="2"/>
      <c r="EBU48" s="2"/>
      <c r="EBV48" s="2"/>
      <c r="EBW48" s="2"/>
      <c r="EBX48" s="2"/>
      <c r="EBY48" s="2"/>
      <c r="EBZ48" s="2"/>
      <c r="ECA48" s="2"/>
      <c r="ECB48" s="2"/>
      <c r="ECC48" s="2"/>
      <c r="ECD48" s="2"/>
      <c r="ECE48" s="2"/>
      <c r="ECF48" s="2"/>
      <c r="ECG48" s="2"/>
      <c r="ECH48" s="2"/>
      <c r="ECI48" s="2"/>
      <c r="ECJ48" s="2"/>
      <c r="ECK48" s="2"/>
      <c r="ECL48" s="2"/>
      <c r="ECM48" s="2"/>
      <c r="ECN48" s="2"/>
      <c r="ECO48" s="2"/>
      <c r="ECP48" s="2"/>
      <c r="ECQ48" s="2"/>
      <c r="ECR48" s="2"/>
      <c r="ECS48" s="2"/>
      <c r="ECT48" s="2"/>
      <c r="ECU48" s="2"/>
      <c r="ECV48" s="2"/>
      <c r="ECW48" s="2"/>
      <c r="ECX48" s="2"/>
      <c r="ECY48" s="2"/>
      <c r="ECZ48" s="2"/>
      <c r="EDA48" s="2"/>
      <c r="EDB48" s="2"/>
      <c r="EDC48" s="2"/>
      <c r="EDD48" s="2"/>
      <c r="EDE48" s="2"/>
      <c r="EDF48" s="2"/>
      <c r="EDG48" s="2"/>
      <c r="EDH48" s="2"/>
      <c r="EDI48" s="2"/>
      <c r="EDJ48" s="2"/>
      <c r="EDK48" s="2"/>
      <c r="EDL48" s="2"/>
      <c r="EDM48" s="2"/>
      <c r="EDN48" s="2"/>
      <c r="EDO48" s="2"/>
      <c r="EDP48" s="2"/>
      <c r="EDQ48" s="2"/>
      <c r="EDR48" s="2"/>
      <c r="EDS48" s="2"/>
      <c r="EDT48" s="2"/>
      <c r="EDU48" s="2"/>
      <c r="EDV48" s="2"/>
      <c r="EDW48" s="2"/>
      <c r="EDX48" s="2"/>
      <c r="EDY48" s="2"/>
      <c r="EDZ48" s="2"/>
      <c r="EEA48" s="2"/>
      <c r="EEB48" s="2"/>
      <c r="EEC48" s="2"/>
      <c r="EED48" s="2"/>
      <c r="EEE48" s="2"/>
      <c r="EEF48" s="2"/>
      <c r="EEG48" s="2"/>
      <c r="EEH48" s="2"/>
      <c r="EEI48" s="2"/>
      <c r="EEJ48" s="2"/>
      <c r="EEK48" s="2"/>
      <c r="EEL48" s="2"/>
      <c r="EEM48" s="2"/>
      <c r="EEN48" s="2"/>
      <c r="EEO48" s="2"/>
      <c r="EEP48" s="2"/>
      <c r="EEQ48" s="2"/>
      <c r="EER48" s="2"/>
      <c r="EES48" s="2"/>
      <c r="EET48" s="2"/>
      <c r="EEU48" s="2"/>
      <c r="EEV48" s="2"/>
      <c r="EEW48" s="2"/>
      <c r="EEX48" s="2"/>
      <c r="EEY48" s="2"/>
      <c r="EEZ48" s="2"/>
      <c r="EFA48" s="2"/>
      <c r="EFB48" s="2"/>
      <c r="EFC48" s="2"/>
      <c r="EFD48" s="2"/>
      <c r="EFE48" s="2"/>
      <c r="EFF48" s="2"/>
      <c r="EFG48" s="2"/>
      <c r="EFH48" s="2"/>
      <c r="EFI48" s="2"/>
      <c r="EFJ48" s="2"/>
      <c r="EFK48" s="2"/>
      <c r="EFL48" s="2"/>
      <c r="EFM48" s="2"/>
      <c r="EFN48" s="2"/>
      <c r="EFO48" s="2"/>
      <c r="EFP48" s="2"/>
      <c r="EFQ48" s="2"/>
      <c r="EFR48" s="2"/>
      <c r="EFS48" s="2"/>
      <c r="EFT48" s="2"/>
      <c r="EFU48" s="2"/>
      <c r="EFV48" s="2"/>
      <c r="EFW48" s="2"/>
      <c r="EFX48" s="2"/>
      <c r="EFY48" s="2"/>
      <c r="EFZ48" s="2"/>
      <c r="EGA48" s="2"/>
      <c r="EGB48" s="2"/>
      <c r="EGC48" s="2"/>
      <c r="EGD48" s="2"/>
      <c r="EGE48" s="2"/>
      <c r="EGF48" s="2"/>
      <c r="EGG48" s="2"/>
      <c r="EGH48" s="2"/>
      <c r="EGI48" s="2"/>
      <c r="EGJ48" s="2"/>
      <c r="EGK48" s="2"/>
      <c r="EGL48" s="2"/>
      <c r="EGM48" s="2"/>
      <c r="EGN48" s="2"/>
      <c r="EGO48" s="2"/>
      <c r="EGP48" s="2"/>
      <c r="EGQ48" s="2"/>
      <c r="EGR48" s="2"/>
      <c r="EGS48" s="2"/>
      <c r="EGT48" s="2"/>
      <c r="EGU48" s="2"/>
      <c r="EGV48" s="2"/>
      <c r="EGW48" s="2"/>
      <c r="EGX48" s="2"/>
      <c r="EGY48" s="2"/>
      <c r="EGZ48" s="2"/>
      <c r="EHA48" s="2"/>
      <c r="EHB48" s="2"/>
      <c r="EHC48" s="2"/>
      <c r="EHD48" s="2"/>
      <c r="EHE48" s="2"/>
      <c r="EHF48" s="2"/>
      <c r="EHG48" s="2"/>
      <c r="EHH48" s="2"/>
      <c r="EHI48" s="2"/>
      <c r="EHJ48" s="2"/>
      <c r="EHK48" s="2"/>
      <c r="EHL48" s="2"/>
      <c r="EHM48" s="2"/>
      <c r="EHN48" s="2"/>
      <c r="EHO48" s="2"/>
      <c r="EHP48" s="2"/>
      <c r="EHQ48" s="2"/>
      <c r="EHR48" s="2"/>
      <c r="EHS48" s="2"/>
      <c r="EHT48" s="2"/>
      <c r="EHU48" s="2"/>
      <c r="EHV48" s="2"/>
      <c r="EHW48" s="2"/>
      <c r="EHX48" s="2"/>
      <c r="EHY48" s="2"/>
      <c r="EHZ48" s="2"/>
      <c r="EIA48" s="2"/>
      <c r="EIB48" s="2"/>
      <c r="EIC48" s="2"/>
      <c r="EID48" s="2"/>
      <c r="EIE48" s="2"/>
      <c r="EIF48" s="2"/>
      <c r="EIG48" s="2"/>
      <c r="EIH48" s="2"/>
      <c r="EII48" s="2"/>
      <c r="EIJ48" s="2"/>
      <c r="EIK48" s="2"/>
      <c r="EIL48" s="2"/>
      <c r="EIM48" s="2"/>
      <c r="EIN48" s="2"/>
      <c r="EIO48" s="2"/>
      <c r="EIP48" s="2"/>
      <c r="EIQ48" s="2"/>
      <c r="EIR48" s="2"/>
      <c r="EIS48" s="2"/>
      <c r="EIT48" s="2"/>
      <c r="EIU48" s="2"/>
      <c r="EIV48" s="2"/>
      <c r="EIW48" s="2"/>
      <c r="EIX48" s="2"/>
      <c r="EIY48" s="2"/>
      <c r="EIZ48" s="2"/>
      <c r="EJA48" s="2"/>
      <c r="EJB48" s="2"/>
      <c r="EJC48" s="2"/>
      <c r="EJD48" s="2"/>
      <c r="EJE48" s="2"/>
      <c r="EJF48" s="2"/>
      <c r="EJG48" s="2"/>
      <c r="EJH48" s="2"/>
      <c r="EJI48" s="2"/>
      <c r="EJJ48" s="2"/>
      <c r="EJK48" s="2"/>
      <c r="EJL48" s="2"/>
      <c r="EJM48" s="2"/>
      <c r="EJN48" s="2"/>
      <c r="EJO48" s="2"/>
      <c r="EJP48" s="2"/>
      <c r="EJQ48" s="2"/>
      <c r="EJR48" s="2"/>
      <c r="EJS48" s="2"/>
      <c r="EJT48" s="2"/>
      <c r="EJU48" s="2"/>
      <c r="EJV48" s="2"/>
      <c r="EJW48" s="2"/>
      <c r="EJX48" s="2"/>
      <c r="EJY48" s="2"/>
      <c r="EJZ48" s="2"/>
      <c r="EKA48" s="2"/>
      <c r="EKB48" s="2"/>
      <c r="EKC48" s="2"/>
      <c r="EKD48" s="2"/>
      <c r="EKE48" s="2"/>
      <c r="EKF48" s="2"/>
      <c r="EKG48" s="2"/>
      <c r="EKH48" s="2"/>
      <c r="EKI48" s="2"/>
      <c r="EKJ48" s="2"/>
      <c r="EKK48" s="2"/>
      <c r="EKL48" s="2"/>
      <c r="EKM48" s="2"/>
      <c r="EKN48" s="2"/>
      <c r="EKO48" s="2"/>
      <c r="EKP48" s="2"/>
      <c r="EKQ48" s="2"/>
      <c r="EKR48" s="2"/>
      <c r="EKS48" s="2"/>
      <c r="EKT48" s="2"/>
      <c r="EKU48" s="2"/>
      <c r="EKV48" s="2"/>
      <c r="EKW48" s="2"/>
      <c r="EKX48" s="2"/>
      <c r="EKY48" s="2"/>
      <c r="EKZ48" s="2"/>
      <c r="ELA48" s="2"/>
      <c r="ELB48" s="2"/>
      <c r="ELC48" s="2"/>
      <c r="ELD48" s="2"/>
      <c r="ELE48" s="2"/>
      <c r="ELF48" s="2"/>
      <c r="ELG48" s="2"/>
      <c r="ELH48" s="2"/>
      <c r="ELI48" s="2"/>
      <c r="ELJ48" s="2"/>
      <c r="ELK48" s="2"/>
      <c r="ELL48" s="2"/>
      <c r="ELM48" s="2"/>
      <c r="ELN48" s="2"/>
      <c r="ELO48" s="2"/>
      <c r="ELP48" s="2"/>
      <c r="ELQ48" s="2"/>
      <c r="ELR48" s="2"/>
      <c r="ELS48" s="2"/>
      <c r="ELT48" s="2"/>
      <c r="ELU48" s="2"/>
      <c r="ELV48" s="2"/>
      <c r="ELW48" s="2"/>
      <c r="ELX48" s="2"/>
      <c r="ELY48" s="2"/>
      <c r="ELZ48" s="2"/>
      <c r="EMA48" s="2"/>
      <c r="EMB48" s="2"/>
      <c r="EMC48" s="2"/>
      <c r="EMD48" s="2"/>
      <c r="EME48" s="2"/>
      <c r="EMF48" s="2"/>
      <c r="EMG48" s="2"/>
      <c r="EMH48" s="2"/>
      <c r="EMI48" s="2"/>
      <c r="EMJ48" s="2"/>
      <c r="EMK48" s="2"/>
      <c r="EML48" s="2"/>
      <c r="EMM48" s="2"/>
      <c r="EMN48" s="2"/>
      <c r="EMO48" s="2"/>
      <c r="EMP48" s="2"/>
      <c r="EMQ48" s="2"/>
      <c r="EMR48" s="2"/>
      <c r="EMS48" s="2"/>
      <c r="EMT48" s="2"/>
      <c r="EMU48" s="2"/>
      <c r="EMV48" s="2"/>
      <c r="EMW48" s="2"/>
      <c r="EMX48" s="2"/>
      <c r="EMY48" s="2"/>
      <c r="EMZ48" s="2"/>
      <c r="ENA48" s="2"/>
      <c r="ENB48" s="2"/>
      <c r="ENC48" s="2"/>
      <c r="END48" s="2"/>
      <c r="ENE48" s="2"/>
      <c r="ENF48" s="2"/>
      <c r="ENG48" s="2"/>
      <c r="ENH48" s="2"/>
      <c r="ENI48" s="2"/>
      <c r="ENJ48" s="2"/>
      <c r="ENK48" s="2"/>
      <c r="ENL48" s="2"/>
      <c r="ENM48" s="2"/>
      <c r="ENN48" s="2"/>
      <c r="ENO48" s="2"/>
      <c r="ENP48" s="2"/>
      <c r="ENQ48" s="2"/>
      <c r="ENR48" s="2"/>
      <c r="ENS48" s="2"/>
      <c r="ENT48" s="2"/>
      <c r="ENU48" s="2"/>
      <c r="ENV48" s="2"/>
      <c r="ENW48" s="2"/>
      <c r="ENX48" s="2"/>
      <c r="ENY48" s="2"/>
      <c r="ENZ48" s="2"/>
      <c r="EOA48" s="2"/>
      <c r="EOB48" s="2"/>
      <c r="EOC48" s="2"/>
      <c r="EOD48" s="2"/>
      <c r="EOE48" s="2"/>
      <c r="EOF48" s="2"/>
      <c r="EOG48" s="2"/>
      <c r="EOH48" s="2"/>
      <c r="EOI48" s="2"/>
      <c r="EOJ48" s="2"/>
      <c r="EOK48" s="2"/>
      <c r="EOL48" s="2"/>
      <c r="EOM48" s="2"/>
      <c r="EON48" s="2"/>
      <c r="EOO48" s="2"/>
      <c r="EOP48" s="2"/>
      <c r="EOQ48" s="2"/>
      <c r="EOR48" s="2"/>
      <c r="EOS48" s="2"/>
      <c r="EOT48" s="2"/>
      <c r="EOU48" s="2"/>
      <c r="EOV48" s="2"/>
      <c r="EOW48" s="2"/>
      <c r="EOX48" s="2"/>
      <c r="EOY48" s="2"/>
      <c r="EOZ48" s="2"/>
      <c r="EPA48" s="2"/>
      <c r="EPB48" s="2"/>
      <c r="EPC48" s="2"/>
      <c r="EPD48" s="2"/>
      <c r="EPE48" s="2"/>
      <c r="EPF48" s="2"/>
      <c r="EPG48" s="2"/>
      <c r="EPH48" s="2"/>
      <c r="EPI48" s="2"/>
      <c r="EPJ48" s="2"/>
      <c r="EPK48" s="2"/>
      <c r="EPL48" s="2"/>
      <c r="EPM48" s="2"/>
      <c r="EPN48" s="2"/>
      <c r="EPO48" s="2"/>
      <c r="EPP48" s="2"/>
      <c r="EPQ48" s="2"/>
      <c r="EPR48" s="2"/>
      <c r="EPS48" s="2"/>
      <c r="EPT48" s="2"/>
      <c r="EPU48" s="2"/>
      <c r="EPV48" s="2"/>
      <c r="EPW48" s="2"/>
      <c r="EPX48" s="2"/>
      <c r="EPY48" s="2"/>
      <c r="EPZ48" s="2"/>
      <c r="EQA48" s="2"/>
      <c r="EQB48" s="2"/>
      <c r="EQC48" s="2"/>
      <c r="EQD48" s="2"/>
      <c r="EQE48" s="2"/>
      <c r="EQF48" s="2"/>
      <c r="EQG48" s="2"/>
      <c r="EQH48" s="2"/>
      <c r="EQI48" s="2"/>
      <c r="EQJ48" s="2"/>
      <c r="EQK48" s="2"/>
      <c r="EQL48" s="2"/>
      <c r="EQM48" s="2"/>
      <c r="EQN48" s="2"/>
      <c r="EQO48" s="2"/>
      <c r="EQP48" s="2"/>
      <c r="EQQ48" s="2"/>
      <c r="EQR48" s="2"/>
      <c r="EQS48" s="2"/>
      <c r="EQT48" s="2"/>
      <c r="EQU48" s="2"/>
      <c r="EQV48" s="2"/>
      <c r="EQW48" s="2"/>
      <c r="EQX48" s="2"/>
      <c r="EQY48" s="2"/>
      <c r="EQZ48" s="2"/>
      <c r="ERA48" s="2"/>
      <c r="ERB48" s="2"/>
      <c r="ERC48" s="2"/>
      <c r="ERD48" s="2"/>
      <c r="ERE48" s="2"/>
      <c r="ERF48" s="2"/>
      <c r="ERG48" s="2"/>
      <c r="ERH48" s="2"/>
      <c r="ERI48" s="2"/>
      <c r="ERJ48" s="2"/>
      <c r="ERK48" s="2"/>
      <c r="ERL48" s="2"/>
      <c r="ERM48" s="2"/>
      <c r="ERN48" s="2"/>
      <c r="ERO48" s="2"/>
      <c r="ERP48" s="2"/>
      <c r="ERQ48" s="2"/>
      <c r="ERR48" s="2"/>
      <c r="ERS48" s="2"/>
      <c r="ERT48" s="2"/>
      <c r="ERU48" s="2"/>
      <c r="ERV48" s="2"/>
      <c r="ERW48" s="2"/>
      <c r="ERX48" s="2"/>
      <c r="ERY48" s="2"/>
      <c r="ERZ48" s="2"/>
      <c r="ESA48" s="2"/>
      <c r="ESB48" s="2"/>
      <c r="ESC48" s="2"/>
      <c r="ESD48" s="2"/>
      <c r="ESE48" s="2"/>
      <c r="ESF48" s="2"/>
      <c r="ESG48" s="2"/>
      <c r="ESH48" s="2"/>
      <c r="ESI48" s="2"/>
      <c r="ESJ48" s="2"/>
      <c r="ESK48" s="2"/>
      <c r="ESL48" s="2"/>
      <c r="ESM48" s="2"/>
      <c r="ESN48" s="2"/>
      <c r="ESO48" s="2"/>
      <c r="ESP48" s="2"/>
      <c r="ESQ48" s="2"/>
      <c r="ESR48" s="2"/>
      <c r="ESS48" s="2"/>
      <c r="EST48" s="2"/>
      <c r="ESU48" s="2"/>
      <c r="ESV48" s="2"/>
      <c r="ESW48" s="2"/>
      <c r="ESX48" s="2"/>
      <c r="ESY48" s="2"/>
      <c r="ESZ48" s="2"/>
      <c r="ETA48" s="2"/>
      <c r="ETB48" s="2"/>
      <c r="ETC48" s="2"/>
      <c r="ETD48" s="2"/>
      <c r="ETE48" s="2"/>
      <c r="ETF48" s="2"/>
      <c r="ETG48" s="2"/>
      <c r="ETH48" s="2"/>
      <c r="ETI48" s="2"/>
      <c r="ETJ48" s="2"/>
      <c r="ETK48" s="2"/>
      <c r="ETL48" s="2"/>
      <c r="ETM48" s="2"/>
      <c r="ETN48" s="2"/>
      <c r="ETO48" s="2"/>
      <c r="ETP48" s="2"/>
      <c r="ETQ48" s="2"/>
      <c r="ETR48" s="2"/>
      <c r="ETS48" s="2"/>
      <c r="ETT48" s="2"/>
      <c r="ETU48" s="2"/>
      <c r="ETV48" s="2"/>
      <c r="ETW48" s="2"/>
      <c r="ETX48" s="2"/>
      <c r="ETY48" s="2"/>
      <c r="ETZ48" s="2"/>
      <c r="EUA48" s="2"/>
      <c r="EUB48" s="2"/>
      <c r="EUC48" s="2"/>
      <c r="EUD48" s="2"/>
      <c r="EUE48" s="2"/>
      <c r="EUF48" s="2"/>
      <c r="EUG48" s="2"/>
      <c r="EUH48" s="2"/>
      <c r="EUI48" s="2"/>
      <c r="EUJ48" s="2"/>
      <c r="EUK48" s="2"/>
      <c r="EUL48" s="2"/>
      <c r="EUM48" s="2"/>
      <c r="EUN48" s="2"/>
      <c r="EUO48" s="2"/>
      <c r="EUP48" s="2"/>
      <c r="EUQ48" s="2"/>
      <c r="EUR48" s="2"/>
      <c r="EUS48" s="2"/>
      <c r="EUT48" s="2"/>
      <c r="EUU48" s="2"/>
      <c r="EUV48" s="2"/>
      <c r="EUW48" s="2"/>
      <c r="EUX48" s="2"/>
      <c r="EUY48" s="2"/>
      <c r="EUZ48" s="2"/>
      <c r="EVA48" s="2"/>
      <c r="EVB48" s="2"/>
      <c r="EVC48" s="2"/>
      <c r="EVD48" s="2"/>
      <c r="EVE48" s="2"/>
      <c r="EVF48" s="2"/>
      <c r="EVG48" s="2"/>
      <c r="EVH48" s="2"/>
      <c r="EVI48" s="2"/>
      <c r="EVJ48" s="2"/>
      <c r="EVK48" s="2"/>
      <c r="EVL48" s="2"/>
      <c r="EVM48" s="2"/>
      <c r="EVN48" s="2"/>
      <c r="EVO48" s="2"/>
      <c r="EVP48" s="2"/>
      <c r="EVQ48" s="2"/>
      <c r="EVR48" s="2"/>
      <c r="EVS48" s="2"/>
      <c r="EVT48" s="2"/>
      <c r="EVU48" s="2"/>
      <c r="EVV48" s="2"/>
      <c r="EVW48" s="2"/>
      <c r="EVX48" s="2"/>
      <c r="EVY48" s="2"/>
      <c r="EVZ48" s="2"/>
      <c r="EWA48" s="2"/>
      <c r="EWB48" s="2"/>
      <c r="EWC48" s="2"/>
      <c r="EWD48" s="2"/>
      <c r="EWE48" s="2"/>
      <c r="EWF48" s="2"/>
      <c r="EWG48" s="2"/>
      <c r="EWH48" s="2"/>
      <c r="EWI48" s="2"/>
      <c r="EWJ48" s="2"/>
      <c r="EWK48" s="2"/>
      <c r="EWL48" s="2"/>
      <c r="EWM48" s="2"/>
      <c r="EWN48" s="2"/>
      <c r="EWO48" s="2"/>
      <c r="EWP48" s="2"/>
      <c r="EWQ48" s="2"/>
      <c r="EWR48" s="2"/>
      <c r="EWS48" s="2"/>
      <c r="EWT48" s="2"/>
      <c r="EWU48" s="2"/>
      <c r="EWV48" s="2"/>
      <c r="EWW48" s="2"/>
      <c r="EWX48" s="2"/>
      <c r="EWY48" s="2"/>
      <c r="EWZ48" s="2"/>
      <c r="EXA48" s="2"/>
      <c r="EXB48" s="2"/>
      <c r="EXC48" s="2"/>
      <c r="EXD48" s="2"/>
      <c r="EXE48" s="2"/>
      <c r="EXF48" s="2"/>
      <c r="EXG48" s="2"/>
      <c r="EXH48" s="2"/>
      <c r="EXI48" s="2"/>
      <c r="EXJ48" s="2"/>
      <c r="EXK48" s="2"/>
      <c r="EXL48" s="2"/>
      <c r="EXM48" s="2"/>
      <c r="EXN48" s="2"/>
      <c r="EXO48" s="2"/>
      <c r="EXP48" s="2"/>
      <c r="EXQ48" s="2"/>
      <c r="EXR48" s="2"/>
      <c r="EXS48" s="2"/>
      <c r="EXT48" s="2"/>
      <c r="EXU48" s="2"/>
      <c r="EXV48" s="2"/>
      <c r="EXW48" s="2"/>
      <c r="EXX48" s="2"/>
      <c r="EXY48" s="2"/>
      <c r="EXZ48" s="2"/>
      <c r="EYA48" s="2"/>
      <c r="EYB48" s="2"/>
      <c r="EYC48" s="2"/>
      <c r="EYD48" s="2"/>
      <c r="EYE48" s="2"/>
      <c r="EYF48" s="2"/>
      <c r="EYG48" s="2"/>
      <c r="EYH48" s="2"/>
      <c r="EYI48" s="2"/>
      <c r="EYJ48" s="2"/>
      <c r="EYK48" s="2"/>
      <c r="EYL48" s="2"/>
      <c r="EYM48" s="2"/>
      <c r="EYN48" s="2"/>
      <c r="EYO48" s="2"/>
      <c r="EYP48" s="2"/>
      <c r="EYQ48" s="2"/>
      <c r="EYR48" s="2"/>
      <c r="EYS48" s="2"/>
      <c r="EYT48" s="2"/>
      <c r="EYU48" s="2"/>
      <c r="EYV48" s="2"/>
      <c r="EYW48" s="2"/>
      <c r="EYX48" s="2"/>
      <c r="EYY48" s="2"/>
      <c r="EYZ48" s="2"/>
      <c r="EZA48" s="2"/>
      <c r="EZB48" s="2"/>
      <c r="EZC48" s="2"/>
      <c r="EZD48" s="2"/>
      <c r="EZE48" s="2"/>
      <c r="EZF48" s="2"/>
      <c r="EZG48" s="2"/>
      <c r="EZH48" s="2"/>
      <c r="EZI48" s="2"/>
      <c r="EZJ48" s="2"/>
      <c r="EZK48" s="2"/>
      <c r="EZL48" s="2"/>
      <c r="EZM48" s="2"/>
      <c r="EZN48" s="2"/>
      <c r="EZO48" s="2"/>
      <c r="EZP48" s="2"/>
      <c r="EZQ48" s="2"/>
      <c r="EZR48" s="2"/>
      <c r="EZS48" s="2"/>
      <c r="EZT48" s="2"/>
      <c r="EZU48" s="2"/>
      <c r="EZV48" s="2"/>
      <c r="EZW48" s="2"/>
      <c r="EZX48" s="2"/>
      <c r="EZY48" s="2"/>
      <c r="EZZ48" s="2"/>
      <c r="FAA48" s="2"/>
      <c r="FAB48" s="2"/>
      <c r="FAC48" s="2"/>
      <c r="FAD48" s="2"/>
      <c r="FAE48" s="2"/>
      <c r="FAF48" s="2"/>
      <c r="FAG48" s="2"/>
      <c r="FAH48" s="2"/>
      <c r="FAI48" s="2"/>
      <c r="FAJ48" s="2"/>
      <c r="FAK48" s="2"/>
      <c r="FAL48" s="2"/>
      <c r="FAM48" s="2"/>
      <c r="FAN48" s="2"/>
      <c r="FAO48" s="2"/>
      <c r="FAP48" s="2"/>
      <c r="FAQ48" s="2"/>
      <c r="FAR48" s="2"/>
      <c r="FAS48" s="2"/>
      <c r="FAT48" s="2"/>
      <c r="FAU48" s="2"/>
      <c r="FAV48" s="2"/>
      <c r="FAW48" s="2"/>
      <c r="FAX48" s="2"/>
      <c r="FAY48" s="2"/>
      <c r="FAZ48" s="2"/>
      <c r="FBA48" s="2"/>
      <c r="FBB48" s="2"/>
      <c r="FBC48" s="2"/>
      <c r="FBD48" s="2"/>
      <c r="FBE48" s="2"/>
      <c r="FBF48" s="2"/>
      <c r="FBG48" s="2"/>
      <c r="FBH48" s="2"/>
      <c r="FBI48" s="2"/>
      <c r="FBJ48" s="2"/>
      <c r="FBK48" s="2"/>
      <c r="FBL48" s="2"/>
      <c r="FBM48" s="2"/>
      <c r="FBN48" s="2"/>
      <c r="FBO48" s="2"/>
      <c r="FBP48" s="2"/>
      <c r="FBQ48" s="2"/>
      <c r="FBR48" s="2"/>
      <c r="FBS48" s="2"/>
      <c r="FBT48" s="2"/>
      <c r="FBU48" s="2"/>
      <c r="FBV48" s="2"/>
      <c r="FBW48" s="2"/>
      <c r="FBX48" s="2"/>
      <c r="FBY48" s="2"/>
      <c r="FBZ48" s="2"/>
      <c r="FCA48" s="2"/>
      <c r="FCB48" s="2"/>
      <c r="FCC48" s="2"/>
      <c r="FCD48" s="2"/>
      <c r="FCE48" s="2"/>
      <c r="FCF48" s="2"/>
      <c r="FCG48" s="2"/>
      <c r="FCH48" s="2"/>
      <c r="FCI48" s="2"/>
      <c r="FCJ48" s="2"/>
      <c r="FCK48" s="2"/>
      <c r="FCL48" s="2"/>
      <c r="FCM48" s="2"/>
      <c r="FCN48" s="2"/>
      <c r="FCO48" s="2"/>
      <c r="FCP48" s="2"/>
      <c r="FCQ48" s="2"/>
      <c r="FCR48" s="2"/>
      <c r="FCS48" s="2"/>
      <c r="FCT48" s="2"/>
      <c r="FCU48" s="2"/>
      <c r="FCV48" s="2"/>
      <c r="FCW48" s="2"/>
      <c r="FCX48" s="2"/>
      <c r="FCY48" s="2"/>
      <c r="FCZ48" s="2"/>
      <c r="FDA48" s="2"/>
      <c r="FDB48" s="2"/>
      <c r="FDC48" s="2"/>
      <c r="FDD48" s="2"/>
      <c r="FDE48" s="2"/>
      <c r="FDF48" s="2"/>
      <c r="FDG48" s="2"/>
      <c r="FDH48" s="2"/>
      <c r="FDI48" s="2"/>
      <c r="FDJ48" s="2"/>
      <c r="FDK48" s="2"/>
      <c r="FDL48" s="2"/>
      <c r="FDM48" s="2"/>
      <c r="FDN48" s="2"/>
      <c r="FDO48" s="2"/>
      <c r="FDP48" s="2"/>
      <c r="FDQ48" s="2"/>
      <c r="FDR48" s="2"/>
      <c r="FDS48" s="2"/>
      <c r="FDT48" s="2"/>
      <c r="FDU48" s="2"/>
      <c r="FDV48" s="2"/>
      <c r="FDW48" s="2"/>
      <c r="FDX48" s="2"/>
      <c r="FDY48" s="2"/>
      <c r="FDZ48" s="2"/>
      <c r="FEA48" s="2"/>
      <c r="FEB48" s="2"/>
      <c r="FEC48" s="2"/>
      <c r="FED48" s="2"/>
      <c r="FEE48" s="2"/>
      <c r="FEF48" s="2"/>
      <c r="FEG48" s="2"/>
      <c r="FEH48" s="2"/>
      <c r="FEI48" s="2"/>
      <c r="FEJ48" s="2"/>
      <c r="FEK48" s="2"/>
      <c r="FEL48" s="2"/>
      <c r="FEM48" s="2"/>
      <c r="FEN48" s="2"/>
      <c r="FEO48" s="2"/>
      <c r="FEP48" s="2"/>
      <c r="FEQ48" s="2"/>
      <c r="FER48" s="2"/>
      <c r="FES48" s="2"/>
      <c r="FET48" s="2"/>
      <c r="FEU48" s="2"/>
      <c r="FEV48" s="2"/>
      <c r="FEW48" s="2"/>
      <c r="FEX48" s="2"/>
      <c r="FEY48" s="2"/>
      <c r="FEZ48" s="2"/>
      <c r="FFA48" s="2"/>
      <c r="FFB48" s="2"/>
      <c r="FFC48" s="2"/>
      <c r="FFD48" s="2"/>
      <c r="FFE48" s="2"/>
      <c r="FFF48" s="2"/>
      <c r="FFG48" s="2"/>
      <c r="FFH48" s="2"/>
      <c r="FFI48" s="2"/>
      <c r="FFJ48" s="2"/>
      <c r="FFK48" s="2"/>
      <c r="FFL48" s="2"/>
      <c r="FFM48" s="2"/>
      <c r="FFN48" s="2"/>
      <c r="FFO48" s="2"/>
      <c r="FFP48" s="2"/>
      <c r="FFQ48" s="2"/>
      <c r="FFR48" s="2"/>
      <c r="FFS48" s="2"/>
      <c r="FFT48" s="2"/>
      <c r="FFU48" s="2"/>
      <c r="FFV48" s="2"/>
      <c r="FFW48" s="2"/>
      <c r="FFX48" s="2"/>
      <c r="FFY48" s="2"/>
      <c r="FFZ48" s="2"/>
      <c r="FGA48" s="2"/>
      <c r="FGB48" s="2"/>
      <c r="FGC48" s="2"/>
      <c r="FGD48" s="2"/>
      <c r="FGE48" s="2"/>
      <c r="FGF48" s="2"/>
      <c r="FGG48" s="2"/>
      <c r="FGH48" s="2"/>
      <c r="FGI48" s="2"/>
      <c r="FGJ48" s="2"/>
      <c r="FGK48" s="2"/>
      <c r="FGL48" s="2"/>
      <c r="FGM48" s="2"/>
      <c r="FGN48" s="2"/>
      <c r="FGO48" s="2"/>
      <c r="FGP48" s="2"/>
      <c r="FGQ48" s="2"/>
      <c r="FGR48" s="2"/>
      <c r="FGS48" s="2"/>
      <c r="FGT48" s="2"/>
      <c r="FGU48" s="2"/>
      <c r="FGV48" s="2"/>
      <c r="FGW48" s="2"/>
      <c r="FGX48" s="2"/>
      <c r="FGY48" s="2"/>
      <c r="FGZ48" s="2"/>
      <c r="FHA48" s="2"/>
      <c r="FHB48" s="2"/>
      <c r="FHC48" s="2"/>
      <c r="FHD48" s="2"/>
      <c r="FHE48" s="2"/>
      <c r="FHF48" s="2"/>
      <c r="FHG48" s="2"/>
      <c r="FHH48" s="2"/>
      <c r="FHI48" s="2"/>
      <c r="FHJ48" s="2"/>
      <c r="FHK48" s="2"/>
      <c r="FHL48" s="2"/>
      <c r="FHM48" s="2"/>
      <c r="FHN48" s="2"/>
      <c r="FHO48" s="2"/>
      <c r="FHP48" s="2"/>
      <c r="FHQ48" s="2"/>
      <c r="FHR48" s="2"/>
      <c r="FHS48" s="2"/>
      <c r="FHT48" s="2"/>
      <c r="FHU48" s="2"/>
      <c r="FHV48" s="2"/>
      <c r="FHW48" s="2"/>
      <c r="FHX48" s="2"/>
      <c r="FHY48" s="2"/>
      <c r="FHZ48" s="2"/>
      <c r="FIA48" s="2"/>
      <c r="FIB48" s="2"/>
      <c r="FIC48" s="2"/>
      <c r="FID48" s="2"/>
      <c r="FIE48" s="2"/>
      <c r="FIF48" s="2"/>
      <c r="FIG48" s="2"/>
      <c r="FIH48" s="2"/>
      <c r="FII48" s="2"/>
      <c r="FIJ48" s="2"/>
      <c r="FIK48" s="2"/>
      <c r="FIL48" s="2"/>
      <c r="FIM48" s="2"/>
      <c r="FIN48" s="2"/>
      <c r="FIO48" s="2"/>
      <c r="FIP48" s="2"/>
      <c r="FIQ48" s="2"/>
      <c r="FIR48" s="2"/>
      <c r="FIS48" s="2"/>
      <c r="FIT48" s="2"/>
      <c r="FIU48" s="2"/>
      <c r="FIV48" s="2"/>
      <c r="FIW48" s="2"/>
      <c r="FIX48" s="2"/>
      <c r="FIY48" s="2"/>
      <c r="FIZ48" s="2"/>
      <c r="FJA48" s="2"/>
      <c r="FJB48" s="2"/>
      <c r="FJC48" s="2"/>
      <c r="FJD48" s="2"/>
      <c r="FJE48" s="2"/>
      <c r="FJF48" s="2"/>
      <c r="FJG48" s="2"/>
      <c r="FJH48" s="2"/>
      <c r="FJI48" s="2"/>
      <c r="FJJ48" s="2"/>
      <c r="FJK48" s="2"/>
      <c r="FJL48" s="2"/>
      <c r="FJM48" s="2"/>
      <c r="FJN48" s="2"/>
      <c r="FJO48" s="2"/>
      <c r="FJP48" s="2"/>
      <c r="FJQ48" s="2"/>
      <c r="FJR48" s="2"/>
      <c r="FJS48" s="2"/>
      <c r="FJT48" s="2"/>
      <c r="FJU48" s="2"/>
      <c r="FJV48" s="2"/>
      <c r="FJW48" s="2"/>
      <c r="FJX48" s="2"/>
      <c r="FJY48" s="2"/>
      <c r="FJZ48" s="2"/>
      <c r="FKA48" s="2"/>
      <c r="FKB48" s="2"/>
      <c r="FKC48" s="2"/>
      <c r="FKD48" s="2"/>
      <c r="FKE48" s="2"/>
      <c r="FKF48" s="2"/>
      <c r="FKG48" s="2"/>
      <c r="FKH48" s="2"/>
      <c r="FKI48" s="2"/>
      <c r="FKJ48" s="2"/>
      <c r="FKK48" s="2"/>
      <c r="FKL48" s="2"/>
      <c r="FKM48" s="2"/>
      <c r="FKN48" s="2"/>
      <c r="FKO48" s="2"/>
      <c r="FKP48" s="2"/>
      <c r="FKQ48" s="2"/>
      <c r="FKR48" s="2"/>
      <c r="FKS48" s="2"/>
      <c r="FKT48" s="2"/>
      <c r="FKU48" s="2"/>
      <c r="FKV48" s="2"/>
      <c r="FKW48" s="2"/>
      <c r="FKX48" s="2"/>
      <c r="FKY48" s="2"/>
      <c r="FKZ48" s="2"/>
      <c r="FLA48" s="2"/>
      <c r="FLB48" s="2"/>
      <c r="FLC48" s="2"/>
      <c r="FLD48" s="2"/>
      <c r="FLE48" s="2"/>
      <c r="FLF48" s="2"/>
      <c r="FLG48" s="2"/>
      <c r="FLH48" s="2"/>
      <c r="FLI48" s="2"/>
      <c r="FLJ48" s="2"/>
      <c r="FLK48" s="2"/>
      <c r="FLL48" s="2"/>
      <c r="FLM48" s="2"/>
      <c r="FLN48" s="2"/>
      <c r="FLO48" s="2"/>
      <c r="FLP48" s="2"/>
      <c r="FLQ48" s="2"/>
      <c r="FLR48" s="2"/>
      <c r="FLS48" s="2"/>
      <c r="FLT48" s="2"/>
      <c r="FLU48" s="2"/>
      <c r="FLV48" s="2"/>
      <c r="FLW48" s="2"/>
      <c r="FLX48" s="2"/>
      <c r="FLY48" s="2"/>
      <c r="FLZ48" s="2"/>
      <c r="FMA48" s="2"/>
      <c r="FMB48" s="2"/>
      <c r="FMC48" s="2"/>
      <c r="FMD48" s="2"/>
      <c r="FME48" s="2"/>
      <c r="FMF48" s="2"/>
      <c r="FMG48" s="2"/>
      <c r="FMH48" s="2"/>
      <c r="FMI48" s="2"/>
      <c r="FMJ48" s="2"/>
      <c r="FMK48" s="2"/>
      <c r="FML48" s="2"/>
      <c r="FMM48" s="2"/>
      <c r="FMN48" s="2"/>
      <c r="FMO48" s="2"/>
      <c r="FMP48" s="2"/>
      <c r="FMQ48" s="2"/>
      <c r="FMR48" s="2"/>
      <c r="FMS48" s="2"/>
      <c r="FMT48" s="2"/>
      <c r="FMU48" s="2"/>
      <c r="FMV48" s="2"/>
      <c r="FMW48" s="2"/>
      <c r="FMX48" s="2"/>
      <c r="FMY48" s="2"/>
      <c r="FMZ48" s="2"/>
      <c r="FNA48" s="2"/>
      <c r="FNB48" s="2"/>
      <c r="FNC48" s="2"/>
      <c r="FND48" s="2"/>
      <c r="FNE48" s="2"/>
      <c r="FNF48" s="2"/>
      <c r="FNG48" s="2"/>
      <c r="FNH48" s="2"/>
      <c r="FNI48" s="2"/>
      <c r="FNJ48" s="2"/>
      <c r="FNK48" s="2"/>
      <c r="FNL48" s="2"/>
      <c r="FNM48" s="2"/>
      <c r="FNN48" s="2"/>
      <c r="FNO48" s="2"/>
      <c r="FNP48" s="2"/>
      <c r="FNQ48" s="2"/>
      <c r="FNR48" s="2"/>
      <c r="FNS48" s="2"/>
      <c r="FNT48" s="2"/>
      <c r="FNU48" s="2"/>
      <c r="FNV48" s="2"/>
      <c r="FNW48" s="2"/>
      <c r="FNX48" s="2"/>
      <c r="FNY48" s="2"/>
      <c r="FNZ48" s="2"/>
      <c r="FOA48" s="2"/>
      <c r="FOB48" s="2"/>
      <c r="FOC48" s="2"/>
      <c r="FOD48" s="2"/>
      <c r="FOE48" s="2"/>
      <c r="FOF48" s="2"/>
      <c r="FOG48" s="2"/>
      <c r="FOH48" s="2"/>
      <c r="FOI48" s="2"/>
      <c r="FOJ48" s="2"/>
      <c r="FOK48" s="2"/>
      <c r="FOL48" s="2"/>
      <c r="FOM48" s="2"/>
      <c r="FON48" s="2"/>
      <c r="FOO48" s="2"/>
      <c r="FOP48" s="2"/>
      <c r="FOQ48" s="2"/>
      <c r="FOR48" s="2"/>
      <c r="FOS48" s="2"/>
      <c r="FOT48" s="2"/>
      <c r="FOU48" s="2"/>
      <c r="FOV48" s="2"/>
      <c r="FOW48" s="2"/>
      <c r="FOX48" s="2"/>
      <c r="FOY48" s="2"/>
      <c r="FOZ48" s="2"/>
      <c r="FPA48" s="2"/>
      <c r="FPB48" s="2"/>
      <c r="FPC48" s="2"/>
      <c r="FPD48" s="2"/>
      <c r="FPE48" s="2"/>
      <c r="FPF48" s="2"/>
      <c r="FPG48" s="2"/>
      <c r="FPH48" s="2"/>
      <c r="FPI48" s="2"/>
      <c r="FPJ48" s="2"/>
      <c r="FPK48" s="2"/>
      <c r="FPL48" s="2"/>
      <c r="FPM48" s="2"/>
      <c r="FPN48" s="2"/>
      <c r="FPO48" s="2"/>
      <c r="FPP48" s="2"/>
      <c r="FPQ48" s="2"/>
      <c r="FPR48" s="2"/>
      <c r="FPS48" s="2"/>
      <c r="FPT48" s="2"/>
      <c r="FPU48" s="2"/>
      <c r="FPV48" s="2"/>
      <c r="FPW48" s="2"/>
      <c r="FPX48" s="2"/>
      <c r="FPY48" s="2"/>
      <c r="FPZ48" s="2"/>
      <c r="FQA48" s="2"/>
      <c r="FQB48" s="2"/>
      <c r="FQC48" s="2"/>
      <c r="FQD48" s="2"/>
      <c r="FQE48" s="2"/>
      <c r="FQF48" s="2"/>
      <c r="FQG48" s="2"/>
      <c r="FQH48" s="2"/>
      <c r="FQI48" s="2"/>
      <c r="FQJ48" s="2"/>
      <c r="FQK48" s="2"/>
      <c r="FQL48" s="2"/>
      <c r="FQM48" s="2"/>
      <c r="FQN48" s="2"/>
      <c r="FQO48" s="2"/>
      <c r="FQP48" s="2"/>
      <c r="FQQ48" s="2"/>
      <c r="FQR48" s="2"/>
      <c r="FQS48" s="2"/>
      <c r="FQT48" s="2"/>
      <c r="FQU48" s="2"/>
      <c r="FQV48" s="2"/>
      <c r="FQW48" s="2"/>
      <c r="FQX48" s="2"/>
      <c r="FQY48" s="2"/>
      <c r="FQZ48" s="2"/>
      <c r="FRA48" s="2"/>
      <c r="FRB48" s="2"/>
      <c r="FRC48" s="2"/>
      <c r="FRD48" s="2"/>
      <c r="FRE48" s="2"/>
      <c r="FRF48" s="2"/>
      <c r="FRG48" s="2"/>
      <c r="FRH48" s="2"/>
      <c r="FRI48" s="2"/>
      <c r="FRJ48" s="2"/>
      <c r="FRK48" s="2"/>
      <c r="FRL48" s="2"/>
      <c r="FRM48" s="2"/>
      <c r="FRN48" s="2"/>
      <c r="FRO48" s="2"/>
      <c r="FRP48" s="2"/>
      <c r="FRQ48" s="2"/>
      <c r="FRR48" s="2"/>
      <c r="FRS48" s="2"/>
      <c r="FRT48" s="2"/>
      <c r="FRU48" s="2"/>
      <c r="FRV48" s="2"/>
      <c r="FRW48" s="2"/>
      <c r="FRX48" s="2"/>
      <c r="FRY48" s="2"/>
      <c r="FRZ48" s="2"/>
      <c r="FSA48" s="2"/>
      <c r="FSB48" s="2"/>
      <c r="FSC48" s="2"/>
      <c r="FSD48" s="2"/>
      <c r="FSE48" s="2"/>
      <c r="FSF48" s="2"/>
      <c r="FSG48" s="2"/>
      <c r="FSH48" s="2"/>
      <c r="FSI48" s="2"/>
      <c r="FSJ48" s="2"/>
      <c r="FSK48" s="2"/>
      <c r="FSL48" s="2"/>
      <c r="FSM48" s="2"/>
      <c r="FSN48" s="2"/>
      <c r="FSO48" s="2"/>
      <c r="FSP48" s="2"/>
      <c r="FSQ48" s="2"/>
      <c r="FSR48" s="2"/>
      <c r="FSS48" s="2"/>
      <c r="FST48" s="2"/>
      <c r="FSU48" s="2"/>
      <c r="FSV48" s="2"/>
      <c r="FSW48" s="2"/>
      <c r="FSX48" s="2"/>
      <c r="FSY48" s="2"/>
      <c r="FSZ48" s="2"/>
      <c r="FTA48" s="2"/>
      <c r="FTB48" s="2"/>
      <c r="FTC48" s="2"/>
      <c r="FTD48" s="2"/>
      <c r="FTE48" s="2"/>
      <c r="FTF48" s="2"/>
      <c r="FTG48" s="2"/>
      <c r="FTH48" s="2"/>
      <c r="FTI48" s="2"/>
      <c r="FTJ48" s="2"/>
      <c r="FTK48" s="2"/>
      <c r="FTL48" s="2"/>
      <c r="FTM48" s="2"/>
      <c r="FTN48" s="2"/>
      <c r="FTO48" s="2"/>
      <c r="FTP48" s="2"/>
      <c r="FTQ48" s="2"/>
      <c r="FTR48" s="2"/>
      <c r="FTS48" s="2"/>
      <c r="FTT48" s="2"/>
      <c r="FTU48" s="2"/>
      <c r="FTV48" s="2"/>
      <c r="FTW48" s="2"/>
      <c r="FTX48" s="2"/>
      <c r="FTY48" s="2"/>
      <c r="FTZ48" s="2"/>
      <c r="FUA48" s="2"/>
      <c r="FUB48" s="2"/>
      <c r="FUC48" s="2"/>
      <c r="FUD48" s="2"/>
      <c r="FUE48" s="2"/>
      <c r="FUF48" s="2"/>
      <c r="FUG48" s="2"/>
      <c r="FUH48" s="2"/>
      <c r="FUI48" s="2"/>
      <c r="FUJ48" s="2"/>
      <c r="FUK48" s="2"/>
      <c r="FUL48" s="2"/>
      <c r="FUM48" s="2"/>
      <c r="FUN48" s="2"/>
      <c r="FUO48" s="2"/>
      <c r="FUP48" s="2"/>
      <c r="FUQ48" s="2"/>
      <c r="FUR48" s="2"/>
      <c r="FUS48" s="2"/>
      <c r="FUT48" s="2"/>
      <c r="FUU48" s="2"/>
      <c r="FUV48" s="2"/>
      <c r="FUW48" s="2"/>
      <c r="FUX48" s="2"/>
      <c r="FUY48" s="2"/>
      <c r="FUZ48" s="2"/>
      <c r="FVA48" s="2"/>
      <c r="FVB48" s="2"/>
      <c r="FVC48" s="2"/>
      <c r="FVD48" s="2"/>
      <c r="FVE48" s="2"/>
      <c r="FVF48" s="2"/>
      <c r="FVG48" s="2"/>
      <c r="FVH48" s="2"/>
      <c r="FVI48" s="2"/>
      <c r="FVJ48" s="2"/>
      <c r="FVK48" s="2"/>
      <c r="FVL48" s="2"/>
      <c r="FVM48" s="2"/>
      <c r="FVN48" s="2"/>
      <c r="FVO48" s="2"/>
      <c r="FVP48" s="2"/>
      <c r="FVQ48" s="2"/>
      <c r="FVR48" s="2"/>
      <c r="FVS48" s="2"/>
      <c r="FVT48" s="2"/>
      <c r="FVU48" s="2"/>
      <c r="FVV48" s="2"/>
      <c r="FVW48" s="2"/>
      <c r="FVX48" s="2"/>
      <c r="FVY48" s="2"/>
      <c r="FVZ48" s="2"/>
      <c r="FWA48" s="2"/>
      <c r="FWB48" s="2"/>
      <c r="FWC48" s="2"/>
      <c r="FWD48" s="2"/>
      <c r="FWE48" s="2"/>
      <c r="FWF48" s="2"/>
      <c r="FWG48" s="2"/>
      <c r="FWH48" s="2"/>
      <c r="FWI48" s="2"/>
      <c r="FWJ48" s="2"/>
      <c r="FWK48" s="2"/>
      <c r="FWL48" s="2"/>
      <c r="FWM48" s="2"/>
      <c r="FWN48" s="2"/>
      <c r="FWO48" s="2"/>
      <c r="FWP48" s="2"/>
      <c r="FWQ48" s="2"/>
      <c r="FWR48" s="2"/>
      <c r="FWS48" s="2"/>
      <c r="FWT48" s="2"/>
      <c r="FWU48" s="2"/>
      <c r="FWV48" s="2"/>
      <c r="FWW48" s="2"/>
      <c r="FWX48" s="2"/>
      <c r="FWY48" s="2"/>
      <c r="FWZ48" s="2"/>
      <c r="FXA48" s="2"/>
      <c r="FXB48" s="2"/>
      <c r="FXC48" s="2"/>
      <c r="FXD48" s="2"/>
      <c r="FXE48" s="2"/>
      <c r="FXF48" s="2"/>
      <c r="FXG48" s="2"/>
      <c r="FXH48" s="2"/>
      <c r="FXI48" s="2"/>
      <c r="FXJ48" s="2"/>
      <c r="FXK48" s="2"/>
      <c r="FXL48" s="2"/>
      <c r="FXM48" s="2"/>
      <c r="FXN48" s="2"/>
      <c r="FXO48" s="2"/>
      <c r="FXP48" s="2"/>
      <c r="FXQ48" s="2"/>
      <c r="FXR48" s="2"/>
      <c r="FXS48" s="2"/>
      <c r="FXT48" s="2"/>
      <c r="FXU48" s="2"/>
      <c r="FXV48" s="2"/>
      <c r="FXW48" s="2"/>
      <c r="FXX48" s="2"/>
      <c r="FXY48" s="2"/>
      <c r="FXZ48" s="2"/>
      <c r="FYA48" s="2"/>
      <c r="FYB48" s="2"/>
      <c r="FYC48" s="2"/>
      <c r="FYD48" s="2"/>
      <c r="FYE48" s="2"/>
      <c r="FYF48" s="2"/>
      <c r="FYG48" s="2"/>
      <c r="FYH48" s="2"/>
      <c r="FYI48" s="2"/>
      <c r="FYJ48" s="2"/>
      <c r="FYK48" s="2"/>
      <c r="FYL48" s="2"/>
      <c r="FYM48" s="2"/>
      <c r="FYN48" s="2"/>
      <c r="FYO48" s="2"/>
      <c r="FYP48" s="2"/>
      <c r="FYQ48" s="2"/>
      <c r="FYR48" s="2"/>
      <c r="FYS48" s="2"/>
      <c r="FYT48" s="2"/>
      <c r="FYU48" s="2"/>
      <c r="FYV48" s="2"/>
      <c r="FYW48" s="2"/>
      <c r="FYX48" s="2"/>
      <c r="FYY48" s="2"/>
      <c r="FYZ48" s="2"/>
      <c r="FZA48" s="2"/>
      <c r="FZB48" s="2"/>
      <c r="FZC48" s="2"/>
      <c r="FZD48" s="2"/>
      <c r="FZE48" s="2"/>
      <c r="FZF48" s="2"/>
      <c r="FZG48" s="2"/>
      <c r="FZH48" s="2"/>
      <c r="FZI48" s="2"/>
      <c r="FZJ48" s="2"/>
      <c r="FZK48" s="2"/>
      <c r="FZL48" s="2"/>
      <c r="FZM48" s="2"/>
      <c r="FZN48" s="2"/>
      <c r="FZO48" s="2"/>
      <c r="FZP48" s="2"/>
      <c r="FZQ48" s="2"/>
      <c r="FZR48" s="2"/>
      <c r="FZS48" s="2"/>
      <c r="FZT48" s="2"/>
      <c r="FZU48" s="2"/>
      <c r="FZV48" s="2"/>
      <c r="FZW48" s="2"/>
      <c r="FZX48" s="2"/>
      <c r="FZY48" s="2"/>
      <c r="FZZ48" s="2"/>
      <c r="GAA48" s="2"/>
      <c r="GAB48" s="2"/>
      <c r="GAC48" s="2"/>
      <c r="GAD48" s="2"/>
      <c r="GAE48" s="2"/>
      <c r="GAF48" s="2"/>
      <c r="GAG48" s="2"/>
      <c r="GAH48" s="2"/>
      <c r="GAI48" s="2"/>
      <c r="GAJ48" s="2"/>
      <c r="GAK48" s="2"/>
      <c r="GAL48" s="2"/>
      <c r="GAM48" s="2"/>
      <c r="GAN48" s="2"/>
      <c r="GAO48" s="2"/>
      <c r="GAP48" s="2"/>
      <c r="GAQ48" s="2"/>
      <c r="GAR48" s="2"/>
      <c r="GAS48" s="2"/>
      <c r="GAT48" s="2"/>
      <c r="GAU48" s="2"/>
      <c r="GAV48" s="2"/>
      <c r="GAW48" s="2"/>
      <c r="GAX48" s="2"/>
      <c r="GAY48" s="2"/>
      <c r="GAZ48" s="2"/>
      <c r="GBA48" s="2"/>
      <c r="GBB48" s="2"/>
      <c r="GBC48" s="2"/>
      <c r="GBD48" s="2"/>
      <c r="GBE48" s="2"/>
      <c r="GBF48" s="2"/>
      <c r="GBG48" s="2"/>
      <c r="GBH48" s="2"/>
      <c r="GBI48" s="2"/>
      <c r="GBJ48" s="2"/>
      <c r="GBK48" s="2"/>
      <c r="GBL48" s="2"/>
      <c r="GBM48" s="2"/>
      <c r="GBN48" s="2"/>
      <c r="GBO48" s="2"/>
      <c r="GBP48" s="2"/>
      <c r="GBQ48" s="2"/>
      <c r="GBR48" s="2"/>
      <c r="GBS48" s="2"/>
      <c r="GBT48" s="2"/>
      <c r="GBU48" s="2"/>
      <c r="GBV48" s="2"/>
      <c r="GBW48" s="2"/>
      <c r="GBX48" s="2"/>
      <c r="GBY48" s="2"/>
      <c r="GBZ48" s="2"/>
      <c r="GCA48" s="2"/>
      <c r="GCB48" s="2"/>
      <c r="GCC48" s="2"/>
      <c r="GCD48" s="2"/>
      <c r="GCE48" s="2"/>
      <c r="GCF48" s="2"/>
      <c r="GCG48" s="2"/>
      <c r="GCH48" s="2"/>
      <c r="GCI48" s="2"/>
      <c r="GCJ48" s="2"/>
      <c r="GCK48" s="2"/>
      <c r="GCL48" s="2"/>
      <c r="GCM48" s="2"/>
      <c r="GCN48" s="2"/>
      <c r="GCO48" s="2"/>
      <c r="GCP48" s="2"/>
      <c r="GCQ48" s="2"/>
      <c r="GCR48" s="2"/>
      <c r="GCS48" s="2"/>
      <c r="GCT48" s="2"/>
      <c r="GCU48" s="2"/>
      <c r="GCV48" s="2"/>
      <c r="GCW48" s="2"/>
      <c r="GCX48" s="2"/>
      <c r="GCY48" s="2"/>
      <c r="GCZ48" s="2"/>
      <c r="GDA48" s="2"/>
      <c r="GDB48" s="2"/>
      <c r="GDC48" s="2"/>
      <c r="GDD48" s="2"/>
      <c r="GDE48" s="2"/>
      <c r="GDF48" s="2"/>
      <c r="GDG48" s="2"/>
      <c r="GDH48" s="2"/>
      <c r="GDI48" s="2"/>
      <c r="GDJ48" s="2"/>
      <c r="GDK48" s="2"/>
      <c r="GDL48" s="2"/>
      <c r="GDM48" s="2"/>
      <c r="GDN48" s="2"/>
      <c r="GDO48" s="2"/>
      <c r="GDP48" s="2"/>
      <c r="GDQ48" s="2"/>
      <c r="GDR48" s="2"/>
      <c r="GDS48" s="2"/>
      <c r="GDT48" s="2"/>
      <c r="GDU48" s="2"/>
      <c r="GDV48" s="2"/>
      <c r="GDW48" s="2"/>
      <c r="GDX48" s="2"/>
      <c r="GDY48" s="2"/>
      <c r="GDZ48" s="2"/>
      <c r="GEA48" s="2"/>
      <c r="GEB48" s="2"/>
      <c r="GEC48" s="2"/>
      <c r="GED48" s="2"/>
      <c r="GEE48" s="2"/>
      <c r="GEF48" s="2"/>
      <c r="GEG48" s="2"/>
      <c r="GEH48" s="2"/>
      <c r="GEI48" s="2"/>
      <c r="GEJ48" s="2"/>
      <c r="GEK48" s="2"/>
      <c r="GEL48" s="2"/>
      <c r="GEM48" s="2"/>
      <c r="GEN48" s="2"/>
      <c r="GEO48" s="2"/>
      <c r="GEP48" s="2"/>
      <c r="GEQ48" s="2"/>
      <c r="GER48" s="2"/>
      <c r="GES48" s="2"/>
      <c r="GET48" s="2"/>
      <c r="GEU48" s="2"/>
      <c r="GEV48" s="2"/>
      <c r="GEW48" s="2"/>
      <c r="GEX48" s="2"/>
      <c r="GEY48" s="2"/>
      <c r="GEZ48" s="2"/>
      <c r="GFA48" s="2"/>
      <c r="GFB48" s="2"/>
      <c r="GFC48" s="2"/>
      <c r="GFD48" s="2"/>
      <c r="GFE48" s="2"/>
      <c r="GFF48" s="2"/>
      <c r="GFG48" s="2"/>
      <c r="GFH48" s="2"/>
      <c r="GFI48" s="2"/>
      <c r="GFJ48" s="2"/>
      <c r="GFK48" s="2"/>
      <c r="GFL48" s="2"/>
      <c r="GFM48" s="2"/>
      <c r="GFN48" s="2"/>
      <c r="GFO48" s="2"/>
      <c r="GFP48" s="2"/>
      <c r="GFQ48" s="2"/>
      <c r="GFR48" s="2"/>
      <c r="GFS48" s="2"/>
      <c r="GFT48" s="2"/>
      <c r="GFU48" s="2"/>
      <c r="GFV48" s="2"/>
      <c r="GFW48" s="2"/>
      <c r="GFX48" s="2"/>
      <c r="GFY48" s="2"/>
      <c r="GFZ48" s="2"/>
      <c r="GGA48" s="2"/>
      <c r="GGB48" s="2"/>
      <c r="GGC48" s="2"/>
      <c r="GGD48" s="2"/>
      <c r="GGE48" s="2"/>
      <c r="GGF48" s="2"/>
      <c r="GGG48" s="2"/>
      <c r="GGH48" s="2"/>
      <c r="GGI48" s="2"/>
      <c r="GGJ48" s="2"/>
      <c r="GGK48" s="2"/>
      <c r="GGL48" s="2"/>
      <c r="GGM48" s="2"/>
      <c r="GGN48" s="2"/>
      <c r="GGO48" s="2"/>
      <c r="GGP48" s="2"/>
      <c r="GGQ48" s="2"/>
      <c r="GGR48" s="2"/>
      <c r="GGS48" s="2"/>
      <c r="GGT48" s="2"/>
      <c r="GGU48" s="2"/>
      <c r="GGV48" s="2"/>
      <c r="GGW48" s="2"/>
      <c r="GGX48" s="2"/>
      <c r="GGY48" s="2"/>
      <c r="GGZ48" s="2"/>
      <c r="GHA48" s="2"/>
      <c r="GHB48" s="2"/>
      <c r="GHC48" s="2"/>
      <c r="GHD48" s="2"/>
      <c r="GHE48" s="2"/>
      <c r="GHF48" s="2"/>
      <c r="GHG48" s="2"/>
      <c r="GHH48" s="2"/>
      <c r="GHI48" s="2"/>
      <c r="GHJ48" s="2"/>
      <c r="GHK48" s="2"/>
      <c r="GHL48" s="2"/>
      <c r="GHM48" s="2"/>
      <c r="GHN48" s="2"/>
      <c r="GHO48" s="2"/>
      <c r="GHP48" s="2"/>
      <c r="GHQ48" s="2"/>
      <c r="GHR48" s="2"/>
      <c r="GHS48" s="2"/>
      <c r="GHT48" s="2"/>
      <c r="GHU48" s="2"/>
      <c r="GHV48" s="2"/>
      <c r="GHW48" s="2"/>
      <c r="GHX48" s="2"/>
      <c r="GHY48" s="2"/>
      <c r="GHZ48" s="2"/>
      <c r="GIA48" s="2"/>
      <c r="GIB48" s="2"/>
      <c r="GIC48" s="2"/>
      <c r="GID48" s="2"/>
      <c r="GIE48" s="2"/>
      <c r="GIF48" s="2"/>
      <c r="GIG48" s="2"/>
      <c r="GIH48" s="2"/>
      <c r="GII48" s="2"/>
      <c r="GIJ48" s="2"/>
      <c r="GIK48" s="2"/>
      <c r="GIL48" s="2"/>
      <c r="GIM48" s="2"/>
      <c r="GIN48" s="2"/>
      <c r="GIO48" s="2"/>
      <c r="GIP48" s="2"/>
      <c r="GIQ48" s="2"/>
      <c r="GIR48" s="2"/>
      <c r="GIS48" s="2"/>
      <c r="GIT48" s="2"/>
      <c r="GIU48" s="2"/>
      <c r="GIV48" s="2"/>
      <c r="GIW48" s="2"/>
      <c r="GIX48" s="2"/>
      <c r="GIY48" s="2"/>
      <c r="GIZ48" s="2"/>
      <c r="GJA48" s="2"/>
      <c r="GJB48" s="2"/>
      <c r="GJC48" s="2"/>
      <c r="GJD48" s="2"/>
      <c r="GJE48" s="2"/>
      <c r="GJF48" s="2"/>
      <c r="GJG48" s="2"/>
      <c r="GJH48" s="2"/>
      <c r="GJI48" s="2"/>
      <c r="GJJ48" s="2"/>
      <c r="GJK48" s="2"/>
      <c r="GJL48" s="2"/>
      <c r="GJM48" s="2"/>
      <c r="GJN48" s="2"/>
      <c r="GJO48" s="2"/>
      <c r="GJP48" s="2"/>
      <c r="GJQ48" s="2"/>
      <c r="GJR48" s="2"/>
      <c r="GJS48" s="2"/>
      <c r="GJT48" s="2"/>
      <c r="GJU48" s="2"/>
      <c r="GJV48" s="2"/>
      <c r="GJW48" s="2"/>
      <c r="GJX48" s="2"/>
      <c r="GJY48" s="2"/>
      <c r="GJZ48" s="2"/>
      <c r="GKA48" s="2"/>
      <c r="GKB48" s="2"/>
      <c r="GKC48" s="2"/>
      <c r="GKD48" s="2"/>
      <c r="GKE48" s="2"/>
      <c r="GKF48" s="2"/>
      <c r="GKG48" s="2"/>
      <c r="GKH48" s="2"/>
      <c r="GKI48" s="2"/>
      <c r="GKJ48" s="2"/>
      <c r="GKK48" s="2"/>
      <c r="GKL48" s="2"/>
      <c r="GKM48" s="2"/>
      <c r="GKN48" s="2"/>
      <c r="GKO48" s="2"/>
      <c r="GKP48" s="2"/>
      <c r="GKQ48" s="2"/>
      <c r="GKR48" s="2"/>
      <c r="GKS48" s="2"/>
      <c r="GKT48" s="2"/>
      <c r="GKU48" s="2"/>
      <c r="GKV48" s="2"/>
      <c r="GKW48" s="2"/>
      <c r="GKX48" s="2"/>
      <c r="GKY48" s="2"/>
      <c r="GKZ48" s="2"/>
      <c r="GLA48" s="2"/>
      <c r="GLB48" s="2"/>
      <c r="GLC48" s="2"/>
      <c r="GLD48" s="2"/>
      <c r="GLE48" s="2"/>
      <c r="GLF48" s="2"/>
      <c r="GLG48" s="2"/>
      <c r="GLH48" s="2"/>
      <c r="GLI48" s="2"/>
      <c r="GLJ48" s="2"/>
      <c r="GLK48" s="2"/>
      <c r="GLL48" s="2"/>
      <c r="GLM48" s="2"/>
      <c r="GLN48" s="2"/>
      <c r="GLO48" s="2"/>
      <c r="GLP48" s="2"/>
      <c r="GLQ48" s="2"/>
      <c r="GLR48" s="2"/>
      <c r="GLS48" s="2"/>
      <c r="GLT48" s="2"/>
      <c r="GLU48" s="2"/>
      <c r="GLV48" s="2"/>
      <c r="GLW48" s="2"/>
      <c r="GLX48" s="2"/>
      <c r="GLY48" s="2"/>
      <c r="GLZ48" s="2"/>
      <c r="GMA48" s="2"/>
      <c r="GMB48" s="2"/>
      <c r="GMC48" s="2"/>
      <c r="GMD48" s="2"/>
      <c r="GME48" s="2"/>
      <c r="GMF48" s="2"/>
      <c r="GMG48" s="2"/>
      <c r="GMH48" s="2"/>
      <c r="GMI48" s="2"/>
      <c r="GMJ48" s="2"/>
      <c r="GMK48" s="2"/>
      <c r="GML48" s="2"/>
      <c r="GMM48" s="2"/>
      <c r="GMN48" s="2"/>
      <c r="GMO48" s="2"/>
      <c r="GMP48" s="2"/>
      <c r="GMQ48" s="2"/>
      <c r="GMR48" s="2"/>
      <c r="GMS48" s="2"/>
      <c r="GMT48" s="2"/>
      <c r="GMU48" s="2"/>
      <c r="GMV48" s="2"/>
      <c r="GMW48" s="2"/>
      <c r="GMX48" s="2"/>
      <c r="GMY48" s="2"/>
      <c r="GMZ48" s="2"/>
      <c r="GNA48" s="2"/>
      <c r="GNB48" s="2"/>
      <c r="GNC48" s="2"/>
      <c r="GND48" s="2"/>
      <c r="GNE48" s="2"/>
      <c r="GNF48" s="2"/>
      <c r="GNG48" s="2"/>
      <c r="GNH48" s="2"/>
      <c r="GNI48" s="2"/>
      <c r="GNJ48" s="2"/>
      <c r="GNK48" s="2"/>
      <c r="GNL48" s="2"/>
      <c r="GNM48" s="2"/>
      <c r="GNN48" s="2"/>
      <c r="GNO48" s="2"/>
      <c r="GNP48" s="2"/>
      <c r="GNQ48" s="2"/>
      <c r="GNR48" s="2"/>
      <c r="GNS48" s="2"/>
      <c r="GNT48" s="2"/>
      <c r="GNU48" s="2"/>
      <c r="GNV48" s="2"/>
      <c r="GNW48" s="2"/>
      <c r="GNX48" s="2"/>
      <c r="GNY48" s="2"/>
      <c r="GNZ48" s="2"/>
      <c r="GOA48" s="2"/>
      <c r="GOB48" s="2"/>
      <c r="GOC48" s="2"/>
      <c r="GOD48" s="2"/>
      <c r="GOE48" s="2"/>
      <c r="GOF48" s="2"/>
      <c r="GOG48" s="2"/>
      <c r="GOH48" s="2"/>
      <c r="GOI48" s="2"/>
      <c r="GOJ48" s="2"/>
      <c r="GOK48" s="2"/>
      <c r="GOL48" s="2"/>
      <c r="GOM48" s="2"/>
      <c r="GON48" s="2"/>
      <c r="GOO48" s="2"/>
      <c r="GOP48" s="2"/>
      <c r="GOQ48" s="2"/>
      <c r="GOR48" s="2"/>
      <c r="GOS48" s="2"/>
      <c r="GOT48" s="2"/>
      <c r="GOU48" s="2"/>
      <c r="GOV48" s="2"/>
      <c r="GOW48" s="2"/>
      <c r="GOX48" s="2"/>
      <c r="GOY48" s="2"/>
      <c r="GOZ48" s="2"/>
      <c r="GPA48" s="2"/>
      <c r="GPB48" s="2"/>
      <c r="GPC48" s="2"/>
      <c r="GPD48" s="2"/>
      <c r="GPE48" s="2"/>
      <c r="GPF48" s="2"/>
      <c r="GPG48" s="2"/>
      <c r="GPH48" s="2"/>
      <c r="GPI48" s="2"/>
      <c r="GPJ48" s="2"/>
      <c r="GPK48" s="2"/>
      <c r="GPL48" s="2"/>
      <c r="GPM48" s="2"/>
      <c r="GPN48" s="2"/>
      <c r="GPO48" s="2"/>
      <c r="GPP48" s="2"/>
      <c r="GPQ48" s="2"/>
      <c r="GPR48" s="2"/>
      <c r="GPS48" s="2"/>
      <c r="GPT48" s="2"/>
      <c r="GPU48" s="2"/>
      <c r="GPV48" s="2"/>
      <c r="GPW48" s="2"/>
      <c r="GPX48" s="2"/>
      <c r="GPY48" s="2"/>
      <c r="GPZ48" s="2"/>
      <c r="GQA48" s="2"/>
      <c r="GQB48" s="2"/>
      <c r="GQC48" s="2"/>
      <c r="GQD48" s="2"/>
      <c r="GQE48" s="2"/>
      <c r="GQF48" s="2"/>
      <c r="GQG48" s="2"/>
      <c r="GQH48" s="2"/>
      <c r="GQI48" s="2"/>
      <c r="GQJ48" s="2"/>
      <c r="GQK48" s="2"/>
      <c r="GQL48" s="2"/>
      <c r="GQM48" s="2"/>
      <c r="GQN48" s="2"/>
      <c r="GQO48" s="2"/>
      <c r="GQP48" s="2"/>
      <c r="GQQ48" s="2"/>
      <c r="GQR48" s="2"/>
      <c r="GQS48" s="2"/>
      <c r="GQT48" s="2"/>
      <c r="GQU48" s="2"/>
      <c r="GQV48" s="2"/>
      <c r="GQW48" s="2"/>
      <c r="GQX48" s="2"/>
      <c r="GQY48" s="2"/>
      <c r="GQZ48" s="2"/>
      <c r="GRA48" s="2"/>
      <c r="GRB48" s="2"/>
      <c r="GRC48" s="2"/>
      <c r="GRD48" s="2"/>
      <c r="GRE48" s="2"/>
      <c r="GRF48" s="2"/>
      <c r="GRG48" s="2"/>
      <c r="GRH48" s="2"/>
      <c r="GRI48" s="2"/>
      <c r="GRJ48" s="2"/>
      <c r="GRK48" s="2"/>
      <c r="GRL48" s="2"/>
      <c r="GRM48" s="2"/>
      <c r="GRN48" s="2"/>
      <c r="GRO48" s="2"/>
      <c r="GRP48" s="2"/>
      <c r="GRQ48" s="2"/>
      <c r="GRR48" s="2"/>
      <c r="GRS48" s="2"/>
      <c r="GRT48" s="2"/>
      <c r="GRU48" s="2"/>
      <c r="GRV48" s="2"/>
      <c r="GRW48" s="2"/>
      <c r="GRX48" s="2"/>
      <c r="GRY48" s="2"/>
      <c r="GRZ48" s="2"/>
      <c r="GSA48" s="2"/>
      <c r="GSB48" s="2"/>
      <c r="GSC48" s="2"/>
      <c r="GSD48" s="2"/>
      <c r="GSE48" s="2"/>
      <c r="GSF48" s="2"/>
      <c r="GSG48" s="2"/>
      <c r="GSH48" s="2"/>
      <c r="GSI48" s="2"/>
      <c r="GSJ48" s="2"/>
      <c r="GSK48" s="2"/>
      <c r="GSL48" s="2"/>
      <c r="GSM48" s="2"/>
      <c r="GSN48" s="2"/>
      <c r="GSO48" s="2"/>
      <c r="GSP48" s="2"/>
      <c r="GSQ48" s="2"/>
      <c r="GSR48" s="2"/>
      <c r="GSS48" s="2"/>
      <c r="GST48" s="2"/>
      <c r="GSU48" s="2"/>
      <c r="GSV48" s="2"/>
      <c r="GSW48" s="2"/>
      <c r="GSX48" s="2"/>
      <c r="GSY48" s="2"/>
      <c r="GSZ48" s="2"/>
      <c r="GTA48" s="2"/>
      <c r="GTB48" s="2"/>
      <c r="GTC48" s="2"/>
      <c r="GTD48" s="2"/>
      <c r="GTE48" s="2"/>
      <c r="GTF48" s="2"/>
      <c r="GTG48" s="2"/>
      <c r="GTH48" s="2"/>
      <c r="GTI48" s="2"/>
      <c r="GTJ48" s="2"/>
      <c r="GTK48" s="2"/>
      <c r="GTL48" s="2"/>
      <c r="GTM48" s="2"/>
      <c r="GTN48" s="2"/>
      <c r="GTO48" s="2"/>
      <c r="GTP48" s="2"/>
      <c r="GTQ48" s="2"/>
      <c r="GTR48" s="2"/>
      <c r="GTS48" s="2"/>
      <c r="GTT48" s="2"/>
      <c r="GTU48" s="2"/>
      <c r="GTV48" s="2"/>
      <c r="GTW48" s="2"/>
      <c r="GTX48" s="2"/>
      <c r="GTY48" s="2"/>
      <c r="GTZ48" s="2"/>
      <c r="GUA48" s="2"/>
      <c r="GUB48" s="2"/>
      <c r="GUC48" s="2"/>
      <c r="GUD48" s="2"/>
      <c r="GUE48" s="2"/>
      <c r="GUF48" s="2"/>
      <c r="GUG48" s="2"/>
      <c r="GUH48" s="2"/>
      <c r="GUI48" s="2"/>
      <c r="GUJ48" s="2"/>
      <c r="GUK48" s="2"/>
      <c r="GUL48" s="2"/>
      <c r="GUM48" s="2"/>
      <c r="GUN48" s="2"/>
      <c r="GUO48" s="2"/>
      <c r="GUP48" s="2"/>
      <c r="GUQ48" s="2"/>
      <c r="GUR48" s="2"/>
      <c r="GUS48" s="2"/>
      <c r="GUT48" s="2"/>
      <c r="GUU48" s="2"/>
      <c r="GUV48" s="2"/>
      <c r="GUW48" s="2"/>
      <c r="GUX48" s="2"/>
      <c r="GUY48" s="2"/>
      <c r="GUZ48" s="2"/>
      <c r="GVA48" s="2"/>
      <c r="GVB48" s="2"/>
      <c r="GVC48" s="2"/>
      <c r="GVD48" s="2"/>
      <c r="GVE48" s="2"/>
      <c r="GVF48" s="2"/>
      <c r="GVG48" s="2"/>
      <c r="GVH48" s="2"/>
      <c r="GVI48" s="2"/>
      <c r="GVJ48" s="2"/>
      <c r="GVK48" s="2"/>
      <c r="GVL48" s="2"/>
      <c r="GVM48" s="2"/>
      <c r="GVN48" s="2"/>
      <c r="GVO48" s="2"/>
      <c r="GVP48" s="2"/>
      <c r="GVQ48" s="2"/>
      <c r="GVR48" s="2"/>
      <c r="GVS48" s="2"/>
      <c r="GVT48" s="2"/>
      <c r="GVU48" s="2"/>
      <c r="GVV48" s="2"/>
      <c r="GVW48" s="2"/>
      <c r="GVX48" s="2"/>
      <c r="GVY48" s="2"/>
      <c r="GVZ48" s="2"/>
      <c r="GWA48" s="2"/>
      <c r="GWB48" s="2"/>
      <c r="GWC48" s="2"/>
      <c r="GWD48" s="2"/>
      <c r="GWE48" s="2"/>
      <c r="GWF48" s="2"/>
      <c r="GWG48" s="2"/>
      <c r="GWH48" s="2"/>
      <c r="GWI48" s="2"/>
      <c r="GWJ48" s="2"/>
      <c r="GWK48" s="2"/>
      <c r="GWL48" s="2"/>
      <c r="GWM48" s="2"/>
      <c r="GWN48" s="2"/>
      <c r="GWO48" s="2"/>
      <c r="GWP48" s="2"/>
      <c r="GWQ48" s="2"/>
      <c r="GWR48" s="2"/>
      <c r="GWS48" s="2"/>
      <c r="GWT48" s="2"/>
      <c r="GWU48" s="2"/>
      <c r="GWV48" s="2"/>
      <c r="GWW48" s="2"/>
      <c r="GWX48" s="2"/>
      <c r="GWY48" s="2"/>
      <c r="GWZ48" s="2"/>
      <c r="GXA48" s="2"/>
      <c r="GXB48" s="2"/>
      <c r="GXC48" s="2"/>
      <c r="GXD48" s="2"/>
      <c r="GXE48" s="2"/>
      <c r="GXF48" s="2"/>
      <c r="GXG48" s="2"/>
      <c r="GXH48" s="2"/>
      <c r="GXI48" s="2"/>
      <c r="GXJ48" s="2"/>
      <c r="GXK48" s="2"/>
      <c r="GXL48" s="2"/>
      <c r="GXM48" s="2"/>
      <c r="GXN48" s="2"/>
      <c r="GXO48" s="2"/>
      <c r="GXP48" s="2"/>
      <c r="GXQ48" s="2"/>
      <c r="GXR48" s="2"/>
      <c r="GXS48" s="2"/>
      <c r="GXT48" s="2"/>
      <c r="GXU48" s="2"/>
      <c r="GXV48" s="2"/>
      <c r="GXW48" s="2"/>
      <c r="GXX48" s="2"/>
      <c r="GXY48" s="2"/>
      <c r="GXZ48" s="2"/>
      <c r="GYA48" s="2"/>
      <c r="GYB48" s="2"/>
      <c r="GYC48" s="2"/>
      <c r="GYD48" s="2"/>
      <c r="GYE48" s="2"/>
      <c r="GYF48" s="2"/>
      <c r="GYG48" s="2"/>
      <c r="GYH48" s="2"/>
      <c r="GYI48" s="2"/>
      <c r="GYJ48" s="2"/>
      <c r="GYK48" s="2"/>
      <c r="GYL48" s="2"/>
      <c r="GYM48" s="2"/>
      <c r="GYN48" s="2"/>
      <c r="GYO48" s="2"/>
      <c r="GYP48" s="2"/>
      <c r="GYQ48" s="2"/>
      <c r="GYR48" s="2"/>
      <c r="GYS48" s="2"/>
      <c r="GYT48" s="2"/>
      <c r="GYU48" s="2"/>
      <c r="GYV48" s="2"/>
      <c r="GYW48" s="2"/>
      <c r="GYX48" s="2"/>
      <c r="GYY48" s="2"/>
      <c r="GYZ48" s="2"/>
      <c r="GZA48" s="2"/>
      <c r="GZB48" s="2"/>
      <c r="GZC48" s="2"/>
      <c r="GZD48" s="2"/>
      <c r="GZE48" s="2"/>
      <c r="GZF48" s="2"/>
      <c r="GZG48" s="2"/>
      <c r="GZH48" s="2"/>
      <c r="GZI48" s="2"/>
      <c r="GZJ48" s="2"/>
      <c r="GZK48" s="2"/>
      <c r="GZL48" s="2"/>
      <c r="GZM48" s="2"/>
      <c r="GZN48" s="2"/>
      <c r="GZO48" s="2"/>
      <c r="GZP48" s="2"/>
      <c r="GZQ48" s="2"/>
      <c r="GZR48" s="2"/>
      <c r="GZS48" s="2"/>
      <c r="GZT48" s="2"/>
      <c r="GZU48" s="2"/>
      <c r="GZV48" s="2"/>
      <c r="GZW48" s="2"/>
      <c r="GZX48" s="2"/>
      <c r="GZY48" s="2"/>
      <c r="GZZ48" s="2"/>
      <c r="HAA48" s="2"/>
      <c r="HAB48" s="2"/>
      <c r="HAC48" s="2"/>
      <c r="HAD48" s="2"/>
      <c r="HAE48" s="2"/>
      <c r="HAF48" s="2"/>
      <c r="HAG48" s="2"/>
      <c r="HAH48" s="2"/>
      <c r="HAI48" s="2"/>
      <c r="HAJ48" s="2"/>
      <c r="HAK48" s="2"/>
      <c r="HAL48" s="2"/>
      <c r="HAM48" s="2"/>
      <c r="HAN48" s="2"/>
      <c r="HAO48" s="2"/>
      <c r="HAP48" s="2"/>
      <c r="HAQ48" s="2"/>
      <c r="HAR48" s="2"/>
      <c r="HAS48" s="2"/>
      <c r="HAT48" s="2"/>
      <c r="HAU48" s="2"/>
      <c r="HAV48" s="2"/>
      <c r="HAW48" s="2"/>
      <c r="HAX48" s="2"/>
      <c r="HAY48" s="2"/>
      <c r="HAZ48" s="2"/>
      <c r="HBA48" s="2"/>
      <c r="HBB48" s="2"/>
      <c r="HBC48" s="2"/>
      <c r="HBD48" s="2"/>
      <c r="HBE48" s="2"/>
      <c r="HBF48" s="2"/>
      <c r="HBG48" s="2"/>
      <c r="HBH48" s="2"/>
      <c r="HBI48" s="2"/>
      <c r="HBJ48" s="2"/>
      <c r="HBK48" s="2"/>
      <c r="HBL48" s="2"/>
      <c r="HBM48" s="2"/>
      <c r="HBN48" s="2"/>
      <c r="HBO48" s="2"/>
      <c r="HBP48" s="2"/>
      <c r="HBQ48" s="2"/>
      <c r="HBR48" s="2"/>
      <c r="HBS48" s="2"/>
      <c r="HBT48" s="2"/>
      <c r="HBU48" s="2"/>
      <c r="HBV48" s="2"/>
      <c r="HBW48" s="2"/>
      <c r="HBX48" s="2"/>
      <c r="HBY48" s="2"/>
      <c r="HBZ48" s="2"/>
      <c r="HCA48" s="2"/>
      <c r="HCB48" s="2"/>
      <c r="HCC48" s="2"/>
      <c r="HCD48" s="2"/>
      <c r="HCE48" s="2"/>
      <c r="HCF48" s="2"/>
      <c r="HCG48" s="2"/>
      <c r="HCH48" s="2"/>
      <c r="HCI48" s="2"/>
      <c r="HCJ48" s="2"/>
      <c r="HCK48" s="2"/>
      <c r="HCL48" s="2"/>
      <c r="HCM48" s="2"/>
      <c r="HCN48" s="2"/>
      <c r="HCO48" s="2"/>
      <c r="HCP48" s="2"/>
      <c r="HCQ48" s="2"/>
      <c r="HCR48" s="2"/>
      <c r="HCS48" s="2"/>
      <c r="HCT48" s="2"/>
      <c r="HCU48" s="2"/>
      <c r="HCV48" s="2"/>
      <c r="HCW48" s="2"/>
      <c r="HCX48" s="2"/>
      <c r="HCY48" s="2"/>
      <c r="HCZ48" s="2"/>
      <c r="HDA48" s="2"/>
      <c r="HDB48" s="2"/>
      <c r="HDC48" s="2"/>
      <c r="HDD48" s="2"/>
      <c r="HDE48" s="2"/>
      <c r="HDF48" s="2"/>
      <c r="HDG48" s="2"/>
      <c r="HDH48" s="2"/>
      <c r="HDI48" s="2"/>
      <c r="HDJ48" s="2"/>
      <c r="HDK48" s="2"/>
      <c r="HDL48" s="2"/>
      <c r="HDM48" s="2"/>
      <c r="HDN48" s="2"/>
      <c r="HDO48" s="2"/>
      <c r="HDP48" s="2"/>
      <c r="HDQ48" s="2"/>
      <c r="HDR48" s="2"/>
      <c r="HDS48" s="2"/>
      <c r="HDT48" s="2"/>
      <c r="HDU48" s="2"/>
      <c r="HDV48" s="2"/>
      <c r="HDW48" s="2"/>
      <c r="HDX48" s="2"/>
      <c r="HDY48" s="2"/>
      <c r="HDZ48" s="2"/>
      <c r="HEA48" s="2"/>
      <c r="HEB48" s="2"/>
      <c r="HEC48" s="2"/>
      <c r="HED48" s="2"/>
      <c r="HEE48" s="2"/>
      <c r="HEF48" s="2"/>
      <c r="HEG48" s="2"/>
      <c r="HEH48" s="2"/>
      <c r="HEI48" s="2"/>
      <c r="HEJ48" s="2"/>
      <c r="HEK48" s="2"/>
      <c r="HEL48" s="2"/>
      <c r="HEM48" s="2"/>
      <c r="HEN48" s="2"/>
      <c r="HEO48" s="2"/>
      <c r="HEP48" s="2"/>
      <c r="HEQ48" s="2"/>
      <c r="HER48" s="2"/>
      <c r="HES48" s="2"/>
      <c r="HET48" s="2"/>
      <c r="HEU48" s="2"/>
      <c r="HEV48" s="2"/>
      <c r="HEW48" s="2"/>
      <c r="HEX48" s="2"/>
      <c r="HEY48" s="2"/>
      <c r="HEZ48" s="2"/>
      <c r="HFA48" s="2"/>
      <c r="HFB48" s="2"/>
      <c r="HFC48" s="2"/>
      <c r="HFD48" s="2"/>
      <c r="HFE48" s="2"/>
      <c r="HFF48" s="2"/>
      <c r="HFG48" s="2"/>
      <c r="HFH48" s="2"/>
      <c r="HFI48" s="2"/>
      <c r="HFJ48" s="2"/>
      <c r="HFK48" s="2"/>
      <c r="HFL48" s="2"/>
      <c r="HFM48" s="2"/>
      <c r="HFN48" s="2"/>
      <c r="HFO48" s="2"/>
      <c r="HFP48" s="2"/>
      <c r="HFQ48" s="2"/>
      <c r="HFR48" s="2"/>
      <c r="HFS48" s="2"/>
      <c r="HFT48" s="2"/>
      <c r="HFU48" s="2"/>
      <c r="HFV48" s="2"/>
      <c r="HFW48" s="2"/>
      <c r="HFX48" s="2"/>
      <c r="HFY48" s="2"/>
      <c r="HFZ48" s="2"/>
      <c r="HGA48" s="2"/>
      <c r="HGB48" s="2"/>
      <c r="HGC48" s="2"/>
      <c r="HGD48" s="2"/>
      <c r="HGE48" s="2"/>
      <c r="HGF48" s="2"/>
      <c r="HGG48" s="2"/>
      <c r="HGH48" s="2"/>
      <c r="HGI48" s="2"/>
      <c r="HGJ48" s="2"/>
      <c r="HGK48" s="2"/>
      <c r="HGL48" s="2"/>
      <c r="HGM48" s="2"/>
      <c r="HGN48" s="2"/>
      <c r="HGO48" s="2"/>
      <c r="HGP48" s="2"/>
      <c r="HGQ48" s="2"/>
      <c r="HGR48" s="2"/>
      <c r="HGS48" s="2"/>
      <c r="HGT48" s="2"/>
      <c r="HGU48" s="2"/>
      <c r="HGV48" s="2"/>
      <c r="HGW48" s="2"/>
      <c r="HGX48" s="2"/>
      <c r="HGY48" s="2"/>
      <c r="HGZ48" s="2"/>
      <c r="HHA48" s="2"/>
      <c r="HHB48" s="2"/>
      <c r="HHC48" s="2"/>
      <c r="HHD48" s="2"/>
      <c r="HHE48" s="2"/>
      <c r="HHF48" s="2"/>
      <c r="HHG48" s="2"/>
      <c r="HHH48" s="2"/>
      <c r="HHI48" s="2"/>
      <c r="HHJ48" s="2"/>
      <c r="HHK48" s="2"/>
      <c r="HHL48" s="2"/>
      <c r="HHM48" s="2"/>
      <c r="HHN48" s="2"/>
      <c r="HHO48" s="2"/>
      <c r="HHP48" s="2"/>
      <c r="HHQ48" s="2"/>
      <c r="HHR48" s="2"/>
      <c r="HHS48" s="2"/>
      <c r="HHT48" s="2"/>
      <c r="HHU48" s="2"/>
      <c r="HHV48" s="2"/>
      <c r="HHW48" s="2"/>
      <c r="HHX48" s="2"/>
      <c r="HHY48" s="2"/>
      <c r="HHZ48" s="2"/>
      <c r="HIA48" s="2"/>
      <c r="HIB48" s="2"/>
      <c r="HIC48" s="2"/>
      <c r="HID48" s="2"/>
      <c r="HIE48" s="2"/>
      <c r="HIF48" s="2"/>
      <c r="HIG48" s="2"/>
      <c r="HIH48" s="2"/>
      <c r="HII48" s="2"/>
      <c r="HIJ48" s="2"/>
      <c r="HIK48" s="2"/>
      <c r="HIL48" s="2"/>
      <c r="HIM48" s="2"/>
      <c r="HIN48" s="2"/>
      <c r="HIO48" s="2"/>
      <c r="HIP48" s="2"/>
      <c r="HIQ48" s="2"/>
      <c r="HIR48" s="2"/>
      <c r="HIS48" s="2"/>
      <c r="HIT48" s="2"/>
      <c r="HIU48" s="2"/>
      <c r="HIV48" s="2"/>
      <c r="HIW48" s="2"/>
      <c r="HIX48" s="2"/>
      <c r="HIY48" s="2"/>
      <c r="HIZ48" s="2"/>
      <c r="HJA48" s="2"/>
      <c r="HJB48" s="2"/>
      <c r="HJC48" s="2"/>
      <c r="HJD48" s="2"/>
      <c r="HJE48" s="2"/>
      <c r="HJF48" s="2"/>
      <c r="HJG48" s="2"/>
      <c r="HJH48" s="2"/>
      <c r="HJI48" s="2"/>
      <c r="HJJ48" s="2"/>
      <c r="HJK48" s="2"/>
      <c r="HJL48" s="2"/>
      <c r="HJM48" s="2"/>
      <c r="HJN48" s="2"/>
      <c r="HJO48" s="2"/>
      <c r="HJP48" s="2"/>
      <c r="HJQ48" s="2"/>
      <c r="HJR48" s="2"/>
      <c r="HJS48" s="2"/>
      <c r="HJT48" s="2"/>
      <c r="HJU48" s="2"/>
      <c r="HJV48" s="2"/>
      <c r="HJW48" s="2"/>
      <c r="HJX48" s="2"/>
      <c r="HJY48" s="2"/>
      <c r="HJZ48" s="2"/>
      <c r="HKA48" s="2"/>
      <c r="HKB48" s="2"/>
      <c r="HKC48" s="2"/>
      <c r="HKD48" s="2"/>
      <c r="HKE48" s="2"/>
      <c r="HKF48" s="2"/>
      <c r="HKG48" s="2"/>
      <c r="HKH48" s="2"/>
      <c r="HKI48" s="2"/>
      <c r="HKJ48" s="2"/>
      <c r="HKK48" s="2"/>
      <c r="HKL48" s="2"/>
      <c r="HKM48" s="2"/>
      <c r="HKN48" s="2"/>
      <c r="HKO48" s="2"/>
      <c r="HKP48" s="2"/>
      <c r="HKQ48" s="2"/>
      <c r="HKR48" s="2"/>
      <c r="HKS48" s="2"/>
      <c r="HKT48" s="2"/>
      <c r="HKU48" s="2"/>
      <c r="HKV48" s="2"/>
      <c r="HKW48" s="2"/>
      <c r="HKX48" s="2"/>
      <c r="HKY48" s="2"/>
      <c r="HKZ48" s="2"/>
      <c r="HLA48" s="2"/>
      <c r="HLB48" s="2"/>
      <c r="HLC48" s="2"/>
      <c r="HLD48" s="2"/>
      <c r="HLE48" s="2"/>
      <c r="HLF48" s="2"/>
      <c r="HLG48" s="2"/>
      <c r="HLH48" s="2"/>
      <c r="HLI48" s="2"/>
      <c r="HLJ48" s="2"/>
      <c r="HLK48" s="2"/>
      <c r="HLL48" s="2"/>
      <c r="HLM48" s="2"/>
      <c r="HLN48" s="2"/>
      <c r="HLO48" s="2"/>
      <c r="HLP48" s="2"/>
      <c r="HLQ48" s="2"/>
      <c r="HLR48" s="2"/>
      <c r="HLS48" s="2"/>
      <c r="HLT48" s="2"/>
      <c r="HLU48" s="2"/>
      <c r="HLV48" s="2"/>
      <c r="HLW48" s="2"/>
      <c r="HLX48" s="2"/>
      <c r="HLY48" s="2"/>
      <c r="HLZ48" s="2"/>
      <c r="HMA48" s="2"/>
      <c r="HMB48" s="2"/>
      <c r="HMC48" s="2"/>
      <c r="HMD48" s="2"/>
      <c r="HME48" s="2"/>
      <c r="HMF48" s="2"/>
      <c r="HMG48" s="2"/>
      <c r="HMH48" s="2"/>
      <c r="HMI48" s="2"/>
      <c r="HMJ48" s="2"/>
      <c r="HMK48" s="2"/>
      <c r="HML48" s="2"/>
      <c r="HMM48" s="2"/>
      <c r="HMN48" s="2"/>
      <c r="HMO48" s="2"/>
      <c r="HMP48" s="2"/>
      <c r="HMQ48" s="2"/>
      <c r="HMR48" s="2"/>
      <c r="HMS48" s="2"/>
      <c r="HMT48" s="2"/>
      <c r="HMU48" s="2"/>
      <c r="HMV48" s="2"/>
      <c r="HMW48" s="2"/>
      <c r="HMX48" s="2"/>
      <c r="HMY48" s="2"/>
      <c r="HMZ48" s="2"/>
      <c r="HNA48" s="2"/>
      <c r="HNB48" s="2"/>
      <c r="HNC48" s="2"/>
      <c r="HND48" s="2"/>
      <c r="HNE48" s="2"/>
      <c r="HNF48" s="2"/>
      <c r="HNG48" s="2"/>
      <c r="HNH48" s="2"/>
      <c r="HNI48" s="2"/>
      <c r="HNJ48" s="2"/>
      <c r="HNK48" s="2"/>
      <c r="HNL48" s="2"/>
      <c r="HNM48" s="2"/>
      <c r="HNN48" s="2"/>
      <c r="HNO48" s="2"/>
      <c r="HNP48" s="2"/>
      <c r="HNQ48" s="2"/>
      <c r="HNR48" s="2"/>
      <c r="HNS48" s="2"/>
      <c r="HNT48" s="2"/>
      <c r="HNU48" s="2"/>
      <c r="HNV48" s="2"/>
      <c r="HNW48" s="2"/>
      <c r="HNX48" s="2"/>
      <c r="HNY48" s="2"/>
      <c r="HNZ48" s="2"/>
      <c r="HOA48" s="2"/>
      <c r="HOB48" s="2"/>
      <c r="HOC48" s="2"/>
      <c r="HOD48" s="2"/>
      <c r="HOE48" s="2"/>
      <c r="HOF48" s="2"/>
      <c r="HOG48" s="2"/>
      <c r="HOH48" s="2"/>
      <c r="HOI48" s="2"/>
      <c r="HOJ48" s="2"/>
      <c r="HOK48" s="2"/>
      <c r="HOL48" s="2"/>
      <c r="HOM48" s="2"/>
      <c r="HON48" s="2"/>
      <c r="HOO48" s="2"/>
      <c r="HOP48" s="2"/>
      <c r="HOQ48" s="2"/>
      <c r="HOR48" s="2"/>
      <c r="HOS48" s="2"/>
      <c r="HOT48" s="2"/>
      <c r="HOU48" s="2"/>
      <c r="HOV48" s="2"/>
      <c r="HOW48" s="2"/>
      <c r="HOX48" s="2"/>
      <c r="HOY48" s="2"/>
      <c r="HOZ48" s="2"/>
      <c r="HPA48" s="2"/>
      <c r="HPB48" s="2"/>
      <c r="HPC48" s="2"/>
      <c r="HPD48" s="2"/>
      <c r="HPE48" s="2"/>
      <c r="HPF48" s="2"/>
      <c r="HPG48" s="2"/>
      <c r="HPH48" s="2"/>
      <c r="HPI48" s="2"/>
      <c r="HPJ48" s="2"/>
      <c r="HPK48" s="2"/>
      <c r="HPL48" s="2"/>
      <c r="HPM48" s="2"/>
      <c r="HPN48" s="2"/>
      <c r="HPO48" s="2"/>
      <c r="HPP48" s="2"/>
      <c r="HPQ48" s="2"/>
      <c r="HPR48" s="2"/>
      <c r="HPS48" s="2"/>
      <c r="HPT48" s="2"/>
      <c r="HPU48" s="2"/>
      <c r="HPV48" s="2"/>
      <c r="HPW48" s="2"/>
      <c r="HPX48" s="2"/>
      <c r="HPY48" s="2"/>
      <c r="HPZ48" s="2"/>
      <c r="HQA48" s="2"/>
      <c r="HQB48" s="2"/>
      <c r="HQC48" s="2"/>
      <c r="HQD48" s="2"/>
      <c r="HQE48" s="2"/>
      <c r="HQF48" s="2"/>
      <c r="HQG48" s="2"/>
      <c r="HQH48" s="2"/>
      <c r="HQI48" s="2"/>
      <c r="HQJ48" s="2"/>
      <c r="HQK48" s="2"/>
      <c r="HQL48" s="2"/>
      <c r="HQM48" s="2"/>
      <c r="HQN48" s="2"/>
      <c r="HQO48" s="2"/>
      <c r="HQP48" s="2"/>
      <c r="HQQ48" s="2"/>
      <c r="HQR48" s="2"/>
      <c r="HQS48" s="2"/>
      <c r="HQT48" s="2"/>
      <c r="HQU48" s="2"/>
      <c r="HQV48" s="2"/>
      <c r="HQW48" s="2"/>
      <c r="HQX48" s="2"/>
      <c r="HQY48" s="2"/>
      <c r="HQZ48" s="2"/>
      <c r="HRA48" s="2"/>
      <c r="HRB48" s="2"/>
      <c r="HRC48" s="2"/>
      <c r="HRD48" s="2"/>
      <c r="HRE48" s="2"/>
      <c r="HRF48" s="2"/>
      <c r="HRG48" s="2"/>
      <c r="HRH48" s="2"/>
      <c r="HRI48" s="2"/>
      <c r="HRJ48" s="2"/>
      <c r="HRK48" s="2"/>
      <c r="HRL48" s="2"/>
      <c r="HRM48" s="2"/>
      <c r="HRN48" s="2"/>
      <c r="HRO48" s="2"/>
      <c r="HRP48" s="2"/>
      <c r="HRQ48" s="2"/>
      <c r="HRR48" s="2"/>
      <c r="HRS48" s="2"/>
      <c r="HRT48" s="2"/>
      <c r="HRU48" s="2"/>
      <c r="HRV48" s="2"/>
      <c r="HRW48" s="2"/>
      <c r="HRX48" s="2"/>
      <c r="HRY48" s="2"/>
      <c r="HRZ48" s="2"/>
      <c r="HSA48" s="2"/>
      <c r="HSB48" s="2"/>
      <c r="HSC48" s="2"/>
      <c r="HSD48" s="2"/>
      <c r="HSE48" s="2"/>
      <c r="HSF48" s="2"/>
      <c r="HSG48" s="2"/>
      <c r="HSH48" s="2"/>
      <c r="HSI48" s="2"/>
      <c r="HSJ48" s="2"/>
      <c r="HSK48" s="2"/>
      <c r="HSL48" s="2"/>
      <c r="HSM48" s="2"/>
      <c r="HSN48" s="2"/>
      <c r="HSO48" s="2"/>
      <c r="HSP48" s="2"/>
      <c r="HSQ48" s="2"/>
      <c r="HSR48" s="2"/>
      <c r="HSS48" s="2"/>
      <c r="HST48" s="2"/>
      <c r="HSU48" s="2"/>
      <c r="HSV48" s="2"/>
      <c r="HSW48" s="2"/>
      <c r="HSX48" s="2"/>
      <c r="HSY48" s="2"/>
      <c r="HSZ48" s="2"/>
      <c r="HTA48" s="2"/>
      <c r="HTB48" s="2"/>
      <c r="HTC48" s="2"/>
      <c r="HTD48" s="2"/>
      <c r="HTE48" s="2"/>
      <c r="HTF48" s="2"/>
      <c r="HTG48" s="2"/>
      <c r="HTH48" s="2"/>
      <c r="HTI48" s="2"/>
      <c r="HTJ48" s="2"/>
      <c r="HTK48" s="2"/>
      <c r="HTL48" s="2"/>
      <c r="HTM48" s="2"/>
      <c r="HTN48" s="2"/>
      <c r="HTO48" s="2"/>
      <c r="HTP48" s="2"/>
      <c r="HTQ48" s="2"/>
      <c r="HTR48" s="2"/>
      <c r="HTS48" s="2"/>
      <c r="HTT48" s="2"/>
      <c r="HTU48" s="2"/>
      <c r="HTV48" s="2"/>
      <c r="HTW48" s="2"/>
      <c r="HTX48" s="2"/>
      <c r="HTY48" s="2"/>
      <c r="HTZ48" s="2"/>
      <c r="HUA48" s="2"/>
      <c r="HUB48" s="2"/>
      <c r="HUC48" s="2"/>
      <c r="HUD48" s="2"/>
      <c r="HUE48" s="2"/>
      <c r="HUF48" s="2"/>
      <c r="HUG48" s="2"/>
      <c r="HUH48" s="2"/>
      <c r="HUI48" s="2"/>
      <c r="HUJ48" s="2"/>
      <c r="HUK48" s="2"/>
      <c r="HUL48" s="2"/>
      <c r="HUM48" s="2"/>
      <c r="HUN48" s="2"/>
      <c r="HUO48" s="2"/>
      <c r="HUP48" s="2"/>
      <c r="HUQ48" s="2"/>
      <c r="HUR48" s="2"/>
      <c r="HUS48" s="2"/>
      <c r="HUT48" s="2"/>
      <c r="HUU48" s="2"/>
      <c r="HUV48" s="2"/>
      <c r="HUW48" s="2"/>
      <c r="HUX48" s="2"/>
      <c r="HUY48" s="2"/>
      <c r="HUZ48" s="2"/>
      <c r="HVA48" s="2"/>
      <c r="HVB48" s="2"/>
      <c r="HVC48" s="2"/>
      <c r="HVD48" s="2"/>
      <c r="HVE48" s="2"/>
      <c r="HVF48" s="2"/>
      <c r="HVG48" s="2"/>
      <c r="HVH48" s="2"/>
      <c r="HVI48" s="2"/>
      <c r="HVJ48" s="2"/>
      <c r="HVK48" s="2"/>
      <c r="HVL48" s="2"/>
      <c r="HVM48" s="2"/>
      <c r="HVN48" s="2"/>
      <c r="HVO48" s="2"/>
      <c r="HVP48" s="2"/>
      <c r="HVQ48" s="2"/>
      <c r="HVR48" s="2"/>
      <c r="HVS48" s="2"/>
      <c r="HVT48" s="2"/>
      <c r="HVU48" s="2"/>
      <c r="HVV48" s="2"/>
      <c r="HVW48" s="2"/>
      <c r="HVX48" s="2"/>
      <c r="HVY48" s="2"/>
      <c r="HVZ48" s="2"/>
      <c r="HWA48" s="2"/>
      <c r="HWB48" s="2"/>
      <c r="HWC48" s="2"/>
      <c r="HWD48" s="2"/>
      <c r="HWE48" s="2"/>
      <c r="HWF48" s="2"/>
      <c r="HWG48" s="2"/>
      <c r="HWH48" s="2"/>
      <c r="HWI48" s="2"/>
      <c r="HWJ48" s="2"/>
      <c r="HWK48" s="2"/>
      <c r="HWL48" s="2"/>
      <c r="HWM48" s="2"/>
      <c r="HWN48" s="2"/>
      <c r="HWO48" s="2"/>
      <c r="HWP48" s="2"/>
      <c r="HWQ48" s="2"/>
      <c r="HWR48" s="2"/>
      <c r="HWS48" s="2"/>
      <c r="HWT48" s="2"/>
      <c r="HWU48" s="2"/>
      <c r="HWV48" s="2"/>
      <c r="HWW48" s="2"/>
      <c r="HWX48" s="2"/>
      <c r="HWY48" s="2"/>
      <c r="HWZ48" s="2"/>
      <c r="HXA48" s="2"/>
      <c r="HXB48" s="2"/>
      <c r="HXC48" s="2"/>
      <c r="HXD48" s="2"/>
      <c r="HXE48" s="2"/>
      <c r="HXF48" s="2"/>
      <c r="HXG48" s="2"/>
      <c r="HXH48" s="2"/>
      <c r="HXI48" s="2"/>
      <c r="HXJ48" s="2"/>
      <c r="HXK48" s="2"/>
      <c r="HXL48" s="2"/>
      <c r="HXM48" s="2"/>
      <c r="HXN48" s="2"/>
      <c r="HXO48" s="2"/>
      <c r="HXP48" s="2"/>
      <c r="HXQ48" s="2"/>
      <c r="HXR48" s="2"/>
      <c r="HXS48" s="2"/>
      <c r="HXT48" s="2"/>
      <c r="HXU48" s="2"/>
      <c r="HXV48" s="2"/>
      <c r="HXW48" s="2"/>
      <c r="HXX48" s="2"/>
      <c r="HXY48" s="2"/>
      <c r="HXZ48" s="2"/>
      <c r="HYA48" s="2"/>
      <c r="HYB48" s="2"/>
      <c r="HYC48" s="2"/>
      <c r="HYD48" s="2"/>
      <c r="HYE48" s="2"/>
      <c r="HYF48" s="2"/>
      <c r="HYG48" s="2"/>
      <c r="HYH48" s="2"/>
      <c r="HYI48" s="2"/>
      <c r="HYJ48" s="2"/>
      <c r="HYK48" s="2"/>
      <c r="HYL48" s="2"/>
      <c r="HYM48" s="2"/>
      <c r="HYN48" s="2"/>
      <c r="HYO48" s="2"/>
      <c r="HYP48" s="2"/>
      <c r="HYQ48" s="2"/>
      <c r="HYR48" s="2"/>
      <c r="HYS48" s="2"/>
      <c r="HYT48" s="2"/>
      <c r="HYU48" s="2"/>
      <c r="HYV48" s="2"/>
      <c r="HYW48" s="2"/>
      <c r="HYX48" s="2"/>
      <c r="HYY48" s="2"/>
      <c r="HYZ48" s="2"/>
      <c r="HZA48" s="2"/>
      <c r="HZB48" s="2"/>
      <c r="HZC48" s="2"/>
      <c r="HZD48" s="2"/>
      <c r="HZE48" s="2"/>
      <c r="HZF48" s="2"/>
      <c r="HZG48" s="2"/>
      <c r="HZH48" s="2"/>
      <c r="HZI48" s="2"/>
      <c r="HZJ48" s="2"/>
      <c r="HZK48" s="2"/>
      <c r="HZL48" s="2"/>
      <c r="HZM48" s="2"/>
      <c r="HZN48" s="2"/>
      <c r="HZO48" s="2"/>
      <c r="HZP48" s="2"/>
      <c r="HZQ48" s="2"/>
      <c r="HZR48" s="2"/>
      <c r="HZS48" s="2"/>
      <c r="HZT48" s="2"/>
      <c r="HZU48" s="2"/>
      <c r="HZV48" s="2"/>
      <c r="HZW48" s="2"/>
      <c r="HZX48" s="2"/>
      <c r="HZY48" s="2"/>
      <c r="HZZ48" s="2"/>
      <c r="IAA48" s="2"/>
      <c r="IAB48" s="2"/>
      <c r="IAC48" s="2"/>
      <c r="IAD48" s="2"/>
      <c r="IAE48" s="2"/>
      <c r="IAF48" s="2"/>
      <c r="IAG48" s="2"/>
      <c r="IAH48" s="2"/>
      <c r="IAI48" s="2"/>
      <c r="IAJ48" s="2"/>
      <c r="IAK48" s="2"/>
      <c r="IAL48" s="2"/>
      <c r="IAM48" s="2"/>
      <c r="IAN48" s="2"/>
      <c r="IAO48" s="2"/>
      <c r="IAP48" s="2"/>
      <c r="IAQ48" s="2"/>
      <c r="IAR48" s="2"/>
      <c r="IAS48" s="2"/>
      <c r="IAT48" s="2"/>
      <c r="IAU48" s="2"/>
      <c r="IAV48" s="2"/>
      <c r="IAW48" s="2"/>
      <c r="IAX48" s="2"/>
      <c r="IAY48" s="2"/>
      <c r="IAZ48" s="2"/>
      <c r="IBA48" s="2"/>
      <c r="IBB48" s="2"/>
      <c r="IBC48" s="2"/>
      <c r="IBD48" s="2"/>
      <c r="IBE48" s="2"/>
      <c r="IBF48" s="2"/>
      <c r="IBG48" s="2"/>
      <c r="IBH48" s="2"/>
      <c r="IBI48" s="2"/>
      <c r="IBJ48" s="2"/>
      <c r="IBK48" s="2"/>
      <c r="IBL48" s="2"/>
      <c r="IBM48" s="2"/>
      <c r="IBN48" s="2"/>
      <c r="IBO48" s="2"/>
      <c r="IBP48" s="2"/>
      <c r="IBQ48" s="2"/>
      <c r="IBR48" s="2"/>
      <c r="IBS48" s="2"/>
      <c r="IBT48" s="2"/>
      <c r="IBU48" s="2"/>
      <c r="IBV48" s="2"/>
      <c r="IBW48" s="2"/>
      <c r="IBX48" s="2"/>
      <c r="IBY48" s="2"/>
      <c r="IBZ48" s="2"/>
      <c r="ICA48" s="2"/>
      <c r="ICB48" s="2"/>
      <c r="ICC48" s="2"/>
      <c r="ICD48" s="2"/>
      <c r="ICE48" s="2"/>
      <c r="ICF48" s="2"/>
      <c r="ICG48" s="2"/>
      <c r="ICH48" s="2"/>
      <c r="ICI48" s="2"/>
      <c r="ICJ48" s="2"/>
      <c r="ICK48" s="2"/>
      <c r="ICL48" s="2"/>
      <c r="ICM48" s="2"/>
      <c r="ICN48" s="2"/>
      <c r="ICO48" s="2"/>
      <c r="ICP48" s="2"/>
      <c r="ICQ48" s="2"/>
      <c r="ICR48" s="2"/>
      <c r="ICS48" s="2"/>
      <c r="ICT48" s="2"/>
      <c r="ICU48" s="2"/>
      <c r="ICV48" s="2"/>
      <c r="ICW48" s="2"/>
      <c r="ICX48" s="2"/>
      <c r="ICY48" s="2"/>
      <c r="ICZ48" s="2"/>
      <c r="IDA48" s="2"/>
      <c r="IDB48" s="2"/>
      <c r="IDC48" s="2"/>
      <c r="IDD48" s="2"/>
      <c r="IDE48" s="2"/>
      <c r="IDF48" s="2"/>
      <c r="IDG48" s="2"/>
      <c r="IDH48" s="2"/>
      <c r="IDI48" s="2"/>
      <c r="IDJ48" s="2"/>
      <c r="IDK48" s="2"/>
      <c r="IDL48" s="2"/>
      <c r="IDM48" s="2"/>
      <c r="IDN48" s="2"/>
      <c r="IDO48" s="2"/>
      <c r="IDP48" s="2"/>
      <c r="IDQ48" s="2"/>
      <c r="IDR48" s="2"/>
      <c r="IDS48" s="2"/>
      <c r="IDT48" s="2"/>
      <c r="IDU48" s="2"/>
      <c r="IDV48" s="2"/>
      <c r="IDW48" s="2"/>
      <c r="IDX48" s="2"/>
      <c r="IDY48" s="2"/>
      <c r="IDZ48" s="2"/>
      <c r="IEA48" s="2"/>
      <c r="IEB48" s="2"/>
      <c r="IEC48" s="2"/>
      <c r="IED48" s="2"/>
      <c r="IEE48" s="2"/>
      <c r="IEF48" s="2"/>
      <c r="IEG48" s="2"/>
      <c r="IEH48" s="2"/>
      <c r="IEI48" s="2"/>
      <c r="IEJ48" s="2"/>
      <c r="IEK48" s="2"/>
      <c r="IEL48" s="2"/>
      <c r="IEM48" s="2"/>
      <c r="IEN48" s="2"/>
      <c r="IEO48" s="2"/>
      <c r="IEP48" s="2"/>
      <c r="IEQ48" s="2"/>
      <c r="IER48" s="2"/>
      <c r="IES48" s="2"/>
      <c r="IET48" s="2"/>
      <c r="IEU48" s="2"/>
      <c r="IEV48" s="2"/>
      <c r="IEW48" s="2"/>
      <c r="IEX48" s="2"/>
      <c r="IEY48" s="2"/>
      <c r="IEZ48" s="2"/>
      <c r="IFA48" s="2"/>
      <c r="IFB48" s="2"/>
      <c r="IFC48" s="2"/>
      <c r="IFD48" s="2"/>
      <c r="IFE48" s="2"/>
      <c r="IFF48" s="2"/>
      <c r="IFG48" s="2"/>
      <c r="IFH48" s="2"/>
      <c r="IFI48" s="2"/>
      <c r="IFJ48" s="2"/>
      <c r="IFK48" s="2"/>
      <c r="IFL48" s="2"/>
      <c r="IFM48" s="2"/>
      <c r="IFN48" s="2"/>
      <c r="IFO48" s="2"/>
      <c r="IFP48" s="2"/>
      <c r="IFQ48" s="2"/>
      <c r="IFR48" s="2"/>
      <c r="IFS48" s="2"/>
      <c r="IFT48" s="2"/>
      <c r="IFU48" s="2"/>
      <c r="IFV48" s="2"/>
      <c r="IFW48" s="2"/>
      <c r="IFX48" s="2"/>
      <c r="IFY48" s="2"/>
      <c r="IFZ48" s="2"/>
      <c r="IGA48" s="2"/>
      <c r="IGB48" s="2"/>
      <c r="IGC48" s="2"/>
      <c r="IGD48" s="2"/>
      <c r="IGE48" s="2"/>
      <c r="IGF48" s="2"/>
      <c r="IGG48" s="2"/>
      <c r="IGH48" s="2"/>
      <c r="IGI48" s="2"/>
      <c r="IGJ48" s="2"/>
      <c r="IGK48" s="2"/>
      <c r="IGL48" s="2"/>
      <c r="IGM48" s="2"/>
      <c r="IGN48" s="2"/>
      <c r="IGO48" s="2"/>
      <c r="IGP48" s="2"/>
      <c r="IGQ48" s="2"/>
      <c r="IGR48" s="2"/>
      <c r="IGS48" s="2"/>
      <c r="IGT48" s="2"/>
      <c r="IGU48" s="2"/>
      <c r="IGV48" s="2"/>
      <c r="IGW48" s="2"/>
      <c r="IGX48" s="2"/>
      <c r="IGY48" s="2"/>
      <c r="IGZ48" s="2"/>
      <c r="IHA48" s="2"/>
      <c r="IHB48" s="2"/>
      <c r="IHC48" s="2"/>
      <c r="IHD48" s="2"/>
      <c r="IHE48" s="2"/>
      <c r="IHF48" s="2"/>
      <c r="IHG48" s="2"/>
      <c r="IHH48" s="2"/>
      <c r="IHI48" s="2"/>
      <c r="IHJ48" s="2"/>
      <c r="IHK48" s="2"/>
      <c r="IHL48" s="2"/>
      <c r="IHM48" s="2"/>
      <c r="IHN48" s="2"/>
      <c r="IHO48" s="2"/>
      <c r="IHP48" s="2"/>
      <c r="IHQ48" s="2"/>
      <c r="IHR48" s="2"/>
      <c r="IHS48" s="2"/>
      <c r="IHT48" s="2"/>
      <c r="IHU48" s="2"/>
      <c r="IHV48" s="2"/>
      <c r="IHW48" s="2"/>
      <c r="IHX48" s="2"/>
      <c r="IHY48" s="2"/>
      <c r="IHZ48" s="2"/>
      <c r="IIA48" s="2"/>
      <c r="IIB48" s="2"/>
      <c r="IIC48" s="2"/>
      <c r="IID48" s="2"/>
      <c r="IIE48" s="2"/>
      <c r="IIF48" s="2"/>
      <c r="IIG48" s="2"/>
      <c r="IIH48" s="2"/>
      <c r="III48" s="2"/>
      <c r="IIJ48" s="2"/>
      <c r="IIK48" s="2"/>
      <c r="IIL48" s="2"/>
      <c r="IIM48" s="2"/>
      <c r="IIN48" s="2"/>
      <c r="IIO48" s="2"/>
      <c r="IIP48" s="2"/>
      <c r="IIQ48" s="2"/>
      <c r="IIR48" s="2"/>
      <c r="IIS48" s="2"/>
      <c r="IIT48" s="2"/>
      <c r="IIU48" s="2"/>
      <c r="IIV48" s="2"/>
      <c r="IIW48" s="2"/>
      <c r="IIX48" s="2"/>
      <c r="IIY48" s="2"/>
      <c r="IIZ48" s="2"/>
      <c r="IJA48" s="2"/>
      <c r="IJB48" s="2"/>
      <c r="IJC48" s="2"/>
      <c r="IJD48" s="2"/>
      <c r="IJE48" s="2"/>
      <c r="IJF48" s="2"/>
      <c r="IJG48" s="2"/>
      <c r="IJH48" s="2"/>
      <c r="IJI48" s="2"/>
      <c r="IJJ48" s="2"/>
      <c r="IJK48" s="2"/>
      <c r="IJL48" s="2"/>
      <c r="IJM48" s="2"/>
      <c r="IJN48" s="2"/>
      <c r="IJO48" s="2"/>
      <c r="IJP48" s="2"/>
      <c r="IJQ48" s="2"/>
      <c r="IJR48" s="2"/>
      <c r="IJS48" s="2"/>
      <c r="IJT48" s="2"/>
      <c r="IJU48" s="2"/>
      <c r="IJV48" s="2"/>
      <c r="IJW48" s="2"/>
      <c r="IJX48" s="2"/>
      <c r="IJY48" s="2"/>
      <c r="IJZ48" s="2"/>
      <c r="IKA48" s="2"/>
      <c r="IKB48" s="2"/>
      <c r="IKC48" s="2"/>
      <c r="IKD48" s="2"/>
      <c r="IKE48" s="2"/>
      <c r="IKF48" s="2"/>
      <c r="IKG48" s="2"/>
      <c r="IKH48" s="2"/>
      <c r="IKI48" s="2"/>
      <c r="IKJ48" s="2"/>
      <c r="IKK48" s="2"/>
      <c r="IKL48" s="2"/>
      <c r="IKM48" s="2"/>
      <c r="IKN48" s="2"/>
      <c r="IKO48" s="2"/>
      <c r="IKP48" s="2"/>
      <c r="IKQ48" s="2"/>
      <c r="IKR48" s="2"/>
      <c r="IKS48" s="2"/>
      <c r="IKT48" s="2"/>
      <c r="IKU48" s="2"/>
      <c r="IKV48" s="2"/>
      <c r="IKW48" s="2"/>
      <c r="IKX48" s="2"/>
      <c r="IKY48" s="2"/>
      <c r="IKZ48" s="2"/>
      <c r="ILA48" s="2"/>
      <c r="ILB48" s="2"/>
      <c r="ILC48" s="2"/>
      <c r="ILD48" s="2"/>
      <c r="ILE48" s="2"/>
      <c r="ILF48" s="2"/>
      <c r="ILG48" s="2"/>
      <c r="ILH48" s="2"/>
      <c r="ILI48" s="2"/>
      <c r="ILJ48" s="2"/>
      <c r="ILK48" s="2"/>
      <c r="ILL48" s="2"/>
      <c r="ILM48" s="2"/>
      <c r="ILN48" s="2"/>
      <c r="ILO48" s="2"/>
      <c r="ILP48" s="2"/>
      <c r="ILQ48" s="2"/>
      <c r="ILR48" s="2"/>
      <c r="ILS48" s="2"/>
      <c r="ILT48" s="2"/>
      <c r="ILU48" s="2"/>
      <c r="ILV48" s="2"/>
      <c r="ILW48" s="2"/>
      <c r="ILX48" s="2"/>
      <c r="ILY48" s="2"/>
      <c r="ILZ48" s="2"/>
      <c r="IMA48" s="2"/>
      <c r="IMB48" s="2"/>
      <c r="IMC48" s="2"/>
      <c r="IMD48" s="2"/>
      <c r="IME48" s="2"/>
      <c r="IMF48" s="2"/>
      <c r="IMG48" s="2"/>
      <c r="IMH48" s="2"/>
      <c r="IMI48" s="2"/>
      <c r="IMJ48" s="2"/>
      <c r="IMK48" s="2"/>
      <c r="IML48" s="2"/>
      <c r="IMM48" s="2"/>
      <c r="IMN48" s="2"/>
      <c r="IMO48" s="2"/>
      <c r="IMP48" s="2"/>
      <c r="IMQ48" s="2"/>
      <c r="IMR48" s="2"/>
      <c r="IMS48" s="2"/>
      <c r="IMT48" s="2"/>
      <c r="IMU48" s="2"/>
      <c r="IMV48" s="2"/>
      <c r="IMW48" s="2"/>
      <c r="IMX48" s="2"/>
      <c r="IMY48" s="2"/>
      <c r="IMZ48" s="2"/>
      <c r="INA48" s="2"/>
      <c r="INB48" s="2"/>
      <c r="INC48" s="2"/>
      <c r="IND48" s="2"/>
      <c r="INE48" s="2"/>
      <c r="INF48" s="2"/>
      <c r="ING48" s="2"/>
      <c r="INH48" s="2"/>
      <c r="INI48" s="2"/>
      <c r="INJ48" s="2"/>
      <c r="INK48" s="2"/>
      <c r="INL48" s="2"/>
      <c r="INM48" s="2"/>
      <c r="INN48" s="2"/>
      <c r="INO48" s="2"/>
      <c r="INP48" s="2"/>
      <c r="INQ48" s="2"/>
      <c r="INR48" s="2"/>
      <c r="INS48" s="2"/>
      <c r="INT48" s="2"/>
      <c r="INU48" s="2"/>
      <c r="INV48" s="2"/>
      <c r="INW48" s="2"/>
      <c r="INX48" s="2"/>
      <c r="INY48" s="2"/>
      <c r="INZ48" s="2"/>
      <c r="IOA48" s="2"/>
      <c r="IOB48" s="2"/>
      <c r="IOC48" s="2"/>
      <c r="IOD48" s="2"/>
      <c r="IOE48" s="2"/>
      <c r="IOF48" s="2"/>
      <c r="IOG48" s="2"/>
      <c r="IOH48" s="2"/>
      <c r="IOI48" s="2"/>
      <c r="IOJ48" s="2"/>
      <c r="IOK48" s="2"/>
      <c r="IOL48" s="2"/>
      <c r="IOM48" s="2"/>
      <c r="ION48" s="2"/>
      <c r="IOO48" s="2"/>
      <c r="IOP48" s="2"/>
      <c r="IOQ48" s="2"/>
      <c r="IOR48" s="2"/>
      <c r="IOS48" s="2"/>
      <c r="IOT48" s="2"/>
      <c r="IOU48" s="2"/>
      <c r="IOV48" s="2"/>
      <c r="IOW48" s="2"/>
      <c r="IOX48" s="2"/>
      <c r="IOY48" s="2"/>
      <c r="IOZ48" s="2"/>
      <c r="IPA48" s="2"/>
      <c r="IPB48" s="2"/>
      <c r="IPC48" s="2"/>
      <c r="IPD48" s="2"/>
      <c r="IPE48" s="2"/>
      <c r="IPF48" s="2"/>
      <c r="IPG48" s="2"/>
      <c r="IPH48" s="2"/>
      <c r="IPI48" s="2"/>
      <c r="IPJ48" s="2"/>
      <c r="IPK48" s="2"/>
      <c r="IPL48" s="2"/>
      <c r="IPM48" s="2"/>
      <c r="IPN48" s="2"/>
      <c r="IPO48" s="2"/>
      <c r="IPP48" s="2"/>
      <c r="IPQ48" s="2"/>
      <c r="IPR48" s="2"/>
      <c r="IPS48" s="2"/>
      <c r="IPT48" s="2"/>
      <c r="IPU48" s="2"/>
      <c r="IPV48" s="2"/>
      <c r="IPW48" s="2"/>
      <c r="IPX48" s="2"/>
      <c r="IPY48" s="2"/>
      <c r="IPZ48" s="2"/>
      <c r="IQA48" s="2"/>
      <c r="IQB48" s="2"/>
      <c r="IQC48" s="2"/>
      <c r="IQD48" s="2"/>
      <c r="IQE48" s="2"/>
      <c r="IQF48" s="2"/>
      <c r="IQG48" s="2"/>
      <c r="IQH48" s="2"/>
      <c r="IQI48" s="2"/>
      <c r="IQJ48" s="2"/>
      <c r="IQK48" s="2"/>
      <c r="IQL48" s="2"/>
      <c r="IQM48" s="2"/>
      <c r="IQN48" s="2"/>
      <c r="IQO48" s="2"/>
      <c r="IQP48" s="2"/>
      <c r="IQQ48" s="2"/>
      <c r="IQR48" s="2"/>
      <c r="IQS48" s="2"/>
      <c r="IQT48" s="2"/>
      <c r="IQU48" s="2"/>
      <c r="IQV48" s="2"/>
      <c r="IQW48" s="2"/>
      <c r="IQX48" s="2"/>
      <c r="IQY48" s="2"/>
      <c r="IQZ48" s="2"/>
      <c r="IRA48" s="2"/>
      <c r="IRB48" s="2"/>
      <c r="IRC48" s="2"/>
      <c r="IRD48" s="2"/>
      <c r="IRE48" s="2"/>
      <c r="IRF48" s="2"/>
      <c r="IRG48" s="2"/>
      <c r="IRH48" s="2"/>
      <c r="IRI48" s="2"/>
      <c r="IRJ48" s="2"/>
      <c r="IRK48" s="2"/>
      <c r="IRL48" s="2"/>
      <c r="IRM48" s="2"/>
      <c r="IRN48" s="2"/>
      <c r="IRO48" s="2"/>
      <c r="IRP48" s="2"/>
      <c r="IRQ48" s="2"/>
      <c r="IRR48" s="2"/>
      <c r="IRS48" s="2"/>
      <c r="IRT48" s="2"/>
      <c r="IRU48" s="2"/>
      <c r="IRV48" s="2"/>
      <c r="IRW48" s="2"/>
      <c r="IRX48" s="2"/>
      <c r="IRY48" s="2"/>
      <c r="IRZ48" s="2"/>
      <c r="ISA48" s="2"/>
      <c r="ISB48" s="2"/>
      <c r="ISC48" s="2"/>
      <c r="ISD48" s="2"/>
      <c r="ISE48" s="2"/>
      <c r="ISF48" s="2"/>
      <c r="ISG48" s="2"/>
      <c r="ISH48" s="2"/>
      <c r="ISI48" s="2"/>
      <c r="ISJ48" s="2"/>
      <c r="ISK48" s="2"/>
      <c r="ISL48" s="2"/>
      <c r="ISM48" s="2"/>
      <c r="ISN48" s="2"/>
      <c r="ISO48" s="2"/>
      <c r="ISP48" s="2"/>
      <c r="ISQ48" s="2"/>
      <c r="ISR48" s="2"/>
      <c r="ISS48" s="2"/>
      <c r="IST48" s="2"/>
      <c r="ISU48" s="2"/>
      <c r="ISV48" s="2"/>
      <c r="ISW48" s="2"/>
      <c r="ISX48" s="2"/>
      <c r="ISY48" s="2"/>
      <c r="ISZ48" s="2"/>
      <c r="ITA48" s="2"/>
      <c r="ITB48" s="2"/>
      <c r="ITC48" s="2"/>
      <c r="ITD48" s="2"/>
      <c r="ITE48" s="2"/>
      <c r="ITF48" s="2"/>
      <c r="ITG48" s="2"/>
      <c r="ITH48" s="2"/>
      <c r="ITI48" s="2"/>
      <c r="ITJ48" s="2"/>
      <c r="ITK48" s="2"/>
      <c r="ITL48" s="2"/>
      <c r="ITM48" s="2"/>
      <c r="ITN48" s="2"/>
      <c r="ITO48" s="2"/>
      <c r="ITP48" s="2"/>
      <c r="ITQ48" s="2"/>
      <c r="ITR48" s="2"/>
      <c r="ITS48" s="2"/>
      <c r="ITT48" s="2"/>
      <c r="ITU48" s="2"/>
      <c r="ITV48" s="2"/>
      <c r="ITW48" s="2"/>
      <c r="ITX48" s="2"/>
      <c r="ITY48" s="2"/>
      <c r="ITZ48" s="2"/>
      <c r="IUA48" s="2"/>
      <c r="IUB48" s="2"/>
      <c r="IUC48" s="2"/>
      <c r="IUD48" s="2"/>
      <c r="IUE48" s="2"/>
      <c r="IUF48" s="2"/>
      <c r="IUG48" s="2"/>
      <c r="IUH48" s="2"/>
      <c r="IUI48" s="2"/>
      <c r="IUJ48" s="2"/>
      <c r="IUK48" s="2"/>
      <c r="IUL48" s="2"/>
      <c r="IUM48" s="2"/>
      <c r="IUN48" s="2"/>
      <c r="IUO48" s="2"/>
      <c r="IUP48" s="2"/>
      <c r="IUQ48" s="2"/>
      <c r="IUR48" s="2"/>
      <c r="IUS48" s="2"/>
      <c r="IUT48" s="2"/>
      <c r="IUU48" s="2"/>
      <c r="IUV48" s="2"/>
      <c r="IUW48" s="2"/>
      <c r="IUX48" s="2"/>
      <c r="IUY48" s="2"/>
      <c r="IUZ48" s="2"/>
      <c r="IVA48" s="2"/>
      <c r="IVB48" s="2"/>
      <c r="IVC48" s="2"/>
      <c r="IVD48" s="2"/>
      <c r="IVE48" s="2"/>
      <c r="IVF48" s="2"/>
      <c r="IVG48" s="2"/>
      <c r="IVH48" s="2"/>
      <c r="IVI48" s="2"/>
      <c r="IVJ48" s="2"/>
      <c r="IVK48" s="2"/>
      <c r="IVL48" s="2"/>
      <c r="IVM48" s="2"/>
      <c r="IVN48" s="2"/>
      <c r="IVO48" s="2"/>
      <c r="IVP48" s="2"/>
      <c r="IVQ48" s="2"/>
      <c r="IVR48" s="2"/>
      <c r="IVS48" s="2"/>
      <c r="IVT48" s="2"/>
      <c r="IVU48" s="2"/>
      <c r="IVV48" s="2"/>
      <c r="IVW48" s="2"/>
      <c r="IVX48" s="2"/>
      <c r="IVY48" s="2"/>
      <c r="IVZ48" s="2"/>
      <c r="IWA48" s="2"/>
      <c r="IWB48" s="2"/>
      <c r="IWC48" s="2"/>
      <c r="IWD48" s="2"/>
      <c r="IWE48" s="2"/>
      <c r="IWF48" s="2"/>
      <c r="IWG48" s="2"/>
      <c r="IWH48" s="2"/>
      <c r="IWI48" s="2"/>
      <c r="IWJ48" s="2"/>
      <c r="IWK48" s="2"/>
      <c r="IWL48" s="2"/>
      <c r="IWM48" s="2"/>
      <c r="IWN48" s="2"/>
      <c r="IWO48" s="2"/>
      <c r="IWP48" s="2"/>
      <c r="IWQ48" s="2"/>
      <c r="IWR48" s="2"/>
      <c r="IWS48" s="2"/>
      <c r="IWT48" s="2"/>
      <c r="IWU48" s="2"/>
      <c r="IWV48" s="2"/>
      <c r="IWW48" s="2"/>
      <c r="IWX48" s="2"/>
      <c r="IWY48" s="2"/>
      <c r="IWZ48" s="2"/>
      <c r="IXA48" s="2"/>
      <c r="IXB48" s="2"/>
      <c r="IXC48" s="2"/>
      <c r="IXD48" s="2"/>
      <c r="IXE48" s="2"/>
      <c r="IXF48" s="2"/>
      <c r="IXG48" s="2"/>
      <c r="IXH48" s="2"/>
      <c r="IXI48" s="2"/>
      <c r="IXJ48" s="2"/>
      <c r="IXK48" s="2"/>
      <c r="IXL48" s="2"/>
      <c r="IXM48" s="2"/>
      <c r="IXN48" s="2"/>
      <c r="IXO48" s="2"/>
      <c r="IXP48" s="2"/>
      <c r="IXQ48" s="2"/>
      <c r="IXR48" s="2"/>
      <c r="IXS48" s="2"/>
      <c r="IXT48" s="2"/>
      <c r="IXU48" s="2"/>
      <c r="IXV48" s="2"/>
      <c r="IXW48" s="2"/>
      <c r="IXX48" s="2"/>
      <c r="IXY48" s="2"/>
      <c r="IXZ48" s="2"/>
      <c r="IYA48" s="2"/>
      <c r="IYB48" s="2"/>
      <c r="IYC48" s="2"/>
      <c r="IYD48" s="2"/>
      <c r="IYE48" s="2"/>
      <c r="IYF48" s="2"/>
      <c r="IYG48" s="2"/>
      <c r="IYH48" s="2"/>
      <c r="IYI48" s="2"/>
      <c r="IYJ48" s="2"/>
      <c r="IYK48" s="2"/>
      <c r="IYL48" s="2"/>
      <c r="IYM48" s="2"/>
      <c r="IYN48" s="2"/>
      <c r="IYO48" s="2"/>
      <c r="IYP48" s="2"/>
      <c r="IYQ48" s="2"/>
      <c r="IYR48" s="2"/>
      <c r="IYS48" s="2"/>
      <c r="IYT48" s="2"/>
      <c r="IYU48" s="2"/>
      <c r="IYV48" s="2"/>
      <c r="IYW48" s="2"/>
      <c r="IYX48" s="2"/>
      <c r="IYY48" s="2"/>
      <c r="IYZ48" s="2"/>
      <c r="IZA48" s="2"/>
      <c r="IZB48" s="2"/>
      <c r="IZC48" s="2"/>
      <c r="IZD48" s="2"/>
      <c r="IZE48" s="2"/>
      <c r="IZF48" s="2"/>
      <c r="IZG48" s="2"/>
      <c r="IZH48" s="2"/>
      <c r="IZI48" s="2"/>
      <c r="IZJ48" s="2"/>
      <c r="IZK48" s="2"/>
      <c r="IZL48" s="2"/>
      <c r="IZM48" s="2"/>
      <c r="IZN48" s="2"/>
      <c r="IZO48" s="2"/>
      <c r="IZP48" s="2"/>
      <c r="IZQ48" s="2"/>
      <c r="IZR48" s="2"/>
      <c r="IZS48" s="2"/>
      <c r="IZT48" s="2"/>
      <c r="IZU48" s="2"/>
      <c r="IZV48" s="2"/>
      <c r="IZW48" s="2"/>
      <c r="IZX48" s="2"/>
      <c r="IZY48" s="2"/>
      <c r="IZZ48" s="2"/>
      <c r="JAA48" s="2"/>
      <c r="JAB48" s="2"/>
      <c r="JAC48" s="2"/>
      <c r="JAD48" s="2"/>
      <c r="JAE48" s="2"/>
      <c r="JAF48" s="2"/>
      <c r="JAG48" s="2"/>
      <c r="JAH48" s="2"/>
      <c r="JAI48" s="2"/>
      <c r="JAJ48" s="2"/>
      <c r="JAK48" s="2"/>
      <c r="JAL48" s="2"/>
      <c r="JAM48" s="2"/>
      <c r="JAN48" s="2"/>
      <c r="JAO48" s="2"/>
      <c r="JAP48" s="2"/>
      <c r="JAQ48" s="2"/>
      <c r="JAR48" s="2"/>
      <c r="JAS48" s="2"/>
      <c r="JAT48" s="2"/>
      <c r="JAU48" s="2"/>
      <c r="JAV48" s="2"/>
      <c r="JAW48" s="2"/>
      <c r="JAX48" s="2"/>
      <c r="JAY48" s="2"/>
      <c r="JAZ48" s="2"/>
      <c r="JBA48" s="2"/>
      <c r="JBB48" s="2"/>
      <c r="JBC48" s="2"/>
      <c r="JBD48" s="2"/>
      <c r="JBE48" s="2"/>
      <c r="JBF48" s="2"/>
      <c r="JBG48" s="2"/>
      <c r="JBH48" s="2"/>
      <c r="JBI48" s="2"/>
      <c r="JBJ48" s="2"/>
      <c r="JBK48" s="2"/>
      <c r="JBL48" s="2"/>
      <c r="JBM48" s="2"/>
      <c r="JBN48" s="2"/>
      <c r="JBO48" s="2"/>
      <c r="JBP48" s="2"/>
      <c r="JBQ48" s="2"/>
      <c r="JBR48" s="2"/>
      <c r="JBS48" s="2"/>
      <c r="JBT48" s="2"/>
      <c r="JBU48" s="2"/>
      <c r="JBV48" s="2"/>
      <c r="JBW48" s="2"/>
      <c r="JBX48" s="2"/>
      <c r="JBY48" s="2"/>
      <c r="JBZ48" s="2"/>
      <c r="JCA48" s="2"/>
      <c r="JCB48" s="2"/>
      <c r="JCC48" s="2"/>
      <c r="JCD48" s="2"/>
      <c r="JCE48" s="2"/>
      <c r="JCF48" s="2"/>
      <c r="JCG48" s="2"/>
      <c r="JCH48" s="2"/>
      <c r="JCI48" s="2"/>
      <c r="JCJ48" s="2"/>
      <c r="JCK48" s="2"/>
      <c r="JCL48" s="2"/>
      <c r="JCM48" s="2"/>
      <c r="JCN48" s="2"/>
      <c r="JCO48" s="2"/>
      <c r="JCP48" s="2"/>
      <c r="JCQ48" s="2"/>
      <c r="JCR48" s="2"/>
      <c r="JCS48" s="2"/>
      <c r="JCT48" s="2"/>
      <c r="JCU48" s="2"/>
      <c r="JCV48" s="2"/>
      <c r="JCW48" s="2"/>
      <c r="JCX48" s="2"/>
      <c r="JCY48" s="2"/>
      <c r="JCZ48" s="2"/>
      <c r="JDA48" s="2"/>
      <c r="JDB48" s="2"/>
      <c r="JDC48" s="2"/>
      <c r="JDD48" s="2"/>
      <c r="JDE48" s="2"/>
      <c r="JDF48" s="2"/>
      <c r="JDG48" s="2"/>
      <c r="JDH48" s="2"/>
      <c r="JDI48" s="2"/>
      <c r="JDJ48" s="2"/>
      <c r="JDK48" s="2"/>
      <c r="JDL48" s="2"/>
      <c r="JDM48" s="2"/>
      <c r="JDN48" s="2"/>
      <c r="JDO48" s="2"/>
      <c r="JDP48" s="2"/>
      <c r="JDQ48" s="2"/>
      <c r="JDR48" s="2"/>
      <c r="JDS48" s="2"/>
      <c r="JDT48" s="2"/>
      <c r="JDU48" s="2"/>
      <c r="JDV48" s="2"/>
      <c r="JDW48" s="2"/>
      <c r="JDX48" s="2"/>
      <c r="JDY48" s="2"/>
      <c r="JDZ48" s="2"/>
      <c r="JEA48" s="2"/>
      <c r="JEB48" s="2"/>
      <c r="JEC48" s="2"/>
      <c r="JED48" s="2"/>
      <c r="JEE48" s="2"/>
      <c r="JEF48" s="2"/>
      <c r="JEG48" s="2"/>
      <c r="JEH48" s="2"/>
      <c r="JEI48" s="2"/>
      <c r="JEJ48" s="2"/>
      <c r="JEK48" s="2"/>
      <c r="JEL48" s="2"/>
      <c r="JEM48" s="2"/>
      <c r="JEN48" s="2"/>
      <c r="JEO48" s="2"/>
      <c r="JEP48" s="2"/>
      <c r="JEQ48" s="2"/>
      <c r="JER48" s="2"/>
      <c r="JES48" s="2"/>
      <c r="JET48" s="2"/>
      <c r="JEU48" s="2"/>
      <c r="JEV48" s="2"/>
      <c r="JEW48" s="2"/>
      <c r="JEX48" s="2"/>
      <c r="JEY48" s="2"/>
      <c r="JEZ48" s="2"/>
      <c r="JFA48" s="2"/>
      <c r="JFB48" s="2"/>
      <c r="JFC48" s="2"/>
      <c r="JFD48" s="2"/>
      <c r="JFE48" s="2"/>
      <c r="JFF48" s="2"/>
      <c r="JFG48" s="2"/>
      <c r="JFH48" s="2"/>
      <c r="JFI48" s="2"/>
      <c r="JFJ48" s="2"/>
      <c r="JFK48" s="2"/>
      <c r="JFL48" s="2"/>
      <c r="JFM48" s="2"/>
      <c r="JFN48" s="2"/>
      <c r="JFO48" s="2"/>
      <c r="JFP48" s="2"/>
      <c r="JFQ48" s="2"/>
      <c r="JFR48" s="2"/>
      <c r="JFS48" s="2"/>
      <c r="JFT48" s="2"/>
      <c r="JFU48" s="2"/>
      <c r="JFV48" s="2"/>
      <c r="JFW48" s="2"/>
      <c r="JFX48" s="2"/>
      <c r="JFY48" s="2"/>
      <c r="JFZ48" s="2"/>
      <c r="JGA48" s="2"/>
      <c r="JGB48" s="2"/>
      <c r="JGC48" s="2"/>
      <c r="JGD48" s="2"/>
      <c r="JGE48" s="2"/>
      <c r="JGF48" s="2"/>
      <c r="JGG48" s="2"/>
      <c r="JGH48" s="2"/>
      <c r="JGI48" s="2"/>
      <c r="JGJ48" s="2"/>
      <c r="JGK48" s="2"/>
      <c r="JGL48" s="2"/>
      <c r="JGM48" s="2"/>
      <c r="JGN48" s="2"/>
      <c r="JGO48" s="2"/>
      <c r="JGP48" s="2"/>
      <c r="JGQ48" s="2"/>
      <c r="JGR48" s="2"/>
      <c r="JGS48" s="2"/>
      <c r="JGT48" s="2"/>
      <c r="JGU48" s="2"/>
      <c r="JGV48" s="2"/>
      <c r="JGW48" s="2"/>
      <c r="JGX48" s="2"/>
      <c r="JGY48" s="2"/>
      <c r="JGZ48" s="2"/>
      <c r="JHA48" s="2"/>
      <c r="JHB48" s="2"/>
      <c r="JHC48" s="2"/>
      <c r="JHD48" s="2"/>
      <c r="JHE48" s="2"/>
      <c r="JHF48" s="2"/>
      <c r="JHG48" s="2"/>
      <c r="JHH48" s="2"/>
      <c r="JHI48" s="2"/>
      <c r="JHJ48" s="2"/>
      <c r="JHK48" s="2"/>
      <c r="JHL48" s="2"/>
      <c r="JHM48" s="2"/>
      <c r="JHN48" s="2"/>
      <c r="JHO48" s="2"/>
      <c r="JHP48" s="2"/>
      <c r="JHQ48" s="2"/>
      <c r="JHR48" s="2"/>
      <c r="JHS48" s="2"/>
      <c r="JHT48" s="2"/>
      <c r="JHU48" s="2"/>
      <c r="JHV48" s="2"/>
      <c r="JHW48" s="2"/>
      <c r="JHX48" s="2"/>
      <c r="JHY48" s="2"/>
      <c r="JHZ48" s="2"/>
      <c r="JIA48" s="2"/>
      <c r="JIB48" s="2"/>
      <c r="JIC48" s="2"/>
      <c r="JID48" s="2"/>
      <c r="JIE48" s="2"/>
      <c r="JIF48" s="2"/>
      <c r="JIG48" s="2"/>
      <c r="JIH48" s="2"/>
      <c r="JII48" s="2"/>
      <c r="JIJ48" s="2"/>
      <c r="JIK48" s="2"/>
      <c r="JIL48" s="2"/>
      <c r="JIM48" s="2"/>
      <c r="JIN48" s="2"/>
      <c r="JIO48" s="2"/>
      <c r="JIP48" s="2"/>
      <c r="JIQ48" s="2"/>
      <c r="JIR48" s="2"/>
      <c r="JIS48" s="2"/>
      <c r="JIT48" s="2"/>
      <c r="JIU48" s="2"/>
      <c r="JIV48" s="2"/>
      <c r="JIW48" s="2"/>
      <c r="JIX48" s="2"/>
      <c r="JIY48" s="2"/>
      <c r="JIZ48" s="2"/>
      <c r="JJA48" s="2"/>
      <c r="JJB48" s="2"/>
      <c r="JJC48" s="2"/>
      <c r="JJD48" s="2"/>
      <c r="JJE48" s="2"/>
      <c r="JJF48" s="2"/>
      <c r="JJG48" s="2"/>
      <c r="JJH48" s="2"/>
      <c r="JJI48" s="2"/>
      <c r="JJJ48" s="2"/>
      <c r="JJK48" s="2"/>
      <c r="JJL48" s="2"/>
      <c r="JJM48" s="2"/>
      <c r="JJN48" s="2"/>
      <c r="JJO48" s="2"/>
      <c r="JJP48" s="2"/>
      <c r="JJQ48" s="2"/>
      <c r="JJR48" s="2"/>
      <c r="JJS48" s="2"/>
      <c r="JJT48" s="2"/>
      <c r="JJU48" s="2"/>
      <c r="JJV48" s="2"/>
      <c r="JJW48" s="2"/>
      <c r="JJX48" s="2"/>
      <c r="JJY48" s="2"/>
      <c r="JJZ48" s="2"/>
      <c r="JKA48" s="2"/>
      <c r="JKB48" s="2"/>
      <c r="JKC48" s="2"/>
      <c r="JKD48" s="2"/>
      <c r="JKE48" s="2"/>
      <c r="JKF48" s="2"/>
      <c r="JKG48" s="2"/>
      <c r="JKH48" s="2"/>
      <c r="JKI48" s="2"/>
      <c r="JKJ48" s="2"/>
      <c r="JKK48" s="2"/>
      <c r="JKL48" s="2"/>
      <c r="JKM48" s="2"/>
      <c r="JKN48" s="2"/>
      <c r="JKO48" s="2"/>
      <c r="JKP48" s="2"/>
      <c r="JKQ48" s="2"/>
      <c r="JKR48" s="2"/>
      <c r="JKS48" s="2"/>
      <c r="JKT48" s="2"/>
      <c r="JKU48" s="2"/>
      <c r="JKV48" s="2"/>
      <c r="JKW48" s="2"/>
      <c r="JKX48" s="2"/>
      <c r="JKY48" s="2"/>
      <c r="JKZ48" s="2"/>
      <c r="JLA48" s="2"/>
      <c r="JLB48" s="2"/>
      <c r="JLC48" s="2"/>
      <c r="JLD48" s="2"/>
      <c r="JLE48" s="2"/>
      <c r="JLF48" s="2"/>
      <c r="JLG48" s="2"/>
      <c r="JLH48" s="2"/>
      <c r="JLI48" s="2"/>
      <c r="JLJ48" s="2"/>
      <c r="JLK48" s="2"/>
      <c r="JLL48" s="2"/>
      <c r="JLM48" s="2"/>
      <c r="JLN48" s="2"/>
      <c r="JLO48" s="2"/>
      <c r="JLP48" s="2"/>
      <c r="JLQ48" s="2"/>
      <c r="JLR48" s="2"/>
      <c r="JLS48" s="2"/>
      <c r="JLT48" s="2"/>
      <c r="JLU48" s="2"/>
      <c r="JLV48" s="2"/>
      <c r="JLW48" s="2"/>
      <c r="JLX48" s="2"/>
      <c r="JLY48" s="2"/>
      <c r="JLZ48" s="2"/>
      <c r="JMA48" s="2"/>
      <c r="JMB48" s="2"/>
      <c r="JMC48" s="2"/>
      <c r="JMD48" s="2"/>
      <c r="JME48" s="2"/>
      <c r="JMF48" s="2"/>
      <c r="JMG48" s="2"/>
      <c r="JMH48" s="2"/>
      <c r="JMI48" s="2"/>
      <c r="JMJ48" s="2"/>
      <c r="JMK48" s="2"/>
      <c r="JML48" s="2"/>
      <c r="JMM48" s="2"/>
      <c r="JMN48" s="2"/>
      <c r="JMO48" s="2"/>
      <c r="JMP48" s="2"/>
      <c r="JMQ48" s="2"/>
      <c r="JMR48" s="2"/>
      <c r="JMS48" s="2"/>
      <c r="JMT48" s="2"/>
      <c r="JMU48" s="2"/>
      <c r="JMV48" s="2"/>
      <c r="JMW48" s="2"/>
      <c r="JMX48" s="2"/>
      <c r="JMY48" s="2"/>
      <c r="JMZ48" s="2"/>
      <c r="JNA48" s="2"/>
      <c r="JNB48" s="2"/>
      <c r="JNC48" s="2"/>
      <c r="JND48" s="2"/>
      <c r="JNE48" s="2"/>
      <c r="JNF48" s="2"/>
      <c r="JNG48" s="2"/>
      <c r="JNH48" s="2"/>
      <c r="JNI48" s="2"/>
      <c r="JNJ48" s="2"/>
      <c r="JNK48" s="2"/>
      <c r="JNL48" s="2"/>
      <c r="JNM48" s="2"/>
      <c r="JNN48" s="2"/>
      <c r="JNO48" s="2"/>
      <c r="JNP48" s="2"/>
      <c r="JNQ48" s="2"/>
      <c r="JNR48" s="2"/>
      <c r="JNS48" s="2"/>
      <c r="JNT48" s="2"/>
      <c r="JNU48" s="2"/>
      <c r="JNV48" s="2"/>
      <c r="JNW48" s="2"/>
      <c r="JNX48" s="2"/>
      <c r="JNY48" s="2"/>
      <c r="JNZ48" s="2"/>
      <c r="JOA48" s="2"/>
      <c r="JOB48" s="2"/>
      <c r="JOC48" s="2"/>
      <c r="JOD48" s="2"/>
      <c r="JOE48" s="2"/>
      <c r="JOF48" s="2"/>
      <c r="JOG48" s="2"/>
      <c r="JOH48" s="2"/>
      <c r="JOI48" s="2"/>
      <c r="JOJ48" s="2"/>
      <c r="JOK48" s="2"/>
      <c r="JOL48" s="2"/>
      <c r="JOM48" s="2"/>
      <c r="JON48" s="2"/>
      <c r="JOO48" s="2"/>
      <c r="JOP48" s="2"/>
      <c r="JOQ48" s="2"/>
      <c r="JOR48" s="2"/>
      <c r="JOS48" s="2"/>
      <c r="JOT48" s="2"/>
      <c r="JOU48" s="2"/>
      <c r="JOV48" s="2"/>
      <c r="JOW48" s="2"/>
      <c r="JOX48" s="2"/>
      <c r="JOY48" s="2"/>
      <c r="JOZ48" s="2"/>
      <c r="JPA48" s="2"/>
      <c r="JPB48" s="2"/>
      <c r="JPC48" s="2"/>
      <c r="JPD48" s="2"/>
      <c r="JPE48" s="2"/>
      <c r="JPF48" s="2"/>
      <c r="JPG48" s="2"/>
      <c r="JPH48" s="2"/>
      <c r="JPI48" s="2"/>
      <c r="JPJ48" s="2"/>
      <c r="JPK48" s="2"/>
      <c r="JPL48" s="2"/>
      <c r="JPM48" s="2"/>
      <c r="JPN48" s="2"/>
      <c r="JPO48" s="2"/>
      <c r="JPP48" s="2"/>
      <c r="JPQ48" s="2"/>
      <c r="JPR48" s="2"/>
      <c r="JPS48" s="2"/>
      <c r="JPT48" s="2"/>
      <c r="JPU48" s="2"/>
      <c r="JPV48" s="2"/>
      <c r="JPW48" s="2"/>
      <c r="JPX48" s="2"/>
      <c r="JPY48" s="2"/>
      <c r="JPZ48" s="2"/>
      <c r="JQA48" s="2"/>
      <c r="JQB48" s="2"/>
      <c r="JQC48" s="2"/>
      <c r="JQD48" s="2"/>
      <c r="JQE48" s="2"/>
      <c r="JQF48" s="2"/>
      <c r="JQG48" s="2"/>
      <c r="JQH48" s="2"/>
      <c r="JQI48" s="2"/>
      <c r="JQJ48" s="2"/>
      <c r="JQK48" s="2"/>
      <c r="JQL48" s="2"/>
      <c r="JQM48" s="2"/>
      <c r="JQN48" s="2"/>
      <c r="JQO48" s="2"/>
      <c r="JQP48" s="2"/>
      <c r="JQQ48" s="2"/>
      <c r="JQR48" s="2"/>
      <c r="JQS48" s="2"/>
      <c r="JQT48" s="2"/>
      <c r="JQU48" s="2"/>
      <c r="JQV48" s="2"/>
      <c r="JQW48" s="2"/>
      <c r="JQX48" s="2"/>
      <c r="JQY48" s="2"/>
      <c r="JQZ48" s="2"/>
      <c r="JRA48" s="2"/>
      <c r="JRB48" s="2"/>
      <c r="JRC48" s="2"/>
      <c r="JRD48" s="2"/>
      <c r="JRE48" s="2"/>
      <c r="JRF48" s="2"/>
      <c r="JRG48" s="2"/>
      <c r="JRH48" s="2"/>
      <c r="JRI48" s="2"/>
      <c r="JRJ48" s="2"/>
      <c r="JRK48" s="2"/>
      <c r="JRL48" s="2"/>
      <c r="JRM48" s="2"/>
      <c r="JRN48" s="2"/>
      <c r="JRO48" s="2"/>
      <c r="JRP48" s="2"/>
      <c r="JRQ48" s="2"/>
      <c r="JRR48" s="2"/>
      <c r="JRS48" s="2"/>
      <c r="JRT48" s="2"/>
      <c r="JRU48" s="2"/>
      <c r="JRV48" s="2"/>
      <c r="JRW48" s="2"/>
      <c r="JRX48" s="2"/>
      <c r="JRY48" s="2"/>
      <c r="JRZ48" s="2"/>
      <c r="JSA48" s="2"/>
      <c r="JSB48" s="2"/>
      <c r="JSC48" s="2"/>
      <c r="JSD48" s="2"/>
      <c r="JSE48" s="2"/>
      <c r="JSF48" s="2"/>
      <c r="JSG48" s="2"/>
      <c r="JSH48" s="2"/>
      <c r="JSI48" s="2"/>
      <c r="JSJ48" s="2"/>
      <c r="JSK48" s="2"/>
      <c r="JSL48" s="2"/>
      <c r="JSM48" s="2"/>
      <c r="JSN48" s="2"/>
      <c r="JSO48" s="2"/>
      <c r="JSP48" s="2"/>
      <c r="JSQ48" s="2"/>
      <c r="JSR48" s="2"/>
      <c r="JSS48" s="2"/>
      <c r="JST48" s="2"/>
      <c r="JSU48" s="2"/>
      <c r="JSV48" s="2"/>
      <c r="JSW48" s="2"/>
      <c r="JSX48" s="2"/>
      <c r="JSY48" s="2"/>
      <c r="JSZ48" s="2"/>
      <c r="JTA48" s="2"/>
      <c r="JTB48" s="2"/>
      <c r="JTC48" s="2"/>
      <c r="JTD48" s="2"/>
      <c r="JTE48" s="2"/>
      <c r="JTF48" s="2"/>
      <c r="JTG48" s="2"/>
      <c r="JTH48" s="2"/>
      <c r="JTI48" s="2"/>
      <c r="JTJ48" s="2"/>
      <c r="JTK48" s="2"/>
      <c r="JTL48" s="2"/>
      <c r="JTM48" s="2"/>
      <c r="JTN48" s="2"/>
      <c r="JTO48" s="2"/>
      <c r="JTP48" s="2"/>
      <c r="JTQ48" s="2"/>
      <c r="JTR48" s="2"/>
      <c r="JTS48" s="2"/>
      <c r="JTT48" s="2"/>
      <c r="JTU48" s="2"/>
      <c r="JTV48" s="2"/>
      <c r="JTW48" s="2"/>
      <c r="JTX48" s="2"/>
      <c r="JTY48" s="2"/>
      <c r="JTZ48" s="2"/>
      <c r="JUA48" s="2"/>
      <c r="JUB48" s="2"/>
      <c r="JUC48" s="2"/>
      <c r="JUD48" s="2"/>
      <c r="JUE48" s="2"/>
      <c r="JUF48" s="2"/>
      <c r="JUG48" s="2"/>
      <c r="JUH48" s="2"/>
      <c r="JUI48" s="2"/>
      <c r="JUJ48" s="2"/>
      <c r="JUK48" s="2"/>
      <c r="JUL48" s="2"/>
      <c r="JUM48" s="2"/>
      <c r="JUN48" s="2"/>
      <c r="JUO48" s="2"/>
      <c r="JUP48" s="2"/>
      <c r="JUQ48" s="2"/>
      <c r="JUR48" s="2"/>
      <c r="JUS48" s="2"/>
      <c r="JUT48" s="2"/>
      <c r="JUU48" s="2"/>
      <c r="JUV48" s="2"/>
      <c r="JUW48" s="2"/>
      <c r="JUX48" s="2"/>
      <c r="JUY48" s="2"/>
      <c r="JUZ48" s="2"/>
      <c r="JVA48" s="2"/>
      <c r="JVB48" s="2"/>
      <c r="JVC48" s="2"/>
      <c r="JVD48" s="2"/>
      <c r="JVE48" s="2"/>
      <c r="JVF48" s="2"/>
      <c r="JVG48" s="2"/>
      <c r="JVH48" s="2"/>
      <c r="JVI48" s="2"/>
      <c r="JVJ48" s="2"/>
      <c r="JVK48" s="2"/>
      <c r="JVL48" s="2"/>
      <c r="JVM48" s="2"/>
      <c r="JVN48" s="2"/>
      <c r="JVO48" s="2"/>
      <c r="JVP48" s="2"/>
      <c r="JVQ48" s="2"/>
      <c r="JVR48" s="2"/>
      <c r="JVS48" s="2"/>
      <c r="JVT48" s="2"/>
      <c r="JVU48" s="2"/>
      <c r="JVV48" s="2"/>
      <c r="JVW48" s="2"/>
      <c r="JVX48" s="2"/>
      <c r="JVY48" s="2"/>
      <c r="JVZ48" s="2"/>
      <c r="JWA48" s="2"/>
      <c r="JWB48" s="2"/>
      <c r="JWC48" s="2"/>
      <c r="JWD48" s="2"/>
      <c r="JWE48" s="2"/>
      <c r="JWF48" s="2"/>
      <c r="JWG48" s="2"/>
      <c r="JWH48" s="2"/>
      <c r="JWI48" s="2"/>
      <c r="JWJ48" s="2"/>
      <c r="JWK48" s="2"/>
      <c r="JWL48" s="2"/>
      <c r="JWM48" s="2"/>
      <c r="JWN48" s="2"/>
      <c r="JWO48" s="2"/>
      <c r="JWP48" s="2"/>
      <c r="JWQ48" s="2"/>
      <c r="JWR48" s="2"/>
      <c r="JWS48" s="2"/>
      <c r="JWT48" s="2"/>
      <c r="JWU48" s="2"/>
      <c r="JWV48" s="2"/>
      <c r="JWW48" s="2"/>
      <c r="JWX48" s="2"/>
      <c r="JWY48" s="2"/>
      <c r="JWZ48" s="2"/>
      <c r="JXA48" s="2"/>
      <c r="JXB48" s="2"/>
      <c r="JXC48" s="2"/>
      <c r="JXD48" s="2"/>
      <c r="JXE48" s="2"/>
      <c r="JXF48" s="2"/>
      <c r="JXG48" s="2"/>
      <c r="JXH48" s="2"/>
      <c r="JXI48" s="2"/>
      <c r="JXJ48" s="2"/>
      <c r="JXK48" s="2"/>
      <c r="JXL48" s="2"/>
      <c r="JXM48" s="2"/>
      <c r="JXN48" s="2"/>
      <c r="JXO48" s="2"/>
      <c r="JXP48" s="2"/>
      <c r="JXQ48" s="2"/>
      <c r="JXR48" s="2"/>
      <c r="JXS48" s="2"/>
      <c r="JXT48" s="2"/>
      <c r="JXU48" s="2"/>
      <c r="JXV48" s="2"/>
      <c r="JXW48" s="2"/>
      <c r="JXX48" s="2"/>
      <c r="JXY48" s="2"/>
      <c r="JXZ48" s="2"/>
      <c r="JYA48" s="2"/>
      <c r="JYB48" s="2"/>
      <c r="JYC48" s="2"/>
      <c r="JYD48" s="2"/>
      <c r="JYE48" s="2"/>
      <c r="JYF48" s="2"/>
      <c r="JYG48" s="2"/>
      <c r="JYH48" s="2"/>
      <c r="JYI48" s="2"/>
      <c r="JYJ48" s="2"/>
      <c r="JYK48" s="2"/>
      <c r="JYL48" s="2"/>
      <c r="JYM48" s="2"/>
      <c r="JYN48" s="2"/>
      <c r="JYO48" s="2"/>
      <c r="JYP48" s="2"/>
      <c r="JYQ48" s="2"/>
      <c r="JYR48" s="2"/>
      <c r="JYS48" s="2"/>
      <c r="JYT48" s="2"/>
      <c r="JYU48" s="2"/>
      <c r="JYV48" s="2"/>
      <c r="JYW48" s="2"/>
      <c r="JYX48" s="2"/>
      <c r="JYY48" s="2"/>
      <c r="JYZ48" s="2"/>
      <c r="JZA48" s="2"/>
      <c r="JZB48" s="2"/>
      <c r="JZC48" s="2"/>
      <c r="JZD48" s="2"/>
      <c r="JZE48" s="2"/>
      <c r="JZF48" s="2"/>
      <c r="JZG48" s="2"/>
      <c r="JZH48" s="2"/>
      <c r="JZI48" s="2"/>
      <c r="JZJ48" s="2"/>
      <c r="JZK48" s="2"/>
      <c r="JZL48" s="2"/>
      <c r="JZM48" s="2"/>
      <c r="JZN48" s="2"/>
      <c r="JZO48" s="2"/>
      <c r="JZP48" s="2"/>
      <c r="JZQ48" s="2"/>
      <c r="JZR48" s="2"/>
      <c r="JZS48" s="2"/>
      <c r="JZT48" s="2"/>
      <c r="JZU48" s="2"/>
      <c r="JZV48" s="2"/>
      <c r="JZW48" s="2"/>
      <c r="JZX48" s="2"/>
      <c r="JZY48" s="2"/>
      <c r="JZZ48" s="2"/>
      <c r="KAA48" s="2"/>
      <c r="KAB48" s="2"/>
      <c r="KAC48" s="2"/>
      <c r="KAD48" s="2"/>
      <c r="KAE48" s="2"/>
      <c r="KAF48" s="2"/>
      <c r="KAG48" s="2"/>
      <c r="KAH48" s="2"/>
      <c r="KAI48" s="2"/>
      <c r="KAJ48" s="2"/>
      <c r="KAK48" s="2"/>
      <c r="KAL48" s="2"/>
      <c r="KAM48" s="2"/>
      <c r="KAN48" s="2"/>
      <c r="KAO48" s="2"/>
      <c r="KAP48" s="2"/>
      <c r="KAQ48" s="2"/>
      <c r="KAR48" s="2"/>
      <c r="KAS48" s="2"/>
      <c r="KAT48" s="2"/>
      <c r="KAU48" s="2"/>
      <c r="KAV48" s="2"/>
      <c r="KAW48" s="2"/>
      <c r="KAX48" s="2"/>
      <c r="KAY48" s="2"/>
      <c r="KAZ48" s="2"/>
      <c r="KBA48" s="2"/>
      <c r="KBB48" s="2"/>
      <c r="KBC48" s="2"/>
      <c r="KBD48" s="2"/>
      <c r="KBE48" s="2"/>
      <c r="KBF48" s="2"/>
      <c r="KBG48" s="2"/>
      <c r="KBH48" s="2"/>
      <c r="KBI48" s="2"/>
      <c r="KBJ48" s="2"/>
      <c r="KBK48" s="2"/>
      <c r="KBL48" s="2"/>
      <c r="KBM48" s="2"/>
      <c r="KBN48" s="2"/>
      <c r="KBO48" s="2"/>
      <c r="KBP48" s="2"/>
      <c r="KBQ48" s="2"/>
      <c r="KBR48" s="2"/>
      <c r="KBS48" s="2"/>
      <c r="KBT48" s="2"/>
      <c r="KBU48" s="2"/>
      <c r="KBV48" s="2"/>
      <c r="KBW48" s="2"/>
      <c r="KBX48" s="2"/>
      <c r="KBY48" s="2"/>
      <c r="KBZ48" s="2"/>
      <c r="KCA48" s="2"/>
      <c r="KCB48" s="2"/>
      <c r="KCC48" s="2"/>
      <c r="KCD48" s="2"/>
      <c r="KCE48" s="2"/>
      <c r="KCF48" s="2"/>
      <c r="KCG48" s="2"/>
      <c r="KCH48" s="2"/>
      <c r="KCI48" s="2"/>
      <c r="KCJ48" s="2"/>
      <c r="KCK48" s="2"/>
      <c r="KCL48" s="2"/>
      <c r="KCM48" s="2"/>
      <c r="KCN48" s="2"/>
      <c r="KCO48" s="2"/>
      <c r="KCP48" s="2"/>
      <c r="KCQ48" s="2"/>
      <c r="KCR48" s="2"/>
      <c r="KCS48" s="2"/>
      <c r="KCT48" s="2"/>
      <c r="KCU48" s="2"/>
      <c r="KCV48" s="2"/>
      <c r="KCW48" s="2"/>
      <c r="KCX48" s="2"/>
      <c r="KCY48" s="2"/>
      <c r="KCZ48" s="2"/>
      <c r="KDA48" s="2"/>
      <c r="KDB48" s="2"/>
      <c r="KDC48" s="2"/>
      <c r="KDD48" s="2"/>
      <c r="KDE48" s="2"/>
      <c r="KDF48" s="2"/>
      <c r="KDG48" s="2"/>
      <c r="KDH48" s="2"/>
      <c r="KDI48" s="2"/>
      <c r="KDJ48" s="2"/>
      <c r="KDK48" s="2"/>
      <c r="KDL48" s="2"/>
      <c r="KDM48" s="2"/>
      <c r="KDN48" s="2"/>
      <c r="KDO48" s="2"/>
      <c r="KDP48" s="2"/>
      <c r="KDQ48" s="2"/>
      <c r="KDR48" s="2"/>
      <c r="KDS48" s="2"/>
      <c r="KDT48" s="2"/>
      <c r="KDU48" s="2"/>
      <c r="KDV48" s="2"/>
      <c r="KDW48" s="2"/>
      <c r="KDX48" s="2"/>
      <c r="KDY48" s="2"/>
      <c r="KDZ48" s="2"/>
      <c r="KEA48" s="2"/>
      <c r="KEB48" s="2"/>
      <c r="KEC48" s="2"/>
      <c r="KED48" s="2"/>
      <c r="KEE48" s="2"/>
      <c r="KEF48" s="2"/>
      <c r="KEG48" s="2"/>
      <c r="KEH48" s="2"/>
      <c r="KEI48" s="2"/>
      <c r="KEJ48" s="2"/>
      <c r="KEK48" s="2"/>
      <c r="KEL48" s="2"/>
      <c r="KEM48" s="2"/>
      <c r="KEN48" s="2"/>
      <c r="KEO48" s="2"/>
      <c r="KEP48" s="2"/>
      <c r="KEQ48" s="2"/>
      <c r="KER48" s="2"/>
      <c r="KES48" s="2"/>
      <c r="KET48" s="2"/>
      <c r="KEU48" s="2"/>
      <c r="KEV48" s="2"/>
      <c r="KEW48" s="2"/>
      <c r="KEX48" s="2"/>
      <c r="KEY48" s="2"/>
      <c r="KEZ48" s="2"/>
      <c r="KFA48" s="2"/>
      <c r="KFB48" s="2"/>
      <c r="KFC48" s="2"/>
      <c r="KFD48" s="2"/>
      <c r="KFE48" s="2"/>
      <c r="KFF48" s="2"/>
      <c r="KFG48" s="2"/>
      <c r="KFH48" s="2"/>
      <c r="KFI48" s="2"/>
      <c r="KFJ48" s="2"/>
      <c r="KFK48" s="2"/>
      <c r="KFL48" s="2"/>
      <c r="KFM48" s="2"/>
      <c r="KFN48" s="2"/>
      <c r="KFO48" s="2"/>
      <c r="KFP48" s="2"/>
      <c r="KFQ48" s="2"/>
      <c r="KFR48" s="2"/>
      <c r="KFS48" s="2"/>
      <c r="KFT48" s="2"/>
      <c r="KFU48" s="2"/>
      <c r="KFV48" s="2"/>
      <c r="KFW48" s="2"/>
      <c r="KFX48" s="2"/>
      <c r="KFY48" s="2"/>
      <c r="KFZ48" s="2"/>
      <c r="KGA48" s="2"/>
      <c r="KGB48" s="2"/>
      <c r="KGC48" s="2"/>
      <c r="KGD48" s="2"/>
      <c r="KGE48" s="2"/>
      <c r="KGF48" s="2"/>
      <c r="KGG48" s="2"/>
      <c r="KGH48" s="2"/>
      <c r="KGI48" s="2"/>
      <c r="KGJ48" s="2"/>
      <c r="KGK48" s="2"/>
      <c r="KGL48" s="2"/>
      <c r="KGM48" s="2"/>
      <c r="KGN48" s="2"/>
      <c r="KGO48" s="2"/>
      <c r="KGP48" s="2"/>
      <c r="KGQ48" s="2"/>
      <c r="KGR48" s="2"/>
      <c r="KGS48" s="2"/>
      <c r="KGT48" s="2"/>
      <c r="KGU48" s="2"/>
      <c r="KGV48" s="2"/>
      <c r="KGW48" s="2"/>
      <c r="KGX48" s="2"/>
      <c r="KGY48" s="2"/>
      <c r="KGZ48" s="2"/>
      <c r="KHA48" s="2"/>
      <c r="KHB48" s="2"/>
      <c r="KHC48" s="2"/>
      <c r="KHD48" s="2"/>
      <c r="KHE48" s="2"/>
      <c r="KHF48" s="2"/>
      <c r="KHG48" s="2"/>
      <c r="KHH48" s="2"/>
      <c r="KHI48" s="2"/>
      <c r="KHJ48" s="2"/>
      <c r="KHK48" s="2"/>
      <c r="KHL48" s="2"/>
      <c r="KHM48" s="2"/>
      <c r="KHN48" s="2"/>
      <c r="KHO48" s="2"/>
      <c r="KHP48" s="2"/>
      <c r="KHQ48" s="2"/>
      <c r="KHR48" s="2"/>
      <c r="KHS48" s="2"/>
      <c r="KHT48" s="2"/>
      <c r="KHU48" s="2"/>
      <c r="KHV48" s="2"/>
      <c r="KHW48" s="2"/>
      <c r="KHX48" s="2"/>
      <c r="KHY48" s="2"/>
      <c r="KHZ48" s="2"/>
      <c r="KIA48" s="2"/>
      <c r="KIB48" s="2"/>
      <c r="KIC48" s="2"/>
      <c r="KID48" s="2"/>
      <c r="KIE48" s="2"/>
      <c r="KIF48" s="2"/>
      <c r="KIG48" s="2"/>
      <c r="KIH48" s="2"/>
      <c r="KII48" s="2"/>
      <c r="KIJ48" s="2"/>
      <c r="KIK48" s="2"/>
      <c r="KIL48" s="2"/>
      <c r="KIM48" s="2"/>
      <c r="KIN48" s="2"/>
      <c r="KIO48" s="2"/>
      <c r="KIP48" s="2"/>
      <c r="KIQ48" s="2"/>
      <c r="KIR48" s="2"/>
      <c r="KIS48" s="2"/>
      <c r="KIT48" s="2"/>
      <c r="KIU48" s="2"/>
      <c r="KIV48" s="2"/>
      <c r="KIW48" s="2"/>
      <c r="KIX48" s="2"/>
      <c r="KIY48" s="2"/>
      <c r="KIZ48" s="2"/>
      <c r="KJA48" s="2"/>
      <c r="KJB48" s="2"/>
      <c r="KJC48" s="2"/>
      <c r="KJD48" s="2"/>
      <c r="KJE48" s="2"/>
      <c r="KJF48" s="2"/>
      <c r="KJG48" s="2"/>
      <c r="KJH48" s="2"/>
      <c r="KJI48" s="2"/>
      <c r="KJJ48" s="2"/>
      <c r="KJK48" s="2"/>
      <c r="KJL48" s="2"/>
      <c r="KJM48" s="2"/>
      <c r="KJN48" s="2"/>
      <c r="KJO48" s="2"/>
      <c r="KJP48" s="2"/>
      <c r="KJQ48" s="2"/>
      <c r="KJR48" s="2"/>
      <c r="KJS48" s="2"/>
      <c r="KJT48" s="2"/>
      <c r="KJU48" s="2"/>
      <c r="KJV48" s="2"/>
      <c r="KJW48" s="2"/>
      <c r="KJX48" s="2"/>
      <c r="KJY48" s="2"/>
      <c r="KJZ48" s="2"/>
      <c r="KKA48" s="2"/>
      <c r="KKB48" s="2"/>
      <c r="KKC48" s="2"/>
      <c r="KKD48" s="2"/>
      <c r="KKE48" s="2"/>
      <c r="KKF48" s="2"/>
      <c r="KKG48" s="2"/>
      <c r="KKH48" s="2"/>
      <c r="KKI48" s="2"/>
      <c r="KKJ48" s="2"/>
      <c r="KKK48" s="2"/>
      <c r="KKL48" s="2"/>
      <c r="KKM48" s="2"/>
      <c r="KKN48" s="2"/>
      <c r="KKO48" s="2"/>
      <c r="KKP48" s="2"/>
      <c r="KKQ48" s="2"/>
      <c r="KKR48" s="2"/>
      <c r="KKS48" s="2"/>
      <c r="KKT48" s="2"/>
      <c r="KKU48" s="2"/>
      <c r="KKV48" s="2"/>
      <c r="KKW48" s="2"/>
      <c r="KKX48" s="2"/>
      <c r="KKY48" s="2"/>
      <c r="KKZ48" s="2"/>
      <c r="KLA48" s="2"/>
      <c r="KLB48" s="2"/>
      <c r="KLC48" s="2"/>
      <c r="KLD48" s="2"/>
      <c r="KLE48" s="2"/>
      <c r="KLF48" s="2"/>
      <c r="KLG48" s="2"/>
      <c r="KLH48" s="2"/>
      <c r="KLI48" s="2"/>
      <c r="KLJ48" s="2"/>
      <c r="KLK48" s="2"/>
      <c r="KLL48" s="2"/>
      <c r="KLM48" s="2"/>
      <c r="KLN48" s="2"/>
      <c r="KLO48" s="2"/>
      <c r="KLP48" s="2"/>
      <c r="KLQ48" s="2"/>
      <c r="KLR48" s="2"/>
      <c r="KLS48" s="2"/>
      <c r="KLT48" s="2"/>
      <c r="KLU48" s="2"/>
      <c r="KLV48" s="2"/>
      <c r="KLW48" s="2"/>
      <c r="KLX48" s="2"/>
      <c r="KLY48" s="2"/>
      <c r="KLZ48" s="2"/>
      <c r="KMA48" s="2"/>
      <c r="KMB48" s="2"/>
      <c r="KMC48" s="2"/>
      <c r="KMD48" s="2"/>
      <c r="KME48" s="2"/>
      <c r="KMF48" s="2"/>
      <c r="KMG48" s="2"/>
      <c r="KMH48" s="2"/>
      <c r="KMI48" s="2"/>
      <c r="KMJ48" s="2"/>
      <c r="KMK48" s="2"/>
      <c r="KML48" s="2"/>
      <c r="KMM48" s="2"/>
      <c r="KMN48" s="2"/>
      <c r="KMO48" s="2"/>
      <c r="KMP48" s="2"/>
      <c r="KMQ48" s="2"/>
      <c r="KMR48" s="2"/>
      <c r="KMS48" s="2"/>
      <c r="KMT48" s="2"/>
      <c r="KMU48" s="2"/>
      <c r="KMV48" s="2"/>
      <c r="KMW48" s="2"/>
      <c r="KMX48" s="2"/>
      <c r="KMY48" s="2"/>
      <c r="KMZ48" s="2"/>
      <c r="KNA48" s="2"/>
      <c r="KNB48" s="2"/>
      <c r="KNC48" s="2"/>
      <c r="KND48" s="2"/>
      <c r="KNE48" s="2"/>
      <c r="KNF48" s="2"/>
      <c r="KNG48" s="2"/>
      <c r="KNH48" s="2"/>
      <c r="KNI48" s="2"/>
      <c r="KNJ48" s="2"/>
      <c r="KNK48" s="2"/>
      <c r="KNL48" s="2"/>
      <c r="KNM48" s="2"/>
      <c r="KNN48" s="2"/>
      <c r="KNO48" s="2"/>
      <c r="KNP48" s="2"/>
      <c r="KNQ48" s="2"/>
      <c r="KNR48" s="2"/>
      <c r="KNS48" s="2"/>
      <c r="KNT48" s="2"/>
      <c r="KNU48" s="2"/>
      <c r="KNV48" s="2"/>
      <c r="KNW48" s="2"/>
      <c r="KNX48" s="2"/>
      <c r="KNY48" s="2"/>
      <c r="KNZ48" s="2"/>
      <c r="KOA48" s="2"/>
      <c r="KOB48" s="2"/>
      <c r="KOC48" s="2"/>
      <c r="KOD48" s="2"/>
      <c r="KOE48" s="2"/>
      <c r="KOF48" s="2"/>
      <c r="KOG48" s="2"/>
      <c r="KOH48" s="2"/>
      <c r="KOI48" s="2"/>
      <c r="KOJ48" s="2"/>
      <c r="KOK48" s="2"/>
      <c r="KOL48" s="2"/>
      <c r="KOM48" s="2"/>
      <c r="KON48" s="2"/>
      <c r="KOO48" s="2"/>
      <c r="KOP48" s="2"/>
      <c r="KOQ48" s="2"/>
      <c r="KOR48" s="2"/>
      <c r="KOS48" s="2"/>
      <c r="KOT48" s="2"/>
      <c r="KOU48" s="2"/>
      <c r="KOV48" s="2"/>
      <c r="KOW48" s="2"/>
      <c r="KOX48" s="2"/>
      <c r="KOY48" s="2"/>
      <c r="KOZ48" s="2"/>
      <c r="KPA48" s="2"/>
      <c r="KPB48" s="2"/>
      <c r="KPC48" s="2"/>
      <c r="KPD48" s="2"/>
      <c r="KPE48" s="2"/>
      <c r="KPF48" s="2"/>
      <c r="KPG48" s="2"/>
      <c r="KPH48" s="2"/>
      <c r="KPI48" s="2"/>
      <c r="KPJ48" s="2"/>
      <c r="KPK48" s="2"/>
      <c r="KPL48" s="2"/>
      <c r="KPM48" s="2"/>
      <c r="KPN48" s="2"/>
      <c r="KPO48" s="2"/>
      <c r="KPP48" s="2"/>
      <c r="KPQ48" s="2"/>
      <c r="KPR48" s="2"/>
      <c r="KPS48" s="2"/>
      <c r="KPT48" s="2"/>
      <c r="KPU48" s="2"/>
      <c r="KPV48" s="2"/>
      <c r="KPW48" s="2"/>
      <c r="KPX48" s="2"/>
      <c r="KPY48" s="2"/>
      <c r="KPZ48" s="2"/>
      <c r="KQA48" s="2"/>
      <c r="KQB48" s="2"/>
      <c r="KQC48" s="2"/>
      <c r="KQD48" s="2"/>
      <c r="KQE48" s="2"/>
      <c r="KQF48" s="2"/>
      <c r="KQG48" s="2"/>
      <c r="KQH48" s="2"/>
      <c r="KQI48" s="2"/>
      <c r="KQJ48" s="2"/>
      <c r="KQK48" s="2"/>
      <c r="KQL48" s="2"/>
      <c r="KQM48" s="2"/>
      <c r="KQN48" s="2"/>
      <c r="KQO48" s="2"/>
      <c r="KQP48" s="2"/>
      <c r="KQQ48" s="2"/>
      <c r="KQR48" s="2"/>
      <c r="KQS48" s="2"/>
      <c r="KQT48" s="2"/>
      <c r="KQU48" s="2"/>
      <c r="KQV48" s="2"/>
      <c r="KQW48" s="2"/>
      <c r="KQX48" s="2"/>
      <c r="KQY48" s="2"/>
      <c r="KQZ48" s="2"/>
      <c r="KRA48" s="2"/>
      <c r="KRB48" s="2"/>
      <c r="KRC48" s="2"/>
      <c r="KRD48" s="2"/>
      <c r="KRE48" s="2"/>
      <c r="KRF48" s="2"/>
      <c r="KRG48" s="2"/>
      <c r="KRH48" s="2"/>
      <c r="KRI48" s="2"/>
      <c r="KRJ48" s="2"/>
      <c r="KRK48" s="2"/>
      <c r="KRL48" s="2"/>
      <c r="KRM48" s="2"/>
      <c r="KRN48" s="2"/>
      <c r="KRO48" s="2"/>
      <c r="KRP48" s="2"/>
      <c r="KRQ48" s="2"/>
      <c r="KRR48" s="2"/>
      <c r="KRS48" s="2"/>
      <c r="KRT48" s="2"/>
      <c r="KRU48" s="2"/>
      <c r="KRV48" s="2"/>
      <c r="KRW48" s="2"/>
      <c r="KRX48" s="2"/>
      <c r="KRY48" s="2"/>
      <c r="KRZ48" s="2"/>
      <c r="KSA48" s="2"/>
      <c r="KSB48" s="2"/>
      <c r="KSC48" s="2"/>
      <c r="KSD48" s="2"/>
      <c r="KSE48" s="2"/>
      <c r="KSF48" s="2"/>
      <c r="KSG48" s="2"/>
      <c r="KSH48" s="2"/>
      <c r="KSI48" s="2"/>
      <c r="KSJ48" s="2"/>
      <c r="KSK48" s="2"/>
      <c r="KSL48" s="2"/>
      <c r="KSM48" s="2"/>
      <c r="KSN48" s="2"/>
      <c r="KSO48" s="2"/>
      <c r="KSP48" s="2"/>
      <c r="KSQ48" s="2"/>
      <c r="KSR48" s="2"/>
      <c r="KSS48" s="2"/>
      <c r="KST48" s="2"/>
      <c r="KSU48" s="2"/>
      <c r="KSV48" s="2"/>
      <c r="KSW48" s="2"/>
      <c r="KSX48" s="2"/>
      <c r="KSY48" s="2"/>
      <c r="KSZ48" s="2"/>
      <c r="KTA48" s="2"/>
      <c r="KTB48" s="2"/>
      <c r="KTC48" s="2"/>
      <c r="KTD48" s="2"/>
      <c r="KTE48" s="2"/>
      <c r="KTF48" s="2"/>
      <c r="KTG48" s="2"/>
      <c r="KTH48" s="2"/>
      <c r="KTI48" s="2"/>
      <c r="KTJ48" s="2"/>
      <c r="KTK48" s="2"/>
      <c r="KTL48" s="2"/>
      <c r="KTM48" s="2"/>
      <c r="KTN48" s="2"/>
      <c r="KTO48" s="2"/>
      <c r="KTP48" s="2"/>
      <c r="KTQ48" s="2"/>
      <c r="KTR48" s="2"/>
      <c r="KTS48" s="2"/>
      <c r="KTT48" s="2"/>
      <c r="KTU48" s="2"/>
      <c r="KTV48" s="2"/>
      <c r="KTW48" s="2"/>
      <c r="KTX48" s="2"/>
      <c r="KTY48" s="2"/>
      <c r="KTZ48" s="2"/>
      <c r="KUA48" s="2"/>
      <c r="KUB48" s="2"/>
      <c r="KUC48" s="2"/>
      <c r="KUD48" s="2"/>
      <c r="KUE48" s="2"/>
      <c r="KUF48" s="2"/>
      <c r="KUG48" s="2"/>
      <c r="KUH48" s="2"/>
      <c r="KUI48" s="2"/>
      <c r="KUJ48" s="2"/>
      <c r="KUK48" s="2"/>
      <c r="KUL48" s="2"/>
      <c r="KUM48" s="2"/>
      <c r="KUN48" s="2"/>
      <c r="KUO48" s="2"/>
      <c r="KUP48" s="2"/>
      <c r="KUQ48" s="2"/>
      <c r="KUR48" s="2"/>
      <c r="KUS48" s="2"/>
      <c r="KUT48" s="2"/>
      <c r="KUU48" s="2"/>
      <c r="KUV48" s="2"/>
      <c r="KUW48" s="2"/>
      <c r="KUX48" s="2"/>
      <c r="KUY48" s="2"/>
      <c r="KUZ48" s="2"/>
      <c r="KVA48" s="2"/>
      <c r="KVB48" s="2"/>
      <c r="KVC48" s="2"/>
      <c r="KVD48" s="2"/>
      <c r="KVE48" s="2"/>
      <c r="KVF48" s="2"/>
      <c r="KVG48" s="2"/>
      <c r="KVH48" s="2"/>
      <c r="KVI48" s="2"/>
      <c r="KVJ48" s="2"/>
      <c r="KVK48" s="2"/>
      <c r="KVL48" s="2"/>
      <c r="KVM48" s="2"/>
      <c r="KVN48" s="2"/>
      <c r="KVO48" s="2"/>
      <c r="KVP48" s="2"/>
      <c r="KVQ48" s="2"/>
      <c r="KVR48" s="2"/>
      <c r="KVS48" s="2"/>
      <c r="KVT48" s="2"/>
      <c r="KVU48" s="2"/>
      <c r="KVV48" s="2"/>
      <c r="KVW48" s="2"/>
      <c r="KVX48" s="2"/>
      <c r="KVY48" s="2"/>
      <c r="KVZ48" s="2"/>
      <c r="KWA48" s="2"/>
      <c r="KWB48" s="2"/>
      <c r="KWC48" s="2"/>
      <c r="KWD48" s="2"/>
      <c r="KWE48" s="2"/>
      <c r="KWF48" s="2"/>
      <c r="KWG48" s="2"/>
      <c r="KWH48" s="2"/>
      <c r="KWI48" s="2"/>
      <c r="KWJ48" s="2"/>
      <c r="KWK48" s="2"/>
      <c r="KWL48" s="2"/>
      <c r="KWM48" s="2"/>
      <c r="KWN48" s="2"/>
      <c r="KWO48" s="2"/>
      <c r="KWP48" s="2"/>
      <c r="KWQ48" s="2"/>
      <c r="KWR48" s="2"/>
      <c r="KWS48" s="2"/>
      <c r="KWT48" s="2"/>
      <c r="KWU48" s="2"/>
      <c r="KWV48" s="2"/>
      <c r="KWW48" s="2"/>
      <c r="KWX48" s="2"/>
      <c r="KWY48" s="2"/>
      <c r="KWZ48" s="2"/>
      <c r="KXA48" s="2"/>
      <c r="KXB48" s="2"/>
      <c r="KXC48" s="2"/>
      <c r="KXD48" s="2"/>
      <c r="KXE48" s="2"/>
      <c r="KXF48" s="2"/>
      <c r="KXG48" s="2"/>
      <c r="KXH48" s="2"/>
      <c r="KXI48" s="2"/>
      <c r="KXJ48" s="2"/>
      <c r="KXK48" s="2"/>
      <c r="KXL48" s="2"/>
      <c r="KXM48" s="2"/>
      <c r="KXN48" s="2"/>
      <c r="KXO48" s="2"/>
      <c r="KXP48" s="2"/>
      <c r="KXQ48" s="2"/>
      <c r="KXR48" s="2"/>
      <c r="KXS48" s="2"/>
      <c r="KXT48" s="2"/>
      <c r="KXU48" s="2"/>
      <c r="KXV48" s="2"/>
      <c r="KXW48" s="2"/>
      <c r="KXX48" s="2"/>
      <c r="KXY48" s="2"/>
      <c r="KXZ48" s="2"/>
      <c r="KYA48" s="2"/>
      <c r="KYB48" s="2"/>
      <c r="KYC48" s="2"/>
      <c r="KYD48" s="2"/>
      <c r="KYE48" s="2"/>
      <c r="KYF48" s="2"/>
      <c r="KYG48" s="2"/>
      <c r="KYH48" s="2"/>
      <c r="KYI48" s="2"/>
      <c r="KYJ48" s="2"/>
      <c r="KYK48" s="2"/>
      <c r="KYL48" s="2"/>
      <c r="KYM48" s="2"/>
      <c r="KYN48" s="2"/>
      <c r="KYO48" s="2"/>
      <c r="KYP48" s="2"/>
      <c r="KYQ48" s="2"/>
      <c r="KYR48" s="2"/>
      <c r="KYS48" s="2"/>
      <c r="KYT48" s="2"/>
      <c r="KYU48" s="2"/>
      <c r="KYV48" s="2"/>
      <c r="KYW48" s="2"/>
      <c r="KYX48" s="2"/>
      <c r="KYY48" s="2"/>
      <c r="KYZ48" s="2"/>
      <c r="KZA48" s="2"/>
      <c r="KZB48" s="2"/>
      <c r="KZC48" s="2"/>
      <c r="KZD48" s="2"/>
      <c r="KZE48" s="2"/>
      <c r="KZF48" s="2"/>
      <c r="KZG48" s="2"/>
      <c r="KZH48" s="2"/>
      <c r="KZI48" s="2"/>
      <c r="KZJ48" s="2"/>
      <c r="KZK48" s="2"/>
      <c r="KZL48" s="2"/>
      <c r="KZM48" s="2"/>
      <c r="KZN48" s="2"/>
      <c r="KZO48" s="2"/>
      <c r="KZP48" s="2"/>
      <c r="KZQ48" s="2"/>
      <c r="KZR48" s="2"/>
      <c r="KZS48" s="2"/>
      <c r="KZT48" s="2"/>
      <c r="KZU48" s="2"/>
      <c r="KZV48" s="2"/>
      <c r="KZW48" s="2"/>
      <c r="KZX48" s="2"/>
      <c r="KZY48" s="2"/>
      <c r="KZZ48" s="2"/>
      <c r="LAA48" s="2"/>
      <c r="LAB48" s="2"/>
      <c r="LAC48" s="2"/>
      <c r="LAD48" s="2"/>
      <c r="LAE48" s="2"/>
      <c r="LAF48" s="2"/>
      <c r="LAG48" s="2"/>
      <c r="LAH48" s="2"/>
      <c r="LAI48" s="2"/>
      <c r="LAJ48" s="2"/>
      <c r="LAK48" s="2"/>
      <c r="LAL48" s="2"/>
      <c r="LAM48" s="2"/>
      <c r="LAN48" s="2"/>
      <c r="LAO48" s="2"/>
      <c r="LAP48" s="2"/>
      <c r="LAQ48" s="2"/>
      <c r="LAR48" s="2"/>
      <c r="LAS48" s="2"/>
      <c r="LAT48" s="2"/>
      <c r="LAU48" s="2"/>
      <c r="LAV48" s="2"/>
      <c r="LAW48" s="2"/>
      <c r="LAX48" s="2"/>
      <c r="LAY48" s="2"/>
      <c r="LAZ48" s="2"/>
      <c r="LBA48" s="2"/>
      <c r="LBB48" s="2"/>
      <c r="LBC48" s="2"/>
      <c r="LBD48" s="2"/>
      <c r="LBE48" s="2"/>
      <c r="LBF48" s="2"/>
      <c r="LBG48" s="2"/>
      <c r="LBH48" s="2"/>
      <c r="LBI48" s="2"/>
      <c r="LBJ48" s="2"/>
      <c r="LBK48" s="2"/>
      <c r="LBL48" s="2"/>
      <c r="LBM48" s="2"/>
      <c r="LBN48" s="2"/>
      <c r="LBO48" s="2"/>
      <c r="LBP48" s="2"/>
      <c r="LBQ48" s="2"/>
      <c r="LBR48" s="2"/>
      <c r="LBS48" s="2"/>
      <c r="LBT48" s="2"/>
      <c r="LBU48" s="2"/>
      <c r="LBV48" s="2"/>
      <c r="LBW48" s="2"/>
      <c r="LBX48" s="2"/>
      <c r="LBY48" s="2"/>
      <c r="LBZ48" s="2"/>
      <c r="LCA48" s="2"/>
      <c r="LCB48" s="2"/>
      <c r="LCC48" s="2"/>
      <c r="LCD48" s="2"/>
      <c r="LCE48" s="2"/>
      <c r="LCF48" s="2"/>
      <c r="LCG48" s="2"/>
      <c r="LCH48" s="2"/>
      <c r="LCI48" s="2"/>
      <c r="LCJ48" s="2"/>
      <c r="LCK48" s="2"/>
      <c r="LCL48" s="2"/>
      <c r="LCM48" s="2"/>
      <c r="LCN48" s="2"/>
      <c r="LCO48" s="2"/>
      <c r="LCP48" s="2"/>
      <c r="LCQ48" s="2"/>
      <c r="LCR48" s="2"/>
      <c r="LCS48" s="2"/>
      <c r="LCT48" s="2"/>
      <c r="LCU48" s="2"/>
      <c r="LCV48" s="2"/>
      <c r="LCW48" s="2"/>
      <c r="LCX48" s="2"/>
      <c r="LCY48" s="2"/>
      <c r="LCZ48" s="2"/>
      <c r="LDA48" s="2"/>
      <c r="LDB48" s="2"/>
      <c r="LDC48" s="2"/>
      <c r="LDD48" s="2"/>
      <c r="LDE48" s="2"/>
      <c r="LDF48" s="2"/>
      <c r="LDG48" s="2"/>
      <c r="LDH48" s="2"/>
      <c r="LDI48" s="2"/>
      <c r="LDJ48" s="2"/>
      <c r="LDK48" s="2"/>
      <c r="LDL48" s="2"/>
      <c r="LDM48" s="2"/>
      <c r="LDN48" s="2"/>
      <c r="LDO48" s="2"/>
      <c r="LDP48" s="2"/>
      <c r="LDQ48" s="2"/>
      <c r="LDR48" s="2"/>
      <c r="LDS48" s="2"/>
      <c r="LDT48" s="2"/>
      <c r="LDU48" s="2"/>
      <c r="LDV48" s="2"/>
      <c r="LDW48" s="2"/>
      <c r="LDX48" s="2"/>
      <c r="LDY48" s="2"/>
      <c r="LDZ48" s="2"/>
      <c r="LEA48" s="2"/>
      <c r="LEB48" s="2"/>
      <c r="LEC48" s="2"/>
      <c r="LED48" s="2"/>
      <c r="LEE48" s="2"/>
      <c r="LEF48" s="2"/>
      <c r="LEG48" s="2"/>
      <c r="LEH48" s="2"/>
      <c r="LEI48" s="2"/>
      <c r="LEJ48" s="2"/>
      <c r="LEK48" s="2"/>
      <c r="LEL48" s="2"/>
      <c r="LEM48" s="2"/>
      <c r="LEN48" s="2"/>
      <c r="LEO48" s="2"/>
      <c r="LEP48" s="2"/>
      <c r="LEQ48" s="2"/>
      <c r="LER48" s="2"/>
      <c r="LES48" s="2"/>
      <c r="LET48" s="2"/>
      <c r="LEU48" s="2"/>
      <c r="LEV48" s="2"/>
      <c r="LEW48" s="2"/>
      <c r="LEX48" s="2"/>
      <c r="LEY48" s="2"/>
      <c r="LEZ48" s="2"/>
      <c r="LFA48" s="2"/>
      <c r="LFB48" s="2"/>
      <c r="LFC48" s="2"/>
      <c r="LFD48" s="2"/>
      <c r="LFE48" s="2"/>
      <c r="LFF48" s="2"/>
      <c r="LFG48" s="2"/>
      <c r="LFH48" s="2"/>
      <c r="LFI48" s="2"/>
      <c r="LFJ48" s="2"/>
      <c r="LFK48" s="2"/>
      <c r="LFL48" s="2"/>
      <c r="LFM48" s="2"/>
      <c r="LFN48" s="2"/>
      <c r="LFO48" s="2"/>
      <c r="LFP48" s="2"/>
      <c r="LFQ48" s="2"/>
      <c r="LFR48" s="2"/>
      <c r="LFS48" s="2"/>
      <c r="LFT48" s="2"/>
      <c r="LFU48" s="2"/>
      <c r="LFV48" s="2"/>
      <c r="LFW48" s="2"/>
      <c r="LFX48" s="2"/>
      <c r="LFY48" s="2"/>
      <c r="LFZ48" s="2"/>
      <c r="LGA48" s="2"/>
      <c r="LGB48" s="2"/>
      <c r="LGC48" s="2"/>
      <c r="LGD48" s="2"/>
      <c r="LGE48" s="2"/>
      <c r="LGF48" s="2"/>
      <c r="LGG48" s="2"/>
      <c r="LGH48" s="2"/>
      <c r="LGI48" s="2"/>
      <c r="LGJ48" s="2"/>
      <c r="LGK48" s="2"/>
      <c r="LGL48" s="2"/>
      <c r="LGM48" s="2"/>
      <c r="LGN48" s="2"/>
      <c r="LGO48" s="2"/>
      <c r="LGP48" s="2"/>
      <c r="LGQ48" s="2"/>
      <c r="LGR48" s="2"/>
      <c r="LGS48" s="2"/>
      <c r="LGT48" s="2"/>
      <c r="LGU48" s="2"/>
      <c r="LGV48" s="2"/>
      <c r="LGW48" s="2"/>
      <c r="LGX48" s="2"/>
      <c r="LGY48" s="2"/>
      <c r="LGZ48" s="2"/>
      <c r="LHA48" s="2"/>
      <c r="LHB48" s="2"/>
      <c r="LHC48" s="2"/>
      <c r="LHD48" s="2"/>
      <c r="LHE48" s="2"/>
      <c r="LHF48" s="2"/>
      <c r="LHG48" s="2"/>
      <c r="LHH48" s="2"/>
      <c r="LHI48" s="2"/>
      <c r="LHJ48" s="2"/>
      <c r="LHK48" s="2"/>
      <c r="LHL48" s="2"/>
      <c r="LHM48" s="2"/>
      <c r="LHN48" s="2"/>
      <c r="LHO48" s="2"/>
      <c r="LHP48" s="2"/>
      <c r="LHQ48" s="2"/>
      <c r="LHR48" s="2"/>
      <c r="LHS48" s="2"/>
      <c r="LHT48" s="2"/>
      <c r="LHU48" s="2"/>
      <c r="LHV48" s="2"/>
      <c r="LHW48" s="2"/>
      <c r="LHX48" s="2"/>
      <c r="LHY48" s="2"/>
      <c r="LHZ48" s="2"/>
      <c r="LIA48" s="2"/>
      <c r="LIB48" s="2"/>
      <c r="LIC48" s="2"/>
      <c r="LID48" s="2"/>
      <c r="LIE48" s="2"/>
      <c r="LIF48" s="2"/>
      <c r="LIG48" s="2"/>
      <c r="LIH48" s="2"/>
      <c r="LII48" s="2"/>
      <c r="LIJ48" s="2"/>
      <c r="LIK48" s="2"/>
      <c r="LIL48" s="2"/>
      <c r="LIM48" s="2"/>
      <c r="LIN48" s="2"/>
      <c r="LIO48" s="2"/>
      <c r="LIP48" s="2"/>
      <c r="LIQ48" s="2"/>
      <c r="LIR48" s="2"/>
      <c r="LIS48" s="2"/>
      <c r="LIT48" s="2"/>
      <c r="LIU48" s="2"/>
      <c r="LIV48" s="2"/>
      <c r="LIW48" s="2"/>
      <c r="LIX48" s="2"/>
      <c r="LIY48" s="2"/>
      <c r="LIZ48" s="2"/>
      <c r="LJA48" s="2"/>
      <c r="LJB48" s="2"/>
      <c r="LJC48" s="2"/>
      <c r="LJD48" s="2"/>
      <c r="LJE48" s="2"/>
      <c r="LJF48" s="2"/>
      <c r="LJG48" s="2"/>
      <c r="LJH48" s="2"/>
      <c r="LJI48" s="2"/>
      <c r="LJJ48" s="2"/>
      <c r="LJK48" s="2"/>
      <c r="LJL48" s="2"/>
      <c r="LJM48" s="2"/>
      <c r="LJN48" s="2"/>
      <c r="LJO48" s="2"/>
      <c r="LJP48" s="2"/>
      <c r="LJQ48" s="2"/>
      <c r="LJR48" s="2"/>
      <c r="LJS48" s="2"/>
      <c r="LJT48" s="2"/>
      <c r="LJU48" s="2"/>
      <c r="LJV48" s="2"/>
      <c r="LJW48" s="2"/>
      <c r="LJX48" s="2"/>
      <c r="LJY48" s="2"/>
      <c r="LJZ48" s="2"/>
      <c r="LKA48" s="2"/>
      <c r="LKB48" s="2"/>
      <c r="LKC48" s="2"/>
      <c r="LKD48" s="2"/>
      <c r="LKE48" s="2"/>
      <c r="LKF48" s="2"/>
      <c r="LKG48" s="2"/>
      <c r="LKH48" s="2"/>
      <c r="LKI48" s="2"/>
      <c r="LKJ48" s="2"/>
      <c r="LKK48" s="2"/>
      <c r="LKL48" s="2"/>
      <c r="LKM48" s="2"/>
      <c r="LKN48" s="2"/>
      <c r="LKO48" s="2"/>
      <c r="LKP48" s="2"/>
      <c r="LKQ48" s="2"/>
      <c r="LKR48" s="2"/>
      <c r="LKS48" s="2"/>
      <c r="LKT48" s="2"/>
      <c r="LKU48" s="2"/>
      <c r="LKV48" s="2"/>
      <c r="LKW48" s="2"/>
      <c r="LKX48" s="2"/>
      <c r="LKY48" s="2"/>
      <c r="LKZ48" s="2"/>
      <c r="LLA48" s="2"/>
      <c r="LLB48" s="2"/>
      <c r="LLC48" s="2"/>
      <c r="LLD48" s="2"/>
      <c r="LLE48" s="2"/>
      <c r="LLF48" s="2"/>
      <c r="LLG48" s="2"/>
      <c r="LLH48" s="2"/>
      <c r="LLI48" s="2"/>
      <c r="LLJ48" s="2"/>
      <c r="LLK48" s="2"/>
      <c r="LLL48" s="2"/>
      <c r="LLM48" s="2"/>
      <c r="LLN48" s="2"/>
      <c r="LLO48" s="2"/>
      <c r="LLP48" s="2"/>
      <c r="LLQ48" s="2"/>
      <c r="LLR48" s="2"/>
      <c r="LLS48" s="2"/>
      <c r="LLT48" s="2"/>
      <c r="LLU48" s="2"/>
      <c r="LLV48" s="2"/>
      <c r="LLW48" s="2"/>
      <c r="LLX48" s="2"/>
      <c r="LLY48" s="2"/>
      <c r="LLZ48" s="2"/>
      <c r="LMA48" s="2"/>
      <c r="LMB48" s="2"/>
      <c r="LMC48" s="2"/>
      <c r="LMD48" s="2"/>
      <c r="LME48" s="2"/>
      <c r="LMF48" s="2"/>
      <c r="LMG48" s="2"/>
      <c r="LMH48" s="2"/>
      <c r="LMI48" s="2"/>
      <c r="LMJ48" s="2"/>
      <c r="LMK48" s="2"/>
      <c r="LML48" s="2"/>
      <c r="LMM48" s="2"/>
      <c r="LMN48" s="2"/>
      <c r="LMO48" s="2"/>
      <c r="LMP48" s="2"/>
      <c r="LMQ48" s="2"/>
      <c r="LMR48" s="2"/>
      <c r="LMS48" s="2"/>
      <c r="LMT48" s="2"/>
      <c r="LMU48" s="2"/>
      <c r="LMV48" s="2"/>
      <c r="LMW48" s="2"/>
      <c r="LMX48" s="2"/>
      <c r="LMY48" s="2"/>
      <c r="LMZ48" s="2"/>
      <c r="LNA48" s="2"/>
      <c r="LNB48" s="2"/>
      <c r="LNC48" s="2"/>
      <c r="LND48" s="2"/>
      <c r="LNE48" s="2"/>
      <c r="LNF48" s="2"/>
      <c r="LNG48" s="2"/>
      <c r="LNH48" s="2"/>
      <c r="LNI48" s="2"/>
      <c r="LNJ48" s="2"/>
      <c r="LNK48" s="2"/>
      <c r="LNL48" s="2"/>
      <c r="LNM48" s="2"/>
      <c r="LNN48" s="2"/>
      <c r="LNO48" s="2"/>
      <c r="LNP48" s="2"/>
      <c r="LNQ48" s="2"/>
      <c r="LNR48" s="2"/>
      <c r="LNS48" s="2"/>
      <c r="LNT48" s="2"/>
      <c r="LNU48" s="2"/>
      <c r="LNV48" s="2"/>
      <c r="LNW48" s="2"/>
      <c r="LNX48" s="2"/>
      <c r="LNY48" s="2"/>
      <c r="LNZ48" s="2"/>
      <c r="LOA48" s="2"/>
      <c r="LOB48" s="2"/>
      <c r="LOC48" s="2"/>
      <c r="LOD48" s="2"/>
      <c r="LOE48" s="2"/>
      <c r="LOF48" s="2"/>
      <c r="LOG48" s="2"/>
      <c r="LOH48" s="2"/>
      <c r="LOI48" s="2"/>
      <c r="LOJ48" s="2"/>
      <c r="LOK48" s="2"/>
      <c r="LOL48" s="2"/>
      <c r="LOM48" s="2"/>
      <c r="LON48" s="2"/>
      <c r="LOO48" s="2"/>
      <c r="LOP48" s="2"/>
      <c r="LOQ48" s="2"/>
      <c r="LOR48" s="2"/>
      <c r="LOS48" s="2"/>
      <c r="LOT48" s="2"/>
      <c r="LOU48" s="2"/>
      <c r="LOV48" s="2"/>
      <c r="LOW48" s="2"/>
      <c r="LOX48" s="2"/>
      <c r="LOY48" s="2"/>
      <c r="LOZ48" s="2"/>
      <c r="LPA48" s="2"/>
      <c r="LPB48" s="2"/>
      <c r="LPC48" s="2"/>
      <c r="LPD48" s="2"/>
      <c r="LPE48" s="2"/>
      <c r="LPF48" s="2"/>
      <c r="LPG48" s="2"/>
      <c r="LPH48" s="2"/>
      <c r="LPI48" s="2"/>
      <c r="LPJ48" s="2"/>
      <c r="LPK48" s="2"/>
      <c r="LPL48" s="2"/>
      <c r="LPM48" s="2"/>
      <c r="LPN48" s="2"/>
      <c r="LPO48" s="2"/>
      <c r="LPP48" s="2"/>
      <c r="LPQ48" s="2"/>
      <c r="LPR48" s="2"/>
      <c r="LPS48" s="2"/>
      <c r="LPT48" s="2"/>
      <c r="LPU48" s="2"/>
      <c r="LPV48" s="2"/>
      <c r="LPW48" s="2"/>
      <c r="LPX48" s="2"/>
      <c r="LPY48" s="2"/>
      <c r="LPZ48" s="2"/>
      <c r="LQA48" s="2"/>
      <c r="LQB48" s="2"/>
      <c r="LQC48" s="2"/>
      <c r="LQD48" s="2"/>
      <c r="LQE48" s="2"/>
      <c r="LQF48" s="2"/>
      <c r="LQG48" s="2"/>
      <c r="LQH48" s="2"/>
      <c r="LQI48" s="2"/>
      <c r="LQJ48" s="2"/>
      <c r="LQK48" s="2"/>
      <c r="LQL48" s="2"/>
      <c r="LQM48" s="2"/>
      <c r="LQN48" s="2"/>
      <c r="LQO48" s="2"/>
      <c r="LQP48" s="2"/>
      <c r="LQQ48" s="2"/>
      <c r="LQR48" s="2"/>
      <c r="LQS48" s="2"/>
      <c r="LQT48" s="2"/>
      <c r="LQU48" s="2"/>
      <c r="LQV48" s="2"/>
      <c r="LQW48" s="2"/>
      <c r="LQX48" s="2"/>
      <c r="LQY48" s="2"/>
      <c r="LQZ48" s="2"/>
      <c r="LRA48" s="2"/>
      <c r="LRB48" s="2"/>
      <c r="LRC48" s="2"/>
      <c r="LRD48" s="2"/>
      <c r="LRE48" s="2"/>
      <c r="LRF48" s="2"/>
      <c r="LRG48" s="2"/>
      <c r="LRH48" s="2"/>
      <c r="LRI48" s="2"/>
      <c r="LRJ48" s="2"/>
      <c r="LRK48" s="2"/>
      <c r="LRL48" s="2"/>
      <c r="LRM48" s="2"/>
      <c r="LRN48" s="2"/>
      <c r="LRO48" s="2"/>
      <c r="LRP48" s="2"/>
      <c r="LRQ48" s="2"/>
      <c r="LRR48" s="2"/>
      <c r="LRS48" s="2"/>
      <c r="LRT48" s="2"/>
      <c r="LRU48" s="2"/>
      <c r="LRV48" s="2"/>
      <c r="LRW48" s="2"/>
      <c r="LRX48" s="2"/>
      <c r="LRY48" s="2"/>
      <c r="LRZ48" s="2"/>
      <c r="LSA48" s="2"/>
      <c r="LSB48" s="2"/>
      <c r="LSC48" s="2"/>
      <c r="LSD48" s="2"/>
      <c r="LSE48" s="2"/>
      <c r="LSF48" s="2"/>
      <c r="LSG48" s="2"/>
      <c r="LSH48" s="2"/>
      <c r="LSI48" s="2"/>
      <c r="LSJ48" s="2"/>
      <c r="LSK48" s="2"/>
      <c r="LSL48" s="2"/>
      <c r="LSM48" s="2"/>
      <c r="LSN48" s="2"/>
      <c r="LSO48" s="2"/>
      <c r="LSP48" s="2"/>
      <c r="LSQ48" s="2"/>
      <c r="LSR48" s="2"/>
      <c r="LSS48" s="2"/>
      <c r="LST48" s="2"/>
      <c r="LSU48" s="2"/>
      <c r="LSV48" s="2"/>
      <c r="LSW48" s="2"/>
      <c r="LSX48" s="2"/>
      <c r="LSY48" s="2"/>
      <c r="LSZ48" s="2"/>
      <c r="LTA48" s="2"/>
      <c r="LTB48" s="2"/>
      <c r="LTC48" s="2"/>
      <c r="LTD48" s="2"/>
      <c r="LTE48" s="2"/>
      <c r="LTF48" s="2"/>
      <c r="LTG48" s="2"/>
      <c r="LTH48" s="2"/>
      <c r="LTI48" s="2"/>
      <c r="LTJ48" s="2"/>
      <c r="LTK48" s="2"/>
      <c r="LTL48" s="2"/>
      <c r="LTM48" s="2"/>
      <c r="LTN48" s="2"/>
      <c r="LTO48" s="2"/>
      <c r="LTP48" s="2"/>
      <c r="LTQ48" s="2"/>
      <c r="LTR48" s="2"/>
      <c r="LTS48" s="2"/>
      <c r="LTT48" s="2"/>
      <c r="LTU48" s="2"/>
      <c r="LTV48" s="2"/>
      <c r="LTW48" s="2"/>
      <c r="LTX48" s="2"/>
      <c r="LTY48" s="2"/>
      <c r="LTZ48" s="2"/>
      <c r="LUA48" s="2"/>
      <c r="LUB48" s="2"/>
      <c r="LUC48" s="2"/>
      <c r="LUD48" s="2"/>
      <c r="LUE48" s="2"/>
      <c r="LUF48" s="2"/>
      <c r="LUG48" s="2"/>
      <c r="LUH48" s="2"/>
      <c r="LUI48" s="2"/>
      <c r="LUJ48" s="2"/>
      <c r="LUK48" s="2"/>
      <c r="LUL48" s="2"/>
      <c r="LUM48" s="2"/>
      <c r="LUN48" s="2"/>
      <c r="LUO48" s="2"/>
      <c r="LUP48" s="2"/>
      <c r="LUQ48" s="2"/>
      <c r="LUR48" s="2"/>
      <c r="LUS48" s="2"/>
      <c r="LUT48" s="2"/>
      <c r="LUU48" s="2"/>
      <c r="LUV48" s="2"/>
      <c r="LUW48" s="2"/>
      <c r="LUX48" s="2"/>
      <c r="LUY48" s="2"/>
      <c r="LUZ48" s="2"/>
      <c r="LVA48" s="2"/>
      <c r="LVB48" s="2"/>
      <c r="LVC48" s="2"/>
      <c r="LVD48" s="2"/>
      <c r="LVE48" s="2"/>
      <c r="LVF48" s="2"/>
      <c r="LVG48" s="2"/>
      <c r="LVH48" s="2"/>
      <c r="LVI48" s="2"/>
      <c r="LVJ48" s="2"/>
      <c r="LVK48" s="2"/>
      <c r="LVL48" s="2"/>
      <c r="LVM48" s="2"/>
      <c r="LVN48" s="2"/>
      <c r="LVO48" s="2"/>
      <c r="LVP48" s="2"/>
      <c r="LVQ48" s="2"/>
      <c r="LVR48" s="2"/>
      <c r="LVS48" s="2"/>
      <c r="LVT48" s="2"/>
      <c r="LVU48" s="2"/>
      <c r="LVV48" s="2"/>
      <c r="LVW48" s="2"/>
      <c r="LVX48" s="2"/>
      <c r="LVY48" s="2"/>
      <c r="LVZ48" s="2"/>
      <c r="LWA48" s="2"/>
      <c r="LWB48" s="2"/>
      <c r="LWC48" s="2"/>
      <c r="LWD48" s="2"/>
      <c r="LWE48" s="2"/>
      <c r="LWF48" s="2"/>
      <c r="LWG48" s="2"/>
      <c r="LWH48" s="2"/>
      <c r="LWI48" s="2"/>
      <c r="LWJ48" s="2"/>
      <c r="LWK48" s="2"/>
      <c r="LWL48" s="2"/>
      <c r="LWM48" s="2"/>
      <c r="LWN48" s="2"/>
      <c r="LWO48" s="2"/>
      <c r="LWP48" s="2"/>
      <c r="LWQ48" s="2"/>
      <c r="LWR48" s="2"/>
      <c r="LWS48" s="2"/>
      <c r="LWT48" s="2"/>
      <c r="LWU48" s="2"/>
      <c r="LWV48" s="2"/>
      <c r="LWW48" s="2"/>
      <c r="LWX48" s="2"/>
      <c r="LWY48" s="2"/>
      <c r="LWZ48" s="2"/>
      <c r="LXA48" s="2"/>
      <c r="LXB48" s="2"/>
      <c r="LXC48" s="2"/>
      <c r="LXD48" s="2"/>
      <c r="LXE48" s="2"/>
      <c r="LXF48" s="2"/>
      <c r="LXG48" s="2"/>
      <c r="LXH48" s="2"/>
      <c r="LXI48" s="2"/>
      <c r="LXJ48" s="2"/>
      <c r="LXK48" s="2"/>
      <c r="LXL48" s="2"/>
      <c r="LXM48" s="2"/>
      <c r="LXN48" s="2"/>
      <c r="LXO48" s="2"/>
      <c r="LXP48" s="2"/>
      <c r="LXQ48" s="2"/>
      <c r="LXR48" s="2"/>
      <c r="LXS48" s="2"/>
      <c r="LXT48" s="2"/>
      <c r="LXU48" s="2"/>
      <c r="LXV48" s="2"/>
      <c r="LXW48" s="2"/>
      <c r="LXX48" s="2"/>
      <c r="LXY48" s="2"/>
      <c r="LXZ48" s="2"/>
      <c r="LYA48" s="2"/>
      <c r="LYB48" s="2"/>
      <c r="LYC48" s="2"/>
      <c r="LYD48" s="2"/>
      <c r="LYE48" s="2"/>
      <c r="LYF48" s="2"/>
      <c r="LYG48" s="2"/>
      <c r="LYH48" s="2"/>
      <c r="LYI48" s="2"/>
      <c r="LYJ48" s="2"/>
      <c r="LYK48" s="2"/>
      <c r="LYL48" s="2"/>
      <c r="LYM48" s="2"/>
      <c r="LYN48" s="2"/>
      <c r="LYO48" s="2"/>
      <c r="LYP48" s="2"/>
      <c r="LYQ48" s="2"/>
      <c r="LYR48" s="2"/>
      <c r="LYS48" s="2"/>
      <c r="LYT48" s="2"/>
      <c r="LYU48" s="2"/>
      <c r="LYV48" s="2"/>
      <c r="LYW48" s="2"/>
      <c r="LYX48" s="2"/>
      <c r="LYY48" s="2"/>
      <c r="LYZ48" s="2"/>
      <c r="LZA48" s="2"/>
      <c r="LZB48" s="2"/>
      <c r="LZC48" s="2"/>
      <c r="LZD48" s="2"/>
      <c r="LZE48" s="2"/>
      <c r="LZF48" s="2"/>
      <c r="LZG48" s="2"/>
      <c r="LZH48" s="2"/>
      <c r="LZI48" s="2"/>
      <c r="LZJ48" s="2"/>
      <c r="LZK48" s="2"/>
      <c r="LZL48" s="2"/>
      <c r="LZM48" s="2"/>
      <c r="LZN48" s="2"/>
      <c r="LZO48" s="2"/>
      <c r="LZP48" s="2"/>
      <c r="LZQ48" s="2"/>
      <c r="LZR48" s="2"/>
      <c r="LZS48" s="2"/>
      <c r="LZT48" s="2"/>
      <c r="LZU48" s="2"/>
      <c r="LZV48" s="2"/>
      <c r="LZW48" s="2"/>
      <c r="LZX48" s="2"/>
      <c r="LZY48" s="2"/>
      <c r="LZZ48" s="2"/>
      <c r="MAA48" s="2"/>
      <c r="MAB48" s="2"/>
      <c r="MAC48" s="2"/>
      <c r="MAD48" s="2"/>
      <c r="MAE48" s="2"/>
      <c r="MAF48" s="2"/>
      <c r="MAG48" s="2"/>
      <c r="MAH48" s="2"/>
      <c r="MAI48" s="2"/>
      <c r="MAJ48" s="2"/>
      <c r="MAK48" s="2"/>
      <c r="MAL48" s="2"/>
      <c r="MAM48" s="2"/>
      <c r="MAN48" s="2"/>
      <c r="MAO48" s="2"/>
      <c r="MAP48" s="2"/>
      <c r="MAQ48" s="2"/>
      <c r="MAR48" s="2"/>
      <c r="MAS48" s="2"/>
      <c r="MAT48" s="2"/>
      <c r="MAU48" s="2"/>
      <c r="MAV48" s="2"/>
      <c r="MAW48" s="2"/>
      <c r="MAX48" s="2"/>
      <c r="MAY48" s="2"/>
      <c r="MAZ48" s="2"/>
      <c r="MBA48" s="2"/>
      <c r="MBB48" s="2"/>
      <c r="MBC48" s="2"/>
      <c r="MBD48" s="2"/>
      <c r="MBE48" s="2"/>
      <c r="MBF48" s="2"/>
      <c r="MBG48" s="2"/>
      <c r="MBH48" s="2"/>
      <c r="MBI48" s="2"/>
      <c r="MBJ48" s="2"/>
      <c r="MBK48" s="2"/>
      <c r="MBL48" s="2"/>
      <c r="MBM48" s="2"/>
      <c r="MBN48" s="2"/>
      <c r="MBO48" s="2"/>
      <c r="MBP48" s="2"/>
      <c r="MBQ48" s="2"/>
      <c r="MBR48" s="2"/>
      <c r="MBS48" s="2"/>
      <c r="MBT48" s="2"/>
      <c r="MBU48" s="2"/>
      <c r="MBV48" s="2"/>
      <c r="MBW48" s="2"/>
      <c r="MBX48" s="2"/>
      <c r="MBY48" s="2"/>
      <c r="MBZ48" s="2"/>
      <c r="MCA48" s="2"/>
      <c r="MCB48" s="2"/>
      <c r="MCC48" s="2"/>
      <c r="MCD48" s="2"/>
      <c r="MCE48" s="2"/>
      <c r="MCF48" s="2"/>
      <c r="MCG48" s="2"/>
      <c r="MCH48" s="2"/>
      <c r="MCI48" s="2"/>
      <c r="MCJ48" s="2"/>
      <c r="MCK48" s="2"/>
      <c r="MCL48" s="2"/>
      <c r="MCM48" s="2"/>
      <c r="MCN48" s="2"/>
      <c r="MCO48" s="2"/>
      <c r="MCP48" s="2"/>
      <c r="MCQ48" s="2"/>
      <c r="MCR48" s="2"/>
      <c r="MCS48" s="2"/>
      <c r="MCT48" s="2"/>
      <c r="MCU48" s="2"/>
      <c r="MCV48" s="2"/>
      <c r="MCW48" s="2"/>
      <c r="MCX48" s="2"/>
      <c r="MCY48" s="2"/>
      <c r="MCZ48" s="2"/>
      <c r="MDA48" s="2"/>
      <c r="MDB48" s="2"/>
      <c r="MDC48" s="2"/>
      <c r="MDD48" s="2"/>
      <c r="MDE48" s="2"/>
      <c r="MDF48" s="2"/>
      <c r="MDG48" s="2"/>
      <c r="MDH48" s="2"/>
      <c r="MDI48" s="2"/>
      <c r="MDJ48" s="2"/>
      <c r="MDK48" s="2"/>
      <c r="MDL48" s="2"/>
      <c r="MDM48" s="2"/>
      <c r="MDN48" s="2"/>
      <c r="MDO48" s="2"/>
      <c r="MDP48" s="2"/>
      <c r="MDQ48" s="2"/>
      <c r="MDR48" s="2"/>
      <c r="MDS48" s="2"/>
      <c r="MDT48" s="2"/>
      <c r="MDU48" s="2"/>
      <c r="MDV48" s="2"/>
      <c r="MDW48" s="2"/>
      <c r="MDX48" s="2"/>
      <c r="MDY48" s="2"/>
      <c r="MDZ48" s="2"/>
      <c r="MEA48" s="2"/>
      <c r="MEB48" s="2"/>
      <c r="MEC48" s="2"/>
      <c r="MED48" s="2"/>
      <c r="MEE48" s="2"/>
      <c r="MEF48" s="2"/>
      <c r="MEG48" s="2"/>
      <c r="MEH48" s="2"/>
      <c r="MEI48" s="2"/>
      <c r="MEJ48" s="2"/>
      <c r="MEK48" s="2"/>
      <c r="MEL48" s="2"/>
      <c r="MEM48" s="2"/>
      <c r="MEN48" s="2"/>
      <c r="MEO48" s="2"/>
      <c r="MEP48" s="2"/>
      <c r="MEQ48" s="2"/>
      <c r="MER48" s="2"/>
      <c r="MES48" s="2"/>
      <c r="MET48" s="2"/>
      <c r="MEU48" s="2"/>
      <c r="MEV48" s="2"/>
      <c r="MEW48" s="2"/>
      <c r="MEX48" s="2"/>
      <c r="MEY48" s="2"/>
      <c r="MEZ48" s="2"/>
      <c r="MFA48" s="2"/>
      <c r="MFB48" s="2"/>
      <c r="MFC48" s="2"/>
      <c r="MFD48" s="2"/>
      <c r="MFE48" s="2"/>
      <c r="MFF48" s="2"/>
      <c r="MFG48" s="2"/>
      <c r="MFH48" s="2"/>
      <c r="MFI48" s="2"/>
      <c r="MFJ48" s="2"/>
      <c r="MFK48" s="2"/>
      <c r="MFL48" s="2"/>
      <c r="MFM48" s="2"/>
      <c r="MFN48" s="2"/>
      <c r="MFO48" s="2"/>
      <c r="MFP48" s="2"/>
      <c r="MFQ48" s="2"/>
      <c r="MFR48" s="2"/>
      <c r="MFS48" s="2"/>
      <c r="MFT48" s="2"/>
      <c r="MFU48" s="2"/>
      <c r="MFV48" s="2"/>
      <c r="MFW48" s="2"/>
      <c r="MFX48" s="2"/>
      <c r="MFY48" s="2"/>
      <c r="MFZ48" s="2"/>
      <c r="MGA48" s="2"/>
      <c r="MGB48" s="2"/>
      <c r="MGC48" s="2"/>
      <c r="MGD48" s="2"/>
      <c r="MGE48" s="2"/>
      <c r="MGF48" s="2"/>
      <c r="MGG48" s="2"/>
      <c r="MGH48" s="2"/>
      <c r="MGI48" s="2"/>
      <c r="MGJ48" s="2"/>
      <c r="MGK48" s="2"/>
      <c r="MGL48" s="2"/>
      <c r="MGM48" s="2"/>
      <c r="MGN48" s="2"/>
      <c r="MGO48" s="2"/>
      <c r="MGP48" s="2"/>
      <c r="MGQ48" s="2"/>
      <c r="MGR48" s="2"/>
      <c r="MGS48" s="2"/>
      <c r="MGT48" s="2"/>
      <c r="MGU48" s="2"/>
      <c r="MGV48" s="2"/>
      <c r="MGW48" s="2"/>
      <c r="MGX48" s="2"/>
      <c r="MGY48" s="2"/>
      <c r="MGZ48" s="2"/>
      <c r="MHA48" s="2"/>
      <c r="MHB48" s="2"/>
      <c r="MHC48" s="2"/>
      <c r="MHD48" s="2"/>
      <c r="MHE48" s="2"/>
      <c r="MHF48" s="2"/>
      <c r="MHG48" s="2"/>
      <c r="MHH48" s="2"/>
      <c r="MHI48" s="2"/>
      <c r="MHJ48" s="2"/>
      <c r="MHK48" s="2"/>
      <c r="MHL48" s="2"/>
      <c r="MHM48" s="2"/>
      <c r="MHN48" s="2"/>
      <c r="MHO48" s="2"/>
      <c r="MHP48" s="2"/>
      <c r="MHQ48" s="2"/>
      <c r="MHR48" s="2"/>
      <c r="MHS48" s="2"/>
      <c r="MHT48" s="2"/>
      <c r="MHU48" s="2"/>
      <c r="MHV48" s="2"/>
      <c r="MHW48" s="2"/>
      <c r="MHX48" s="2"/>
      <c r="MHY48" s="2"/>
      <c r="MHZ48" s="2"/>
      <c r="MIA48" s="2"/>
      <c r="MIB48" s="2"/>
      <c r="MIC48" s="2"/>
      <c r="MID48" s="2"/>
      <c r="MIE48" s="2"/>
      <c r="MIF48" s="2"/>
      <c r="MIG48" s="2"/>
      <c r="MIH48" s="2"/>
      <c r="MII48" s="2"/>
      <c r="MIJ48" s="2"/>
      <c r="MIK48" s="2"/>
      <c r="MIL48" s="2"/>
      <c r="MIM48" s="2"/>
      <c r="MIN48" s="2"/>
      <c r="MIO48" s="2"/>
      <c r="MIP48" s="2"/>
      <c r="MIQ48" s="2"/>
      <c r="MIR48" s="2"/>
      <c r="MIS48" s="2"/>
      <c r="MIT48" s="2"/>
      <c r="MIU48" s="2"/>
      <c r="MIV48" s="2"/>
      <c r="MIW48" s="2"/>
      <c r="MIX48" s="2"/>
      <c r="MIY48" s="2"/>
      <c r="MIZ48" s="2"/>
      <c r="MJA48" s="2"/>
      <c r="MJB48" s="2"/>
      <c r="MJC48" s="2"/>
      <c r="MJD48" s="2"/>
      <c r="MJE48" s="2"/>
      <c r="MJF48" s="2"/>
      <c r="MJG48" s="2"/>
      <c r="MJH48" s="2"/>
      <c r="MJI48" s="2"/>
      <c r="MJJ48" s="2"/>
      <c r="MJK48" s="2"/>
      <c r="MJL48" s="2"/>
      <c r="MJM48" s="2"/>
      <c r="MJN48" s="2"/>
      <c r="MJO48" s="2"/>
      <c r="MJP48" s="2"/>
      <c r="MJQ48" s="2"/>
      <c r="MJR48" s="2"/>
      <c r="MJS48" s="2"/>
      <c r="MJT48" s="2"/>
      <c r="MJU48" s="2"/>
      <c r="MJV48" s="2"/>
      <c r="MJW48" s="2"/>
      <c r="MJX48" s="2"/>
      <c r="MJY48" s="2"/>
      <c r="MJZ48" s="2"/>
      <c r="MKA48" s="2"/>
      <c r="MKB48" s="2"/>
      <c r="MKC48" s="2"/>
      <c r="MKD48" s="2"/>
      <c r="MKE48" s="2"/>
      <c r="MKF48" s="2"/>
      <c r="MKG48" s="2"/>
      <c r="MKH48" s="2"/>
      <c r="MKI48" s="2"/>
      <c r="MKJ48" s="2"/>
      <c r="MKK48" s="2"/>
      <c r="MKL48" s="2"/>
      <c r="MKM48" s="2"/>
      <c r="MKN48" s="2"/>
      <c r="MKO48" s="2"/>
      <c r="MKP48" s="2"/>
      <c r="MKQ48" s="2"/>
      <c r="MKR48" s="2"/>
      <c r="MKS48" s="2"/>
      <c r="MKT48" s="2"/>
      <c r="MKU48" s="2"/>
      <c r="MKV48" s="2"/>
      <c r="MKW48" s="2"/>
      <c r="MKX48" s="2"/>
      <c r="MKY48" s="2"/>
      <c r="MKZ48" s="2"/>
      <c r="MLA48" s="2"/>
      <c r="MLB48" s="2"/>
      <c r="MLC48" s="2"/>
      <c r="MLD48" s="2"/>
      <c r="MLE48" s="2"/>
      <c r="MLF48" s="2"/>
      <c r="MLG48" s="2"/>
      <c r="MLH48" s="2"/>
      <c r="MLI48" s="2"/>
      <c r="MLJ48" s="2"/>
      <c r="MLK48" s="2"/>
      <c r="MLL48" s="2"/>
      <c r="MLM48" s="2"/>
      <c r="MLN48" s="2"/>
      <c r="MLO48" s="2"/>
      <c r="MLP48" s="2"/>
      <c r="MLQ48" s="2"/>
      <c r="MLR48" s="2"/>
      <c r="MLS48" s="2"/>
      <c r="MLT48" s="2"/>
      <c r="MLU48" s="2"/>
      <c r="MLV48" s="2"/>
      <c r="MLW48" s="2"/>
      <c r="MLX48" s="2"/>
      <c r="MLY48" s="2"/>
      <c r="MLZ48" s="2"/>
      <c r="MMA48" s="2"/>
      <c r="MMB48" s="2"/>
      <c r="MMC48" s="2"/>
      <c r="MMD48" s="2"/>
      <c r="MME48" s="2"/>
      <c r="MMF48" s="2"/>
      <c r="MMG48" s="2"/>
      <c r="MMH48" s="2"/>
      <c r="MMI48" s="2"/>
      <c r="MMJ48" s="2"/>
      <c r="MMK48" s="2"/>
      <c r="MML48" s="2"/>
      <c r="MMM48" s="2"/>
      <c r="MMN48" s="2"/>
      <c r="MMO48" s="2"/>
      <c r="MMP48" s="2"/>
      <c r="MMQ48" s="2"/>
      <c r="MMR48" s="2"/>
      <c r="MMS48" s="2"/>
      <c r="MMT48" s="2"/>
      <c r="MMU48" s="2"/>
      <c r="MMV48" s="2"/>
      <c r="MMW48" s="2"/>
      <c r="MMX48" s="2"/>
      <c r="MMY48" s="2"/>
      <c r="MMZ48" s="2"/>
      <c r="MNA48" s="2"/>
      <c r="MNB48" s="2"/>
      <c r="MNC48" s="2"/>
      <c r="MND48" s="2"/>
      <c r="MNE48" s="2"/>
      <c r="MNF48" s="2"/>
      <c r="MNG48" s="2"/>
      <c r="MNH48" s="2"/>
      <c r="MNI48" s="2"/>
      <c r="MNJ48" s="2"/>
      <c r="MNK48" s="2"/>
      <c r="MNL48" s="2"/>
      <c r="MNM48" s="2"/>
      <c r="MNN48" s="2"/>
      <c r="MNO48" s="2"/>
      <c r="MNP48" s="2"/>
      <c r="MNQ48" s="2"/>
      <c r="MNR48" s="2"/>
      <c r="MNS48" s="2"/>
      <c r="MNT48" s="2"/>
      <c r="MNU48" s="2"/>
      <c r="MNV48" s="2"/>
      <c r="MNW48" s="2"/>
      <c r="MNX48" s="2"/>
      <c r="MNY48" s="2"/>
      <c r="MNZ48" s="2"/>
      <c r="MOA48" s="2"/>
      <c r="MOB48" s="2"/>
      <c r="MOC48" s="2"/>
      <c r="MOD48" s="2"/>
      <c r="MOE48" s="2"/>
      <c r="MOF48" s="2"/>
      <c r="MOG48" s="2"/>
      <c r="MOH48" s="2"/>
      <c r="MOI48" s="2"/>
      <c r="MOJ48" s="2"/>
      <c r="MOK48" s="2"/>
      <c r="MOL48" s="2"/>
      <c r="MOM48" s="2"/>
      <c r="MON48" s="2"/>
      <c r="MOO48" s="2"/>
      <c r="MOP48" s="2"/>
      <c r="MOQ48" s="2"/>
      <c r="MOR48" s="2"/>
      <c r="MOS48" s="2"/>
      <c r="MOT48" s="2"/>
      <c r="MOU48" s="2"/>
      <c r="MOV48" s="2"/>
      <c r="MOW48" s="2"/>
      <c r="MOX48" s="2"/>
      <c r="MOY48" s="2"/>
      <c r="MOZ48" s="2"/>
      <c r="MPA48" s="2"/>
      <c r="MPB48" s="2"/>
      <c r="MPC48" s="2"/>
      <c r="MPD48" s="2"/>
      <c r="MPE48" s="2"/>
      <c r="MPF48" s="2"/>
      <c r="MPG48" s="2"/>
      <c r="MPH48" s="2"/>
      <c r="MPI48" s="2"/>
      <c r="MPJ48" s="2"/>
      <c r="MPK48" s="2"/>
      <c r="MPL48" s="2"/>
      <c r="MPM48" s="2"/>
      <c r="MPN48" s="2"/>
      <c r="MPO48" s="2"/>
      <c r="MPP48" s="2"/>
      <c r="MPQ48" s="2"/>
      <c r="MPR48" s="2"/>
      <c r="MPS48" s="2"/>
      <c r="MPT48" s="2"/>
      <c r="MPU48" s="2"/>
      <c r="MPV48" s="2"/>
      <c r="MPW48" s="2"/>
      <c r="MPX48" s="2"/>
      <c r="MPY48" s="2"/>
      <c r="MPZ48" s="2"/>
      <c r="MQA48" s="2"/>
      <c r="MQB48" s="2"/>
      <c r="MQC48" s="2"/>
      <c r="MQD48" s="2"/>
      <c r="MQE48" s="2"/>
      <c r="MQF48" s="2"/>
      <c r="MQG48" s="2"/>
      <c r="MQH48" s="2"/>
      <c r="MQI48" s="2"/>
      <c r="MQJ48" s="2"/>
      <c r="MQK48" s="2"/>
      <c r="MQL48" s="2"/>
      <c r="MQM48" s="2"/>
      <c r="MQN48" s="2"/>
      <c r="MQO48" s="2"/>
      <c r="MQP48" s="2"/>
      <c r="MQQ48" s="2"/>
      <c r="MQR48" s="2"/>
      <c r="MQS48" s="2"/>
      <c r="MQT48" s="2"/>
      <c r="MQU48" s="2"/>
      <c r="MQV48" s="2"/>
      <c r="MQW48" s="2"/>
      <c r="MQX48" s="2"/>
      <c r="MQY48" s="2"/>
      <c r="MQZ48" s="2"/>
      <c r="MRA48" s="2"/>
      <c r="MRB48" s="2"/>
      <c r="MRC48" s="2"/>
      <c r="MRD48" s="2"/>
      <c r="MRE48" s="2"/>
      <c r="MRF48" s="2"/>
      <c r="MRG48" s="2"/>
      <c r="MRH48" s="2"/>
      <c r="MRI48" s="2"/>
      <c r="MRJ48" s="2"/>
      <c r="MRK48" s="2"/>
      <c r="MRL48" s="2"/>
      <c r="MRM48" s="2"/>
      <c r="MRN48" s="2"/>
      <c r="MRO48" s="2"/>
      <c r="MRP48" s="2"/>
      <c r="MRQ48" s="2"/>
      <c r="MRR48" s="2"/>
      <c r="MRS48" s="2"/>
      <c r="MRT48" s="2"/>
      <c r="MRU48" s="2"/>
      <c r="MRV48" s="2"/>
      <c r="MRW48" s="2"/>
      <c r="MRX48" s="2"/>
      <c r="MRY48" s="2"/>
      <c r="MRZ48" s="2"/>
      <c r="MSA48" s="2"/>
      <c r="MSB48" s="2"/>
      <c r="MSC48" s="2"/>
      <c r="MSD48" s="2"/>
      <c r="MSE48" s="2"/>
      <c r="MSF48" s="2"/>
      <c r="MSG48" s="2"/>
      <c r="MSH48" s="2"/>
      <c r="MSI48" s="2"/>
      <c r="MSJ48" s="2"/>
      <c r="MSK48" s="2"/>
      <c r="MSL48" s="2"/>
      <c r="MSM48" s="2"/>
      <c r="MSN48" s="2"/>
      <c r="MSO48" s="2"/>
      <c r="MSP48" s="2"/>
      <c r="MSQ48" s="2"/>
      <c r="MSR48" s="2"/>
      <c r="MSS48" s="2"/>
      <c r="MST48" s="2"/>
      <c r="MSU48" s="2"/>
      <c r="MSV48" s="2"/>
      <c r="MSW48" s="2"/>
      <c r="MSX48" s="2"/>
      <c r="MSY48" s="2"/>
      <c r="MSZ48" s="2"/>
      <c r="MTA48" s="2"/>
      <c r="MTB48" s="2"/>
      <c r="MTC48" s="2"/>
      <c r="MTD48" s="2"/>
      <c r="MTE48" s="2"/>
      <c r="MTF48" s="2"/>
      <c r="MTG48" s="2"/>
      <c r="MTH48" s="2"/>
      <c r="MTI48" s="2"/>
      <c r="MTJ48" s="2"/>
      <c r="MTK48" s="2"/>
      <c r="MTL48" s="2"/>
      <c r="MTM48" s="2"/>
      <c r="MTN48" s="2"/>
      <c r="MTO48" s="2"/>
      <c r="MTP48" s="2"/>
      <c r="MTQ48" s="2"/>
      <c r="MTR48" s="2"/>
      <c r="MTS48" s="2"/>
      <c r="MTT48" s="2"/>
      <c r="MTU48" s="2"/>
      <c r="MTV48" s="2"/>
      <c r="MTW48" s="2"/>
      <c r="MTX48" s="2"/>
      <c r="MTY48" s="2"/>
      <c r="MTZ48" s="2"/>
      <c r="MUA48" s="2"/>
      <c r="MUB48" s="2"/>
      <c r="MUC48" s="2"/>
      <c r="MUD48" s="2"/>
      <c r="MUE48" s="2"/>
      <c r="MUF48" s="2"/>
      <c r="MUG48" s="2"/>
      <c r="MUH48" s="2"/>
      <c r="MUI48" s="2"/>
      <c r="MUJ48" s="2"/>
      <c r="MUK48" s="2"/>
      <c r="MUL48" s="2"/>
      <c r="MUM48" s="2"/>
      <c r="MUN48" s="2"/>
      <c r="MUO48" s="2"/>
      <c r="MUP48" s="2"/>
      <c r="MUQ48" s="2"/>
      <c r="MUR48" s="2"/>
      <c r="MUS48" s="2"/>
      <c r="MUT48" s="2"/>
      <c r="MUU48" s="2"/>
      <c r="MUV48" s="2"/>
      <c r="MUW48" s="2"/>
      <c r="MUX48" s="2"/>
      <c r="MUY48" s="2"/>
      <c r="MUZ48" s="2"/>
      <c r="MVA48" s="2"/>
      <c r="MVB48" s="2"/>
      <c r="MVC48" s="2"/>
      <c r="MVD48" s="2"/>
      <c r="MVE48" s="2"/>
      <c r="MVF48" s="2"/>
      <c r="MVG48" s="2"/>
      <c r="MVH48" s="2"/>
      <c r="MVI48" s="2"/>
      <c r="MVJ48" s="2"/>
      <c r="MVK48" s="2"/>
      <c r="MVL48" s="2"/>
      <c r="MVM48" s="2"/>
      <c r="MVN48" s="2"/>
      <c r="MVO48" s="2"/>
      <c r="MVP48" s="2"/>
      <c r="MVQ48" s="2"/>
      <c r="MVR48" s="2"/>
      <c r="MVS48" s="2"/>
      <c r="MVT48" s="2"/>
      <c r="MVU48" s="2"/>
      <c r="MVV48" s="2"/>
      <c r="MVW48" s="2"/>
      <c r="MVX48" s="2"/>
      <c r="MVY48" s="2"/>
      <c r="MVZ48" s="2"/>
      <c r="MWA48" s="2"/>
      <c r="MWB48" s="2"/>
      <c r="MWC48" s="2"/>
      <c r="MWD48" s="2"/>
      <c r="MWE48" s="2"/>
      <c r="MWF48" s="2"/>
      <c r="MWG48" s="2"/>
      <c r="MWH48" s="2"/>
      <c r="MWI48" s="2"/>
      <c r="MWJ48" s="2"/>
      <c r="MWK48" s="2"/>
      <c r="MWL48" s="2"/>
      <c r="MWM48" s="2"/>
      <c r="MWN48" s="2"/>
      <c r="MWO48" s="2"/>
      <c r="MWP48" s="2"/>
      <c r="MWQ48" s="2"/>
      <c r="MWR48" s="2"/>
      <c r="MWS48" s="2"/>
      <c r="MWT48" s="2"/>
      <c r="MWU48" s="2"/>
      <c r="MWV48" s="2"/>
      <c r="MWW48" s="2"/>
      <c r="MWX48" s="2"/>
      <c r="MWY48" s="2"/>
      <c r="MWZ48" s="2"/>
      <c r="MXA48" s="2"/>
      <c r="MXB48" s="2"/>
      <c r="MXC48" s="2"/>
      <c r="MXD48" s="2"/>
      <c r="MXE48" s="2"/>
      <c r="MXF48" s="2"/>
      <c r="MXG48" s="2"/>
      <c r="MXH48" s="2"/>
      <c r="MXI48" s="2"/>
      <c r="MXJ48" s="2"/>
      <c r="MXK48" s="2"/>
      <c r="MXL48" s="2"/>
      <c r="MXM48" s="2"/>
      <c r="MXN48" s="2"/>
      <c r="MXO48" s="2"/>
      <c r="MXP48" s="2"/>
      <c r="MXQ48" s="2"/>
      <c r="MXR48" s="2"/>
      <c r="MXS48" s="2"/>
      <c r="MXT48" s="2"/>
      <c r="MXU48" s="2"/>
      <c r="MXV48" s="2"/>
      <c r="MXW48" s="2"/>
      <c r="MXX48" s="2"/>
      <c r="MXY48" s="2"/>
      <c r="MXZ48" s="2"/>
      <c r="MYA48" s="2"/>
      <c r="MYB48" s="2"/>
      <c r="MYC48" s="2"/>
      <c r="MYD48" s="2"/>
      <c r="MYE48" s="2"/>
      <c r="MYF48" s="2"/>
      <c r="MYG48" s="2"/>
      <c r="MYH48" s="2"/>
      <c r="MYI48" s="2"/>
      <c r="MYJ48" s="2"/>
      <c r="MYK48" s="2"/>
      <c r="MYL48" s="2"/>
      <c r="MYM48" s="2"/>
      <c r="MYN48" s="2"/>
      <c r="MYO48" s="2"/>
      <c r="MYP48" s="2"/>
      <c r="MYQ48" s="2"/>
      <c r="MYR48" s="2"/>
      <c r="MYS48" s="2"/>
      <c r="MYT48" s="2"/>
      <c r="MYU48" s="2"/>
      <c r="MYV48" s="2"/>
      <c r="MYW48" s="2"/>
      <c r="MYX48" s="2"/>
      <c r="MYY48" s="2"/>
      <c r="MYZ48" s="2"/>
      <c r="MZA48" s="2"/>
      <c r="MZB48" s="2"/>
      <c r="MZC48" s="2"/>
      <c r="MZD48" s="2"/>
      <c r="MZE48" s="2"/>
      <c r="MZF48" s="2"/>
      <c r="MZG48" s="2"/>
      <c r="MZH48" s="2"/>
      <c r="MZI48" s="2"/>
      <c r="MZJ48" s="2"/>
      <c r="MZK48" s="2"/>
      <c r="MZL48" s="2"/>
      <c r="MZM48" s="2"/>
      <c r="MZN48" s="2"/>
      <c r="MZO48" s="2"/>
      <c r="MZP48" s="2"/>
      <c r="MZQ48" s="2"/>
      <c r="MZR48" s="2"/>
      <c r="MZS48" s="2"/>
      <c r="MZT48" s="2"/>
      <c r="MZU48" s="2"/>
      <c r="MZV48" s="2"/>
      <c r="MZW48" s="2"/>
      <c r="MZX48" s="2"/>
      <c r="MZY48" s="2"/>
      <c r="MZZ48" s="2"/>
      <c r="NAA48" s="2"/>
      <c r="NAB48" s="2"/>
      <c r="NAC48" s="2"/>
      <c r="NAD48" s="2"/>
      <c r="NAE48" s="2"/>
      <c r="NAF48" s="2"/>
      <c r="NAG48" s="2"/>
      <c r="NAH48" s="2"/>
      <c r="NAI48" s="2"/>
      <c r="NAJ48" s="2"/>
      <c r="NAK48" s="2"/>
      <c r="NAL48" s="2"/>
      <c r="NAM48" s="2"/>
      <c r="NAN48" s="2"/>
      <c r="NAO48" s="2"/>
      <c r="NAP48" s="2"/>
      <c r="NAQ48" s="2"/>
      <c r="NAR48" s="2"/>
      <c r="NAS48" s="2"/>
      <c r="NAT48" s="2"/>
      <c r="NAU48" s="2"/>
      <c r="NAV48" s="2"/>
      <c r="NAW48" s="2"/>
      <c r="NAX48" s="2"/>
      <c r="NAY48" s="2"/>
      <c r="NAZ48" s="2"/>
      <c r="NBA48" s="2"/>
      <c r="NBB48" s="2"/>
      <c r="NBC48" s="2"/>
      <c r="NBD48" s="2"/>
      <c r="NBE48" s="2"/>
      <c r="NBF48" s="2"/>
      <c r="NBG48" s="2"/>
      <c r="NBH48" s="2"/>
      <c r="NBI48" s="2"/>
      <c r="NBJ48" s="2"/>
      <c r="NBK48" s="2"/>
      <c r="NBL48" s="2"/>
      <c r="NBM48" s="2"/>
      <c r="NBN48" s="2"/>
      <c r="NBO48" s="2"/>
      <c r="NBP48" s="2"/>
      <c r="NBQ48" s="2"/>
      <c r="NBR48" s="2"/>
      <c r="NBS48" s="2"/>
      <c r="NBT48" s="2"/>
      <c r="NBU48" s="2"/>
      <c r="NBV48" s="2"/>
      <c r="NBW48" s="2"/>
      <c r="NBX48" s="2"/>
      <c r="NBY48" s="2"/>
      <c r="NBZ48" s="2"/>
      <c r="NCA48" s="2"/>
      <c r="NCB48" s="2"/>
      <c r="NCC48" s="2"/>
      <c r="NCD48" s="2"/>
      <c r="NCE48" s="2"/>
      <c r="NCF48" s="2"/>
      <c r="NCG48" s="2"/>
      <c r="NCH48" s="2"/>
      <c r="NCI48" s="2"/>
      <c r="NCJ48" s="2"/>
      <c r="NCK48" s="2"/>
      <c r="NCL48" s="2"/>
      <c r="NCM48" s="2"/>
      <c r="NCN48" s="2"/>
      <c r="NCO48" s="2"/>
      <c r="NCP48" s="2"/>
      <c r="NCQ48" s="2"/>
      <c r="NCR48" s="2"/>
      <c r="NCS48" s="2"/>
      <c r="NCT48" s="2"/>
      <c r="NCU48" s="2"/>
      <c r="NCV48" s="2"/>
      <c r="NCW48" s="2"/>
      <c r="NCX48" s="2"/>
      <c r="NCY48" s="2"/>
      <c r="NCZ48" s="2"/>
      <c r="NDA48" s="2"/>
      <c r="NDB48" s="2"/>
      <c r="NDC48" s="2"/>
      <c r="NDD48" s="2"/>
      <c r="NDE48" s="2"/>
      <c r="NDF48" s="2"/>
      <c r="NDG48" s="2"/>
      <c r="NDH48" s="2"/>
      <c r="NDI48" s="2"/>
      <c r="NDJ48" s="2"/>
      <c r="NDK48" s="2"/>
      <c r="NDL48" s="2"/>
      <c r="NDM48" s="2"/>
      <c r="NDN48" s="2"/>
      <c r="NDO48" s="2"/>
      <c r="NDP48" s="2"/>
      <c r="NDQ48" s="2"/>
      <c r="NDR48" s="2"/>
      <c r="NDS48" s="2"/>
      <c r="NDT48" s="2"/>
      <c r="NDU48" s="2"/>
      <c r="NDV48" s="2"/>
      <c r="NDW48" s="2"/>
      <c r="NDX48" s="2"/>
      <c r="NDY48" s="2"/>
      <c r="NDZ48" s="2"/>
      <c r="NEA48" s="2"/>
      <c r="NEB48" s="2"/>
      <c r="NEC48" s="2"/>
      <c r="NED48" s="2"/>
      <c r="NEE48" s="2"/>
      <c r="NEF48" s="2"/>
      <c r="NEG48" s="2"/>
      <c r="NEH48" s="2"/>
      <c r="NEI48" s="2"/>
      <c r="NEJ48" s="2"/>
      <c r="NEK48" s="2"/>
      <c r="NEL48" s="2"/>
      <c r="NEM48" s="2"/>
      <c r="NEN48" s="2"/>
      <c r="NEO48" s="2"/>
      <c r="NEP48" s="2"/>
      <c r="NEQ48" s="2"/>
      <c r="NER48" s="2"/>
      <c r="NES48" s="2"/>
      <c r="NET48" s="2"/>
      <c r="NEU48" s="2"/>
      <c r="NEV48" s="2"/>
      <c r="NEW48" s="2"/>
      <c r="NEX48" s="2"/>
      <c r="NEY48" s="2"/>
      <c r="NEZ48" s="2"/>
      <c r="NFA48" s="2"/>
      <c r="NFB48" s="2"/>
      <c r="NFC48" s="2"/>
      <c r="NFD48" s="2"/>
      <c r="NFE48" s="2"/>
      <c r="NFF48" s="2"/>
      <c r="NFG48" s="2"/>
      <c r="NFH48" s="2"/>
      <c r="NFI48" s="2"/>
      <c r="NFJ48" s="2"/>
      <c r="NFK48" s="2"/>
      <c r="NFL48" s="2"/>
      <c r="NFM48" s="2"/>
      <c r="NFN48" s="2"/>
      <c r="NFO48" s="2"/>
      <c r="NFP48" s="2"/>
      <c r="NFQ48" s="2"/>
      <c r="NFR48" s="2"/>
      <c r="NFS48" s="2"/>
      <c r="NFT48" s="2"/>
      <c r="NFU48" s="2"/>
      <c r="NFV48" s="2"/>
      <c r="NFW48" s="2"/>
      <c r="NFX48" s="2"/>
      <c r="NFY48" s="2"/>
      <c r="NFZ48" s="2"/>
      <c r="NGA48" s="2"/>
      <c r="NGB48" s="2"/>
      <c r="NGC48" s="2"/>
      <c r="NGD48" s="2"/>
      <c r="NGE48" s="2"/>
      <c r="NGF48" s="2"/>
      <c r="NGG48" s="2"/>
      <c r="NGH48" s="2"/>
      <c r="NGI48" s="2"/>
      <c r="NGJ48" s="2"/>
      <c r="NGK48" s="2"/>
      <c r="NGL48" s="2"/>
      <c r="NGM48" s="2"/>
      <c r="NGN48" s="2"/>
      <c r="NGO48" s="2"/>
      <c r="NGP48" s="2"/>
      <c r="NGQ48" s="2"/>
      <c r="NGR48" s="2"/>
      <c r="NGS48" s="2"/>
      <c r="NGT48" s="2"/>
      <c r="NGU48" s="2"/>
      <c r="NGV48" s="2"/>
      <c r="NGW48" s="2"/>
      <c r="NGX48" s="2"/>
      <c r="NGY48" s="2"/>
      <c r="NGZ48" s="2"/>
      <c r="NHA48" s="2"/>
      <c r="NHB48" s="2"/>
      <c r="NHC48" s="2"/>
      <c r="NHD48" s="2"/>
      <c r="NHE48" s="2"/>
      <c r="NHF48" s="2"/>
      <c r="NHG48" s="2"/>
      <c r="NHH48" s="2"/>
      <c r="NHI48" s="2"/>
      <c r="NHJ48" s="2"/>
      <c r="NHK48" s="2"/>
      <c r="NHL48" s="2"/>
      <c r="NHM48" s="2"/>
      <c r="NHN48" s="2"/>
      <c r="NHO48" s="2"/>
      <c r="NHP48" s="2"/>
      <c r="NHQ48" s="2"/>
      <c r="NHR48" s="2"/>
      <c r="NHS48" s="2"/>
      <c r="NHT48" s="2"/>
      <c r="NHU48" s="2"/>
      <c r="NHV48" s="2"/>
      <c r="NHW48" s="2"/>
      <c r="NHX48" s="2"/>
      <c r="NHY48" s="2"/>
      <c r="NHZ48" s="2"/>
      <c r="NIA48" s="2"/>
      <c r="NIB48" s="2"/>
      <c r="NIC48" s="2"/>
      <c r="NID48" s="2"/>
      <c r="NIE48" s="2"/>
      <c r="NIF48" s="2"/>
      <c r="NIG48" s="2"/>
      <c r="NIH48" s="2"/>
      <c r="NII48" s="2"/>
      <c r="NIJ48" s="2"/>
      <c r="NIK48" s="2"/>
      <c r="NIL48" s="2"/>
      <c r="NIM48" s="2"/>
      <c r="NIN48" s="2"/>
      <c r="NIO48" s="2"/>
      <c r="NIP48" s="2"/>
      <c r="NIQ48" s="2"/>
      <c r="NIR48" s="2"/>
      <c r="NIS48" s="2"/>
      <c r="NIT48" s="2"/>
      <c r="NIU48" s="2"/>
      <c r="NIV48" s="2"/>
      <c r="NIW48" s="2"/>
      <c r="NIX48" s="2"/>
      <c r="NIY48" s="2"/>
      <c r="NIZ48" s="2"/>
      <c r="NJA48" s="2"/>
      <c r="NJB48" s="2"/>
      <c r="NJC48" s="2"/>
      <c r="NJD48" s="2"/>
      <c r="NJE48" s="2"/>
      <c r="NJF48" s="2"/>
      <c r="NJG48" s="2"/>
      <c r="NJH48" s="2"/>
      <c r="NJI48" s="2"/>
      <c r="NJJ48" s="2"/>
      <c r="NJK48" s="2"/>
      <c r="NJL48" s="2"/>
      <c r="NJM48" s="2"/>
      <c r="NJN48" s="2"/>
      <c r="NJO48" s="2"/>
      <c r="NJP48" s="2"/>
      <c r="NJQ48" s="2"/>
      <c r="NJR48" s="2"/>
      <c r="NJS48" s="2"/>
      <c r="NJT48" s="2"/>
      <c r="NJU48" s="2"/>
      <c r="NJV48" s="2"/>
      <c r="NJW48" s="2"/>
      <c r="NJX48" s="2"/>
      <c r="NJY48" s="2"/>
      <c r="NJZ48" s="2"/>
      <c r="NKA48" s="2"/>
      <c r="NKB48" s="2"/>
      <c r="NKC48" s="2"/>
      <c r="NKD48" s="2"/>
      <c r="NKE48" s="2"/>
      <c r="NKF48" s="2"/>
      <c r="NKG48" s="2"/>
      <c r="NKH48" s="2"/>
      <c r="NKI48" s="2"/>
      <c r="NKJ48" s="2"/>
      <c r="NKK48" s="2"/>
      <c r="NKL48" s="2"/>
      <c r="NKM48" s="2"/>
      <c r="NKN48" s="2"/>
      <c r="NKO48" s="2"/>
      <c r="NKP48" s="2"/>
      <c r="NKQ48" s="2"/>
      <c r="NKR48" s="2"/>
      <c r="NKS48" s="2"/>
      <c r="NKT48" s="2"/>
      <c r="NKU48" s="2"/>
      <c r="NKV48" s="2"/>
      <c r="NKW48" s="2"/>
      <c r="NKX48" s="2"/>
      <c r="NKY48" s="2"/>
      <c r="NKZ48" s="2"/>
      <c r="NLA48" s="2"/>
      <c r="NLB48" s="2"/>
      <c r="NLC48" s="2"/>
      <c r="NLD48" s="2"/>
      <c r="NLE48" s="2"/>
      <c r="NLF48" s="2"/>
      <c r="NLG48" s="2"/>
      <c r="NLH48" s="2"/>
      <c r="NLI48" s="2"/>
      <c r="NLJ48" s="2"/>
      <c r="NLK48" s="2"/>
      <c r="NLL48" s="2"/>
      <c r="NLM48" s="2"/>
      <c r="NLN48" s="2"/>
      <c r="NLO48" s="2"/>
      <c r="NLP48" s="2"/>
      <c r="NLQ48" s="2"/>
      <c r="NLR48" s="2"/>
      <c r="NLS48" s="2"/>
      <c r="NLT48" s="2"/>
      <c r="NLU48" s="2"/>
      <c r="NLV48" s="2"/>
      <c r="NLW48" s="2"/>
      <c r="NLX48" s="2"/>
      <c r="NLY48" s="2"/>
      <c r="NLZ48" s="2"/>
      <c r="NMA48" s="2"/>
      <c r="NMB48" s="2"/>
      <c r="NMC48" s="2"/>
      <c r="NMD48" s="2"/>
      <c r="NME48" s="2"/>
      <c r="NMF48" s="2"/>
      <c r="NMG48" s="2"/>
      <c r="NMH48" s="2"/>
      <c r="NMI48" s="2"/>
      <c r="NMJ48" s="2"/>
      <c r="NMK48" s="2"/>
      <c r="NML48" s="2"/>
      <c r="NMM48" s="2"/>
      <c r="NMN48" s="2"/>
      <c r="NMO48" s="2"/>
      <c r="NMP48" s="2"/>
      <c r="NMQ48" s="2"/>
      <c r="NMR48" s="2"/>
      <c r="NMS48" s="2"/>
      <c r="NMT48" s="2"/>
      <c r="NMU48" s="2"/>
      <c r="NMV48" s="2"/>
      <c r="NMW48" s="2"/>
      <c r="NMX48" s="2"/>
      <c r="NMY48" s="2"/>
      <c r="NMZ48" s="2"/>
      <c r="NNA48" s="2"/>
      <c r="NNB48" s="2"/>
      <c r="NNC48" s="2"/>
      <c r="NND48" s="2"/>
      <c r="NNE48" s="2"/>
      <c r="NNF48" s="2"/>
      <c r="NNG48" s="2"/>
      <c r="NNH48" s="2"/>
      <c r="NNI48" s="2"/>
      <c r="NNJ48" s="2"/>
      <c r="NNK48" s="2"/>
      <c r="NNL48" s="2"/>
      <c r="NNM48" s="2"/>
      <c r="NNN48" s="2"/>
      <c r="NNO48" s="2"/>
      <c r="NNP48" s="2"/>
      <c r="NNQ48" s="2"/>
      <c r="NNR48" s="2"/>
      <c r="NNS48" s="2"/>
      <c r="NNT48" s="2"/>
      <c r="NNU48" s="2"/>
      <c r="NNV48" s="2"/>
      <c r="NNW48" s="2"/>
      <c r="NNX48" s="2"/>
      <c r="NNY48" s="2"/>
      <c r="NNZ48" s="2"/>
      <c r="NOA48" s="2"/>
      <c r="NOB48" s="2"/>
      <c r="NOC48" s="2"/>
      <c r="NOD48" s="2"/>
      <c r="NOE48" s="2"/>
      <c r="NOF48" s="2"/>
      <c r="NOG48" s="2"/>
      <c r="NOH48" s="2"/>
      <c r="NOI48" s="2"/>
      <c r="NOJ48" s="2"/>
      <c r="NOK48" s="2"/>
      <c r="NOL48" s="2"/>
      <c r="NOM48" s="2"/>
      <c r="NON48" s="2"/>
      <c r="NOO48" s="2"/>
      <c r="NOP48" s="2"/>
      <c r="NOQ48" s="2"/>
      <c r="NOR48" s="2"/>
      <c r="NOS48" s="2"/>
      <c r="NOT48" s="2"/>
      <c r="NOU48" s="2"/>
      <c r="NOV48" s="2"/>
      <c r="NOW48" s="2"/>
      <c r="NOX48" s="2"/>
      <c r="NOY48" s="2"/>
      <c r="NOZ48" s="2"/>
      <c r="NPA48" s="2"/>
      <c r="NPB48" s="2"/>
      <c r="NPC48" s="2"/>
      <c r="NPD48" s="2"/>
      <c r="NPE48" s="2"/>
      <c r="NPF48" s="2"/>
      <c r="NPG48" s="2"/>
      <c r="NPH48" s="2"/>
      <c r="NPI48" s="2"/>
      <c r="NPJ48" s="2"/>
      <c r="NPK48" s="2"/>
      <c r="NPL48" s="2"/>
      <c r="NPM48" s="2"/>
      <c r="NPN48" s="2"/>
      <c r="NPO48" s="2"/>
      <c r="NPP48" s="2"/>
      <c r="NPQ48" s="2"/>
      <c r="NPR48" s="2"/>
      <c r="NPS48" s="2"/>
      <c r="NPT48" s="2"/>
      <c r="NPU48" s="2"/>
      <c r="NPV48" s="2"/>
      <c r="NPW48" s="2"/>
      <c r="NPX48" s="2"/>
      <c r="NPY48" s="2"/>
      <c r="NPZ48" s="2"/>
      <c r="NQA48" s="2"/>
      <c r="NQB48" s="2"/>
      <c r="NQC48" s="2"/>
      <c r="NQD48" s="2"/>
      <c r="NQE48" s="2"/>
      <c r="NQF48" s="2"/>
      <c r="NQG48" s="2"/>
      <c r="NQH48" s="2"/>
      <c r="NQI48" s="2"/>
      <c r="NQJ48" s="2"/>
      <c r="NQK48" s="2"/>
      <c r="NQL48" s="2"/>
      <c r="NQM48" s="2"/>
      <c r="NQN48" s="2"/>
      <c r="NQO48" s="2"/>
      <c r="NQP48" s="2"/>
      <c r="NQQ48" s="2"/>
      <c r="NQR48" s="2"/>
      <c r="NQS48" s="2"/>
      <c r="NQT48" s="2"/>
      <c r="NQU48" s="2"/>
      <c r="NQV48" s="2"/>
      <c r="NQW48" s="2"/>
      <c r="NQX48" s="2"/>
      <c r="NQY48" s="2"/>
      <c r="NQZ48" s="2"/>
      <c r="NRA48" s="2"/>
      <c r="NRB48" s="2"/>
      <c r="NRC48" s="2"/>
      <c r="NRD48" s="2"/>
      <c r="NRE48" s="2"/>
      <c r="NRF48" s="2"/>
      <c r="NRG48" s="2"/>
      <c r="NRH48" s="2"/>
      <c r="NRI48" s="2"/>
      <c r="NRJ48" s="2"/>
      <c r="NRK48" s="2"/>
      <c r="NRL48" s="2"/>
      <c r="NRM48" s="2"/>
      <c r="NRN48" s="2"/>
      <c r="NRO48" s="2"/>
      <c r="NRP48" s="2"/>
      <c r="NRQ48" s="2"/>
      <c r="NRR48" s="2"/>
      <c r="NRS48" s="2"/>
      <c r="NRT48" s="2"/>
      <c r="NRU48" s="2"/>
      <c r="NRV48" s="2"/>
      <c r="NRW48" s="2"/>
      <c r="NRX48" s="2"/>
      <c r="NRY48" s="2"/>
      <c r="NRZ48" s="2"/>
      <c r="NSA48" s="2"/>
      <c r="NSB48" s="2"/>
      <c r="NSC48" s="2"/>
      <c r="NSD48" s="2"/>
      <c r="NSE48" s="2"/>
      <c r="NSF48" s="2"/>
      <c r="NSG48" s="2"/>
      <c r="NSH48" s="2"/>
      <c r="NSI48" s="2"/>
      <c r="NSJ48" s="2"/>
      <c r="NSK48" s="2"/>
      <c r="NSL48" s="2"/>
      <c r="NSM48" s="2"/>
      <c r="NSN48" s="2"/>
      <c r="NSO48" s="2"/>
      <c r="NSP48" s="2"/>
      <c r="NSQ48" s="2"/>
      <c r="NSR48" s="2"/>
      <c r="NSS48" s="2"/>
      <c r="NST48" s="2"/>
      <c r="NSU48" s="2"/>
      <c r="NSV48" s="2"/>
      <c r="NSW48" s="2"/>
      <c r="NSX48" s="2"/>
      <c r="NSY48" s="2"/>
      <c r="NSZ48" s="2"/>
      <c r="NTA48" s="2"/>
      <c r="NTB48" s="2"/>
      <c r="NTC48" s="2"/>
      <c r="NTD48" s="2"/>
      <c r="NTE48" s="2"/>
      <c r="NTF48" s="2"/>
      <c r="NTG48" s="2"/>
      <c r="NTH48" s="2"/>
      <c r="NTI48" s="2"/>
      <c r="NTJ48" s="2"/>
      <c r="NTK48" s="2"/>
      <c r="NTL48" s="2"/>
      <c r="NTM48" s="2"/>
      <c r="NTN48" s="2"/>
      <c r="NTO48" s="2"/>
      <c r="NTP48" s="2"/>
      <c r="NTQ48" s="2"/>
      <c r="NTR48" s="2"/>
      <c r="NTS48" s="2"/>
      <c r="NTT48" s="2"/>
      <c r="NTU48" s="2"/>
      <c r="NTV48" s="2"/>
      <c r="NTW48" s="2"/>
      <c r="NTX48" s="2"/>
      <c r="NTY48" s="2"/>
      <c r="NTZ48" s="2"/>
      <c r="NUA48" s="2"/>
      <c r="NUB48" s="2"/>
      <c r="NUC48" s="2"/>
      <c r="NUD48" s="2"/>
      <c r="NUE48" s="2"/>
      <c r="NUF48" s="2"/>
      <c r="NUG48" s="2"/>
      <c r="NUH48" s="2"/>
      <c r="NUI48" s="2"/>
      <c r="NUJ48" s="2"/>
      <c r="NUK48" s="2"/>
      <c r="NUL48" s="2"/>
      <c r="NUM48" s="2"/>
      <c r="NUN48" s="2"/>
      <c r="NUO48" s="2"/>
      <c r="NUP48" s="2"/>
      <c r="NUQ48" s="2"/>
      <c r="NUR48" s="2"/>
      <c r="NUS48" s="2"/>
      <c r="NUT48" s="2"/>
      <c r="NUU48" s="2"/>
      <c r="NUV48" s="2"/>
      <c r="NUW48" s="2"/>
      <c r="NUX48" s="2"/>
      <c r="NUY48" s="2"/>
      <c r="NUZ48" s="2"/>
      <c r="NVA48" s="2"/>
      <c r="NVB48" s="2"/>
      <c r="NVC48" s="2"/>
      <c r="NVD48" s="2"/>
      <c r="NVE48" s="2"/>
      <c r="NVF48" s="2"/>
      <c r="NVG48" s="2"/>
      <c r="NVH48" s="2"/>
      <c r="NVI48" s="2"/>
      <c r="NVJ48" s="2"/>
      <c r="NVK48" s="2"/>
      <c r="NVL48" s="2"/>
      <c r="NVM48" s="2"/>
      <c r="NVN48" s="2"/>
      <c r="NVO48" s="2"/>
      <c r="NVP48" s="2"/>
      <c r="NVQ48" s="2"/>
      <c r="NVR48" s="2"/>
      <c r="NVS48" s="2"/>
      <c r="NVT48" s="2"/>
      <c r="NVU48" s="2"/>
      <c r="NVV48" s="2"/>
      <c r="NVW48" s="2"/>
      <c r="NVX48" s="2"/>
      <c r="NVY48" s="2"/>
      <c r="NVZ48" s="2"/>
      <c r="NWA48" s="2"/>
      <c r="NWB48" s="2"/>
      <c r="NWC48" s="2"/>
      <c r="NWD48" s="2"/>
      <c r="NWE48" s="2"/>
      <c r="NWF48" s="2"/>
      <c r="NWG48" s="2"/>
      <c r="NWH48" s="2"/>
      <c r="NWI48" s="2"/>
      <c r="NWJ48" s="2"/>
      <c r="NWK48" s="2"/>
      <c r="NWL48" s="2"/>
      <c r="NWM48" s="2"/>
      <c r="NWN48" s="2"/>
      <c r="NWO48" s="2"/>
      <c r="NWP48" s="2"/>
      <c r="NWQ48" s="2"/>
      <c r="NWR48" s="2"/>
      <c r="NWS48" s="2"/>
      <c r="NWT48" s="2"/>
      <c r="NWU48" s="2"/>
      <c r="NWV48" s="2"/>
      <c r="NWW48" s="2"/>
      <c r="NWX48" s="2"/>
      <c r="NWY48" s="2"/>
      <c r="NWZ48" s="2"/>
      <c r="NXA48" s="2"/>
      <c r="NXB48" s="2"/>
      <c r="NXC48" s="2"/>
      <c r="NXD48" s="2"/>
      <c r="NXE48" s="2"/>
      <c r="NXF48" s="2"/>
      <c r="NXG48" s="2"/>
      <c r="NXH48" s="2"/>
      <c r="NXI48" s="2"/>
      <c r="NXJ48" s="2"/>
      <c r="NXK48" s="2"/>
      <c r="NXL48" s="2"/>
      <c r="NXM48" s="2"/>
      <c r="NXN48" s="2"/>
      <c r="NXO48" s="2"/>
      <c r="NXP48" s="2"/>
      <c r="NXQ48" s="2"/>
      <c r="NXR48" s="2"/>
      <c r="NXS48" s="2"/>
      <c r="NXT48" s="2"/>
      <c r="NXU48" s="2"/>
      <c r="NXV48" s="2"/>
      <c r="NXW48" s="2"/>
      <c r="NXX48" s="2"/>
      <c r="NXY48" s="2"/>
      <c r="NXZ48" s="2"/>
      <c r="NYA48" s="2"/>
      <c r="NYB48" s="2"/>
      <c r="NYC48" s="2"/>
      <c r="NYD48" s="2"/>
      <c r="NYE48" s="2"/>
      <c r="NYF48" s="2"/>
      <c r="NYG48" s="2"/>
      <c r="NYH48" s="2"/>
      <c r="NYI48" s="2"/>
      <c r="NYJ48" s="2"/>
      <c r="NYK48" s="2"/>
      <c r="NYL48" s="2"/>
      <c r="NYM48" s="2"/>
      <c r="NYN48" s="2"/>
      <c r="NYO48" s="2"/>
      <c r="NYP48" s="2"/>
      <c r="NYQ48" s="2"/>
      <c r="NYR48" s="2"/>
      <c r="NYS48" s="2"/>
      <c r="NYT48" s="2"/>
      <c r="NYU48" s="2"/>
      <c r="NYV48" s="2"/>
      <c r="NYW48" s="2"/>
      <c r="NYX48" s="2"/>
      <c r="NYY48" s="2"/>
      <c r="NYZ48" s="2"/>
      <c r="NZA48" s="2"/>
      <c r="NZB48" s="2"/>
      <c r="NZC48" s="2"/>
      <c r="NZD48" s="2"/>
      <c r="NZE48" s="2"/>
      <c r="NZF48" s="2"/>
      <c r="NZG48" s="2"/>
      <c r="NZH48" s="2"/>
      <c r="NZI48" s="2"/>
      <c r="NZJ48" s="2"/>
      <c r="NZK48" s="2"/>
      <c r="NZL48" s="2"/>
      <c r="NZM48" s="2"/>
      <c r="NZN48" s="2"/>
      <c r="NZO48" s="2"/>
      <c r="NZP48" s="2"/>
      <c r="NZQ48" s="2"/>
      <c r="NZR48" s="2"/>
      <c r="NZS48" s="2"/>
      <c r="NZT48" s="2"/>
      <c r="NZU48" s="2"/>
      <c r="NZV48" s="2"/>
      <c r="NZW48" s="2"/>
      <c r="NZX48" s="2"/>
      <c r="NZY48" s="2"/>
      <c r="NZZ48" s="2"/>
      <c r="OAA48" s="2"/>
      <c r="OAB48" s="2"/>
      <c r="OAC48" s="2"/>
      <c r="OAD48" s="2"/>
      <c r="OAE48" s="2"/>
      <c r="OAF48" s="2"/>
      <c r="OAG48" s="2"/>
      <c r="OAH48" s="2"/>
      <c r="OAI48" s="2"/>
      <c r="OAJ48" s="2"/>
      <c r="OAK48" s="2"/>
      <c r="OAL48" s="2"/>
      <c r="OAM48" s="2"/>
      <c r="OAN48" s="2"/>
      <c r="OAO48" s="2"/>
      <c r="OAP48" s="2"/>
      <c r="OAQ48" s="2"/>
      <c r="OAR48" s="2"/>
      <c r="OAS48" s="2"/>
      <c r="OAT48" s="2"/>
      <c r="OAU48" s="2"/>
      <c r="OAV48" s="2"/>
      <c r="OAW48" s="2"/>
      <c r="OAX48" s="2"/>
      <c r="OAY48" s="2"/>
      <c r="OAZ48" s="2"/>
      <c r="OBA48" s="2"/>
      <c r="OBB48" s="2"/>
      <c r="OBC48" s="2"/>
      <c r="OBD48" s="2"/>
      <c r="OBE48" s="2"/>
      <c r="OBF48" s="2"/>
      <c r="OBG48" s="2"/>
      <c r="OBH48" s="2"/>
      <c r="OBI48" s="2"/>
      <c r="OBJ48" s="2"/>
      <c r="OBK48" s="2"/>
      <c r="OBL48" s="2"/>
      <c r="OBM48" s="2"/>
      <c r="OBN48" s="2"/>
      <c r="OBO48" s="2"/>
      <c r="OBP48" s="2"/>
      <c r="OBQ48" s="2"/>
      <c r="OBR48" s="2"/>
      <c r="OBS48" s="2"/>
      <c r="OBT48" s="2"/>
      <c r="OBU48" s="2"/>
      <c r="OBV48" s="2"/>
      <c r="OBW48" s="2"/>
      <c r="OBX48" s="2"/>
      <c r="OBY48" s="2"/>
      <c r="OBZ48" s="2"/>
      <c r="OCA48" s="2"/>
      <c r="OCB48" s="2"/>
      <c r="OCC48" s="2"/>
      <c r="OCD48" s="2"/>
      <c r="OCE48" s="2"/>
      <c r="OCF48" s="2"/>
      <c r="OCG48" s="2"/>
      <c r="OCH48" s="2"/>
      <c r="OCI48" s="2"/>
      <c r="OCJ48" s="2"/>
      <c r="OCK48" s="2"/>
      <c r="OCL48" s="2"/>
      <c r="OCM48" s="2"/>
      <c r="OCN48" s="2"/>
      <c r="OCO48" s="2"/>
      <c r="OCP48" s="2"/>
      <c r="OCQ48" s="2"/>
      <c r="OCR48" s="2"/>
      <c r="OCS48" s="2"/>
      <c r="OCT48" s="2"/>
      <c r="OCU48" s="2"/>
      <c r="OCV48" s="2"/>
      <c r="OCW48" s="2"/>
      <c r="OCX48" s="2"/>
      <c r="OCY48" s="2"/>
      <c r="OCZ48" s="2"/>
      <c r="ODA48" s="2"/>
      <c r="ODB48" s="2"/>
      <c r="ODC48" s="2"/>
      <c r="ODD48" s="2"/>
      <c r="ODE48" s="2"/>
      <c r="ODF48" s="2"/>
      <c r="ODG48" s="2"/>
      <c r="ODH48" s="2"/>
      <c r="ODI48" s="2"/>
      <c r="ODJ48" s="2"/>
      <c r="ODK48" s="2"/>
      <c r="ODL48" s="2"/>
      <c r="ODM48" s="2"/>
      <c r="ODN48" s="2"/>
      <c r="ODO48" s="2"/>
      <c r="ODP48" s="2"/>
      <c r="ODQ48" s="2"/>
      <c r="ODR48" s="2"/>
      <c r="ODS48" s="2"/>
      <c r="ODT48" s="2"/>
      <c r="ODU48" s="2"/>
      <c r="ODV48" s="2"/>
      <c r="ODW48" s="2"/>
      <c r="ODX48" s="2"/>
      <c r="ODY48" s="2"/>
      <c r="ODZ48" s="2"/>
      <c r="OEA48" s="2"/>
      <c r="OEB48" s="2"/>
      <c r="OEC48" s="2"/>
      <c r="OED48" s="2"/>
      <c r="OEE48" s="2"/>
      <c r="OEF48" s="2"/>
      <c r="OEG48" s="2"/>
      <c r="OEH48" s="2"/>
      <c r="OEI48" s="2"/>
      <c r="OEJ48" s="2"/>
      <c r="OEK48" s="2"/>
      <c r="OEL48" s="2"/>
      <c r="OEM48" s="2"/>
      <c r="OEN48" s="2"/>
      <c r="OEO48" s="2"/>
      <c r="OEP48" s="2"/>
      <c r="OEQ48" s="2"/>
      <c r="OER48" s="2"/>
      <c r="OES48" s="2"/>
      <c r="OET48" s="2"/>
      <c r="OEU48" s="2"/>
      <c r="OEV48" s="2"/>
      <c r="OEW48" s="2"/>
      <c r="OEX48" s="2"/>
      <c r="OEY48" s="2"/>
      <c r="OEZ48" s="2"/>
      <c r="OFA48" s="2"/>
      <c r="OFB48" s="2"/>
      <c r="OFC48" s="2"/>
      <c r="OFD48" s="2"/>
      <c r="OFE48" s="2"/>
      <c r="OFF48" s="2"/>
      <c r="OFG48" s="2"/>
      <c r="OFH48" s="2"/>
      <c r="OFI48" s="2"/>
      <c r="OFJ48" s="2"/>
      <c r="OFK48" s="2"/>
      <c r="OFL48" s="2"/>
      <c r="OFM48" s="2"/>
      <c r="OFN48" s="2"/>
      <c r="OFO48" s="2"/>
      <c r="OFP48" s="2"/>
      <c r="OFQ48" s="2"/>
      <c r="OFR48" s="2"/>
      <c r="OFS48" s="2"/>
      <c r="OFT48" s="2"/>
      <c r="OFU48" s="2"/>
      <c r="OFV48" s="2"/>
      <c r="OFW48" s="2"/>
      <c r="OFX48" s="2"/>
      <c r="OFY48" s="2"/>
      <c r="OFZ48" s="2"/>
      <c r="OGA48" s="2"/>
      <c r="OGB48" s="2"/>
      <c r="OGC48" s="2"/>
      <c r="OGD48" s="2"/>
      <c r="OGE48" s="2"/>
      <c r="OGF48" s="2"/>
      <c r="OGG48" s="2"/>
      <c r="OGH48" s="2"/>
      <c r="OGI48" s="2"/>
      <c r="OGJ48" s="2"/>
      <c r="OGK48" s="2"/>
      <c r="OGL48" s="2"/>
      <c r="OGM48" s="2"/>
      <c r="OGN48" s="2"/>
      <c r="OGO48" s="2"/>
      <c r="OGP48" s="2"/>
      <c r="OGQ48" s="2"/>
      <c r="OGR48" s="2"/>
      <c r="OGS48" s="2"/>
      <c r="OGT48" s="2"/>
      <c r="OGU48" s="2"/>
      <c r="OGV48" s="2"/>
      <c r="OGW48" s="2"/>
      <c r="OGX48" s="2"/>
      <c r="OGY48" s="2"/>
      <c r="OGZ48" s="2"/>
      <c r="OHA48" s="2"/>
      <c r="OHB48" s="2"/>
      <c r="OHC48" s="2"/>
      <c r="OHD48" s="2"/>
      <c r="OHE48" s="2"/>
      <c r="OHF48" s="2"/>
      <c r="OHG48" s="2"/>
      <c r="OHH48" s="2"/>
      <c r="OHI48" s="2"/>
      <c r="OHJ48" s="2"/>
      <c r="OHK48" s="2"/>
      <c r="OHL48" s="2"/>
      <c r="OHM48" s="2"/>
      <c r="OHN48" s="2"/>
      <c r="OHO48" s="2"/>
      <c r="OHP48" s="2"/>
      <c r="OHQ48" s="2"/>
      <c r="OHR48" s="2"/>
      <c r="OHS48" s="2"/>
      <c r="OHT48" s="2"/>
      <c r="OHU48" s="2"/>
      <c r="OHV48" s="2"/>
      <c r="OHW48" s="2"/>
      <c r="OHX48" s="2"/>
      <c r="OHY48" s="2"/>
      <c r="OHZ48" s="2"/>
      <c r="OIA48" s="2"/>
      <c r="OIB48" s="2"/>
      <c r="OIC48" s="2"/>
      <c r="OID48" s="2"/>
      <c r="OIE48" s="2"/>
      <c r="OIF48" s="2"/>
      <c r="OIG48" s="2"/>
      <c r="OIH48" s="2"/>
      <c r="OII48" s="2"/>
      <c r="OIJ48" s="2"/>
      <c r="OIK48" s="2"/>
      <c r="OIL48" s="2"/>
      <c r="OIM48" s="2"/>
      <c r="OIN48" s="2"/>
      <c r="OIO48" s="2"/>
      <c r="OIP48" s="2"/>
      <c r="OIQ48" s="2"/>
      <c r="OIR48" s="2"/>
      <c r="OIS48" s="2"/>
      <c r="OIT48" s="2"/>
      <c r="OIU48" s="2"/>
      <c r="OIV48" s="2"/>
      <c r="OIW48" s="2"/>
      <c r="OIX48" s="2"/>
      <c r="OIY48" s="2"/>
      <c r="OIZ48" s="2"/>
      <c r="OJA48" s="2"/>
      <c r="OJB48" s="2"/>
      <c r="OJC48" s="2"/>
      <c r="OJD48" s="2"/>
      <c r="OJE48" s="2"/>
      <c r="OJF48" s="2"/>
      <c r="OJG48" s="2"/>
      <c r="OJH48" s="2"/>
      <c r="OJI48" s="2"/>
      <c r="OJJ48" s="2"/>
      <c r="OJK48" s="2"/>
      <c r="OJL48" s="2"/>
      <c r="OJM48" s="2"/>
      <c r="OJN48" s="2"/>
      <c r="OJO48" s="2"/>
      <c r="OJP48" s="2"/>
      <c r="OJQ48" s="2"/>
      <c r="OJR48" s="2"/>
      <c r="OJS48" s="2"/>
      <c r="OJT48" s="2"/>
      <c r="OJU48" s="2"/>
      <c r="OJV48" s="2"/>
      <c r="OJW48" s="2"/>
      <c r="OJX48" s="2"/>
      <c r="OJY48" s="2"/>
      <c r="OJZ48" s="2"/>
      <c r="OKA48" s="2"/>
      <c r="OKB48" s="2"/>
      <c r="OKC48" s="2"/>
      <c r="OKD48" s="2"/>
      <c r="OKE48" s="2"/>
      <c r="OKF48" s="2"/>
      <c r="OKG48" s="2"/>
      <c r="OKH48" s="2"/>
      <c r="OKI48" s="2"/>
      <c r="OKJ48" s="2"/>
      <c r="OKK48" s="2"/>
      <c r="OKL48" s="2"/>
      <c r="OKM48" s="2"/>
      <c r="OKN48" s="2"/>
      <c r="OKO48" s="2"/>
      <c r="OKP48" s="2"/>
      <c r="OKQ48" s="2"/>
      <c r="OKR48" s="2"/>
      <c r="OKS48" s="2"/>
      <c r="OKT48" s="2"/>
      <c r="OKU48" s="2"/>
      <c r="OKV48" s="2"/>
      <c r="OKW48" s="2"/>
      <c r="OKX48" s="2"/>
      <c r="OKY48" s="2"/>
      <c r="OKZ48" s="2"/>
      <c r="OLA48" s="2"/>
      <c r="OLB48" s="2"/>
      <c r="OLC48" s="2"/>
      <c r="OLD48" s="2"/>
      <c r="OLE48" s="2"/>
      <c r="OLF48" s="2"/>
      <c r="OLG48" s="2"/>
      <c r="OLH48" s="2"/>
      <c r="OLI48" s="2"/>
      <c r="OLJ48" s="2"/>
      <c r="OLK48" s="2"/>
      <c r="OLL48" s="2"/>
      <c r="OLM48" s="2"/>
      <c r="OLN48" s="2"/>
      <c r="OLO48" s="2"/>
      <c r="OLP48" s="2"/>
      <c r="OLQ48" s="2"/>
      <c r="OLR48" s="2"/>
      <c r="OLS48" s="2"/>
      <c r="OLT48" s="2"/>
      <c r="OLU48" s="2"/>
      <c r="OLV48" s="2"/>
      <c r="OLW48" s="2"/>
      <c r="OLX48" s="2"/>
      <c r="OLY48" s="2"/>
      <c r="OLZ48" s="2"/>
      <c r="OMA48" s="2"/>
      <c r="OMB48" s="2"/>
      <c r="OMC48" s="2"/>
      <c r="OMD48" s="2"/>
      <c r="OME48" s="2"/>
      <c r="OMF48" s="2"/>
      <c r="OMG48" s="2"/>
      <c r="OMH48" s="2"/>
      <c r="OMI48" s="2"/>
      <c r="OMJ48" s="2"/>
      <c r="OMK48" s="2"/>
      <c r="OML48" s="2"/>
      <c r="OMM48" s="2"/>
      <c r="OMN48" s="2"/>
      <c r="OMO48" s="2"/>
      <c r="OMP48" s="2"/>
      <c r="OMQ48" s="2"/>
      <c r="OMR48" s="2"/>
      <c r="OMS48" s="2"/>
      <c r="OMT48" s="2"/>
      <c r="OMU48" s="2"/>
      <c r="OMV48" s="2"/>
      <c r="OMW48" s="2"/>
      <c r="OMX48" s="2"/>
      <c r="OMY48" s="2"/>
      <c r="OMZ48" s="2"/>
      <c r="ONA48" s="2"/>
      <c r="ONB48" s="2"/>
      <c r="ONC48" s="2"/>
      <c r="OND48" s="2"/>
      <c r="ONE48" s="2"/>
      <c r="ONF48" s="2"/>
      <c r="ONG48" s="2"/>
      <c r="ONH48" s="2"/>
      <c r="ONI48" s="2"/>
      <c r="ONJ48" s="2"/>
      <c r="ONK48" s="2"/>
      <c r="ONL48" s="2"/>
      <c r="ONM48" s="2"/>
      <c r="ONN48" s="2"/>
      <c r="ONO48" s="2"/>
      <c r="ONP48" s="2"/>
      <c r="ONQ48" s="2"/>
      <c r="ONR48" s="2"/>
      <c r="ONS48" s="2"/>
      <c r="ONT48" s="2"/>
      <c r="ONU48" s="2"/>
      <c r="ONV48" s="2"/>
      <c r="ONW48" s="2"/>
      <c r="ONX48" s="2"/>
      <c r="ONY48" s="2"/>
      <c r="ONZ48" s="2"/>
      <c r="OOA48" s="2"/>
      <c r="OOB48" s="2"/>
      <c r="OOC48" s="2"/>
      <c r="OOD48" s="2"/>
      <c r="OOE48" s="2"/>
      <c r="OOF48" s="2"/>
      <c r="OOG48" s="2"/>
      <c r="OOH48" s="2"/>
      <c r="OOI48" s="2"/>
      <c r="OOJ48" s="2"/>
      <c r="OOK48" s="2"/>
      <c r="OOL48" s="2"/>
      <c r="OOM48" s="2"/>
      <c r="OON48" s="2"/>
      <c r="OOO48" s="2"/>
      <c r="OOP48" s="2"/>
      <c r="OOQ48" s="2"/>
      <c r="OOR48" s="2"/>
      <c r="OOS48" s="2"/>
      <c r="OOT48" s="2"/>
      <c r="OOU48" s="2"/>
      <c r="OOV48" s="2"/>
      <c r="OOW48" s="2"/>
      <c r="OOX48" s="2"/>
      <c r="OOY48" s="2"/>
      <c r="OOZ48" s="2"/>
      <c r="OPA48" s="2"/>
      <c r="OPB48" s="2"/>
      <c r="OPC48" s="2"/>
      <c r="OPD48" s="2"/>
      <c r="OPE48" s="2"/>
      <c r="OPF48" s="2"/>
      <c r="OPG48" s="2"/>
      <c r="OPH48" s="2"/>
      <c r="OPI48" s="2"/>
      <c r="OPJ48" s="2"/>
      <c r="OPK48" s="2"/>
      <c r="OPL48" s="2"/>
      <c r="OPM48" s="2"/>
      <c r="OPN48" s="2"/>
      <c r="OPO48" s="2"/>
      <c r="OPP48" s="2"/>
      <c r="OPQ48" s="2"/>
      <c r="OPR48" s="2"/>
      <c r="OPS48" s="2"/>
      <c r="OPT48" s="2"/>
      <c r="OPU48" s="2"/>
      <c r="OPV48" s="2"/>
      <c r="OPW48" s="2"/>
      <c r="OPX48" s="2"/>
      <c r="OPY48" s="2"/>
      <c r="OPZ48" s="2"/>
      <c r="OQA48" s="2"/>
      <c r="OQB48" s="2"/>
      <c r="OQC48" s="2"/>
      <c r="OQD48" s="2"/>
      <c r="OQE48" s="2"/>
      <c r="OQF48" s="2"/>
      <c r="OQG48" s="2"/>
      <c r="OQH48" s="2"/>
      <c r="OQI48" s="2"/>
      <c r="OQJ48" s="2"/>
      <c r="OQK48" s="2"/>
      <c r="OQL48" s="2"/>
      <c r="OQM48" s="2"/>
      <c r="OQN48" s="2"/>
      <c r="OQO48" s="2"/>
      <c r="OQP48" s="2"/>
      <c r="OQQ48" s="2"/>
      <c r="OQR48" s="2"/>
      <c r="OQS48" s="2"/>
      <c r="OQT48" s="2"/>
      <c r="OQU48" s="2"/>
      <c r="OQV48" s="2"/>
      <c r="OQW48" s="2"/>
      <c r="OQX48" s="2"/>
      <c r="OQY48" s="2"/>
      <c r="OQZ48" s="2"/>
      <c r="ORA48" s="2"/>
      <c r="ORB48" s="2"/>
      <c r="ORC48" s="2"/>
      <c r="ORD48" s="2"/>
      <c r="ORE48" s="2"/>
      <c r="ORF48" s="2"/>
      <c r="ORG48" s="2"/>
      <c r="ORH48" s="2"/>
      <c r="ORI48" s="2"/>
      <c r="ORJ48" s="2"/>
      <c r="ORK48" s="2"/>
      <c r="ORL48" s="2"/>
      <c r="ORM48" s="2"/>
      <c r="ORN48" s="2"/>
      <c r="ORO48" s="2"/>
      <c r="ORP48" s="2"/>
      <c r="ORQ48" s="2"/>
      <c r="ORR48" s="2"/>
      <c r="ORS48" s="2"/>
      <c r="ORT48" s="2"/>
      <c r="ORU48" s="2"/>
      <c r="ORV48" s="2"/>
      <c r="ORW48" s="2"/>
      <c r="ORX48" s="2"/>
      <c r="ORY48" s="2"/>
      <c r="ORZ48" s="2"/>
      <c r="OSA48" s="2"/>
      <c r="OSB48" s="2"/>
      <c r="OSC48" s="2"/>
      <c r="OSD48" s="2"/>
      <c r="OSE48" s="2"/>
      <c r="OSF48" s="2"/>
      <c r="OSG48" s="2"/>
      <c r="OSH48" s="2"/>
      <c r="OSI48" s="2"/>
      <c r="OSJ48" s="2"/>
      <c r="OSK48" s="2"/>
      <c r="OSL48" s="2"/>
      <c r="OSM48" s="2"/>
      <c r="OSN48" s="2"/>
      <c r="OSO48" s="2"/>
      <c r="OSP48" s="2"/>
      <c r="OSQ48" s="2"/>
      <c r="OSR48" s="2"/>
      <c r="OSS48" s="2"/>
      <c r="OST48" s="2"/>
      <c r="OSU48" s="2"/>
      <c r="OSV48" s="2"/>
      <c r="OSW48" s="2"/>
      <c r="OSX48" s="2"/>
      <c r="OSY48" s="2"/>
      <c r="OSZ48" s="2"/>
      <c r="OTA48" s="2"/>
      <c r="OTB48" s="2"/>
      <c r="OTC48" s="2"/>
      <c r="OTD48" s="2"/>
      <c r="OTE48" s="2"/>
      <c r="OTF48" s="2"/>
      <c r="OTG48" s="2"/>
      <c r="OTH48" s="2"/>
      <c r="OTI48" s="2"/>
      <c r="OTJ48" s="2"/>
      <c r="OTK48" s="2"/>
      <c r="OTL48" s="2"/>
      <c r="OTM48" s="2"/>
      <c r="OTN48" s="2"/>
      <c r="OTO48" s="2"/>
      <c r="OTP48" s="2"/>
      <c r="OTQ48" s="2"/>
      <c r="OTR48" s="2"/>
      <c r="OTS48" s="2"/>
      <c r="OTT48" s="2"/>
      <c r="OTU48" s="2"/>
      <c r="OTV48" s="2"/>
      <c r="OTW48" s="2"/>
      <c r="OTX48" s="2"/>
      <c r="OTY48" s="2"/>
      <c r="OTZ48" s="2"/>
      <c r="OUA48" s="2"/>
      <c r="OUB48" s="2"/>
      <c r="OUC48" s="2"/>
      <c r="OUD48" s="2"/>
      <c r="OUE48" s="2"/>
      <c r="OUF48" s="2"/>
      <c r="OUG48" s="2"/>
      <c r="OUH48" s="2"/>
      <c r="OUI48" s="2"/>
      <c r="OUJ48" s="2"/>
      <c r="OUK48" s="2"/>
      <c r="OUL48" s="2"/>
      <c r="OUM48" s="2"/>
      <c r="OUN48" s="2"/>
      <c r="OUO48" s="2"/>
      <c r="OUP48" s="2"/>
      <c r="OUQ48" s="2"/>
      <c r="OUR48" s="2"/>
      <c r="OUS48" s="2"/>
      <c r="OUT48" s="2"/>
      <c r="OUU48" s="2"/>
      <c r="OUV48" s="2"/>
      <c r="OUW48" s="2"/>
      <c r="OUX48" s="2"/>
      <c r="OUY48" s="2"/>
      <c r="OUZ48" s="2"/>
      <c r="OVA48" s="2"/>
      <c r="OVB48" s="2"/>
      <c r="OVC48" s="2"/>
      <c r="OVD48" s="2"/>
      <c r="OVE48" s="2"/>
      <c r="OVF48" s="2"/>
      <c r="OVG48" s="2"/>
      <c r="OVH48" s="2"/>
      <c r="OVI48" s="2"/>
      <c r="OVJ48" s="2"/>
      <c r="OVK48" s="2"/>
      <c r="OVL48" s="2"/>
      <c r="OVM48" s="2"/>
      <c r="OVN48" s="2"/>
      <c r="OVO48" s="2"/>
      <c r="OVP48" s="2"/>
      <c r="OVQ48" s="2"/>
      <c r="OVR48" s="2"/>
      <c r="OVS48" s="2"/>
      <c r="OVT48" s="2"/>
      <c r="OVU48" s="2"/>
      <c r="OVV48" s="2"/>
      <c r="OVW48" s="2"/>
      <c r="OVX48" s="2"/>
      <c r="OVY48" s="2"/>
      <c r="OVZ48" s="2"/>
      <c r="OWA48" s="2"/>
      <c r="OWB48" s="2"/>
      <c r="OWC48" s="2"/>
      <c r="OWD48" s="2"/>
      <c r="OWE48" s="2"/>
      <c r="OWF48" s="2"/>
      <c r="OWG48" s="2"/>
      <c r="OWH48" s="2"/>
      <c r="OWI48" s="2"/>
      <c r="OWJ48" s="2"/>
      <c r="OWK48" s="2"/>
      <c r="OWL48" s="2"/>
      <c r="OWM48" s="2"/>
      <c r="OWN48" s="2"/>
      <c r="OWO48" s="2"/>
      <c r="OWP48" s="2"/>
      <c r="OWQ48" s="2"/>
      <c r="OWR48" s="2"/>
      <c r="OWS48" s="2"/>
      <c r="OWT48" s="2"/>
      <c r="OWU48" s="2"/>
      <c r="OWV48" s="2"/>
      <c r="OWW48" s="2"/>
      <c r="OWX48" s="2"/>
      <c r="OWY48" s="2"/>
      <c r="OWZ48" s="2"/>
      <c r="OXA48" s="2"/>
      <c r="OXB48" s="2"/>
      <c r="OXC48" s="2"/>
      <c r="OXD48" s="2"/>
      <c r="OXE48" s="2"/>
      <c r="OXF48" s="2"/>
      <c r="OXG48" s="2"/>
      <c r="OXH48" s="2"/>
      <c r="OXI48" s="2"/>
      <c r="OXJ48" s="2"/>
      <c r="OXK48" s="2"/>
      <c r="OXL48" s="2"/>
      <c r="OXM48" s="2"/>
      <c r="OXN48" s="2"/>
      <c r="OXO48" s="2"/>
      <c r="OXP48" s="2"/>
      <c r="OXQ48" s="2"/>
      <c r="OXR48" s="2"/>
      <c r="OXS48" s="2"/>
      <c r="OXT48" s="2"/>
      <c r="OXU48" s="2"/>
      <c r="OXV48" s="2"/>
      <c r="OXW48" s="2"/>
      <c r="OXX48" s="2"/>
      <c r="OXY48" s="2"/>
      <c r="OXZ48" s="2"/>
      <c r="OYA48" s="2"/>
      <c r="OYB48" s="2"/>
      <c r="OYC48" s="2"/>
      <c r="OYD48" s="2"/>
      <c r="OYE48" s="2"/>
      <c r="OYF48" s="2"/>
      <c r="OYG48" s="2"/>
      <c r="OYH48" s="2"/>
      <c r="OYI48" s="2"/>
      <c r="OYJ48" s="2"/>
      <c r="OYK48" s="2"/>
      <c r="OYL48" s="2"/>
      <c r="OYM48" s="2"/>
      <c r="OYN48" s="2"/>
      <c r="OYO48" s="2"/>
      <c r="OYP48" s="2"/>
      <c r="OYQ48" s="2"/>
      <c r="OYR48" s="2"/>
      <c r="OYS48" s="2"/>
      <c r="OYT48" s="2"/>
      <c r="OYU48" s="2"/>
      <c r="OYV48" s="2"/>
      <c r="OYW48" s="2"/>
      <c r="OYX48" s="2"/>
      <c r="OYY48" s="2"/>
      <c r="OYZ48" s="2"/>
      <c r="OZA48" s="2"/>
      <c r="OZB48" s="2"/>
      <c r="OZC48" s="2"/>
      <c r="OZD48" s="2"/>
      <c r="OZE48" s="2"/>
      <c r="OZF48" s="2"/>
      <c r="OZG48" s="2"/>
      <c r="OZH48" s="2"/>
      <c r="OZI48" s="2"/>
      <c r="OZJ48" s="2"/>
      <c r="OZK48" s="2"/>
      <c r="OZL48" s="2"/>
      <c r="OZM48" s="2"/>
      <c r="OZN48" s="2"/>
      <c r="OZO48" s="2"/>
      <c r="OZP48" s="2"/>
      <c r="OZQ48" s="2"/>
      <c r="OZR48" s="2"/>
      <c r="OZS48" s="2"/>
      <c r="OZT48" s="2"/>
      <c r="OZU48" s="2"/>
      <c r="OZV48" s="2"/>
      <c r="OZW48" s="2"/>
      <c r="OZX48" s="2"/>
      <c r="OZY48" s="2"/>
      <c r="OZZ48" s="2"/>
      <c r="PAA48" s="2"/>
      <c r="PAB48" s="2"/>
      <c r="PAC48" s="2"/>
      <c r="PAD48" s="2"/>
      <c r="PAE48" s="2"/>
      <c r="PAF48" s="2"/>
      <c r="PAG48" s="2"/>
      <c r="PAH48" s="2"/>
      <c r="PAI48" s="2"/>
      <c r="PAJ48" s="2"/>
      <c r="PAK48" s="2"/>
      <c r="PAL48" s="2"/>
      <c r="PAM48" s="2"/>
      <c r="PAN48" s="2"/>
      <c r="PAO48" s="2"/>
      <c r="PAP48" s="2"/>
      <c r="PAQ48" s="2"/>
      <c r="PAR48" s="2"/>
      <c r="PAS48" s="2"/>
      <c r="PAT48" s="2"/>
      <c r="PAU48" s="2"/>
      <c r="PAV48" s="2"/>
      <c r="PAW48" s="2"/>
      <c r="PAX48" s="2"/>
      <c r="PAY48" s="2"/>
      <c r="PAZ48" s="2"/>
      <c r="PBA48" s="2"/>
      <c r="PBB48" s="2"/>
      <c r="PBC48" s="2"/>
      <c r="PBD48" s="2"/>
      <c r="PBE48" s="2"/>
      <c r="PBF48" s="2"/>
      <c r="PBG48" s="2"/>
      <c r="PBH48" s="2"/>
      <c r="PBI48" s="2"/>
      <c r="PBJ48" s="2"/>
      <c r="PBK48" s="2"/>
      <c r="PBL48" s="2"/>
      <c r="PBM48" s="2"/>
      <c r="PBN48" s="2"/>
      <c r="PBO48" s="2"/>
      <c r="PBP48" s="2"/>
      <c r="PBQ48" s="2"/>
      <c r="PBR48" s="2"/>
      <c r="PBS48" s="2"/>
      <c r="PBT48" s="2"/>
      <c r="PBU48" s="2"/>
      <c r="PBV48" s="2"/>
      <c r="PBW48" s="2"/>
      <c r="PBX48" s="2"/>
      <c r="PBY48" s="2"/>
      <c r="PBZ48" s="2"/>
      <c r="PCA48" s="2"/>
      <c r="PCB48" s="2"/>
      <c r="PCC48" s="2"/>
      <c r="PCD48" s="2"/>
      <c r="PCE48" s="2"/>
      <c r="PCF48" s="2"/>
      <c r="PCG48" s="2"/>
      <c r="PCH48" s="2"/>
      <c r="PCI48" s="2"/>
      <c r="PCJ48" s="2"/>
      <c r="PCK48" s="2"/>
      <c r="PCL48" s="2"/>
      <c r="PCM48" s="2"/>
      <c r="PCN48" s="2"/>
      <c r="PCO48" s="2"/>
      <c r="PCP48" s="2"/>
      <c r="PCQ48" s="2"/>
      <c r="PCR48" s="2"/>
      <c r="PCS48" s="2"/>
      <c r="PCT48" s="2"/>
      <c r="PCU48" s="2"/>
      <c r="PCV48" s="2"/>
      <c r="PCW48" s="2"/>
      <c r="PCX48" s="2"/>
      <c r="PCY48" s="2"/>
      <c r="PCZ48" s="2"/>
      <c r="PDA48" s="2"/>
      <c r="PDB48" s="2"/>
      <c r="PDC48" s="2"/>
      <c r="PDD48" s="2"/>
      <c r="PDE48" s="2"/>
      <c r="PDF48" s="2"/>
      <c r="PDG48" s="2"/>
      <c r="PDH48" s="2"/>
      <c r="PDI48" s="2"/>
      <c r="PDJ48" s="2"/>
      <c r="PDK48" s="2"/>
      <c r="PDL48" s="2"/>
      <c r="PDM48" s="2"/>
      <c r="PDN48" s="2"/>
      <c r="PDO48" s="2"/>
      <c r="PDP48" s="2"/>
      <c r="PDQ48" s="2"/>
      <c r="PDR48" s="2"/>
      <c r="PDS48" s="2"/>
      <c r="PDT48" s="2"/>
      <c r="PDU48" s="2"/>
      <c r="PDV48" s="2"/>
      <c r="PDW48" s="2"/>
      <c r="PDX48" s="2"/>
      <c r="PDY48" s="2"/>
      <c r="PDZ48" s="2"/>
      <c r="PEA48" s="2"/>
      <c r="PEB48" s="2"/>
      <c r="PEC48" s="2"/>
      <c r="PED48" s="2"/>
      <c r="PEE48" s="2"/>
      <c r="PEF48" s="2"/>
      <c r="PEG48" s="2"/>
      <c r="PEH48" s="2"/>
      <c r="PEI48" s="2"/>
      <c r="PEJ48" s="2"/>
      <c r="PEK48" s="2"/>
      <c r="PEL48" s="2"/>
      <c r="PEM48" s="2"/>
      <c r="PEN48" s="2"/>
      <c r="PEO48" s="2"/>
      <c r="PEP48" s="2"/>
      <c r="PEQ48" s="2"/>
      <c r="PER48" s="2"/>
      <c r="PES48" s="2"/>
      <c r="PET48" s="2"/>
      <c r="PEU48" s="2"/>
      <c r="PEV48" s="2"/>
      <c r="PEW48" s="2"/>
      <c r="PEX48" s="2"/>
      <c r="PEY48" s="2"/>
      <c r="PEZ48" s="2"/>
      <c r="PFA48" s="2"/>
      <c r="PFB48" s="2"/>
      <c r="PFC48" s="2"/>
      <c r="PFD48" s="2"/>
      <c r="PFE48" s="2"/>
      <c r="PFF48" s="2"/>
      <c r="PFG48" s="2"/>
      <c r="PFH48" s="2"/>
      <c r="PFI48" s="2"/>
      <c r="PFJ48" s="2"/>
      <c r="PFK48" s="2"/>
      <c r="PFL48" s="2"/>
      <c r="PFM48" s="2"/>
      <c r="PFN48" s="2"/>
      <c r="PFO48" s="2"/>
      <c r="PFP48" s="2"/>
      <c r="PFQ48" s="2"/>
      <c r="PFR48" s="2"/>
      <c r="PFS48" s="2"/>
      <c r="PFT48" s="2"/>
      <c r="PFU48" s="2"/>
      <c r="PFV48" s="2"/>
      <c r="PFW48" s="2"/>
      <c r="PFX48" s="2"/>
      <c r="PFY48" s="2"/>
      <c r="PFZ48" s="2"/>
      <c r="PGA48" s="2"/>
      <c r="PGB48" s="2"/>
      <c r="PGC48" s="2"/>
      <c r="PGD48" s="2"/>
      <c r="PGE48" s="2"/>
      <c r="PGF48" s="2"/>
      <c r="PGG48" s="2"/>
      <c r="PGH48" s="2"/>
      <c r="PGI48" s="2"/>
      <c r="PGJ48" s="2"/>
      <c r="PGK48" s="2"/>
      <c r="PGL48" s="2"/>
      <c r="PGM48" s="2"/>
      <c r="PGN48" s="2"/>
      <c r="PGO48" s="2"/>
      <c r="PGP48" s="2"/>
      <c r="PGQ48" s="2"/>
      <c r="PGR48" s="2"/>
      <c r="PGS48" s="2"/>
      <c r="PGT48" s="2"/>
      <c r="PGU48" s="2"/>
      <c r="PGV48" s="2"/>
      <c r="PGW48" s="2"/>
      <c r="PGX48" s="2"/>
      <c r="PGY48" s="2"/>
      <c r="PGZ48" s="2"/>
      <c r="PHA48" s="2"/>
      <c r="PHB48" s="2"/>
      <c r="PHC48" s="2"/>
      <c r="PHD48" s="2"/>
      <c r="PHE48" s="2"/>
      <c r="PHF48" s="2"/>
      <c r="PHG48" s="2"/>
      <c r="PHH48" s="2"/>
      <c r="PHI48" s="2"/>
      <c r="PHJ48" s="2"/>
      <c r="PHK48" s="2"/>
      <c r="PHL48" s="2"/>
      <c r="PHM48" s="2"/>
      <c r="PHN48" s="2"/>
      <c r="PHO48" s="2"/>
      <c r="PHP48" s="2"/>
      <c r="PHQ48" s="2"/>
      <c r="PHR48" s="2"/>
      <c r="PHS48" s="2"/>
      <c r="PHT48" s="2"/>
      <c r="PHU48" s="2"/>
      <c r="PHV48" s="2"/>
      <c r="PHW48" s="2"/>
      <c r="PHX48" s="2"/>
      <c r="PHY48" s="2"/>
      <c r="PHZ48" s="2"/>
      <c r="PIA48" s="2"/>
      <c r="PIB48" s="2"/>
      <c r="PIC48" s="2"/>
      <c r="PID48" s="2"/>
      <c r="PIE48" s="2"/>
      <c r="PIF48" s="2"/>
      <c r="PIG48" s="2"/>
      <c r="PIH48" s="2"/>
      <c r="PII48" s="2"/>
      <c r="PIJ48" s="2"/>
      <c r="PIK48" s="2"/>
      <c r="PIL48" s="2"/>
      <c r="PIM48" s="2"/>
      <c r="PIN48" s="2"/>
      <c r="PIO48" s="2"/>
      <c r="PIP48" s="2"/>
      <c r="PIQ48" s="2"/>
      <c r="PIR48" s="2"/>
      <c r="PIS48" s="2"/>
      <c r="PIT48" s="2"/>
      <c r="PIU48" s="2"/>
      <c r="PIV48" s="2"/>
      <c r="PIW48" s="2"/>
      <c r="PIX48" s="2"/>
      <c r="PIY48" s="2"/>
      <c r="PIZ48" s="2"/>
      <c r="PJA48" s="2"/>
      <c r="PJB48" s="2"/>
      <c r="PJC48" s="2"/>
      <c r="PJD48" s="2"/>
      <c r="PJE48" s="2"/>
      <c r="PJF48" s="2"/>
      <c r="PJG48" s="2"/>
      <c r="PJH48" s="2"/>
      <c r="PJI48" s="2"/>
      <c r="PJJ48" s="2"/>
      <c r="PJK48" s="2"/>
      <c r="PJL48" s="2"/>
      <c r="PJM48" s="2"/>
      <c r="PJN48" s="2"/>
      <c r="PJO48" s="2"/>
      <c r="PJP48" s="2"/>
      <c r="PJQ48" s="2"/>
      <c r="PJR48" s="2"/>
      <c r="PJS48" s="2"/>
      <c r="PJT48" s="2"/>
      <c r="PJU48" s="2"/>
      <c r="PJV48" s="2"/>
      <c r="PJW48" s="2"/>
      <c r="PJX48" s="2"/>
      <c r="PJY48" s="2"/>
      <c r="PJZ48" s="2"/>
      <c r="PKA48" s="2"/>
      <c r="PKB48" s="2"/>
      <c r="PKC48" s="2"/>
      <c r="PKD48" s="2"/>
      <c r="PKE48" s="2"/>
      <c r="PKF48" s="2"/>
      <c r="PKG48" s="2"/>
      <c r="PKH48" s="2"/>
      <c r="PKI48" s="2"/>
      <c r="PKJ48" s="2"/>
      <c r="PKK48" s="2"/>
      <c r="PKL48" s="2"/>
      <c r="PKM48" s="2"/>
      <c r="PKN48" s="2"/>
      <c r="PKO48" s="2"/>
      <c r="PKP48" s="2"/>
      <c r="PKQ48" s="2"/>
      <c r="PKR48" s="2"/>
      <c r="PKS48" s="2"/>
      <c r="PKT48" s="2"/>
      <c r="PKU48" s="2"/>
      <c r="PKV48" s="2"/>
      <c r="PKW48" s="2"/>
      <c r="PKX48" s="2"/>
      <c r="PKY48" s="2"/>
      <c r="PKZ48" s="2"/>
      <c r="PLA48" s="2"/>
      <c r="PLB48" s="2"/>
      <c r="PLC48" s="2"/>
      <c r="PLD48" s="2"/>
      <c r="PLE48" s="2"/>
      <c r="PLF48" s="2"/>
      <c r="PLG48" s="2"/>
      <c r="PLH48" s="2"/>
      <c r="PLI48" s="2"/>
      <c r="PLJ48" s="2"/>
      <c r="PLK48" s="2"/>
      <c r="PLL48" s="2"/>
      <c r="PLM48" s="2"/>
      <c r="PLN48" s="2"/>
      <c r="PLO48" s="2"/>
      <c r="PLP48" s="2"/>
      <c r="PLQ48" s="2"/>
      <c r="PLR48" s="2"/>
      <c r="PLS48" s="2"/>
      <c r="PLT48" s="2"/>
      <c r="PLU48" s="2"/>
      <c r="PLV48" s="2"/>
      <c r="PLW48" s="2"/>
      <c r="PLX48" s="2"/>
      <c r="PLY48" s="2"/>
      <c r="PLZ48" s="2"/>
      <c r="PMA48" s="2"/>
      <c r="PMB48" s="2"/>
      <c r="PMC48" s="2"/>
      <c r="PMD48" s="2"/>
      <c r="PME48" s="2"/>
      <c r="PMF48" s="2"/>
      <c r="PMG48" s="2"/>
      <c r="PMH48" s="2"/>
      <c r="PMI48" s="2"/>
      <c r="PMJ48" s="2"/>
      <c r="PMK48" s="2"/>
      <c r="PML48" s="2"/>
      <c r="PMM48" s="2"/>
      <c r="PMN48" s="2"/>
      <c r="PMO48" s="2"/>
      <c r="PMP48" s="2"/>
      <c r="PMQ48" s="2"/>
      <c r="PMR48" s="2"/>
      <c r="PMS48" s="2"/>
      <c r="PMT48" s="2"/>
      <c r="PMU48" s="2"/>
      <c r="PMV48" s="2"/>
      <c r="PMW48" s="2"/>
      <c r="PMX48" s="2"/>
      <c r="PMY48" s="2"/>
      <c r="PMZ48" s="2"/>
      <c r="PNA48" s="2"/>
      <c r="PNB48" s="2"/>
      <c r="PNC48" s="2"/>
      <c r="PND48" s="2"/>
      <c r="PNE48" s="2"/>
      <c r="PNF48" s="2"/>
      <c r="PNG48" s="2"/>
      <c r="PNH48" s="2"/>
      <c r="PNI48" s="2"/>
      <c r="PNJ48" s="2"/>
      <c r="PNK48" s="2"/>
      <c r="PNL48" s="2"/>
      <c r="PNM48" s="2"/>
      <c r="PNN48" s="2"/>
      <c r="PNO48" s="2"/>
      <c r="PNP48" s="2"/>
      <c r="PNQ48" s="2"/>
      <c r="PNR48" s="2"/>
      <c r="PNS48" s="2"/>
      <c r="PNT48" s="2"/>
      <c r="PNU48" s="2"/>
      <c r="PNV48" s="2"/>
      <c r="PNW48" s="2"/>
      <c r="PNX48" s="2"/>
      <c r="PNY48" s="2"/>
      <c r="PNZ48" s="2"/>
      <c r="POA48" s="2"/>
      <c r="POB48" s="2"/>
      <c r="POC48" s="2"/>
      <c r="POD48" s="2"/>
      <c r="POE48" s="2"/>
      <c r="POF48" s="2"/>
      <c r="POG48" s="2"/>
      <c r="POH48" s="2"/>
      <c r="POI48" s="2"/>
      <c r="POJ48" s="2"/>
      <c r="POK48" s="2"/>
      <c r="POL48" s="2"/>
      <c r="POM48" s="2"/>
      <c r="PON48" s="2"/>
      <c r="POO48" s="2"/>
      <c r="POP48" s="2"/>
      <c r="POQ48" s="2"/>
      <c r="POR48" s="2"/>
      <c r="POS48" s="2"/>
      <c r="POT48" s="2"/>
      <c r="POU48" s="2"/>
      <c r="POV48" s="2"/>
      <c r="POW48" s="2"/>
      <c r="POX48" s="2"/>
      <c r="POY48" s="2"/>
      <c r="POZ48" s="2"/>
      <c r="PPA48" s="2"/>
      <c r="PPB48" s="2"/>
      <c r="PPC48" s="2"/>
      <c r="PPD48" s="2"/>
      <c r="PPE48" s="2"/>
      <c r="PPF48" s="2"/>
      <c r="PPG48" s="2"/>
      <c r="PPH48" s="2"/>
      <c r="PPI48" s="2"/>
      <c r="PPJ48" s="2"/>
      <c r="PPK48" s="2"/>
      <c r="PPL48" s="2"/>
      <c r="PPM48" s="2"/>
      <c r="PPN48" s="2"/>
      <c r="PPO48" s="2"/>
      <c r="PPP48" s="2"/>
      <c r="PPQ48" s="2"/>
      <c r="PPR48" s="2"/>
      <c r="PPS48" s="2"/>
      <c r="PPT48" s="2"/>
      <c r="PPU48" s="2"/>
      <c r="PPV48" s="2"/>
      <c r="PPW48" s="2"/>
      <c r="PPX48" s="2"/>
      <c r="PPY48" s="2"/>
      <c r="PPZ48" s="2"/>
      <c r="PQA48" s="2"/>
      <c r="PQB48" s="2"/>
      <c r="PQC48" s="2"/>
      <c r="PQD48" s="2"/>
      <c r="PQE48" s="2"/>
      <c r="PQF48" s="2"/>
      <c r="PQG48" s="2"/>
      <c r="PQH48" s="2"/>
      <c r="PQI48" s="2"/>
      <c r="PQJ48" s="2"/>
      <c r="PQK48" s="2"/>
      <c r="PQL48" s="2"/>
      <c r="PQM48" s="2"/>
      <c r="PQN48" s="2"/>
      <c r="PQO48" s="2"/>
      <c r="PQP48" s="2"/>
      <c r="PQQ48" s="2"/>
      <c r="PQR48" s="2"/>
      <c r="PQS48" s="2"/>
      <c r="PQT48" s="2"/>
      <c r="PQU48" s="2"/>
      <c r="PQV48" s="2"/>
      <c r="PQW48" s="2"/>
      <c r="PQX48" s="2"/>
      <c r="PQY48" s="2"/>
      <c r="PQZ48" s="2"/>
      <c r="PRA48" s="2"/>
      <c r="PRB48" s="2"/>
      <c r="PRC48" s="2"/>
      <c r="PRD48" s="2"/>
      <c r="PRE48" s="2"/>
      <c r="PRF48" s="2"/>
      <c r="PRG48" s="2"/>
      <c r="PRH48" s="2"/>
      <c r="PRI48" s="2"/>
      <c r="PRJ48" s="2"/>
      <c r="PRK48" s="2"/>
      <c r="PRL48" s="2"/>
      <c r="PRM48" s="2"/>
      <c r="PRN48" s="2"/>
      <c r="PRO48" s="2"/>
      <c r="PRP48" s="2"/>
      <c r="PRQ48" s="2"/>
      <c r="PRR48" s="2"/>
      <c r="PRS48" s="2"/>
      <c r="PRT48" s="2"/>
      <c r="PRU48" s="2"/>
      <c r="PRV48" s="2"/>
      <c r="PRW48" s="2"/>
      <c r="PRX48" s="2"/>
      <c r="PRY48" s="2"/>
      <c r="PRZ48" s="2"/>
      <c r="PSA48" s="2"/>
      <c r="PSB48" s="2"/>
      <c r="PSC48" s="2"/>
      <c r="PSD48" s="2"/>
      <c r="PSE48" s="2"/>
      <c r="PSF48" s="2"/>
      <c r="PSG48" s="2"/>
      <c r="PSH48" s="2"/>
      <c r="PSI48" s="2"/>
      <c r="PSJ48" s="2"/>
      <c r="PSK48" s="2"/>
      <c r="PSL48" s="2"/>
      <c r="PSM48" s="2"/>
      <c r="PSN48" s="2"/>
      <c r="PSO48" s="2"/>
      <c r="PSP48" s="2"/>
      <c r="PSQ48" s="2"/>
      <c r="PSR48" s="2"/>
      <c r="PSS48" s="2"/>
      <c r="PST48" s="2"/>
      <c r="PSU48" s="2"/>
      <c r="PSV48" s="2"/>
      <c r="PSW48" s="2"/>
      <c r="PSX48" s="2"/>
      <c r="PSY48" s="2"/>
      <c r="PSZ48" s="2"/>
      <c r="PTA48" s="2"/>
      <c r="PTB48" s="2"/>
      <c r="PTC48" s="2"/>
      <c r="PTD48" s="2"/>
      <c r="PTE48" s="2"/>
      <c r="PTF48" s="2"/>
      <c r="PTG48" s="2"/>
      <c r="PTH48" s="2"/>
      <c r="PTI48" s="2"/>
      <c r="PTJ48" s="2"/>
      <c r="PTK48" s="2"/>
      <c r="PTL48" s="2"/>
      <c r="PTM48" s="2"/>
      <c r="PTN48" s="2"/>
      <c r="PTO48" s="2"/>
      <c r="PTP48" s="2"/>
      <c r="PTQ48" s="2"/>
      <c r="PTR48" s="2"/>
      <c r="PTS48" s="2"/>
      <c r="PTT48" s="2"/>
      <c r="PTU48" s="2"/>
      <c r="PTV48" s="2"/>
      <c r="PTW48" s="2"/>
      <c r="PTX48" s="2"/>
      <c r="PTY48" s="2"/>
      <c r="PTZ48" s="2"/>
      <c r="PUA48" s="2"/>
      <c r="PUB48" s="2"/>
      <c r="PUC48" s="2"/>
      <c r="PUD48" s="2"/>
      <c r="PUE48" s="2"/>
      <c r="PUF48" s="2"/>
      <c r="PUG48" s="2"/>
      <c r="PUH48" s="2"/>
      <c r="PUI48" s="2"/>
      <c r="PUJ48" s="2"/>
      <c r="PUK48" s="2"/>
      <c r="PUL48" s="2"/>
      <c r="PUM48" s="2"/>
      <c r="PUN48" s="2"/>
      <c r="PUO48" s="2"/>
      <c r="PUP48" s="2"/>
      <c r="PUQ48" s="2"/>
      <c r="PUR48" s="2"/>
      <c r="PUS48" s="2"/>
      <c r="PUT48" s="2"/>
      <c r="PUU48" s="2"/>
      <c r="PUV48" s="2"/>
      <c r="PUW48" s="2"/>
      <c r="PUX48" s="2"/>
      <c r="PUY48" s="2"/>
      <c r="PUZ48" s="2"/>
      <c r="PVA48" s="2"/>
      <c r="PVB48" s="2"/>
      <c r="PVC48" s="2"/>
      <c r="PVD48" s="2"/>
      <c r="PVE48" s="2"/>
      <c r="PVF48" s="2"/>
      <c r="PVG48" s="2"/>
      <c r="PVH48" s="2"/>
      <c r="PVI48" s="2"/>
      <c r="PVJ48" s="2"/>
      <c r="PVK48" s="2"/>
      <c r="PVL48" s="2"/>
      <c r="PVM48" s="2"/>
      <c r="PVN48" s="2"/>
      <c r="PVO48" s="2"/>
      <c r="PVP48" s="2"/>
      <c r="PVQ48" s="2"/>
      <c r="PVR48" s="2"/>
      <c r="PVS48" s="2"/>
      <c r="PVT48" s="2"/>
      <c r="PVU48" s="2"/>
      <c r="PVV48" s="2"/>
      <c r="PVW48" s="2"/>
      <c r="PVX48" s="2"/>
      <c r="PVY48" s="2"/>
      <c r="PVZ48" s="2"/>
      <c r="PWA48" s="2"/>
      <c r="PWB48" s="2"/>
      <c r="PWC48" s="2"/>
      <c r="PWD48" s="2"/>
      <c r="PWE48" s="2"/>
      <c r="PWF48" s="2"/>
      <c r="PWG48" s="2"/>
      <c r="PWH48" s="2"/>
      <c r="PWI48" s="2"/>
      <c r="PWJ48" s="2"/>
      <c r="PWK48" s="2"/>
      <c r="PWL48" s="2"/>
      <c r="PWM48" s="2"/>
      <c r="PWN48" s="2"/>
      <c r="PWO48" s="2"/>
      <c r="PWP48" s="2"/>
      <c r="PWQ48" s="2"/>
      <c r="PWR48" s="2"/>
      <c r="PWS48" s="2"/>
      <c r="PWT48" s="2"/>
      <c r="PWU48" s="2"/>
      <c r="PWV48" s="2"/>
      <c r="PWW48" s="2"/>
      <c r="PWX48" s="2"/>
      <c r="PWY48" s="2"/>
      <c r="PWZ48" s="2"/>
      <c r="PXA48" s="2"/>
      <c r="PXB48" s="2"/>
      <c r="PXC48" s="2"/>
      <c r="PXD48" s="2"/>
      <c r="PXE48" s="2"/>
      <c r="PXF48" s="2"/>
      <c r="PXG48" s="2"/>
      <c r="PXH48" s="2"/>
      <c r="PXI48" s="2"/>
      <c r="PXJ48" s="2"/>
      <c r="PXK48" s="2"/>
      <c r="PXL48" s="2"/>
      <c r="PXM48" s="2"/>
      <c r="PXN48" s="2"/>
      <c r="PXO48" s="2"/>
      <c r="PXP48" s="2"/>
      <c r="PXQ48" s="2"/>
      <c r="PXR48" s="2"/>
      <c r="PXS48" s="2"/>
      <c r="PXT48" s="2"/>
      <c r="PXU48" s="2"/>
      <c r="PXV48" s="2"/>
      <c r="PXW48" s="2"/>
      <c r="PXX48" s="2"/>
      <c r="PXY48" s="2"/>
      <c r="PXZ48" s="2"/>
      <c r="PYA48" s="2"/>
      <c r="PYB48" s="2"/>
      <c r="PYC48" s="2"/>
      <c r="PYD48" s="2"/>
      <c r="PYE48" s="2"/>
      <c r="PYF48" s="2"/>
      <c r="PYG48" s="2"/>
      <c r="PYH48" s="2"/>
      <c r="PYI48" s="2"/>
      <c r="PYJ48" s="2"/>
      <c r="PYK48" s="2"/>
      <c r="PYL48" s="2"/>
      <c r="PYM48" s="2"/>
      <c r="PYN48" s="2"/>
      <c r="PYO48" s="2"/>
      <c r="PYP48" s="2"/>
      <c r="PYQ48" s="2"/>
      <c r="PYR48" s="2"/>
      <c r="PYS48" s="2"/>
      <c r="PYT48" s="2"/>
      <c r="PYU48" s="2"/>
      <c r="PYV48" s="2"/>
      <c r="PYW48" s="2"/>
      <c r="PYX48" s="2"/>
      <c r="PYY48" s="2"/>
      <c r="PYZ48" s="2"/>
      <c r="PZA48" s="2"/>
      <c r="PZB48" s="2"/>
      <c r="PZC48" s="2"/>
      <c r="PZD48" s="2"/>
      <c r="PZE48" s="2"/>
      <c r="PZF48" s="2"/>
      <c r="PZG48" s="2"/>
      <c r="PZH48" s="2"/>
      <c r="PZI48" s="2"/>
      <c r="PZJ48" s="2"/>
      <c r="PZK48" s="2"/>
      <c r="PZL48" s="2"/>
      <c r="PZM48" s="2"/>
      <c r="PZN48" s="2"/>
      <c r="PZO48" s="2"/>
      <c r="PZP48" s="2"/>
      <c r="PZQ48" s="2"/>
      <c r="PZR48" s="2"/>
      <c r="PZS48" s="2"/>
      <c r="PZT48" s="2"/>
      <c r="PZU48" s="2"/>
      <c r="PZV48" s="2"/>
      <c r="PZW48" s="2"/>
      <c r="PZX48" s="2"/>
      <c r="PZY48" s="2"/>
      <c r="PZZ48" s="2"/>
      <c r="QAA48" s="2"/>
      <c r="QAB48" s="2"/>
      <c r="QAC48" s="2"/>
      <c r="QAD48" s="2"/>
      <c r="QAE48" s="2"/>
      <c r="QAF48" s="2"/>
      <c r="QAG48" s="2"/>
      <c r="QAH48" s="2"/>
      <c r="QAI48" s="2"/>
      <c r="QAJ48" s="2"/>
      <c r="QAK48" s="2"/>
      <c r="QAL48" s="2"/>
      <c r="QAM48" s="2"/>
      <c r="QAN48" s="2"/>
      <c r="QAO48" s="2"/>
      <c r="QAP48" s="2"/>
      <c r="QAQ48" s="2"/>
      <c r="QAR48" s="2"/>
      <c r="QAS48" s="2"/>
      <c r="QAT48" s="2"/>
      <c r="QAU48" s="2"/>
      <c r="QAV48" s="2"/>
      <c r="QAW48" s="2"/>
      <c r="QAX48" s="2"/>
      <c r="QAY48" s="2"/>
      <c r="QAZ48" s="2"/>
      <c r="QBA48" s="2"/>
      <c r="QBB48" s="2"/>
      <c r="QBC48" s="2"/>
      <c r="QBD48" s="2"/>
      <c r="QBE48" s="2"/>
      <c r="QBF48" s="2"/>
      <c r="QBG48" s="2"/>
      <c r="QBH48" s="2"/>
      <c r="QBI48" s="2"/>
      <c r="QBJ48" s="2"/>
      <c r="QBK48" s="2"/>
      <c r="QBL48" s="2"/>
      <c r="QBM48" s="2"/>
      <c r="QBN48" s="2"/>
      <c r="QBO48" s="2"/>
      <c r="QBP48" s="2"/>
      <c r="QBQ48" s="2"/>
      <c r="QBR48" s="2"/>
      <c r="QBS48" s="2"/>
      <c r="QBT48" s="2"/>
      <c r="QBU48" s="2"/>
      <c r="QBV48" s="2"/>
      <c r="QBW48" s="2"/>
      <c r="QBX48" s="2"/>
      <c r="QBY48" s="2"/>
      <c r="QBZ48" s="2"/>
      <c r="QCA48" s="2"/>
      <c r="QCB48" s="2"/>
      <c r="QCC48" s="2"/>
      <c r="QCD48" s="2"/>
      <c r="QCE48" s="2"/>
      <c r="QCF48" s="2"/>
      <c r="QCG48" s="2"/>
      <c r="QCH48" s="2"/>
      <c r="QCI48" s="2"/>
      <c r="QCJ48" s="2"/>
      <c r="QCK48" s="2"/>
      <c r="QCL48" s="2"/>
      <c r="QCM48" s="2"/>
      <c r="QCN48" s="2"/>
      <c r="QCO48" s="2"/>
      <c r="QCP48" s="2"/>
      <c r="QCQ48" s="2"/>
      <c r="QCR48" s="2"/>
      <c r="QCS48" s="2"/>
      <c r="QCT48" s="2"/>
      <c r="QCU48" s="2"/>
      <c r="QCV48" s="2"/>
      <c r="QCW48" s="2"/>
      <c r="QCX48" s="2"/>
      <c r="QCY48" s="2"/>
      <c r="QCZ48" s="2"/>
      <c r="QDA48" s="2"/>
      <c r="QDB48" s="2"/>
      <c r="QDC48" s="2"/>
      <c r="QDD48" s="2"/>
      <c r="QDE48" s="2"/>
      <c r="QDF48" s="2"/>
      <c r="QDG48" s="2"/>
      <c r="QDH48" s="2"/>
      <c r="QDI48" s="2"/>
      <c r="QDJ48" s="2"/>
      <c r="QDK48" s="2"/>
      <c r="QDL48" s="2"/>
      <c r="QDM48" s="2"/>
      <c r="QDN48" s="2"/>
      <c r="QDO48" s="2"/>
      <c r="QDP48" s="2"/>
      <c r="QDQ48" s="2"/>
      <c r="QDR48" s="2"/>
      <c r="QDS48" s="2"/>
      <c r="QDT48" s="2"/>
      <c r="QDU48" s="2"/>
      <c r="QDV48" s="2"/>
      <c r="QDW48" s="2"/>
      <c r="QDX48" s="2"/>
      <c r="QDY48" s="2"/>
      <c r="QDZ48" s="2"/>
      <c r="QEA48" s="2"/>
      <c r="QEB48" s="2"/>
      <c r="QEC48" s="2"/>
      <c r="QED48" s="2"/>
      <c r="QEE48" s="2"/>
      <c r="QEF48" s="2"/>
      <c r="QEG48" s="2"/>
      <c r="QEH48" s="2"/>
      <c r="QEI48" s="2"/>
      <c r="QEJ48" s="2"/>
      <c r="QEK48" s="2"/>
      <c r="QEL48" s="2"/>
      <c r="QEM48" s="2"/>
      <c r="QEN48" s="2"/>
      <c r="QEO48" s="2"/>
      <c r="QEP48" s="2"/>
      <c r="QEQ48" s="2"/>
      <c r="QER48" s="2"/>
      <c r="QES48" s="2"/>
      <c r="QET48" s="2"/>
      <c r="QEU48" s="2"/>
      <c r="QEV48" s="2"/>
      <c r="QEW48" s="2"/>
      <c r="QEX48" s="2"/>
      <c r="QEY48" s="2"/>
      <c r="QEZ48" s="2"/>
      <c r="QFA48" s="2"/>
      <c r="QFB48" s="2"/>
      <c r="QFC48" s="2"/>
      <c r="QFD48" s="2"/>
      <c r="QFE48" s="2"/>
      <c r="QFF48" s="2"/>
      <c r="QFG48" s="2"/>
      <c r="QFH48" s="2"/>
      <c r="QFI48" s="2"/>
      <c r="QFJ48" s="2"/>
      <c r="QFK48" s="2"/>
      <c r="QFL48" s="2"/>
      <c r="QFM48" s="2"/>
      <c r="QFN48" s="2"/>
      <c r="QFO48" s="2"/>
      <c r="QFP48" s="2"/>
      <c r="QFQ48" s="2"/>
      <c r="QFR48" s="2"/>
      <c r="QFS48" s="2"/>
      <c r="QFT48" s="2"/>
      <c r="QFU48" s="2"/>
      <c r="QFV48" s="2"/>
      <c r="QFW48" s="2"/>
      <c r="QFX48" s="2"/>
      <c r="QFY48" s="2"/>
      <c r="QFZ48" s="2"/>
      <c r="QGA48" s="2"/>
      <c r="QGB48" s="2"/>
      <c r="QGC48" s="2"/>
      <c r="QGD48" s="2"/>
      <c r="QGE48" s="2"/>
      <c r="QGF48" s="2"/>
      <c r="QGG48" s="2"/>
      <c r="QGH48" s="2"/>
      <c r="QGI48" s="2"/>
      <c r="QGJ48" s="2"/>
      <c r="QGK48" s="2"/>
      <c r="QGL48" s="2"/>
      <c r="QGM48" s="2"/>
      <c r="QGN48" s="2"/>
      <c r="QGO48" s="2"/>
      <c r="QGP48" s="2"/>
      <c r="QGQ48" s="2"/>
      <c r="QGR48" s="2"/>
      <c r="QGS48" s="2"/>
      <c r="QGT48" s="2"/>
      <c r="QGU48" s="2"/>
      <c r="QGV48" s="2"/>
      <c r="QGW48" s="2"/>
      <c r="QGX48" s="2"/>
      <c r="QGY48" s="2"/>
      <c r="QGZ48" s="2"/>
      <c r="QHA48" s="2"/>
      <c r="QHB48" s="2"/>
      <c r="QHC48" s="2"/>
      <c r="QHD48" s="2"/>
      <c r="QHE48" s="2"/>
      <c r="QHF48" s="2"/>
      <c r="QHG48" s="2"/>
      <c r="QHH48" s="2"/>
      <c r="QHI48" s="2"/>
      <c r="QHJ48" s="2"/>
      <c r="QHK48" s="2"/>
      <c r="QHL48" s="2"/>
      <c r="QHM48" s="2"/>
      <c r="QHN48" s="2"/>
      <c r="QHO48" s="2"/>
      <c r="QHP48" s="2"/>
      <c r="QHQ48" s="2"/>
      <c r="QHR48" s="2"/>
      <c r="QHS48" s="2"/>
      <c r="QHT48" s="2"/>
      <c r="QHU48" s="2"/>
      <c r="QHV48" s="2"/>
      <c r="QHW48" s="2"/>
      <c r="QHX48" s="2"/>
      <c r="QHY48" s="2"/>
      <c r="QHZ48" s="2"/>
      <c r="QIA48" s="2"/>
      <c r="QIB48" s="2"/>
      <c r="QIC48" s="2"/>
      <c r="QID48" s="2"/>
      <c r="QIE48" s="2"/>
      <c r="QIF48" s="2"/>
      <c r="QIG48" s="2"/>
      <c r="QIH48" s="2"/>
      <c r="QII48" s="2"/>
      <c r="QIJ48" s="2"/>
      <c r="QIK48" s="2"/>
      <c r="QIL48" s="2"/>
      <c r="QIM48" s="2"/>
      <c r="QIN48" s="2"/>
      <c r="QIO48" s="2"/>
      <c r="QIP48" s="2"/>
      <c r="QIQ48" s="2"/>
      <c r="QIR48" s="2"/>
      <c r="QIS48" s="2"/>
      <c r="QIT48" s="2"/>
      <c r="QIU48" s="2"/>
      <c r="QIV48" s="2"/>
      <c r="QIW48" s="2"/>
      <c r="QIX48" s="2"/>
      <c r="QIY48" s="2"/>
      <c r="QIZ48" s="2"/>
      <c r="QJA48" s="2"/>
      <c r="QJB48" s="2"/>
      <c r="QJC48" s="2"/>
      <c r="QJD48" s="2"/>
      <c r="QJE48" s="2"/>
      <c r="QJF48" s="2"/>
      <c r="QJG48" s="2"/>
      <c r="QJH48" s="2"/>
      <c r="QJI48" s="2"/>
      <c r="QJJ48" s="2"/>
      <c r="QJK48" s="2"/>
      <c r="QJL48" s="2"/>
      <c r="QJM48" s="2"/>
      <c r="QJN48" s="2"/>
      <c r="QJO48" s="2"/>
      <c r="QJP48" s="2"/>
      <c r="QJQ48" s="2"/>
      <c r="QJR48" s="2"/>
      <c r="QJS48" s="2"/>
      <c r="QJT48" s="2"/>
      <c r="QJU48" s="2"/>
      <c r="QJV48" s="2"/>
      <c r="QJW48" s="2"/>
      <c r="QJX48" s="2"/>
      <c r="QJY48" s="2"/>
      <c r="QJZ48" s="2"/>
      <c r="QKA48" s="2"/>
      <c r="QKB48" s="2"/>
      <c r="QKC48" s="2"/>
      <c r="QKD48" s="2"/>
      <c r="QKE48" s="2"/>
      <c r="QKF48" s="2"/>
      <c r="QKG48" s="2"/>
      <c r="QKH48" s="2"/>
      <c r="QKI48" s="2"/>
      <c r="QKJ48" s="2"/>
      <c r="QKK48" s="2"/>
      <c r="QKL48" s="2"/>
      <c r="QKM48" s="2"/>
      <c r="QKN48" s="2"/>
      <c r="QKO48" s="2"/>
      <c r="QKP48" s="2"/>
      <c r="QKQ48" s="2"/>
      <c r="QKR48" s="2"/>
      <c r="QKS48" s="2"/>
      <c r="QKT48" s="2"/>
      <c r="QKU48" s="2"/>
      <c r="QKV48" s="2"/>
      <c r="QKW48" s="2"/>
      <c r="QKX48" s="2"/>
      <c r="QKY48" s="2"/>
      <c r="QKZ48" s="2"/>
      <c r="QLA48" s="2"/>
      <c r="QLB48" s="2"/>
      <c r="QLC48" s="2"/>
      <c r="QLD48" s="2"/>
      <c r="QLE48" s="2"/>
      <c r="QLF48" s="2"/>
      <c r="QLG48" s="2"/>
      <c r="QLH48" s="2"/>
      <c r="QLI48" s="2"/>
      <c r="QLJ48" s="2"/>
      <c r="QLK48" s="2"/>
      <c r="QLL48" s="2"/>
      <c r="QLM48" s="2"/>
      <c r="QLN48" s="2"/>
      <c r="QLO48" s="2"/>
      <c r="QLP48" s="2"/>
      <c r="QLQ48" s="2"/>
      <c r="QLR48" s="2"/>
      <c r="QLS48" s="2"/>
      <c r="QLT48" s="2"/>
      <c r="QLU48" s="2"/>
      <c r="QLV48" s="2"/>
      <c r="QLW48" s="2"/>
      <c r="QLX48" s="2"/>
      <c r="QLY48" s="2"/>
      <c r="QLZ48" s="2"/>
      <c r="QMA48" s="2"/>
      <c r="QMB48" s="2"/>
      <c r="QMC48" s="2"/>
      <c r="QMD48" s="2"/>
      <c r="QME48" s="2"/>
      <c r="QMF48" s="2"/>
      <c r="QMG48" s="2"/>
      <c r="QMH48" s="2"/>
      <c r="QMI48" s="2"/>
      <c r="QMJ48" s="2"/>
      <c r="QMK48" s="2"/>
      <c r="QML48" s="2"/>
      <c r="QMM48" s="2"/>
      <c r="QMN48" s="2"/>
      <c r="QMO48" s="2"/>
      <c r="QMP48" s="2"/>
      <c r="QMQ48" s="2"/>
      <c r="QMR48" s="2"/>
      <c r="QMS48" s="2"/>
      <c r="QMT48" s="2"/>
      <c r="QMU48" s="2"/>
      <c r="QMV48" s="2"/>
      <c r="QMW48" s="2"/>
      <c r="QMX48" s="2"/>
      <c r="QMY48" s="2"/>
      <c r="QMZ48" s="2"/>
      <c r="QNA48" s="2"/>
      <c r="QNB48" s="2"/>
      <c r="QNC48" s="2"/>
      <c r="QND48" s="2"/>
      <c r="QNE48" s="2"/>
      <c r="QNF48" s="2"/>
      <c r="QNG48" s="2"/>
      <c r="QNH48" s="2"/>
      <c r="QNI48" s="2"/>
      <c r="QNJ48" s="2"/>
      <c r="QNK48" s="2"/>
      <c r="QNL48" s="2"/>
      <c r="QNM48" s="2"/>
      <c r="QNN48" s="2"/>
      <c r="QNO48" s="2"/>
      <c r="QNP48" s="2"/>
      <c r="QNQ48" s="2"/>
      <c r="QNR48" s="2"/>
      <c r="QNS48" s="2"/>
      <c r="QNT48" s="2"/>
      <c r="QNU48" s="2"/>
      <c r="QNV48" s="2"/>
      <c r="QNW48" s="2"/>
      <c r="QNX48" s="2"/>
      <c r="QNY48" s="2"/>
      <c r="QNZ48" s="2"/>
      <c r="QOA48" s="2"/>
      <c r="QOB48" s="2"/>
      <c r="QOC48" s="2"/>
      <c r="QOD48" s="2"/>
      <c r="QOE48" s="2"/>
      <c r="QOF48" s="2"/>
      <c r="QOG48" s="2"/>
      <c r="QOH48" s="2"/>
      <c r="QOI48" s="2"/>
      <c r="QOJ48" s="2"/>
      <c r="QOK48" s="2"/>
      <c r="QOL48" s="2"/>
      <c r="QOM48" s="2"/>
      <c r="QON48" s="2"/>
      <c r="QOO48" s="2"/>
      <c r="QOP48" s="2"/>
      <c r="QOQ48" s="2"/>
      <c r="QOR48" s="2"/>
      <c r="QOS48" s="2"/>
      <c r="QOT48" s="2"/>
      <c r="QOU48" s="2"/>
      <c r="QOV48" s="2"/>
      <c r="QOW48" s="2"/>
      <c r="QOX48" s="2"/>
      <c r="QOY48" s="2"/>
      <c r="QOZ48" s="2"/>
      <c r="QPA48" s="2"/>
      <c r="QPB48" s="2"/>
      <c r="QPC48" s="2"/>
      <c r="QPD48" s="2"/>
      <c r="QPE48" s="2"/>
      <c r="QPF48" s="2"/>
      <c r="QPG48" s="2"/>
      <c r="QPH48" s="2"/>
      <c r="QPI48" s="2"/>
      <c r="QPJ48" s="2"/>
      <c r="QPK48" s="2"/>
      <c r="QPL48" s="2"/>
      <c r="QPM48" s="2"/>
      <c r="QPN48" s="2"/>
      <c r="QPO48" s="2"/>
      <c r="QPP48" s="2"/>
      <c r="QPQ48" s="2"/>
      <c r="QPR48" s="2"/>
      <c r="QPS48" s="2"/>
      <c r="QPT48" s="2"/>
      <c r="QPU48" s="2"/>
      <c r="QPV48" s="2"/>
      <c r="QPW48" s="2"/>
      <c r="QPX48" s="2"/>
      <c r="QPY48" s="2"/>
      <c r="QPZ48" s="2"/>
      <c r="QQA48" s="2"/>
      <c r="QQB48" s="2"/>
      <c r="QQC48" s="2"/>
      <c r="QQD48" s="2"/>
      <c r="QQE48" s="2"/>
      <c r="QQF48" s="2"/>
      <c r="QQG48" s="2"/>
      <c r="QQH48" s="2"/>
      <c r="QQI48" s="2"/>
      <c r="QQJ48" s="2"/>
      <c r="QQK48" s="2"/>
      <c r="QQL48" s="2"/>
      <c r="QQM48" s="2"/>
      <c r="QQN48" s="2"/>
      <c r="QQO48" s="2"/>
      <c r="QQP48" s="2"/>
      <c r="QQQ48" s="2"/>
      <c r="QQR48" s="2"/>
      <c r="QQS48" s="2"/>
      <c r="QQT48" s="2"/>
      <c r="QQU48" s="2"/>
      <c r="QQV48" s="2"/>
      <c r="QQW48" s="2"/>
      <c r="QQX48" s="2"/>
      <c r="QQY48" s="2"/>
      <c r="QQZ48" s="2"/>
      <c r="QRA48" s="2"/>
      <c r="QRB48" s="2"/>
      <c r="QRC48" s="2"/>
      <c r="QRD48" s="2"/>
      <c r="QRE48" s="2"/>
      <c r="QRF48" s="2"/>
      <c r="QRG48" s="2"/>
      <c r="QRH48" s="2"/>
      <c r="QRI48" s="2"/>
      <c r="QRJ48" s="2"/>
      <c r="QRK48" s="2"/>
      <c r="QRL48" s="2"/>
      <c r="QRM48" s="2"/>
      <c r="QRN48" s="2"/>
      <c r="QRO48" s="2"/>
      <c r="QRP48" s="2"/>
      <c r="QRQ48" s="2"/>
      <c r="QRR48" s="2"/>
      <c r="QRS48" s="2"/>
      <c r="QRT48" s="2"/>
      <c r="QRU48" s="2"/>
      <c r="QRV48" s="2"/>
      <c r="QRW48" s="2"/>
      <c r="QRX48" s="2"/>
      <c r="QRY48" s="2"/>
      <c r="QRZ48" s="2"/>
      <c r="QSA48" s="2"/>
      <c r="QSB48" s="2"/>
      <c r="QSC48" s="2"/>
      <c r="QSD48" s="2"/>
      <c r="QSE48" s="2"/>
      <c r="QSF48" s="2"/>
      <c r="QSG48" s="2"/>
      <c r="QSH48" s="2"/>
      <c r="QSI48" s="2"/>
      <c r="QSJ48" s="2"/>
      <c r="QSK48" s="2"/>
      <c r="QSL48" s="2"/>
      <c r="QSM48" s="2"/>
      <c r="QSN48" s="2"/>
      <c r="QSO48" s="2"/>
      <c r="QSP48" s="2"/>
      <c r="QSQ48" s="2"/>
      <c r="QSR48" s="2"/>
      <c r="QSS48" s="2"/>
      <c r="QST48" s="2"/>
      <c r="QSU48" s="2"/>
      <c r="QSV48" s="2"/>
      <c r="QSW48" s="2"/>
      <c r="QSX48" s="2"/>
      <c r="QSY48" s="2"/>
      <c r="QSZ48" s="2"/>
      <c r="QTA48" s="2"/>
      <c r="QTB48" s="2"/>
      <c r="QTC48" s="2"/>
      <c r="QTD48" s="2"/>
      <c r="QTE48" s="2"/>
      <c r="QTF48" s="2"/>
      <c r="QTG48" s="2"/>
      <c r="QTH48" s="2"/>
      <c r="QTI48" s="2"/>
      <c r="QTJ48" s="2"/>
      <c r="QTK48" s="2"/>
      <c r="QTL48" s="2"/>
      <c r="QTM48" s="2"/>
      <c r="QTN48" s="2"/>
      <c r="QTO48" s="2"/>
      <c r="QTP48" s="2"/>
      <c r="QTQ48" s="2"/>
      <c r="QTR48" s="2"/>
      <c r="QTS48" s="2"/>
      <c r="QTT48" s="2"/>
      <c r="QTU48" s="2"/>
      <c r="QTV48" s="2"/>
      <c r="QTW48" s="2"/>
      <c r="QTX48" s="2"/>
      <c r="QTY48" s="2"/>
      <c r="QTZ48" s="2"/>
      <c r="QUA48" s="2"/>
      <c r="QUB48" s="2"/>
      <c r="QUC48" s="2"/>
      <c r="QUD48" s="2"/>
      <c r="QUE48" s="2"/>
      <c r="QUF48" s="2"/>
      <c r="QUG48" s="2"/>
      <c r="QUH48" s="2"/>
      <c r="QUI48" s="2"/>
      <c r="QUJ48" s="2"/>
      <c r="QUK48" s="2"/>
      <c r="QUL48" s="2"/>
      <c r="QUM48" s="2"/>
      <c r="QUN48" s="2"/>
      <c r="QUO48" s="2"/>
      <c r="QUP48" s="2"/>
      <c r="QUQ48" s="2"/>
      <c r="QUR48" s="2"/>
      <c r="QUS48" s="2"/>
      <c r="QUT48" s="2"/>
      <c r="QUU48" s="2"/>
      <c r="QUV48" s="2"/>
      <c r="QUW48" s="2"/>
      <c r="QUX48" s="2"/>
      <c r="QUY48" s="2"/>
      <c r="QUZ48" s="2"/>
      <c r="QVA48" s="2"/>
      <c r="QVB48" s="2"/>
      <c r="QVC48" s="2"/>
      <c r="QVD48" s="2"/>
      <c r="QVE48" s="2"/>
      <c r="QVF48" s="2"/>
      <c r="QVG48" s="2"/>
      <c r="QVH48" s="2"/>
      <c r="QVI48" s="2"/>
      <c r="QVJ48" s="2"/>
      <c r="QVK48" s="2"/>
      <c r="QVL48" s="2"/>
      <c r="QVM48" s="2"/>
      <c r="QVN48" s="2"/>
      <c r="QVO48" s="2"/>
      <c r="QVP48" s="2"/>
      <c r="QVQ48" s="2"/>
      <c r="QVR48" s="2"/>
      <c r="QVS48" s="2"/>
      <c r="QVT48" s="2"/>
      <c r="QVU48" s="2"/>
      <c r="QVV48" s="2"/>
      <c r="QVW48" s="2"/>
      <c r="QVX48" s="2"/>
      <c r="QVY48" s="2"/>
      <c r="QVZ48" s="2"/>
      <c r="QWA48" s="2"/>
      <c r="QWB48" s="2"/>
      <c r="QWC48" s="2"/>
      <c r="QWD48" s="2"/>
      <c r="QWE48" s="2"/>
      <c r="QWF48" s="2"/>
      <c r="QWG48" s="2"/>
      <c r="QWH48" s="2"/>
      <c r="QWI48" s="2"/>
      <c r="QWJ48" s="2"/>
      <c r="QWK48" s="2"/>
      <c r="QWL48" s="2"/>
      <c r="QWM48" s="2"/>
      <c r="QWN48" s="2"/>
      <c r="QWO48" s="2"/>
      <c r="QWP48" s="2"/>
      <c r="QWQ48" s="2"/>
      <c r="QWR48" s="2"/>
      <c r="QWS48" s="2"/>
      <c r="QWT48" s="2"/>
      <c r="QWU48" s="2"/>
      <c r="QWV48" s="2"/>
      <c r="QWW48" s="2"/>
      <c r="QWX48" s="2"/>
      <c r="QWY48" s="2"/>
      <c r="QWZ48" s="2"/>
      <c r="QXA48" s="2"/>
      <c r="QXB48" s="2"/>
      <c r="QXC48" s="2"/>
      <c r="QXD48" s="2"/>
      <c r="QXE48" s="2"/>
      <c r="QXF48" s="2"/>
      <c r="QXG48" s="2"/>
      <c r="QXH48" s="2"/>
      <c r="QXI48" s="2"/>
      <c r="QXJ48" s="2"/>
      <c r="QXK48" s="2"/>
      <c r="QXL48" s="2"/>
      <c r="QXM48" s="2"/>
      <c r="QXN48" s="2"/>
      <c r="QXO48" s="2"/>
      <c r="QXP48" s="2"/>
      <c r="QXQ48" s="2"/>
      <c r="QXR48" s="2"/>
      <c r="QXS48" s="2"/>
      <c r="QXT48" s="2"/>
      <c r="QXU48" s="2"/>
      <c r="QXV48" s="2"/>
      <c r="QXW48" s="2"/>
      <c r="QXX48" s="2"/>
      <c r="QXY48" s="2"/>
      <c r="QXZ48" s="2"/>
      <c r="QYA48" s="2"/>
      <c r="QYB48" s="2"/>
      <c r="QYC48" s="2"/>
      <c r="QYD48" s="2"/>
      <c r="QYE48" s="2"/>
      <c r="QYF48" s="2"/>
      <c r="QYG48" s="2"/>
      <c r="QYH48" s="2"/>
      <c r="QYI48" s="2"/>
      <c r="QYJ48" s="2"/>
      <c r="QYK48" s="2"/>
      <c r="QYL48" s="2"/>
      <c r="QYM48" s="2"/>
      <c r="QYN48" s="2"/>
      <c r="QYO48" s="2"/>
      <c r="QYP48" s="2"/>
      <c r="QYQ48" s="2"/>
      <c r="QYR48" s="2"/>
      <c r="QYS48" s="2"/>
      <c r="QYT48" s="2"/>
      <c r="QYU48" s="2"/>
      <c r="QYV48" s="2"/>
      <c r="QYW48" s="2"/>
      <c r="QYX48" s="2"/>
      <c r="QYY48" s="2"/>
      <c r="QYZ48" s="2"/>
      <c r="QZA48" s="2"/>
      <c r="QZB48" s="2"/>
      <c r="QZC48" s="2"/>
      <c r="QZD48" s="2"/>
      <c r="QZE48" s="2"/>
      <c r="QZF48" s="2"/>
      <c r="QZG48" s="2"/>
      <c r="QZH48" s="2"/>
      <c r="QZI48" s="2"/>
      <c r="QZJ48" s="2"/>
      <c r="QZK48" s="2"/>
      <c r="QZL48" s="2"/>
      <c r="QZM48" s="2"/>
      <c r="QZN48" s="2"/>
      <c r="QZO48" s="2"/>
      <c r="QZP48" s="2"/>
      <c r="QZQ48" s="2"/>
      <c r="QZR48" s="2"/>
      <c r="QZS48" s="2"/>
      <c r="QZT48" s="2"/>
      <c r="QZU48" s="2"/>
      <c r="QZV48" s="2"/>
      <c r="QZW48" s="2"/>
      <c r="QZX48" s="2"/>
      <c r="QZY48" s="2"/>
      <c r="QZZ48" s="2"/>
      <c r="RAA48" s="2"/>
      <c r="RAB48" s="2"/>
      <c r="RAC48" s="2"/>
      <c r="RAD48" s="2"/>
      <c r="RAE48" s="2"/>
      <c r="RAF48" s="2"/>
      <c r="RAG48" s="2"/>
      <c r="RAH48" s="2"/>
      <c r="RAI48" s="2"/>
      <c r="RAJ48" s="2"/>
      <c r="RAK48" s="2"/>
      <c r="RAL48" s="2"/>
      <c r="RAM48" s="2"/>
      <c r="RAN48" s="2"/>
      <c r="RAO48" s="2"/>
      <c r="RAP48" s="2"/>
      <c r="RAQ48" s="2"/>
      <c r="RAR48" s="2"/>
      <c r="RAS48" s="2"/>
      <c r="RAT48" s="2"/>
      <c r="RAU48" s="2"/>
      <c r="RAV48" s="2"/>
      <c r="RAW48" s="2"/>
      <c r="RAX48" s="2"/>
      <c r="RAY48" s="2"/>
      <c r="RAZ48" s="2"/>
      <c r="RBA48" s="2"/>
      <c r="RBB48" s="2"/>
      <c r="RBC48" s="2"/>
      <c r="RBD48" s="2"/>
      <c r="RBE48" s="2"/>
      <c r="RBF48" s="2"/>
      <c r="RBG48" s="2"/>
      <c r="RBH48" s="2"/>
      <c r="RBI48" s="2"/>
      <c r="RBJ48" s="2"/>
      <c r="RBK48" s="2"/>
      <c r="RBL48" s="2"/>
      <c r="RBM48" s="2"/>
      <c r="RBN48" s="2"/>
      <c r="RBO48" s="2"/>
      <c r="RBP48" s="2"/>
      <c r="RBQ48" s="2"/>
      <c r="RBR48" s="2"/>
      <c r="RBS48" s="2"/>
      <c r="RBT48" s="2"/>
      <c r="RBU48" s="2"/>
      <c r="RBV48" s="2"/>
      <c r="RBW48" s="2"/>
      <c r="RBX48" s="2"/>
      <c r="RBY48" s="2"/>
      <c r="RBZ48" s="2"/>
      <c r="RCA48" s="2"/>
      <c r="RCB48" s="2"/>
      <c r="RCC48" s="2"/>
      <c r="RCD48" s="2"/>
      <c r="RCE48" s="2"/>
      <c r="RCF48" s="2"/>
      <c r="RCG48" s="2"/>
      <c r="RCH48" s="2"/>
      <c r="RCI48" s="2"/>
      <c r="RCJ48" s="2"/>
      <c r="RCK48" s="2"/>
      <c r="RCL48" s="2"/>
      <c r="RCM48" s="2"/>
      <c r="RCN48" s="2"/>
      <c r="RCO48" s="2"/>
      <c r="RCP48" s="2"/>
      <c r="RCQ48" s="2"/>
      <c r="RCR48" s="2"/>
      <c r="RCS48" s="2"/>
      <c r="RCT48" s="2"/>
      <c r="RCU48" s="2"/>
      <c r="RCV48" s="2"/>
      <c r="RCW48" s="2"/>
      <c r="RCX48" s="2"/>
      <c r="RCY48" s="2"/>
      <c r="RCZ48" s="2"/>
      <c r="RDA48" s="2"/>
      <c r="RDB48" s="2"/>
      <c r="RDC48" s="2"/>
      <c r="RDD48" s="2"/>
      <c r="RDE48" s="2"/>
      <c r="RDF48" s="2"/>
      <c r="RDG48" s="2"/>
      <c r="RDH48" s="2"/>
      <c r="RDI48" s="2"/>
      <c r="RDJ48" s="2"/>
      <c r="RDK48" s="2"/>
      <c r="RDL48" s="2"/>
      <c r="RDM48" s="2"/>
      <c r="RDN48" s="2"/>
      <c r="RDO48" s="2"/>
      <c r="RDP48" s="2"/>
      <c r="RDQ48" s="2"/>
      <c r="RDR48" s="2"/>
      <c r="RDS48" s="2"/>
      <c r="RDT48" s="2"/>
      <c r="RDU48" s="2"/>
      <c r="RDV48" s="2"/>
      <c r="RDW48" s="2"/>
      <c r="RDX48" s="2"/>
      <c r="RDY48" s="2"/>
      <c r="RDZ48" s="2"/>
      <c r="REA48" s="2"/>
      <c r="REB48" s="2"/>
      <c r="REC48" s="2"/>
      <c r="RED48" s="2"/>
      <c r="REE48" s="2"/>
      <c r="REF48" s="2"/>
      <c r="REG48" s="2"/>
      <c r="REH48" s="2"/>
      <c r="REI48" s="2"/>
      <c r="REJ48" s="2"/>
      <c r="REK48" s="2"/>
      <c r="REL48" s="2"/>
      <c r="REM48" s="2"/>
      <c r="REN48" s="2"/>
      <c r="REO48" s="2"/>
      <c r="REP48" s="2"/>
      <c r="REQ48" s="2"/>
      <c r="RER48" s="2"/>
      <c r="RES48" s="2"/>
      <c r="RET48" s="2"/>
      <c r="REU48" s="2"/>
      <c r="REV48" s="2"/>
      <c r="REW48" s="2"/>
      <c r="REX48" s="2"/>
      <c r="REY48" s="2"/>
      <c r="REZ48" s="2"/>
      <c r="RFA48" s="2"/>
      <c r="RFB48" s="2"/>
      <c r="RFC48" s="2"/>
      <c r="RFD48" s="2"/>
      <c r="RFE48" s="2"/>
      <c r="RFF48" s="2"/>
      <c r="RFG48" s="2"/>
      <c r="RFH48" s="2"/>
      <c r="RFI48" s="2"/>
      <c r="RFJ48" s="2"/>
      <c r="RFK48" s="2"/>
      <c r="RFL48" s="2"/>
      <c r="RFM48" s="2"/>
      <c r="RFN48" s="2"/>
      <c r="RFO48" s="2"/>
      <c r="RFP48" s="2"/>
      <c r="RFQ48" s="2"/>
      <c r="RFR48" s="2"/>
      <c r="RFS48" s="2"/>
      <c r="RFT48" s="2"/>
      <c r="RFU48" s="2"/>
      <c r="RFV48" s="2"/>
      <c r="RFW48" s="2"/>
      <c r="RFX48" s="2"/>
      <c r="RFY48" s="2"/>
      <c r="RFZ48" s="2"/>
      <c r="RGA48" s="2"/>
      <c r="RGB48" s="2"/>
      <c r="RGC48" s="2"/>
      <c r="RGD48" s="2"/>
      <c r="RGE48" s="2"/>
      <c r="RGF48" s="2"/>
      <c r="RGG48" s="2"/>
      <c r="RGH48" s="2"/>
      <c r="RGI48" s="2"/>
      <c r="RGJ48" s="2"/>
      <c r="RGK48" s="2"/>
      <c r="RGL48" s="2"/>
      <c r="RGM48" s="2"/>
      <c r="RGN48" s="2"/>
      <c r="RGO48" s="2"/>
      <c r="RGP48" s="2"/>
      <c r="RGQ48" s="2"/>
      <c r="RGR48" s="2"/>
      <c r="RGS48" s="2"/>
      <c r="RGT48" s="2"/>
      <c r="RGU48" s="2"/>
      <c r="RGV48" s="2"/>
      <c r="RGW48" s="2"/>
      <c r="RGX48" s="2"/>
      <c r="RGY48" s="2"/>
      <c r="RGZ48" s="2"/>
      <c r="RHA48" s="2"/>
      <c r="RHB48" s="2"/>
      <c r="RHC48" s="2"/>
      <c r="RHD48" s="2"/>
      <c r="RHE48" s="2"/>
      <c r="RHF48" s="2"/>
      <c r="RHG48" s="2"/>
      <c r="RHH48" s="2"/>
      <c r="RHI48" s="2"/>
      <c r="RHJ48" s="2"/>
      <c r="RHK48" s="2"/>
      <c r="RHL48" s="2"/>
      <c r="RHM48" s="2"/>
      <c r="RHN48" s="2"/>
      <c r="RHO48" s="2"/>
      <c r="RHP48" s="2"/>
      <c r="RHQ48" s="2"/>
      <c r="RHR48" s="2"/>
      <c r="RHS48" s="2"/>
      <c r="RHT48" s="2"/>
      <c r="RHU48" s="2"/>
      <c r="RHV48" s="2"/>
      <c r="RHW48" s="2"/>
      <c r="RHX48" s="2"/>
      <c r="RHY48" s="2"/>
      <c r="RHZ48" s="2"/>
      <c r="RIA48" s="2"/>
      <c r="RIB48" s="2"/>
      <c r="RIC48" s="2"/>
      <c r="RID48" s="2"/>
      <c r="RIE48" s="2"/>
      <c r="RIF48" s="2"/>
      <c r="RIG48" s="2"/>
      <c r="RIH48" s="2"/>
      <c r="RII48" s="2"/>
      <c r="RIJ48" s="2"/>
      <c r="RIK48" s="2"/>
      <c r="RIL48" s="2"/>
      <c r="RIM48" s="2"/>
      <c r="RIN48" s="2"/>
      <c r="RIO48" s="2"/>
      <c r="RIP48" s="2"/>
      <c r="RIQ48" s="2"/>
      <c r="RIR48" s="2"/>
      <c r="RIS48" s="2"/>
      <c r="RIT48" s="2"/>
      <c r="RIU48" s="2"/>
      <c r="RIV48" s="2"/>
      <c r="RIW48" s="2"/>
      <c r="RIX48" s="2"/>
      <c r="RIY48" s="2"/>
      <c r="RIZ48" s="2"/>
      <c r="RJA48" s="2"/>
      <c r="RJB48" s="2"/>
      <c r="RJC48" s="2"/>
      <c r="RJD48" s="2"/>
      <c r="RJE48" s="2"/>
      <c r="RJF48" s="2"/>
      <c r="RJG48" s="2"/>
      <c r="RJH48" s="2"/>
      <c r="RJI48" s="2"/>
      <c r="RJJ48" s="2"/>
      <c r="RJK48" s="2"/>
      <c r="RJL48" s="2"/>
      <c r="RJM48" s="2"/>
      <c r="RJN48" s="2"/>
      <c r="RJO48" s="2"/>
      <c r="RJP48" s="2"/>
      <c r="RJQ48" s="2"/>
      <c r="RJR48" s="2"/>
      <c r="RJS48" s="2"/>
      <c r="RJT48" s="2"/>
      <c r="RJU48" s="2"/>
      <c r="RJV48" s="2"/>
      <c r="RJW48" s="2"/>
      <c r="RJX48" s="2"/>
      <c r="RJY48" s="2"/>
      <c r="RJZ48" s="2"/>
      <c r="RKA48" s="2"/>
      <c r="RKB48" s="2"/>
      <c r="RKC48" s="2"/>
      <c r="RKD48" s="2"/>
      <c r="RKE48" s="2"/>
      <c r="RKF48" s="2"/>
      <c r="RKG48" s="2"/>
      <c r="RKH48" s="2"/>
      <c r="RKI48" s="2"/>
      <c r="RKJ48" s="2"/>
      <c r="RKK48" s="2"/>
      <c r="RKL48" s="2"/>
      <c r="RKM48" s="2"/>
      <c r="RKN48" s="2"/>
      <c r="RKO48" s="2"/>
      <c r="RKP48" s="2"/>
      <c r="RKQ48" s="2"/>
      <c r="RKR48" s="2"/>
      <c r="RKS48" s="2"/>
      <c r="RKT48" s="2"/>
      <c r="RKU48" s="2"/>
      <c r="RKV48" s="2"/>
      <c r="RKW48" s="2"/>
      <c r="RKX48" s="2"/>
      <c r="RKY48" s="2"/>
      <c r="RKZ48" s="2"/>
      <c r="RLA48" s="2"/>
      <c r="RLB48" s="2"/>
      <c r="RLC48" s="2"/>
      <c r="RLD48" s="2"/>
      <c r="RLE48" s="2"/>
      <c r="RLF48" s="2"/>
      <c r="RLG48" s="2"/>
      <c r="RLH48" s="2"/>
      <c r="RLI48" s="2"/>
      <c r="RLJ48" s="2"/>
      <c r="RLK48" s="2"/>
      <c r="RLL48" s="2"/>
      <c r="RLM48" s="2"/>
      <c r="RLN48" s="2"/>
      <c r="RLO48" s="2"/>
      <c r="RLP48" s="2"/>
      <c r="RLQ48" s="2"/>
      <c r="RLR48" s="2"/>
      <c r="RLS48" s="2"/>
      <c r="RLT48" s="2"/>
      <c r="RLU48" s="2"/>
      <c r="RLV48" s="2"/>
      <c r="RLW48" s="2"/>
      <c r="RLX48" s="2"/>
      <c r="RLY48" s="2"/>
      <c r="RLZ48" s="2"/>
      <c r="RMA48" s="2"/>
      <c r="RMB48" s="2"/>
      <c r="RMC48" s="2"/>
      <c r="RMD48" s="2"/>
      <c r="RME48" s="2"/>
      <c r="RMF48" s="2"/>
      <c r="RMG48" s="2"/>
      <c r="RMH48" s="2"/>
      <c r="RMI48" s="2"/>
      <c r="RMJ48" s="2"/>
      <c r="RMK48" s="2"/>
      <c r="RML48" s="2"/>
      <c r="RMM48" s="2"/>
      <c r="RMN48" s="2"/>
      <c r="RMO48" s="2"/>
      <c r="RMP48" s="2"/>
      <c r="RMQ48" s="2"/>
      <c r="RMR48" s="2"/>
      <c r="RMS48" s="2"/>
      <c r="RMT48" s="2"/>
      <c r="RMU48" s="2"/>
      <c r="RMV48" s="2"/>
      <c r="RMW48" s="2"/>
      <c r="RMX48" s="2"/>
      <c r="RMY48" s="2"/>
      <c r="RMZ48" s="2"/>
      <c r="RNA48" s="2"/>
      <c r="RNB48" s="2"/>
      <c r="RNC48" s="2"/>
      <c r="RND48" s="2"/>
      <c r="RNE48" s="2"/>
      <c r="RNF48" s="2"/>
      <c r="RNG48" s="2"/>
      <c r="RNH48" s="2"/>
      <c r="RNI48" s="2"/>
      <c r="RNJ48" s="2"/>
      <c r="RNK48" s="2"/>
      <c r="RNL48" s="2"/>
      <c r="RNM48" s="2"/>
      <c r="RNN48" s="2"/>
      <c r="RNO48" s="2"/>
      <c r="RNP48" s="2"/>
      <c r="RNQ48" s="2"/>
      <c r="RNR48" s="2"/>
      <c r="RNS48" s="2"/>
      <c r="RNT48" s="2"/>
      <c r="RNU48" s="2"/>
      <c r="RNV48" s="2"/>
      <c r="RNW48" s="2"/>
      <c r="RNX48" s="2"/>
      <c r="RNY48" s="2"/>
      <c r="RNZ48" s="2"/>
      <c r="ROA48" s="2"/>
      <c r="ROB48" s="2"/>
      <c r="ROC48" s="2"/>
      <c r="ROD48" s="2"/>
      <c r="ROE48" s="2"/>
      <c r="ROF48" s="2"/>
      <c r="ROG48" s="2"/>
      <c r="ROH48" s="2"/>
      <c r="ROI48" s="2"/>
      <c r="ROJ48" s="2"/>
      <c r="ROK48" s="2"/>
      <c r="ROL48" s="2"/>
      <c r="ROM48" s="2"/>
      <c r="RON48" s="2"/>
      <c r="ROO48" s="2"/>
      <c r="ROP48" s="2"/>
      <c r="ROQ48" s="2"/>
      <c r="ROR48" s="2"/>
      <c r="ROS48" s="2"/>
      <c r="ROT48" s="2"/>
      <c r="ROU48" s="2"/>
      <c r="ROV48" s="2"/>
      <c r="ROW48" s="2"/>
      <c r="ROX48" s="2"/>
      <c r="ROY48" s="2"/>
      <c r="ROZ48" s="2"/>
      <c r="RPA48" s="2"/>
      <c r="RPB48" s="2"/>
      <c r="RPC48" s="2"/>
      <c r="RPD48" s="2"/>
      <c r="RPE48" s="2"/>
      <c r="RPF48" s="2"/>
      <c r="RPG48" s="2"/>
      <c r="RPH48" s="2"/>
      <c r="RPI48" s="2"/>
      <c r="RPJ48" s="2"/>
      <c r="RPK48" s="2"/>
      <c r="RPL48" s="2"/>
      <c r="RPM48" s="2"/>
      <c r="RPN48" s="2"/>
      <c r="RPO48" s="2"/>
      <c r="RPP48" s="2"/>
      <c r="RPQ48" s="2"/>
      <c r="RPR48" s="2"/>
      <c r="RPS48" s="2"/>
      <c r="RPT48" s="2"/>
      <c r="RPU48" s="2"/>
      <c r="RPV48" s="2"/>
      <c r="RPW48" s="2"/>
      <c r="RPX48" s="2"/>
      <c r="RPY48" s="2"/>
      <c r="RPZ48" s="2"/>
      <c r="RQA48" s="2"/>
      <c r="RQB48" s="2"/>
      <c r="RQC48" s="2"/>
      <c r="RQD48" s="2"/>
      <c r="RQE48" s="2"/>
      <c r="RQF48" s="2"/>
      <c r="RQG48" s="2"/>
      <c r="RQH48" s="2"/>
      <c r="RQI48" s="2"/>
      <c r="RQJ48" s="2"/>
      <c r="RQK48" s="2"/>
      <c r="RQL48" s="2"/>
      <c r="RQM48" s="2"/>
      <c r="RQN48" s="2"/>
      <c r="RQO48" s="2"/>
      <c r="RQP48" s="2"/>
      <c r="RQQ48" s="2"/>
      <c r="RQR48" s="2"/>
      <c r="RQS48" s="2"/>
      <c r="RQT48" s="2"/>
      <c r="RQU48" s="2"/>
      <c r="RQV48" s="2"/>
      <c r="RQW48" s="2"/>
      <c r="RQX48" s="2"/>
      <c r="RQY48" s="2"/>
      <c r="RQZ48" s="2"/>
      <c r="RRA48" s="2"/>
      <c r="RRB48" s="2"/>
      <c r="RRC48" s="2"/>
      <c r="RRD48" s="2"/>
      <c r="RRE48" s="2"/>
      <c r="RRF48" s="2"/>
      <c r="RRG48" s="2"/>
      <c r="RRH48" s="2"/>
      <c r="RRI48" s="2"/>
      <c r="RRJ48" s="2"/>
      <c r="RRK48" s="2"/>
      <c r="RRL48" s="2"/>
      <c r="RRM48" s="2"/>
      <c r="RRN48" s="2"/>
      <c r="RRO48" s="2"/>
      <c r="RRP48" s="2"/>
      <c r="RRQ48" s="2"/>
      <c r="RRR48" s="2"/>
      <c r="RRS48" s="2"/>
      <c r="RRT48" s="2"/>
      <c r="RRU48" s="2"/>
      <c r="RRV48" s="2"/>
      <c r="RRW48" s="2"/>
      <c r="RRX48" s="2"/>
      <c r="RRY48" s="2"/>
      <c r="RRZ48" s="2"/>
      <c r="RSA48" s="2"/>
      <c r="RSB48" s="2"/>
      <c r="RSC48" s="2"/>
      <c r="RSD48" s="2"/>
      <c r="RSE48" s="2"/>
      <c r="RSF48" s="2"/>
      <c r="RSG48" s="2"/>
      <c r="RSH48" s="2"/>
      <c r="RSI48" s="2"/>
      <c r="RSJ48" s="2"/>
      <c r="RSK48" s="2"/>
      <c r="RSL48" s="2"/>
      <c r="RSM48" s="2"/>
      <c r="RSN48" s="2"/>
      <c r="RSO48" s="2"/>
      <c r="RSP48" s="2"/>
      <c r="RSQ48" s="2"/>
      <c r="RSR48" s="2"/>
      <c r="RSS48" s="2"/>
      <c r="RST48" s="2"/>
      <c r="RSU48" s="2"/>
      <c r="RSV48" s="2"/>
      <c r="RSW48" s="2"/>
      <c r="RSX48" s="2"/>
      <c r="RSY48" s="2"/>
      <c r="RSZ48" s="2"/>
      <c r="RTA48" s="2"/>
      <c r="RTB48" s="2"/>
      <c r="RTC48" s="2"/>
      <c r="RTD48" s="2"/>
      <c r="RTE48" s="2"/>
      <c r="RTF48" s="2"/>
      <c r="RTG48" s="2"/>
      <c r="RTH48" s="2"/>
      <c r="RTI48" s="2"/>
      <c r="RTJ48" s="2"/>
      <c r="RTK48" s="2"/>
      <c r="RTL48" s="2"/>
      <c r="RTM48" s="2"/>
      <c r="RTN48" s="2"/>
      <c r="RTO48" s="2"/>
      <c r="RTP48" s="2"/>
      <c r="RTQ48" s="2"/>
      <c r="RTR48" s="2"/>
      <c r="RTS48" s="2"/>
      <c r="RTT48" s="2"/>
      <c r="RTU48" s="2"/>
      <c r="RTV48" s="2"/>
      <c r="RTW48" s="2"/>
      <c r="RTX48" s="2"/>
      <c r="RTY48" s="2"/>
      <c r="RTZ48" s="2"/>
      <c r="RUA48" s="2"/>
      <c r="RUB48" s="2"/>
      <c r="RUC48" s="2"/>
      <c r="RUD48" s="2"/>
      <c r="RUE48" s="2"/>
      <c r="RUF48" s="2"/>
      <c r="RUG48" s="2"/>
      <c r="RUH48" s="2"/>
      <c r="RUI48" s="2"/>
      <c r="RUJ48" s="2"/>
      <c r="RUK48" s="2"/>
      <c r="RUL48" s="2"/>
      <c r="RUM48" s="2"/>
      <c r="RUN48" s="2"/>
      <c r="RUO48" s="2"/>
      <c r="RUP48" s="2"/>
      <c r="RUQ48" s="2"/>
      <c r="RUR48" s="2"/>
      <c r="RUS48" s="2"/>
      <c r="RUT48" s="2"/>
      <c r="RUU48" s="2"/>
      <c r="RUV48" s="2"/>
      <c r="RUW48" s="2"/>
      <c r="RUX48" s="2"/>
      <c r="RUY48" s="2"/>
      <c r="RUZ48" s="2"/>
      <c r="RVA48" s="2"/>
      <c r="RVB48" s="2"/>
      <c r="RVC48" s="2"/>
      <c r="RVD48" s="2"/>
      <c r="RVE48" s="2"/>
      <c r="RVF48" s="2"/>
      <c r="RVG48" s="2"/>
      <c r="RVH48" s="2"/>
      <c r="RVI48" s="2"/>
      <c r="RVJ48" s="2"/>
      <c r="RVK48" s="2"/>
      <c r="RVL48" s="2"/>
      <c r="RVM48" s="2"/>
      <c r="RVN48" s="2"/>
      <c r="RVO48" s="2"/>
      <c r="RVP48" s="2"/>
      <c r="RVQ48" s="2"/>
      <c r="RVR48" s="2"/>
      <c r="RVS48" s="2"/>
      <c r="RVT48" s="2"/>
      <c r="RVU48" s="2"/>
      <c r="RVV48" s="2"/>
      <c r="RVW48" s="2"/>
      <c r="RVX48" s="2"/>
      <c r="RVY48" s="2"/>
      <c r="RVZ48" s="2"/>
      <c r="RWA48" s="2"/>
      <c r="RWB48" s="2"/>
      <c r="RWC48" s="2"/>
      <c r="RWD48" s="2"/>
      <c r="RWE48" s="2"/>
      <c r="RWF48" s="2"/>
      <c r="RWG48" s="2"/>
      <c r="RWH48" s="2"/>
      <c r="RWI48" s="2"/>
      <c r="RWJ48" s="2"/>
      <c r="RWK48" s="2"/>
      <c r="RWL48" s="2"/>
      <c r="RWM48" s="2"/>
      <c r="RWN48" s="2"/>
      <c r="RWO48" s="2"/>
      <c r="RWP48" s="2"/>
      <c r="RWQ48" s="2"/>
      <c r="RWR48" s="2"/>
      <c r="RWS48" s="2"/>
      <c r="RWT48" s="2"/>
      <c r="RWU48" s="2"/>
      <c r="RWV48" s="2"/>
      <c r="RWW48" s="2"/>
      <c r="RWX48" s="2"/>
      <c r="RWY48" s="2"/>
      <c r="RWZ48" s="2"/>
      <c r="RXA48" s="2"/>
      <c r="RXB48" s="2"/>
      <c r="RXC48" s="2"/>
      <c r="RXD48" s="2"/>
      <c r="RXE48" s="2"/>
      <c r="RXF48" s="2"/>
      <c r="RXG48" s="2"/>
      <c r="RXH48" s="2"/>
      <c r="RXI48" s="2"/>
      <c r="RXJ48" s="2"/>
      <c r="RXK48" s="2"/>
      <c r="RXL48" s="2"/>
      <c r="RXM48" s="2"/>
      <c r="RXN48" s="2"/>
      <c r="RXO48" s="2"/>
      <c r="RXP48" s="2"/>
      <c r="RXQ48" s="2"/>
      <c r="RXR48" s="2"/>
      <c r="RXS48" s="2"/>
      <c r="RXT48" s="2"/>
      <c r="RXU48" s="2"/>
      <c r="RXV48" s="2"/>
      <c r="RXW48" s="2"/>
      <c r="RXX48" s="2"/>
      <c r="RXY48" s="2"/>
      <c r="RXZ48" s="2"/>
      <c r="RYA48" s="2"/>
      <c r="RYB48" s="2"/>
      <c r="RYC48" s="2"/>
      <c r="RYD48" s="2"/>
      <c r="RYE48" s="2"/>
      <c r="RYF48" s="2"/>
      <c r="RYG48" s="2"/>
      <c r="RYH48" s="2"/>
      <c r="RYI48" s="2"/>
      <c r="RYJ48" s="2"/>
      <c r="RYK48" s="2"/>
      <c r="RYL48" s="2"/>
      <c r="RYM48" s="2"/>
      <c r="RYN48" s="2"/>
      <c r="RYO48" s="2"/>
      <c r="RYP48" s="2"/>
      <c r="RYQ48" s="2"/>
      <c r="RYR48" s="2"/>
      <c r="RYS48" s="2"/>
      <c r="RYT48" s="2"/>
      <c r="RYU48" s="2"/>
      <c r="RYV48" s="2"/>
      <c r="RYW48" s="2"/>
      <c r="RYX48" s="2"/>
      <c r="RYY48" s="2"/>
      <c r="RYZ48" s="2"/>
      <c r="RZA48" s="2"/>
      <c r="RZB48" s="2"/>
      <c r="RZC48" s="2"/>
      <c r="RZD48" s="2"/>
      <c r="RZE48" s="2"/>
      <c r="RZF48" s="2"/>
      <c r="RZG48" s="2"/>
      <c r="RZH48" s="2"/>
      <c r="RZI48" s="2"/>
      <c r="RZJ48" s="2"/>
      <c r="RZK48" s="2"/>
      <c r="RZL48" s="2"/>
      <c r="RZM48" s="2"/>
      <c r="RZN48" s="2"/>
      <c r="RZO48" s="2"/>
      <c r="RZP48" s="2"/>
      <c r="RZQ48" s="2"/>
      <c r="RZR48" s="2"/>
      <c r="RZS48" s="2"/>
      <c r="RZT48" s="2"/>
      <c r="RZU48" s="2"/>
      <c r="RZV48" s="2"/>
      <c r="RZW48" s="2"/>
      <c r="RZX48" s="2"/>
      <c r="RZY48" s="2"/>
      <c r="RZZ48" s="2"/>
      <c r="SAA48" s="2"/>
      <c r="SAB48" s="2"/>
      <c r="SAC48" s="2"/>
      <c r="SAD48" s="2"/>
      <c r="SAE48" s="2"/>
      <c r="SAF48" s="2"/>
      <c r="SAG48" s="2"/>
      <c r="SAH48" s="2"/>
      <c r="SAI48" s="2"/>
      <c r="SAJ48" s="2"/>
      <c r="SAK48" s="2"/>
      <c r="SAL48" s="2"/>
      <c r="SAM48" s="2"/>
      <c r="SAN48" s="2"/>
      <c r="SAO48" s="2"/>
      <c r="SAP48" s="2"/>
      <c r="SAQ48" s="2"/>
      <c r="SAR48" s="2"/>
      <c r="SAS48" s="2"/>
      <c r="SAT48" s="2"/>
      <c r="SAU48" s="2"/>
      <c r="SAV48" s="2"/>
      <c r="SAW48" s="2"/>
      <c r="SAX48" s="2"/>
      <c r="SAY48" s="2"/>
      <c r="SAZ48" s="2"/>
      <c r="SBA48" s="2"/>
      <c r="SBB48" s="2"/>
      <c r="SBC48" s="2"/>
      <c r="SBD48" s="2"/>
      <c r="SBE48" s="2"/>
      <c r="SBF48" s="2"/>
      <c r="SBG48" s="2"/>
      <c r="SBH48" s="2"/>
      <c r="SBI48" s="2"/>
      <c r="SBJ48" s="2"/>
      <c r="SBK48" s="2"/>
      <c r="SBL48" s="2"/>
      <c r="SBM48" s="2"/>
      <c r="SBN48" s="2"/>
      <c r="SBO48" s="2"/>
      <c r="SBP48" s="2"/>
      <c r="SBQ48" s="2"/>
      <c r="SBR48" s="2"/>
      <c r="SBS48" s="2"/>
      <c r="SBT48" s="2"/>
      <c r="SBU48" s="2"/>
      <c r="SBV48" s="2"/>
      <c r="SBW48" s="2"/>
      <c r="SBX48" s="2"/>
      <c r="SBY48" s="2"/>
      <c r="SBZ48" s="2"/>
      <c r="SCA48" s="2"/>
      <c r="SCB48" s="2"/>
      <c r="SCC48" s="2"/>
      <c r="SCD48" s="2"/>
      <c r="SCE48" s="2"/>
      <c r="SCF48" s="2"/>
      <c r="SCG48" s="2"/>
      <c r="SCH48" s="2"/>
      <c r="SCI48" s="2"/>
      <c r="SCJ48" s="2"/>
      <c r="SCK48" s="2"/>
      <c r="SCL48" s="2"/>
      <c r="SCM48" s="2"/>
      <c r="SCN48" s="2"/>
      <c r="SCO48" s="2"/>
      <c r="SCP48" s="2"/>
      <c r="SCQ48" s="2"/>
      <c r="SCR48" s="2"/>
      <c r="SCS48" s="2"/>
      <c r="SCT48" s="2"/>
      <c r="SCU48" s="2"/>
      <c r="SCV48" s="2"/>
      <c r="SCW48" s="2"/>
      <c r="SCX48" s="2"/>
      <c r="SCY48" s="2"/>
      <c r="SCZ48" s="2"/>
      <c r="SDA48" s="2"/>
      <c r="SDB48" s="2"/>
      <c r="SDC48" s="2"/>
      <c r="SDD48" s="2"/>
      <c r="SDE48" s="2"/>
      <c r="SDF48" s="2"/>
      <c r="SDG48" s="2"/>
      <c r="SDH48" s="2"/>
      <c r="SDI48" s="2"/>
      <c r="SDJ48" s="2"/>
      <c r="SDK48" s="2"/>
      <c r="SDL48" s="2"/>
      <c r="SDM48" s="2"/>
      <c r="SDN48" s="2"/>
      <c r="SDO48" s="2"/>
      <c r="SDP48" s="2"/>
      <c r="SDQ48" s="2"/>
      <c r="SDR48" s="2"/>
      <c r="SDS48" s="2"/>
      <c r="SDT48" s="2"/>
      <c r="SDU48" s="2"/>
      <c r="SDV48" s="2"/>
      <c r="SDW48" s="2"/>
      <c r="SDX48" s="2"/>
      <c r="SDY48" s="2"/>
      <c r="SDZ48" s="2"/>
      <c r="SEA48" s="2"/>
      <c r="SEB48" s="2"/>
      <c r="SEC48" s="2"/>
      <c r="SED48" s="2"/>
      <c r="SEE48" s="2"/>
      <c r="SEF48" s="2"/>
      <c r="SEG48" s="2"/>
      <c r="SEH48" s="2"/>
      <c r="SEI48" s="2"/>
      <c r="SEJ48" s="2"/>
      <c r="SEK48" s="2"/>
      <c r="SEL48" s="2"/>
      <c r="SEM48" s="2"/>
      <c r="SEN48" s="2"/>
      <c r="SEO48" s="2"/>
      <c r="SEP48" s="2"/>
      <c r="SEQ48" s="2"/>
      <c r="SER48" s="2"/>
      <c r="SES48" s="2"/>
      <c r="SET48" s="2"/>
      <c r="SEU48" s="2"/>
      <c r="SEV48" s="2"/>
      <c r="SEW48" s="2"/>
      <c r="SEX48" s="2"/>
      <c r="SEY48" s="2"/>
      <c r="SEZ48" s="2"/>
      <c r="SFA48" s="2"/>
      <c r="SFB48" s="2"/>
      <c r="SFC48" s="2"/>
      <c r="SFD48" s="2"/>
      <c r="SFE48" s="2"/>
      <c r="SFF48" s="2"/>
      <c r="SFG48" s="2"/>
      <c r="SFH48" s="2"/>
      <c r="SFI48" s="2"/>
      <c r="SFJ48" s="2"/>
      <c r="SFK48" s="2"/>
      <c r="SFL48" s="2"/>
      <c r="SFM48" s="2"/>
      <c r="SFN48" s="2"/>
      <c r="SFO48" s="2"/>
      <c r="SFP48" s="2"/>
      <c r="SFQ48" s="2"/>
      <c r="SFR48" s="2"/>
      <c r="SFS48" s="2"/>
      <c r="SFT48" s="2"/>
      <c r="SFU48" s="2"/>
      <c r="SFV48" s="2"/>
      <c r="SFW48" s="2"/>
      <c r="SFX48" s="2"/>
      <c r="SFY48" s="2"/>
      <c r="SFZ48" s="2"/>
      <c r="SGA48" s="2"/>
      <c r="SGB48" s="2"/>
      <c r="SGC48" s="2"/>
      <c r="SGD48" s="2"/>
      <c r="SGE48" s="2"/>
      <c r="SGF48" s="2"/>
      <c r="SGG48" s="2"/>
      <c r="SGH48" s="2"/>
      <c r="SGI48" s="2"/>
      <c r="SGJ48" s="2"/>
      <c r="SGK48" s="2"/>
      <c r="SGL48" s="2"/>
      <c r="SGM48" s="2"/>
      <c r="SGN48" s="2"/>
      <c r="SGO48" s="2"/>
      <c r="SGP48" s="2"/>
      <c r="SGQ48" s="2"/>
      <c r="SGR48" s="2"/>
      <c r="SGS48" s="2"/>
      <c r="SGT48" s="2"/>
      <c r="SGU48" s="2"/>
      <c r="SGV48" s="2"/>
      <c r="SGW48" s="2"/>
      <c r="SGX48" s="2"/>
      <c r="SGY48" s="2"/>
      <c r="SGZ48" s="2"/>
      <c r="SHA48" s="2"/>
      <c r="SHB48" s="2"/>
      <c r="SHC48" s="2"/>
      <c r="SHD48" s="2"/>
      <c r="SHE48" s="2"/>
      <c r="SHF48" s="2"/>
      <c r="SHG48" s="2"/>
      <c r="SHH48" s="2"/>
      <c r="SHI48" s="2"/>
      <c r="SHJ48" s="2"/>
      <c r="SHK48" s="2"/>
      <c r="SHL48" s="2"/>
      <c r="SHM48" s="2"/>
      <c r="SHN48" s="2"/>
      <c r="SHO48" s="2"/>
      <c r="SHP48" s="2"/>
      <c r="SHQ48" s="2"/>
      <c r="SHR48" s="2"/>
      <c r="SHS48" s="2"/>
      <c r="SHT48" s="2"/>
      <c r="SHU48" s="2"/>
      <c r="SHV48" s="2"/>
      <c r="SHW48" s="2"/>
      <c r="SHX48" s="2"/>
      <c r="SHY48" s="2"/>
      <c r="SHZ48" s="2"/>
      <c r="SIA48" s="2"/>
      <c r="SIB48" s="2"/>
      <c r="SIC48" s="2"/>
      <c r="SID48" s="2"/>
      <c r="SIE48" s="2"/>
      <c r="SIF48" s="2"/>
      <c r="SIG48" s="2"/>
      <c r="SIH48" s="2"/>
      <c r="SII48" s="2"/>
      <c r="SIJ48" s="2"/>
      <c r="SIK48" s="2"/>
      <c r="SIL48" s="2"/>
      <c r="SIM48" s="2"/>
      <c r="SIN48" s="2"/>
      <c r="SIO48" s="2"/>
      <c r="SIP48" s="2"/>
      <c r="SIQ48" s="2"/>
      <c r="SIR48" s="2"/>
      <c r="SIS48" s="2"/>
      <c r="SIT48" s="2"/>
      <c r="SIU48" s="2"/>
      <c r="SIV48" s="2"/>
      <c r="SIW48" s="2"/>
      <c r="SIX48" s="2"/>
      <c r="SIY48" s="2"/>
      <c r="SIZ48" s="2"/>
      <c r="SJA48" s="2"/>
      <c r="SJB48" s="2"/>
      <c r="SJC48" s="2"/>
      <c r="SJD48" s="2"/>
      <c r="SJE48" s="2"/>
      <c r="SJF48" s="2"/>
      <c r="SJG48" s="2"/>
      <c r="SJH48" s="2"/>
      <c r="SJI48" s="2"/>
      <c r="SJJ48" s="2"/>
      <c r="SJK48" s="2"/>
      <c r="SJL48" s="2"/>
      <c r="SJM48" s="2"/>
      <c r="SJN48" s="2"/>
      <c r="SJO48" s="2"/>
      <c r="SJP48" s="2"/>
      <c r="SJQ48" s="2"/>
      <c r="SJR48" s="2"/>
      <c r="SJS48" s="2"/>
      <c r="SJT48" s="2"/>
      <c r="SJU48" s="2"/>
      <c r="SJV48" s="2"/>
      <c r="SJW48" s="2"/>
      <c r="SJX48" s="2"/>
      <c r="SJY48" s="2"/>
      <c r="SJZ48" s="2"/>
      <c r="SKA48" s="2"/>
      <c r="SKB48" s="2"/>
      <c r="SKC48" s="2"/>
      <c r="SKD48" s="2"/>
      <c r="SKE48" s="2"/>
      <c r="SKF48" s="2"/>
      <c r="SKG48" s="2"/>
      <c r="SKH48" s="2"/>
      <c r="SKI48" s="2"/>
      <c r="SKJ48" s="2"/>
      <c r="SKK48" s="2"/>
      <c r="SKL48" s="2"/>
      <c r="SKM48" s="2"/>
      <c r="SKN48" s="2"/>
      <c r="SKO48" s="2"/>
      <c r="SKP48" s="2"/>
      <c r="SKQ48" s="2"/>
      <c r="SKR48" s="2"/>
      <c r="SKS48" s="2"/>
      <c r="SKT48" s="2"/>
      <c r="SKU48" s="2"/>
      <c r="SKV48" s="2"/>
      <c r="SKW48" s="2"/>
      <c r="SKX48" s="2"/>
      <c r="SKY48" s="2"/>
      <c r="SKZ48" s="2"/>
      <c r="SLA48" s="2"/>
      <c r="SLB48" s="2"/>
      <c r="SLC48" s="2"/>
      <c r="SLD48" s="2"/>
      <c r="SLE48" s="2"/>
      <c r="SLF48" s="2"/>
      <c r="SLG48" s="2"/>
      <c r="SLH48" s="2"/>
      <c r="SLI48" s="2"/>
      <c r="SLJ48" s="2"/>
      <c r="SLK48" s="2"/>
      <c r="SLL48" s="2"/>
      <c r="SLM48" s="2"/>
      <c r="SLN48" s="2"/>
      <c r="SLO48" s="2"/>
      <c r="SLP48" s="2"/>
      <c r="SLQ48" s="2"/>
      <c r="SLR48" s="2"/>
      <c r="SLS48" s="2"/>
      <c r="SLT48" s="2"/>
      <c r="SLU48" s="2"/>
      <c r="SLV48" s="2"/>
      <c r="SLW48" s="2"/>
      <c r="SLX48" s="2"/>
      <c r="SLY48" s="2"/>
      <c r="SLZ48" s="2"/>
      <c r="SMA48" s="2"/>
      <c r="SMB48" s="2"/>
      <c r="SMC48" s="2"/>
      <c r="SMD48" s="2"/>
      <c r="SME48" s="2"/>
      <c r="SMF48" s="2"/>
      <c r="SMG48" s="2"/>
      <c r="SMH48" s="2"/>
      <c r="SMI48" s="2"/>
      <c r="SMJ48" s="2"/>
      <c r="SMK48" s="2"/>
      <c r="SML48" s="2"/>
      <c r="SMM48" s="2"/>
      <c r="SMN48" s="2"/>
      <c r="SMO48" s="2"/>
      <c r="SMP48" s="2"/>
      <c r="SMQ48" s="2"/>
      <c r="SMR48" s="2"/>
      <c r="SMS48" s="2"/>
      <c r="SMT48" s="2"/>
      <c r="SMU48" s="2"/>
      <c r="SMV48" s="2"/>
      <c r="SMW48" s="2"/>
      <c r="SMX48" s="2"/>
      <c r="SMY48" s="2"/>
      <c r="SMZ48" s="2"/>
      <c r="SNA48" s="2"/>
      <c r="SNB48" s="2"/>
      <c r="SNC48" s="2"/>
      <c r="SND48" s="2"/>
      <c r="SNE48" s="2"/>
      <c r="SNF48" s="2"/>
      <c r="SNG48" s="2"/>
      <c r="SNH48" s="2"/>
      <c r="SNI48" s="2"/>
      <c r="SNJ48" s="2"/>
      <c r="SNK48" s="2"/>
      <c r="SNL48" s="2"/>
      <c r="SNM48" s="2"/>
      <c r="SNN48" s="2"/>
      <c r="SNO48" s="2"/>
      <c r="SNP48" s="2"/>
      <c r="SNQ48" s="2"/>
      <c r="SNR48" s="2"/>
      <c r="SNS48" s="2"/>
      <c r="SNT48" s="2"/>
      <c r="SNU48" s="2"/>
      <c r="SNV48" s="2"/>
      <c r="SNW48" s="2"/>
      <c r="SNX48" s="2"/>
      <c r="SNY48" s="2"/>
      <c r="SNZ48" s="2"/>
      <c r="SOA48" s="2"/>
      <c r="SOB48" s="2"/>
      <c r="SOC48" s="2"/>
      <c r="SOD48" s="2"/>
      <c r="SOE48" s="2"/>
      <c r="SOF48" s="2"/>
      <c r="SOG48" s="2"/>
      <c r="SOH48" s="2"/>
      <c r="SOI48" s="2"/>
      <c r="SOJ48" s="2"/>
      <c r="SOK48" s="2"/>
      <c r="SOL48" s="2"/>
      <c r="SOM48" s="2"/>
      <c r="SON48" s="2"/>
      <c r="SOO48" s="2"/>
      <c r="SOP48" s="2"/>
      <c r="SOQ48" s="2"/>
      <c r="SOR48" s="2"/>
      <c r="SOS48" s="2"/>
      <c r="SOT48" s="2"/>
      <c r="SOU48" s="2"/>
      <c r="SOV48" s="2"/>
      <c r="SOW48" s="2"/>
      <c r="SOX48" s="2"/>
      <c r="SOY48" s="2"/>
      <c r="SOZ48" s="2"/>
      <c r="SPA48" s="2"/>
      <c r="SPB48" s="2"/>
      <c r="SPC48" s="2"/>
      <c r="SPD48" s="2"/>
      <c r="SPE48" s="2"/>
      <c r="SPF48" s="2"/>
      <c r="SPG48" s="2"/>
      <c r="SPH48" s="2"/>
      <c r="SPI48" s="2"/>
      <c r="SPJ48" s="2"/>
      <c r="SPK48" s="2"/>
      <c r="SPL48" s="2"/>
      <c r="SPM48" s="2"/>
      <c r="SPN48" s="2"/>
      <c r="SPO48" s="2"/>
      <c r="SPP48" s="2"/>
      <c r="SPQ48" s="2"/>
      <c r="SPR48" s="2"/>
      <c r="SPS48" s="2"/>
      <c r="SPT48" s="2"/>
      <c r="SPU48" s="2"/>
      <c r="SPV48" s="2"/>
      <c r="SPW48" s="2"/>
      <c r="SPX48" s="2"/>
      <c r="SPY48" s="2"/>
      <c r="SPZ48" s="2"/>
      <c r="SQA48" s="2"/>
      <c r="SQB48" s="2"/>
      <c r="SQC48" s="2"/>
      <c r="SQD48" s="2"/>
      <c r="SQE48" s="2"/>
      <c r="SQF48" s="2"/>
      <c r="SQG48" s="2"/>
      <c r="SQH48" s="2"/>
      <c r="SQI48" s="2"/>
      <c r="SQJ48" s="2"/>
      <c r="SQK48" s="2"/>
      <c r="SQL48" s="2"/>
      <c r="SQM48" s="2"/>
      <c r="SQN48" s="2"/>
      <c r="SQO48" s="2"/>
      <c r="SQP48" s="2"/>
      <c r="SQQ48" s="2"/>
      <c r="SQR48" s="2"/>
      <c r="SQS48" s="2"/>
      <c r="SQT48" s="2"/>
      <c r="SQU48" s="2"/>
      <c r="SQV48" s="2"/>
      <c r="SQW48" s="2"/>
      <c r="SQX48" s="2"/>
      <c r="SQY48" s="2"/>
      <c r="SQZ48" s="2"/>
      <c r="SRA48" s="2"/>
      <c r="SRB48" s="2"/>
      <c r="SRC48" s="2"/>
      <c r="SRD48" s="2"/>
      <c r="SRE48" s="2"/>
      <c r="SRF48" s="2"/>
      <c r="SRG48" s="2"/>
      <c r="SRH48" s="2"/>
      <c r="SRI48" s="2"/>
      <c r="SRJ48" s="2"/>
      <c r="SRK48" s="2"/>
      <c r="SRL48" s="2"/>
      <c r="SRM48" s="2"/>
      <c r="SRN48" s="2"/>
      <c r="SRO48" s="2"/>
      <c r="SRP48" s="2"/>
      <c r="SRQ48" s="2"/>
      <c r="SRR48" s="2"/>
      <c r="SRS48" s="2"/>
      <c r="SRT48" s="2"/>
      <c r="SRU48" s="2"/>
      <c r="SRV48" s="2"/>
      <c r="SRW48" s="2"/>
      <c r="SRX48" s="2"/>
      <c r="SRY48" s="2"/>
      <c r="SRZ48" s="2"/>
      <c r="SSA48" s="2"/>
      <c r="SSB48" s="2"/>
      <c r="SSC48" s="2"/>
      <c r="SSD48" s="2"/>
      <c r="SSE48" s="2"/>
      <c r="SSF48" s="2"/>
      <c r="SSG48" s="2"/>
      <c r="SSH48" s="2"/>
      <c r="SSI48" s="2"/>
      <c r="SSJ48" s="2"/>
      <c r="SSK48" s="2"/>
      <c r="SSL48" s="2"/>
      <c r="SSM48" s="2"/>
      <c r="SSN48" s="2"/>
      <c r="SSO48" s="2"/>
      <c r="SSP48" s="2"/>
      <c r="SSQ48" s="2"/>
      <c r="SSR48" s="2"/>
      <c r="SSS48" s="2"/>
      <c r="SST48" s="2"/>
      <c r="SSU48" s="2"/>
      <c r="SSV48" s="2"/>
      <c r="SSW48" s="2"/>
      <c r="SSX48" s="2"/>
      <c r="SSY48" s="2"/>
      <c r="SSZ48" s="2"/>
      <c r="STA48" s="2"/>
      <c r="STB48" s="2"/>
      <c r="STC48" s="2"/>
      <c r="STD48" s="2"/>
      <c r="STE48" s="2"/>
      <c r="STF48" s="2"/>
      <c r="STG48" s="2"/>
      <c r="STH48" s="2"/>
      <c r="STI48" s="2"/>
      <c r="STJ48" s="2"/>
      <c r="STK48" s="2"/>
      <c r="STL48" s="2"/>
      <c r="STM48" s="2"/>
      <c r="STN48" s="2"/>
      <c r="STO48" s="2"/>
      <c r="STP48" s="2"/>
      <c r="STQ48" s="2"/>
      <c r="STR48" s="2"/>
      <c r="STS48" s="2"/>
      <c r="STT48" s="2"/>
      <c r="STU48" s="2"/>
      <c r="STV48" s="2"/>
      <c r="STW48" s="2"/>
      <c r="STX48" s="2"/>
      <c r="STY48" s="2"/>
      <c r="STZ48" s="2"/>
      <c r="SUA48" s="2"/>
      <c r="SUB48" s="2"/>
      <c r="SUC48" s="2"/>
      <c r="SUD48" s="2"/>
      <c r="SUE48" s="2"/>
      <c r="SUF48" s="2"/>
      <c r="SUG48" s="2"/>
      <c r="SUH48" s="2"/>
      <c r="SUI48" s="2"/>
      <c r="SUJ48" s="2"/>
      <c r="SUK48" s="2"/>
      <c r="SUL48" s="2"/>
      <c r="SUM48" s="2"/>
      <c r="SUN48" s="2"/>
      <c r="SUO48" s="2"/>
      <c r="SUP48" s="2"/>
      <c r="SUQ48" s="2"/>
      <c r="SUR48" s="2"/>
      <c r="SUS48" s="2"/>
      <c r="SUT48" s="2"/>
      <c r="SUU48" s="2"/>
      <c r="SUV48" s="2"/>
      <c r="SUW48" s="2"/>
      <c r="SUX48" s="2"/>
      <c r="SUY48" s="2"/>
      <c r="SUZ48" s="2"/>
      <c r="SVA48" s="2"/>
      <c r="SVB48" s="2"/>
      <c r="SVC48" s="2"/>
      <c r="SVD48" s="2"/>
      <c r="SVE48" s="2"/>
      <c r="SVF48" s="2"/>
      <c r="SVG48" s="2"/>
      <c r="SVH48" s="2"/>
      <c r="SVI48" s="2"/>
      <c r="SVJ48" s="2"/>
      <c r="SVK48" s="2"/>
      <c r="SVL48" s="2"/>
      <c r="SVM48" s="2"/>
      <c r="SVN48" s="2"/>
      <c r="SVO48" s="2"/>
      <c r="SVP48" s="2"/>
      <c r="SVQ48" s="2"/>
      <c r="SVR48" s="2"/>
      <c r="SVS48" s="2"/>
      <c r="SVT48" s="2"/>
      <c r="SVU48" s="2"/>
      <c r="SVV48" s="2"/>
      <c r="SVW48" s="2"/>
      <c r="SVX48" s="2"/>
      <c r="SVY48" s="2"/>
      <c r="SVZ48" s="2"/>
      <c r="SWA48" s="2"/>
      <c r="SWB48" s="2"/>
      <c r="SWC48" s="2"/>
      <c r="SWD48" s="2"/>
      <c r="SWE48" s="2"/>
      <c r="SWF48" s="2"/>
      <c r="SWG48" s="2"/>
      <c r="SWH48" s="2"/>
      <c r="SWI48" s="2"/>
      <c r="SWJ48" s="2"/>
      <c r="SWK48" s="2"/>
      <c r="SWL48" s="2"/>
      <c r="SWM48" s="2"/>
      <c r="SWN48" s="2"/>
      <c r="SWO48" s="2"/>
      <c r="SWP48" s="2"/>
      <c r="SWQ48" s="2"/>
      <c r="SWR48" s="2"/>
      <c r="SWS48" s="2"/>
      <c r="SWT48" s="2"/>
      <c r="SWU48" s="2"/>
      <c r="SWV48" s="2"/>
      <c r="SWW48" s="2"/>
      <c r="SWX48" s="2"/>
      <c r="SWY48" s="2"/>
      <c r="SWZ48" s="2"/>
      <c r="SXA48" s="2"/>
      <c r="SXB48" s="2"/>
      <c r="SXC48" s="2"/>
      <c r="SXD48" s="2"/>
      <c r="SXE48" s="2"/>
      <c r="SXF48" s="2"/>
      <c r="SXG48" s="2"/>
      <c r="SXH48" s="2"/>
      <c r="SXI48" s="2"/>
      <c r="SXJ48" s="2"/>
      <c r="SXK48" s="2"/>
      <c r="SXL48" s="2"/>
      <c r="SXM48" s="2"/>
      <c r="SXN48" s="2"/>
      <c r="SXO48" s="2"/>
      <c r="SXP48" s="2"/>
      <c r="SXQ48" s="2"/>
      <c r="SXR48" s="2"/>
      <c r="SXS48" s="2"/>
      <c r="SXT48" s="2"/>
      <c r="SXU48" s="2"/>
      <c r="SXV48" s="2"/>
      <c r="SXW48" s="2"/>
      <c r="SXX48" s="2"/>
      <c r="SXY48" s="2"/>
      <c r="SXZ48" s="2"/>
      <c r="SYA48" s="2"/>
      <c r="SYB48" s="2"/>
      <c r="SYC48" s="2"/>
      <c r="SYD48" s="2"/>
      <c r="SYE48" s="2"/>
      <c r="SYF48" s="2"/>
      <c r="SYG48" s="2"/>
      <c r="SYH48" s="2"/>
      <c r="SYI48" s="2"/>
      <c r="SYJ48" s="2"/>
      <c r="SYK48" s="2"/>
      <c r="SYL48" s="2"/>
      <c r="SYM48" s="2"/>
      <c r="SYN48" s="2"/>
      <c r="SYO48" s="2"/>
      <c r="SYP48" s="2"/>
      <c r="SYQ48" s="2"/>
      <c r="SYR48" s="2"/>
      <c r="SYS48" s="2"/>
      <c r="SYT48" s="2"/>
      <c r="SYU48" s="2"/>
      <c r="SYV48" s="2"/>
      <c r="SYW48" s="2"/>
      <c r="SYX48" s="2"/>
      <c r="SYY48" s="2"/>
      <c r="SYZ48" s="2"/>
      <c r="SZA48" s="2"/>
      <c r="SZB48" s="2"/>
      <c r="SZC48" s="2"/>
      <c r="SZD48" s="2"/>
      <c r="SZE48" s="2"/>
      <c r="SZF48" s="2"/>
      <c r="SZG48" s="2"/>
      <c r="SZH48" s="2"/>
      <c r="SZI48" s="2"/>
      <c r="SZJ48" s="2"/>
      <c r="SZK48" s="2"/>
      <c r="SZL48" s="2"/>
      <c r="SZM48" s="2"/>
      <c r="SZN48" s="2"/>
      <c r="SZO48" s="2"/>
      <c r="SZP48" s="2"/>
      <c r="SZQ48" s="2"/>
      <c r="SZR48" s="2"/>
      <c r="SZS48" s="2"/>
      <c r="SZT48" s="2"/>
      <c r="SZU48" s="2"/>
      <c r="SZV48" s="2"/>
      <c r="SZW48" s="2"/>
      <c r="SZX48" s="2"/>
      <c r="SZY48" s="2"/>
      <c r="SZZ48" s="2"/>
      <c r="TAA48" s="2"/>
      <c r="TAB48" s="2"/>
      <c r="TAC48" s="2"/>
      <c r="TAD48" s="2"/>
      <c r="TAE48" s="2"/>
      <c r="TAF48" s="2"/>
      <c r="TAG48" s="2"/>
      <c r="TAH48" s="2"/>
      <c r="TAI48" s="2"/>
      <c r="TAJ48" s="2"/>
      <c r="TAK48" s="2"/>
      <c r="TAL48" s="2"/>
      <c r="TAM48" s="2"/>
      <c r="TAN48" s="2"/>
      <c r="TAO48" s="2"/>
      <c r="TAP48" s="2"/>
      <c r="TAQ48" s="2"/>
      <c r="TAR48" s="2"/>
      <c r="TAS48" s="2"/>
      <c r="TAT48" s="2"/>
      <c r="TAU48" s="2"/>
      <c r="TAV48" s="2"/>
      <c r="TAW48" s="2"/>
      <c r="TAX48" s="2"/>
      <c r="TAY48" s="2"/>
      <c r="TAZ48" s="2"/>
      <c r="TBA48" s="2"/>
      <c r="TBB48" s="2"/>
      <c r="TBC48" s="2"/>
      <c r="TBD48" s="2"/>
      <c r="TBE48" s="2"/>
      <c r="TBF48" s="2"/>
      <c r="TBG48" s="2"/>
      <c r="TBH48" s="2"/>
      <c r="TBI48" s="2"/>
      <c r="TBJ48" s="2"/>
      <c r="TBK48" s="2"/>
      <c r="TBL48" s="2"/>
      <c r="TBM48" s="2"/>
      <c r="TBN48" s="2"/>
      <c r="TBO48" s="2"/>
      <c r="TBP48" s="2"/>
      <c r="TBQ48" s="2"/>
      <c r="TBR48" s="2"/>
      <c r="TBS48" s="2"/>
      <c r="TBT48" s="2"/>
      <c r="TBU48" s="2"/>
      <c r="TBV48" s="2"/>
      <c r="TBW48" s="2"/>
      <c r="TBX48" s="2"/>
      <c r="TBY48" s="2"/>
      <c r="TBZ48" s="2"/>
      <c r="TCA48" s="2"/>
      <c r="TCB48" s="2"/>
      <c r="TCC48" s="2"/>
      <c r="TCD48" s="2"/>
      <c r="TCE48" s="2"/>
      <c r="TCF48" s="2"/>
      <c r="TCG48" s="2"/>
      <c r="TCH48" s="2"/>
      <c r="TCI48" s="2"/>
      <c r="TCJ48" s="2"/>
      <c r="TCK48" s="2"/>
      <c r="TCL48" s="2"/>
      <c r="TCM48" s="2"/>
      <c r="TCN48" s="2"/>
      <c r="TCO48" s="2"/>
      <c r="TCP48" s="2"/>
      <c r="TCQ48" s="2"/>
      <c r="TCR48" s="2"/>
      <c r="TCS48" s="2"/>
      <c r="TCT48" s="2"/>
      <c r="TCU48" s="2"/>
      <c r="TCV48" s="2"/>
      <c r="TCW48" s="2"/>
      <c r="TCX48" s="2"/>
      <c r="TCY48" s="2"/>
      <c r="TCZ48" s="2"/>
      <c r="TDA48" s="2"/>
      <c r="TDB48" s="2"/>
      <c r="TDC48" s="2"/>
      <c r="TDD48" s="2"/>
      <c r="TDE48" s="2"/>
      <c r="TDF48" s="2"/>
      <c r="TDG48" s="2"/>
      <c r="TDH48" s="2"/>
      <c r="TDI48" s="2"/>
      <c r="TDJ48" s="2"/>
      <c r="TDK48" s="2"/>
      <c r="TDL48" s="2"/>
      <c r="TDM48" s="2"/>
      <c r="TDN48" s="2"/>
      <c r="TDO48" s="2"/>
      <c r="TDP48" s="2"/>
      <c r="TDQ48" s="2"/>
      <c r="TDR48" s="2"/>
      <c r="TDS48" s="2"/>
      <c r="TDT48" s="2"/>
      <c r="TDU48" s="2"/>
      <c r="TDV48" s="2"/>
      <c r="TDW48" s="2"/>
      <c r="TDX48" s="2"/>
      <c r="TDY48" s="2"/>
      <c r="TDZ48" s="2"/>
      <c r="TEA48" s="2"/>
      <c r="TEB48" s="2"/>
      <c r="TEC48" s="2"/>
      <c r="TED48" s="2"/>
      <c r="TEE48" s="2"/>
      <c r="TEF48" s="2"/>
      <c r="TEG48" s="2"/>
      <c r="TEH48" s="2"/>
      <c r="TEI48" s="2"/>
      <c r="TEJ48" s="2"/>
      <c r="TEK48" s="2"/>
      <c r="TEL48" s="2"/>
      <c r="TEM48" s="2"/>
      <c r="TEN48" s="2"/>
      <c r="TEO48" s="2"/>
      <c r="TEP48" s="2"/>
      <c r="TEQ48" s="2"/>
      <c r="TER48" s="2"/>
      <c r="TES48" s="2"/>
      <c r="TET48" s="2"/>
      <c r="TEU48" s="2"/>
      <c r="TEV48" s="2"/>
      <c r="TEW48" s="2"/>
      <c r="TEX48" s="2"/>
      <c r="TEY48" s="2"/>
      <c r="TEZ48" s="2"/>
      <c r="TFA48" s="2"/>
      <c r="TFB48" s="2"/>
      <c r="TFC48" s="2"/>
      <c r="TFD48" s="2"/>
      <c r="TFE48" s="2"/>
      <c r="TFF48" s="2"/>
      <c r="TFG48" s="2"/>
      <c r="TFH48" s="2"/>
      <c r="TFI48" s="2"/>
      <c r="TFJ48" s="2"/>
      <c r="TFK48" s="2"/>
      <c r="TFL48" s="2"/>
      <c r="TFM48" s="2"/>
      <c r="TFN48" s="2"/>
      <c r="TFO48" s="2"/>
      <c r="TFP48" s="2"/>
      <c r="TFQ48" s="2"/>
      <c r="TFR48" s="2"/>
      <c r="TFS48" s="2"/>
      <c r="TFT48" s="2"/>
      <c r="TFU48" s="2"/>
      <c r="TFV48" s="2"/>
      <c r="TFW48" s="2"/>
      <c r="TFX48" s="2"/>
      <c r="TFY48" s="2"/>
      <c r="TFZ48" s="2"/>
      <c r="TGA48" s="2"/>
      <c r="TGB48" s="2"/>
      <c r="TGC48" s="2"/>
      <c r="TGD48" s="2"/>
      <c r="TGE48" s="2"/>
      <c r="TGF48" s="2"/>
      <c r="TGG48" s="2"/>
      <c r="TGH48" s="2"/>
      <c r="TGI48" s="2"/>
      <c r="TGJ48" s="2"/>
      <c r="TGK48" s="2"/>
      <c r="TGL48" s="2"/>
      <c r="TGM48" s="2"/>
      <c r="TGN48" s="2"/>
      <c r="TGO48" s="2"/>
      <c r="TGP48" s="2"/>
      <c r="TGQ48" s="2"/>
      <c r="TGR48" s="2"/>
      <c r="TGS48" s="2"/>
      <c r="TGT48" s="2"/>
      <c r="TGU48" s="2"/>
      <c r="TGV48" s="2"/>
      <c r="TGW48" s="2"/>
      <c r="TGX48" s="2"/>
      <c r="TGY48" s="2"/>
      <c r="TGZ48" s="2"/>
      <c r="THA48" s="2"/>
      <c r="THB48" s="2"/>
      <c r="THC48" s="2"/>
      <c r="THD48" s="2"/>
      <c r="THE48" s="2"/>
      <c r="THF48" s="2"/>
      <c r="THG48" s="2"/>
      <c r="THH48" s="2"/>
      <c r="THI48" s="2"/>
      <c r="THJ48" s="2"/>
      <c r="THK48" s="2"/>
      <c r="THL48" s="2"/>
      <c r="THM48" s="2"/>
      <c r="THN48" s="2"/>
      <c r="THO48" s="2"/>
      <c r="THP48" s="2"/>
      <c r="THQ48" s="2"/>
      <c r="THR48" s="2"/>
      <c r="THS48" s="2"/>
      <c r="THT48" s="2"/>
      <c r="THU48" s="2"/>
      <c r="THV48" s="2"/>
      <c r="THW48" s="2"/>
      <c r="THX48" s="2"/>
      <c r="THY48" s="2"/>
      <c r="THZ48" s="2"/>
      <c r="TIA48" s="2"/>
      <c r="TIB48" s="2"/>
      <c r="TIC48" s="2"/>
      <c r="TID48" s="2"/>
      <c r="TIE48" s="2"/>
      <c r="TIF48" s="2"/>
      <c r="TIG48" s="2"/>
      <c r="TIH48" s="2"/>
      <c r="TII48" s="2"/>
      <c r="TIJ48" s="2"/>
      <c r="TIK48" s="2"/>
      <c r="TIL48" s="2"/>
      <c r="TIM48" s="2"/>
      <c r="TIN48" s="2"/>
      <c r="TIO48" s="2"/>
      <c r="TIP48" s="2"/>
      <c r="TIQ48" s="2"/>
      <c r="TIR48" s="2"/>
      <c r="TIS48" s="2"/>
      <c r="TIT48" s="2"/>
      <c r="TIU48" s="2"/>
      <c r="TIV48" s="2"/>
      <c r="TIW48" s="2"/>
      <c r="TIX48" s="2"/>
      <c r="TIY48" s="2"/>
      <c r="TIZ48" s="2"/>
      <c r="TJA48" s="2"/>
      <c r="TJB48" s="2"/>
      <c r="TJC48" s="2"/>
      <c r="TJD48" s="2"/>
      <c r="TJE48" s="2"/>
      <c r="TJF48" s="2"/>
      <c r="TJG48" s="2"/>
      <c r="TJH48" s="2"/>
      <c r="TJI48" s="2"/>
      <c r="TJJ48" s="2"/>
      <c r="TJK48" s="2"/>
      <c r="TJL48" s="2"/>
      <c r="TJM48" s="2"/>
      <c r="TJN48" s="2"/>
      <c r="TJO48" s="2"/>
      <c r="TJP48" s="2"/>
      <c r="TJQ48" s="2"/>
      <c r="TJR48" s="2"/>
      <c r="TJS48" s="2"/>
      <c r="TJT48" s="2"/>
      <c r="TJU48" s="2"/>
      <c r="TJV48" s="2"/>
      <c r="TJW48" s="2"/>
      <c r="TJX48" s="2"/>
      <c r="TJY48" s="2"/>
      <c r="TJZ48" s="2"/>
      <c r="TKA48" s="2"/>
      <c r="TKB48" s="2"/>
      <c r="TKC48" s="2"/>
      <c r="TKD48" s="2"/>
      <c r="TKE48" s="2"/>
      <c r="TKF48" s="2"/>
      <c r="TKG48" s="2"/>
      <c r="TKH48" s="2"/>
      <c r="TKI48" s="2"/>
      <c r="TKJ48" s="2"/>
      <c r="TKK48" s="2"/>
      <c r="TKL48" s="2"/>
      <c r="TKM48" s="2"/>
      <c r="TKN48" s="2"/>
      <c r="TKO48" s="2"/>
      <c r="TKP48" s="2"/>
      <c r="TKQ48" s="2"/>
      <c r="TKR48" s="2"/>
      <c r="TKS48" s="2"/>
      <c r="TKT48" s="2"/>
      <c r="TKU48" s="2"/>
      <c r="TKV48" s="2"/>
      <c r="TKW48" s="2"/>
      <c r="TKX48" s="2"/>
      <c r="TKY48" s="2"/>
      <c r="TKZ48" s="2"/>
      <c r="TLA48" s="2"/>
      <c r="TLB48" s="2"/>
      <c r="TLC48" s="2"/>
      <c r="TLD48" s="2"/>
      <c r="TLE48" s="2"/>
      <c r="TLF48" s="2"/>
      <c r="TLG48" s="2"/>
      <c r="TLH48" s="2"/>
      <c r="TLI48" s="2"/>
      <c r="TLJ48" s="2"/>
      <c r="TLK48" s="2"/>
      <c r="TLL48" s="2"/>
      <c r="TLM48" s="2"/>
      <c r="TLN48" s="2"/>
      <c r="TLO48" s="2"/>
      <c r="TLP48" s="2"/>
      <c r="TLQ48" s="2"/>
      <c r="TLR48" s="2"/>
      <c r="TLS48" s="2"/>
      <c r="TLT48" s="2"/>
      <c r="TLU48" s="2"/>
      <c r="TLV48" s="2"/>
      <c r="TLW48" s="2"/>
      <c r="TLX48" s="2"/>
      <c r="TLY48" s="2"/>
      <c r="TLZ48" s="2"/>
      <c r="TMA48" s="2"/>
      <c r="TMB48" s="2"/>
      <c r="TMC48" s="2"/>
      <c r="TMD48" s="2"/>
      <c r="TME48" s="2"/>
      <c r="TMF48" s="2"/>
      <c r="TMG48" s="2"/>
      <c r="TMH48" s="2"/>
      <c r="TMI48" s="2"/>
      <c r="TMJ48" s="2"/>
      <c r="TMK48" s="2"/>
      <c r="TML48" s="2"/>
      <c r="TMM48" s="2"/>
      <c r="TMN48" s="2"/>
      <c r="TMO48" s="2"/>
      <c r="TMP48" s="2"/>
      <c r="TMQ48" s="2"/>
      <c r="TMR48" s="2"/>
      <c r="TMS48" s="2"/>
      <c r="TMT48" s="2"/>
      <c r="TMU48" s="2"/>
      <c r="TMV48" s="2"/>
      <c r="TMW48" s="2"/>
      <c r="TMX48" s="2"/>
      <c r="TMY48" s="2"/>
      <c r="TMZ48" s="2"/>
      <c r="TNA48" s="2"/>
      <c r="TNB48" s="2"/>
      <c r="TNC48" s="2"/>
      <c r="TND48" s="2"/>
      <c r="TNE48" s="2"/>
      <c r="TNF48" s="2"/>
      <c r="TNG48" s="2"/>
      <c r="TNH48" s="2"/>
      <c r="TNI48" s="2"/>
      <c r="TNJ48" s="2"/>
      <c r="TNK48" s="2"/>
      <c r="TNL48" s="2"/>
      <c r="TNM48" s="2"/>
      <c r="TNN48" s="2"/>
      <c r="TNO48" s="2"/>
      <c r="TNP48" s="2"/>
      <c r="TNQ48" s="2"/>
      <c r="TNR48" s="2"/>
      <c r="TNS48" s="2"/>
      <c r="TNT48" s="2"/>
      <c r="TNU48" s="2"/>
      <c r="TNV48" s="2"/>
      <c r="TNW48" s="2"/>
      <c r="TNX48" s="2"/>
      <c r="TNY48" s="2"/>
      <c r="TNZ48" s="2"/>
      <c r="TOA48" s="2"/>
      <c r="TOB48" s="2"/>
      <c r="TOC48" s="2"/>
      <c r="TOD48" s="2"/>
      <c r="TOE48" s="2"/>
      <c r="TOF48" s="2"/>
      <c r="TOG48" s="2"/>
      <c r="TOH48" s="2"/>
      <c r="TOI48" s="2"/>
      <c r="TOJ48" s="2"/>
      <c r="TOK48" s="2"/>
      <c r="TOL48" s="2"/>
      <c r="TOM48" s="2"/>
      <c r="TON48" s="2"/>
      <c r="TOO48" s="2"/>
      <c r="TOP48" s="2"/>
      <c r="TOQ48" s="2"/>
      <c r="TOR48" s="2"/>
      <c r="TOS48" s="2"/>
      <c r="TOT48" s="2"/>
      <c r="TOU48" s="2"/>
      <c r="TOV48" s="2"/>
      <c r="TOW48" s="2"/>
      <c r="TOX48" s="2"/>
      <c r="TOY48" s="2"/>
      <c r="TOZ48" s="2"/>
      <c r="TPA48" s="2"/>
      <c r="TPB48" s="2"/>
      <c r="TPC48" s="2"/>
      <c r="TPD48" s="2"/>
      <c r="TPE48" s="2"/>
      <c r="TPF48" s="2"/>
      <c r="TPG48" s="2"/>
      <c r="TPH48" s="2"/>
      <c r="TPI48" s="2"/>
      <c r="TPJ48" s="2"/>
      <c r="TPK48" s="2"/>
      <c r="TPL48" s="2"/>
      <c r="TPM48" s="2"/>
      <c r="TPN48" s="2"/>
      <c r="TPO48" s="2"/>
      <c r="TPP48" s="2"/>
      <c r="TPQ48" s="2"/>
      <c r="TPR48" s="2"/>
      <c r="TPS48" s="2"/>
      <c r="TPT48" s="2"/>
      <c r="TPU48" s="2"/>
      <c r="TPV48" s="2"/>
      <c r="TPW48" s="2"/>
      <c r="TPX48" s="2"/>
      <c r="TPY48" s="2"/>
      <c r="TPZ48" s="2"/>
      <c r="TQA48" s="2"/>
      <c r="TQB48" s="2"/>
      <c r="TQC48" s="2"/>
      <c r="TQD48" s="2"/>
      <c r="TQE48" s="2"/>
      <c r="TQF48" s="2"/>
      <c r="TQG48" s="2"/>
      <c r="TQH48" s="2"/>
      <c r="TQI48" s="2"/>
      <c r="TQJ48" s="2"/>
      <c r="TQK48" s="2"/>
      <c r="TQL48" s="2"/>
      <c r="TQM48" s="2"/>
      <c r="TQN48" s="2"/>
      <c r="TQO48" s="2"/>
      <c r="TQP48" s="2"/>
      <c r="TQQ48" s="2"/>
      <c r="TQR48" s="2"/>
      <c r="TQS48" s="2"/>
      <c r="TQT48" s="2"/>
      <c r="TQU48" s="2"/>
      <c r="TQV48" s="2"/>
      <c r="TQW48" s="2"/>
      <c r="TQX48" s="2"/>
      <c r="TQY48" s="2"/>
      <c r="TQZ48" s="2"/>
      <c r="TRA48" s="2"/>
      <c r="TRB48" s="2"/>
      <c r="TRC48" s="2"/>
      <c r="TRD48" s="2"/>
      <c r="TRE48" s="2"/>
      <c r="TRF48" s="2"/>
      <c r="TRG48" s="2"/>
      <c r="TRH48" s="2"/>
      <c r="TRI48" s="2"/>
      <c r="TRJ48" s="2"/>
      <c r="TRK48" s="2"/>
      <c r="TRL48" s="2"/>
      <c r="TRM48" s="2"/>
      <c r="TRN48" s="2"/>
      <c r="TRO48" s="2"/>
      <c r="TRP48" s="2"/>
      <c r="TRQ48" s="2"/>
      <c r="TRR48" s="2"/>
      <c r="TRS48" s="2"/>
      <c r="TRT48" s="2"/>
      <c r="TRU48" s="2"/>
      <c r="TRV48" s="2"/>
      <c r="TRW48" s="2"/>
      <c r="TRX48" s="2"/>
      <c r="TRY48" s="2"/>
      <c r="TRZ48" s="2"/>
      <c r="TSA48" s="2"/>
      <c r="TSB48" s="2"/>
      <c r="TSC48" s="2"/>
      <c r="TSD48" s="2"/>
      <c r="TSE48" s="2"/>
      <c r="TSF48" s="2"/>
      <c r="TSG48" s="2"/>
      <c r="TSH48" s="2"/>
      <c r="TSI48" s="2"/>
      <c r="TSJ48" s="2"/>
      <c r="TSK48" s="2"/>
      <c r="TSL48" s="2"/>
      <c r="TSM48" s="2"/>
      <c r="TSN48" s="2"/>
      <c r="TSO48" s="2"/>
      <c r="TSP48" s="2"/>
      <c r="TSQ48" s="2"/>
      <c r="TSR48" s="2"/>
      <c r="TSS48" s="2"/>
      <c r="TST48" s="2"/>
      <c r="TSU48" s="2"/>
      <c r="TSV48" s="2"/>
      <c r="TSW48" s="2"/>
      <c r="TSX48" s="2"/>
      <c r="TSY48" s="2"/>
      <c r="TSZ48" s="2"/>
      <c r="TTA48" s="2"/>
      <c r="TTB48" s="2"/>
      <c r="TTC48" s="2"/>
      <c r="TTD48" s="2"/>
      <c r="TTE48" s="2"/>
      <c r="TTF48" s="2"/>
      <c r="TTG48" s="2"/>
      <c r="TTH48" s="2"/>
      <c r="TTI48" s="2"/>
      <c r="TTJ48" s="2"/>
      <c r="TTK48" s="2"/>
      <c r="TTL48" s="2"/>
      <c r="TTM48" s="2"/>
      <c r="TTN48" s="2"/>
      <c r="TTO48" s="2"/>
      <c r="TTP48" s="2"/>
      <c r="TTQ48" s="2"/>
      <c r="TTR48" s="2"/>
      <c r="TTS48" s="2"/>
      <c r="TTT48" s="2"/>
      <c r="TTU48" s="2"/>
      <c r="TTV48" s="2"/>
      <c r="TTW48" s="2"/>
      <c r="TTX48" s="2"/>
      <c r="TTY48" s="2"/>
      <c r="TTZ48" s="2"/>
      <c r="TUA48" s="2"/>
      <c r="TUB48" s="2"/>
      <c r="TUC48" s="2"/>
      <c r="TUD48" s="2"/>
      <c r="TUE48" s="2"/>
      <c r="TUF48" s="2"/>
      <c r="TUG48" s="2"/>
      <c r="TUH48" s="2"/>
      <c r="TUI48" s="2"/>
      <c r="TUJ48" s="2"/>
      <c r="TUK48" s="2"/>
      <c r="TUL48" s="2"/>
      <c r="TUM48" s="2"/>
      <c r="TUN48" s="2"/>
      <c r="TUO48" s="2"/>
      <c r="TUP48" s="2"/>
      <c r="TUQ48" s="2"/>
      <c r="TUR48" s="2"/>
      <c r="TUS48" s="2"/>
      <c r="TUT48" s="2"/>
      <c r="TUU48" s="2"/>
      <c r="TUV48" s="2"/>
      <c r="TUW48" s="2"/>
      <c r="TUX48" s="2"/>
      <c r="TUY48" s="2"/>
      <c r="TUZ48" s="2"/>
      <c r="TVA48" s="2"/>
      <c r="TVB48" s="2"/>
      <c r="TVC48" s="2"/>
      <c r="TVD48" s="2"/>
      <c r="TVE48" s="2"/>
      <c r="TVF48" s="2"/>
      <c r="TVG48" s="2"/>
      <c r="TVH48" s="2"/>
      <c r="TVI48" s="2"/>
      <c r="TVJ48" s="2"/>
      <c r="TVK48" s="2"/>
      <c r="TVL48" s="2"/>
      <c r="TVM48" s="2"/>
      <c r="TVN48" s="2"/>
      <c r="TVO48" s="2"/>
      <c r="TVP48" s="2"/>
      <c r="TVQ48" s="2"/>
      <c r="TVR48" s="2"/>
      <c r="TVS48" s="2"/>
      <c r="TVT48" s="2"/>
      <c r="TVU48" s="2"/>
      <c r="TVV48" s="2"/>
      <c r="TVW48" s="2"/>
      <c r="TVX48" s="2"/>
      <c r="TVY48" s="2"/>
      <c r="TVZ48" s="2"/>
      <c r="TWA48" s="2"/>
      <c r="TWB48" s="2"/>
      <c r="TWC48" s="2"/>
      <c r="TWD48" s="2"/>
      <c r="TWE48" s="2"/>
      <c r="TWF48" s="2"/>
      <c r="TWG48" s="2"/>
      <c r="TWH48" s="2"/>
      <c r="TWI48" s="2"/>
      <c r="TWJ48" s="2"/>
      <c r="TWK48" s="2"/>
      <c r="TWL48" s="2"/>
      <c r="TWM48" s="2"/>
      <c r="TWN48" s="2"/>
      <c r="TWO48" s="2"/>
      <c r="TWP48" s="2"/>
      <c r="TWQ48" s="2"/>
      <c r="TWR48" s="2"/>
      <c r="TWS48" s="2"/>
      <c r="TWT48" s="2"/>
      <c r="TWU48" s="2"/>
      <c r="TWV48" s="2"/>
      <c r="TWW48" s="2"/>
      <c r="TWX48" s="2"/>
      <c r="TWY48" s="2"/>
      <c r="TWZ48" s="2"/>
      <c r="TXA48" s="2"/>
      <c r="TXB48" s="2"/>
      <c r="TXC48" s="2"/>
      <c r="TXD48" s="2"/>
      <c r="TXE48" s="2"/>
      <c r="TXF48" s="2"/>
      <c r="TXG48" s="2"/>
      <c r="TXH48" s="2"/>
      <c r="TXI48" s="2"/>
      <c r="TXJ48" s="2"/>
      <c r="TXK48" s="2"/>
      <c r="TXL48" s="2"/>
      <c r="TXM48" s="2"/>
      <c r="TXN48" s="2"/>
      <c r="TXO48" s="2"/>
      <c r="TXP48" s="2"/>
      <c r="TXQ48" s="2"/>
      <c r="TXR48" s="2"/>
      <c r="TXS48" s="2"/>
      <c r="TXT48" s="2"/>
      <c r="TXU48" s="2"/>
      <c r="TXV48" s="2"/>
      <c r="TXW48" s="2"/>
      <c r="TXX48" s="2"/>
      <c r="TXY48" s="2"/>
      <c r="TXZ48" s="2"/>
      <c r="TYA48" s="2"/>
      <c r="TYB48" s="2"/>
      <c r="TYC48" s="2"/>
      <c r="TYD48" s="2"/>
      <c r="TYE48" s="2"/>
      <c r="TYF48" s="2"/>
      <c r="TYG48" s="2"/>
      <c r="TYH48" s="2"/>
      <c r="TYI48" s="2"/>
      <c r="TYJ48" s="2"/>
      <c r="TYK48" s="2"/>
      <c r="TYL48" s="2"/>
      <c r="TYM48" s="2"/>
      <c r="TYN48" s="2"/>
      <c r="TYO48" s="2"/>
      <c r="TYP48" s="2"/>
      <c r="TYQ48" s="2"/>
      <c r="TYR48" s="2"/>
      <c r="TYS48" s="2"/>
      <c r="TYT48" s="2"/>
      <c r="TYU48" s="2"/>
      <c r="TYV48" s="2"/>
      <c r="TYW48" s="2"/>
      <c r="TYX48" s="2"/>
      <c r="TYY48" s="2"/>
      <c r="TYZ48" s="2"/>
      <c r="TZA48" s="2"/>
      <c r="TZB48" s="2"/>
      <c r="TZC48" s="2"/>
      <c r="TZD48" s="2"/>
      <c r="TZE48" s="2"/>
      <c r="TZF48" s="2"/>
      <c r="TZG48" s="2"/>
      <c r="TZH48" s="2"/>
      <c r="TZI48" s="2"/>
      <c r="TZJ48" s="2"/>
      <c r="TZK48" s="2"/>
      <c r="TZL48" s="2"/>
      <c r="TZM48" s="2"/>
      <c r="TZN48" s="2"/>
      <c r="TZO48" s="2"/>
      <c r="TZP48" s="2"/>
      <c r="TZQ48" s="2"/>
      <c r="TZR48" s="2"/>
      <c r="TZS48" s="2"/>
      <c r="TZT48" s="2"/>
      <c r="TZU48" s="2"/>
      <c r="TZV48" s="2"/>
      <c r="TZW48" s="2"/>
      <c r="TZX48" s="2"/>
      <c r="TZY48" s="2"/>
      <c r="TZZ48" s="2"/>
      <c r="UAA48" s="2"/>
      <c r="UAB48" s="2"/>
      <c r="UAC48" s="2"/>
      <c r="UAD48" s="2"/>
      <c r="UAE48" s="2"/>
      <c r="UAF48" s="2"/>
      <c r="UAG48" s="2"/>
      <c r="UAH48" s="2"/>
      <c r="UAI48" s="2"/>
      <c r="UAJ48" s="2"/>
      <c r="UAK48" s="2"/>
      <c r="UAL48" s="2"/>
      <c r="UAM48" s="2"/>
      <c r="UAN48" s="2"/>
      <c r="UAO48" s="2"/>
      <c r="UAP48" s="2"/>
      <c r="UAQ48" s="2"/>
      <c r="UAR48" s="2"/>
      <c r="UAS48" s="2"/>
      <c r="UAT48" s="2"/>
      <c r="UAU48" s="2"/>
      <c r="UAV48" s="2"/>
      <c r="UAW48" s="2"/>
      <c r="UAX48" s="2"/>
      <c r="UAY48" s="2"/>
      <c r="UAZ48" s="2"/>
      <c r="UBA48" s="2"/>
      <c r="UBB48" s="2"/>
      <c r="UBC48" s="2"/>
      <c r="UBD48" s="2"/>
      <c r="UBE48" s="2"/>
      <c r="UBF48" s="2"/>
      <c r="UBG48" s="2"/>
      <c r="UBH48" s="2"/>
      <c r="UBI48" s="2"/>
      <c r="UBJ48" s="2"/>
      <c r="UBK48" s="2"/>
      <c r="UBL48" s="2"/>
      <c r="UBM48" s="2"/>
      <c r="UBN48" s="2"/>
      <c r="UBO48" s="2"/>
      <c r="UBP48" s="2"/>
      <c r="UBQ48" s="2"/>
      <c r="UBR48" s="2"/>
      <c r="UBS48" s="2"/>
      <c r="UBT48" s="2"/>
      <c r="UBU48" s="2"/>
      <c r="UBV48" s="2"/>
      <c r="UBW48" s="2"/>
      <c r="UBX48" s="2"/>
      <c r="UBY48" s="2"/>
      <c r="UBZ48" s="2"/>
      <c r="UCA48" s="2"/>
      <c r="UCB48" s="2"/>
      <c r="UCC48" s="2"/>
      <c r="UCD48" s="2"/>
      <c r="UCE48" s="2"/>
      <c r="UCF48" s="2"/>
      <c r="UCG48" s="2"/>
      <c r="UCH48" s="2"/>
      <c r="UCI48" s="2"/>
      <c r="UCJ48" s="2"/>
      <c r="UCK48" s="2"/>
      <c r="UCL48" s="2"/>
      <c r="UCM48" s="2"/>
      <c r="UCN48" s="2"/>
      <c r="UCO48" s="2"/>
      <c r="UCP48" s="2"/>
      <c r="UCQ48" s="2"/>
      <c r="UCR48" s="2"/>
      <c r="UCS48" s="2"/>
      <c r="UCT48" s="2"/>
      <c r="UCU48" s="2"/>
      <c r="UCV48" s="2"/>
      <c r="UCW48" s="2"/>
      <c r="UCX48" s="2"/>
      <c r="UCY48" s="2"/>
      <c r="UCZ48" s="2"/>
      <c r="UDA48" s="2"/>
      <c r="UDB48" s="2"/>
      <c r="UDC48" s="2"/>
      <c r="UDD48" s="2"/>
      <c r="UDE48" s="2"/>
      <c r="UDF48" s="2"/>
      <c r="UDG48" s="2"/>
      <c r="UDH48" s="2"/>
      <c r="UDI48" s="2"/>
      <c r="UDJ48" s="2"/>
      <c r="UDK48" s="2"/>
      <c r="UDL48" s="2"/>
      <c r="UDM48" s="2"/>
      <c r="UDN48" s="2"/>
      <c r="UDO48" s="2"/>
      <c r="UDP48" s="2"/>
      <c r="UDQ48" s="2"/>
      <c r="UDR48" s="2"/>
      <c r="UDS48" s="2"/>
      <c r="UDT48" s="2"/>
      <c r="UDU48" s="2"/>
      <c r="UDV48" s="2"/>
      <c r="UDW48" s="2"/>
      <c r="UDX48" s="2"/>
      <c r="UDY48" s="2"/>
      <c r="UDZ48" s="2"/>
      <c r="UEA48" s="2"/>
      <c r="UEB48" s="2"/>
      <c r="UEC48" s="2"/>
      <c r="UED48" s="2"/>
      <c r="UEE48" s="2"/>
      <c r="UEF48" s="2"/>
      <c r="UEG48" s="2"/>
      <c r="UEH48" s="2"/>
      <c r="UEI48" s="2"/>
      <c r="UEJ48" s="2"/>
      <c r="UEK48" s="2"/>
      <c r="UEL48" s="2"/>
      <c r="UEM48" s="2"/>
      <c r="UEN48" s="2"/>
      <c r="UEO48" s="2"/>
      <c r="UEP48" s="2"/>
      <c r="UEQ48" s="2"/>
      <c r="UER48" s="2"/>
      <c r="UES48" s="2"/>
      <c r="UET48" s="2"/>
      <c r="UEU48" s="2"/>
      <c r="UEV48" s="2"/>
      <c r="UEW48" s="2"/>
      <c r="UEX48" s="2"/>
      <c r="UEY48" s="2"/>
      <c r="UEZ48" s="2"/>
      <c r="UFA48" s="2"/>
      <c r="UFB48" s="2"/>
      <c r="UFC48" s="2"/>
      <c r="UFD48" s="2"/>
      <c r="UFE48" s="2"/>
      <c r="UFF48" s="2"/>
      <c r="UFG48" s="2"/>
      <c r="UFH48" s="2"/>
      <c r="UFI48" s="2"/>
      <c r="UFJ48" s="2"/>
      <c r="UFK48" s="2"/>
      <c r="UFL48" s="2"/>
      <c r="UFM48" s="2"/>
      <c r="UFN48" s="2"/>
      <c r="UFO48" s="2"/>
      <c r="UFP48" s="2"/>
      <c r="UFQ48" s="2"/>
      <c r="UFR48" s="2"/>
      <c r="UFS48" s="2"/>
      <c r="UFT48" s="2"/>
      <c r="UFU48" s="2"/>
      <c r="UFV48" s="2"/>
      <c r="UFW48" s="2"/>
      <c r="UFX48" s="2"/>
      <c r="UFY48" s="2"/>
      <c r="UFZ48" s="2"/>
      <c r="UGA48" s="2"/>
      <c r="UGB48" s="2"/>
      <c r="UGC48" s="2"/>
      <c r="UGD48" s="2"/>
      <c r="UGE48" s="2"/>
      <c r="UGF48" s="2"/>
      <c r="UGG48" s="2"/>
      <c r="UGH48" s="2"/>
      <c r="UGI48" s="2"/>
      <c r="UGJ48" s="2"/>
      <c r="UGK48" s="2"/>
      <c r="UGL48" s="2"/>
      <c r="UGM48" s="2"/>
      <c r="UGN48" s="2"/>
      <c r="UGO48" s="2"/>
      <c r="UGP48" s="2"/>
      <c r="UGQ48" s="2"/>
      <c r="UGR48" s="2"/>
      <c r="UGS48" s="2"/>
      <c r="UGT48" s="2"/>
      <c r="UGU48" s="2"/>
      <c r="UGV48" s="2"/>
      <c r="UGW48" s="2"/>
      <c r="UGX48" s="2"/>
      <c r="UGY48" s="2"/>
      <c r="UGZ48" s="2"/>
      <c r="UHA48" s="2"/>
      <c r="UHB48" s="2"/>
      <c r="UHC48" s="2"/>
      <c r="UHD48" s="2"/>
      <c r="UHE48" s="2"/>
      <c r="UHF48" s="2"/>
      <c r="UHG48" s="2"/>
      <c r="UHH48" s="2"/>
      <c r="UHI48" s="2"/>
      <c r="UHJ48" s="2"/>
      <c r="UHK48" s="2"/>
      <c r="UHL48" s="2"/>
      <c r="UHM48" s="2"/>
      <c r="UHN48" s="2"/>
      <c r="UHO48" s="2"/>
      <c r="UHP48" s="2"/>
      <c r="UHQ48" s="2"/>
      <c r="UHR48" s="2"/>
      <c r="UHS48" s="2"/>
      <c r="UHT48" s="2"/>
      <c r="UHU48" s="2"/>
      <c r="UHV48" s="2"/>
      <c r="UHW48" s="2"/>
      <c r="UHX48" s="2"/>
      <c r="UHY48" s="2"/>
      <c r="UHZ48" s="2"/>
      <c r="UIA48" s="2"/>
      <c r="UIB48" s="2"/>
      <c r="UIC48" s="2"/>
      <c r="UID48" s="2"/>
      <c r="UIE48" s="2"/>
      <c r="UIF48" s="2"/>
      <c r="UIG48" s="2"/>
      <c r="UIH48" s="2"/>
      <c r="UII48" s="2"/>
      <c r="UIJ48" s="2"/>
      <c r="UIK48" s="2"/>
      <c r="UIL48" s="2"/>
      <c r="UIM48" s="2"/>
      <c r="UIN48" s="2"/>
      <c r="UIO48" s="2"/>
      <c r="UIP48" s="2"/>
      <c r="UIQ48" s="2"/>
      <c r="UIR48" s="2"/>
      <c r="UIS48" s="2"/>
      <c r="UIT48" s="2"/>
      <c r="UIU48" s="2"/>
      <c r="UIV48" s="2"/>
      <c r="UIW48" s="2"/>
      <c r="UIX48" s="2"/>
      <c r="UIY48" s="2"/>
      <c r="UIZ48" s="2"/>
      <c r="UJA48" s="2"/>
      <c r="UJB48" s="2"/>
      <c r="UJC48" s="2"/>
      <c r="UJD48" s="2"/>
      <c r="UJE48" s="2"/>
      <c r="UJF48" s="2"/>
      <c r="UJG48" s="2"/>
      <c r="UJH48" s="2"/>
      <c r="UJI48" s="2"/>
      <c r="UJJ48" s="2"/>
      <c r="UJK48" s="2"/>
      <c r="UJL48" s="2"/>
      <c r="UJM48" s="2"/>
      <c r="UJN48" s="2"/>
      <c r="UJO48" s="2"/>
      <c r="UJP48" s="2"/>
      <c r="UJQ48" s="2"/>
      <c r="UJR48" s="2"/>
      <c r="UJS48" s="2"/>
      <c r="UJT48" s="2"/>
      <c r="UJU48" s="2"/>
      <c r="UJV48" s="2"/>
      <c r="UJW48" s="2"/>
      <c r="UJX48" s="2"/>
      <c r="UJY48" s="2"/>
      <c r="UJZ48" s="2"/>
      <c r="UKA48" s="2"/>
      <c r="UKB48" s="2"/>
      <c r="UKC48" s="2"/>
      <c r="UKD48" s="2"/>
      <c r="UKE48" s="2"/>
      <c r="UKF48" s="2"/>
      <c r="UKG48" s="2"/>
      <c r="UKH48" s="2"/>
      <c r="UKI48" s="2"/>
      <c r="UKJ48" s="2"/>
      <c r="UKK48" s="2"/>
      <c r="UKL48" s="2"/>
      <c r="UKM48" s="2"/>
      <c r="UKN48" s="2"/>
      <c r="UKO48" s="2"/>
      <c r="UKP48" s="2"/>
      <c r="UKQ48" s="2"/>
      <c r="UKR48" s="2"/>
      <c r="UKS48" s="2"/>
      <c r="UKT48" s="2"/>
      <c r="UKU48" s="2"/>
      <c r="UKV48" s="2"/>
      <c r="UKW48" s="2"/>
      <c r="UKX48" s="2"/>
      <c r="UKY48" s="2"/>
      <c r="UKZ48" s="2"/>
      <c r="ULA48" s="2"/>
      <c r="ULB48" s="2"/>
      <c r="ULC48" s="2"/>
      <c r="ULD48" s="2"/>
      <c r="ULE48" s="2"/>
      <c r="ULF48" s="2"/>
      <c r="ULG48" s="2"/>
      <c r="ULH48" s="2"/>
      <c r="ULI48" s="2"/>
      <c r="ULJ48" s="2"/>
      <c r="ULK48" s="2"/>
      <c r="ULL48" s="2"/>
      <c r="ULM48" s="2"/>
      <c r="ULN48" s="2"/>
      <c r="ULO48" s="2"/>
      <c r="ULP48" s="2"/>
      <c r="ULQ48" s="2"/>
      <c r="ULR48" s="2"/>
      <c r="ULS48" s="2"/>
      <c r="ULT48" s="2"/>
      <c r="ULU48" s="2"/>
      <c r="ULV48" s="2"/>
      <c r="ULW48" s="2"/>
      <c r="ULX48" s="2"/>
      <c r="ULY48" s="2"/>
      <c r="ULZ48" s="2"/>
      <c r="UMA48" s="2"/>
      <c r="UMB48" s="2"/>
      <c r="UMC48" s="2"/>
      <c r="UMD48" s="2"/>
      <c r="UME48" s="2"/>
      <c r="UMF48" s="2"/>
      <c r="UMG48" s="2"/>
      <c r="UMH48" s="2"/>
      <c r="UMI48" s="2"/>
      <c r="UMJ48" s="2"/>
      <c r="UMK48" s="2"/>
      <c r="UML48" s="2"/>
      <c r="UMM48" s="2"/>
      <c r="UMN48" s="2"/>
      <c r="UMO48" s="2"/>
      <c r="UMP48" s="2"/>
      <c r="UMQ48" s="2"/>
      <c r="UMR48" s="2"/>
      <c r="UMS48" s="2"/>
      <c r="UMT48" s="2"/>
      <c r="UMU48" s="2"/>
      <c r="UMV48" s="2"/>
      <c r="UMW48" s="2"/>
      <c r="UMX48" s="2"/>
      <c r="UMY48" s="2"/>
      <c r="UMZ48" s="2"/>
      <c r="UNA48" s="2"/>
      <c r="UNB48" s="2"/>
      <c r="UNC48" s="2"/>
      <c r="UND48" s="2"/>
      <c r="UNE48" s="2"/>
      <c r="UNF48" s="2"/>
      <c r="UNG48" s="2"/>
      <c r="UNH48" s="2"/>
      <c r="UNI48" s="2"/>
      <c r="UNJ48" s="2"/>
      <c r="UNK48" s="2"/>
      <c r="UNL48" s="2"/>
      <c r="UNM48" s="2"/>
      <c r="UNN48" s="2"/>
      <c r="UNO48" s="2"/>
      <c r="UNP48" s="2"/>
      <c r="UNQ48" s="2"/>
      <c r="UNR48" s="2"/>
      <c r="UNS48" s="2"/>
      <c r="UNT48" s="2"/>
      <c r="UNU48" s="2"/>
      <c r="UNV48" s="2"/>
      <c r="UNW48" s="2"/>
      <c r="UNX48" s="2"/>
      <c r="UNY48" s="2"/>
      <c r="UNZ48" s="2"/>
      <c r="UOA48" s="2"/>
      <c r="UOB48" s="2"/>
      <c r="UOC48" s="2"/>
      <c r="UOD48" s="2"/>
      <c r="UOE48" s="2"/>
      <c r="UOF48" s="2"/>
      <c r="UOG48" s="2"/>
      <c r="UOH48" s="2"/>
      <c r="UOI48" s="2"/>
      <c r="UOJ48" s="2"/>
      <c r="UOK48" s="2"/>
      <c r="UOL48" s="2"/>
      <c r="UOM48" s="2"/>
      <c r="UON48" s="2"/>
      <c r="UOO48" s="2"/>
      <c r="UOP48" s="2"/>
      <c r="UOQ48" s="2"/>
      <c r="UOR48" s="2"/>
      <c r="UOS48" s="2"/>
      <c r="UOT48" s="2"/>
      <c r="UOU48" s="2"/>
      <c r="UOV48" s="2"/>
      <c r="UOW48" s="2"/>
      <c r="UOX48" s="2"/>
      <c r="UOY48" s="2"/>
      <c r="UOZ48" s="2"/>
      <c r="UPA48" s="2"/>
      <c r="UPB48" s="2"/>
      <c r="UPC48" s="2"/>
      <c r="UPD48" s="2"/>
      <c r="UPE48" s="2"/>
      <c r="UPF48" s="2"/>
      <c r="UPG48" s="2"/>
      <c r="UPH48" s="2"/>
      <c r="UPI48" s="2"/>
      <c r="UPJ48" s="2"/>
      <c r="UPK48" s="2"/>
      <c r="UPL48" s="2"/>
      <c r="UPM48" s="2"/>
      <c r="UPN48" s="2"/>
      <c r="UPO48" s="2"/>
      <c r="UPP48" s="2"/>
      <c r="UPQ48" s="2"/>
      <c r="UPR48" s="2"/>
      <c r="UPS48" s="2"/>
      <c r="UPT48" s="2"/>
      <c r="UPU48" s="2"/>
      <c r="UPV48" s="2"/>
      <c r="UPW48" s="2"/>
      <c r="UPX48" s="2"/>
      <c r="UPY48" s="2"/>
      <c r="UPZ48" s="2"/>
      <c r="UQA48" s="2"/>
      <c r="UQB48" s="2"/>
      <c r="UQC48" s="2"/>
      <c r="UQD48" s="2"/>
      <c r="UQE48" s="2"/>
      <c r="UQF48" s="2"/>
      <c r="UQG48" s="2"/>
      <c r="UQH48" s="2"/>
      <c r="UQI48" s="2"/>
      <c r="UQJ48" s="2"/>
      <c r="UQK48" s="2"/>
      <c r="UQL48" s="2"/>
      <c r="UQM48" s="2"/>
      <c r="UQN48" s="2"/>
      <c r="UQO48" s="2"/>
      <c r="UQP48" s="2"/>
      <c r="UQQ48" s="2"/>
      <c r="UQR48" s="2"/>
      <c r="UQS48" s="2"/>
      <c r="UQT48" s="2"/>
      <c r="UQU48" s="2"/>
      <c r="UQV48" s="2"/>
      <c r="UQW48" s="2"/>
      <c r="UQX48" s="2"/>
      <c r="UQY48" s="2"/>
      <c r="UQZ48" s="2"/>
      <c r="URA48" s="2"/>
      <c r="URB48" s="2"/>
      <c r="URC48" s="2"/>
      <c r="URD48" s="2"/>
      <c r="URE48" s="2"/>
      <c r="URF48" s="2"/>
      <c r="URG48" s="2"/>
      <c r="URH48" s="2"/>
      <c r="URI48" s="2"/>
      <c r="URJ48" s="2"/>
      <c r="URK48" s="2"/>
      <c r="URL48" s="2"/>
      <c r="URM48" s="2"/>
      <c r="URN48" s="2"/>
      <c r="URO48" s="2"/>
      <c r="URP48" s="2"/>
      <c r="URQ48" s="2"/>
      <c r="URR48" s="2"/>
      <c r="URS48" s="2"/>
      <c r="URT48" s="2"/>
      <c r="URU48" s="2"/>
      <c r="URV48" s="2"/>
      <c r="URW48" s="2"/>
      <c r="URX48" s="2"/>
      <c r="URY48" s="2"/>
      <c r="URZ48" s="2"/>
      <c r="USA48" s="2"/>
      <c r="USB48" s="2"/>
      <c r="USC48" s="2"/>
      <c r="USD48" s="2"/>
      <c r="USE48" s="2"/>
      <c r="USF48" s="2"/>
      <c r="USG48" s="2"/>
      <c r="USH48" s="2"/>
      <c r="USI48" s="2"/>
      <c r="USJ48" s="2"/>
      <c r="USK48" s="2"/>
      <c r="USL48" s="2"/>
      <c r="USM48" s="2"/>
      <c r="USN48" s="2"/>
      <c r="USO48" s="2"/>
      <c r="USP48" s="2"/>
      <c r="USQ48" s="2"/>
      <c r="USR48" s="2"/>
      <c r="USS48" s="2"/>
      <c r="UST48" s="2"/>
      <c r="USU48" s="2"/>
      <c r="USV48" s="2"/>
      <c r="USW48" s="2"/>
      <c r="USX48" s="2"/>
      <c r="USY48" s="2"/>
      <c r="USZ48" s="2"/>
      <c r="UTA48" s="2"/>
      <c r="UTB48" s="2"/>
      <c r="UTC48" s="2"/>
      <c r="UTD48" s="2"/>
      <c r="UTE48" s="2"/>
      <c r="UTF48" s="2"/>
      <c r="UTG48" s="2"/>
      <c r="UTH48" s="2"/>
      <c r="UTI48" s="2"/>
      <c r="UTJ48" s="2"/>
      <c r="UTK48" s="2"/>
      <c r="UTL48" s="2"/>
      <c r="UTM48" s="2"/>
      <c r="UTN48" s="2"/>
      <c r="UTO48" s="2"/>
      <c r="UTP48" s="2"/>
      <c r="UTQ48" s="2"/>
      <c r="UTR48" s="2"/>
      <c r="UTS48" s="2"/>
      <c r="UTT48" s="2"/>
      <c r="UTU48" s="2"/>
      <c r="UTV48" s="2"/>
      <c r="UTW48" s="2"/>
      <c r="UTX48" s="2"/>
      <c r="UTY48" s="2"/>
      <c r="UTZ48" s="2"/>
      <c r="UUA48" s="2"/>
      <c r="UUB48" s="2"/>
      <c r="UUC48" s="2"/>
      <c r="UUD48" s="2"/>
      <c r="UUE48" s="2"/>
      <c r="UUF48" s="2"/>
      <c r="UUG48" s="2"/>
      <c r="UUH48" s="2"/>
      <c r="UUI48" s="2"/>
      <c r="UUJ48" s="2"/>
      <c r="UUK48" s="2"/>
      <c r="UUL48" s="2"/>
      <c r="UUM48" s="2"/>
      <c r="UUN48" s="2"/>
      <c r="UUO48" s="2"/>
      <c r="UUP48" s="2"/>
      <c r="UUQ48" s="2"/>
      <c r="UUR48" s="2"/>
      <c r="UUS48" s="2"/>
      <c r="UUT48" s="2"/>
      <c r="UUU48" s="2"/>
      <c r="UUV48" s="2"/>
      <c r="UUW48" s="2"/>
      <c r="UUX48" s="2"/>
      <c r="UUY48" s="2"/>
      <c r="UUZ48" s="2"/>
      <c r="UVA48" s="2"/>
      <c r="UVB48" s="2"/>
      <c r="UVC48" s="2"/>
      <c r="UVD48" s="2"/>
      <c r="UVE48" s="2"/>
      <c r="UVF48" s="2"/>
      <c r="UVG48" s="2"/>
      <c r="UVH48" s="2"/>
      <c r="UVI48" s="2"/>
      <c r="UVJ48" s="2"/>
      <c r="UVK48" s="2"/>
      <c r="UVL48" s="2"/>
      <c r="UVM48" s="2"/>
      <c r="UVN48" s="2"/>
      <c r="UVO48" s="2"/>
      <c r="UVP48" s="2"/>
      <c r="UVQ48" s="2"/>
      <c r="UVR48" s="2"/>
      <c r="UVS48" s="2"/>
      <c r="UVT48" s="2"/>
      <c r="UVU48" s="2"/>
      <c r="UVV48" s="2"/>
      <c r="UVW48" s="2"/>
      <c r="UVX48" s="2"/>
      <c r="UVY48" s="2"/>
      <c r="UVZ48" s="2"/>
      <c r="UWA48" s="2"/>
      <c r="UWB48" s="2"/>
      <c r="UWC48" s="2"/>
      <c r="UWD48" s="2"/>
      <c r="UWE48" s="2"/>
      <c r="UWF48" s="2"/>
      <c r="UWG48" s="2"/>
      <c r="UWH48" s="2"/>
      <c r="UWI48" s="2"/>
      <c r="UWJ48" s="2"/>
      <c r="UWK48" s="2"/>
      <c r="UWL48" s="2"/>
      <c r="UWM48" s="2"/>
      <c r="UWN48" s="2"/>
      <c r="UWO48" s="2"/>
      <c r="UWP48" s="2"/>
      <c r="UWQ48" s="2"/>
      <c r="UWR48" s="2"/>
      <c r="UWS48" s="2"/>
      <c r="UWT48" s="2"/>
      <c r="UWU48" s="2"/>
      <c r="UWV48" s="2"/>
      <c r="UWW48" s="2"/>
      <c r="UWX48" s="2"/>
      <c r="UWY48" s="2"/>
      <c r="UWZ48" s="2"/>
      <c r="UXA48" s="2"/>
      <c r="UXB48" s="2"/>
      <c r="UXC48" s="2"/>
      <c r="UXD48" s="2"/>
      <c r="UXE48" s="2"/>
      <c r="UXF48" s="2"/>
      <c r="UXG48" s="2"/>
      <c r="UXH48" s="2"/>
      <c r="UXI48" s="2"/>
      <c r="UXJ48" s="2"/>
      <c r="UXK48" s="2"/>
      <c r="UXL48" s="2"/>
      <c r="UXM48" s="2"/>
      <c r="UXN48" s="2"/>
      <c r="UXO48" s="2"/>
      <c r="UXP48" s="2"/>
      <c r="UXQ48" s="2"/>
      <c r="UXR48" s="2"/>
      <c r="UXS48" s="2"/>
      <c r="UXT48" s="2"/>
      <c r="UXU48" s="2"/>
      <c r="UXV48" s="2"/>
      <c r="UXW48" s="2"/>
      <c r="UXX48" s="2"/>
      <c r="UXY48" s="2"/>
      <c r="UXZ48" s="2"/>
      <c r="UYA48" s="2"/>
      <c r="UYB48" s="2"/>
      <c r="UYC48" s="2"/>
      <c r="UYD48" s="2"/>
      <c r="UYE48" s="2"/>
      <c r="UYF48" s="2"/>
      <c r="UYG48" s="2"/>
      <c r="UYH48" s="2"/>
      <c r="UYI48" s="2"/>
      <c r="UYJ48" s="2"/>
      <c r="UYK48" s="2"/>
      <c r="UYL48" s="2"/>
      <c r="UYM48" s="2"/>
      <c r="UYN48" s="2"/>
      <c r="UYO48" s="2"/>
      <c r="UYP48" s="2"/>
      <c r="UYQ48" s="2"/>
      <c r="UYR48" s="2"/>
      <c r="UYS48" s="2"/>
      <c r="UYT48" s="2"/>
      <c r="UYU48" s="2"/>
      <c r="UYV48" s="2"/>
      <c r="UYW48" s="2"/>
      <c r="UYX48" s="2"/>
      <c r="UYY48" s="2"/>
      <c r="UYZ48" s="2"/>
      <c r="UZA48" s="2"/>
      <c r="UZB48" s="2"/>
      <c r="UZC48" s="2"/>
      <c r="UZD48" s="2"/>
      <c r="UZE48" s="2"/>
      <c r="UZF48" s="2"/>
      <c r="UZG48" s="2"/>
      <c r="UZH48" s="2"/>
      <c r="UZI48" s="2"/>
      <c r="UZJ48" s="2"/>
      <c r="UZK48" s="2"/>
      <c r="UZL48" s="2"/>
      <c r="UZM48" s="2"/>
      <c r="UZN48" s="2"/>
      <c r="UZO48" s="2"/>
      <c r="UZP48" s="2"/>
      <c r="UZQ48" s="2"/>
      <c r="UZR48" s="2"/>
      <c r="UZS48" s="2"/>
      <c r="UZT48" s="2"/>
      <c r="UZU48" s="2"/>
      <c r="UZV48" s="2"/>
      <c r="UZW48" s="2"/>
      <c r="UZX48" s="2"/>
      <c r="UZY48" s="2"/>
      <c r="UZZ48" s="2"/>
      <c r="VAA48" s="2"/>
      <c r="VAB48" s="2"/>
      <c r="VAC48" s="2"/>
      <c r="VAD48" s="2"/>
      <c r="VAE48" s="2"/>
      <c r="VAF48" s="2"/>
      <c r="VAG48" s="2"/>
      <c r="VAH48" s="2"/>
      <c r="VAI48" s="2"/>
      <c r="VAJ48" s="2"/>
      <c r="VAK48" s="2"/>
      <c r="VAL48" s="2"/>
      <c r="VAM48" s="2"/>
      <c r="VAN48" s="2"/>
      <c r="VAO48" s="2"/>
      <c r="VAP48" s="2"/>
      <c r="VAQ48" s="2"/>
      <c r="VAR48" s="2"/>
      <c r="VAS48" s="2"/>
      <c r="VAT48" s="2"/>
      <c r="VAU48" s="2"/>
      <c r="VAV48" s="2"/>
      <c r="VAW48" s="2"/>
      <c r="VAX48" s="2"/>
      <c r="VAY48" s="2"/>
      <c r="VAZ48" s="2"/>
      <c r="VBA48" s="2"/>
      <c r="VBB48" s="2"/>
      <c r="VBC48" s="2"/>
      <c r="VBD48" s="2"/>
      <c r="VBE48" s="2"/>
      <c r="VBF48" s="2"/>
      <c r="VBG48" s="2"/>
      <c r="VBH48" s="2"/>
      <c r="VBI48" s="2"/>
      <c r="VBJ48" s="2"/>
      <c r="VBK48" s="2"/>
      <c r="VBL48" s="2"/>
      <c r="VBM48" s="2"/>
      <c r="VBN48" s="2"/>
      <c r="VBO48" s="2"/>
      <c r="VBP48" s="2"/>
      <c r="VBQ48" s="2"/>
      <c r="VBR48" s="2"/>
      <c r="VBS48" s="2"/>
      <c r="VBT48" s="2"/>
      <c r="VBU48" s="2"/>
      <c r="VBV48" s="2"/>
      <c r="VBW48" s="2"/>
      <c r="VBX48" s="2"/>
      <c r="VBY48" s="2"/>
      <c r="VBZ48" s="2"/>
      <c r="VCA48" s="2"/>
      <c r="VCB48" s="2"/>
      <c r="VCC48" s="2"/>
      <c r="VCD48" s="2"/>
      <c r="VCE48" s="2"/>
      <c r="VCF48" s="2"/>
      <c r="VCG48" s="2"/>
      <c r="VCH48" s="2"/>
      <c r="VCI48" s="2"/>
      <c r="VCJ48" s="2"/>
      <c r="VCK48" s="2"/>
      <c r="VCL48" s="2"/>
      <c r="VCM48" s="2"/>
      <c r="VCN48" s="2"/>
      <c r="VCO48" s="2"/>
      <c r="VCP48" s="2"/>
      <c r="VCQ48" s="2"/>
      <c r="VCR48" s="2"/>
      <c r="VCS48" s="2"/>
      <c r="VCT48" s="2"/>
      <c r="VCU48" s="2"/>
      <c r="VCV48" s="2"/>
      <c r="VCW48" s="2"/>
      <c r="VCX48" s="2"/>
      <c r="VCY48" s="2"/>
      <c r="VCZ48" s="2"/>
      <c r="VDA48" s="2"/>
      <c r="VDB48" s="2"/>
      <c r="VDC48" s="2"/>
      <c r="VDD48" s="2"/>
      <c r="VDE48" s="2"/>
      <c r="VDF48" s="2"/>
      <c r="VDG48" s="2"/>
      <c r="VDH48" s="2"/>
      <c r="VDI48" s="2"/>
      <c r="VDJ48" s="2"/>
      <c r="VDK48" s="2"/>
      <c r="VDL48" s="2"/>
      <c r="VDM48" s="2"/>
      <c r="VDN48" s="2"/>
      <c r="VDO48" s="2"/>
      <c r="VDP48" s="2"/>
      <c r="VDQ48" s="2"/>
      <c r="VDR48" s="2"/>
      <c r="VDS48" s="2"/>
      <c r="VDT48" s="2"/>
      <c r="VDU48" s="2"/>
      <c r="VDV48" s="2"/>
      <c r="VDW48" s="2"/>
      <c r="VDX48" s="2"/>
      <c r="VDY48" s="2"/>
      <c r="VDZ48" s="2"/>
      <c r="VEA48" s="2"/>
      <c r="VEB48" s="2"/>
      <c r="VEC48" s="2"/>
      <c r="VED48" s="2"/>
      <c r="VEE48" s="2"/>
      <c r="VEF48" s="2"/>
      <c r="VEG48" s="2"/>
      <c r="VEH48" s="2"/>
      <c r="VEI48" s="2"/>
      <c r="VEJ48" s="2"/>
      <c r="VEK48" s="2"/>
      <c r="VEL48" s="2"/>
      <c r="VEM48" s="2"/>
      <c r="VEN48" s="2"/>
      <c r="VEO48" s="2"/>
      <c r="VEP48" s="2"/>
      <c r="VEQ48" s="2"/>
      <c r="VER48" s="2"/>
      <c r="VES48" s="2"/>
      <c r="VET48" s="2"/>
      <c r="VEU48" s="2"/>
      <c r="VEV48" s="2"/>
      <c r="VEW48" s="2"/>
      <c r="VEX48" s="2"/>
      <c r="VEY48" s="2"/>
      <c r="VEZ48" s="2"/>
      <c r="VFA48" s="2"/>
      <c r="VFB48" s="2"/>
      <c r="VFC48" s="2"/>
      <c r="VFD48" s="2"/>
      <c r="VFE48" s="2"/>
      <c r="VFF48" s="2"/>
      <c r="VFG48" s="2"/>
      <c r="VFH48" s="2"/>
      <c r="VFI48" s="2"/>
      <c r="VFJ48" s="2"/>
      <c r="VFK48" s="2"/>
      <c r="VFL48" s="2"/>
      <c r="VFM48" s="2"/>
      <c r="VFN48" s="2"/>
      <c r="VFO48" s="2"/>
      <c r="VFP48" s="2"/>
      <c r="VFQ48" s="2"/>
      <c r="VFR48" s="2"/>
      <c r="VFS48" s="2"/>
      <c r="VFT48" s="2"/>
      <c r="VFU48" s="2"/>
      <c r="VFV48" s="2"/>
      <c r="VFW48" s="2"/>
      <c r="VFX48" s="2"/>
      <c r="VFY48" s="2"/>
      <c r="VFZ48" s="2"/>
      <c r="VGA48" s="2"/>
      <c r="VGB48" s="2"/>
      <c r="VGC48" s="2"/>
      <c r="VGD48" s="2"/>
      <c r="VGE48" s="2"/>
      <c r="VGF48" s="2"/>
      <c r="VGG48" s="2"/>
      <c r="VGH48" s="2"/>
      <c r="VGI48" s="2"/>
      <c r="VGJ48" s="2"/>
      <c r="VGK48" s="2"/>
      <c r="VGL48" s="2"/>
      <c r="VGM48" s="2"/>
      <c r="VGN48" s="2"/>
      <c r="VGO48" s="2"/>
      <c r="VGP48" s="2"/>
      <c r="VGQ48" s="2"/>
      <c r="VGR48" s="2"/>
      <c r="VGS48" s="2"/>
      <c r="VGT48" s="2"/>
      <c r="VGU48" s="2"/>
      <c r="VGV48" s="2"/>
      <c r="VGW48" s="2"/>
      <c r="VGX48" s="2"/>
      <c r="VGY48" s="2"/>
      <c r="VGZ48" s="2"/>
      <c r="VHA48" s="2"/>
      <c r="VHB48" s="2"/>
      <c r="VHC48" s="2"/>
      <c r="VHD48" s="2"/>
      <c r="VHE48" s="2"/>
      <c r="VHF48" s="2"/>
      <c r="VHG48" s="2"/>
      <c r="VHH48" s="2"/>
      <c r="VHI48" s="2"/>
      <c r="VHJ48" s="2"/>
      <c r="VHK48" s="2"/>
      <c r="VHL48" s="2"/>
      <c r="VHM48" s="2"/>
      <c r="VHN48" s="2"/>
      <c r="VHO48" s="2"/>
      <c r="VHP48" s="2"/>
      <c r="VHQ48" s="2"/>
      <c r="VHR48" s="2"/>
      <c r="VHS48" s="2"/>
      <c r="VHT48" s="2"/>
      <c r="VHU48" s="2"/>
      <c r="VHV48" s="2"/>
      <c r="VHW48" s="2"/>
      <c r="VHX48" s="2"/>
      <c r="VHY48" s="2"/>
      <c r="VHZ48" s="2"/>
      <c r="VIA48" s="2"/>
      <c r="VIB48" s="2"/>
      <c r="VIC48" s="2"/>
      <c r="VID48" s="2"/>
      <c r="VIE48" s="2"/>
      <c r="VIF48" s="2"/>
      <c r="VIG48" s="2"/>
      <c r="VIH48" s="2"/>
      <c r="VII48" s="2"/>
      <c r="VIJ48" s="2"/>
      <c r="VIK48" s="2"/>
      <c r="VIL48" s="2"/>
      <c r="VIM48" s="2"/>
      <c r="VIN48" s="2"/>
      <c r="VIO48" s="2"/>
      <c r="VIP48" s="2"/>
      <c r="VIQ48" s="2"/>
      <c r="VIR48" s="2"/>
      <c r="VIS48" s="2"/>
      <c r="VIT48" s="2"/>
      <c r="VIU48" s="2"/>
      <c r="VIV48" s="2"/>
      <c r="VIW48" s="2"/>
      <c r="VIX48" s="2"/>
      <c r="VIY48" s="2"/>
      <c r="VIZ48" s="2"/>
      <c r="VJA48" s="2"/>
      <c r="VJB48" s="2"/>
      <c r="VJC48" s="2"/>
      <c r="VJD48" s="2"/>
      <c r="VJE48" s="2"/>
      <c r="VJF48" s="2"/>
      <c r="VJG48" s="2"/>
      <c r="VJH48" s="2"/>
      <c r="VJI48" s="2"/>
      <c r="VJJ48" s="2"/>
      <c r="VJK48" s="2"/>
      <c r="VJL48" s="2"/>
      <c r="VJM48" s="2"/>
      <c r="VJN48" s="2"/>
      <c r="VJO48" s="2"/>
      <c r="VJP48" s="2"/>
      <c r="VJQ48" s="2"/>
      <c r="VJR48" s="2"/>
      <c r="VJS48" s="2"/>
      <c r="VJT48" s="2"/>
      <c r="VJU48" s="2"/>
      <c r="VJV48" s="2"/>
      <c r="VJW48" s="2"/>
      <c r="VJX48" s="2"/>
      <c r="VJY48" s="2"/>
      <c r="VJZ48" s="2"/>
      <c r="VKA48" s="2"/>
      <c r="VKB48" s="2"/>
      <c r="VKC48" s="2"/>
      <c r="VKD48" s="2"/>
      <c r="VKE48" s="2"/>
      <c r="VKF48" s="2"/>
      <c r="VKG48" s="2"/>
      <c r="VKH48" s="2"/>
      <c r="VKI48" s="2"/>
      <c r="VKJ48" s="2"/>
      <c r="VKK48" s="2"/>
      <c r="VKL48" s="2"/>
      <c r="VKM48" s="2"/>
      <c r="VKN48" s="2"/>
      <c r="VKO48" s="2"/>
      <c r="VKP48" s="2"/>
      <c r="VKQ48" s="2"/>
      <c r="VKR48" s="2"/>
      <c r="VKS48" s="2"/>
      <c r="VKT48" s="2"/>
      <c r="VKU48" s="2"/>
      <c r="VKV48" s="2"/>
      <c r="VKW48" s="2"/>
      <c r="VKX48" s="2"/>
      <c r="VKY48" s="2"/>
      <c r="VKZ48" s="2"/>
      <c r="VLA48" s="2"/>
      <c r="VLB48" s="2"/>
      <c r="VLC48" s="2"/>
      <c r="VLD48" s="2"/>
      <c r="VLE48" s="2"/>
      <c r="VLF48" s="2"/>
      <c r="VLG48" s="2"/>
      <c r="VLH48" s="2"/>
      <c r="VLI48" s="2"/>
      <c r="VLJ48" s="2"/>
      <c r="VLK48" s="2"/>
      <c r="VLL48" s="2"/>
      <c r="VLM48" s="2"/>
      <c r="VLN48" s="2"/>
      <c r="VLO48" s="2"/>
      <c r="VLP48" s="2"/>
      <c r="VLQ48" s="2"/>
      <c r="VLR48" s="2"/>
      <c r="VLS48" s="2"/>
      <c r="VLT48" s="2"/>
      <c r="VLU48" s="2"/>
      <c r="VLV48" s="2"/>
      <c r="VLW48" s="2"/>
      <c r="VLX48" s="2"/>
      <c r="VLY48" s="2"/>
      <c r="VLZ48" s="2"/>
      <c r="VMA48" s="2"/>
      <c r="VMB48" s="2"/>
      <c r="VMC48" s="2"/>
      <c r="VMD48" s="2"/>
      <c r="VME48" s="2"/>
      <c r="VMF48" s="2"/>
      <c r="VMG48" s="2"/>
      <c r="VMH48" s="2"/>
      <c r="VMI48" s="2"/>
      <c r="VMJ48" s="2"/>
      <c r="VMK48" s="2"/>
      <c r="VML48" s="2"/>
      <c r="VMM48" s="2"/>
      <c r="VMN48" s="2"/>
      <c r="VMO48" s="2"/>
      <c r="VMP48" s="2"/>
      <c r="VMQ48" s="2"/>
      <c r="VMR48" s="2"/>
      <c r="VMS48" s="2"/>
      <c r="VMT48" s="2"/>
      <c r="VMU48" s="2"/>
      <c r="VMV48" s="2"/>
      <c r="VMW48" s="2"/>
      <c r="VMX48" s="2"/>
      <c r="VMY48" s="2"/>
      <c r="VMZ48" s="2"/>
      <c r="VNA48" s="2"/>
      <c r="VNB48" s="2"/>
      <c r="VNC48" s="2"/>
      <c r="VND48" s="2"/>
      <c r="VNE48" s="2"/>
      <c r="VNF48" s="2"/>
      <c r="VNG48" s="2"/>
      <c r="VNH48" s="2"/>
      <c r="VNI48" s="2"/>
      <c r="VNJ48" s="2"/>
      <c r="VNK48" s="2"/>
      <c r="VNL48" s="2"/>
      <c r="VNM48" s="2"/>
      <c r="VNN48" s="2"/>
      <c r="VNO48" s="2"/>
      <c r="VNP48" s="2"/>
      <c r="VNQ48" s="2"/>
      <c r="VNR48" s="2"/>
      <c r="VNS48" s="2"/>
      <c r="VNT48" s="2"/>
      <c r="VNU48" s="2"/>
      <c r="VNV48" s="2"/>
      <c r="VNW48" s="2"/>
      <c r="VNX48" s="2"/>
      <c r="VNY48" s="2"/>
      <c r="VNZ48" s="2"/>
      <c r="VOA48" s="2"/>
      <c r="VOB48" s="2"/>
      <c r="VOC48" s="2"/>
      <c r="VOD48" s="2"/>
      <c r="VOE48" s="2"/>
      <c r="VOF48" s="2"/>
      <c r="VOG48" s="2"/>
      <c r="VOH48" s="2"/>
      <c r="VOI48" s="2"/>
      <c r="VOJ48" s="2"/>
      <c r="VOK48" s="2"/>
      <c r="VOL48" s="2"/>
      <c r="VOM48" s="2"/>
      <c r="VON48" s="2"/>
      <c r="VOO48" s="2"/>
      <c r="VOP48" s="2"/>
      <c r="VOQ48" s="2"/>
      <c r="VOR48" s="2"/>
      <c r="VOS48" s="2"/>
      <c r="VOT48" s="2"/>
      <c r="VOU48" s="2"/>
      <c r="VOV48" s="2"/>
      <c r="VOW48" s="2"/>
      <c r="VOX48" s="2"/>
      <c r="VOY48" s="2"/>
      <c r="VOZ48" s="2"/>
      <c r="VPA48" s="2"/>
      <c r="VPB48" s="2"/>
      <c r="VPC48" s="2"/>
      <c r="VPD48" s="2"/>
      <c r="VPE48" s="2"/>
      <c r="VPF48" s="2"/>
      <c r="VPG48" s="2"/>
      <c r="VPH48" s="2"/>
      <c r="VPI48" s="2"/>
      <c r="VPJ48" s="2"/>
      <c r="VPK48" s="2"/>
      <c r="VPL48" s="2"/>
      <c r="VPM48" s="2"/>
      <c r="VPN48" s="2"/>
      <c r="VPO48" s="2"/>
      <c r="VPP48" s="2"/>
      <c r="VPQ48" s="2"/>
      <c r="VPR48" s="2"/>
      <c r="VPS48" s="2"/>
      <c r="VPT48" s="2"/>
      <c r="VPU48" s="2"/>
      <c r="VPV48" s="2"/>
      <c r="VPW48" s="2"/>
      <c r="VPX48" s="2"/>
      <c r="VPY48" s="2"/>
      <c r="VPZ48" s="2"/>
      <c r="VQA48" s="2"/>
      <c r="VQB48" s="2"/>
      <c r="VQC48" s="2"/>
      <c r="VQD48" s="2"/>
      <c r="VQE48" s="2"/>
      <c r="VQF48" s="2"/>
      <c r="VQG48" s="2"/>
      <c r="VQH48" s="2"/>
      <c r="VQI48" s="2"/>
      <c r="VQJ48" s="2"/>
      <c r="VQK48" s="2"/>
      <c r="VQL48" s="2"/>
      <c r="VQM48" s="2"/>
      <c r="VQN48" s="2"/>
      <c r="VQO48" s="2"/>
      <c r="VQP48" s="2"/>
      <c r="VQQ48" s="2"/>
      <c r="VQR48" s="2"/>
      <c r="VQS48" s="2"/>
      <c r="VQT48" s="2"/>
      <c r="VQU48" s="2"/>
      <c r="VQV48" s="2"/>
      <c r="VQW48" s="2"/>
      <c r="VQX48" s="2"/>
      <c r="VQY48" s="2"/>
      <c r="VQZ48" s="2"/>
      <c r="VRA48" s="2"/>
      <c r="VRB48" s="2"/>
      <c r="VRC48" s="2"/>
      <c r="VRD48" s="2"/>
      <c r="VRE48" s="2"/>
      <c r="VRF48" s="2"/>
      <c r="VRG48" s="2"/>
      <c r="VRH48" s="2"/>
      <c r="VRI48" s="2"/>
      <c r="VRJ48" s="2"/>
      <c r="VRK48" s="2"/>
      <c r="VRL48" s="2"/>
      <c r="VRM48" s="2"/>
      <c r="VRN48" s="2"/>
      <c r="VRO48" s="2"/>
      <c r="VRP48" s="2"/>
      <c r="VRQ48" s="2"/>
      <c r="VRR48" s="2"/>
      <c r="VRS48" s="2"/>
      <c r="VRT48" s="2"/>
      <c r="VRU48" s="2"/>
      <c r="VRV48" s="2"/>
      <c r="VRW48" s="2"/>
      <c r="VRX48" s="2"/>
      <c r="VRY48" s="2"/>
      <c r="VRZ48" s="2"/>
      <c r="VSA48" s="2"/>
      <c r="VSB48" s="2"/>
      <c r="VSC48" s="2"/>
      <c r="VSD48" s="2"/>
      <c r="VSE48" s="2"/>
      <c r="VSF48" s="2"/>
      <c r="VSG48" s="2"/>
      <c r="VSH48" s="2"/>
      <c r="VSI48" s="2"/>
      <c r="VSJ48" s="2"/>
      <c r="VSK48" s="2"/>
      <c r="VSL48" s="2"/>
      <c r="VSM48" s="2"/>
      <c r="VSN48" s="2"/>
      <c r="VSO48" s="2"/>
      <c r="VSP48" s="2"/>
      <c r="VSQ48" s="2"/>
      <c r="VSR48" s="2"/>
      <c r="VSS48" s="2"/>
      <c r="VST48" s="2"/>
      <c r="VSU48" s="2"/>
      <c r="VSV48" s="2"/>
      <c r="VSW48" s="2"/>
      <c r="VSX48" s="2"/>
      <c r="VSY48" s="2"/>
      <c r="VSZ48" s="2"/>
      <c r="VTA48" s="2"/>
      <c r="VTB48" s="2"/>
      <c r="VTC48" s="2"/>
      <c r="VTD48" s="2"/>
      <c r="VTE48" s="2"/>
      <c r="VTF48" s="2"/>
      <c r="VTG48" s="2"/>
      <c r="VTH48" s="2"/>
      <c r="VTI48" s="2"/>
      <c r="VTJ48" s="2"/>
      <c r="VTK48" s="2"/>
      <c r="VTL48" s="2"/>
      <c r="VTM48" s="2"/>
      <c r="VTN48" s="2"/>
      <c r="VTO48" s="2"/>
      <c r="VTP48" s="2"/>
      <c r="VTQ48" s="2"/>
      <c r="VTR48" s="2"/>
      <c r="VTS48" s="2"/>
      <c r="VTT48" s="2"/>
      <c r="VTU48" s="2"/>
      <c r="VTV48" s="2"/>
      <c r="VTW48" s="2"/>
      <c r="VTX48" s="2"/>
      <c r="VTY48" s="2"/>
      <c r="VTZ48" s="2"/>
      <c r="VUA48" s="2"/>
      <c r="VUB48" s="2"/>
      <c r="VUC48" s="2"/>
      <c r="VUD48" s="2"/>
      <c r="VUE48" s="2"/>
      <c r="VUF48" s="2"/>
      <c r="VUG48" s="2"/>
      <c r="VUH48" s="2"/>
      <c r="VUI48" s="2"/>
      <c r="VUJ48" s="2"/>
      <c r="VUK48" s="2"/>
      <c r="VUL48" s="2"/>
      <c r="VUM48" s="2"/>
      <c r="VUN48" s="2"/>
      <c r="VUO48" s="2"/>
      <c r="VUP48" s="2"/>
      <c r="VUQ48" s="2"/>
      <c r="VUR48" s="2"/>
      <c r="VUS48" s="2"/>
      <c r="VUT48" s="2"/>
      <c r="VUU48" s="2"/>
      <c r="VUV48" s="2"/>
      <c r="VUW48" s="2"/>
      <c r="VUX48" s="2"/>
      <c r="VUY48" s="2"/>
      <c r="VUZ48" s="2"/>
      <c r="VVA48" s="2"/>
      <c r="VVB48" s="2"/>
      <c r="VVC48" s="2"/>
      <c r="VVD48" s="2"/>
      <c r="VVE48" s="2"/>
      <c r="VVF48" s="2"/>
      <c r="VVG48" s="2"/>
      <c r="VVH48" s="2"/>
      <c r="VVI48" s="2"/>
      <c r="VVJ48" s="2"/>
      <c r="VVK48" s="2"/>
      <c r="VVL48" s="2"/>
      <c r="VVM48" s="2"/>
      <c r="VVN48" s="2"/>
      <c r="VVO48" s="2"/>
      <c r="VVP48" s="2"/>
      <c r="VVQ48" s="2"/>
      <c r="VVR48" s="2"/>
      <c r="VVS48" s="2"/>
      <c r="VVT48" s="2"/>
      <c r="VVU48" s="2"/>
      <c r="VVV48" s="2"/>
      <c r="VVW48" s="2"/>
      <c r="VVX48" s="2"/>
      <c r="VVY48" s="2"/>
      <c r="VVZ48" s="2"/>
      <c r="VWA48" s="2"/>
      <c r="VWB48" s="2"/>
      <c r="VWC48" s="2"/>
      <c r="VWD48" s="2"/>
      <c r="VWE48" s="2"/>
      <c r="VWF48" s="2"/>
      <c r="VWG48" s="2"/>
      <c r="VWH48" s="2"/>
      <c r="VWI48" s="2"/>
      <c r="VWJ48" s="2"/>
      <c r="VWK48" s="2"/>
      <c r="VWL48" s="2"/>
      <c r="VWM48" s="2"/>
      <c r="VWN48" s="2"/>
      <c r="VWO48" s="2"/>
      <c r="VWP48" s="2"/>
      <c r="VWQ48" s="2"/>
      <c r="VWR48" s="2"/>
      <c r="VWS48" s="2"/>
      <c r="VWT48" s="2"/>
      <c r="VWU48" s="2"/>
      <c r="VWV48" s="2"/>
      <c r="VWW48" s="2"/>
      <c r="VWX48" s="2"/>
      <c r="VWY48" s="2"/>
      <c r="VWZ48" s="2"/>
      <c r="VXA48" s="2"/>
      <c r="VXB48" s="2"/>
      <c r="VXC48" s="2"/>
      <c r="VXD48" s="2"/>
      <c r="VXE48" s="2"/>
      <c r="VXF48" s="2"/>
      <c r="VXG48" s="2"/>
      <c r="VXH48" s="2"/>
      <c r="VXI48" s="2"/>
      <c r="VXJ48" s="2"/>
      <c r="VXK48" s="2"/>
      <c r="VXL48" s="2"/>
      <c r="VXM48" s="2"/>
      <c r="VXN48" s="2"/>
      <c r="VXO48" s="2"/>
      <c r="VXP48" s="2"/>
      <c r="VXQ48" s="2"/>
      <c r="VXR48" s="2"/>
      <c r="VXS48" s="2"/>
      <c r="VXT48" s="2"/>
      <c r="VXU48" s="2"/>
      <c r="VXV48" s="2"/>
      <c r="VXW48" s="2"/>
      <c r="VXX48" s="2"/>
      <c r="VXY48" s="2"/>
      <c r="VXZ48" s="2"/>
      <c r="VYA48" s="2"/>
      <c r="VYB48" s="2"/>
      <c r="VYC48" s="2"/>
      <c r="VYD48" s="2"/>
      <c r="VYE48" s="2"/>
      <c r="VYF48" s="2"/>
      <c r="VYG48" s="2"/>
      <c r="VYH48" s="2"/>
      <c r="VYI48" s="2"/>
      <c r="VYJ48" s="2"/>
      <c r="VYK48" s="2"/>
      <c r="VYL48" s="2"/>
      <c r="VYM48" s="2"/>
      <c r="VYN48" s="2"/>
      <c r="VYO48" s="2"/>
      <c r="VYP48" s="2"/>
      <c r="VYQ48" s="2"/>
      <c r="VYR48" s="2"/>
      <c r="VYS48" s="2"/>
      <c r="VYT48" s="2"/>
      <c r="VYU48" s="2"/>
      <c r="VYV48" s="2"/>
      <c r="VYW48" s="2"/>
      <c r="VYX48" s="2"/>
      <c r="VYY48" s="2"/>
      <c r="VYZ48" s="2"/>
      <c r="VZA48" s="2"/>
      <c r="VZB48" s="2"/>
      <c r="VZC48" s="2"/>
      <c r="VZD48" s="2"/>
      <c r="VZE48" s="2"/>
      <c r="VZF48" s="2"/>
      <c r="VZG48" s="2"/>
      <c r="VZH48" s="2"/>
      <c r="VZI48" s="2"/>
      <c r="VZJ48" s="2"/>
      <c r="VZK48" s="2"/>
      <c r="VZL48" s="2"/>
      <c r="VZM48" s="2"/>
      <c r="VZN48" s="2"/>
      <c r="VZO48" s="2"/>
      <c r="VZP48" s="2"/>
      <c r="VZQ48" s="2"/>
      <c r="VZR48" s="2"/>
      <c r="VZS48" s="2"/>
      <c r="VZT48" s="2"/>
      <c r="VZU48" s="2"/>
      <c r="VZV48" s="2"/>
      <c r="VZW48" s="2"/>
      <c r="VZX48" s="2"/>
      <c r="VZY48" s="2"/>
      <c r="VZZ48" s="2"/>
      <c r="WAA48" s="2"/>
      <c r="WAB48" s="2"/>
      <c r="WAC48" s="2"/>
      <c r="WAD48" s="2"/>
      <c r="WAE48" s="2"/>
      <c r="WAF48" s="2"/>
      <c r="WAG48" s="2"/>
      <c r="WAH48" s="2"/>
      <c r="WAI48" s="2"/>
      <c r="WAJ48" s="2"/>
      <c r="WAK48" s="2"/>
      <c r="WAL48" s="2"/>
      <c r="WAM48" s="2"/>
      <c r="WAN48" s="2"/>
      <c r="WAO48" s="2"/>
      <c r="WAP48" s="2"/>
      <c r="WAQ48" s="2"/>
      <c r="WAR48" s="2"/>
      <c r="WAS48" s="2"/>
      <c r="WAT48" s="2"/>
      <c r="WAU48" s="2"/>
      <c r="WAV48" s="2"/>
      <c r="WAW48" s="2"/>
      <c r="WAX48" s="2"/>
      <c r="WAY48" s="2"/>
      <c r="WAZ48" s="2"/>
      <c r="WBA48" s="2"/>
      <c r="WBB48" s="2"/>
      <c r="WBC48" s="2"/>
      <c r="WBD48" s="2"/>
      <c r="WBE48" s="2"/>
      <c r="WBF48" s="2"/>
      <c r="WBG48" s="2"/>
      <c r="WBH48" s="2"/>
      <c r="WBI48" s="2"/>
      <c r="WBJ48" s="2"/>
      <c r="WBK48" s="2"/>
      <c r="WBL48" s="2"/>
      <c r="WBM48" s="2"/>
      <c r="WBN48" s="2"/>
      <c r="WBO48" s="2"/>
      <c r="WBP48" s="2"/>
      <c r="WBQ48" s="2"/>
      <c r="WBR48" s="2"/>
      <c r="WBS48" s="2"/>
      <c r="WBT48" s="2"/>
      <c r="WBU48" s="2"/>
      <c r="WBV48" s="2"/>
      <c r="WBW48" s="2"/>
      <c r="WBX48" s="2"/>
      <c r="WBY48" s="2"/>
      <c r="WBZ48" s="2"/>
      <c r="WCA48" s="2"/>
      <c r="WCB48" s="2"/>
      <c r="WCC48" s="2"/>
      <c r="WCD48" s="2"/>
      <c r="WCE48" s="2"/>
      <c r="WCF48" s="2"/>
      <c r="WCG48" s="2"/>
      <c r="WCH48" s="2"/>
      <c r="WCI48" s="2"/>
      <c r="WCJ48" s="2"/>
      <c r="WCK48" s="2"/>
      <c r="WCL48" s="2"/>
      <c r="WCM48" s="2"/>
      <c r="WCN48" s="2"/>
      <c r="WCO48" s="2"/>
      <c r="WCP48" s="2"/>
      <c r="WCQ48" s="2"/>
      <c r="WCR48" s="2"/>
      <c r="WCS48" s="2"/>
      <c r="WCT48" s="2"/>
      <c r="WCU48" s="2"/>
      <c r="WCV48" s="2"/>
      <c r="WCW48" s="2"/>
      <c r="WCX48" s="2"/>
      <c r="WCY48" s="2"/>
      <c r="WCZ48" s="2"/>
      <c r="WDA48" s="2"/>
      <c r="WDB48" s="2"/>
      <c r="WDC48" s="2"/>
      <c r="WDD48" s="2"/>
      <c r="WDE48" s="2"/>
      <c r="WDF48" s="2"/>
      <c r="WDG48" s="2"/>
      <c r="WDH48" s="2"/>
      <c r="WDI48" s="2"/>
      <c r="WDJ48" s="2"/>
      <c r="WDK48" s="2"/>
      <c r="WDL48" s="2"/>
      <c r="WDM48" s="2"/>
      <c r="WDN48" s="2"/>
      <c r="WDO48" s="2"/>
      <c r="WDP48" s="2"/>
      <c r="WDQ48" s="2"/>
      <c r="WDR48" s="2"/>
      <c r="WDS48" s="2"/>
      <c r="WDT48" s="2"/>
      <c r="WDU48" s="2"/>
      <c r="WDV48" s="2"/>
      <c r="WDW48" s="2"/>
      <c r="WDX48" s="2"/>
      <c r="WDY48" s="2"/>
      <c r="WDZ48" s="2"/>
      <c r="WEA48" s="2"/>
      <c r="WEB48" s="2"/>
      <c r="WEC48" s="2"/>
      <c r="WED48" s="2"/>
      <c r="WEE48" s="2"/>
      <c r="WEF48" s="2"/>
      <c r="WEG48" s="2"/>
      <c r="WEH48" s="2"/>
      <c r="WEI48" s="2"/>
      <c r="WEJ48" s="2"/>
      <c r="WEK48" s="2"/>
      <c r="WEL48" s="2"/>
      <c r="WEM48" s="2"/>
      <c r="WEN48" s="2"/>
      <c r="WEO48" s="2"/>
      <c r="WEP48" s="2"/>
      <c r="WEQ48" s="2"/>
      <c r="WER48" s="2"/>
      <c r="WES48" s="2"/>
      <c r="WET48" s="2"/>
      <c r="WEU48" s="2"/>
      <c r="WEV48" s="2"/>
      <c r="WEW48" s="2"/>
      <c r="WEX48" s="2"/>
      <c r="WEY48" s="2"/>
      <c r="WEZ48" s="2"/>
      <c r="WFA48" s="2"/>
      <c r="WFB48" s="2"/>
      <c r="WFC48" s="2"/>
      <c r="WFD48" s="2"/>
      <c r="WFE48" s="2"/>
      <c r="WFF48" s="2"/>
      <c r="WFG48" s="2"/>
      <c r="WFH48" s="2"/>
      <c r="WFI48" s="2"/>
      <c r="WFJ48" s="2"/>
      <c r="WFK48" s="2"/>
      <c r="WFL48" s="2"/>
      <c r="WFM48" s="2"/>
      <c r="WFN48" s="2"/>
      <c r="WFO48" s="2"/>
      <c r="WFP48" s="2"/>
      <c r="WFQ48" s="2"/>
      <c r="WFR48" s="2"/>
      <c r="WFS48" s="2"/>
      <c r="WFT48" s="2"/>
      <c r="WFU48" s="2"/>
      <c r="WFV48" s="2"/>
      <c r="WFW48" s="2"/>
      <c r="WFX48" s="2"/>
      <c r="WFY48" s="2"/>
      <c r="WFZ48" s="2"/>
      <c r="WGA48" s="2"/>
      <c r="WGB48" s="2"/>
      <c r="WGC48" s="2"/>
      <c r="WGD48" s="2"/>
      <c r="WGE48" s="2"/>
      <c r="WGF48" s="2"/>
      <c r="WGG48" s="2"/>
      <c r="WGH48" s="2"/>
      <c r="WGI48" s="2"/>
      <c r="WGJ48" s="2"/>
      <c r="WGK48" s="2"/>
      <c r="WGL48" s="2"/>
      <c r="WGM48" s="2"/>
      <c r="WGN48" s="2"/>
      <c r="WGO48" s="2"/>
      <c r="WGP48" s="2"/>
      <c r="WGQ48" s="2"/>
      <c r="WGR48" s="2"/>
      <c r="WGS48" s="2"/>
      <c r="WGT48" s="2"/>
      <c r="WGU48" s="2"/>
      <c r="WGV48" s="2"/>
      <c r="WGW48" s="2"/>
      <c r="WGX48" s="2"/>
      <c r="WGY48" s="2"/>
      <c r="WGZ48" s="2"/>
      <c r="WHA48" s="2"/>
      <c r="WHB48" s="2"/>
      <c r="WHC48" s="2"/>
      <c r="WHD48" s="2"/>
      <c r="WHE48" s="2"/>
      <c r="WHF48" s="2"/>
      <c r="WHG48" s="2"/>
      <c r="WHH48" s="2"/>
      <c r="WHI48" s="2"/>
      <c r="WHJ48" s="2"/>
      <c r="WHK48" s="2"/>
      <c r="WHL48" s="2"/>
      <c r="WHM48" s="2"/>
      <c r="WHN48" s="2"/>
      <c r="WHO48" s="2"/>
      <c r="WHP48" s="2"/>
      <c r="WHQ48" s="2"/>
      <c r="WHR48" s="2"/>
      <c r="WHS48" s="2"/>
      <c r="WHT48" s="2"/>
      <c r="WHU48" s="2"/>
      <c r="WHV48" s="2"/>
      <c r="WHW48" s="2"/>
      <c r="WHX48" s="2"/>
      <c r="WHY48" s="2"/>
      <c r="WHZ48" s="2"/>
      <c r="WIA48" s="2"/>
      <c r="WIB48" s="2"/>
      <c r="WIC48" s="2"/>
      <c r="WID48" s="2"/>
      <c r="WIE48" s="2"/>
      <c r="WIF48" s="2"/>
      <c r="WIG48" s="2"/>
      <c r="WIH48" s="2"/>
      <c r="WII48" s="2"/>
      <c r="WIJ48" s="2"/>
      <c r="WIK48" s="2"/>
      <c r="WIL48" s="2"/>
      <c r="WIM48" s="2"/>
      <c r="WIN48" s="2"/>
      <c r="WIO48" s="2"/>
      <c r="WIP48" s="2"/>
      <c r="WIQ48" s="2"/>
      <c r="WIR48" s="2"/>
      <c r="WIS48" s="2"/>
      <c r="WIT48" s="2"/>
      <c r="WIU48" s="2"/>
      <c r="WIV48" s="2"/>
      <c r="WIW48" s="2"/>
      <c r="WIX48" s="2"/>
      <c r="WIY48" s="2"/>
      <c r="WIZ48" s="2"/>
      <c r="WJA48" s="2"/>
      <c r="WJB48" s="2"/>
      <c r="WJC48" s="2"/>
      <c r="WJD48" s="2"/>
      <c r="WJE48" s="2"/>
      <c r="WJF48" s="2"/>
      <c r="WJG48" s="2"/>
      <c r="WJH48" s="2"/>
      <c r="WJI48" s="2"/>
      <c r="WJJ48" s="2"/>
      <c r="WJK48" s="2"/>
      <c r="WJL48" s="2"/>
      <c r="WJM48" s="2"/>
      <c r="WJN48" s="2"/>
      <c r="WJO48" s="2"/>
      <c r="WJP48" s="2"/>
      <c r="WJQ48" s="2"/>
      <c r="WJR48" s="2"/>
      <c r="WJS48" s="2"/>
      <c r="WJT48" s="2"/>
      <c r="WJU48" s="2"/>
      <c r="WJV48" s="2"/>
      <c r="WJW48" s="2"/>
      <c r="WJX48" s="2"/>
      <c r="WJY48" s="2"/>
      <c r="WJZ48" s="2"/>
      <c r="WKA48" s="2"/>
      <c r="WKB48" s="2"/>
      <c r="WKC48" s="2"/>
      <c r="WKD48" s="2"/>
      <c r="WKE48" s="2"/>
      <c r="WKF48" s="2"/>
      <c r="WKG48" s="2"/>
      <c r="WKH48" s="2"/>
      <c r="WKI48" s="2"/>
      <c r="WKJ48" s="2"/>
      <c r="WKK48" s="2"/>
      <c r="WKL48" s="2"/>
      <c r="WKM48" s="2"/>
      <c r="WKN48" s="2"/>
      <c r="WKO48" s="2"/>
      <c r="WKP48" s="2"/>
      <c r="WKQ48" s="2"/>
      <c r="WKR48" s="2"/>
      <c r="WKS48" s="2"/>
      <c r="WKT48" s="2"/>
      <c r="WKU48" s="2"/>
      <c r="WKV48" s="2"/>
      <c r="WKW48" s="2"/>
      <c r="WKX48" s="2"/>
      <c r="WKY48" s="2"/>
      <c r="WKZ48" s="2"/>
      <c r="WLA48" s="2"/>
      <c r="WLB48" s="2"/>
      <c r="WLC48" s="2"/>
      <c r="WLD48" s="2"/>
      <c r="WLE48" s="2"/>
      <c r="WLF48" s="2"/>
      <c r="WLG48" s="2"/>
      <c r="WLH48" s="2"/>
      <c r="WLI48" s="2"/>
      <c r="WLJ48" s="2"/>
      <c r="WLK48" s="2"/>
      <c r="WLL48" s="2"/>
      <c r="WLM48" s="2"/>
      <c r="WLN48" s="2"/>
      <c r="WLO48" s="2"/>
      <c r="WLP48" s="2"/>
      <c r="WLQ48" s="2"/>
      <c r="WLR48" s="2"/>
      <c r="WLS48" s="2"/>
      <c r="WLT48" s="2"/>
      <c r="WLU48" s="2"/>
      <c r="WLV48" s="2"/>
      <c r="WLW48" s="2"/>
      <c r="WLX48" s="2"/>
      <c r="WLY48" s="2"/>
      <c r="WLZ48" s="2"/>
      <c r="WMA48" s="2"/>
      <c r="WMB48" s="2"/>
      <c r="WMC48" s="2"/>
      <c r="WMD48" s="2"/>
      <c r="WME48" s="2"/>
      <c r="WMF48" s="2"/>
      <c r="WMG48" s="2"/>
      <c r="WMH48" s="2"/>
      <c r="WMI48" s="2"/>
      <c r="WMJ48" s="2"/>
      <c r="WMK48" s="2"/>
      <c r="WML48" s="2"/>
      <c r="WMM48" s="2"/>
      <c r="WMN48" s="2"/>
      <c r="WMO48" s="2"/>
      <c r="WMP48" s="2"/>
      <c r="WMQ48" s="2"/>
      <c r="WMR48" s="2"/>
      <c r="WMS48" s="2"/>
      <c r="WMT48" s="2"/>
      <c r="WMU48" s="2"/>
      <c r="WMV48" s="2"/>
      <c r="WMW48" s="2"/>
      <c r="WMX48" s="2"/>
      <c r="WMY48" s="2"/>
      <c r="WMZ48" s="2"/>
      <c r="WNA48" s="2"/>
      <c r="WNB48" s="2"/>
      <c r="WNC48" s="2"/>
      <c r="WND48" s="2"/>
      <c r="WNE48" s="2"/>
      <c r="WNF48" s="2"/>
      <c r="WNG48" s="2"/>
      <c r="WNH48" s="2"/>
      <c r="WNI48" s="2"/>
      <c r="WNJ48" s="2"/>
      <c r="WNK48" s="2"/>
      <c r="WNL48" s="2"/>
      <c r="WNM48" s="2"/>
      <c r="WNN48" s="2"/>
      <c r="WNO48" s="2"/>
      <c r="WNP48" s="2"/>
      <c r="WNQ48" s="2"/>
      <c r="WNR48" s="2"/>
      <c r="WNS48" s="2"/>
      <c r="WNT48" s="2"/>
      <c r="WNU48" s="2"/>
      <c r="WNV48" s="2"/>
      <c r="WNW48" s="2"/>
      <c r="WNX48" s="2"/>
      <c r="WNY48" s="2"/>
      <c r="WNZ48" s="2"/>
      <c r="WOA48" s="2"/>
      <c r="WOB48" s="2"/>
      <c r="WOC48" s="2"/>
      <c r="WOD48" s="2"/>
      <c r="WOE48" s="2"/>
      <c r="WOF48" s="2"/>
      <c r="WOG48" s="2"/>
      <c r="WOH48" s="2"/>
      <c r="WOI48" s="2"/>
      <c r="WOJ48" s="2"/>
      <c r="WOK48" s="2"/>
      <c r="WOL48" s="2"/>
      <c r="WOM48" s="2"/>
      <c r="WON48" s="2"/>
      <c r="WOO48" s="2"/>
      <c r="WOP48" s="2"/>
      <c r="WOQ48" s="2"/>
      <c r="WOR48" s="2"/>
      <c r="WOS48" s="2"/>
      <c r="WOT48" s="2"/>
      <c r="WOU48" s="2"/>
      <c r="WOV48" s="2"/>
      <c r="WOW48" s="2"/>
      <c r="WOX48" s="2"/>
      <c r="WOY48" s="2"/>
      <c r="WOZ48" s="2"/>
      <c r="WPA48" s="2"/>
      <c r="WPB48" s="2"/>
      <c r="WPC48" s="2"/>
      <c r="WPD48" s="2"/>
      <c r="WPE48" s="2"/>
      <c r="WPF48" s="2"/>
      <c r="WPG48" s="2"/>
      <c r="WPH48" s="2"/>
      <c r="WPI48" s="2"/>
      <c r="WPJ48" s="2"/>
      <c r="WPK48" s="2"/>
      <c r="WPL48" s="2"/>
      <c r="WPM48" s="2"/>
      <c r="WPN48" s="2"/>
      <c r="WPO48" s="2"/>
      <c r="WPP48" s="2"/>
      <c r="WPQ48" s="2"/>
      <c r="WPR48" s="2"/>
      <c r="WPS48" s="2"/>
      <c r="WPT48" s="2"/>
      <c r="WPU48" s="2"/>
      <c r="WPV48" s="2"/>
      <c r="WPW48" s="2"/>
      <c r="WPX48" s="2"/>
      <c r="WPY48" s="2"/>
      <c r="WPZ48" s="2"/>
      <c r="WQA48" s="2"/>
      <c r="WQB48" s="2"/>
      <c r="WQC48" s="2"/>
      <c r="WQD48" s="2"/>
      <c r="WQE48" s="2"/>
      <c r="WQF48" s="2"/>
      <c r="WQG48" s="2"/>
      <c r="WQH48" s="2"/>
      <c r="WQI48" s="2"/>
      <c r="WQJ48" s="2"/>
      <c r="WQK48" s="2"/>
      <c r="WQL48" s="2"/>
      <c r="WQM48" s="2"/>
      <c r="WQN48" s="2"/>
      <c r="WQO48" s="2"/>
      <c r="WQP48" s="2"/>
      <c r="WQQ48" s="2"/>
      <c r="WQR48" s="2"/>
      <c r="WQS48" s="2"/>
      <c r="WQT48" s="2"/>
      <c r="WQU48" s="2"/>
      <c r="WQV48" s="2"/>
      <c r="WQW48" s="2"/>
      <c r="WQX48" s="2"/>
      <c r="WQY48" s="2"/>
      <c r="WQZ48" s="2"/>
      <c r="WRA48" s="2"/>
      <c r="WRB48" s="2"/>
      <c r="WRC48" s="2"/>
      <c r="WRD48" s="2"/>
      <c r="WRE48" s="2"/>
      <c r="WRF48" s="2"/>
      <c r="WRG48" s="2"/>
      <c r="WRH48" s="2"/>
      <c r="WRI48" s="2"/>
      <c r="WRJ48" s="2"/>
      <c r="WRK48" s="2"/>
      <c r="WRL48" s="2"/>
      <c r="WRM48" s="2"/>
      <c r="WRN48" s="2"/>
      <c r="WRO48" s="2"/>
      <c r="WRP48" s="2"/>
      <c r="WRQ48" s="2"/>
      <c r="WRR48" s="2"/>
      <c r="WRS48" s="2"/>
      <c r="WRT48" s="2"/>
      <c r="WRU48" s="2"/>
      <c r="WRV48" s="2"/>
      <c r="WRW48" s="2"/>
      <c r="WRX48" s="2"/>
      <c r="WRY48" s="2"/>
      <c r="WRZ48" s="2"/>
      <c r="WSA48" s="2"/>
      <c r="WSB48" s="2"/>
      <c r="WSC48" s="2"/>
      <c r="WSD48" s="2"/>
      <c r="WSE48" s="2"/>
      <c r="WSF48" s="2"/>
      <c r="WSG48" s="2"/>
      <c r="WSH48" s="2"/>
      <c r="WSI48" s="2"/>
      <c r="WSJ48" s="2"/>
      <c r="WSK48" s="2"/>
      <c r="WSL48" s="2"/>
      <c r="WSM48" s="2"/>
      <c r="WSN48" s="2"/>
      <c r="WSO48" s="2"/>
      <c r="WSP48" s="2"/>
      <c r="WSQ48" s="2"/>
      <c r="WSR48" s="2"/>
      <c r="WSS48" s="2"/>
      <c r="WST48" s="2"/>
      <c r="WSU48" s="2"/>
      <c r="WSV48" s="2"/>
      <c r="WSW48" s="2"/>
      <c r="WSX48" s="2"/>
      <c r="WSY48" s="2"/>
      <c r="WSZ48" s="2"/>
      <c r="WTA48" s="2"/>
      <c r="WTB48" s="2"/>
      <c r="WTC48" s="2"/>
      <c r="WTD48" s="2"/>
      <c r="WTE48" s="2"/>
      <c r="WTF48" s="2"/>
      <c r="WTG48" s="2"/>
      <c r="WTH48" s="2"/>
      <c r="WTI48" s="2"/>
      <c r="WTJ48" s="2"/>
      <c r="WTK48" s="2"/>
      <c r="WTL48" s="2"/>
      <c r="WTM48" s="2"/>
      <c r="WTN48" s="2"/>
      <c r="WTO48" s="2"/>
      <c r="WTP48" s="2"/>
      <c r="WTQ48" s="2"/>
      <c r="WTR48" s="2"/>
      <c r="WTS48" s="2"/>
      <c r="WTT48" s="2"/>
      <c r="WTU48" s="2"/>
      <c r="WTV48" s="2"/>
      <c r="WTW48" s="2"/>
      <c r="WTX48" s="2"/>
      <c r="WTY48" s="2"/>
      <c r="WTZ48" s="2"/>
      <c r="WUA48" s="2"/>
      <c r="WUB48" s="2"/>
      <c r="WUC48" s="2"/>
      <c r="WUD48" s="2"/>
      <c r="WUE48" s="2"/>
      <c r="WUF48" s="2"/>
      <c r="WUG48" s="2"/>
      <c r="WUH48" s="2"/>
      <c r="WUI48" s="2"/>
      <c r="WUJ48" s="2"/>
      <c r="WUK48" s="2"/>
      <c r="WUL48" s="2"/>
      <c r="WUM48" s="2"/>
      <c r="WUN48" s="2"/>
      <c r="WUO48" s="2"/>
      <c r="WUP48" s="2"/>
      <c r="WUQ48" s="2"/>
      <c r="WUR48" s="2"/>
      <c r="WUS48" s="2"/>
      <c r="WUT48" s="2"/>
      <c r="WUU48" s="2"/>
      <c r="WUV48" s="2"/>
      <c r="WUW48" s="2"/>
      <c r="WUX48" s="2"/>
      <c r="WUY48" s="2"/>
      <c r="WUZ48" s="2"/>
      <c r="WVA48" s="2"/>
      <c r="WVB48" s="2"/>
      <c r="WVC48" s="2"/>
      <c r="WVD48" s="2"/>
      <c r="WVE48" s="2"/>
      <c r="WVF48" s="2"/>
      <c r="WVG48" s="2"/>
      <c r="WVH48" s="2"/>
      <c r="WVI48" s="2"/>
      <c r="WVJ48" s="2"/>
      <c r="WVK48" s="2"/>
      <c r="WVL48" s="2"/>
      <c r="WVM48" s="2"/>
      <c r="WVN48" s="2"/>
      <c r="WVO48" s="2"/>
      <c r="WVP48" s="2"/>
      <c r="WVQ48" s="2"/>
      <c r="WVR48" s="2"/>
      <c r="WVS48" s="2"/>
      <c r="WVT48" s="2"/>
      <c r="WVU48" s="2"/>
      <c r="WVV48" s="2"/>
      <c r="WVW48" s="2"/>
      <c r="WVX48" s="2"/>
      <c r="WVY48" s="2"/>
      <c r="WVZ48" s="2"/>
      <c r="WWA48" s="2"/>
      <c r="WWB48" s="2"/>
      <c r="WWC48" s="2"/>
      <c r="WWD48" s="2"/>
      <c r="WWE48" s="2"/>
      <c r="WWF48" s="2"/>
      <c r="WWG48" s="2"/>
      <c r="WWH48" s="2"/>
      <c r="WWI48" s="2"/>
      <c r="WWJ48" s="2"/>
      <c r="WWK48" s="2"/>
      <c r="WWL48" s="2"/>
      <c r="WWM48" s="2"/>
      <c r="WWN48" s="2"/>
      <c r="WWO48" s="2"/>
      <c r="WWP48" s="2"/>
      <c r="WWQ48" s="2"/>
      <c r="WWR48" s="2"/>
      <c r="WWS48" s="2"/>
      <c r="WWT48" s="2"/>
      <c r="WWU48" s="2"/>
      <c r="WWV48" s="2"/>
      <c r="WWW48" s="2"/>
      <c r="WWX48" s="2"/>
      <c r="WWY48" s="2"/>
      <c r="WWZ48" s="2"/>
      <c r="WXA48" s="2"/>
      <c r="WXB48" s="2"/>
      <c r="WXC48" s="2"/>
      <c r="WXD48" s="2"/>
      <c r="WXE48" s="2"/>
      <c r="WXF48" s="2"/>
      <c r="WXG48" s="2"/>
      <c r="WXH48" s="2"/>
      <c r="WXI48" s="2"/>
      <c r="WXJ48" s="2"/>
      <c r="WXK48" s="2"/>
      <c r="WXL48" s="2"/>
      <c r="WXM48" s="2"/>
      <c r="WXN48" s="2"/>
      <c r="WXO48" s="2"/>
      <c r="WXP48" s="2"/>
      <c r="WXQ48" s="2"/>
      <c r="WXR48" s="2"/>
      <c r="WXS48" s="2"/>
      <c r="WXT48" s="2"/>
      <c r="WXU48" s="2"/>
      <c r="WXV48" s="2"/>
      <c r="WXW48" s="2"/>
      <c r="WXX48" s="2"/>
      <c r="WXY48" s="2"/>
      <c r="WXZ48" s="2"/>
      <c r="WYA48" s="2"/>
      <c r="WYB48" s="2"/>
      <c r="WYC48" s="2"/>
      <c r="WYD48" s="2"/>
      <c r="WYE48" s="2"/>
      <c r="WYF48" s="2"/>
      <c r="WYG48" s="2"/>
      <c r="WYH48" s="2"/>
      <c r="WYI48" s="2"/>
      <c r="WYJ48" s="2"/>
      <c r="WYK48" s="2"/>
      <c r="WYL48" s="2"/>
      <c r="WYM48" s="2"/>
      <c r="WYN48" s="2"/>
      <c r="WYO48" s="2"/>
      <c r="WYP48" s="2"/>
      <c r="WYQ48" s="2"/>
      <c r="WYR48" s="2"/>
      <c r="WYS48" s="2"/>
      <c r="WYT48" s="2"/>
      <c r="WYU48" s="2"/>
      <c r="WYV48" s="2"/>
      <c r="WYW48" s="2"/>
      <c r="WYX48" s="2"/>
      <c r="WYY48" s="2"/>
      <c r="WYZ48" s="2"/>
      <c r="WZA48" s="2"/>
      <c r="WZB48" s="2"/>
      <c r="WZC48" s="2"/>
      <c r="WZD48" s="2"/>
      <c r="WZE48" s="2"/>
      <c r="WZF48" s="2"/>
      <c r="WZG48" s="2"/>
      <c r="WZH48" s="2"/>
      <c r="WZI48" s="2"/>
      <c r="WZJ48" s="2"/>
      <c r="WZK48" s="2"/>
      <c r="WZL48" s="2"/>
      <c r="WZM48" s="2"/>
      <c r="WZN48" s="2"/>
      <c r="WZO48" s="2"/>
      <c r="WZP48" s="2"/>
      <c r="WZQ48" s="2"/>
      <c r="WZR48" s="2"/>
      <c r="WZS48" s="2"/>
      <c r="WZT48" s="2"/>
      <c r="WZU48" s="2"/>
      <c r="WZV48" s="2"/>
      <c r="WZW48" s="2"/>
      <c r="WZX48" s="2"/>
      <c r="WZY48" s="2"/>
      <c r="WZZ48" s="2"/>
      <c r="XAA48" s="2"/>
      <c r="XAB48" s="2"/>
      <c r="XAC48" s="2"/>
      <c r="XAD48" s="2"/>
      <c r="XAE48" s="2"/>
      <c r="XAF48" s="2"/>
      <c r="XAG48" s="2"/>
      <c r="XAH48" s="2"/>
      <c r="XAI48" s="2"/>
      <c r="XAJ48" s="2"/>
      <c r="XAK48" s="2"/>
      <c r="XAL48" s="2"/>
      <c r="XAM48" s="2"/>
      <c r="XAN48" s="2"/>
      <c r="XAO48" s="2"/>
      <c r="XAP48" s="2"/>
      <c r="XAQ48" s="2"/>
      <c r="XAR48" s="2"/>
      <c r="XAS48" s="2"/>
      <c r="XAT48" s="2"/>
      <c r="XAU48" s="2"/>
      <c r="XAV48" s="2"/>
      <c r="XAW48" s="2"/>
      <c r="XAX48" s="2"/>
      <c r="XAY48" s="2"/>
      <c r="XAZ48" s="2"/>
      <c r="XBA48" s="2"/>
      <c r="XBB48" s="2"/>
      <c r="XBC48" s="2"/>
      <c r="XBD48" s="2"/>
      <c r="XBE48" s="2"/>
      <c r="XBF48" s="2"/>
      <c r="XBG48" s="2"/>
      <c r="XBH48" s="2"/>
      <c r="XBI48" s="2"/>
      <c r="XBJ48" s="2"/>
      <c r="XBK48" s="2"/>
      <c r="XBL48" s="2"/>
      <c r="XBM48" s="2"/>
      <c r="XBN48" s="2"/>
      <c r="XBO48" s="2"/>
      <c r="XBP48" s="2"/>
      <c r="XBQ48" s="2"/>
      <c r="XBR48" s="2"/>
      <c r="XBS48" s="2"/>
      <c r="XBT48" s="2"/>
      <c r="XBU48" s="2"/>
      <c r="XBV48" s="2"/>
      <c r="XBW48" s="2"/>
      <c r="XBX48" s="2"/>
      <c r="XBY48" s="2"/>
      <c r="XBZ48" s="2"/>
      <c r="XCA48" s="2"/>
      <c r="XCB48" s="2"/>
      <c r="XCC48" s="2"/>
      <c r="XCD48" s="2"/>
      <c r="XCE48" s="2"/>
      <c r="XCF48" s="2"/>
      <c r="XCG48" s="2"/>
      <c r="XCH48" s="2"/>
      <c r="XCI48" s="2"/>
      <c r="XCJ48" s="2"/>
      <c r="XCK48" s="2"/>
      <c r="XCL48" s="2"/>
      <c r="XCM48" s="2"/>
      <c r="XCN48" s="2"/>
      <c r="XCO48" s="2"/>
      <c r="XCP48" s="2"/>
      <c r="XCQ48" s="2"/>
      <c r="XCR48" s="2"/>
      <c r="XCS48" s="2"/>
      <c r="XCT48" s="2"/>
      <c r="XCU48" s="2"/>
      <c r="XCV48" s="2"/>
      <c r="XCW48" s="2"/>
      <c r="XCX48" s="2"/>
      <c r="XCY48" s="2"/>
      <c r="XCZ48" s="2"/>
      <c r="XDA48" s="2"/>
      <c r="XDB48" s="2"/>
      <c r="XDC48" s="2"/>
      <c r="XDD48" s="2"/>
      <c r="XDE48" s="2"/>
      <c r="XDF48" s="2"/>
      <c r="XDG48" s="2"/>
      <c r="XDH48" s="2"/>
      <c r="XDI48" s="2"/>
      <c r="XDJ48" s="2"/>
      <c r="XDK48" s="2"/>
      <c r="XDL48" s="2"/>
      <c r="XDM48" s="2"/>
      <c r="XDN48" s="2"/>
      <c r="XDO48" s="2"/>
      <c r="XDP48" s="2"/>
      <c r="XDQ48" s="2"/>
      <c r="XDR48" s="2"/>
      <c r="XDS48" s="2"/>
      <c r="XDT48" s="2"/>
      <c r="XDU48" s="2"/>
      <c r="XDV48" s="2"/>
      <c r="XDW48" s="2"/>
      <c r="XDX48" s="2"/>
      <c r="XDY48" s="2"/>
      <c r="XDZ48" s="2"/>
      <c r="XEA48" s="2"/>
      <c r="XEB48" s="2"/>
      <c r="XEC48" s="2"/>
      <c r="XED48" s="2"/>
      <c r="XEE48" s="2"/>
      <c r="XEF48" s="2"/>
      <c r="XEG48" s="2"/>
      <c r="XEH48" s="2"/>
    </row>
    <row r="49" s="77" customFormat="1" ht="23" customHeight="1" spans="1:1024 1025:16384">
      <c r="A49" s="123">
        <v>44</v>
      </c>
      <c r="B49" s="123" t="s">
        <v>369</v>
      </c>
      <c r="C49" s="124" t="s">
        <v>427</v>
      </c>
      <c r="D49" s="125">
        <v>5150201004</v>
      </c>
      <c r="E49" s="124" t="s">
        <v>428</v>
      </c>
      <c r="F49" s="125" t="s">
        <v>372</v>
      </c>
      <c r="G49" s="127" t="s">
        <v>429</v>
      </c>
      <c r="H49" s="128">
        <v>1</v>
      </c>
      <c r="I49" s="129" t="s">
        <v>396</v>
      </c>
      <c r="J49" s="130">
        <f t="shared" si="0"/>
        <v>33.6</v>
      </c>
      <c r="K49" s="141">
        <v>33.6</v>
      </c>
      <c r="L49" s="130">
        <f t="shared" si="1"/>
        <v>38</v>
      </c>
      <c r="M49" s="142">
        <v>38</v>
      </c>
      <c r="N49" s="143">
        <f t="shared" si="2"/>
        <v>0.11578947368421</v>
      </c>
      <c r="O49" s="141">
        <v>49</v>
      </c>
      <c r="P49" s="144">
        <f t="shared" si="3"/>
        <v>0.224489795918367</v>
      </c>
      <c r="Q49" s="135">
        <v>6977172040162</v>
      </c>
      <c r="R49" s="145" t="s">
        <v>430</v>
      </c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  <c r="FV49" s="75"/>
      <c r="FW49" s="75"/>
      <c r="FX49" s="75"/>
      <c r="FY49" s="75"/>
      <c r="FZ49" s="75"/>
      <c r="GA49" s="75"/>
      <c r="GB49" s="75"/>
      <c r="GC49" s="75"/>
      <c r="GD49" s="75"/>
      <c r="GE49" s="75"/>
      <c r="GF49" s="75"/>
      <c r="GG49" s="75"/>
      <c r="GH49" s="75"/>
      <c r="GI49" s="75"/>
      <c r="GJ49" s="75"/>
      <c r="GK49" s="75"/>
      <c r="GL49" s="75"/>
      <c r="GM49" s="75"/>
      <c r="GN49" s="75"/>
      <c r="GO49" s="75"/>
      <c r="GP49" s="75"/>
      <c r="GQ49" s="75"/>
      <c r="GR49" s="75"/>
      <c r="GS49" s="75"/>
      <c r="GT49" s="75"/>
      <c r="GU49" s="75"/>
      <c r="GV49" s="75"/>
      <c r="GW49" s="75"/>
      <c r="GX49" s="75"/>
      <c r="GY49" s="75"/>
      <c r="GZ49" s="75"/>
      <c r="HA49" s="75"/>
      <c r="HB49" s="75"/>
      <c r="HC49" s="75"/>
      <c r="HD49" s="75"/>
      <c r="HE49" s="75"/>
      <c r="HF49" s="75"/>
      <c r="HG49" s="75"/>
      <c r="HH49" s="75"/>
      <c r="HI49" s="75"/>
      <c r="HJ49" s="75"/>
      <c r="HK49" s="75"/>
      <c r="HL49" s="75"/>
      <c r="HM49" s="75"/>
      <c r="HN49" s="75"/>
      <c r="HO49" s="75"/>
      <c r="HP49" s="75"/>
      <c r="HQ49" s="75"/>
      <c r="HR49" s="75"/>
      <c r="HS49" s="75"/>
      <c r="HT49" s="75"/>
      <c r="HU49" s="75"/>
      <c r="HV49" s="75"/>
      <c r="HW49" s="75"/>
      <c r="HX49" s="75"/>
      <c r="HY49" s="75"/>
      <c r="HZ49" s="75"/>
      <c r="IA49" s="75"/>
      <c r="IB49" s="75"/>
      <c r="IC49" s="75"/>
      <c r="ID49" s="75"/>
      <c r="IE49" s="75"/>
      <c r="IF49" s="75"/>
      <c r="IG49" s="75"/>
      <c r="IH49" s="75"/>
      <c r="II49" s="75"/>
      <c r="IJ49" s="75"/>
      <c r="IK49" s="75"/>
      <c r="IL49" s="75"/>
      <c r="IM49" s="75"/>
      <c r="IN49" s="75"/>
      <c r="IO49" s="75"/>
      <c r="IP49" s="75"/>
      <c r="IQ49" s="75"/>
      <c r="IR49" s="75"/>
      <c r="IS49" s="75"/>
      <c r="IT49" s="75"/>
      <c r="IU49" s="75"/>
      <c r="IV49" s="75"/>
      <c r="IW49" s="75"/>
      <c r="IX49" s="75"/>
      <c r="IY49" s="75"/>
      <c r="IZ49" s="75"/>
      <c r="JA49" s="75"/>
      <c r="JB49" s="75"/>
      <c r="JC49" s="75"/>
      <c r="JD49" s="75"/>
      <c r="JE49" s="75"/>
      <c r="JF49" s="75"/>
      <c r="JG49" s="75"/>
      <c r="JH49" s="75"/>
      <c r="JI49" s="75"/>
      <c r="JJ49" s="75"/>
      <c r="JK49" s="75"/>
      <c r="JL49" s="75"/>
      <c r="JM49" s="75"/>
      <c r="JN49" s="75"/>
      <c r="JO49" s="75"/>
      <c r="JP49" s="75"/>
      <c r="JQ49" s="75"/>
      <c r="JR49" s="75"/>
      <c r="JS49" s="75"/>
      <c r="JT49" s="75"/>
      <c r="JU49" s="75"/>
      <c r="JV49" s="75"/>
      <c r="JW49" s="75"/>
      <c r="JX49" s="75"/>
      <c r="JY49" s="75"/>
      <c r="JZ49" s="75"/>
      <c r="KA49" s="75"/>
      <c r="KB49" s="75"/>
      <c r="KC49" s="75"/>
      <c r="KD49" s="75"/>
      <c r="KE49" s="75"/>
      <c r="KF49" s="75"/>
      <c r="KG49" s="75"/>
      <c r="KH49" s="75"/>
      <c r="KI49" s="75"/>
      <c r="KJ49" s="75"/>
      <c r="KK49" s="75"/>
      <c r="KL49" s="75"/>
      <c r="KM49" s="75"/>
      <c r="KN49" s="75"/>
      <c r="KO49" s="75"/>
      <c r="KP49" s="75"/>
      <c r="KQ49" s="75"/>
      <c r="KR49" s="75"/>
      <c r="KS49" s="75"/>
      <c r="KT49" s="75"/>
      <c r="KU49" s="75"/>
      <c r="KV49" s="75"/>
      <c r="KW49" s="75"/>
      <c r="KX49" s="75"/>
      <c r="KY49" s="75"/>
      <c r="KZ49" s="75"/>
      <c r="LA49" s="75"/>
      <c r="LB49" s="75"/>
      <c r="LC49" s="75"/>
      <c r="LD49" s="75"/>
      <c r="LE49" s="75"/>
      <c r="LF49" s="75"/>
      <c r="LG49" s="75"/>
      <c r="LH49" s="75"/>
      <c r="LI49" s="75"/>
      <c r="LJ49" s="75"/>
      <c r="LK49" s="75"/>
      <c r="LL49" s="75"/>
      <c r="LM49" s="75"/>
      <c r="LN49" s="75"/>
      <c r="LO49" s="75"/>
      <c r="LP49" s="75"/>
      <c r="LQ49" s="75"/>
      <c r="LR49" s="75"/>
      <c r="LS49" s="75"/>
      <c r="LT49" s="75"/>
      <c r="LU49" s="75"/>
      <c r="LV49" s="75"/>
      <c r="LW49" s="75"/>
      <c r="LX49" s="75"/>
      <c r="LY49" s="75"/>
      <c r="LZ49" s="75"/>
      <c r="MA49" s="75"/>
      <c r="MB49" s="75"/>
      <c r="MC49" s="75"/>
      <c r="MD49" s="75"/>
      <c r="ME49" s="75"/>
      <c r="MF49" s="75"/>
      <c r="MG49" s="75"/>
      <c r="MH49" s="75"/>
      <c r="MI49" s="75"/>
      <c r="MJ49" s="75"/>
      <c r="MK49" s="75"/>
      <c r="ML49" s="75"/>
      <c r="MM49" s="75"/>
      <c r="MN49" s="75"/>
      <c r="MO49" s="75"/>
      <c r="MP49" s="75"/>
      <c r="MQ49" s="75"/>
      <c r="MR49" s="75"/>
      <c r="MS49" s="75"/>
      <c r="MT49" s="75"/>
      <c r="MU49" s="75"/>
      <c r="MV49" s="75"/>
      <c r="MW49" s="75"/>
      <c r="MX49" s="75"/>
      <c r="MY49" s="75"/>
      <c r="MZ49" s="75"/>
      <c r="NA49" s="75"/>
      <c r="NB49" s="75"/>
      <c r="NC49" s="75"/>
      <c r="ND49" s="75"/>
      <c r="NE49" s="75"/>
      <c r="NF49" s="75"/>
      <c r="NG49" s="75"/>
      <c r="NH49" s="75"/>
      <c r="NI49" s="75"/>
      <c r="NJ49" s="75"/>
      <c r="NK49" s="75"/>
      <c r="NL49" s="75"/>
      <c r="NM49" s="75"/>
      <c r="NN49" s="75"/>
      <c r="NO49" s="75"/>
      <c r="NP49" s="75"/>
      <c r="NQ49" s="75"/>
      <c r="NR49" s="75"/>
      <c r="NS49" s="75"/>
      <c r="NT49" s="75"/>
      <c r="NU49" s="75"/>
      <c r="NV49" s="75"/>
      <c r="NW49" s="75"/>
      <c r="NX49" s="75"/>
      <c r="NY49" s="75"/>
      <c r="NZ49" s="75"/>
      <c r="OA49" s="75"/>
      <c r="OB49" s="75"/>
      <c r="OC49" s="75"/>
      <c r="OD49" s="75"/>
      <c r="OE49" s="75"/>
      <c r="OF49" s="75"/>
      <c r="OG49" s="75"/>
      <c r="OH49" s="75"/>
      <c r="OI49" s="75"/>
      <c r="OJ49" s="75"/>
      <c r="OK49" s="75"/>
      <c r="OL49" s="75"/>
      <c r="OM49" s="75"/>
      <c r="ON49" s="75"/>
      <c r="OO49" s="75"/>
      <c r="OP49" s="75"/>
      <c r="OQ49" s="75"/>
      <c r="OR49" s="75"/>
      <c r="OS49" s="75"/>
      <c r="OT49" s="75"/>
      <c r="OU49" s="75"/>
      <c r="OV49" s="75"/>
      <c r="OW49" s="75"/>
      <c r="OX49" s="75"/>
      <c r="OY49" s="75"/>
      <c r="OZ49" s="75"/>
      <c r="PA49" s="75"/>
      <c r="PB49" s="75"/>
      <c r="PC49" s="75"/>
      <c r="PD49" s="75"/>
      <c r="PE49" s="75"/>
      <c r="PF49" s="75"/>
      <c r="PG49" s="75"/>
      <c r="PH49" s="75"/>
      <c r="PI49" s="75"/>
      <c r="PJ49" s="75"/>
      <c r="PK49" s="75"/>
      <c r="PL49" s="75"/>
      <c r="PM49" s="75"/>
      <c r="PN49" s="75"/>
      <c r="PO49" s="75"/>
      <c r="PP49" s="75"/>
      <c r="PQ49" s="75"/>
      <c r="PR49" s="75"/>
      <c r="PS49" s="75"/>
      <c r="PT49" s="75"/>
      <c r="PU49" s="75"/>
      <c r="PV49" s="75"/>
      <c r="PW49" s="75"/>
      <c r="PX49" s="75"/>
      <c r="PY49" s="75"/>
      <c r="PZ49" s="75"/>
      <c r="QA49" s="75"/>
      <c r="QB49" s="75"/>
      <c r="QC49" s="75"/>
      <c r="QD49" s="75"/>
      <c r="QE49" s="75"/>
      <c r="QF49" s="75"/>
      <c r="QG49" s="75"/>
      <c r="QH49" s="75"/>
      <c r="QI49" s="75"/>
      <c r="QJ49" s="75"/>
      <c r="QK49" s="75"/>
      <c r="QL49" s="75"/>
      <c r="QM49" s="75"/>
      <c r="QN49" s="75"/>
      <c r="QO49" s="75"/>
      <c r="QP49" s="75"/>
      <c r="QQ49" s="75"/>
      <c r="QR49" s="75"/>
      <c r="QS49" s="75"/>
      <c r="QT49" s="75"/>
      <c r="QU49" s="75"/>
      <c r="QV49" s="75"/>
      <c r="QW49" s="75"/>
      <c r="QX49" s="75"/>
      <c r="QY49" s="75"/>
      <c r="QZ49" s="75"/>
      <c r="RA49" s="75"/>
      <c r="RB49" s="75"/>
      <c r="RC49" s="75"/>
      <c r="RD49" s="75"/>
      <c r="RE49" s="75"/>
      <c r="RF49" s="75"/>
      <c r="RG49" s="75"/>
      <c r="RH49" s="75"/>
      <c r="RI49" s="75"/>
      <c r="RJ49" s="75"/>
      <c r="RK49" s="75"/>
      <c r="RL49" s="75"/>
      <c r="RM49" s="75"/>
      <c r="RN49" s="75"/>
      <c r="RO49" s="75"/>
      <c r="RP49" s="75"/>
      <c r="RQ49" s="75"/>
      <c r="RR49" s="75"/>
      <c r="RS49" s="75"/>
      <c r="RT49" s="75"/>
      <c r="RU49" s="75"/>
      <c r="RV49" s="75"/>
      <c r="RW49" s="75"/>
      <c r="RX49" s="75"/>
      <c r="RY49" s="75"/>
      <c r="RZ49" s="75"/>
      <c r="SA49" s="75"/>
      <c r="SB49" s="75"/>
      <c r="SC49" s="75"/>
      <c r="SD49" s="75"/>
      <c r="SE49" s="75"/>
      <c r="SF49" s="75"/>
      <c r="SG49" s="75"/>
      <c r="SH49" s="75"/>
      <c r="SI49" s="75"/>
      <c r="SJ49" s="75"/>
      <c r="SK49" s="75"/>
      <c r="SL49" s="75"/>
      <c r="SM49" s="75"/>
      <c r="SN49" s="75"/>
      <c r="SO49" s="75"/>
      <c r="SP49" s="75"/>
      <c r="SQ49" s="75"/>
      <c r="SR49" s="75"/>
      <c r="SS49" s="75"/>
      <c r="ST49" s="75"/>
      <c r="SU49" s="75"/>
      <c r="SV49" s="75"/>
      <c r="SW49" s="75"/>
      <c r="SX49" s="75"/>
      <c r="SY49" s="75"/>
      <c r="SZ49" s="75"/>
      <c r="TA49" s="75"/>
      <c r="TB49" s="75"/>
      <c r="TC49" s="75"/>
      <c r="TD49" s="75"/>
      <c r="TE49" s="75"/>
      <c r="TF49" s="75"/>
      <c r="TG49" s="75"/>
      <c r="TH49" s="75"/>
      <c r="TI49" s="75"/>
      <c r="TJ49" s="75"/>
      <c r="TK49" s="75"/>
      <c r="TL49" s="75"/>
      <c r="TM49" s="75"/>
      <c r="TN49" s="75"/>
      <c r="TO49" s="75"/>
      <c r="TP49" s="75"/>
      <c r="TQ49" s="75"/>
      <c r="TR49" s="75"/>
      <c r="TS49" s="75"/>
      <c r="TT49" s="75"/>
      <c r="TU49" s="75"/>
      <c r="TV49" s="75"/>
      <c r="TW49" s="75"/>
      <c r="TX49" s="75"/>
      <c r="TY49" s="75"/>
      <c r="TZ49" s="75"/>
      <c r="UA49" s="75"/>
      <c r="UB49" s="75"/>
      <c r="UC49" s="75"/>
      <c r="UD49" s="75"/>
      <c r="UE49" s="75"/>
      <c r="UF49" s="75"/>
      <c r="UG49" s="75"/>
      <c r="UH49" s="75"/>
      <c r="UI49" s="75"/>
      <c r="UJ49" s="75"/>
      <c r="UK49" s="75"/>
      <c r="UL49" s="75"/>
      <c r="UM49" s="75"/>
      <c r="UN49" s="75"/>
      <c r="UO49" s="75"/>
      <c r="UP49" s="75"/>
      <c r="UQ49" s="75"/>
      <c r="UR49" s="75"/>
      <c r="US49" s="75"/>
      <c r="UT49" s="75"/>
      <c r="UU49" s="75"/>
      <c r="UV49" s="75"/>
      <c r="UW49" s="75"/>
      <c r="UX49" s="75"/>
      <c r="UY49" s="75"/>
      <c r="UZ49" s="75"/>
      <c r="VA49" s="75"/>
      <c r="VB49" s="75"/>
      <c r="VC49" s="75"/>
      <c r="VD49" s="75"/>
      <c r="VE49" s="75"/>
      <c r="VF49" s="75"/>
      <c r="VG49" s="75"/>
      <c r="VH49" s="75"/>
      <c r="VI49" s="75"/>
      <c r="VJ49" s="75"/>
      <c r="VK49" s="75"/>
      <c r="VL49" s="75"/>
      <c r="VM49" s="75"/>
      <c r="VN49" s="75"/>
      <c r="VO49" s="75"/>
      <c r="VP49" s="75"/>
      <c r="VQ49" s="75"/>
      <c r="VR49" s="75"/>
      <c r="VS49" s="75"/>
      <c r="VT49" s="75"/>
      <c r="VU49" s="75"/>
      <c r="VV49" s="75"/>
      <c r="VW49" s="75"/>
      <c r="VX49" s="75"/>
      <c r="VY49" s="75"/>
      <c r="VZ49" s="75"/>
      <c r="WA49" s="75"/>
      <c r="WB49" s="75"/>
      <c r="WC49" s="75"/>
      <c r="WD49" s="75"/>
      <c r="WE49" s="75"/>
      <c r="WF49" s="75"/>
      <c r="WG49" s="75"/>
      <c r="WH49" s="75"/>
      <c r="WI49" s="75"/>
      <c r="WJ49" s="75"/>
      <c r="WK49" s="75"/>
      <c r="WL49" s="75"/>
      <c r="WM49" s="75"/>
      <c r="WN49" s="75"/>
      <c r="WO49" s="75"/>
      <c r="WP49" s="75"/>
      <c r="WQ49" s="75"/>
      <c r="WR49" s="75"/>
      <c r="WS49" s="75"/>
      <c r="WT49" s="75"/>
      <c r="WU49" s="75"/>
      <c r="WV49" s="75"/>
      <c r="WW49" s="75"/>
      <c r="WX49" s="75"/>
      <c r="WY49" s="75"/>
      <c r="WZ49" s="75"/>
      <c r="XA49" s="75"/>
      <c r="XB49" s="75"/>
      <c r="XC49" s="75"/>
      <c r="XD49" s="75"/>
      <c r="XE49" s="75"/>
      <c r="XF49" s="75"/>
      <c r="XG49" s="75"/>
      <c r="XH49" s="75"/>
      <c r="XI49" s="75"/>
      <c r="XJ49" s="75"/>
      <c r="XK49" s="75"/>
      <c r="XL49" s="75"/>
      <c r="XM49" s="75"/>
      <c r="XN49" s="75"/>
      <c r="XO49" s="75"/>
      <c r="XP49" s="75"/>
      <c r="XQ49" s="75"/>
      <c r="XR49" s="75"/>
      <c r="XS49" s="75"/>
      <c r="XT49" s="75"/>
      <c r="XU49" s="75"/>
      <c r="XV49" s="75"/>
      <c r="XW49" s="75"/>
      <c r="XX49" s="75"/>
      <c r="XY49" s="75"/>
      <c r="XZ49" s="75"/>
      <c r="YA49" s="75"/>
      <c r="YB49" s="75"/>
      <c r="YC49" s="75"/>
      <c r="YD49" s="75"/>
      <c r="YE49" s="75"/>
      <c r="YF49" s="75"/>
      <c r="YG49" s="75"/>
      <c r="YH49" s="75"/>
      <c r="YI49" s="75"/>
      <c r="YJ49" s="75"/>
      <c r="YK49" s="75"/>
      <c r="YL49" s="75"/>
      <c r="YM49" s="75"/>
      <c r="YN49" s="75"/>
      <c r="YO49" s="75"/>
      <c r="YP49" s="75"/>
      <c r="YQ49" s="75"/>
      <c r="YR49" s="75"/>
      <c r="YS49" s="75"/>
      <c r="YT49" s="75"/>
      <c r="YU49" s="75"/>
      <c r="YV49" s="75"/>
      <c r="YW49" s="75"/>
      <c r="YX49" s="75"/>
      <c r="YY49" s="75"/>
      <c r="YZ49" s="75"/>
      <c r="ZA49" s="75"/>
      <c r="ZB49" s="75"/>
      <c r="ZC49" s="75"/>
      <c r="ZD49" s="75"/>
      <c r="ZE49" s="75"/>
      <c r="ZF49" s="75"/>
      <c r="ZG49" s="75"/>
      <c r="ZH49" s="75"/>
      <c r="ZI49" s="75"/>
      <c r="ZJ49" s="75"/>
      <c r="ZK49" s="75"/>
      <c r="ZL49" s="75"/>
      <c r="ZM49" s="75"/>
      <c r="ZN49" s="75"/>
      <c r="ZO49" s="75"/>
      <c r="ZP49" s="75"/>
      <c r="ZQ49" s="75"/>
      <c r="ZR49" s="75"/>
      <c r="ZS49" s="75"/>
      <c r="ZT49" s="75"/>
      <c r="ZU49" s="75"/>
      <c r="ZV49" s="75"/>
      <c r="ZW49" s="75"/>
      <c r="ZX49" s="75"/>
      <c r="ZY49" s="75"/>
      <c r="ZZ49" s="75"/>
      <c r="AAA49" s="75"/>
      <c r="AAB49" s="75"/>
      <c r="AAC49" s="75"/>
      <c r="AAD49" s="75"/>
      <c r="AAE49" s="75"/>
      <c r="AAF49" s="75"/>
      <c r="AAG49" s="75"/>
      <c r="AAH49" s="75"/>
      <c r="AAI49" s="75"/>
      <c r="AAJ49" s="75"/>
      <c r="AAK49" s="75"/>
      <c r="AAL49" s="75"/>
      <c r="AAM49" s="75"/>
      <c r="AAN49" s="75"/>
      <c r="AAO49" s="75"/>
      <c r="AAP49" s="75"/>
      <c r="AAQ49" s="75"/>
      <c r="AAR49" s="75"/>
      <c r="AAS49" s="75"/>
      <c r="AAT49" s="75"/>
      <c r="AAU49" s="75"/>
      <c r="AAV49" s="75"/>
      <c r="AAW49" s="75"/>
      <c r="AAX49" s="75"/>
      <c r="AAY49" s="75"/>
      <c r="AAZ49" s="75"/>
      <c r="ABA49" s="75"/>
      <c r="ABB49" s="75"/>
      <c r="ABC49" s="75"/>
      <c r="ABD49" s="75"/>
      <c r="ABE49" s="75"/>
      <c r="ABF49" s="75"/>
      <c r="ABG49" s="75"/>
      <c r="ABH49" s="75"/>
      <c r="ABI49" s="75"/>
      <c r="ABJ49" s="75"/>
      <c r="ABK49" s="75"/>
      <c r="ABL49" s="75"/>
      <c r="ABM49" s="75"/>
      <c r="ABN49" s="75"/>
      <c r="ABO49" s="75"/>
      <c r="ABP49" s="75"/>
      <c r="ABQ49" s="75"/>
      <c r="ABR49" s="75"/>
      <c r="ABS49" s="75"/>
      <c r="ABT49" s="75"/>
      <c r="ABU49" s="75"/>
      <c r="ABV49" s="75"/>
      <c r="ABW49" s="75"/>
      <c r="ABX49" s="75"/>
      <c r="ABY49" s="75"/>
      <c r="ABZ49" s="75"/>
      <c r="ACA49" s="75"/>
      <c r="ACB49" s="75"/>
      <c r="ACC49" s="75"/>
      <c r="ACD49" s="75"/>
      <c r="ACE49" s="75"/>
      <c r="ACF49" s="75"/>
      <c r="ACG49" s="75"/>
      <c r="ACH49" s="75"/>
      <c r="ACI49" s="75"/>
      <c r="ACJ49" s="75"/>
      <c r="ACK49" s="75"/>
      <c r="ACL49" s="75"/>
      <c r="ACM49" s="75"/>
      <c r="ACN49" s="75"/>
      <c r="ACO49" s="75"/>
      <c r="ACP49" s="75"/>
      <c r="ACQ49" s="75"/>
      <c r="ACR49" s="75"/>
      <c r="ACS49" s="75"/>
      <c r="ACT49" s="75"/>
      <c r="ACU49" s="75"/>
      <c r="ACV49" s="75"/>
      <c r="ACW49" s="75"/>
      <c r="ACX49" s="75"/>
      <c r="ACY49" s="75"/>
      <c r="ACZ49" s="75"/>
      <c r="ADA49" s="75"/>
      <c r="ADB49" s="75"/>
      <c r="ADC49" s="75"/>
      <c r="ADD49" s="75"/>
      <c r="ADE49" s="75"/>
      <c r="ADF49" s="75"/>
      <c r="ADG49" s="75"/>
      <c r="ADH49" s="75"/>
      <c r="ADI49" s="75"/>
      <c r="ADJ49" s="75"/>
      <c r="ADK49" s="75"/>
      <c r="ADL49" s="75"/>
      <c r="ADM49" s="75"/>
      <c r="ADN49" s="75"/>
      <c r="ADO49" s="75"/>
      <c r="ADP49" s="75"/>
      <c r="ADQ49" s="75"/>
      <c r="ADR49" s="75"/>
      <c r="ADS49" s="75"/>
      <c r="ADT49" s="75"/>
      <c r="ADU49" s="75"/>
      <c r="ADV49" s="75"/>
      <c r="ADW49" s="75"/>
      <c r="ADX49" s="75"/>
      <c r="ADY49" s="75"/>
      <c r="ADZ49" s="75"/>
      <c r="AEA49" s="75"/>
      <c r="AEB49" s="75"/>
      <c r="AEC49" s="75"/>
      <c r="AED49" s="75"/>
      <c r="AEE49" s="75"/>
      <c r="AEF49" s="75"/>
      <c r="AEG49" s="75"/>
      <c r="AEH49" s="75"/>
      <c r="AEI49" s="75"/>
      <c r="AEJ49" s="75"/>
      <c r="AEK49" s="75"/>
      <c r="AEL49" s="75"/>
      <c r="AEM49" s="75"/>
      <c r="AEN49" s="75"/>
      <c r="AEO49" s="75"/>
      <c r="AEP49" s="75"/>
      <c r="AEQ49" s="75"/>
      <c r="AER49" s="75"/>
      <c r="AES49" s="75"/>
      <c r="AET49" s="75"/>
      <c r="AEU49" s="75"/>
      <c r="AEV49" s="75"/>
      <c r="AEW49" s="75"/>
      <c r="AEX49" s="75"/>
      <c r="AEY49" s="75"/>
      <c r="AEZ49" s="75"/>
      <c r="AFA49" s="75"/>
      <c r="AFB49" s="75"/>
      <c r="AFC49" s="75"/>
      <c r="AFD49" s="75"/>
      <c r="AFE49" s="75"/>
      <c r="AFF49" s="75"/>
      <c r="AFG49" s="75"/>
      <c r="AFH49" s="75"/>
      <c r="AFI49" s="75"/>
      <c r="AFJ49" s="75"/>
      <c r="AFK49" s="75"/>
      <c r="AFL49" s="75"/>
      <c r="AFM49" s="75"/>
      <c r="AFN49" s="75"/>
      <c r="AFO49" s="75"/>
      <c r="AFP49" s="75"/>
      <c r="AFQ49" s="75"/>
      <c r="AFR49" s="75"/>
      <c r="AFS49" s="75"/>
      <c r="AFT49" s="75"/>
      <c r="AFU49" s="75"/>
      <c r="AFV49" s="75"/>
      <c r="AFW49" s="75"/>
      <c r="AFX49" s="75"/>
      <c r="AFY49" s="75"/>
      <c r="AFZ49" s="75"/>
      <c r="AGA49" s="75"/>
      <c r="AGB49" s="75"/>
      <c r="AGC49" s="75"/>
      <c r="AGD49" s="75"/>
      <c r="AGE49" s="75"/>
      <c r="AGF49" s="75"/>
      <c r="AGG49" s="75"/>
      <c r="AGH49" s="75"/>
      <c r="AGI49" s="75"/>
      <c r="AGJ49" s="75"/>
      <c r="AGK49" s="75"/>
      <c r="AGL49" s="75"/>
      <c r="AGM49" s="75"/>
      <c r="AGN49" s="75"/>
      <c r="AGO49" s="75"/>
      <c r="AGP49" s="75"/>
      <c r="AGQ49" s="75"/>
      <c r="AGR49" s="75"/>
      <c r="AGS49" s="75"/>
      <c r="AGT49" s="75"/>
      <c r="AGU49" s="75"/>
      <c r="AGV49" s="75"/>
      <c r="AGW49" s="75"/>
      <c r="AGX49" s="75"/>
      <c r="AGY49" s="75"/>
      <c r="AGZ49" s="75"/>
      <c r="AHA49" s="75"/>
      <c r="AHB49" s="75"/>
      <c r="AHC49" s="75"/>
      <c r="AHD49" s="75"/>
      <c r="AHE49" s="75"/>
      <c r="AHF49" s="75"/>
      <c r="AHG49" s="75"/>
      <c r="AHH49" s="75"/>
      <c r="AHI49" s="75"/>
      <c r="AHJ49" s="75"/>
      <c r="AHK49" s="75"/>
      <c r="AHL49" s="75"/>
      <c r="AHM49" s="75"/>
      <c r="AHN49" s="75"/>
      <c r="AHO49" s="75"/>
      <c r="AHP49" s="75"/>
      <c r="AHQ49" s="75"/>
      <c r="AHR49" s="75"/>
      <c r="AHS49" s="75"/>
      <c r="AHT49" s="75"/>
      <c r="AHU49" s="75"/>
      <c r="AHV49" s="75"/>
      <c r="AHW49" s="75"/>
      <c r="AHX49" s="75"/>
      <c r="AHY49" s="75"/>
      <c r="AHZ49" s="75"/>
      <c r="AIA49" s="75"/>
      <c r="AIB49" s="75"/>
      <c r="AIC49" s="75"/>
      <c r="AID49" s="75"/>
      <c r="AIE49" s="75"/>
      <c r="AIF49" s="75"/>
      <c r="AIG49" s="75"/>
      <c r="AIH49" s="75"/>
      <c r="AII49" s="75"/>
      <c r="AIJ49" s="75"/>
      <c r="AIK49" s="75"/>
      <c r="AIL49" s="75"/>
      <c r="AIM49" s="75"/>
      <c r="AIN49" s="75"/>
      <c r="AIO49" s="75"/>
      <c r="AIP49" s="75"/>
      <c r="AIQ49" s="75"/>
      <c r="AIR49" s="75"/>
      <c r="AIS49" s="75"/>
      <c r="AIT49" s="75"/>
      <c r="AIU49" s="75"/>
      <c r="AIV49" s="75"/>
      <c r="AIW49" s="75"/>
      <c r="AIX49" s="75"/>
      <c r="AIY49" s="75"/>
      <c r="AIZ49" s="75"/>
      <c r="AJA49" s="75"/>
      <c r="AJB49" s="75"/>
      <c r="AJC49" s="75"/>
      <c r="AJD49" s="75"/>
      <c r="AJE49" s="75"/>
      <c r="AJF49" s="75"/>
      <c r="AJG49" s="75"/>
      <c r="AJH49" s="75"/>
      <c r="AJI49" s="75"/>
      <c r="AJJ49" s="75"/>
      <c r="AJK49" s="75"/>
      <c r="AJL49" s="75"/>
      <c r="AJM49" s="75"/>
      <c r="AJN49" s="75"/>
      <c r="AJO49" s="75"/>
      <c r="AJP49" s="75"/>
      <c r="AJQ49" s="75"/>
      <c r="AJR49" s="75"/>
      <c r="AJS49" s="75"/>
      <c r="AJT49" s="75"/>
      <c r="AJU49" s="75"/>
      <c r="AJV49" s="75"/>
      <c r="AJW49" s="75"/>
      <c r="AJX49" s="75"/>
      <c r="AJY49" s="75"/>
      <c r="AJZ49" s="75"/>
      <c r="AKA49" s="75"/>
      <c r="AKB49" s="75"/>
      <c r="AKC49" s="75"/>
      <c r="AKD49" s="75"/>
      <c r="AKE49" s="75"/>
      <c r="AKF49" s="75"/>
      <c r="AKG49" s="75"/>
      <c r="AKH49" s="75"/>
      <c r="AKI49" s="75"/>
      <c r="AKJ49" s="75"/>
      <c r="AKK49" s="75"/>
      <c r="AKL49" s="75"/>
      <c r="AKM49" s="75"/>
      <c r="AKN49" s="75"/>
      <c r="AKO49" s="75"/>
      <c r="AKP49" s="75"/>
      <c r="AKQ49" s="75"/>
      <c r="AKR49" s="75"/>
      <c r="AKS49" s="75"/>
      <c r="AKT49" s="75"/>
      <c r="AKU49" s="75"/>
      <c r="AKV49" s="75"/>
      <c r="AKW49" s="75"/>
      <c r="AKX49" s="75"/>
      <c r="AKY49" s="75"/>
      <c r="AKZ49" s="75"/>
      <c r="ALA49" s="75"/>
      <c r="ALB49" s="75"/>
      <c r="ALC49" s="75"/>
      <c r="ALD49" s="75"/>
      <c r="ALE49" s="75"/>
      <c r="ALF49" s="75"/>
      <c r="ALG49" s="75"/>
      <c r="ALH49" s="75"/>
      <c r="ALI49" s="75"/>
      <c r="ALJ49" s="75"/>
      <c r="ALK49" s="75"/>
      <c r="ALL49" s="75"/>
      <c r="ALM49" s="75"/>
      <c r="ALN49" s="75"/>
      <c r="ALO49" s="75"/>
      <c r="ALP49" s="75"/>
      <c r="ALQ49" s="75"/>
      <c r="ALR49" s="75"/>
      <c r="ALS49" s="75"/>
      <c r="ALT49" s="75"/>
      <c r="ALU49" s="75"/>
      <c r="ALV49" s="75"/>
      <c r="ALW49" s="75"/>
      <c r="ALX49" s="75"/>
      <c r="ALY49" s="75"/>
      <c r="ALZ49" s="75"/>
      <c r="AMA49" s="75"/>
      <c r="AMB49" s="75"/>
      <c r="AMC49" s="75"/>
      <c r="AMD49" s="75"/>
      <c r="AME49" s="75"/>
      <c r="AMF49" s="75"/>
      <c r="AMG49" s="75"/>
      <c r="AMH49" s="75"/>
      <c r="AMI49" s="75"/>
      <c r="AMJ49" s="75"/>
      <c r="AMK49" s="75"/>
      <c r="AML49" s="75"/>
      <c r="AMM49" s="75"/>
      <c r="AMN49" s="75"/>
      <c r="AMO49" s="75"/>
      <c r="AMP49" s="75"/>
      <c r="AMQ49" s="75"/>
      <c r="AMR49" s="75"/>
      <c r="AMS49" s="75"/>
      <c r="AMT49" s="75"/>
      <c r="AMU49" s="75"/>
      <c r="AMV49" s="75"/>
      <c r="AMW49" s="75"/>
      <c r="AMX49" s="75"/>
      <c r="AMY49" s="75"/>
      <c r="AMZ49" s="75"/>
      <c r="ANA49" s="75"/>
      <c r="ANB49" s="75"/>
      <c r="ANC49" s="75"/>
      <c r="AND49" s="75"/>
      <c r="ANE49" s="75"/>
      <c r="ANF49" s="75"/>
      <c r="ANG49" s="75"/>
      <c r="ANH49" s="75"/>
      <c r="ANI49" s="75"/>
      <c r="ANJ49" s="75"/>
      <c r="ANK49" s="75"/>
      <c r="ANL49" s="75"/>
      <c r="ANM49" s="75"/>
      <c r="ANN49" s="75"/>
      <c r="ANO49" s="75"/>
      <c r="ANP49" s="75"/>
      <c r="ANQ49" s="75"/>
      <c r="ANR49" s="75"/>
      <c r="ANS49" s="75"/>
      <c r="ANT49" s="75"/>
      <c r="ANU49" s="75"/>
      <c r="ANV49" s="75"/>
      <c r="ANW49" s="75"/>
      <c r="ANX49" s="75"/>
      <c r="ANY49" s="75"/>
      <c r="ANZ49" s="75"/>
      <c r="AOA49" s="75"/>
      <c r="AOB49" s="75"/>
      <c r="AOC49" s="75"/>
      <c r="AOD49" s="75"/>
      <c r="AOE49" s="75"/>
      <c r="AOF49" s="75"/>
      <c r="AOG49" s="75"/>
      <c r="AOH49" s="75"/>
      <c r="AOI49" s="75"/>
      <c r="AOJ49" s="75"/>
      <c r="AOK49" s="75"/>
      <c r="AOL49" s="75"/>
      <c r="AOM49" s="75"/>
      <c r="AON49" s="75"/>
      <c r="AOO49" s="75"/>
      <c r="AOP49" s="75"/>
      <c r="AOQ49" s="75"/>
      <c r="AOR49" s="75"/>
      <c r="AOS49" s="75"/>
      <c r="AOT49" s="75"/>
      <c r="AOU49" s="75"/>
      <c r="AOV49" s="75"/>
      <c r="AOW49" s="75"/>
      <c r="AOX49" s="75"/>
      <c r="AOY49" s="75"/>
      <c r="AOZ49" s="75"/>
      <c r="APA49" s="75"/>
      <c r="APB49" s="75"/>
      <c r="APC49" s="75"/>
      <c r="APD49" s="75"/>
      <c r="APE49" s="75"/>
      <c r="APF49" s="75"/>
      <c r="APG49" s="75"/>
      <c r="APH49" s="75"/>
      <c r="API49" s="75"/>
      <c r="APJ49" s="75"/>
      <c r="APK49" s="75"/>
      <c r="APL49" s="75"/>
      <c r="APM49" s="75"/>
      <c r="APN49" s="75"/>
      <c r="APO49" s="75"/>
      <c r="APP49" s="75"/>
      <c r="APQ49" s="75"/>
      <c r="APR49" s="75"/>
      <c r="APS49" s="75"/>
      <c r="APT49" s="75"/>
      <c r="APU49" s="75"/>
      <c r="APV49" s="75"/>
      <c r="APW49" s="75"/>
      <c r="APX49" s="75"/>
      <c r="APY49" s="75"/>
      <c r="APZ49" s="75"/>
      <c r="AQA49" s="75"/>
      <c r="AQB49" s="75"/>
      <c r="AQC49" s="75"/>
      <c r="AQD49" s="75"/>
      <c r="AQE49" s="75"/>
      <c r="AQF49" s="75"/>
      <c r="AQG49" s="75"/>
      <c r="AQH49" s="75"/>
      <c r="AQI49" s="75"/>
      <c r="AQJ49" s="75"/>
      <c r="AQK49" s="75"/>
      <c r="AQL49" s="75"/>
      <c r="AQM49" s="75"/>
      <c r="AQN49" s="75"/>
      <c r="AQO49" s="75"/>
      <c r="AQP49" s="75"/>
      <c r="AQQ49" s="75"/>
      <c r="AQR49" s="75"/>
      <c r="AQS49" s="75"/>
      <c r="AQT49" s="75"/>
      <c r="AQU49" s="75"/>
      <c r="AQV49" s="75"/>
      <c r="AQW49" s="75"/>
      <c r="AQX49" s="75"/>
      <c r="AQY49" s="75"/>
      <c r="AQZ49" s="75"/>
      <c r="ARA49" s="75"/>
      <c r="ARB49" s="75"/>
      <c r="ARC49" s="75"/>
      <c r="ARD49" s="75"/>
      <c r="ARE49" s="75"/>
      <c r="ARF49" s="75"/>
      <c r="ARG49" s="75"/>
      <c r="ARH49" s="75"/>
      <c r="ARI49" s="75"/>
      <c r="ARJ49" s="75"/>
      <c r="ARK49" s="75"/>
      <c r="ARL49" s="75"/>
      <c r="ARM49" s="75"/>
      <c r="ARN49" s="75"/>
      <c r="ARO49" s="75"/>
      <c r="ARP49" s="75"/>
      <c r="ARQ49" s="75"/>
      <c r="ARR49" s="75"/>
      <c r="ARS49" s="75"/>
      <c r="ART49" s="75"/>
      <c r="ARU49" s="75"/>
      <c r="ARV49" s="75"/>
      <c r="ARW49" s="75"/>
      <c r="ARX49" s="75"/>
      <c r="ARY49" s="75"/>
      <c r="ARZ49" s="75"/>
      <c r="ASA49" s="75"/>
      <c r="ASB49" s="75"/>
      <c r="ASC49" s="75"/>
      <c r="ASD49" s="75"/>
      <c r="ASE49" s="75"/>
      <c r="ASF49" s="75"/>
      <c r="ASG49" s="75"/>
      <c r="ASH49" s="75"/>
      <c r="ASI49" s="75"/>
      <c r="ASJ49" s="75"/>
      <c r="ASK49" s="75"/>
      <c r="ASL49" s="75"/>
      <c r="ASM49" s="75"/>
      <c r="ASN49" s="75"/>
      <c r="ASO49" s="75"/>
      <c r="ASP49" s="75"/>
      <c r="ASQ49" s="75"/>
      <c r="ASR49" s="75"/>
      <c r="ASS49" s="75"/>
      <c r="AST49" s="75"/>
      <c r="ASU49" s="75"/>
      <c r="ASV49" s="75"/>
      <c r="ASW49" s="75"/>
      <c r="ASX49" s="75"/>
      <c r="ASY49" s="75"/>
      <c r="ASZ49" s="75"/>
      <c r="ATA49" s="75"/>
      <c r="ATB49" s="75"/>
      <c r="ATC49" s="75"/>
      <c r="ATD49" s="75"/>
      <c r="ATE49" s="75"/>
      <c r="ATF49" s="75"/>
      <c r="ATG49" s="75"/>
      <c r="ATH49" s="75"/>
      <c r="ATI49" s="75"/>
      <c r="ATJ49" s="75"/>
      <c r="ATK49" s="75"/>
      <c r="ATL49" s="75"/>
      <c r="ATM49" s="75"/>
      <c r="ATN49" s="75"/>
      <c r="ATO49" s="75"/>
      <c r="ATP49" s="75"/>
      <c r="ATQ49" s="75"/>
      <c r="ATR49" s="75"/>
      <c r="ATS49" s="75"/>
      <c r="ATT49" s="75"/>
      <c r="ATU49" s="75"/>
      <c r="ATV49" s="75"/>
      <c r="ATW49" s="75"/>
      <c r="ATX49" s="75"/>
      <c r="ATY49" s="75"/>
      <c r="ATZ49" s="75"/>
      <c r="AUA49" s="75"/>
      <c r="AUB49" s="75"/>
      <c r="AUC49" s="75"/>
      <c r="AUD49" s="75"/>
      <c r="AUE49" s="75"/>
      <c r="AUF49" s="75"/>
      <c r="AUG49" s="75"/>
      <c r="AUH49" s="75"/>
      <c r="AUI49" s="75"/>
      <c r="AUJ49" s="75"/>
      <c r="AUK49" s="75"/>
      <c r="AUL49" s="75"/>
      <c r="AUM49" s="75"/>
      <c r="AUN49" s="75"/>
      <c r="AUO49" s="75"/>
      <c r="AUP49" s="75"/>
      <c r="AUQ49" s="75"/>
      <c r="AUR49" s="75"/>
      <c r="AUS49" s="75"/>
      <c r="AUT49" s="75"/>
      <c r="AUU49" s="75"/>
      <c r="AUV49" s="75"/>
      <c r="AUW49" s="75"/>
      <c r="AUX49" s="75"/>
      <c r="AUY49" s="75"/>
      <c r="AUZ49" s="75"/>
      <c r="AVA49" s="75"/>
      <c r="AVB49" s="75"/>
      <c r="AVC49" s="75"/>
      <c r="AVD49" s="75"/>
      <c r="AVE49" s="75"/>
      <c r="AVF49" s="75"/>
      <c r="AVG49" s="75"/>
      <c r="AVH49" s="75"/>
      <c r="AVI49" s="75"/>
      <c r="AVJ49" s="75"/>
      <c r="AVK49" s="75"/>
      <c r="AVL49" s="75"/>
      <c r="AVM49" s="75"/>
      <c r="AVN49" s="75"/>
      <c r="AVO49" s="75"/>
      <c r="AVP49" s="75"/>
      <c r="AVQ49" s="75"/>
      <c r="AVR49" s="75"/>
      <c r="AVS49" s="75"/>
      <c r="AVT49" s="75"/>
      <c r="AVU49" s="75"/>
      <c r="AVV49" s="75"/>
      <c r="AVW49" s="75"/>
      <c r="AVX49" s="75"/>
      <c r="AVY49" s="75"/>
      <c r="AVZ49" s="75"/>
      <c r="AWA49" s="75"/>
      <c r="AWB49" s="75"/>
      <c r="AWC49" s="75"/>
      <c r="AWD49" s="75"/>
      <c r="AWE49" s="75"/>
      <c r="AWF49" s="75"/>
      <c r="AWG49" s="75"/>
      <c r="AWH49" s="75"/>
      <c r="AWI49" s="75"/>
      <c r="AWJ49" s="75"/>
      <c r="AWK49" s="75"/>
      <c r="AWL49" s="75"/>
      <c r="AWM49" s="75"/>
      <c r="AWN49" s="75"/>
      <c r="AWO49" s="75"/>
      <c r="AWP49" s="75"/>
      <c r="AWQ49" s="75"/>
      <c r="AWR49" s="75"/>
      <c r="AWS49" s="75"/>
      <c r="AWT49" s="75"/>
      <c r="AWU49" s="75"/>
      <c r="AWV49" s="75"/>
      <c r="AWW49" s="75"/>
      <c r="AWX49" s="75"/>
      <c r="AWY49" s="75"/>
      <c r="AWZ49" s="75"/>
      <c r="AXA49" s="75"/>
      <c r="AXB49" s="75"/>
      <c r="AXC49" s="75"/>
      <c r="AXD49" s="75"/>
      <c r="AXE49" s="75"/>
      <c r="AXF49" s="75"/>
      <c r="AXG49" s="75"/>
      <c r="AXH49" s="75"/>
      <c r="AXI49" s="75"/>
      <c r="AXJ49" s="75"/>
      <c r="AXK49" s="75"/>
      <c r="AXL49" s="75"/>
      <c r="AXM49" s="75"/>
      <c r="AXN49" s="75"/>
      <c r="AXO49" s="75"/>
      <c r="AXP49" s="75"/>
      <c r="AXQ49" s="75"/>
      <c r="AXR49" s="75"/>
      <c r="AXS49" s="75"/>
      <c r="AXT49" s="75"/>
      <c r="AXU49" s="75"/>
      <c r="AXV49" s="75"/>
      <c r="AXW49" s="75"/>
      <c r="AXX49" s="75"/>
      <c r="AXY49" s="75"/>
      <c r="AXZ49" s="75"/>
      <c r="AYA49" s="75"/>
      <c r="AYB49" s="75"/>
      <c r="AYC49" s="75"/>
      <c r="AYD49" s="75"/>
      <c r="AYE49" s="75"/>
      <c r="AYF49" s="75"/>
      <c r="AYG49" s="75"/>
      <c r="AYH49" s="75"/>
      <c r="AYI49" s="75"/>
      <c r="AYJ49" s="75"/>
      <c r="AYK49" s="75"/>
      <c r="AYL49" s="75"/>
      <c r="AYM49" s="75"/>
      <c r="AYN49" s="75"/>
      <c r="AYO49" s="75"/>
      <c r="AYP49" s="75"/>
      <c r="AYQ49" s="75"/>
      <c r="AYR49" s="75"/>
      <c r="AYS49" s="75"/>
      <c r="AYT49" s="75"/>
      <c r="AYU49" s="75"/>
      <c r="AYV49" s="75"/>
      <c r="AYW49" s="75"/>
      <c r="AYX49" s="75"/>
      <c r="AYY49" s="75"/>
      <c r="AYZ49" s="75"/>
      <c r="AZA49" s="75"/>
      <c r="AZB49" s="75"/>
      <c r="AZC49" s="75"/>
      <c r="AZD49" s="75"/>
      <c r="AZE49" s="75"/>
      <c r="AZF49" s="75"/>
      <c r="AZG49" s="75"/>
      <c r="AZH49" s="75"/>
      <c r="AZI49" s="75"/>
      <c r="AZJ49" s="75"/>
      <c r="AZK49" s="75"/>
      <c r="AZL49" s="75"/>
      <c r="AZM49" s="75"/>
      <c r="AZN49" s="75"/>
      <c r="AZO49" s="75"/>
      <c r="AZP49" s="75"/>
      <c r="AZQ49" s="75"/>
      <c r="AZR49" s="75"/>
      <c r="AZS49" s="75"/>
      <c r="AZT49" s="75"/>
      <c r="AZU49" s="75"/>
      <c r="AZV49" s="75"/>
      <c r="AZW49" s="75"/>
      <c r="AZX49" s="75"/>
      <c r="AZY49" s="75"/>
      <c r="AZZ49" s="75"/>
      <c r="BAA49" s="75"/>
      <c r="BAB49" s="75"/>
      <c r="BAC49" s="75"/>
      <c r="BAD49" s="75"/>
      <c r="BAE49" s="75"/>
      <c r="BAF49" s="75"/>
      <c r="BAG49" s="75"/>
      <c r="BAH49" s="75"/>
      <c r="BAI49" s="75"/>
      <c r="BAJ49" s="75"/>
      <c r="BAK49" s="75"/>
      <c r="BAL49" s="75"/>
      <c r="BAM49" s="75"/>
      <c r="BAN49" s="75"/>
      <c r="BAO49" s="75"/>
      <c r="BAP49" s="75"/>
      <c r="BAQ49" s="75"/>
      <c r="BAR49" s="75"/>
      <c r="BAS49" s="75"/>
      <c r="BAT49" s="75"/>
      <c r="BAU49" s="75"/>
      <c r="BAV49" s="75"/>
      <c r="BAW49" s="75"/>
      <c r="BAX49" s="75"/>
      <c r="BAY49" s="75"/>
      <c r="BAZ49" s="75"/>
      <c r="BBA49" s="75"/>
      <c r="BBB49" s="75"/>
      <c r="BBC49" s="75"/>
      <c r="BBD49" s="75"/>
      <c r="BBE49" s="75"/>
      <c r="BBF49" s="75"/>
      <c r="BBG49" s="75"/>
      <c r="BBH49" s="75"/>
      <c r="BBI49" s="75"/>
      <c r="BBJ49" s="75"/>
      <c r="BBK49" s="75"/>
      <c r="BBL49" s="75"/>
      <c r="BBM49" s="75"/>
      <c r="BBN49" s="75"/>
      <c r="BBO49" s="75"/>
      <c r="BBP49" s="75"/>
      <c r="BBQ49" s="75"/>
      <c r="BBR49" s="75"/>
      <c r="BBS49" s="75"/>
      <c r="BBT49" s="75"/>
      <c r="BBU49" s="75"/>
      <c r="BBV49" s="75"/>
      <c r="BBW49" s="75"/>
      <c r="BBX49" s="75"/>
      <c r="BBY49" s="75"/>
      <c r="BBZ49" s="75"/>
      <c r="BCA49" s="75"/>
      <c r="BCB49" s="75"/>
      <c r="BCC49" s="75"/>
      <c r="BCD49" s="75"/>
      <c r="BCE49" s="75"/>
      <c r="BCF49" s="75"/>
      <c r="BCG49" s="75"/>
      <c r="BCH49" s="75"/>
      <c r="BCI49" s="75"/>
      <c r="BCJ49" s="75"/>
      <c r="BCK49" s="75"/>
      <c r="BCL49" s="75"/>
      <c r="BCM49" s="75"/>
      <c r="BCN49" s="75"/>
      <c r="BCO49" s="75"/>
      <c r="BCP49" s="75"/>
      <c r="BCQ49" s="75"/>
      <c r="BCR49" s="75"/>
      <c r="BCS49" s="75"/>
      <c r="BCT49" s="75"/>
      <c r="BCU49" s="75"/>
      <c r="BCV49" s="75"/>
      <c r="BCW49" s="75"/>
      <c r="BCX49" s="75"/>
      <c r="BCY49" s="75"/>
      <c r="BCZ49" s="75"/>
      <c r="BDA49" s="75"/>
      <c r="BDB49" s="75"/>
      <c r="BDC49" s="75"/>
      <c r="BDD49" s="75"/>
      <c r="BDE49" s="75"/>
      <c r="BDF49" s="75"/>
      <c r="BDG49" s="75"/>
      <c r="BDH49" s="75"/>
      <c r="BDI49" s="75"/>
      <c r="BDJ49" s="75"/>
      <c r="BDK49" s="75"/>
      <c r="BDL49" s="75"/>
      <c r="BDM49" s="75"/>
      <c r="BDN49" s="75"/>
      <c r="BDO49" s="75"/>
      <c r="BDP49" s="75"/>
      <c r="BDQ49" s="75"/>
      <c r="BDR49" s="75"/>
      <c r="BDS49" s="75"/>
      <c r="BDT49" s="75"/>
      <c r="BDU49" s="75"/>
      <c r="BDV49" s="75"/>
      <c r="BDW49" s="75"/>
      <c r="BDX49" s="75"/>
      <c r="BDY49" s="75"/>
      <c r="BDZ49" s="75"/>
      <c r="BEA49" s="75"/>
      <c r="BEB49" s="75"/>
      <c r="BEC49" s="75"/>
      <c r="BED49" s="75"/>
      <c r="BEE49" s="75"/>
      <c r="BEF49" s="75"/>
      <c r="BEG49" s="75"/>
      <c r="BEH49" s="75"/>
      <c r="BEI49" s="75"/>
      <c r="BEJ49" s="75"/>
      <c r="BEK49" s="75"/>
      <c r="BEL49" s="75"/>
      <c r="BEM49" s="75"/>
      <c r="BEN49" s="75"/>
      <c r="BEO49" s="75"/>
      <c r="BEP49" s="75"/>
      <c r="BEQ49" s="75"/>
      <c r="BER49" s="75"/>
      <c r="BES49" s="75"/>
      <c r="BET49" s="75"/>
      <c r="BEU49" s="75"/>
      <c r="BEV49" s="75"/>
      <c r="BEW49" s="75"/>
      <c r="BEX49" s="75"/>
      <c r="BEY49" s="75"/>
      <c r="BEZ49" s="75"/>
      <c r="BFA49" s="75"/>
      <c r="BFB49" s="75"/>
      <c r="BFC49" s="75"/>
      <c r="BFD49" s="75"/>
      <c r="BFE49" s="75"/>
      <c r="BFF49" s="75"/>
      <c r="BFG49" s="75"/>
      <c r="BFH49" s="75"/>
      <c r="BFI49" s="75"/>
      <c r="BFJ49" s="75"/>
      <c r="BFK49" s="75"/>
      <c r="BFL49" s="75"/>
      <c r="BFM49" s="75"/>
      <c r="BFN49" s="75"/>
      <c r="BFO49" s="75"/>
      <c r="BFP49" s="75"/>
      <c r="BFQ49" s="75"/>
      <c r="BFR49" s="75"/>
      <c r="BFS49" s="75"/>
      <c r="BFT49" s="75"/>
      <c r="BFU49" s="75"/>
      <c r="BFV49" s="75"/>
      <c r="BFW49" s="75"/>
      <c r="BFX49" s="75"/>
      <c r="BFY49" s="75"/>
      <c r="BFZ49" s="75"/>
      <c r="BGA49" s="75"/>
      <c r="BGB49" s="75"/>
      <c r="BGC49" s="75"/>
      <c r="BGD49" s="75"/>
      <c r="BGE49" s="75"/>
      <c r="BGF49" s="75"/>
      <c r="BGG49" s="75"/>
      <c r="BGH49" s="75"/>
      <c r="BGI49" s="75"/>
      <c r="BGJ49" s="75"/>
      <c r="BGK49" s="75"/>
      <c r="BGL49" s="75"/>
      <c r="BGM49" s="75"/>
      <c r="BGN49" s="75"/>
      <c r="BGO49" s="75"/>
      <c r="BGP49" s="75"/>
      <c r="BGQ49" s="75"/>
      <c r="BGR49" s="75"/>
      <c r="BGS49" s="75"/>
      <c r="BGT49" s="75"/>
      <c r="BGU49" s="75"/>
      <c r="BGV49" s="75"/>
      <c r="BGW49" s="75"/>
      <c r="BGX49" s="75"/>
      <c r="BGY49" s="75"/>
      <c r="BGZ49" s="75"/>
      <c r="BHA49" s="75"/>
      <c r="BHB49" s="75"/>
      <c r="BHC49" s="75"/>
      <c r="BHD49" s="75"/>
      <c r="BHE49" s="75"/>
      <c r="BHF49" s="75"/>
      <c r="BHG49" s="75"/>
      <c r="BHH49" s="75"/>
      <c r="BHI49" s="75"/>
      <c r="BHJ49" s="75"/>
      <c r="BHK49" s="75"/>
      <c r="BHL49" s="75"/>
      <c r="BHM49" s="75"/>
      <c r="BHN49" s="75"/>
      <c r="BHO49" s="75"/>
      <c r="BHP49" s="75"/>
      <c r="BHQ49" s="75"/>
      <c r="BHR49" s="75"/>
      <c r="BHS49" s="75"/>
      <c r="BHT49" s="75"/>
      <c r="BHU49" s="75"/>
      <c r="BHV49" s="75"/>
      <c r="BHW49" s="75"/>
      <c r="BHX49" s="75"/>
      <c r="BHY49" s="75"/>
      <c r="BHZ49" s="75"/>
      <c r="BIA49" s="75"/>
      <c r="BIB49" s="75"/>
      <c r="BIC49" s="75"/>
      <c r="BID49" s="75"/>
      <c r="BIE49" s="75"/>
      <c r="BIF49" s="75"/>
      <c r="BIG49" s="75"/>
      <c r="BIH49" s="75"/>
      <c r="BII49" s="75"/>
      <c r="BIJ49" s="75"/>
      <c r="BIK49" s="75"/>
      <c r="BIL49" s="75"/>
      <c r="BIM49" s="75"/>
      <c r="BIN49" s="75"/>
      <c r="BIO49" s="75"/>
      <c r="BIP49" s="75"/>
      <c r="BIQ49" s="75"/>
      <c r="BIR49" s="75"/>
      <c r="BIS49" s="75"/>
      <c r="BIT49" s="75"/>
      <c r="BIU49" s="75"/>
      <c r="BIV49" s="75"/>
      <c r="BIW49" s="75"/>
      <c r="BIX49" s="75"/>
      <c r="BIY49" s="75"/>
      <c r="BIZ49" s="75"/>
      <c r="BJA49" s="75"/>
      <c r="BJB49" s="75"/>
      <c r="BJC49" s="75"/>
      <c r="BJD49" s="75"/>
      <c r="BJE49" s="75"/>
      <c r="BJF49" s="75"/>
      <c r="BJG49" s="75"/>
      <c r="BJH49" s="75"/>
      <c r="BJI49" s="75"/>
      <c r="BJJ49" s="75"/>
      <c r="BJK49" s="75"/>
      <c r="BJL49" s="75"/>
      <c r="BJM49" s="75"/>
      <c r="BJN49" s="75"/>
      <c r="BJO49" s="75"/>
      <c r="BJP49" s="75"/>
      <c r="BJQ49" s="75"/>
      <c r="BJR49" s="75"/>
      <c r="BJS49" s="75"/>
      <c r="BJT49" s="75"/>
      <c r="BJU49" s="75"/>
      <c r="BJV49" s="75"/>
      <c r="BJW49" s="75"/>
      <c r="BJX49" s="75"/>
      <c r="BJY49" s="75"/>
      <c r="BJZ49" s="75"/>
      <c r="BKA49" s="75"/>
      <c r="BKB49" s="75"/>
      <c r="BKC49" s="75"/>
      <c r="BKD49" s="75"/>
      <c r="BKE49" s="75"/>
      <c r="BKF49" s="75"/>
      <c r="BKG49" s="75"/>
      <c r="BKH49" s="75"/>
      <c r="BKI49" s="75"/>
      <c r="BKJ49" s="75"/>
      <c r="BKK49" s="75"/>
      <c r="BKL49" s="75"/>
      <c r="BKM49" s="75"/>
      <c r="BKN49" s="75"/>
      <c r="BKO49" s="75"/>
      <c r="BKP49" s="75"/>
      <c r="BKQ49" s="75"/>
      <c r="BKR49" s="75"/>
      <c r="BKS49" s="75"/>
      <c r="BKT49" s="75"/>
      <c r="BKU49" s="75"/>
      <c r="BKV49" s="75"/>
      <c r="BKW49" s="75"/>
      <c r="BKX49" s="75"/>
      <c r="BKY49" s="75"/>
      <c r="BKZ49" s="75"/>
      <c r="BLA49" s="75"/>
      <c r="BLB49" s="75"/>
      <c r="BLC49" s="75"/>
      <c r="BLD49" s="75"/>
      <c r="BLE49" s="75"/>
      <c r="BLF49" s="75"/>
      <c r="BLG49" s="75"/>
      <c r="BLH49" s="75"/>
      <c r="BLI49" s="75"/>
      <c r="BLJ49" s="75"/>
      <c r="BLK49" s="75"/>
      <c r="BLL49" s="75"/>
      <c r="BLM49" s="75"/>
      <c r="BLN49" s="75"/>
      <c r="BLO49" s="75"/>
      <c r="BLP49" s="75"/>
      <c r="BLQ49" s="75"/>
      <c r="BLR49" s="75"/>
      <c r="BLS49" s="75"/>
      <c r="BLT49" s="75"/>
      <c r="BLU49" s="75"/>
      <c r="BLV49" s="75"/>
      <c r="BLW49" s="75"/>
      <c r="BLX49" s="75"/>
      <c r="BLY49" s="75"/>
      <c r="BLZ49" s="75"/>
      <c r="BMA49" s="75"/>
      <c r="BMB49" s="75"/>
      <c r="BMC49" s="75"/>
      <c r="BMD49" s="75"/>
      <c r="BME49" s="75"/>
      <c r="BMF49" s="75"/>
      <c r="BMG49" s="75"/>
      <c r="BMH49" s="75"/>
      <c r="BMI49" s="75"/>
      <c r="BMJ49" s="75"/>
      <c r="BMK49" s="75"/>
      <c r="BML49" s="75"/>
      <c r="BMM49" s="75"/>
      <c r="BMN49" s="75"/>
      <c r="BMO49" s="75"/>
      <c r="BMP49" s="75"/>
      <c r="BMQ49" s="75"/>
      <c r="BMR49" s="75"/>
      <c r="BMS49" s="75"/>
      <c r="BMT49" s="75"/>
      <c r="BMU49" s="75"/>
      <c r="BMV49" s="75"/>
      <c r="BMW49" s="75"/>
      <c r="BMX49" s="75"/>
      <c r="BMY49" s="75"/>
      <c r="BMZ49" s="75"/>
      <c r="BNA49" s="75"/>
      <c r="BNB49" s="75"/>
      <c r="BNC49" s="75"/>
      <c r="BND49" s="75"/>
      <c r="BNE49" s="75"/>
      <c r="BNF49" s="75"/>
      <c r="BNG49" s="75"/>
      <c r="BNH49" s="75"/>
      <c r="BNI49" s="75"/>
      <c r="BNJ49" s="75"/>
      <c r="BNK49" s="75"/>
      <c r="BNL49" s="75"/>
      <c r="BNM49" s="75"/>
      <c r="BNN49" s="75"/>
      <c r="BNO49" s="75"/>
      <c r="BNP49" s="75"/>
      <c r="BNQ49" s="75"/>
      <c r="BNR49" s="75"/>
      <c r="BNS49" s="75"/>
      <c r="BNT49" s="75"/>
      <c r="BNU49" s="75"/>
      <c r="BNV49" s="75"/>
      <c r="BNW49" s="75"/>
      <c r="BNX49" s="75"/>
      <c r="BNY49" s="75"/>
      <c r="BNZ49" s="75"/>
      <c r="BOA49" s="75"/>
      <c r="BOB49" s="75"/>
      <c r="BOC49" s="75"/>
      <c r="BOD49" s="75"/>
      <c r="BOE49" s="75"/>
      <c r="BOF49" s="75"/>
      <c r="BOG49" s="75"/>
      <c r="BOH49" s="75"/>
      <c r="BOI49" s="75"/>
      <c r="BOJ49" s="75"/>
      <c r="BOK49" s="75"/>
      <c r="BOL49" s="75"/>
      <c r="BOM49" s="75"/>
      <c r="BON49" s="75"/>
      <c r="BOO49" s="75"/>
      <c r="BOP49" s="75"/>
      <c r="BOQ49" s="75"/>
      <c r="BOR49" s="75"/>
      <c r="BOS49" s="75"/>
      <c r="BOT49" s="75"/>
      <c r="BOU49" s="75"/>
      <c r="BOV49" s="75"/>
      <c r="BOW49" s="75"/>
      <c r="BOX49" s="75"/>
      <c r="BOY49" s="75"/>
      <c r="BOZ49" s="75"/>
      <c r="BPA49" s="75"/>
      <c r="BPB49" s="75"/>
      <c r="BPC49" s="75"/>
      <c r="BPD49" s="75"/>
      <c r="BPE49" s="75"/>
      <c r="BPF49" s="75"/>
      <c r="BPG49" s="75"/>
      <c r="BPH49" s="75"/>
      <c r="BPI49" s="75"/>
      <c r="BPJ49" s="75"/>
      <c r="BPK49" s="75"/>
      <c r="BPL49" s="75"/>
      <c r="BPM49" s="75"/>
      <c r="BPN49" s="75"/>
      <c r="BPO49" s="75"/>
      <c r="BPP49" s="75"/>
      <c r="BPQ49" s="75"/>
      <c r="BPR49" s="75"/>
      <c r="BPS49" s="75"/>
      <c r="BPT49" s="75"/>
      <c r="BPU49" s="75"/>
      <c r="BPV49" s="75"/>
      <c r="BPW49" s="75"/>
      <c r="BPX49" s="75"/>
      <c r="BPY49" s="75"/>
      <c r="BPZ49" s="75"/>
      <c r="BQA49" s="75"/>
      <c r="BQB49" s="75"/>
      <c r="BQC49" s="75"/>
      <c r="BQD49" s="75"/>
      <c r="BQE49" s="75"/>
      <c r="BQF49" s="75"/>
      <c r="BQG49" s="75"/>
      <c r="BQH49" s="75"/>
      <c r="BQI49" s="75"/>
      <c r="BQJ49" s="75"/>
      <c r="BQK49" s="75"/>
      <c r="BQL49" s="75"/>
      <c r="BQM49" s="75"/>
      <c r="BQN49" s="75"/>
      <c r="BQO49" s="75"/>
      <c r="BQP49" s="75"/>
      <c r="BQQ49" s="75"/>
      <c r="BQR49" s="75"/>
      <c r="BQS49" s="75"/>
      <c r="BQT49" s="75"/>
      <c r="BQU49" s="75"/>
      <c r="BQV49" s="75"/>
      <c r="BQW49" s="75"/>
      <c r="BQX49" s="75"/>
      <c r="BQY49" s="75"/>
      <c r="BQZ49" s="75"/>
      <c r="BRA49" s="75"/>
      <c r="BRB49" s="75"/>
      <c r="BRC49" s="75"/>
      <c r="BRD49" s="75"/>
      <c r="BRE49" s="75"/>
      <c r="BRF49" s="75"/>
      <c r="BRG49" s="75"/>
      <c r="BRH49" s="75"/>
      <c r="BRI49" s="75"/>
      <c r="BRJ49" s="75"/>
      <c r="BRK49" s="75"/>
      <c r="BRL49" s="75"/>
      <c r="BRM49" s="75"/>
      <c r="BRN49" s="75"/>
      <c r="BRO49" s="75"/>
      <c r="BRP49" s="75"/>
      <c r="BRQ49" s="75"/>
      <c r="BRR49" s="75"/>
      <c r="BRS49" s="75"/>
      <c r="BRT49" s="75"/>
      <c r="BRU49" s="75"/>
      <c r="BRV49" s="75"/>
      <c r="BRW49" s="75"/>
      <c r="BRX49" s="75"/>
      <c r="BRY49" s="75"/>
      <c r="BRZ49" s="75"/>
      <c r="BSA49" s="75"/>
      <c r="BSB49" s="75"/>
      <c r="BSC49" s="75"/>
      <c r="BSD49" s="75"/>
      <c r="BSE49" s="75"/>
      <c r="BSF49" s="75"/>
      <c r="BSG49" s="75"/>
      <c r="BSH49" s="75"/>
      <c r="BSI49" s="75"/>
      <c r="BSJ49" s="75"/>
      <c r="BSK49" s="75"/>
      <c r="BSL49" s="75"/>
      <c r="BSM49" s="75"/>
      <c r="BSN49" s="75"/>
      <c r="BSO49" s="75"/>
      <c r="BSP49" s="75"/>
      <c r="BSQ49" s="75"/>
      <c r="BSR49" s="75"/>
      <c r="BSS49" s="75"/>
      <c r="BST49" s="75"/>
      <c r="BSU49" s="75"/>
      <c r="BSV49" s="75"/>
      <c r="BSW49" s="75"/>
      <c r="BSX49" s="75"/>
      <c r="BSY49" s="75"/>
      <c r="BSZ49" s="75"/>
      <c r="BTA49" s="75"/>
      <c r="BTB49" s="75"/>
      <c r="BTC49" s="75"/>
      <c r="BTD49" s="75"/>
      <c r="BTE49" s="75"/>
      <c r="BTF49" s="75"/>
      <c r="BTG49" s="75"/>
      <c r="BTH49" s="75"/>
      <c r="BTI49" s="75"/>
      <c r="BTJ49" s="75"/>
      <c r="BTK49" s="75"/>
      <c r="BTL49" s="75"/>
      <c r="BTM49" s="75"/>
      <c r="BTN49" s="75"/>
      <c r="BTO49" s="75"/>
      <c r="BTP49" s="75"/>
      <c r="BTQ49" s="75"/>
      <c r="BTR49" s="75"/>
      <c r="BTS49" s="75"/>
      <c r="BTT49" s="75"/>
      <c r="BTU49" s="75"/>
      <c r="BTV49" s="75"/>
      <c r="BTW49" s="75"/>
      <c r="BTX49" s="75"/>
      <c r="BTY49" s="75"/>
      <c r="BTZ49" s="75"/>
      <c r="BUA49" s="75"/>
      <c r="BUB49" s="75"/>
      <c r="BUC49" s="75"/>
      <c r="BUD49" s="75"/>
      <c r="BUE49" s="75"/>
      <c r="BUF49" s="75"/>
      <c r="BUG49" s="75"/>
      <c r="BUH49" s="75"/>
      <c r="BUI49" s="75"/>
      <c r="BUJ49" s="75"/>
      <c r="BUK49" s="75"/>
      <c r="BUL49" s="75"/>
      <c r="BUM49" s="75"/>
      <c r="BUN49" s="75"/>
      <c r="BUO49" s="75"/>
      <c r="BUP49" s="75"/>
      <c r="BUQ49" s="75"/>
      <c r="BUR49" s="75"/>
      <c r="BUS49" s="75"/>
      <c r="BUT49" s="75"/>
      <c r="BUU49" s="75"/>
      <c r="BUV49" s="75"/>
      <c r="BUW49" s="75"/>
      <c r="BUX49" s="75"/>
      <c r="BUY49" s="75"/>
      <c r="BUZ49" s="75"/>
      <c r="BVA49" s="75"/>
      <c r="BVB49" s="75"/>
      <c r="BVC49" s="75"/>
      <c r="BVD49" s="75"/>
      <c r="BVE49" s="75"/>
      <c r="BVF49" s="75"/>
      <c r="BVG49" s="75"/>
      <c r="BVH49" s="75"/>
      <c r="BVI49" s="75"/>
      <c r="BVJ49" s="75"/>
      <c r="BVK49" s="75"/>
      <c r="BVL49" s="75"/>
      <c r="BVM49" s="75"/>
      <c r="BVN49" s="75"/>
      <c r="BVO49" s="75"/>
      <c r="BVP49" s="75"/>
      <c r="BVQ49" s="75"/>
      <c r="BVR49" s="75"/>
      <c r="BVS49" s="75"/>
      <c r="BVT49" s="75"/>
      <c r="BVU49" s="75"/>
      <c r="BVV49" s="75"/>
      <c r="BVW49" s="75"/>
      <c r="BVX49" s="75"/>
      <c r="BVY49" s="75"/>
      <c r="BVZ49" s="75"/>
      <c r="BWA49" s="75"/>
      <c r="BWB49" s="75"/>
      <c r="BWC49" s="75"/>
      <c r="BWD49" s="75"/>
      <c r="BWE49" s="75"/>
      <c r="BWF49" s="75"/>
      <c r="BWG49" s="75"/>
      <c r="BWH49" s="75"/>
      <c r="BWI49" s="75"/>
      <c r="BWJ49" s="75"/>
      <c r="BWK49" s="75"/>
      <c r="BWL49" s="75"/>
      <c r="BWM49" s="75"/>
      <c r="BWN49" s="75"/>
      <c r="BWO49" s="75"/>
      <c r="BWP49" s="75"/>
      <c r="BWQ49" s="75"/>
      <c r="BWR49" s="75"/>
      <c r="BWS49" s="75"/>
      <c r="BWT49" s="75"/>
      <c r="BWU49" s="75"/>
      <c r="BWV49" s="75"/>
      <c r="BWW49" s="75"/>
      <c r="BWX49" s="75"/>
      <c r="BWY49" s="75"/>
      <c r="BWZ49" s="75"/>
      <c r="BXA49" s="75"/>
      <c r="BXB49" s="75"/>
      <c r="BXC49" s="75"/>
      <c r="BXD49" s="75"/>
      <c r="BXE49" s="75"/>
      <c r="BXF49" s="75"/>
      <c r="BXG49" s="75"/>
      <c r="BXH49" s="75"/>
      <c r="BXI49" s="75"/>
      <c r="BXJ49" s="75"/>
      <c r="BXK49" s="75"/>
      <c r="BXL49" s="75"/>
      <c r="BXM49" s="75"/>
      <c r="BXN49" s="75"/>
      <c r="BXO49" s="75"/>
      <c r="BXP49" s="75"/>
      <c r="BXQ49" s="75"/>
      <c r="BXR49" s="75"/>
      <c r="BXS49" s="75"/>
      <c r="BXT49" s="75"/>
      <c r="BXU49" s="75"/>
      <c r="BXV49" s="75"/>
      <c r="BXW49" s="75"/>
      <c r="BXX49" s="75"/>
      <c r="BXY49" s="75"/>
      <c r="BXZ49" s="75"/>
      <c r="BYA49" s="75"/>
      <c r="BYB49" s="75"/>
      <c r="BYC49" s="75"/>
      <c r="BYD49" s="75"/>
      <c r="BYE49" s="75"/>
      <c r="BYF49" s="75"/>
      <c r="BYG49" s="75"/>
      <c r="BYH49" s="75"/>
      <c r="BYI49" s="75"/>
      <c r="BYJ49" s="75"/>
      <c r="BYK49" s="75"/>
      <c r="BYL49" s="75"/>
      <c r="BYM49" s="75"/>
      <c r="BYN49" s="75"/>
      <c r="BYO49" s="75"/>
      <c r="BYP49" s="75"/>
      <c r="BYQ49" s="75"/>
      <c r="BYR49" s="75"/>
      <c r="BYS49" s="75"/>
      <c r="BYT49" s="75"/>
      <c r="BYU49" s="75"/>
      <c r="BYV49" s="75"/>
      <c r="BYW49" s="75"/>
      <c r="BYX49" s="75"/>
      <c r="BYY49" s="75"/>
      <c r="BYZ49" s="75"/>
      <c r="BZA49" s="75"/>
      <c r="BZB49" s="75"/>
      <c r="BZC49" s="75"/>
      <c r="BZD49" s="75"/>
      <c r="BZE49" s="75"/>
      <c r="BZF49" s="75"/>
      <c r="BZG49" s="75"/>
      <c r="BZH49" s="75"/>
      <c r="BZI49" s="75"/>
      <c r="BZJ49" s="75"/>
      <c r="BZK49" s="75"/>
      <c r="BZL49" s="75"/>
      <c r="BZM49" s="75"/>
      <c r="BZN49" s="75"/>
      <c r="BZO49" s="75"/>
      <c r="BZP49" s="75"/>
      <c r="BZQ49" s="75"/>
      <c r="BZR49" s="75"/>
      <c r="BZS49" s="75"/>
      <c r="BZT49" s="75"/>
      <c r="BZU49" s="75"/>
      <c r="BZV49" s="75"/>
      <c r="BZW49" s="75"/>
      <c r="BZX49" s="75"/>
      <c r="BZY49" s="75"/>
      <c r="BZZ49" s="75"/>
      <c r="CAA49" s="75"/>
      <c r="CAB49" s="75"/>
      <c r="CAC49" s="75"/>
      <c r="CAD49" s="75"/>
      <c r="CAE49" s="75"/>
      <c r="CAF49" s="75"/>
      <c r="CAG49" s="75"/>
      <c r="CAH49" s="75"/>
      <c r="CAI49" s="75"/>
      <c r="CAJ49" s="75"/>
      <c r="CAK49" s="75"/>
      <c r="CAL49" s="75"/>
      <c r="CAM49" s="75"/>
      <c r="CAN49" s="75"/>
      <c r="CAO49" s="75"/>
      <c r="CAP49" s="75"/>
      <c r="CAQ49" s="75"/>
      <c r="CAR49" s="75"/>
      <c r="CAS49" s="75"/>
      <c r="CAT49" s="75"/>
      <c r="CAU49" s="75"/>
      <c r="CAV49" s="75"/>
      <c r="CAW49" s="75"/>
      <c r="CAX49" s="75"/>
      <c r="CAY49" s="75"/>
      <c r="CAZ49" s="75"/>
      <c r="CBA49" s="75"/>
      <c r="CBB49" s="75"/>
      <c r="CBC49" s="75"/>
      <c r="CBD49" s="75"/>
      <c r="CBE49" s="75"/>
      <c r="CBF49" s="75"/>
      <c r="CBG49" s="75"/>
      <c r="CBH49" s="75"/>
      <c r="CBI49" s="75"/>
      <c r="CBJ49" s="75"/>
      <c r="CBK49" s="75"/>
      <c r="CBL49" s="75"/>
      <c r="CBM49" s="75"/>
      <c r="CBN49" s="75"/>
      <c r="CBO49" s="75"/>
      <c r="CBP49" s="75"/>
      <c r="CBQ49" s="75"/>
      <c r="CBR49" s="75"/>
      <c r="CBS49" s="75"/>
      <c r="CBT49" s="75"/>
      <c r="CBU49" s="75"/>
      <c r="CBV49" s="75"/>
      <c r="CBW49" s="75"/>
      <c r="CBX49" s="75"/>
      <c r="CBY49" s="75"/>
      <c r="CBZ49" s="75"/>
      <c r="CCA49" s="75"/>
      <c r="CCB49" s="75"/>
      <c r="CCC49" s="75"/>
      <c r="CCD49" s="75"/>
      <c r="CCE49" s="75"/>
      <c r="CCF49" s="75"/>
      <c r="CCG49" s="75"/>
      <c r="CCH49" s="75"/>
      <c r="CCI49" s="75"/>
      <c r="CCJ49" s="75"/>
      <c r="CCK49" s="75"/>
      <c r="CCL49" s="75"/>
      <c r="CCM49" s="75"/>
      <c r="CCN49" s="75"/>
      <c r="CCO49" s="75"/>
      <c r="CCP49" s="75"/>
      <c r="CCQ49" s="75"/>
      <c r="CCR49" s="75"/>
      <c r="CCS49" s="75"/>
      <c r="CCT49" s="75"/>
      <c r="CCU49" s="75"/>
      <c r="CCV49" s="75"/>
      <c r="CCW49" s="75"/>
      <c r="CCX49" s="75"/>
      <c r="CCY49" s="75"/>
      <c r="CCZ49" s="75"/>
      <c r="CDA49" s="75"/>
      <c r="CDB49" s="75"/>
      <c r="CDC49" s="75"/>
      <c r="CDD49" s="75"/>
      <c r="CDE49" s="75"/>
      <c r="CDF49" s="75"/>
      <c r="CDG49" s="75"/>
      <c r="CDH49" s="75"/>
      <c r="CDI49" s="75"/>
      <c r="CDJ49" s="75"/>
      <c r="CDK49" s="75"/>
      <c r="CDL49" s="75"/>
      <c r="CDM49" s="75"/>
      <c r="CDN49" s="75"/>
      <c r="CDO49" s="75"/>
      <c r="CDP49" s="75"/>
      <c r="CDQ49" s="75"/>
      <c r="CDR49" s="75"/>
      <c r="CDS49" s="75"/>
      <c r="CDT49" s="75"/>
      <c r="CDU49" s="75"/>
      <c r="CDV49" s="75"/>
      <c r="CDW49" s="75"/>
      <c r="CDX49" s="75"/>
      <c r="CDY49" s="75"/>
      <c r="CDZ49" s="75"/>
      <c r="CEA49" s="75"/>
      <c r="CEB49" s="75"/>
      <c r="CEC49" s="75"/>
      <c r="CED49" s="75"/>
      <c r="CEE49" s="75"/>
      <c r="CEF49" s="75"/>
      <c r="CEG49" s="75"/>
      <c r="CEH49" s="75"/>
      <c r="CEI49" s="75"/>
      <c r="CEJ49" s="75"/>
      <c r="CEK49" s="75"/>
      <c r="CEL49" s="75"/>
      <c r="CEM49" s="75"/>
      <c r="CEN49" s="75"/>
      <c r="CEO49" s="75"/>
      <c r="CEP49" s="75"/>
      <c r="CEQ49" s="75"/>
      <c r="CER49" s="75"/>
      <c r="CES49" s="75"/>
      <c r="CET49" s="75"/>
      <c r="CEU49" s="75"/>
      <c r="CEV49" s="75"/>
      <c r="CEW49" s="75"/>
      <c r="CEX49" s="75"/>
      <c r="CEY49" s="75"/>
      <c r="CEZ49" s="75"/>
      <c r="CFA49" s="75"/>
      <c r="CFB49" s="75"/>
      <c r="CFC49" s="75"/>
      <c r="CFD49" s="75"/>
      <c r="CFE49" s="75"/>
      <c r="CFF49" s="75"/>
      <c r="CFG49" s="75"/>
      <c r="CFH49" s="75"/>
      <c r="CFI49" s="75"/>
      <c r="CFJ49" s="75"/>
      <c r="CFK49" s="75"/>
      <c r="CFL49" s="75"/>
      <c r="CFM49" s="75"/>
      <c r="CFN49" s="75"/>
      <c r="CFO49" s="75"/>
      <c r="CFP49" s="75"/>
      <c r="CFQ49" s="75"/>
      <c r="CFR49" s="75"/>
      <c r="CFS49" s="75"/>
      <c r="CFT49" s="75"/>
      <c r="CFU49" s="75"/>
      <c r="CFV49" s="75"/>
      <c r="CFW49" s="75"/>
      <c r="CFX49" s="75"/>
      <c r="CFY49" s="75"/>
      <c r="CFZ49" s="75"/>
      <c r="CGA49" s="75"/>
      <c r="CGB49" s="75"/>
      <c r="CGC49" s="75"/>
      <c r="CGD49" s="75"/>
      <c r="CGE49" s="75"/>
      <c r="CGF49" s="75"/>
      <c r="CGG49" s="75"/>
      <c r="CGH49" s="75"/>
      <c r="CGI49" s="75"/>
      <c r="CGJ49" s="75"/>
      <c r="CGK49" s="75"/>
      <c r="CGL49" s="75"/>
      <c r="CGM49" s="75"/>
      <c r="CGN49" s="75"/>
      <c r="CGO49" s="75"/>
      <c r="CGP49" s="75"/>
      <c r="CGQ49" s="75"/>
      <c r="CGR49" s="75"/>
      <c r="CGS49" s="75"/>
      <c r="CGT49" s="75"/>
      <c r="CGU49" s="75"/>
      <c r="CGV49" s="75"/>
      <c r="CGW49" s="75"/>
      <c r="CGX49" s="75"/>
      <c r="CGY49" s="75"/>
      <c r="CGZ49" s="75"/>
      <c r="CHA49" s="75"/>
      <c r="CHB49" s="75"/>
      <c r="CHC49" s="75"/>
      <c r="CHD49" s="75"/>
      <c r="CHE49" s="75"/>
      <c r="CHF49" s="75"/>
      <c r="CHG49" s="75"/>
      <c r="CHH49" s="75"/>
      <c r="CHI49" s="75"/>
      <c r="CHJ49" s="75"/>
      <c r="CHK49" s="75"/>
      <c r="CHL49" s="75"/>
      <c r="CHM49" s="75"/>
      <c r="CHN49" s="75"/>
      <c r="CHO49" s="75"/>
      <c r="CHP49" s="75"/>
      <c r="CHQ49" s="75"/>
      <c r="CHR49" s="75"/>
      <c r="CHS49" s="75"/>
      <c r="CHT49" s="75"/>
      <c r="CHU49" s="75"/>
      <c r="CHV49" s="75"/>
      <c r="CHW49" s="75"/>
      <c r="CHX49" s="75"/>
      <c r="CHY49" s="75"/>
      <c r="CHZ49" s="75"/>
      <c r="CIA49" s="75"/>
      <c r="CIB49" s="75"/>
      <c r="CIC49" s="75"/>
      <c r="CID49" s="75"/>
      <c r="CIE49" s="75"/>
      <c r="CIF49" s="75"/>
      <c r="CIG49" s="75"/>
      <c r="CIH49" s="75"/>
      <c r="CII49" s="75"/>
      <c r="CIJ49" s="75"/>
      <c r="CIK49" s="75"/>
      <c r="CIL49" s="75"/>
      <c r="CIM49" s="75"/>
      <c r="CIN49" s="75"/>
      <c r="CIO49" s="75"/>
      <c r="CIP49" s="75"/>
      <c r="CIQ49" s="75"/>
      <c r="CIR49" s="75"/>
      <c r="CIS49" s="75"/>
      <c r="CIT49" s="75"/>
      <c r="CIU49" s="75"/>
      <c r="CIV49" s="75"/>
      <c r="CIW49" s="75"/>
      <c r="CIX49" s="75"/>
      <c r="CIY49" s="75"/>
      <c r="CIZ49" s="75"/>
      <c r="CJA49" s="75"/>
      <c r="CJB49" s="75"/>
      <c r="CJC49" s="75"/>
      <c r="CJD49" s="75"/>
      <c r="CJE49" s="75"/>
      <c r="CJF49" s="75"/>
      <c r="CJG49" s="75"/>
      <c r="CJH49" s="75"/>
      <c r="CJI49" s="75"/>
      <c r="CJJ49" s="75"/>
      <c r="CJK49" s="75"/>
      <c r="CJL49" s="75"/>
      <c r="CJM49" s="75"/>
      <c r="CJN49" s="75"/>
      <c r="CJO49" s="75"/>
      <c r="CJP49" s="75"/>
      <c r="CJQ49" s="75"/>
      <c r="CJR49" s="75"/>
      <c r="CJS49" s="75"/>
      <c r="CJT49" s="75"/>
      <c r="CJU49" s="75"/>
      <c r="CJV49" s="75"/>
      <c r="CJW49" s="75"/>
      <c r="CJX49" s="75"/>
      <c r="CJY49" s="75"/>
      <c r="CJZ49" s="75"/>
      <c r="CKA49" s="75"/>
      <c r="CKB49" s="75"/>
      <c r="CKC49" s="75"/>
      <c r="CKD49" s="75"/>
      <c r="CKE49" s="75"/>
      <c r="CKF49" s="75"/>
      <c r="CKG49" s="75"/>
      <c r="CKH49" s="75"/>
      <c r="CKI49" s="75"/>
      <c r="CKJ49" s="75"/>
      <c r="CKK49" s="75"/>
      <c r="CKL49" s="75"/>
      <c r="CKM49" s="75"/>
      <c r="CKN49" s="75"/>
      <c r="CKO49" s="75"/>
      <c r="CKP49" s="75"/>
      <c r="CKQ49" s="75"/>
      <c r="CKR49" s="75"/>
      <c r="CKS49" s="75"/>
      <c r="CKT49" s="75"/>
      <c r="CKU49" s="75"/>
      <c r="CKV49" s="75"/>
      <c r="CKW49" s="75"/>
      <c r="CKX49" s="75"/>
      <c r="CKY49" s="75"/>
      <c r="CKZ49" s="75"/>
      <c r="CLA49" s="75"/>
      <c r="CLB49" s="75"/>
      <c r="CLC49" s="75"/>
      <c r="CLD49" s="75"/>
      <c r="CLE49" s="75"/>
      <c r="CLF49" s="75"/>
      <c r="CLG49" s="75"/>
      <c r="CLH49" s="75"/>
      <c r="CLI49" s="75"/>
      <c r="CLJ49" s="75"/>
      <c r="CLK49" s="75"/>
      <c r="CLL49" s="75"/>
      <c r="CLM49" s="75"/>
      <c r="CLN49" s="75"/>
      <c r="CLO49" s="75"/>
      <c r="CLP49" s="75"/>
      <c r="CLQ49" s="75"/>
      <c r="CLR49" s="75"/>
      <c r="CLS49" s="75"/>
      <c r="CLT49" s="75"/>
      <c r="CLU49" s="75"/>
      <c r="CLV49" s="75"/>
      <c r="CLW49" s="75"/>
      <c r="CLX49" s="75"/>
      <c r="CLY49" s="75"/>
      <c r="CLZ49" s="75"/>
      <c r="CMA49" s="75"/>
      <c r="CMB49" s="75"/>
      <c r="CMC49" s="75"/>
      <c r="CMD49" s="75"/>
      <c r="CME49" s="75"/>
      <c r="CMF49" s="75"/>
      <c r="CMG49" s="75"/>
      <c r="CMH49" s="75"/>
      <c r="CMI49" s="75"/>
      <c r="CMJ49" s="75"/>
      <c r="CMK49" s="75"/>
      <c r="CML49" s="75"/>
      <c r="CMM49" s="75"/>
      <c r="CMN49" s="75"/>
      <c r="CMO49" s="75"/>
      <c r="CMP49" s="75"/>
      <c r="CMQ49" s="75"/>
      <c r="CMR49" s="75"/>
      <c r="CMS49" s="75"/>
      <c r="CMT49" s="75"/>
      <c r="CMU49" s="75"/>
      <c r="CMV49" s="75"/>
      <c r="CMW49" s="75"/>
      <c r="CMX49" s="75"/>
      <c r="CMY49" s="75"/>
      <c r="CMZ49" s="75"/>
      <c r="CNA49" s="75"/>
      <c r="CNB49" s="75"/>
      <c r="CNC49" s="75"/>
      <c r="CND49" s="75"/>
      <c r="CNE49" s="75"/>
      <c r="CNF49" s="75"/>
      <c r="CNG49" s="75"/>
      <c r="CNH49" s="75"/>
      <c r="CNI49" s="75"/>
      <c r="CNJ49" s="75"/>
      <c r="CNK49" s="75"/>
      <c r="CNL49" s="75"/>
      <c r="CNM49" s="75"/>
      <c r="CNN49" s="75"/>
      <c r="CNO49" s="75"/>
      <c r="CNP49" s="75"/>
      <c r="CNQ49" s="75"/>
      <c r="CNR49" s="75"/>
      <c r="CNS49" s="75"/>
      <c r="CNT49" s="75"/>
      <c r="CNU49" s="75"/>
      <c r="CNV49" s="75"/>
      <c r="CNW49" s="75"/>
      <c r="CNX49" s="75"/>
      <c r="CNY49" s="75"/>
      <c r="CNZ49" s="75"/>
      <c r="COA49" s="75"/>
      <c r="COB49" s="75"/>
      <c r="COC49" s="75"/>
      <c r="COD49" s="75"/>
      <c r="COE49" s="75"/>
      <c r="COF49" s="75"/>
      <c r="COG49" s="75"/>
      <c r="COH49" s="75"/>
      <c r="COI49" s="75"/>
      <c r="COJ49" s="75"/>
      <c r="COK49" s="75"/>
      <c r="COL49" s="75"/>
      <c r="COM49" s="75"/>
      <c r="CON49" s="75"/>
      <c r="COO49" s="75"/>
      <c r="COP49" s="75"/>
      <c r="COQ49" s="75"/>
      <c r="COR49" s="75"/>
      <c r="COS49" s="75"/>
      <c r="COT49" s="75"/>
      <c r="COU49" s="75"/>
      <c r="COV49" s="75"/>
      <c r="COW49" s="75"/>
      <c r="COX49" s="75"/>
      <c r="COY49" s="75"/>
      <c r="COZ49" s="75"/>
      <c r="CPA49" s="75"/>
      <c r="CPB49" s="75"/>
      <c r="CPC49" s="75"/>
      <c r="CPD49" s="75"/>
      <c r="CPE49" s="75"/>
      <c r="CPF49" s="75"/>
      <c r="CPG49" s="75"/>
      <c r="CPH49" s="75"/>
      <c r="CPI49" s="75"/>
      <c r="CPJ49" s="75"/>
      <c r="CPK49" s="75"/>
      <c r="CPL49" s="75"/>
      <c r="CPM49" s="75"/>
      <c r="CPN49" s="75"/>
      <c r="CPO49" s="75"/>
      <c r="CPP49" s="75"/>
      <c r="CPQ49" s="75"/>
      <c r="CPR49" s="75"/>
      <c r="CPS49" s="75"/>
      <c r="CPT49" s="75"/>
      <c r="CPU49" s="75"/>
      <c r="CPV49" s="75"/>
      <c r="CPW49" s="75"/>
      <c r="CPX49" s="75"/>
      <c r="CPY49" s="75"/>
      <c r="CPZ49" s="75"/>
      <c r="CQA49" s="75"/>
      <c r="CQB49" s="75"/>
      <c r="CQC49" s="75"/>
      <c r="CQD49" s="75"/>
      <c r="CQE49" s="75"/>
      <c r="CQF49" s="75"/>
      <c r="CQG49" s="75"/>
      <c r="CQH49" s="75"/>
      <c r="CQI49" s="75"/>
      <c r="CQJ49" s="75"/>
      <c r="CQK49" s="75"/>
      <c r="CQL49" s="75"/>
      <c r="CQM49" s="75"/>
      <c r="CQN49" s="75"/>
      <c r="CQO49" s="75"/>
      <c r="CQP49" s="75"/>
      <c r="CQQ49" s="75"/>
      <c r="CQR49" s="75"/>
      <c r="CQS49" s="75"/>
      <c r="CQT49" s="75"/>
      <c r="CQU49" s="75"/>
      <c r="CQV49" s="75"/>
      <c r="CQW49" s="75"/>
      <c r="CQX49" s="75"/>
      <c r="CQY49" s="75"/>
      <c r="CQZ49" s="75"/>
      <c r="CRA49" s="75"/>
      <c r="CRB49" s="75"/>
      <c r="CRC49" s="75"/>
      <c r="CRD49" s="75"/>
      <c r="CRE49" s="75"/>
      <c r="CRF49" s="75"/>
      <c r="CRG49" s="75"/>
      <c r="CRH49" s="75"/>
      <c r="CRI49" s="75"/>
      <c r="CRJ49" s="75"/>
      <c r="CRK49" s="75"/>
      <c r="CRL49" s="75"/>
      <c r="CRM49" s="75"/>
      <c r="CRN49" s="75"/>
      <c r="CRO49" s="75"/>
      <c r="CRP49" s="75"/>
      <c r="CRQ49" s="75"/>
      <c r="CRR49" s="75"/>
      <c r="CRS49" s="75"/>
      <c r="CRT49" s="75"/>
      <c r="CRU49" s="75"/>
      <c r="CRV49" s="75"/>
      <c r="CRW49" s="75"/>
      <c r="CRX49" s="75"/>
      <c r="CRY49" s="75"/>
      <c r="CRZ49" s="75"/>
      <c r="CSA49" s="75"/>
      <c r="CSB49" s="75"/>
      <c r="CSC49" s="75"/>
      <c r="CSD49" s="75"/>
      <c r="CSE49" s="75"/>
      <c r="CSF49" s="75"/>
      <c r="CSG49" s="75"/>
      <c r="CSH49" s="75"/>
      <c r="CSI49" s="75"/>
      <c r="CSJ49" s="75"/>
      <c r="CSK49" s="75"/>
      <c r="CSL49" s="75"/>
      <c r="CSM49" s="75"/>
      <c r="CSN49" s="75"/>
      <c r="CSO49" s="75"/>
      <c r="CSP49" s="75"/>
      <c r="CSQ49" s="75"/>
      <c r="CSR49" s="75"/>
      <c r="CSS49" s="75"/>
      <c r="CST49" s="75"/>
      <c r="CSU49" s="75"/>
      <c r="CSV49" s="75"/>
      <c r="CSW49" s="75"/>
      <c r="CSX49" s="75"/>
      <c r="CSY49" s="75"/>
      <c r="CSZ49" s="75"/>
      <c r="CTA49" s="75"/>
      <c r="CTB49" s="75"/>
      <c r="CTC49" s="75"/>
      <c r="CTD49" s="75"/>
      <c r="CTE49" s="75"/>
      <c r="CTF49" s="75"/>
      <c r="CTG49" s="75"/>
      <c r="CTH49" s="75"/>
      <c r="CTI49" s="75"/>
      <c r="CTJ49" s="75"/>
      <c r="CTK49" s="75"/>
      <c r="CTL49" s="75"/>
      <c r="CTM49" s="75"/>
      <c r="CTN49" s="75"/>
      <c r="CTO49" s="75"/>
      <c r="CTP49" s="75"/>
      <c r="CTQ49" s="75"/>
      <c r="CTR49" s="75"/>
      <c r="CTS49" s="75"/>
      <c r="CTT49" s="75"/>
      <c r="CTU49" s="75"/>
      <c r="CTV49" s="75"/>
      <c r="CTW49" s="75"/>
      <c r="CTX49" s="75"/>
      <c r="CTY49" s="75"/>
      <c r="CTZ49" s="75"/>
      <c r="CUA49" s="75"/>
      <c r="CUB49" s="75"/>
      <c r="CUC49" s="75"/>
      <c r="CUD49" s="75"/>
      <c r="CUE49" s="75"/>
      <c r="CUF49" s="75"/>
      <c r="CUG49" s="75"/>
      <c r="CUH49" s="75"/>
      <c r="CUI49" s="75"/>
      <c r="CUJ49" s="75"/>
      <c r="CUK49" s="75"/>
      <c r="CUL49" s="75"/>
      <c r="CUM49" s="75"/>
      <c r="CUN49" s="75"/>
      <c r="CUO49" s="75"/>
      <c r="CUP49" s="75"/>
      <c r="CUQ49" s="75"/>
      <c r="CUR49" s="75"/>
      <c r="CUS49" s="75"/>
      <c r="CUT49" s="75"/>
      <c r="CUU49" s="75"/>
      <c r="CUV49" s="75"/>
      <c r="CUW49" s="75"/>
      <c r="CUX49" s="75"/>
      <c r="CUY49" s="75"/>
      <c r="CUZ49" s="75"/>
      <c r="CVA49" s="75"/>
      <c r="CVB49" s="75"/>
      <c r="CVC49" s="75"/>
      <c r="CVD49" s="75"/>
      <c r="CVE49" s="75"/>
      <c r="CVF49" s="75"/>
      <c r="CVG49" s="75"/>
      <c r="CVH49" s="75"/>
      <c r="CVI49" s="75"/>
      <c r="CVJ49" s="75"/>
      <c r="CVK49" s="75"/>
      <c r="CVL49" s="75"/>
      <c r="CVM49" s="75"/>
      <c r="CVN49" s="75"/>
      <c r="CVO49" s="75"/>
      <c r="CVP49" s="75"/>
      <c r="CVQ49" s="75"/>
      <c r="CVR49" s="75"/>
      <c r="CVS49" s="75"/>
      <c r="CVT49" s="75"/>
      <c r="CVU49" s="75"/>
      <c r="CVV49" s="75"/>
      <c r="CVW49" s="75"/>
      <c r="CVX49" s="75"/>
      <c r="CVY49" s="75"/>
      <c r="CVZ49" s="75"/>
      <c r="CWA49" s="75"/>
      <c r="CWB49" s="75"/>
      <c r="CWC49" s="75"/>
      <c r="CWD49" s="75"/>
      <c r="CWE49" s="75"/>
      <c r="CWF49" s="75"/>
      <c r="CWG49" s="75"/>
      <c r="CWH49" s="75"/>
      <c r="CWI49" s="75"/>
      <c r="CWJ49" s="75"/>
      <c r="CWK49" s="75"/>
      <c r="CWL49" s="75"/>
      <c r="CWM49" s="75"/>
      <c r="CWN49" s="75"/>
      <c r="CWO49" s="75"/>
      <c r="CWP49" s="75"/>
      <c r="CWQ49" s="75"/>
      <c r="CWR49" s="75"/>
      <c r="CWS49" s="75"/>
      <c r="CWT49" s="75"/>
      <c r="CWU49" s="75"/>
      <c r="CWV49" s="75"/>
      <c r="CWW49" s="75"/>
      <c r="CWX49" s="75"/>
      <c r="CWY49" s="75"/>
      <c r="CWZ49" s="75"/>
      <c r="CXA49" s="75"/>
      <c r="CXB49" s="75"/>
      <c r="CXC49" s="75"/>
      <c r="CXD49" s="75"/>
      <c r="CXE49" s="75"/>
      <c r="CXF49" s="75"/>
      <c r="CXG49" s="75"/>
      <c r="CXH49" s="75"/>
      <c r="CXI49" s="75"/>
      <c r="CXJ49" s="75"/>
      <c r="CXK49" s="75"/>
      <c r="CXL49" s="75"/>
      <c r="CXM49" s="75"/>
      <c r="CXN49" s="75"/>
      <c r="CXO49" s="75"/>
      <c r="CXP49" s="75"/>
      <c r="CXQ49" s="75"/>
      <c r="CXR49" s="75"/>
      <c r="CXS49" s="75"/>
      <c r="CXT49" s="75"/>
      <c r="CXU49" s="75"/>
      <c r="CXV49" s="75"/>
      <c r="CXW49" s="75"/>
      <c r="CXX49" s="75"/>
      <c r="CXY49" s="75"/>
      <c r="CXZ49" s="75"/>
      <c r="CYA49" s="75"/>
      <c r="CYB49" s="75"/>
      <c r="CYC49" s="75"/>
      <c r="CYD49" s="75"/>
      <c r="CYE49" s="75"/>
      <c r="CYF49" s="75"/>
      <c r="CYG49" s="75"/>
      <c r="CYH49" s="75"/>
      <c r="CYI49" s="75"/>
      <c r="CYJ49" s="75"/>
      <c r="CYK49" s="75"/>
      <c r="CYL49" s="75"/>
      <c r="CYM49" s="75"/>
      <c r="CYN49" s="75"/>
      <c r="CYO49" s="75"/>
      <c r="CYP49" s="75"/>
      <c r="CYQ49" s="75"/>
      <c r="CYR49" s="75"/>
      <c r="CYS49" s="75"/>
      <c r="CYT49" s="75"/>
      <c r="CYU49" s="75"/>
      <c r="CYV49" s="75"/>
      <c r="CYW49" s="75"/>
      <c r="CYX49" s="75"/>
      <c r="CYY49" s="75"/>
      <c r="CYZ49" s="75"/>
      <c r="CZA49" s="75"/>
      <c r="CZB49" s="75"/>
      <c r="CZC49" s="75"/>
      <c r="CZD49" s="75"/>
      <c r="CZE49" s="75"/>
      <c r="CZF49" s="75"/>
      <c r="CZG49" s="75"/>
      <c r="CZH49" s="75"/>
      <c r="CZI49" s="75"/>
      <c r="CZJ49" s="75"/>
      <c r="CZK49" s="75"/>
      <c r="CZL49" s="75"/>
      <c r="CZM49" s="75"/>
      <c r="CZN49" s="75"/>
      <c r="CZO49" s="75"/>
      <c r="CZP49" s="75"/>
      <c r="CZQ49" s="75"/>
      <c r="CZR49" s="75"/>
      <c r="CZS49" s="75"/>
      <c r="CZT49" s="75"/>
      <c r="CZU49" s="75"/>
      <c r="CZV49" s="75"/>
      <c r="CZW49" s="75"/>
      <c r="CZX49" s="75"/>
      <c r="CZY49" s="75"/>
      <c r="CZZ49" s="75"/>
      <c r="DAA49" s="75"/>
      <c r="DAB49" s="75"/>
      <c r="DAC49" s="75"/>
      <c r="DAD49" s="75"/>
      <c r="DAE49" s="75"/>
      <c r="DAF49" s="75"/>
      <c r="DAG49" s="75"/>
      <c r="DAH49" s="75"/>
      <c r="DAI49" s="75"/>
      <c r="DAJ49" s="75"/>
      <c r="DAK49" s="75"/>
      <c r="DAL49" s="75"/>
      <c r="DAM49" s="75"/>
      <c r="DAN49" s="75"/>
      <c r="DAO49" s="75"/>
      <c r="DAP49" s="75"/>
      <c r="DAQ49" s="75"/>
      <c r="DAR49" s="75"/>
      <c r="DAS49" s="75"/>
      <c r="DAT49" s="75"/>
      <c r="DAU49" s="75"/>
      <c r="DAV49" s="75"/>
      <c r="DAW49" s="75"/>
      <c r="DAX49" s="75"/>
      <c r="DAY49" s="75"/>
      <c r="DAZ49" s="75"/>
      <c r="DBA49" s="75"/>
      <c r="DBB49" s="75"/>
      <c r="DBC49" s="75"/>
      <c r="DBD49" s="75"/>
      <c r="DBE49" s="75"/>
      <c r="DBF49" s="75"/>
      <c r="DBG49" s="75"/>
      <c r="DBH49" s="75"/>
      <c r="DBI49" s="75"/>
      <c r="DBJ49" s="75"/>
      <c r="DBK49" s="75"/>
      <c r="DBL49" s="75"/>
      <c r="DBM49" s="75"/>
      <c r="DBN49" s="75"/>
      <c r="DBO49" s="75"/>
      <c r="DBP49" s="75"/>
      <c r="DBQ49" s="75"/>
      <c r="DBR49" s="75"/>
      <c r="DBS49" s="75"/>
      <c r="DBT49" s="75"/>
      <c r="DBU49" s="75"/>
      <c r="DBV49" s="75"/>
      <c r="DBW49" s="75"/>
      <c r="DBX49" s="75"/>
      <c r="DBY49" s="75"/>
      <c r="DBZ49" s="75"/>
      <c r="DCA49" s="75"/>
      <c r="DCB49" s="75"/>
      <c r="DCC49" s="75"/>
      <c r="DCD49" s="75"/>
      <c r="DCE49" s="75"/>
      <c r="DCF49" s="75"/>
      <c r="DCG49" s="75"/>
      <c r="DCH49" s="75"/>
      <c r="DCI49" s="75"/>
      <c r="DCJ49" s="75"/>
      <c r="DCK49" s="75"/>
      <c r="DCL49" s="75"/>
      <c r="DCM49" s="75"/>
      <c r="DCN49" s="75"/>
      <c r="DCO49" s="75"/>
      <c r="DCP49" s="75"/>
      <c r="DCQ49" s="75"/>
      <c r="DCR49" s="75"/>
      <c r="DCS49" s="75"/>
      <c r="DCT49" s="75"/>
      <c r="DCU49" s="75"/>
      <c r="DCV49" s="75"/>
      <c r="DCW49" s="75"/>
      <c r="DCX49" s="75"/>
      <c r="DCY49" s="75"/>
      <c r="DCZ49" s="75"/>
      <c r="DDA49" s="75"/>
      <c r="DDB49" s="75"/>
      <c r="DDC49" s="75"/>
      <c r="DDD49" s="75"/>
      <c r="DDE49" s="75"/>
      <c r="DDF49" s="75"/>
      <c r="DDG49" s="75"/>
      <c r="DDH49" s="75"/>
      <c r="DDI49" s="75"/>
      <c r="DDJ49" s="75"/>
      <c r="DDK49" s="75"/>
      <c r="DDL49" s="75"/>
      <c r="DDM49" s="75"/>
      <c r="DDN49" s="75"/>
      <c r="DDO49" s="75"/>
      <c r="DDP49" s="75"/>
      <c r="DDQ49" s="75"/>
      <c r="DDR49" s="75"/>
      <c r="DDS49" s="75"/>
      <c r="DDT49" s="75"/>
      <c r="DDU49" s="75"/>
      <c r="DDV49" s="75"/>
      <c r="DDW49" s="75"/>
      <c r="DDX49" s="75"/>
      <c r="DDY49" s="75"/>
      <c r="DDZ49" s="75"/>
      <c r="DEA49" s="75"/>
      <c r="DEB49" s="75"/>
      <c r="DEC49" s="75"/>
      <c r="DED49" s="75"/>
      <c r="DEE49" s="75"/>
      <c r="DEF49" s="75"/>
      <c r="DEG49" s="75"/>
      <c r="DEH49" s="75"/>
      <c r="DEI49" s="75"/>
      <c r="DEJ49" s="75"/>
      <c r="DEK49" s="75"/>
      <c r="DEL49" s="75"/>
      <c r="DEM49" s="75"/>
      <c r="DEN49" s="75"/>
      <c r="DEO49" s="75"/>
      <c r="DEP49" s="75"/>
      <c r="DEQ49" s="75"/>
      <c r="DER49" s="75"/>
      <c r="DES49" s="75"/>
      <c r="DET49" s="75"/>
      <c r="DEU49" s="75"/>
      <c r="DEV49" s="75"/>
      <c r="DEW49" s="75"/>
      <c r="DEX49" s="75"/>
      <c r="DEY49" s="75"/>
      <c r="DEZ49" s="75"/>
      <c r="DFA49" s="75"/>
      <c r="DFB49" s="75"/>
      <c r="DFC49" s="75"/>
      <c r="DFD49" s="75"/>
      <c r="DFE49" s="75"/>
      <c r="DFF49" s="75"/>
      <c r="DFG49" s="75"/>
      <c r="DFH49" s="75"/>
      <c r="DFI49" s="75"/>
      <c r="DFJ49" s="75"/>
      <c r="DFK49" s="75"/>
      <c r="DFL49" s="75"/>
      <c r="DFM49" s="75"/>
      <c r="DFN49" s="75"/>
      <c r="DFO49" s="75"/>
      <c r="DFP49" s="75"/>
      <c r="DFQ49" s="75"/>
      <c r="DFR49" s="75"/>
      <c r="DFS49" s="75"/>
      <c r="DFT49" s="75"/>
      <c r="DFU49" s="75"/>
      <c r="DFV49" s="75"/>
      <c r="DFW49" s="75"/>
      <c r="DFX49" s="75"/>
      <c r="DFY49" s="75"/>
      <c r="DFZ49" s="75"/>
      <c r="DGA49" s="75"/>
      <c r="DGB49" s="75"/>
      <c r="DGC49" s="75"/>
      <c r="DGD49" s="75"/>
      <c r="DGE49" s="75"/>
      <c r="DGF49" s="75"/>
      <c r="DGG49" s="75"/>
      <c r="DGH49" s="75"/>
      <c r="DGI49" s="75"/>
      <c r="DGJ49" s="75"/>
      <c r="DGK49" s="75"/>
      <c r="DGL49" s="75"/>
      <c r="DGM49" s="75"/>
      <c r="DGN49" s="75"/>
      <c r="DGO49" s="75"/>
      <c r="DGP49" s="75"/>
      <c r="DGQ49" s="75"/>
      <c r="DGR49" s="75"/>
      <c r="DGS49" s="75"/>
      <c r="DGT49" s="75"/>
      <c r="DGU49" s="75"/>
      <c r="DGV49" s="75"/>
      <c r="DGW49" s="75"/>
      <c r="DGX49" s="75"/>
      <c r="DGY49" s="75"/>
      <c r="DGZ49" s="75"/>
      <c r="DHA49" s="75"/>
      <c r="DHB49" s="75"/>
      <c r="DHC49" s="75"/>
      <c r="DHD49" s="75"/>
      <c r="DHE49" s="75"/>
      <c r="DHF49" s="75"/>
      <c r="DHG49" s="75"/>
      <c r="DHH49" s="75"/>
      <c r="DHI49" s="75"/>
      <c r="DHJ49" s="75"/>
      <c r="DHK49" s="75"/>
      <c r="DHL49" s="75"/>
      <c r="DHM49" s="75"/>
      <c r="DHN49" s="75"/>
      <c r="DHO49" s="75"/>
      <c r="DHP49" s="75"/>
      <c r="DHQ49" s="75"/>
      <c r="DHR49" s="75"/>
      <c r="DHS49" s="75"/>
      <c r="DHT49" s="75"/>
      <c r="DHU49" s="75"/>
      <c r="DHV49" s="75"/>
      <c r="DHW49" s="75"/>
      <c r="DHX49" s="75"/>
      <c r="DHY49" s="75"/>
      <c r="DHZ49" s="75"/>
      <c r="DIA49" s="75"/>
      <c r="DIB49" s="75"/>
      <c r="DIC49" s="75"/>
      <c r="DID49" s="75"/>
      <c r="DIE49" s="75"/>
      <c r="DIF49" s="75"/>
      <c r="DIG49" s="75"/>
      <c r="DIH49" s="75"/>
      <c r="DII49" s="75"/>
      <c r="DIJ49" s="75"/>
      <c r="DIK49" s="75"/>
      <c r="DIL49" s="75"/>
      <c r="DIM49" s="75"/>
      <c r="DIN49" s="75"/>
      <c r="DIO49" s="75"/>
      <c r="DIP49" s="75"/>
      <c r="DIQ49" s="75"/>
      <c r="DIR49" s="75"/>
      <c r="DIS49" s="75"/>
      <c r="DIT49" s="75"/>
      <c r="DIU49" s="75"/>
      <c r="DIV49" s="75"/>
      <c r="DIW49" s="75"/>
      <c r="DIX49" s="75"/>
      <c r="DIY49" s="75"/>
      <c r="DIZ49" s="75"/>
      <c r="DJA49" s="75"/>
      <c r="DJB49" s="75"/>
      <c r="DJC49" s="75"/>
      <c r="DJD49" s="75"/>
      <c r="DJE49" s="75"/>
      <c r="DJF49" s="75"/>
      <c r="DJG49" s="75"/>
      <c r="DJH49" s="75"/>
      <c r="DJI49" s="75"/>
      <c r="DJJ49" s="75"/>
      <c r="DJK49" s="75"/>
      <c r="DJL49" s="75"/>
      <c r="DJM49" s="75"/>
      <c r="DJN49" s="75"/>
      <c r="DJO49" s="75"/>
      <c r="DJP49" s="75"/>
      <c r="DJQ49" s="75"/>
      <c r="DJR49" s="75"/>
      <c r="DJS49" s="75"/>
      <c r="DJT49" s="75"/>
      <c r="DJU49" s="75"/>
      <c r="DJV49" s="75"/>
      <c r="DJW49" s="75"/>
      <c r="DJX49" s="75"/>
      <c r="DJY49" s="75"/>
      <c r="DJZ49" s="75"/>
      <c r="DKA49" s="75"/>
      <c r="DKB49" s="75"/>
      <c r="DKC49" s="75"/>
      <c r="DKD49" s="75"/>
      <c r="DKE49" s="75"/>
      <c r="DKF49" s="75"/>
      <c r="DKG49" s="75"/>
      <c r="DKH49" s="75"/>
      <c r="DKI49" s="75"/>
      <c r="DKJ49" s="75"/>
      <c r="DKK49" s="75"/>
      <c r="DKL49" s="75"/>
      <c r="DKM49" s="75"/>
      <c r="DKN49" s="75"/>
      <c r="DKO49" s="75"/>
      <c r="DKP49" s="75"/>
      <c r="DKQ49" s="75"/>
      <c r="DKR49" s="75"/>
      <c r="DKS49" s="75"/>
      <c r="DKT49" s="75"/>
      <c r="DKU49" s="75"/>
      <c r="DKV49" s="75"/>
      <c r="DKW49" s="75"/>
      <c r="DKX49" s="75"/>
      <c r="DKY49" s="75"/>
      <c r="DKZ49" s="75"/>
      <c r="DLA49" s="75"/>
      <c r="DLB49" s="75"/>
      <c r="DLC49" s="75"/>
      <c r="DLD49" s="75"/>
      <c r="DLE49" s="75"/>
      <c r="DLF49" s="75"/>
      <c r="DLG49" s="75"/>
      <c r="DLH49" s="75"/>
      <c r="DLI49" s="75"/>
      <c r="DLJ49" s="75"/>
      <c r="DLK49" s="75"/>
      <c r="DLL49" s="75"/>
      <c r="DLM49" s="75"/>
      <c r="DLN49" s="75"/>
      <c r="DLO49" s="75"/>
      <c r="DLP49" s="75"/>
      <c r="DLQ49" s="75"/>
      <c r="DLR49" s="75"/>
      <c r="DLS49" s="75"/>
      <c r="DLT49" s="75"/>
      <c r="DLU49" s="75"/>
      <c r="DLV49" s="75"/>
      <c r="DLW49" s="75"/>
      <c r="DLX49" s="75"/>
      <c r="DLY49" s="75"/>
      <c r="DLZ49" s="75"/>
      <c r="DMA49" s="75"/>
      <c r="DMB49" s="75"/>
      <c r="DMC49" s="75"/>
      <c r="DMD49" s="75"/>
      <c r="DME49" s="75"/>
      <c r="DMF49" s="75"/>
      <c r="DMG49" s="75"/>
      <c r="DMH49" s="75"/>
      <c r="DMI49" s="75"/>
      <c r="DMJ49" s="75"/>
      <c r="DMK49" s="75"/>
      <c r="DML49" s="75"/>
      <c r="DMM49" s="75"/>
      <c r="DMN49" s="75"/>
      <c r="DMO49" s="75"/>
      <c r="DMP49" s="75"/>
      <c r="DMQ49" s="75"/>
      <c r="DMR49" s="75"/>
      <c r="DMS49" s="75"/>
      <c r="DMT49" s="75"/>
      <c r="DMU49" s="75"/>
      <c r="DMV49" s="75"/>
      <c r="DMW49" s="75"/>
      <c r="DMX49" s="75"/>
      <c r="DMY49" s="75"/>
      <c r="DMZ49" s="75"/>
      <c r="DNA49" s="75"/>
      <c r="DNB49" s="75"/>
      <c r="DNC49" s="75"/>
      <c r="DND49" s="75"/>
      <c r="DNE49" s="75"/>
      <c r="DNF49" s="75"/>
      <c r="DNG49" s="75"/>
      <c r="DNH49" s="75"/>
      <c r="DNI49" s="75"/>
      <c r="DNJ49" s="75"/>
      <c r="DNK49" s="75"/>
      <c r="DNL49" s="75"/>
      <c r="DNM49" s="75"/>
      <c r="DNN49" s="75"/>
      <c r="DNO49" s="75"/>
      <c r="DNP49" s="75"/>
      <c r="DNQ49" s="75"/>
      <c r="DNR49" s="75"/>
      <c r="DNS49" s="75"/>
      <c r="DNT49" s="75"/>
      <c r="DNU49" s="75"/>
      <c r="DNV49" s="75"/>
      <c r="DNW49" s="75"/>
      <c r="DNX49" s="75"/>
      <c r="DNY49" s="75"/>
      <c r="DNZ49" s="75"/>
      <c r="DOA49" s="75"/>
      <c r="DOB49" s="75"/>
      <c r="DOC49" s="75"/>
      <c r="DOD49" s="75"/>
      <c r="DOE49" s="75"/>
      <c r="DOF49" s="75"/>
      <c r="DOG49" s="75"/>
      <c r="DOH49" s="75"/>
      <c r="DOI49" s="75"/>
      <c r="DOJ49" s="75"/>
      <c r="DOK49" s="75"/>
      <c r="DOL49" s="75"/>
      <c r="DOM49" s="75"/>
      <c r="DON49" s="75"/>
      <c r="DOO49" s="75"/>
      <c r="DOP49" s="75"/>
      <c r="DOQ49" s="75"/>
      <c r="DOR49" s="75"/>
      <c r="DOS49" s="75"/>
      <c r="DOT49" s="75"/>
      <c r="DOU49" s="75"/>
      <c r="DOV49" s="75"/>
      <c r="DOW49" s="75"/>
      <c r="DOX49" s="75"/>
      <c r="DOY49" s="75"/>
      <c r="DOZ49" s="75"/>
      <c r="DPA49" s="75"/>
      <c r="DPB49" s="75"/>
      <c r="DPC49" s="75"/>
      <c r="DPD49" s="75"/>
      <c r="DPE49" s="75"/>
      <c r="DPF49" s="75"/>
      <c r="DPG49" s="75"/>
      <c r="DPH49" s="75"/>
      <c r="DPI49" s="75"/>
      <c r="DPJ49" s="75"/>
      <c r="DPK49" s="75"/>
      <c r="DPL49" s="75"/>
      <c r="DPM49" s="75"/>
      <c r="DPN49" s="75"/>
      <c r="DPO49" s="75"/>
      <c r="DPP49" s="75"/>
      <c r="DPQ49" s="75"/>
      <c r="DPR49" s="75"/>
      <c r="DPS49" s="75"/>
      <c r="DPT49" s="75"/>
      <c r="DPU49" s="75"/>
      <c r="DPV49" s="75"/>
      <c r="DPW49" s="75"/>
      <c r="DPX49" s="75"/>
      <c r="DPY49" s="75"/>
      <c r="DPZ49" s="75"/>
      <c r="DQA49" s="75"/>
      <c r="DQB49" s="75"/>
      <c r="DQC49" s="75"/>
      <c r="DQD49" s="75"/>
      <c r="DQE49" s="75"/>
      <c r="DQF49" s="75"/>
      <c r="DQG49" s="75"/>
      <c r="DQH49" s="75"/>
      <c r="DQI49" s="75"/>
      <c r="DQJ49" s="75"/>
      <c r="DQK49" s="75"/>
      <c r="DQL49" s="75"/>
      <c r="DQM49" s="75"/>
      <c r="DQN49" s="75"/>
      <c r="DQO49" s="75"/>
      <c r="DQP49" s="75"/>
      <c r="DQQ49" s="75"/>
      <c r="DQR49" s="75"/>
      <c r="DQS49" s="75"/>
      <c r="DQT49" s="75"/>
      <c r="DQU49" s="75"/>
      <c r="DQV49" s="75"/>
      <c r="DQW49" s="75"/>
      <c r="DQX49" s="75"/>
      <c r="DQY49" s="75"/>
      <c r="DQZ49" s="75"/>
      <c r="DRA49" s="75"/>
      <c r="DRB49" s="75"/>
      <c r="DRC49" s="75"/>
      <c r="DRD49" s="75"/>
      <c r="DRE49" s="75"/>
      <c r="DRF49" s="75"/>
      <c r="DRG49" s="75"/>
      <c r="DRH49" s="75"/>
      <c r="DRI49" s="75"/>
      <c r="DRJ49" s="75"/>
      <c r="DRK49" s="75"/>
      <c r="DRL49" s="75"/>
      <c r="DRM49" s="75"/>
      <c r="DRN49" s="75"/>
      <c r="DRO49" s="75"/>
      <c r="DRP49" s="75"/>
      <c r="DRQ49" s="75"/>
      <c r="DRR49" s="75"/>
      <c r="DRS49" s="75"/>
      <c r="DRT49" s="75"/>
      <c r="DRU49" s="75"/>
      <c r="DRV49" s="75"/>
      <c r="DRW49" s="75"/>
      <c r="DRX49" s="75"/>
      <c r="DRY49" s="75"/>
      <c r="DRZ49" s="75"/>
      <c r="DSA49" s="75"/>
      <c r="DSB49" s="75"/>
      <c r="DSC49" s="75"/>
      <c r="DSD49" s="75"/>
      <c r="DSE49" s="75"/>
      <c r="DSF49" s="75"/>
      <c r="DSG49" s="75"/>
      <c r="DSH49" s="75"/>
      <c r="DSI49" s="75"/>
      <c r="DSJ49" s="75"/>
      <c r="DSK49" s="75"/>
      <c r="DSL49" s="75"/>
      <c r="DSM49" s="75"/>
      <c r="DSN49" s="75"/>
      <c r="DSO49" s="75"/>
      <c r="DSP49" s="75"/>
      <c r="DSQ49" s="75"/>
      <c r="DSR49" s="75"/>
      <c r="DSS49" s="75"/>
      <c r="DST49" s="75"/>
      <c r="DSU49" s="75"/>
      <c r="DSV49" s="75"/>
      <c r="DSW49" s="75"/>
      <c r="DSX49" s="75"/>
      <c r="DSY49" s="75"/>
      <c r="DSZ49" s="75"/>
      <c r="DTA49" s="75"/>
      <c r="DTB49" s="75"/>
      <c r="DTC49" s="75"/>
      <c r="DTD49" s="75"/>
      <c r="DTE49" s="75"/>
      <c r="DTF49" s="75"/>
      <c r="DTG49" s="75"/>
      <c r="DTH49" s="75"/>
      <c r="DTI49" s="75"/>
      <c r="DTJ49" s="75"/>
      <c r="DTK49" s="75"/>
      <c r="DTL49" s="75"/>
      <c r="DTM49" s="75"/>
      <c r="DTN49" s="75"/>
      <c r="DTO49" s="75"/>
      <c r="DTP49" s="75"/>
      <c r="DTQ49" s="75"/>
      <c r="DTR49" s="75"/>
      <c r="DTS49" s="75"/>
      <c r="DTT49" s="75"/>
      <c r="DTU49" s="75"/>
      <c r="DTV49" s="75"/>
      <c r="DTW49" s="75"/>
      <c r="DTX49" s="75"/>
      <c r="DTY49" s="75"/>
      <c r="DTZ49" s="75"/>
      <c r="DUA49" s="75"/>
      <c r="DUB49" s="75"/>
      <c r="DUC49" s="75"/>
      <c r="DUD49" s="75"/>
      <c r="DUE49" s="75"/>
      <c r="DUF49" s="75"/>
      <c r="DUG49" s="75"/>
      <c r="DUH49" s="75"/>
      <c r="DUI49" s="75"/>
      <c r="DUJ49" s="75"/>
      <c r="DUK49" s="75"/>
      <c r="DUL49" s="75"/>
      <c r="DUM49" s="75"/>
      <c r="DUN49" s="75"/>
      <c r="DUO49" s="75"/>
      <c r="DUP49" s="75"/>
      <c r="DUQ49" s="75"/>
      <c r="DUR49" s="75"/>
      <c r="DUS49" s="75"/>
      <c r="DUT49" s="75"/>
      <c r="DUU49" s="75"/>
      <c r="DUV49" s="75"/>
      <c r="DUW49" s="75"/>
      <c r="DUX49" s="75"/>
      <c r="DUY49" s="75"/>
      <c r="DUZ49" s="75"/>
      <c r="DVA49" s="75"/>
      <c r="DVB49" s="75"/>
      <c r="DVC49" s="75"/>
      <c r="DVD49" s="75"/>
      <c r="DVE49" s="75"/>
      <c r="DVF49" s="75"/>
      <c r="DVG49" s="75"/>
      <c r="DVH49" s="75"/>
      <c r="DVI49" s="75"/>
      <c r="DVJ49" s="75"/>
      <c r="DVK49" s="75"/>
      <c r="DVL49" s="75"/>
      <c r="DVM49" s="75"/>
      <c r="DVN49" s="75"/>
      <c r="DVO49" s="75"/>
      <c r="DVP49" s="75"/>
      <c r="DVQ49" s="75"/>
      <c r="DVR49" s="75"/>
      <c r="DVS49" s="75"/>
      <c r="DVT49" s="75"/>
      <c r="DVU49" s="75"/>
      <c r="DVV49" s="75"/>
      <c r="DVW49" s="75"/>
      <c r="DVX49" s="75"/>
      <c r="DVY49" s="75"/>
      <c r="DVZ49" s="75"/>
      <c r="DWA49" s="75"/>
      <c r="DWB49" s="75"/>
      <c r="DWC49" s="75"/>
      <c r="DWD49" s="75"/>
      <c r="DWE49" s="75"/>
      <c r="DWF49" s="75"/>
      <c r="DWG49" s="75"/>
      <c r="DWH49" s="75"/>
      <c r="DWI49" s="75"/>
      <c r="DWJ49" s="75"/>
      <c r="DWK49" s="75"/>
      <c r="DWL49" s="75"/>
      <c r="DWM49" s="75"/>
      <c r="DWN49" s="75"/>
      <c r="DWO49" s="75"/>
      <c r="DWP49" s="75"/>
      <c r="DWQ49" s="75"/>
      <c r="DWR49" s="75"/>
      <c r="DWS49" s="75"/>
      <c r="DWT49" s="75"/>
      <c r="DWU49" s="75"/>
      <c r="DWV49" s="75"/>
      <c r="DWW49" s="75"/>
      <c r="DWX49" s="75"/>
      <c r="DWY49" s="75"/>
      <c r="DWZ49" s="75"/>
      <c r="DXA49" s="75"/>
      <c r="DXB49" s="75"/>
      <c r="DXC49" s="75"/>
      <c r="DXD49" s="75"/>
      <c r="DXE49" s="75"/>
      <c r="DXF49" s="75"/>
      <c r="DXG49" s="75"/>
      <c r="DXH49" s="75"/>
      <c r="DXI49" s="75"/>
      <c r="DXJ49" s="75"/>
      <c r="DXK49" s="75"/>
      <c r="DXL49" s="75"/>
      <c r="DXM49" s="75"/>
      <c r="DXN49" s="75"/>
      <c r="DXO49" s="75"/>
      <c r="DXP49" s="75"/>
      <c r="DXQ49" s="75"/>
      <c r="DXR49" s="75"/>
      <c r="DXS49" s="75"/>
      <c r="DXT49" s="75"/>
      <c r="DXU49" s="75"/>
      <c r="DXV49" s="75"/>
      <c r="DXW49" s="75"/>
      <c r="DXX49" s="75"/>
      <c r="DXY49" s="75"/>
      <c r="DXZ49" s="75"/>
      <c r="DYA49" s="75"/>
      <c r="DYB49" s="75"/>
      <c r="DYC49" s="75"/>
      <c r="DYD49" s="75"/>
      <c r="DYE49" s="75"/>
      <c r="DYF49" s="75"/>
      <c r="DYG49" s="75"/>
      <c r="DYH49" s="75"/>
      <c r="DYI49" s="75"/>
      <c r="DYJ49" s="75"/>
      <c r="DYK49" s="75"/>
      <c r="DYL49" s="75"/>
      <c r="DYM49" s="75"/>
      <c r="DYN49" s="75"/>
      <c r="DYO49" s="75"/>
      <c r="DYP49" s="75"/>
      <c r="DYQ49" s="75"/>
      <c r="DYR49" s="75"/>
      <c r="DYS49" s="75"/>
      <c r="DYT49" s="75"/>
      <c r="DYU49" s="75"/>
      <c r="DYV49" s="75"/>
      <c r="DYW49" s="75"/>
      <c r="DYX49" s="75"/>
      <c r="DYY49" s="75"/>
      <c r="DYZ49" s="75"/>
      <c r="DZA49" s="75"/>
      <c r="DZB49" s="75"/>
      <c r="DZC49" s="75"/>
      <c r="DZD49" s="75"/>
      <c r="DZE49" s="75"/>
      <c r="DZF49" s="75"/>
      <c r="DZG49" s="75"/>
      <c r="DZH49" s="75"/>
      <c r="DZI49" s="75"/>
      <c r="DZJ49" s="75"/>
      <c r="DZK49" s="75"/>
      <c r="DZL49" s="75"/>
      <c r="DZM49" s="75"/>
      <c r="DZN49" s="75"/>
      <c r="DZO49" s="75"/>
      <c r="DZP49" s="75"/>
      <c r="DZQ49" s="75"/>
      <c r="DZR49" s="75"/>
      <c r="DZS49" s="75"/>
      <c r="DZT49" s="75"/>
      <c r="DZU49" s="75"/>
      <c r="DZV49" s="75"/>
      <c r="DZW49" s="75"/>
      <c r="DZX49" s="75"/>
      <c r="DZY49" s="75"/>
      <c r="DZZ49" s="75"/>
      <c r="EAA49" s="75"/>
      <c r="EAB49" s="75"/>
      <c r="EAC49" s="75"/>
      <c r="EAD49" s="75"/>
      <c r="EAE49" s="75"/>
      <c r="EAF49" s="75"/>
      <c r="EAG49" s="75"/>
      <c r="EAH49" s="75"/>
      <c r="EAI49" s="75"/>
      <c r="EAJ49" s="75"/>
      <c r="EAK49" s="75"/>
      <c r="EAL49" s="75"/>
      <c r="EAM49" s="75"/>
      <c r="EAN49" s="75"/>
      <c r="EAO49" s="75"/>
      <c r="EAP49" s="75"/>
      <c r="EAQ49" s="75"/>
      <c r="EAR49" s="75"/>
      <c r="EAS49" s="75"/>
      <c r="EAT49" s="75"/>
      <c r="EAU49" s="75"/>
      <c r="EAV49" s="75"/>
      <c r="EAW49" s="75"/>
      <c r="EAX49" s="75"/>
      <c r="EAY49" s="75"/>
      <c r="EAZ49" s="75"/>
      <c r="EBA49" s="75"/>
      <c r="EBB49" s="75"/>
      <c r="EBC49" s="75"/>
      <c r="EBD49" s="75"/>
      <c r="EBE49" s="75"/>
      <c r="EBF49" s="75"/>
      <c r="EBG49" s="75"/>
      <c r="EBH49" s="75"/>
      <c r="EBI49" s="75"/>
      <c r="EBJ49" s="75"/>
      <c r="EBK49" s="75"/>
      <c r="EBL49" s="75"/>
      <c r="EBM49" s="75"/>
      <c r="EBN49" s="75"/>
      <c r="EBO49" s="75"/>
      <c r="EBP49" s="75"/>
      <c r="EBQ49" s="75"/>
      <c r="EBR49" s="75"/>
      <c r="EBS49" s="75"/>
      <c r="EBT49" s="75"/>
      <c r="EBU49" s="75"/>
      <c r="EBV49" s="75"/>
      <c r="EBW49" s="75"/>
      <c r="EBX49" s="75"/>
      <c r="EBY49" s="75"/>
      <c r="EBZ49" s="75"/>
      <c r="ECA49" s="75"/>
      <c r="ECB49" s="75"/>
      <c r="ECC49" s="75"/>
      <c r="ECD49" s="75"/>
      <c r="ECE49" s="75"/>
      <c r="ECF49" s="75"/>
      <c r="ECG49" s="75"/>
      <c r="ECH49" s="75"/>
      <c r="ECI49" s="75"/>
      <c r="ECJ49" s="75"/>
      <c r="ECK49" s="75"/>
      <c r="ECL49" s="75"/>
      <c r="ECM49" s="75"/>
      <c r="ECN49" s="75"/>
      <c r="ECO49" s="75"/>
      <c r="ECP49" s="75"/>
      <c r="ECQ49" s="75"/>
      <c r="ECR49" s="75"/>
      <c r="ECS49" s="75"/>
      <c r="ECT49" s="75"/>
      <c r="ECU49" s="75"/>
      <c r="ECV49" s="75"/>
      <c r="ECW49" s="75"/>
      <c r="ECX49" s="75"/>
      <c r="ECY49" s="75"/>
      <c r="ECZ49" s="75"/>
      <c r="EDA49" s="75"/>
      <c r="EDB49" s="75"/>
      <c r="EDC49" s="75"/>
      <c r="EDD49" s="75"/>
      <c r="EDE49" s="75"/>
      <c r="EDF49" s="75"/>
      <c r="EDG49" s="75"/>
      <c r="EDH49" s="75"/>
      <c r="EDI49" s="75"/>
      <c r="EDJ49" s="75"/>
      <c r="EDK49" s="75"/>
      <c r="EDL49" s="75"/>
      <c r="EDM49" s="75"/>
      <c r="EDN49" s="75"/>
      <c r="EDO49" s="75"/>
      <c r="EDP49" s="75"/>
      <c r="EDQ49" s="75"/>
      <c r="EDR49" s="75"/>
      <c r="EDS49" s="75"/>
      <c r="EDT49" s="75"/>
      <c r="EDU49" s="75"/>
      <c r="EDV49" s="75"/>
      <c r="EDW49" s="75"/>
      <c r="EDX49" s="75"/>
      <c r="EDY49" s="75"/>
      <c r="EDZ49" s="75"/>
      <c r="EEA49" s="75"/>
      <c r="EEB49" s="75"/>
      <c r="EEC49" s="75"/>
      <c r="EED49" s="75"/>
      <c r="EEE49" s="75"/>
      <c r="EEF49" s="75"/>
      <c r="EEG49" s="75"/>
      <c r="EEH49" s="75"/>
      <c r="EEI49" s="75"/>
      <c r="EEJ49" s="75"/>
      <c r="EEK49" s="75"/>
      <c r="EEL49" s="75"/>
      <c r="EEM49" s="75"/>
      <c r="EEN49" s="75"/>
      <c r="EEO49" s="75"/>
      <c r="EEP49" s="75"/>
      <c r="EEQ49" s="75"/>
      <c r="EER49" s="75"/>
      <c r="EES49" s="75"/>
      <c r="EET49" s="75"/>
      <c r="EEU49" s="75"/>
      <c r="EEV49" s="75"/>
      <c r="EEW49" s="75"/>
      <c r="EEX49" s="75"/>
      <c r="EEY49" s="75"/>
      <c r="EEZ49" s="75"/>
      <c r="EFA49" s="75"/>
      <c r="EFB49" s="75"/>
      <c r="EFC49" s="75"/>
      <c r="EFD49" s="75"/>
      <c r="EFE49" s="75"/>
      <c r="EFF49" s="75"/>
      <c r="EFG49" s="75"/>
      <c r="EFH49" s="75"/>
      <c r="EFI49" s="75"/>
      <c r="EFJ49" s="75"/>
      <c r="EFK49" s="75"/>
      <c r="EFL49" s="75"/>
      <c r="EFM49" s="75"/>
      <c r="EFN49" s="75"/>
      <c r="EFO49" s="75"/>
      <c r="EFP49" s="75"/>
      <c r="EFQ49" s="75"/>
      <c r="EFR49" s="75"/>
      <c r="EFS49" s="75"/>
      <c r="EFT49" s="75"/>
      <c r="EFU49" s="75"/>
      <c r="EFV49" s="75"/>
      <c r="EFW49" s="75"/>
      <c r="EFX49" s="75"/>
      <c r="EFY49" s="75"/>
      <c r="EFZ49" s="75"/>
      <c r="EGA49" s="75"/>
      <c r="EGB49" s="75"/>
      <c r="EGC49" s="75"/>
      <c r="EGD49" s="75"/>
      <c r="EGE49" s="75"/>
      <c r="EGF49" s="75"/>
      <c r="EGG49" s="75"/>
      <c r="EGH49" s="75"/>
      <c r="EGI49" s="75"/>
      <c r="EGJ49" s="75"/>
      <c r="EGK49" s="75"/>
      <c r="EGL49" s="75"/>
      <c r="EGM49" s="75"/>
      <c r="EGN49" s="75"/>
      <c r="EGO49" s="75"/>
      <c r="EGP49" s="75"/>
      <c r="EGQ49" s="75"/>
      <c r="EGR49" s="75"/>
      <c r="EGS49" s="75"/>
      <c r="EGT49" s="75"/>
      <c r="EGU49" s="75"/>
      <c r="EGV49" s="75"/>
      <c r="EGW49" s="75"/>
      <c r="EGX49" s="75"/>
      <c r="EGY49" s="75"/>
      <c r="EGZ49" s="75"/>
      <c r="EHA49" s="75"/>
      <c r="EHB49" s="75"/>
      <c r="EHC49" s="75"/>
      <c r="EHD49" s="75"/>
      <c r="EHE49" s="75"/>
      <c r="EHF49" s="75"/>
      <c r="EHG49" s="75"/>
      <c r="EHH49" s="75"/>
      <c r="EHI49" s="75"/>
      <c r="EHJ49" s="75"/>
      <c r="EHK49" s="75"/>
      <c r="EHL49" s="75"/>
      <c r="EHM49" s="75"/>
      <c r="EHN49" s="75"/>
      <c r="EHO49" s="75"/>
      <c r="EHP49" s="75"/>
      <c r="EHQ49" s="75"/>
      <c r="EHR49" s="75"/>
      <c r="EHS49" s="75"/>
      <c r="EHT49" s="75"/>
      <c r="EHU49" s="75"/>
      <c r="EHV49" s="75"/>
      <c r="EHW49" s="75"/>
      <c r="EHX49" s="75"/>
      <c r="EHY49" s="75"/>
      <c r="EHZ49" s="75"/>
      <c r="EIA49" s="75"/>
      <c r="EIB49" s="75"/>
      <c r="EIC49" s="75"/>
      <c r="EID49" s="75"/>
      <c r="EIE49" s="75"/>
      <c r="EIF49" s="75"/>
      <c r="EIG49" s="75"/>
      <c r="EIH49" s="75"/>
      <c r="EII49" s="75"/>
      <c r="EIJ49" s="75"/>
      <c r="EIK49" s="75"/>
      <c r="EIL49" s="75"/>
      <c r="EIM49" s="75"/>
      <c r="EIN49" s="75"/>
      <c r="EIO49" s="75"/>
      <c r="EIP49" s="75"/>
      <c r="EIQ49" s="75"/>
      <c r="EIR49" s="75"/>
      <c r="EIS49" s="75"/>
      <c r="EIT49" s="75"/>
      <c r="EIU49" s="75"/>
      <c r="EIV49" s="75"/>
      <c r="EIW49" s="75"/>
      <c r="EIX49" s="75"/>
      <c r="EIY49" s="75"/>
      <c r="EIZ49" s="75"/>
      <c r="EJA49" s="75"/>
      <c r="EJB49" s="75"/>
      <c r="EJC49" s="75"/>
      <c r="EJD49" s="75"/>
      <c r="EJE49" s="75"/>
      <c r="EJF49" s="75"/>
      <c r="EJG49" s="75"/>
      <c r="EJH49" s="75"/>
      <c r="EJI49" s="75"/>
      <c r="EJJ49" s="75"/>
      <c r="EJK49" s="75"/>
      <c r="EJL49" s="75"/>
      <c r="EJM49" s="75"/>
      <c r="EJN49" s="75"/>
      <c r="EJO49" s="75"/>
      <c r="EJP49" s="75"/>
      <c r="EJQ49" s="75"/>
      <c r="EJR49" s="75"/>
      <c r="EJS49" s="75"/>
      <c r="EJT49" s="75"/>
      <c r="EJU49" s="75"/>
      <c r="EJV49" s="75"/>
      <c r="EJW49" s="75"/>
      <c r="EJX49" s="75"/>
      <c r="EJY49" s="75"/>
      <c r="EJZ49" s="75"/>
      <c r="EKA49" s="75"/>
      <c r="EKB49" s="75"/>
      <c r="EKC49" s="75"/>
      <c r="EKD49" s="75"/>
      <c r="EKE49" s="75"/>
      <c r="EKF49" s="75"/>
      <c r="EKG49" s="75"/>
      <c r="EKH49" s="75"/>
      <c r="EKI49" s="75"/>
      <c r="EKJ49" s="75"/>
      <c r="EKK49" s="75"/>
      <c r="EKL49" s="75"/>
      <c r="EKM49" s="75"/>
      <c r="EKN49" s="75"/>
      <c r="EKO49" s="75"/>
      <c r="EKP49" s="75"/>
      <c r="EKQ49" s="75"/>
      <c r="EKR49" s="75"/>
      <c r="EKS49" s="75"/>
      <c r="EKT49" s="75"/>
      <c r="EKU49" s="75"/>
      <c r="EKV49" s="75"/>
      <c r="EKW49" s="75"/>
      <c r="EKX49" s="75"/>
      <c r="EKY49" s="75"/>
      <c r="EKZ49" s="75"/>
      <c r="ELA49" s="75"/>
      <c r="ELB49" s="75"/>
      <c r="ELC49" s="75"/>
      <c r="ELD49" s="75"/>
      <c r="ELE49" s="75"/>
      <c r="ELF49" s="75"/>
      <c r="ELG49" s="75"/>
      <c r="ELH49" s="75"/>
      <c r="ELI49" s="75"/>
      <c r="ELJ49" s="75"/>
      <c r="ELK49" s="75"/>
      <c r="ELL49" s="75"/>
      <c r="ELM49" s="75"/>
      <c r="ELN49" s="75"/>
      <c r="ELO49" s="75"/>
      <c r="ELP49" s="75"/>
      <c r="ELQ49" s="75"/>
      <c r="ELR49" s="75"/>
      <c r="ELS49" s="75"/>
      <c r="ELT49" s="75"/>
      <c r="ELU49" s="75"/>
      <c r="ELV49" s="75"/>
      <c r="ELW49" s="75"/>
      <c r="ELX49" s="75"/>
      <c r="ELY49" s="75"/>
      <c r="ELZ49" s="75"/>
      <c r="EMA49" s="75"/>
      <c r="EMB49" s="75"/>
      <c r="EMC49" s="75"/>
      <c r="EMD49" s="75"/>
      <c r="EME49" s="75"/>
      <c r="EMF49" s="75"/>
      <c r="EMG49" s="75"/>
      <c r="EMH49" s="75"/>
      <c r="EMI49" s="75"/>
      <c r="EMJ49" s="75"/>
      <c r="EMK49" s="75"/>
      <c r="EML49" s="75"/>
      <c r="EMM49" s="75"/>
      <c r="EMN49" s="75"/>
      <c r="EMO49" s="75"/>
      <c r="EMP49" s="75"/>
      <c r="EMQ49" s="75"/>
      <c r="EMR49" s="75"/>
      <c r="EMS49" s="75"/>
      <c r="EMT49" s="75"/>
      <c r="EMU49" s="75"/>
      <c r="EMV49" s="75"/>
      <c r="EMW49" s="75"/>
      <c r="EMX49" s="75"/>
      <c r="EMY49" s="75"/>
      <c r="EMZ49" s="75"/>
      <c r="ENA49" s="75"/>
      <c r="ENB49" s="75"/>
      <c r="ENC49" s="75"/>
      <c r="END49" s="75"/>
      <c r="ENE49" s="75"/>
      <c r="ENF49" s="75"/>
      <c r="ENG49" s="75"/>
      <c r="ENH49" s="75"/>
      <c r="ENI49" s="75"/>
      <c r="ENJ49" s="75"/>
      <c r="ENK49" s="75"/>
      <c r="ENL49" s="75"/>
      <c r="ENM49" s="75"/>
      <c r="ENN49" s="75"/>
      <c r="ENO49" s="75"/>
      <c r="ENP49" s="75"/>
      <c r="ENQ49" s="75"/>
      <c r="ENR49" s="75"/>
      <c r="ENS49" s="75"/>
      <c r="ENT49" s="75"/>
      <c r="ENU49" s="75"/>
      <c r="ENV49" s="75"/>
      <c r="ENW49" s="75"/>
      <c r="ENX49" s="75"/>
      <c r="ENY49" s="75"/>
      <c r="ENZ49" s="75"/>
      <c r="EOA49" s="75"/>
      <c r="EOB49" s="75"/>
      <c r="EOC49" s="75"/>
      <c r="EOD49" s="75"/>
      <c r="EOE49" s="75"/>
      <c r="EOF49" s="75"/>
      <c r="EOG49" s="75"/>
      <c r="EOH49" s="75"/>
      <c r="EOI49" s="75"/>
      <c r="EOJ49" s="75"/>
      <c r="EOK49" s="75"/>
      <c r="EOL49" s="75"/>
      <c r="EOM49" s="75"/>
      <c r="EON49" s="75"/>
      <c r="EOO49" s="75"/>
      <c r="EOP49" s="75"/>
      <c r="EOQ49" s="75"/>
      <c r="EOR49" s="75"/>
      <c r="EOS49" s="75"/>
      <c r="EOT49" s="75"/>
      <c r="EOU49" s="75"/>
      <c r="EOV49" s="75"/>
      <c r="EOW49" s="75"/>
      <c r="EOX49" s="75"/>
      <c r="EOY49" s="75"/>
      <c r="EOZ49" s="75"/>
      <c r="EPA49" s="75"/>
      <c r="EPB49" s="75"/>
      <c r="EPC49" s="75"/>
      <c r="EPD49" s="75"/>
      <c r="EPE49" s="75"/>
      <c r="EPF49" s="75"/>
      <c r="EPG49" s="75"/>
      <c r="EPH49" s="75"/>
      <c r="EPI49" s="75"/>
      <c r="EPJ49" s="75"/>
      <c r="EPK49" s="75"/>
      <c r="EPL49" s="75"/>
      <c r="EPM49" s="75"/>
      <c r="EPN49" s="75"/>
      <c r="EPO49" s="75"/>
      <c r="EPP49" s="75"/>
      <c r="EPQ49" s="75"/>
      <c r="EPR49" s="75"/>
      <c r="EPS49" s="75"/>
      <c r="EPT49" s="75"/>
      <c r="EPU49" s="75"/>
      <c r="EPV49" s="75"/>
      <c r="EPW49" s="75"/>
      <c r="EPX49" s="75"/>
      <c r="EPY49" s="75"/>
      <c r="EPZ49" s="75"/>
      <c r="EQA49" s="75"/>
      <c r="EQB49" s="75"/>
      <c r="EQC49" s="75"/>
      <c r="EQD49" s="75"/>
      <c r="EQE49" s="75"/>
      <c r="EQF49" s="75"/>
      <c r="EQG49" s="75"/>
      <c r="EQH49" s="75"/>
      <c r="EQI49" s="75"/>
      <c r="EQJ49" s="75"/>
      <c r="EQK49" s="75"/>
      <c r="EQL49" s="75"/>
      <c r="EQM49" s="75"/>
      <c r="EQN49" s="75"/>
      <c r="EQO49" s="75"/>
      <c r="EQP49" s="75"/>
      <c r="EQQ49" s="75"/>
      <c r="EQR49" s="75"/>
      <c r="EQS49" s="75"/>
      <c r="EQT49" s="75"/>
      <c r="EQU49" s="75"/>
      <c r="EQV49" s="75"/>
      <c r="EQW49" s="75"/>
      <c r="EQX49" s="75"/>
      <c r="EQY49" s="75"/>
      <c r="EQZ49" s="75"/>
      <c r="ERA49" s="75"/>
      <c r="ERB49" s="75"/>
      <c r="ERC49" s="75"/>
      <c r="ERD49" s="75"/>
      <c r="ERE49" s="75"/>
      <c r="ERF49" s="75"/>
      <c r="ERG49" s="75"/>
      <c r="ERH49" s="75"/>
      <c r="ERI49" s="75"/>
      <c r="ERJ49" s="75"/>
      <c r="ERK49" s="75"/>
      <c r="ERL49" s="75"/>
      <c r="ERM49" s="75"/>
      <c r="ERN49" s="75"/>
      <c r="ERO49" s="75"/>
      <c r="ERP49" s="75"/>
      <c r="ERQ49" s="75"/>
      <c r="ERR49" s="75"/>
      <c r="ERS49" s="75"/>
      <c r="ERT49" s="75"/>
      <c r="ERU49" s="75"/>
      <c r="ERV49" s="75"/>
      <c r="ERW49" s="75"/>
      <c r="ERX49" s="75"/>
      <c r="ERY49" s="75"/>
      <c r="ERZ49" s="75"/>
      <c r="ESA49" s="75"/>
      <c r="ESB49" s="75"/>
      <c r="ESC49" s="75"/>
      <c r="ESD49" s="75"/>
      <c r="ESE49" s="75"/>
      <c r="ESF49" s="75"/>
      <c r="ESG49" s="75"/>
      <c r="ESH49" s="75"/>
      <c r="ESI49" s="75"/>
      <c r="ESJ49" s="75"/>
      <c r="ESK49" s="75"/>
      <c r="ESL49" s="75"/>
      <c r="ESM49" s="75"/>
      <c r="ESN49" s="75"/>
      <c r="ESO49" s="75"/>
      <c r="ESP49" s="75"/>
      <c r="ESQ49" s="75"/>
      <c r="ESR49" s="75"/>
      <c r="ESS49" s="75"/>
      <c r="EST49" s="75"/>
      <c r="ESU49" s="75"/>
      <c r="ESV49" s="75"/>
      <c r="ESW49" s="75"/>
      <c r="ESX49" s="75"/>
      <c r="ESY49" s="75"/>
      <c r="ESZ49" s="75"/>
      <c r="ETA49" s="75"/>
      <c r="ETB49" s="75"/>
      <c r="ETC49" s="75"/>
      <c r="ETD49" s="75"/>
      <c r="ETE49" s="75"/>
      <c r="ETF49" s="75"/>
      <c r="ETG49" s="75"/>
      <c r="ETH49" s="75"/>
      <c r="ETI49" s="75"/>
      <c r="ETJ49" s="75"/>
      <c r="ETK49" s="75"/>
      <c r="ETL49" s="75"/>
      <c r="ETM49" s="75"/>
      <c r="ETN49" s="75"/>
      <c r="ETO49" s="75"/>
      <c r="ETP49" s="75"/>
      <c r="ETQ49" s="75"/>
      <c r="ETR49" s="75"/>
      <c r="ETS49" s="75"/>
      <c r="ETT49" s="75"/>
      <c r="ETU49" s="75"/>
      <c r="ETV49" s="75"/>
      <c r="ETW49" s="75"/>
      <c r="ETX49" s="75"/>
      <c r="ETY49" s="75"/>
      <c r="ETZ49" s="75"/>
      <c r="EUA49" s="75"/>
      <c r="EUB49" s="75"/>
      <c r="EUC49" s="75"/>
      <c r="EUD49" s="75"/>
      <c r="EUE49" s="75"/>
      <c r="EUF49" s="75"/>
      <c r="EUG49" s="75"/>
      <c r="EUH49" s="75"/>
      <c r="EUI49" s="75"/>
      <c r="EUJ49" s="75"/>
      <c r="EUK49" s="75"/>
      <c r="EUL49" s="75"/>
      <c r="EUM49" s="75"/>
      <c r="EUN49" s="75"/>
      <c r="EUO49" s="75"/>
      <c r="EUP49" s="75"/>
      <c r="EUQ49" s="75"/>
      <c r="EUR49" s="75"/>
      <c r="EUS49" s="75"/>
      <c r="EUT49" s="75"/>
      <c r="EUU49" s="75"/>
      <c r="EUV49" s="75"/>
      <c r="EUW49" s="75"/>
      <c r="EUX49" s="75"/>
      <c r="EUY49" s="75"/>
      <c r="EUZ49" s="75"/>
      <c r="EVA49" s="75"/>
      <c r="EVB49" s="75"/>
      <c r="EVC49" s="75"/>
      <c r="EVD49" s="75"/>
      <c r="EVE49" s="75"/>
      <c r="EVF49" s="75"/>
      <c r="EVG49" s="75"/>
      <c r="EVH49" s="75"/>
      <c r="EVI49" s="75"/>
      <c r="EVJ49" s="75"/>
      <c r="EVK49" s="75"/>
      <c r="EVL49" s="75"/>
      <c r="EVM49" s="75"/>
      <c r="EVN49" s="75"/>
      <c r="EVO49" s="75"/>
      <c r="EVP49" s="75"/>
      <c r="EVQ49" s="75"/>
      <c r="EVR49" s="75"/>
      <c r="EVS49" s="75"/>
      <c r="EVT49" s="75"/>
      <c r="EVU49" s="75"/>
      <c r="EVV49" s="75"/>
      <c r="EVW49" s="75"/>
      <c r="EVX49" s="75"/>
      <c r="EVY49" s="75"/>
      <c r="EVZ49" s="75"/>
      <c r="EWA49" s="75"/>
      <c r="EWB49" s="75"/>
      <c r="EWC49" s="75"/>
      <c r="EWD49" s="75"/>
      <c r="EWE49" s="75"/>
      <c r="EWF49" s="75"/>
      <c r="EWG49" s="75"/>
      <c r="EWH49" s="75"/>
      <c r="EWI49" s="75"/>
      <c r="EWJ49" s="75"/>
      <c r="EWK49" s="75"/>
      <c r="EWL49" s="75"/>
      <c r="EWM49" s="75"/>
      <c r="EWN49" s="75"/>
      <c r="EWO49" s="75"/>
      <c r="EWP49" s="75"/>
      <c r="EWQ49" s="75"/>
      <c r="EWR49" s="75"/>
      <c r="EWS49" s="75"/>
      <c r="EWT49" s="75"/>
      <c r="EWU49" s="75"/>
      <c r="EWV49" s="75"/>
      <c r="EWW49" s="75"/>
      <c r="EWX49" s="75"/>
      <c r="EWY49" s="75"/>
      <c r="EWZ49" s="75"/>
      <c r="EXA49" s="75"/>
      <c r="EXB49" s="75"/>
      <c r="EXC49" s="75"/>
      <c r="EXD49" s="75"/>
      <c r="EXE49" s="75"/>
      <c r="EXF49" s="75"/>
      <c r="EXG49" s="75"/>
      <c r="EXH49" s="75"/>
      <c r="EXI49" s="75"/>
      <c r="EXJ49" s="75"/>
      <c r="EXK49" s="75"/>
      <c r="EXL49" s="75"/>
      <c r="EXM49" s="75"/>
      <c r="EXN49" s="75"/>
      <c r="EXO49" s="75"/>
      <c r="EXP49" s="75"/>
      <c r="EXQ49" s="75"/>
      <c r="EXR49" s="75"/>
      <c r="EXS49" s="75"/>
      <c r="EXT49" s="75"/>
      <c r="EXU49" s="75"/>
      <c r="EXV49" s="75"/>
      <c r="EXW49" s="75"/>
      <c r="EXX49" s="75"/>
      <c r="EXY49" s="75"/>
      <c r="EXZ49" s="75"/>
      <c r="EYA49" s="75"/>
      <c r="EYB49" s="75"/>
      <c r="EYC49" s="75"/>
      <c r="EYD49" s="75"/>
      <c r="EYE49" s="75"/>
      <c r="EYF49" s="75"/>
      <c r="EYG49" s="75"/>
      <c r="EYH49" s="75"/>
      <c r="EYI49" s="75"/>
      <c r="EYJ49" s="75"/>
      <c r="EYK49" s="75"/>
      <c r="EYL49" s="75"/>
      <c r="EYM49" s="75"/>
      <c r="EYN49" s="75"/>
      <c r="EYO49" s="75"/>
      <c r="EYP49" s="75"/>
      <c r="EYQ49" s="75"/>
      <c r="EYR49" s="75"/>
      <c r="EYS49" s="75"/>
      <c r="EYT49" s="75"/>
      <c r="EYU49" s="75"/>
      <c r="EYV49" s="75"/>
      <c r="EYW49" s="75"/>
      <c r="EYX49" s="75"/>
      <c r="EYY49" s="75"/>
      <c r="EYZ49" s="75"/>
      <c r="EZA49" s="75"/>
      <c r="EZB49" s="75"/>
      <c r="EZC49" s="75"/>
      <c r="EZD49" s="75"/>
      <c r="EZE49" s="75"/>
      <c r="EZF49" s="75"/>
      <c r="EZG49" s="75"/>
      <c r="EZH49" s="75"/>
      <c r="EZI49" s="75"/>
      <c r="EZJ49" s="75"/>
      <c r="EZK49" s="75"/>
      <c r="EZL49" s="75"/>
      <c r="EZM49" s="75"/>
      <c r="EZN49" s="75"/>
      <c r="EZO49" s="75"/>
      <c r="EZP49" s="75"/>
      <c r="EZQ49" s="75"/>
      <c r="EZR49" s="75"/>
      <c r="EZS49" s="75"/>
      <c r="EZT49" s="75"/>
      <c r="EZU49" s="75"/>
      <c r="EZV49" s="75"/>
      <c r="EZW49" s="75"/>
      <c r="EZX49" s="75"/>
      <c r="EZY49" s="75"/>
      <c r="EZZ49" s="75"/>
      <c r="FAA49" s="75"/>
      <c r="FAB49" s="75"/>
      <c r="FAC49" s="75"/>
      <c r="FAD49" s="75"/>
      <c r="FAE49" s="75"/>
      <c r="FAF49" s="75"/>
      <c r="FAG49" s="75"/>
      <c r="FAH49" s="75"/>
      <c r="FAI49" s="75"/>
      <c r="FAJ49" s="75"/>
      <c r="FAK49" s="75"/>
      <c r="FAL49" s="75"/>
      <c r="FAM49" s="75"/>
      <c r="FAN49" s="75"/>
      <c r="FAO49" s="75"/>
      <c r="FAP49" s="75"/>
      <c r="FAQ49" s="75"/>
      <c r="FAR49" s="75"/>
      <c r="FAS49" s="75"/>
      <c r="FAT49" s="75"/>
      <c r="FAU49" s="75"/>
      <c r="FAV49" s="75"/>
      <c r="FAW49" s="75"/>
      <c r="FAX49" s="75"/>
      <c r="FAY49" s="75"/>
      <c r="FAZ49" s="75"/>
      <c r="FBA49" s="75"/>
      <c r="FBB49" s="75"/>
      <c r="FBC49" s="75"/>
      <c r="FBD49" s="75"/>
      <c r="FBE49" s="75"/>
      <c r="FBF49" s="75"/>
      <c r="FBG49" s="75"/>
      <c r="FBH49" s="75"/>
      <c r="FBI49" s="75"/>
      <c r="FBJ49" s="75"/>
      <c r="FBK49" s="75"/>
      <c r="FBL49" s="75"/>
      <c r="FBM49" s="75"/>
      <c r="FBN49" s="75"/>
      <c r="FBO49" s="75"/>
      <c r="FBP49" s="75"/>
      <c r="FBQ49" s="75"/>
      <c r="FBR49" s="75"/>
      <c r="FBS49" s="75"/>
      <c r="FBT49" s="75"/>
      <c r="FBU49" s="75"/>
      <c r="FBV49" s="75"/>
      <c r="FBW49" s="75"/>
      <c r="FBX49" s="75"/>
      <c r="FBY49" s="75"/>
      <c r="FBZ49" s="75"/>
      <c r="FCA49" s="75"/>
      <c r="FCB49" s="75"/>
      <c r="FCC49" s="75"/>
      <c r="FCD49" s="75"/>
      <c r="FCE49" s="75"/>
      <c r="FCF49" s="75"/>
      <c r="FCG49" s="75"/>
      <c r="FCH49" s="75"/>
      <c r="FCI49" s="75"/>
      <c r="FCJ49" s="75"/>
      <c r="FCK49" s="75"/>
      <c r="FCL49" s="75"/>
      <c r="FCM49" s="75"/>
      <c r="FCN49" s="75"/>
      <c r="FCO49" s="75"/>
      <c r="FCP49" s="75"/>
      <c r="FCQ49" s="75"/>
      <c r="FCR49" s="75"/>
      <c r="FCS49" s="75"/>
      <c r="FCT49" s="75"/>
      <c r="FCU49" s="75"/>
      <c r="FCV49" s="75"/>
      <c r="FCW49" s="75"/>
      <c r="FCX49" s="75"/>
      <c r="FCY49" s="75"/>
      <c r="FCZ49" s="75"/>
      <c r="FDA49" s="75"/>
      <c r="FDB49" s="75"/>
      <c r="FDC49" s="75"/>
      <c r="FDD49" s="75"/>
      <c r="FDE49" s="75"/>
      <c r="FDF49" s="75"/>
      <c r="FDG49" s="75"/>
      <c r="FDH49" s="75"/>
      <c r="FDI49" s="75"/>
      <c r="FDJ49" s="75"/>
      <c r="FDK49" s="75"/>
      <c r="FDL49" s="75"/>
      <c r="FDM49" s="75"/>
      <c r="FDN49" s="75"/>
      <c r="FDO49" s="75"/>
      <c r="FDP49" s="75"/>
      <c r="FDQ49" s="75"/>
      <c r="FDR49" s="75"/>
      <c r="FDS49" s="75"/>
      <c r="FDT49" s="75"/>
      <c r="FDU49" s="75"/>
      <c r="FDV49" s="75"/>
      <c r="FDW49" s="75"/>
      <c r="FDX49" s="75"/>
      <c r="FDY49" s="75"/>
      <c r="FDZ49" s="75"/>
      <c r="FEA49" s="75"/>
      <c r="FEB49" s="75"/>
      <c r="FEC49" s="75"/>
      <c r="FED49" s="75"/>
      <c r="FEE49" s="75"/>
      <c r="FEF49" s="75"/>
      <c r="FEG49" s="75"/>
      <c r="FEH49" s="75"/>
      <c r="FEI49" s="75"/>
      <c r="FEJ49" s="75"/>
      <c r="FEK49" s="75"/>
      <c r="FEL49" s="75"/>
      <c r="FEM49" s="75"/>
      <c r="FEN49" s="75"/>
      <c r="FEO49" s="75"/>
      <c r="FEP49" s="75"/>
      <c r="FEQ49" s="75"/>
      <c r="FER49" s="75"/>
      <c r="FES49" s="75"/>
      <c r="FET49" s="75"/>
      <c r="FEU49" s="75"/>
      <c r="FEV49" s="75"/>
      <c r="FEW49" s="75"/>
      <c r="FEX49" s="75"/>
      <c r="FEY49" s="75"/>
      <c r="FEZ49" s="75"/>
      <c r="FFA49" s="75"/>
      <c r="FFB49" s="75"/>
      <c r="FFC49" s="75"/>
      <c r="FFD49" s="75"/>
      <c r="FFE49" s="75"/>
      <c r="FFF49" s="75"/>
      <c r="FFG49" s="75"/>
      <c r="FFH49" s="75"/>
      <c r="FFI49" s="75"/>
      <c r="FFJ49" s="75"/>
      <c r="FFK49" s="75"/>
      <c r="FFL49" s="75"/>
      <c r="FFM49" s="75"/>
      <c r="FFN49" s="75"/>
      <c r="FFO49" s="75"/>
      <c r="FFP49" s="75"/>
      <c r="FFQ49" s="75"/>
      <c r="FFR49" s="75"/>
      <c r="FFS49" s="75"/>
      <c r="FFT49" s="75"/>
      <c r="FFU49" s="75"/>
      <c r="FFV49" s="75"/>
      <c r="FFW49" s="75"/>
      <c r="FFX49" s="75"/>
      <c r="FFY49" s="75"/>
      <c r="FFZ49" s="75"/>
      <c r="FGA49" s="75"/>
      <c r="FGB49" s="75"/>
      <c r="FGC49" s="75"/>
      <c r="FGD49" s="75"/>
      <c r="FGE49" s="75"/>
      <c r="FGF49" s="75"/>
      <c r="FGG49" s="75"/>
      <c r="FGH49" s="75"/>
      <c r="FGI49" s="75"/>
      <c r="FGJ49" s="75"/>
      <c r="FGK49" s="75"/>
      <c r="FGL49" s="75"/>
      <c r="FGM49" s="75"/>
      <c r="FGN49" s="75"/>
      <c r="FGO49" s="75"/>
      <c r="FGP49" s="75"/>
      <c r="FGQ49" s="75"/>
      <c r="FGR49" s="75"/>
      <c r="FGS49" s="75"/>
      <c r="FGT49" s="75"/>
      <c r="FGU49" s="75"/>
      <c r="FGV49" s="75"/>
      <c r="FGW49" s="75"/>
      <c r="FGX49" s="75"/>
      <c r="FGY49" s="75"/>
      <c r="FGZ49" s="75"/>
      <c r="FHA49" s="75"/>
      <c r="FHB49" s="75"/>
      <c r="FHC49" s="75"/>
      <c r="FHD49" s="75"/>
      <c r="FHE49" s="75"/>
      <c r="FHF49" s="75"/>
      <c r="FHG49" s="75"/>
      <c r="FHH49" s="75"/>
      <c r="FHI49" s="75"/>
      <c r="FHJ49" s="75"/>
      <c r="FHK49" s="75"/>
      <c r="FHL49" s="75"/>
      <c r="FHM49" s="75"/>
      <c r="FHN49" s="75"/>
      <c r="FHO49" s="75"/>
      <c r="FHP49" s="75"/>
      <c r="FHQ49" s="75"/>
      <c r="FHR49" s="75"/>
      <c r="FHS49" s="75"/>
      <c r="FHT49" s="75"/>
      <c r="FHU49" s="75"/>
      <c r="FHV49" s="75"/>
      <c r="FHW49" s="75"/>
      <c r="FHX49" s="75"/>
      <c r="FHY49" s="75"/>
      <c r="FHZ49" s="75"/>
      <c r="FIA49" s="75"/>
      <c r="FIB49" s="75"/>
      <c r="FIC49" s="75"/>
      <c r="FID49" s="75"/>
      <c r="FIE49" s="75"/>
      <c r="FIF49" s="75"/>
      <c r="FIG49" s="75"/>
      <c r="FIH49" s="75"/>
      <c r="FII49" s="75"/>
      <c r="FIJ49" s="75"/>
      <c r="FIK49" s="75"/>
      <c r="FIL49" s="75"/>
      <c r="FIM49" s="75"/>
      <c r="FIN49" s="75"/>
      <c r="FIO49" s="75"/>
      <c r="FIP49" s="75"/>
      <c r="FIQ49" s="75"/>
      <c r="FIR49" s="75"/>
      <c r="FIS49" s="75"/>
      <c r="FIT49" s="75"/>
      <c r="FIU49" s="75"/>
      <c r="FIV49" s="75"/>
      <c r="FIW49" s="75"/>
      <c r="FIX49" s="75"/>
      <c r="FIY49" s="75"/>
      <c r="FIZ49" s="75"/>
      <c r="FJA49" s="75"/>
      <c r="FJB49" s="75"/>
      <c r="FJC49" s="75"/>
      <c r="FJD49" s="75"/>
      <c r="FJE49" s="75"/>
      <c r="FJF49" s="75"/>
      <c r="FJG49" s="75"/>
      <c r="FJH49" s="75"/>
      <c r="FJI49" s="75"/>
      <c r="FJJ49" s="75"/>
      <c r="FJK49" s="75"/>
      <c r="FJL49" s="75"/>
      <c r="FJM49" s="75"/>
      <c r="FJN49" s="75"/>
      <c r="FJO49" s="75"/>
      <c r="FJP49" s="75"/>
      <c r="FJQ49" s="75"/>
      <c r="FJR49" s="75"/>
      <c r="FJS49" s="75"/>
      <c r="FJT49" s="75"/>
      <c r="FJU49" s="75"/>
      <c r="FJV49" s="75"/>
      <c r="FJW49" s="75"/>
      <c r="FJX49" s="75"/>
      <c r="FJY49" s="75"/>
      <c r="FJZ49" s="75"/>
      <c r="FKA49" s="75"/>
      <c r="FKB49" s="75"/>
      <c r="FKC49" s="75"/>
      <c r="FKD49" s="75"/>
      <c r="FKE49" s="75"/>
      <c r="FKF49" s="75"/>
      <c r="FKG49" s="75"/>
      <c r="FKH49" s="75"/>
      <c r="FKI49" s="75"/>
      <c r="FKJ49" s="75"/>
      <c r="FKK49" s="75"/>
      <c r="FKL49" s="75"/>
      <c r="FKM49" s="75"/>
      <c r="FKN49" s="75"/>
      <c r="FKO49" s="75"/>
      <c r="FKP49" s="75"/>
      <c r="FKQ49" s="75"/>
      <c r="FKR49" s="75"/>
      <c r="FKS49" s="75"/>
      <c r="FKT49" s="75"/>
      <c r="FKU49" s="75"/>
      <c r="FKV49" s="75"/>
      <c r="FKW49" s="75"/>
      <c r="FKX49" s="75"/>
      <c r="FKY49" s="75"/>
      <c r="FKZ49" s="75"/>
      <c r="FLA49" s="75"/>
      <c r="FLB49" s="75"/>
      <c r="FLC49" s="75"/>
      <c r="FLD49" s="75"/>
      <c r="FLE49" s="75"/>
      <c r="FLF49" s="75"/>
      <c r="FLG49" s="75"/>
      <c r="FLH49" s="75"/>
      <c r="FLI49" s="75"/>
      <c r="FLJ49" s="75"/>
      <c r="FLK49" s="75"/>
      <c r="FLL49" s="75"/>
      <c r="FLM49" s="75"/>
      <c r="FLN49" s="75"/>
      <c r="FLO49" s="75"/>
      <c r="FLP49" s="75"/>
      <c r="FLQ49" s="75"/>
      <c r="FLR49" s="75"/>
      <c r="FLS49" s="75"/>
      <c r="FLT49" s="75"/>
      <c r="FLU49" s="75"/>
      <c r="FLV49" s="75"/>
      <c r="FLW49" s="75"/>
      <c r="FLX49" s="75"/>
      <c r="FLY49" s="75"/>
      <c r="FLZ49" s="75"/>
      <c r="FMA49" s="75"/>
      <c r="FMB49" s="75"/>
      <c r="FMC49" s="75"/>
      <c r="FMD49" s="75"/>
      <c r="FME49" s="75"/>
      <c r="FMF49" s="75"/>
      <c r="FMG49" s="75"/>
      <c r="FMH49" s="75"/>
      <c r="FMI49" s="75"/>
      <c r="FMJ49" s="75"/>
      <c r="FMK49" s="75"/>
      <c r="FML49" s="75"/>
      <c r="FMM49" s="75"/>
      <c r="FMN49" s="75"/>
      <c r="FMO49" s="75"/>
      <c r="FMP49" s="75"/>
      <c r="FMQ49" s="75"/>
      <c r="FMR49" s="75"/>
      <c r="FMS49" s="75"/>
      <c r="FMT49" s="75"/>
      <c r="FMU49" s="75"/>
      <c r="FMV49" s="75"/>
      <c r="FMW49" s="75"/>
      <c r="FMX49" s="75"/>
      <c r="FMY49" s="75"/>
      <c r="FMZ49" s="75"/>
      <c r="FNA49" s="75"/>
      <c r="FNB49" s="75"/>
      <c r="FNC49" s="75"/>
      <c r="FND49" s="75"/>
      <c r="FNE49" s="75"/>
      <c r="FNF49" s="75"/>
      <c r="FNG49" s="75"/>
      <c r="FNH49" s="75"/>
      <c r="FNI49" s="75"/>
      <c r="FNJ49" s="75"/>
      <c r="FNK49" s="75"/>
      <c r="FNL49" s="75"/>
      <c r="FNM49" s="75"/>
      <c r="FNN49" s="75"/>
      <c r="FNO49" s="75"/>
      <c r="FNP49" s="75"/>
      <c r="FNQ49" s="75"/>
      <c r="FNR49" s="75"/>
      <c r="FNS49" s="75"/>
      <c r="FNT49" s="75"/>
      <c r="FNU49" s="75"/>
      <c r="FNV49" s="75"/>
      <c r="FNW49" s="75"/>
      <c r="FNX49" s="75"/>
      <c r="FNY49" s="75"/>
      <c r="FNZ49" s="75"/>
      <c r="FOA49" s="75"/>
      <c r="FOB49" s="75"/>
      <c r="FOC49" s="75"/>
      <c r="FOD49" s="75"/>
      <c r="FOE49" s="75"/>
      <c r="FOF49" s="75"/>
      <c r="FOG49" s="75"/>
      <c r="FOH49" s="75"/>
      <c r="FOI49" s="75"/>
      <c r="FOJ49" s="75"/>
      <c r="FOK49" s="75"/>
      <c r="FOL49" s="75"/>
      <c r="FOM49" s="75"/>
      <c r="FON49" s="75"/>
      <c r="FOO49" s="75"/>
      <c r="FOP49" s="75"/>
      <c r="FOQ49" s="75"/>
      <c r="FOR49" s="75"/>
      <c r="FOS49" s="75"/>
      <c r="FOT49" s="75"/>
      <c r="FOU49" s="75"/>
      <c r="FOV49" s="75"/>
      <c r="FOW49" s="75"/>
      <c r="FOX49" s="75"/>
      <c r="FOY49" s="75"/>
      <c r="FOZ49" s="75"/>
      <c r="FPA49" s="75"/>
      <c r="FPB49" s="75"/>
      <c r="FPC49" s="75"/>
      <c r="FPD49" s="75"/>
      <c r="FPE49" s="75"/>
      <c r="FPF49" s="75"/>
      <c r="FPG49" s="75"/>
      <c r="FPH49" s="75"/>
      <c r="FPI49" s="75"/>
      <c r="FPJ49" s="75"/>
      <c r="FPK49" s="75"/>
      <c r="FPL49" s="75"/>
      <c r="FPM49" s="75"/>
      <c r="FPN49" s="75"/>
      <c r="FPO49" s="75"/>
      <c r="FPP49" s="75"/>
      <c r="FPQ49" s="75"/>
      <c r="FPR49" s="75"/>
      <c r="FPS49" s="75"/>
      <c r="FPT49" s="75"/>
      <c r="FPU49" s="75"/>
      <c r="FPV49" s="75"/>
      <c r="FPW49" s="75"/>
      <c r="FPX49" s="75"/>
      <c r="FPY49" s="75"/>
      <c r="FPZ49" s="75"/>
      <c r="FQA49" s="75"/>
      <c r="FQB49" s="75"/>
      <c r="FQC49" s="75"/>
      <c r="FQD49" s="75"/>
      <c r="FQE49" s="75"/>
      <c r="FQF49" s="75"/>
      <c r="FQG49" s="75"/>
      <c r="FQH49" s="75"/>
      <c r="FQI49" s="75"/>
      <c r="FQJ49" s="75"/>
      <c r="FQK49" s="75"/>
      <c r="FQL49" s="75"/>
      <c r="FQM49" s="75"/>
      <c r="FQN49" s="75"/>
      <c r="FQO49" s="75"/>
      <c r="FQP49" s="75"/>
      <c r="FQQ49" s="75"/>
      <c r="FQR49" s="75"/>
      <c r="FQS49" s="75"/>
      <c r="FQT49" s="75"/>
      <c r="FQU49" s="75"/>
      <c r="FQV49" s="75"/>
      <c r="FQW49" s="75"/>
      <c r="FQX49" s="75"/>
      <c r="FQY49" s="75"/>
      <c r="FQZ49" s="75"/>
      <c r="FRA49" s="75"/>
      <c r="FRB49" s="75"/>
      <c r="FRC49" s="75"/>
      <c r="FRD49" s="75"/>
      <c r="FRE49" s="75"/>
      <c r="FRF49" s="75"/>
      <c r="FRG49" s="75"/>
      <c r="FRH49" s="75"/>
      <c r="FRI49" s="75"/>
      <c r="FRJ49" s="75"/>
      <c r="FRK49" s="75"/>
      <c r="FRL49" s="75"/>
      <c r="FRM49" s="75"/>
      <c r="FRN49" s="75"/>
      <c r="FRO49" s="75"/>
      <c r="FRP49" s="75"/>
      <c r="FRQ49" s="75"/>
      <c r="FRR49" s="75"/>
      <c r="FRS49" s="75"/>
      <c r="FRT49" s="75"/>
      <c r="FRU49" s="75"/>
      <c r="FRV49" s="75"/>
      <c r="FRW49" s="75"/>
      <c r="FRX49" s="75"/>
      <c r="FRY49" s="75"/>
      <c r="FRZ49" s="75"/>
      <c r="FSA49" s="75"/>
      <c r="FSB49" s="75"/>
      <c r="FSC49" s="75"/>
      <c r="FSD49" s="75"/>
      <c r="FSE49" s="75"/>
      <c r="FSF49" s="75"/>
      <c r="FSG49" s="75"/>
      <c r="FSH49" s="75"/>
      <c r="FSI49" s="75"/>
      <c r="FSJ49" s="75"/>
      <c r="FSK49" s="75"/>
      <c r="FSL49" s="75"/>
      <c r="FSM49" s="75"/>
      <c r="FSN49" s="75"/>
      <c r="FSO49" s="75"/>
      <c r="FSP49" s="75"/>
      <c r="FSQ49" s="75"/>
      <c r="FSR49" s="75"/>
      <c r="FSS49" s="75"/>
      <c r="FST49" s="75"/>
      <c r="FSU49" s="75"/>
      <c r="FSV49" s="75"/>
      <c r="FSW49" s="75"/>
      <c r="FSX49" s="75"/>
      <c r="FSY49" s="75"/>
      <c r="FSZ49" s="75"/>
      <c r="FTA49" s="75"/>
      <c r="FTB49" s="75"/>
      <c r="FTC49" s="75"/>
      <c r="FTD49" s="75"/>
      <c r="FTE49" s="75"/>
      <c r="FTF49" s="75"/>
      <c r="FTG49" s="75"/>
      <c r="FTH49" s="75"/>
      <c r="FTI49" s="75"/>
      <c r="FTJ49" s="75"/>
      <c r="FTK49" s="75"/>
      <c r="FTL49" s="75"/>
      <c r="FTM49" s="75"/>
      <c r="FTN49" s="75"/>
      <c r="FTO49" s="75"/>
      <c r="FTP49" s="75"/>
      <c r="FTQ49" s="75"/>
      <c r="FTR49" s="75"/>
      <c r="FTS49" s="75"/>
      <c r="FTT49" s="75"/>
      <c r="FTU49" s="75"/>
      <c r="FTV49" s="75"/>
      <c r="FTW49" s="75"/>
      <c r="FTX49" s="75"/>
      <c r="FTY49" s="75"/>
      <c r="FTZ49" s="75"/>
      <c r="FUA49" s="75"/>
      <c r="FUB49" s="75"/>
      <c r="FUC49" s="75"/>
      <c r="FUD49" s="75"/>
      <c r="FUE49" s="75"/>
      <c r="FUF49" s="75"/>
      <c r="FUG49" s="75"/>
      <c r="FUH49" s="75"/>
      <c r="FUI49" s="75"/>
      <c r="FUJ49" s="75"/>
      <c r="FUK49" s="75"/>
      <c r="FUL49" s="75"/>
      <c r="FUM49" s="75"/>
      <c r="FUN49" s="75"/>
      <c r="FUO49" s="75"/>
      <c r="FUP49" s="75"/>
      <c r="FUQ49" s="75"/>
      <c r="FUR49" s="75"/>
      <c r="FUS49" s="75"/>
      <c r="FUT49" s="75"/>
      <c r="FUU49" s="75"/>
      <c r="FUV49" s="75"/>
      <c r="FUW49" s="75"/>
      <c r="FUX49" s="75"/>
      <c r="FUY49" s="75"/>
      <c r="FUZ49" s="75"/>
      <c r="FVA49" s="75"/>
      <c r="FVB49" s="75"/>
      <c r="FVC49" s="75"/>
      <c r="FVD49" s="75"/>
      <c r="FVE49" s="75"/>
      <c r="FVF49" s="75"/>
      <c r="FVG49" s="75"/>
      <c r="FVH49" s="75"/>
      <c r="FVI49" s="75"/>
      <c r="FVJ49" s="75"/>
      <c r="FVK49" s="75"/>
      <c r="FVL49" s="75"/>
      <c r="FVM49" s="75"/>
      <c r="FVN49" s="75"/>
      <c r="FVO49" s="75"/>
      <c r="FVP49" s="75"/>
      <c r="FVQ49" s="75"/>
      <c r="FVR49" s="75"/>
      <c r="FVS49" s="75"/>
      <c r="FVT49" s="75"/>
      <c r="FVU49" s="75"/>
      <c r="FVV49" s="75"/>
      <c r="FVW49" s="75"/>
      <c r="FVX49" s="75"/>
      <c r="FVY49" s="75"/>
      <c r="FVZ49" s="75"/>
      <c r="FWA49" s="75"/>
      <c r="FWB49" s="75"/>
      <c r="FWC49" s="75"/>
      <c r="FWD49" s="75"/>
      <c r="FWE49" s="75"/>
      <c r="FWF49" s="75"/>
      <c r="FWG49" s="75"/>
      <c r="FWH49" s="75"/>
      <c r="FWI49" s="75"/>
      <c r="FWJ49" s="75"/>
      <c r="FWK49" s="75"/>
      <c r="FWL49" s="75"/>
      <c r="FWM49" s="75"/>
      <c r="FWN49" s="75"/>
      <c r="FWO49" s="75"/>
      <c r="FWP49" s="75"/>
      <c r="FWQ49" s="75"/>
      <c r="FWR49" s="75"/>
      <c r="FWS49" s="75"/>
      <c r="FWT49" s="75"/>
      <c r="FWU49" s="75"/>
      <c r="FWV49" s="75"/>
      <c r="FWW49" s="75"/>
      <c r="FWX49" s="75"/>
      <c r="FWY49" s="75"/>
      <c r="FWZ49" s="75"/>
      <c r="FXA49" s="75"/>
      <c r="FXB49" s="75"/>
      <c r="FXC49" s="75"/>
      <c r="FXD49" s="75"/>
      <c r="FXE49" s="75"/>
      <c r="FXF49" s="75"/>
      <c r="FXG49" s="75"/>
      <c r="FXH49" s="75"/>
      <c r="FXI49" s="75"/>
      <c r="FXJ49" s="75"/>
      <c r="FXK49" s="75"/>
      <c r="FXL49" s="75"/>
      <c r="FXM49" s="75"/>
      <c r="FXN49" s="75"/>
      <c r="FXO49" s="75"/>
      <c r="FXP49" s="75"/>
      <c r="FXQ49" s="75"/>
      <c r="FXR49" s="75"/>
      <c r="FXS49" s="75"/>
      <c r="FXT49" s="75"/>
      <c r="FXU49" s="75"/>
      <c r="FXV49" s="75"/>
      <c r="FXW49" s="75"/>
      <c r="FXX49" s="75"/>
      <c r="FXY49" s="75"/>
      <c r="FXZ49" s="75"/>
      <c r="FYA49" s="75"/>
      <c r="FYB49" s="75"/>
      <c r="FYC49" s="75"/>
      <c r="FYD49" s="75"/>
      <c r="FYE49" s="75"/>
      <c r="FYF49" s="75"/>
      <c r="FYG49" s="75"/>
      <c r="FYH49" s="75"/>
      <c r="FYI49" s="75"/>
      <c r="FYJ49" s="75"/>
      <c r="FYK49" s="75"/>
      <c r="FYL49" s="75"/>
      <c r="FYM49" s="75"/>
      <c r="FYN49" s="75"/>
      <c r="FYO49" s="75"/>
      <c r="FYP49" s="75"/>
      <c r="FYQ49" s="75"/>
      <c r="FYR49" s="75"/>
      <c r="FYS49" s="75"/>
      <c r="FYT49" s="75"/>
      <c r="FYU49" s="75"/>
      <c r="FYV49" s="75"/>
      <c r="FYW49" s="75"/>
      <c r="FYX49" s="75"/>
      <c r="FYY49" s="75"/>
      <c r="FYZ49" s="75"/>
      <c r="FZA49" s="75"/>
      <c r="FZB49" s="75"/>
      <c r="FZC49" s="75"/>
      <c r="FZD49" s="75"/>
      <c r="FZE49" s="75"/>
      <c r="FZF49" s="75"/>
      <c r="FZG49" s="75"/>
      <c r="FZH49" s="75"/>
      <c r="FZI49" s="75"/>
      <c r="FZJ49" s="75"/>
      <c r="FZK49" s="75"/>
      <c r="FZL49" s="75"/>
      <c r="FZM49" s="75"/>
      <c r="FZN49" s="75"/>
      <c r="FZO49" s="75"/>
      <c r="FZP49" s="75"/>
      <c r="FZQ49" s="75"/>
      <c r="FZR49" s="75"/>
      <c r="FZS49" s="75"/>
      <c r="FZT49" s="75"/>
      <c r="FZU49" s="75"/>
      <c r="FZV49" s="75"/>
      <c r="FZW49" s="75"/>
      <c r="FZX49" s="75"/>
      <c r="FZY49" s="75"/>
      <c r="FZZ49" s="75"/>
      <c r="GAA49" s="75"/>
      <c r="GAB49" s="75"/>
      <c r="GAC49" s="75"/>
      <c r="GAD49" s="75"/>
      <c r="GAE49" s="75"/>
      <c r="GAF49" s="75"/>
      <c r="GAG49" s="75"/>
      <c r="GAH49" s="75"/>
      <c r="GAI49" s="75"/>
      <c r="GAJ49" s="75"/>
      <c r="GAK49" s="75"/>
      <c r="GAL49" s="75"/>
      <c r="GAM49" s="75"/>
      <c r="GAN49" s="75"/>
      <c r="GAO49" s="75"/>
      <c r="GAP49" s="75"/>
      <c r="GAQ49" s="75"/>
      <c r="GAR49" s="75"/>
      <c r="GAS49" s="75"/>
      <c r="GAT49" s="75"/>
      <c r="GAU49" s="75"/>
      <c r="GAV49" s="75"/>
      <c r="GAW49" s="75"/>
      <c r="GAX49" s="75"/>
      <c r="GAY49" s="75"/>
      <c r="GAZ49" s="75"/>
      <c r="GBA49" s="75"/>
      <c r="GBB49" s="75"/>
      <c r="GBC49" s="75"/>
      <c r="GBD49" s="75"/>
      <c r="GBE49" s="75"/>
      <c r="GBF49" s="75"/>
      <c r="GBG49" s="75"/>
      <c r="GBH49" s="75"/>
      <c r="GBI49" s="75"/>
      <c r="GBJ49" s="75"/>
      <c r="GBK49" s="75"/>
      <c r="GBL49" s="75"/>
      <c r="GBM49" s="75"/>
      <c r="GBN49" s="75"/>
      <c r="GBO49" s="75"/>
      <c r="GBP49" s="75"/>
      <c r="GBQ49" s="75"/>
      <c r="GBR49" s="75"/>
      <c r="GBS49" s="75"/>
      <c r="GBT49" s="75"/>
      <c r="GBU49" s="75"/>
      <c r="GBV49" s="75"/>
      <c r="GBW49" s="75"/>
      <c r="GBX49" s="75"/>
      <c r="GBY49" s="75"/>
      <c r="GBZ49" s="75"/>
      <c r="GCA49" s="75"/>
      <c r="GCB49" s="75"/>
      <c r="GCC49" s="75"/>
      <c r="GCD49" s="75"/>
      <c r="GCE49" s="75"/>
      <c r="GCF49" s="75"/>
      <c r="GCG49" s="75"/>
      <c r="GCH49" s="75"/>
      <c r="GCI49" s="75"/>
      <c r="GCJ49" s="75"/>
      <c r="GCK49" s="75"/>
      <c r="GCL49" s="75"/>
      <c r="GCM49" s="75"/>
      <c r="GCN49" s="75"/>
      <c r="GCO49" s="75"/>
      <c r="GCP49" s="75"/>
      <c r="GCQ49" s="75"/>
      <c r="GCR49" s="75"/>
      <c r="GCS49" s="75"/>
      <c r="GCT49" s="75"/>
      <c r="GCU49" s="75"/>
      <c r="GCV49" s="75"/>
      <c r="GCW49" s="75"/>
      <c r="GCX49" s="75"/>
      <c r="GCY49" s="75"/>
      <c r="GCZ49" s="75"/>
      <c r="GDA49" s="75"/>
      <c r="GDB49" s="75"/>
      <c r="GDC49" s="75"/>
      <c r="GDD49" s="75"/>
      <c r="GDE49" s="75"/>
      <c r="GDF49" s="75"/>
      <c r="GDG49" s="75"/>
      <c r="GDH49" s="75"/>
      <c r="GDI49" s="75"/>
      <c r="GDJ49" s="75"/>
      <c r="GDK49" s="75"/>
      <c r="GDL49" s="75"/>
      <c r="GDM49" s="75"/>
      <c r="GDN49" s="75"/>
      <c r="GDO49" s="75"/>
      <c r="GDP49" s="75"/>
      <c r="GDQ49" s="75"/>
      <c r="GDR49" s="75"/>
      <c r="GDS49" s="75"/>
      <c r="GDT49" s="75"/>
      <c r="GDU49" s="75"/>
      <c r="GDV49" s="75"/>
      <c r="GDW49" s="75"/>
      <c r="GDX49" s="75"/>
      <c r="GDY49" s="75"/>
      <c r="GDZ49" s="75"/>
      <c r="GEA49" s="75"/>
      <c r="GEB49" s="75"/>
      <c r="GEC49" s="75"/>
      <c r="GED49" s="75"/>
      <c r="GEE49" s="75"/>
      <c r="GEF49" s="75"/>
      <c r="GEG49" s="75"/>
      <c r="GEH49" s="75"/>
      <c r="GEI49" s="75"/>
      <c r="GEJ49" s="75"/>
      <c r="GEK49" s="75"/>
      <c r="GEL49" s="75"/>
      <c r="GEM49" s="75"/>
      <c r="GEN49" s="75"/>
      <c r="GEO49" s="75"/>
      <c r="GEP49" s="75"/>
      <c r="GEQ49" s="75"/>
      <c r="GER49" s="75"/>
      <c r="GES49" s="75"/>
      <c r="GET49" s="75"/>
      <c r="GEU49" s="75"/>
      <c r="GEV49" s="75"/>
      <c r="GEW49" s="75"/>
      <c r="GEX49" s="75"/>
      <c r="GEY49" s="75"/>
      <c r="GEZ49" s="75"/>
      <c r="GFA49" s="75"/>
      <c r="GFB49" s="75"/>
      <c r="GFC49" s="75"/>
      <c r="GFD49" s="75"/>
      <c r="GFE49" s="75"/>
      <c r="GFF49" s="75"/>
      <c r="GFG49" s="75"/>
      <c r="GFH49" s="75"/>
      <c r="GFI49" s="75"/>
      <c r="GFJ49" s="75"/>
      <c r="GFK49" s="75"/>
      <c r="GFL49" s="75"/>
      <c r="GFM49" s="75"/>
      <c r="GFN49" s="75"/>
      <c r="GFO49" s="75"/>
      <c r="GFP49" s="75"/>
      <c r="GFQ49" s="75"/>
      <c r="GFR49" s="75"/>
      <c r="GFS49" s="75"/>
      <c r="GFT49" s="75"/>
      <c r="GFU49" s="75"/>
      <c r="GFV49" s="75"/>
      <c r="GFW49" s="75"/>
      <c r="GFX49" s="75"/>
      <c r="GFY49" s="75"/>
      <c r="GFZ49" s="75"/>
      <c r="GGA49" s="75"/>
      <c r="GGB49" s="75"/>
      <c r="GGC49" s="75"/>
      <c r="GGD49" s="75"/>
      <c r="GGE49" s="75"/>
      <c r="GGF49" s="75"/>
      <c r="GGG49" s="75"/>
      <c r="GGH49" s="75"/>
      <c r="GGI49" s="75"/>
      <c r="GGJ49" s="75"/>
      <c r="GGK49" s="75"/>
      <c r="GGL49" s="75"/>
      <c r="GGM49" s="75"/>
      <c r="GGN49" s="75"/>
      <c r="GGO49" s="75"/>
      <c r="GGP49" s="75"/>
      <c r="GGQ49" s="75"/>
      <c r="GGR49" s="75"/>
      <c r="GGS49" s="75"/>
      <c r="GGT49" s="75"/>
      <c r="GGU49" s="75"/>
      <c r="GGV49" s="75"/>
      <c r="GGW49" s="75"/>
      <c r="GGX49" s="75"/>
      <c r="GGY49" s="75"/>
      <c r="GGZ49" s="75"/>
      <c r="GHA49" s="75"/>
      <c r="GHB49" s="75"/>
      <c r="GHC49" s="75"/>
      <c r="GHD49" s="75"/>
      <c r="GHE49" s="75"/>
      <c r="GHF49" s="75"/>
      <c r="GHG49" s="75"/>
      <c r="GHH49" s="75"/>
      <c r="GHI49" s="75"/>
      <c r="GHJ49" s="75"/>
      <c r="GHK49" s="75"/>
      <c r="GHL49" s="75"/>
      <c r="GHM49" s="75"/>
      <c r="GHN49" s="75"/>
      <c r="GHO49" s="75"/>
      <c r="GHP49" s="75"/>
      <c r="GHQ49" s="75"/>
      <c r="GHR49" s="75"/>
      <c r="GHS49" s="75"/>
      <c r="GHT49" s="75"/>
      <c r="GHU49" s="75"/>
      <c r="GHV49" s="75"/>
      <c r="GHW49" s="75"/>
      <c r="GHX49" s="75"/>
      <c r="GHY49" s="75"/>
      <c r="GHZ49" s="75"/>
      <c r="GIA49" s="75"/>
      <c r="GIB49" s="75"/>
      <c r="GIC49" s="75"/>
      <c r="GID49" s="75"/>
      <c r="GIE49" s="75"/>
      <c r="GIF49" s="75"/>
      <c r="GIG49" s="75"/>
      <c r="GIH49" s="75"/>
      <c r="GII49" s="75"/>
      <c r="GIJ49" s="75"/>
      <c r="GIK49" s="75"/>
      <c r="GIL49" s="75"/>
      <c r="GIM49" s="75"/>
      <c r="GIN49" s="75"/>
      <c r="GIO49" s="75"/>
      <c r="GIP49" s="75"/>
      <c r="GIQ49" s="75"/>
      <c r="GIR49" s="75"/>
      <c r="GIS49" s="75"/>
      <c r="GIT49" s="75"/>
      <c r="GIU49" s="75"/>
      <c r="GIV49" s="75"/>
      <c r="GIW49" s="75"/>
      <c r="GIX49" s="75"/>
      <c r="GIY49" s="75"/>
      <c r="GIZ49" s="75"/>
      <c r="GJA49" s="75"/>
      <c r="GJB49" s="75"/>
      <c r="GJC49" s="75"/>
      <c r="GJD49" s="75"/>
      <c r="GJE49" s="75"/>
      <c r="GJF49" s="75"/>
      <c r="GJG49" s="75"/>
      <c r="GJH49" s="75"/>
      <c r="GJI49" s="75"/>
      <c r="GJJ49" s="75"/>
      <c r="GJK49" s="75"/>
      <c r="GJL49" s="75"/>
      <c r="GJM49" s="75"/>
      <c r="GJN49" s="75"/>
      <c r="GJO49" s="75"/>
      <c r="GJP49" s="75"/>
      <c r="GJQ49" s="75"/>
      <c r="GJR49" s="75"/>
      <c r="GJS49" s="75"/>
      <c r="GJT49" s="75"/>
      <c r="GJU49" s="75"/>
      <c r="GJV49" s="75"/>
      <c r="GJW49" s="75"/>
      <c r="GJX49" s="75"/>
      <c r="GJY49" s="75"/>
      <c r="GJZ49" s="75"/>
      <c r="GKA49" s="75"/>
      <c r="GKB49" s="75"/>
      <c r="GKC49" s="75"/>
      <c r="GKD49" s="75"/>
      <c r="GKE49" s="75"/>
      <c r="GKF49" s="75"/>
      <c r="GKG49" s="75"/>
      <c r="GKH49" s="75"/>
      <c r="GKI49" s="75"/>
      <c r="GKJ49" s="75"/>
      <c r="GKK49" s="75"/>
      <c r="GKL49" s="75"/>
      <c r="GKM49" s="75"/>
      <c r="GKN49" s="75"/>
      <c r="GKO49" s="75"/>
      <c r="GKP49" s="75"/>
      <c r="GKQ49" s="75"/>
      <c r="GKR49" s="75"/>
      <c r="GKS49" s="75"/>
      <c r="GKT49" s="75"/>
      <c r="GKU49" s="75"/>
      <c r="GKV49" s="75"/>
      <c r="GKW49" s="75"/>
      <c r="GKX49" s="75"/>
      <c r="GKY49" s="75"/>
      <c r="GKZ49" s="75"/>
      <c r="GLA49" s="75"/>
      <c r="GLB49" s="75"/>
      <c r="GLC49" s="75"/>
      <c r="GLD49" s="75"/>
      <c r="GLE49" s="75"/>
      <c r="GLF49" s="75"/>
      <c r="GLG49" s="75"/>
      <c r="GLH49" s="75"/>
      <c r="GLI49" s="75"/>
      <c r="GLJ49" s="75"/>
      <c r="GLK49" s="75"/>
      <c r="GLL49" s="75"/>
      <c r="GLM49" s="75"/>
      <c r="GLN49" s="75"/>
      <c r="GLO49" s="75"/>
      <c r="GLP49" s="75"/>
      <c r="GLQ49" s="75"/>
      <c r="GLR49" s="75"/>
      <c r="GLS49" s="75"/>
      <c r="GLT49" s="75"/>
      <c r="GLU49" s="75"/>
      <c r="GLV49" s="75"/>
      <c r="GLW49" s="75"/>
      <c r="GLX49" s="75"/>
      <c r="GLY49" s="75"/>
      <c r="GLZ49" s="75"/>
      <c r="GMA49" s="75"/>
      <c r="GMB49" s="75"/>
      <c r="GMC49" s="75"/>
      <c r="GMD49" s="75"/>
      <c r="GME49" s="75"/>
      <c r="GMF49" s="75"/>
      <c r="GMG49" s="75"/>
      <c r="GMH49" s="75"/>
      <c r="GMI49" s="75"/>
      <c r="GMJ49" s="75"/>
      <c r="GMK49" s="75"/>
      <c r="GML49" s="75"/>
      <c r="GMM49" s="75"/>
      <c r="GMN49" s="75"/>
      <c r="GMO49" s="75"/>
      <c r="GMP49" s="75"/>
      <c r="GMQ49" s="75"/>
      <c r="GMR49" s="75"/>
      <c r="GMS49" s="75"/>
      <c r="GMT49" s="75"/>
      <c r="GMU49" s="75"/>
      <c r="GMV49" s="75"/>
      <c r="GMW49" s="75"/>
      <c r="GMX49" s="75"/>
      <c r="GMY49" s="75"/>
      <c r="GMZ49" s="75"/>
      <c r="GNA49" s="75"/>
      <c r="GNB49" s="75"/>
      <c r="GNC49" s="75"/>
      <c r="GND49" s="75"/>
      <c r="GNE49" s="75"/>
      <c r="GNF49" s="75"/>
      <c r="GNG49" s="75"/>
      <c r="GNH49" s="75"/>
      <c r="GNI49" s="75"/>
      <c r="GNJ49" s="75"/>
      <c r="GNK49" s="75"/>
      <c r="GNL49" s="75"/>
      <c r="GNM49" s="75"/>
      <c r="GNN49" s="75"/>
      <c r="GNO49" s="75"/>
      <c r="GNP49" s="75"/>
      <c r="GNQ49" s="75"/>
      <c r="GNR49" s="75"/>
      <c r="GNS49" s="75"/>
      <c r="GNT49" s="75"/>
      <c r="GNU49" s="75"/>
      <c r="GNV49" s="75"/>
      <c r="GNW49" s="75"/>
      <c r="GNX49" s="75"/>
      <c r="GNY49" s="75"/>
      <c r="GNZ49" s="75"/>
      <c r="GOA49" s="75"/>
      <c r="GOB49" s="75"/>
      <c r="GOC49" s="75"/>
      <c r="GOD49" s="75"/>
      <c r="GOE49" s="75"/>
      <c r="GOF49" s="75"/>
      <c r="GOG49" s="75"/>
      <c r="GOH49" s="75"/>
      <c r="GOI49" s="75"/>
      <c r="GOJ49" s="75"/>
      <c r="GOK49" s="75"/>
      <c r="GOL49" s="75"/>
      <c r="GOM49" s="75"/>
      <c r="GON49" s="75"/>
      <c r="GOO49" s="75"/>
      <c r="GOP49" s="75"/>
      <c r="GOQ49" s="75"/>
      <c r="GOR49" s="75"/>
      <c r="GOS49" s="75"/>
      <c r="GOT49" s="75"/>
      <c r="GOU49" s="75"/>
      <c r="GOV49" s="75"/>
      <c r="GOW49" s="75"/>
      <c r="GOX49" s="75"/>
      <c r="GOY49" s="75"/>
      <c r="GOZ49" s="75"/>
      <c r="GPA49" s="75"/>
      <c r="GPB49" s="75"/>
      <c r="GPC49" s="75"/>
      <c r="GPD49" s="75"/>
      <c r="GPE49" s="75"/>
      <c r="GPF49" s="75"/>
      <c r="GPG49" s="75"/>
      <c r="GPH49" s="75"/>
      <c r="GPI49" s="75"/>
      <c r="GPJ49" s="75"/>
      <c r="GPK49" s="75"/>
      <c r="GPL49" s="75"/>
      <c r="GPM49" s="75"/>
      <c r="GPN49" s="75"/>
      <c r="GPO49" s="75"/>
      <c r="GPP49" s="75"/>
      <c r="GPQ49" s="75"/>
      <c r="GPR49" s="75"/>
      <c r="GPS49" s="75"/>
      <c r="GPT49" s="75"/>
      <c r="GPU49" s="75"/>
      <c r="GPV49" s="75"/>
      <c r="GPW49" s="75"/>
      <c r="GPX49" s="75"/>
      <c r="GPY49" s="75"/>
      <c r="GPZ49" s="75"/>
      <c r="GQA49" s="75"/>
      <c r="GQB49" s="75"/>
      <c r="GQC49" s="75"/>
      <c r="GQD49" s="75"/>
      <c r="GQE49" s="75"/>
      <c r="GQF49" s="75"/>
      <c r="GQG49" s="75"/>
      <c r="GQH49" s="75"/>
      <c r="GQI49" s="75"/>
      <c r="GQJ49" s="75"/>
      <c r="GQK49" s="75"/>
      <c r="GQL49" s="75"/>
      <c r="GQM49" s="75"/>
      <c r="GQN49" s="75"/>
      <c r="GQO49" s="75"/>
      <c r="GQP49" s="75"/>
      <c r="GQQ49" s="75"/>
      <c r="GQR49" s="75"/>
      <c r="GQS49" s="75"/>
      <c r="GQT49" s="75"/>
      <c r="GQU49" s="75"/>
      <c r="GQV49" s="75"/>
      <c r="GQW49" s="75"/>
      <c r="GQX49" s="75"/>
      <c r="GQY49" s="75"/>
      <c r="GQZ49" s="75"/>
      <c r="GRA49" s="75"/>
      <c r="GRB49" s="75"/>
      <c r="GRC49" s="75"/>
      <c r="GRD49" s="75"/>
      <c r="GRE49" s="75"/>
      <c r="GRF49" s="75"/>
      <c r="GRG49" s="75"/>
      <c r="GRH49" s="75"/>
      <c r="GRI49" s="75"/>
      <c r="GRJ49" s="75"/>
      <c r="GRK49" s="75"/>
      <c r="GRL49" s="75"/>
      <c r="GRM49" s="75"/>
      <c r="GRN49" s="75"/>
      <c r="GRO49" s="75"/>
      <c r="GRP49" s="75"/>
      <c r="GRQ49" s="75"/>
      <c r="GRR49" s="75"/>
      <c r="GRS49" s="75"/>
      <c r="GRT49" s="75"/>
      <c r="GRU49" s="75"/>
      <c r="GRV49" s="75"/>
      <c r="GRW49" s="75"/>
      <c r="GRX49" s="75"/>
      <c r="GRY49" s="75"/>
      <c r="GRZ49" s="75"/>
      <c r="GSA49" s="75"/>
      <c r="GSB49" s="75"/>
      <c r="GSC49" s="75"/>
      <c r="GSD49" s="75"/>
      <c r="GSE49" s="75"/>
      <c r="GSF49" s="75"/>
      <c r="GSG49" s="75"/>
      <c r="GSH49" s="75"/>
      <c r="GSI49" s="75"/>
      <c r="GSJ49" s="75"/>
      <c r="GSK49" s="75"/>
      <c r="GSL49" s="75"/>
      <c r="GSM49" s="75"/>
      <c r="GSN49" s="75"/>
      <c r="GSO49" s="75"/>
      <c r="GSP49" s="75"/>
      <c r="GSQ49" s="75"/>
      <c r="GSR49" s="75"/>
      <c r="GSS49" s="75"/>
      <c r="GST49" s="75"/>
      <c r="GSU49" s="75"/>
      <c r="GSV49" s="75"/>
      <c r="GSW49" s="75"/>
      <c r="GSX49" s="75"/>
      <c r="GSY49" s="75"/>
      <c r="GSZ49" s="75"/>
      <c r="GTA49" s="75"/>
      <c r="GTB49" s="75"/>
      <c r="GTC49" s="75"/>
      <c r="GTD49" s="75"/>
      <c r="GTE49" s="75"/>
      <c r="GTF49" s="75"/>
      <c r="GTG49" s="75"/>
      <c r="GTH49" s="75"/>
      <c r="GTI49" s="75"/>
      <c r="GTJ49" s="75"/>
      <c r="GTK49" s="75"/>
      <c r="GTL49" s="75"/>
      <c r="GTM49" s="75"/>
      <c r="GTN49" s="75"/>
      <c r="GTO49" s="75"/>
      <c r="GTP49" s="75"/>
      <c r="GTQ49" s="75"/>
      <c r="GTR49" s="75"/>
      <c r="GTS49" s="75"/>
      <c r="GTT49" s="75"/>
      <c r="GTU49" s="75"/>
      <c r="GTV49" s="75"/>
      <c r="GTW49" s="75"/>
      <c r="GTX49" s="75"/>
      <c r="GTY49" s="75"/>
      <c r="GTZ49" s="75"/>
      <c r="GUA49" s="75"/>
      <c r="GUB49" s="75"/>
      <c r="GUC49" s="75"/>
      <c r="GUD49" s="75"/>
      <c r="GUE49" s="75"/>
      <c r="GUF49" s="75"/>
      <c r="GUG49" s="75"/>
      <c r="GUH49" s="75"/>
      <c r="GUI49" s="75"/>
      <c r="GUJ49" s="75"/>
      <c r="GUK49" s="75"/>
      <c r="GUL49" s="75"/>
      <c r="GUM49" s="75"/>
      <c r="GUN49" s="75"/>
      <c r="GUO49" s="75"/>
      <c r="GUP49" s="75"/>
      <c r="GUQ49" s="75"/>
      <c r="GUR49" s="75"/>
      <c r="GUS49" s="75"/>
      <c r="GUT49" s="75"/>
      <c r="GUU49" s="75"/>
      <c r="GUV49" s="75"/>
      <c r="GUW49" s="75"/>
      <c r="GUX49" s="75"/>
      <c r="GUY49" s="75"/>
      <c r="GUZ49" s="75"/>
      <c r="GVA49" s="75"/>
      <c r="GVB49" s="75"/>
      <c r="GVC49" s="75"/>
      <c r="GVD49" s="75"/>
      <c r="GVE49" s="75"/>
      <c r="GVF49" s="75"/>
      <c r="GVG49" s="75"/>
      <c r="GVH49" s="75"/>
      <c r="GVI49" s="75"/>
      <c r="GVJ49" s="75"/>
      <c r="GVK49" s="75"/>
      <c r="GVL49" s="75"/>
      <c r="GVM49" s="75"/>
      <c r="GVN49" s="75"/>
      <c r="GVO49" s="75"/>
      <c r="GVP49" s="75"/>
      <c r="GVQ49" s="75"/>
      <c r="GVR49" s="75"/>
      <c r="GVS49" s="75"/>
      <c r="GVT49" s="75"/>
      <c r="GVU49" s="75"/>
      <c r="GVV49" s="75"/>
      <c r="GVW49" s="75"/>
      <c r="GVX49" s="75"/>
      <c r="GVY49" s="75"/>
      <c r="GVZ49" s="75"/>
      <c r="GWA49" s="75"/>
      <c r="GWB49" s="75"/>
      <c r="GWC49" s="75"/>
      <c r="GWD49" s="75"/>
      <c r="GWE49" s="75"/>
      <c r="GWF49" s="75"/>
      <c r="GWG49" s="75"/>
      <c r="GWH49" s="75"/>
      <c r="GWI49" s="75"/>
      <c r="GWJ49" s="75"/>
      <c r="GWK49" s="75"/>
      <c r="GWL49" s="75"/>
      <c r="GWM49" s="75"/>
      <c r="GWN49" s="75"/>
      <c r="GWO49" s="75"/>
      <c r="GWP49" s="75"/>
      <c r="GWQ49" s="75"/>
      <c r="GWR49" s="75"/>
      <c r="GWS49" s="75"/>
      <c r="GWT49" s="75"/>
      <c r="GWU49" s="75"/>
      <c r="GWV49" s="75"/>
      <c r="GWW49" s="75"/>
      <c r="GWX49" s="75"/>
      <c r="GWY49" s="75"/>
      <c r="GWZ49" s="75"/>
      <c r="GXA49" s="75"/>
      <c r="GXB49" s="75"/>
      <c r="GXC49" s="75"/>
      <c r="GXD49" s="75"/>
      <c r="GXE49" s="75"/>
      <c r="GXF49" s="75"/>
      <c r="GXG49" s="75"/>
      <c r="GXH49" s="75"/>
      <c r="GXI49" s="75"/>
      <c r="GXJ49" s="75"/>
      <c r="GXK49" s="75"/>
      <c r="GXL49" s="75"/>
      <c r="GXM49" s="75"/>
      <c r="GXN49" s="75"/>
      <c r="GXO49" s="75"/>
      <c r="GXP49" s="75"/>
      <c r="GXQ49" s="75"/>
      <c r="GXR49" s="75"/>
      <c r="GXS49" s="75"/>
      <c r="GXT49" s="75"/>
      <c r="GXU49" s="75"/>
      <c r="GXV49" s="75"/>
      <c r="GXW49" s="75"/>
      <c r="GXX49" s="75"/>
      <c r="GXY49" s="75"/>
      <c r="GXZ49" s="75"/>
      <c r="GYA49" s="75"/>
      <c r="GYB49" s="75"/>
      <c r="GYC49" s="75"/>
      <c r="GYD49" s="75"/>
      <c r="GYE49" s="75"/>
      <c r="GYF49" s="75"/>
      <c r="GYG49" s="75"/>
      <c r="GYH49" s="75"/>
      <c r="GYI49" s="75"/>
      <c r="GYJ49" s="75"/>
      <c r="GYK49" s="75"/>
      <c r="GYL49" s="75"/>
      <c r="GYM49" s="75"/>
      <c r="GYN49" s="75"/>
      <c r="GYO49" s="75"/>
      <c r="GYP49" s="75"/>
      <c r="GYQ49" s="75"/>
      <c r="GYR49" s="75"/>
      <c r="GYS49" s="75"/>
      <c r="GYT49" s="75"/>
      <c r="GYU49" s="75"/>
      <c r="GYV49" s="75"/>
      <c r="GYW49" s="75"/>
      <c r="GYX49" s="75"/>
      <c r="GYY49" s="75"/>
      <c r="GYZ49" s="75"/>
      <c r="GZA49" s="75"/>
      <c r="GZB49" s="75"/>
      <c r="GZC49" s="75"/>
      <c r="GZD49" s="75"/>
      <c r="GZE49" s="75"/>
      <c r="GZF49" s="75"/>
      <c r="GZG49" s="75"/>
      <c r="GZH49" s="75"/>
      <c r="GZI49" s="75"/>
      <c r="GZJ49" s="75"/>
      <c r="GZK49" s="75"/>
      <c r="GZL49" s="75"/>
      <c r="GZM49" s="75"/>
      <c r="GZN49" s="75"/>
      <c r="GZO49" s="75"/>
      <c r="GZP49" s="75"/>
      <c r="GZQ49" s="75"/>
      <c r="GZR49" s="75"/>
      <c r="GZS49" s="75"/>
      <c r="GZT49" s="75"/>
      <c r="GZU49" s="75"/>
      <c r="GZV49" s="75"/>
      <c r="GZW49" s="75"/>
      <c r="GZX49" s="75"/>
      <c r="GZY49" s="75"/>
      <c r="GZZ49" s="75"/>
      <c r="HAA49" s="75"/>
      <c r="HAB49" s="75"/>
      <c r="HAC49" s="75"/>
      <c r="HAD49" s="75"/>
      <c r="HAE49" s="75"/>
      <c r="HAF49" s="75"/>
      <c r="HAG49" s="75"/>
      <c r="HAH49" s="75"/>
      <c r="HAI49" s="75"/>
      <c r="HAJ49" s="75"/>
      <c r="HAK49" s="75"/>
      <c r="HAL49" s="75"/>
      <c r="HAM49" s="75"/>
      <c r="HAN49" s="75"/>
      <c r="HAO49" s="75"/>
      <c r="HAP49" s="75"/>
      <c r="HAQ49" s="75"/>
      <c r="HAR49" s="75"/>
      <c r="HAS49" s="75"/>
      <c r="HAT49" s="75"/>
      <c r="HAU49" s="75"/>
      <c r="HAV49" s="75"/>
      <c r="HAW49" s="75"/>
      <c r="HAX49" s="75"/>
      <c r="HAY49" s="75"/>
      <c r="HAZ49" s="75"/>
      <c r="HBA49" s="75"/>
      <c r="HBB49" s="75"/>
      <c r="HBC49" s="75"/>
      <c r="HBD49" s="75"/>
      <c r="HBE49" s="75"/>
      <c r="HBF49" s="75"/>
      <c r="HBG49" s="75"/>
      <c r="HBH49" s="75"/>
      <c r="HBI49" s="75"/>
      <c r="HBJ49" s="75"/>
      <c r="HBK49" s="75"/>
      <c r="HBL49" s="75"/>
      <c r="HBM49" s="75"/>
      <c r="HBN49" s="75"/>
      <c r="HBO49" s="75"/>
      <c r="HBP49" s="75"/>
      <c r="HBQ49" s="75"/>
      <c r="HBR49" s="75"/>
      <c r="HBS49" s="75"/>
      <c r="HBT49" s="75"/>
      <c r="HBU49" s="75"/>
      <c r="HBV49" s="75"/>
      <c r="HBW49" s="75"/>
      <c r="HBX49" s="75"/>
      <c r="HBY49" s="75"/>
      <c r="HBZ49" s="75"/>
      <c r="HCA49" s="75"/>
      <c r="HCB49" s="75"/>
      <c r="HCC49" s="75"/>
      <c r="HCD49" s="75"/>
      <c r="HCE49" s="75"/>
      <c r="HCF49" s="75"/>
      <c r="HCG49" s="75"/>
      <c r="HCH49" s="75"/>
      <c r="HCI49" s="75"/>
      <c r="HCJ49" s="75"/>
      <c r="HCK49" s="75"/>
      <c r="HCL49" s="75"/>
      <c r="HCM49" s="75"/>
      <c r="HCN49" s="75"/>
      <c r="HCO49" s="75"/>
      <c r="HCP49" s="75"/>
      <c r="HCQ49" s="75"/>
      <c r="HCR49" s="75"/>
      <c r="HCS49" s="75"/>
      <c r="HCT49" s="75"/>
      <c r="HCU49" s="75"/>
      <c r="HCV49" s="75"/>
      <c r="HCW49" s="75"/>
      <c r="HCX49" s="75"/>
      <c r="HCY49" s="75"/>
      <c r="HCZ49" s="75"/>
      <c r="HDA49" s="75"/>
      <c r="HDB49" s="75"/>
      <c r="HDC49" s="75"/>
      <c r="HDD49" s="75"/>
      <c r="HDE49" s="75"/>
      <c r="HDF49" s="75"/>
      <c r="HDG49" s="75"/>
      <c r="HDH49" s="75"/>
      <c r="HDI49" s="75"/>
      <c r="HDJ49" s="75"/>
      <c r="HDK49" s="75"/>
      <c r="HDL49" s="75"/>
      <c r="HDM49" s="75"/>
      <c r="HDN49" s="75"/>
      <c r="HDO49" s="75"/>
      <c r="HDP49" s="75"/>
      <c r="HDQ49" s="75"/>
      <c r="HDR49" s="75"/>
      <c r="HDS49" s="75"/>
      <c r="HDT49" s="75"/>
      <c r="HDU49" s="75"/>
      <c r="HDV49" s="75"/>
      <c r="HDW49" s="75"/>
      <c r="HDX49" s="75"/>
      <c r="HDY49" s="75"/>
      <c r="HDZ49" s="75"/>
      <c r="HEA49" s="75"/>
      <c r="HEB49" s="75"/>
      <c r="HEC49" s="75"/>
      <c r="HED49" s="75"/>
      <c r="HEE49" s="75"/>
      <c r="HEF49" s="75"/>
      <c r="HEG49" s="75"/>
      <c r="HEH49" s="75"/>
      <c r="HEI49" s="75"/>
      <c r="HEJ49" s="75"/>
      <c r="HEK49" s="75"/>
      <c r="HEL49" s="75"/>
      <c r="HEM49" s="75"/>
      <c r="HEN49" s="75"/>
      <c r="HEO49" s="75"/>
      <c r="HEP49" s="75"/>
      <c r="HEQ49" s="75"/>
      <c r="HER49" s="75"/>
      <c r="HES49" s="75"/>
      <c r="HET49" s="75"/>
      <c r="HEU49" s="75"/>
      <c r="HEV49" s="75"/>
      <c r="HEW49" s="75"/>
      <c r="HEX49" s="75"/>
      <c r="HEY49" s="75"/>
      <c r="HEZ49" s="75"/>
      <c r="HFA49" s="75"/>
      <c r="HFB49" s="75"/>
      <c r="HFC49" s="75"/>
      <c r="HFD49" s="75"/>
      <c r="HFE49" s="75"/>
      <c r="HFF49" s="75"/>
      <c r="HFG49" s="75"/>
      <c r="HFH49" s="75"/>
      <c r="HFI49" s="75"/>
      <c r="HFJ49" s="75"/>
      <c r="HFK49" s="75"/>
      <c r="HFL49" s="75"/>
      <c r="HFM49" s="75"/>
      <c r="HFN49" s="75"/>
      <c r="HFO49" s="75"/>
      <c r="HFP49" s="75"/>
      <c r="HFQ49" s="75"/>
      <c r="HFR49" s="75"/>
      <c r="HFS49" s="75"/>
      <c r="HFT49" s="75"/>
      <c r="HFU49" s="75"/>
      <c r="HFV49" s="75"/>
      <c r="HFW49" s="75"/>
      <c r="HFX49" s="75"/>
      <c r="HFY49" s="75"/>
      <c r="HFZ49" s="75"/>
      <c r="HGA49" s="75"/>
      <c r="HGB49" s="75"/>
      <c r="HGC49" s="75"/>
      <c r="HGD49" s="75"/>
      <c r="HGE49" s="75"/>
      <c r="HGF49" s="75"/>
      <c r="HGG49" s="75"/>
      <c r="HGH49" s="75"/>
      <c r="HGI49" s="75"/>
      <c r="HGJ49" s="75"/>
      <c r="HGK49" s="75"/>
      <c r="HGL49" s="75"/>
      <c r="HGM49" s="75"/>
      <c r="HGN49" s="75"/>
      <c r="HGO49" s="75"/>
      <c r="HGP49" s="75"/>
      <c r="HGQ49" s="75"/>
      <c r="HGR49" s="75"/>
      <c r="HGS49" s="75"/>
      <c r="HGT49" s="75"/>
      <c r="HGU49" s="75"/>
      <c r="HGV49" s="75"/>
      <c r="HGW49" s="75"/>
      <c r="HGX49" s="75"/>
      <c r="HGY49" s="75"/>
      <c r="HGZ49" s="75"/>
      <c r="HHA49" s="75"/>
      <c r="HHB49" s="75"/>
      <c r="HHC49" s="75"/>
      <c r="HHD49" s="75"/>
      <c r="HHE49" s="75"/>
      <c r="HHF49" s="75"/>
      <c r="HHG49" s="75"/>
      <c r="HHH49" s="75"/>
      <c r="HHI49" s="75"/>
      <c r="HHJ49" s="75"/>
      <c r="HHK49" s="75"/>
      <c r="HHL49" s="75"/>
      <c r="HHM49" s="75"/>
      <c r="HHN49" s="75"/>
      <c r="HHO49" s="75"/>
      <c r="HHP49" s="75"/>
      <c r="HHQ49" s="75"/>
      <c r="HHR49" s="75"/>
      <c r="HHS49" s="75"/>
      <c r="HHT49" s="75"/>
      <c r="HHU49" s="75"/>
      <c r="HHV49" s="75"/>
      <c r="HHW49" s="75"/>
      <c r="HHX49" s="75"/>
      <c r="HHY49" s="75"/>
      <c r="HHZ49" s="75"/>
      <c r="HIA49" s="75"/>
      <c r="HIB49" s="75"/>
      <c r="HIC49" s="75"/>
      <c r="HID49" s="75"/>
      <c r="HIE49" s="75"/>
      <c r="HIF49" s="75"/>
      <c r="HIG49" s="75"/>
      <c r="HIH49" s="75"/>
      <c r="HII49" s="75"/>
      <c r="HIJ49" s="75"/>
      <c r="HIK49" s="75"/>
      <c r="HIL49" s="75"/>
      <c r="HIM49" s="75"/>
      <c r="HIN49" s="75"/>
      <c r="HIO49" s="75"/>
      <c r="HIP49" s="75"/>
      <c r="HIQ49" s="75"/>
      <c r="HIR49" s="75"/>
      <c r="HIS49" s="75"/>
      <c r="HIT49" s="75"/>
      <c r="HIU49" s="75"/>
      <c r="HIV49" s="75"/>
      <c r="HIW49" s="75"/>
      <c r="HIX49" s="75"/>
      <c r="HIY49" s="75"/>
      <c r="HIZ49" s="75"/>
      <c r="HJA49" s="75"/>
      <c r="HJB49" s="75"/>
      <c r="HJC49" s="75"/>
      <c r="HJD49" s="75"/>
      <c r="HJE49" s="75"/>
      <c r="HJF49" s="75"/>
      <c r="HJG49" s="75"/>
      <c r="HJH49" s="75"/>
      <c r="HJI49" s="75"/>
      <c r="HJJ49" s="75"/>
      <c r="HJK49" s="75"/>
      <c r="HJL49" s="75"/>
      <c r="HJM49" s="75"/>
      <c r="HJN49" s="75"/>
      <c r="HJO49" s="75"/>
      <c r="HJP49" s="75"/>
      <c r="HJQ49" s="75"/>
      <c r="HJR49" s="75"/>
      <c r="HJS49" s="75"/>
      <c r="HJT49" s="75"/>
      <c r="HJU49" s="75"/>
      <c r="HJV49" s="75"/>
      <c r="HJW49" s="75"/>
      <c r="HJX49" s="75"/>
      <c r="HJY49" s="75"/>
      <c r="HJZ49" s="75"/>
      <c r="HKA49" s="75"/>
      <c r="HKB49" s="75"/>
      <c r="HKC49" s="75"/>
      <c r="HKD49" s="75"/>
      <c r="HKE49" s="75"/>
      <c r="HKF49" s="75"/>
      <c r="HKG49" s="75"/>
      <c r="HKH49" s="75"/>
      <c r="HKI49" s="75"/>
      <c r="HKJ49" s="75"/>
      <c r="HKK49" s="75"/>
      <c r="HKL49" s="75"/>
      <c r="HKM49" s="75"/>
      <c r="HKN49" s="75"/>
      <c r="HKO49" s="75"/>
      <c r="HKP49" s="75"/>
      <c r="HKQ49" s="75"/>
      <c r="HKR49" s="75"/>
      <c r="HKS49" s="75"/>
      <c r="HKT49" s="75"/>
      <c r="HKU49" s="75"/>
      <c r="HKV49" s="75"/>
      <c r="HKW49" s="75"/>
      <c r="HKX49" s="75"/>
      <c r="HKY49" s="75"/>
      <c r="HKZ49" s="75"/>
      <c r="HLA49" s="75"/>
      <c r="HLB49" s="75"/>
      <c r="HLC49" s="75"/>
      <c r="HLD49" s="75"/>
      <c r="HLE49" s="75"/>
      <c r="HLF49" s="75"/>
      <c r="HLG49" s="75"/>
      <c r="HLH49" s="75"/>
      <c r="HLI49" s="75"/>
      <c r="HLJ49" s="75"/>
      <c r="HLK49" s="75"/>
      <c r="HLL49" s="75"/>
      <c r="HLM49" s="75"/>
      <c r="HLN49" s="75"/>
      <c r="HLO49" s="75"/>
      <c r="HLP49" s="75"/>
      <c r="HLQ49" s="75"/>
      <c r="HLR49" s="75"/>
      <c r="HLS49" s="75"/>
      <c r="HLT49" s="75"/>
      <c r="HLU49" s="75"/>
      <c r="HLV49" s="75"/>
      <c r="HLW49" s="75"/>
      <c r="HLX49" s="75"/>
      <c r="HLY49" s="75"/>
      <c r="HLZ49" s="75"/>
      <c r="HMA49" s="75"/>
      <c r="HMB49" s="75"/>
      <c r="HMC49" s="75"/>
      <c r="HMD49" s="75"/>
      <c r="HME49" s="75"/>
      <c r="HMF49" s="75"/>
      <c r="HMG49" s="75"/>
      <c r="HMH49" s="75"/>
      <c r="HMI49" s="75"/>
      <c r="HMJ49" s="75"/>
      <c r="HMK49" s="75"/>
      <c r="HML49" s="75"/>
      <c r="HMM49" s="75"/>
      <c r="HMN49" s="75"/>
      <c r="HMO49" s="75"/>
      <c r="HMP49" s="75"/>
      <c r="HMQ49" s="75"/>
      <c r="HMR49" s="75"/>
      <c r="HMS49" s="75"/>
      <c r="HMT49" s="75"/>
      <c r="HMU49" s="75"/>
      <c r="HMV49" s="75"/>
      <c r="HMW49" s="75"/>
      <c r="HMX49" s="75"/>
      <c r="HMY49" s="75"/>
      <c r="HMZ49" s="75"/>
      <c r="HNA49" s="75"/>
      <c r="HNB49" s="75"/>
      <c r="HNC49" s="75"/>
      <c r="HND49" s="75"/>
      <c r="HNE49" s="75"/>
      <c r="HNF49" s="75"/>
      <c r="HNG49" s="75"/>
      <c r="HNH49" s="75"/>
      <c r="HNI49" s="75"/>
      <c r="HNJ49" s="75"/>
      <c r="HNK49" s="75"/>
      <c r="HNL49" s="75"/>
      <c r="HNM49" s="75"/>
      <c r="HNN49" s="75"/>
      <c r="HNO49" s="75"/>
      <c r="HNP49" s="75"/>
      <c r="HNQ49" s="75"/>
      <c r="HNR49" s="75"/>
      <c r="HNS49" s="75"/>
      <c r="HNT49" s="75"/>
      <c r="HNU49" s="75"/>
      <c r="HNV49" s="75"/>
      <c r="HNW49" s="75"/>
      <c r="HNX49" s="75"/>
      <c r="HNY49" s="75"/>
      <c r="HNZ49" s="75"/>
      <c r="HOA49" s="75"/>
      <c r="HOB49" s="75"/>
      <c r="HOC49" s="75"/>
      <c r="HOD49" s="75"/>
      <c r="HOE49" s="75"/>
      <c r="HOF49" s="75"/>
      <c r="HOG49" s="75"/>
      <c r="HOH49" s="75"/>
      <c r="HOI49" s="75"/>
      <c r="HOJ49" s="75"/>
      <c r="HOK49" s="75"/>
      <c r="HOL49" s="75"/>
      <c r="HOM49" s="75"/>
      <c r="HON49" s="75"/>
      <c r="HOO49" s="75"/>
      <c r="HOP49" s="75"/>
      <c r="HOQ49" s="75"/>
      <c r="HOR49" s="75"/>
      <c r="HOS49" s="75"/>
      <c r="HOT49" s="75"/>
      <c r="HOU49" s="75"/>
      <c r="HOV49" s="75"/>
      <c r="HOW49" s="75"/>
      <c r="HOX49" s="75"/>
      <c r="HOY49" s="75"/>
      <c r="HOZ49" s="75"/>
      <c r="HPA49" s="75"/>
      <c r="HPB49" s="75"/>
      <c r="HPC49" s="75"/>
      <c r="HPD49" s="75"/>
      <c r="HPE49" s="75"/>
      <c r="HPF49" s="75"/>
      <c r="HPG49" s="75"/>
      <c r="HPH49" s="75"/>
      <c r="HPI49" s="75"/>
      <c r="HPJ49" s="75"/>
      <c r="HPK49" s="75"/>
      <c r="HPL49" s="75"/>
      <c r="HPM49" s="75"/>
      <c r="HPN49" s="75"/>
      <c r="HPO49" s="75"/>
      <c r="HPP49" s="75"/>
      <c r="HPQ49" s="75"/>
      <c r="HPR49" s="75"/>
      <c r="HPS49" s="75"/>
      <c r="HPT49" s="75"/>
      <c r="HPU49" s="75"/>
      <c r="HPV49" s="75"/>
      <c r="HPW49" s="75"/>
      <c r="HPX49" s="75"/>
      <c r="HPY49" s="75"/>
      <c r="HPZ49" s="75"/>
      <c r="HQA49" s="75"/>
      <c r="HQB49" s="75"/>
      <c r="HQC49" s="75"/>
      <c r="HQD49" s="75"/>
      <c r="HQE49" s="75"/>
      <c r="HQF49" s="75"/>
      <c r="HQG49" s="75"/>
      <c r="HQH49" s="75"/>
      <c r="HQI49" s="75"/>
      <c r="HQJ49" s="75"/>
      <c r="HQK49" s="75"/>
      <c r="HQL49" s="75"/>
      <c r="HQM49" s="75"/>
      <c r="HQN49" s="75"/>
      <c r="HQO49" s="75"/>
      <c r="HQP49" s="75"/>
      <c r="HQQ49" s="75"/>
      <c r="HQR49" s="75"/>
      <c r="HQS49" s="75"/>
      <c r="HQT49" s="75"/>
      <c r="HQU49" s="75"/>
      <c r="HQV49" s="75"/>
      <c r="HQW49" s="75"/>
      <c r="HQX49" s="75"/>
      <c r="HQY49" s="75"/>
      <c r="HQZ49" s="75"/>
      <c r="HRA49" s="75"/>
      <c r="HRB49" s="75"/>
      <c r="HRC49" s="75"/>
      <c r="HRD49" s="75"/>
      <c r="HRE49" s="75"/>
      <c r="HRF49" s="75"/>
      <c r="HRG49" s="75"/>
      <c r="HRH49" s="75"/>
      <c r="HRI49" s="75"/>
      <c r="HRJ49" s="75"/>
      <c r="HRK49" s="75"/>
      <c r="HRL49" s="75"/>
      <c r="HRM49" s="75"/>
      <c r="HRN49" s="75"/>
      <c r="HRO49" s="75"/>
      <c r="HRP49" s="75"/>
      <c r="HRQ49" s="75"/>
      <c r="HRR49" s="75"/>
      <c r="HRS49" s="75"/>
      <c r="HRT49" s="75"/>
      <c r="HRU49" s="75"/>
      <c r="HRV49" s="75"/>
      <c r="HRW49" s="75"/>
      <c r="HRX49" s="75"/>
      <c r="HRY49" s="75"/>
      <c r="HRZ49" s="75"/>
      <c r="HSA49" s="75"/>
      <c r="HSB49" s="75"/>
      <c r="HSC49" s="75"/>
      <c r="HSD49" s="75"/>
      <c r="HSE49" s="75"/>
      <c r="HSF49" s="75"/>
      <c r="HSG49" s="75"/>
      <c r="HSH49" s="75"/>
      <c r="HSI49" s="75"/>
      <c r="HSJ49" s="75"/>
      <c r="HSK49" s="75"/>
      <c r="HSL49" s="75"/>
      <c r="HSM49" s="75"/>
      <c r="HSN49" s="75"/>
      <c r="HSO49" s="75"/>
      <c r="HSP49" s="75"/>
      <c r="HSQ49" s="75"/>
      <c r="HSR49" s="75"/>
      <c r="HSS49" s="75"/>
      <c r="HST49" s="75"/>
      <c r="HSU49" s="75"/>
      <c r="HSV49" s="75"/>
      <c r="HSW49" s="75"/>
      <c r="HSX49" s="75"/>
      <c r="HSY49" s="75"/>
      <c r="HSZ49" s="75"/>
      <c r="HTA49" s="75"/>
      <c r="HTB49" s="75"/>
      <c r="HTC49" s="75"/>
      <c r="HTD49" s="75"/>
      <c r="HTE49" s="75"/>
      <c r="HTF49" s="75"/>
      <c r="HTG49" s="75"/>
      <c r="HTH49" s="75"/>
      <c r="HTI49" s="75"/>
      <c r="HTJ49" s="75"/>
      <c r="HTK49" s="75"/>
      <c r="HTL49" s="75"/>
      <c r="HTM49" s="75"/>
      <c r="HTN49" s="75"/>
      <c r="HTO49" s="75"/>
      <c r="HTP49" s="75"/>
      <c r="HTQ49" s="75"/>
      <c r="HTR49" s="75"/>
      <c r="HTS49" s="75"/>
      <c r="HTT49" s="75"/>
      <c r="HTU49" s="75"/>
      <c r="HTV49" s="75"/>
      <c r="HTW49" s="75"/>
      <c r="HTX49" s="75"/>
      <c r="HTY49" s="75"/>
      <c r="HTZ49" s="75"/>
      <c r="HUA49" s="75"/>
      <c r="HUB49" s="75"/>
      <c r="HUC49" s="75"/>
      <c r="HUD49" s="75"/>
      <c r="HUE49" s="75"/>
      <c r="HUF49" s="75"/>
      <c r="HUG49" s="75"/>
      <c r="HUH49" s="75"/>
      <c r="HUI49" s="75"/>
      <c r="HUJ49" s="75"/>
      <c r="HUK49" s="75"/>
      <c r="HUL49" s="75"/>
      <c r="HUM49" s="75"/>
      <c r="HUN49" s="75"/>
      <c r="HUO49" s="75"/>
      <c r="HUP49" s="75"/>
      <c r="HUQ49" s="75"/>
      <c r="HUR49" s="75"/>
      <c r="HUS49" s="75"/>
      <c r="HUT49" s="75"/>
      <c r="HUU49" s="75"/>
      <c r="HUV49" s="75"/>
      <c r="HUW49" s="75"/>
      <c r="HUX49" s="75"/>
      <c r="HUY49" s="75"/>
      <c r="HUZ49" s="75"/>
      <c r="HVA49" s="75"/>
      <c r="HVB49" s="75"/>
      <c r="HVC49" s="75"/>
      <c r="HVD49" s="75"/>
      <c r="HVE49" s="75"/>
      <c r="HVF49" s="75"/>
      <c r="HVG49" s="75"/>
      <c r="HVH49" s="75"/>
      <c r="HVI49" s="75"/>
      <c r="HVJ49" s="75"/>
      <c r="HVK49" s="75"/>
      <c r="HVL49" s="75"/>
      <c r="HVM49" s="75"/>
      <c r="HVN49" s="75"/>
      <c r="HVO49" s="75"/>
      <c r="HVP49" s="75"/>
      <c r="HVQ49" s="75"/>
      <c r="HVR49" s="75"/>
      <c r="HVS49" s="75"/>
      <c r="HVT49" s="75"/>
      <c r="HVU49" s="75"/>
      <c r="HVV49" s="75"/>
      <c r="HVW49" s="75"/>
      <c r="HVX49" s="75"/>
      <c r="HVY49" s="75"/>
      <c r="HVZ49" s="75"/>
      <c r="HWA49" s="75"/>
      <c r="HWB49" s="75"/>
      <c r="HWC49" s="75"/>
      <c r="HWD49" s="75"/>
      <c r="HWE49" s="75"/>
      <c r="HWF49" s="75"/>
      <c r="HWG49" s="75"/>
      <c r="HWH49" s="75"/>
      <c r="HWI49" s="75"/>
      <c r="HWJ49" s="75"/>
      <c r="HWK49" s="75"/>
      <c r="HWL49" s="75"/>
      <c r="HWM49" s="75"/>
      <c r="HWN49" s="75"/>
      <c r="HWO49" s="75"/>
      <c r="HWP49" s="75"/>
      <c r="HWQ49" s="75"/>
      <c r="HWR49" s="75"/>
      <c r="HWS49" s="75"/>
      <c r="HWT49" s="75"/>
      <c r="HWU49" s="75"/>
      <c r="HWV49" s="75"/>
      <c r="HWW49" s="75"/>
      <c r="HWX49" s="75"/>
      <c r="HWY49" s="75"/>
      <c r="HWZ49" s="75"/>
      <c r="HXA49" s="75"/>
      <c r="HXB49" s="75"/>
      <c r="HXC49" s="75"/>
      <c r="HXD49" s="75"/>
      <c r="HXE49" s="75"/>
      <c r="HXF49" s="75"/>
      <c r="HXG49" s="75"/>
      <c r="HXH49" s="75"/>
      <c r="HXI49" s="75"/>
      <c r="HXJ49" s="75"/>
      <c r="HXK49" s="75"/>
      <c r="HXL49" s="75"/>
      <c r="HXM49" s="75"/>
      <c r="HXN49" s="75"/>
      <c r="HXO49" s="75"/>
      <c r="HXP49" s="75"/>
      <c r="HXQ49" s="75"/>
      <c r="HXR49" s="75"/>
      <c r="HXS49" s="75"/>
      <c r="HXT49" s="75"/>
      <c r="HXU49" s="75"/>
      <c r="HXV49" s="75"/>
      <c r="HXW49" s="75"/>
      <c r="HXX49" s="75"/>
      <c r="HXY49" s="75"/>
      <c r="HXZ49" s="75"/>
      <c r="HYA49" s="75"/>
      <c r="HYB49" s="75"/>
      <c r="HYC49" s="75"/>
      <c r="HYD49" s="75"/>
      <c r="HYE49" s="75"/>
      <c r="HYF49" s="75"/>
      <c r="HYG49" s="75"/>
      <c r="HYH49" s="75"/>
      <c r="HYI49" s="75"/>
      <c r="HYJ49" s="75"/>
      <c r="HYK49" s="75"/>
      <c r="HYL49" s="75"/>
      <c r="HYM49" s="75"/>
      <c r="HYN49" s="75"/>
      <c r="HYO49" s="75"/>
      <c r="HYP49" s="75"/>
      <c r="HYQ49" s="75"/>
      <c r="HYR49" s="75"/>
      <c r="HYS49" s="75"/>
      <c r="HYT49" s="75"/>
      <c r="HYU49" s="75"/>
      <c r="HYV49" s="75"/>
      <c r="HYW49" s="75"/>
      <c r="HYX49" s="75"/>
      <c r="HYY49" s="75"/>
      <c r="HYZ49" s="75"/>
      <c r="HZA49" s="75"/>
      <c r="HZB49" s="75"/>
      <c r="HZC49" s="75"/>
      <c r="HZD49" s="75"/>
      <c r="HZE49" s="75"/>
      <c r="HZF49" s="75"/>
      <c r="HZG49" s="75"/>
      <c r="HZH49" s="75"/>
      <c r="HZI49" s="75"/>
      <c r="HZJ49" s="75"/>
      <c r="HZK49" s="75"/>
      <c r="HZL49" s="75"/>
      <c r="HZM49" s="75"/>
      <c r="HZN49" s="75"/>
      <c r="HZO49" s="75"/>
      <c r="HZP49" s="75"/>
      <c r="HZQ49" s="75"/>
      <c r="HZR49" s="75"/>
      <c r="HZS49" s="75"/>
      <c r="HZT49" s="75"/>
      <c r="HZU49" s="75"/>
      <c r="HZV49" s="75"/>
      <c r="HZW49" s="75"/>
      <c r="HZX49" s="75"/>
      <c r="HZY49" s="75"/>
      <c r="HZZ49" s="75"/>
      <c r="IAA49" s="75"/>
      <c r="IAB49" s="75"/>
      <c r="IAC49" s="75"/>
      <c r="IAD49" s="75"/>
      <c r="IAE49" s="75"/>
      <c r="IAF49" s="75"/>
      <c r="IAG49" s="75"/>
      <c r="IAH49" s="75"/>
      <c r="IAI49" s="75"/>
      <c r="IAJ49" s="75"/>
      <c r="IAK49" s="75"/>
      <c r="IAL49" s="75"/>
      <c r="IAM49" s="75"/>
      <c r="IAN49" s="75"/>
      <c r="IAO49" s="75"/>
      <c r="IAP49" s="75"/>
      <c r="IAQ49" s="75"/>
      <c r="IAR49" s="75"/>
      <c r="IAS49" s="75"/>
      <c r="IAT49" s="75"/>
      <c r="IAU49" s="75"/>
      <c r="IAV49" s="75"/>
      <c r="IAW49" s="75"/>
      <c r="IAX49" s="75"/>
      <c r="IAY49" s="75"/>
      <c r="IAZ49" s="75"/>
      <c r="IBA49" s="75"/>
      <c r="IBB49" s="75"/>
      <c r="IBC49" s="75"/>
      <c r="IBD49" s="75"/>
      <c r="IBE49" s="75"/>
      <c r="IBF49" s="75"/>
      <c r="IBG49" s="75"/>
      <c r="IBH49" s="75"/>
      <c r="IBI49" s="75"/>
      <c r="IBJ49" s="75"/>
      <c r="IBK49" s="75"/>
      <c r="IBL49" s="75"/>
      <c r="IBM49" s="75"/>
      <c r="IBN49" s="75"/>
      <c r="IBO49" s="75"/>
      <c r="IBP49" s="75"/>
      <c r="IBQ49" s="75"/>
      <c r="IBR49" s="75"/>
      <c r="IBS49" s="75"/>
      <c r="IBT49" s="75"/>
      <c r="IBU49" s="75"/>
      <c r="IBV49" s="75"/>
      <c r="IBW49" s="75"/>
      <c r="IBX49" s="75"/>
      <c r="IBY49" s="75"/>
      <c r="IBZ49" s="75"/>
      <c r="ICA49" s="75"/>
      <c r="ICB49" s="75"/>
      <c r="ICC49" s="75"/>
      <c r="ICD49" s="75"/>
      <c r="ICE49" s="75"/>
      <c r="ICF49" s="75"/>
      <c r="ICG49" s="75"/>
      <c r="ICH49" s="75"/>
      <c r="ICI49" s="75"/>
      <c r="ICJ49" s="75"/>
      <c r="ICK49" s="75"/>
      <c r="ICL49" s="75"/>
      <c r="ICM49" s="75"/>
      <c r="ICN49" s="75"/>
      <c r="ICO49" s="75"/>
      <c r="ICP49" s="75"/>
      <c r="ICQ49" s="75"/>
      <c r="ICR49" s="75"/>
      <c r="ICS49" s="75"/>
      <c r="ICT49" s="75"/>
      <c r="ICU49" s="75"/>
      <c r="ICV49" s="75"/>
      <c r="ICW49" s="75"/>
      <c r="ICX49" s="75"/>
      <c r="ICY49" s="75"/>
      <c r="ICZ49" s="75"/>
      <c r="IDA49" s="75"/>
      <c r="IDB49" s="75"/>
      <c r="IDC49" s="75"/>
      <c r="IDD49" s="75"/>
      <c r="IDE49" s="75"/>
      <c r="IDF49" s="75"/>
      <c r="IDG49" s="75"/>
      <c r="IDH49" s="75"/>
      <c r="IDI49" s="75"/>
      <c r="IDJ49" s="75"/>
      <c r="IDK49" s="75"/>
      <c r="IDL49" s="75"/>
      <c r="IDM49" s="75"/>
      <c r="IDN49" s="75"/>
      <c r="IDO49" s="75"/>
      <c r="IDP49" s="75"/>
      <c r="IDQ49" s="75"/>
      <c r="IDR49" s="75"/>
      <c r="IDS49" s="75"/>
      <c r="IDT49" s="75"/>
      <c r="IDU49" s="75"/>
      <c r="IDV49" s="75"/>
      <c r="IDW49" s="75"/>
      <c r="IDX49" s="75"/>
      <c r="IDY49" s="75"/>
      <c r="IDZ49" s="75"/>
      <c r="IEA49" s="75"/>
      <c r="IEB49" s="75"/>
      <c r="IEC49" s="75"/>
      <c r="IED49" s="75"/>
      <c r="IEE49" s="75"/>
      <c r="IEF49" s="75"/>
      <c r="IEG49" s="75"/>
      <c r="IEH49" s="75"/>
      <c r="IEI49" s="75"/>
      <c r="IEJ49" s="75"/>
      <c r="IEK49" s="75"/>
      <c r="IEL49" s="75"/>
      <c r="IEM49" s="75"/>
      <c r="IEN49" s="75"/>
      <c r="IEO49" s="75"/>
      <c r="IEP49" s="75"/>
      <c r="IEQ49" s="75"/>
      <c r="IER49" s="75"/>
      <c r="IES49" s="75"/>
      <c r="IET49" s="75"/>
      <c r="IEU49" s="75"/>
      <c r="IEV49" s="75"/>
      <c r="IEW49" s="75"/>
      <c r="IEX49" s="75"/>
      <c r="IEY49" s="75"/>
      <c r="IEZ49" s="75"/>
      <c r="IFA49" s="75"/>
      <c r="IFB49" s="75"/>
      <c r="IFC49" s="75"/>
      <c r="IFD49" s="75"/>
      <c r="IFE49" s="75"/>
      <c r="IFF49" s="75"/>
      <c r="IFG49" s="75"/>
      <c r="IFH49" s="75"/>
      <c r="IFI49" s="75"/>
      <c r="IFJ49" s="75"/>
      <c r="IFK49" s="75"/>
      <c r="IFL49" s="75"/>
      <c r="IFM49" s="75"/>
      <c r="IFN49" s="75"/>
      <c r="IFO49" s="75"/>
      <c r="IFP49" s="75"/>
      <c r="IFQ49" s="75"/>
      <c r="IFR49" s="75"/>
      <c r="IFS49" s="75"/>
      <c r="IFT49" s="75"/>
      <c r="IFU49" s="75"/>
      <c r="IFV49" s="75"/>
      <c r="IFW49" s="75"/>
      <c r="IFX49" s="75"/>
      <c r="IFY49" s="75"/>
      <c r="IFZ49" s="75"/>
      <c r="IGA49" s="75"/>
      <c r="IGB49" s="75"/>
      <c r="IGC49" s="75"/>
      <c r="IGD49" s="75"/>
      <c r="IGE49" s="75"/>
      <c r="IGF49" s="75"/>
      <c r="IGG49" s="75"/>
      <c r="IGH49" s="75"/>
      <c r="IGI49" s="75"/>
      <c r="IGJ49" s="75"/>
      <c r="IGK49" s="75"/>
      <c r="IGL49" s="75"/>
      <c r="IGM49" s="75"/>
      <c r="IGN49" s="75"/>
      <c r="IGO49" s="75"/>
      <c r="IGP49" s="75"/>
      <c r="IGQ49" s="75"/>
      <c r="IGR49" s="75"/>
      <c r="IGS49" s="75"/>
      <c r="IGT49" s="75"/>
      <c r="IGU49" s="75"/>
      <c r="IGV49" s="75"/>
      <c r="IGW49" s="75"/>
      <c r="IGX49" s="75"/>
      <c r="IGY49" s="75"/>
      <c r="IGZ49" s="75"/>
      <c r="IHA49" s="75"/>
      <c r="IHB49" s="75"/>
      <c r="IHC49" s="75"/>
      <c r="IHD49" s="75"/>
      <c r="IHE49" s="75"/>
      <c r="IHF49" s="75"/>
      <c r="IHG49" s="75"/>
      <c r="IHH49" s="75"/>
      <c r="IHI49" s="75"/>
      <c r="IHJ49" s="75"/>
      <c r="IHK49" s="75"/>
      <c r="IHL49" s="75"/>
      <c r="IHM49" s="75"/>
      <c r="IHN49" s="75"/>
      <c r="IHO49" s="75"/>
      <c r="IHP49" s="75"/>
      <c r="IHQ49" s="75"/>
      <c r="IHR49" s="75"/>
      <c r="IHS49" s="75"/>
      <c r="IHT49" s="75"/>
      <c r="IHU49" s="75"/>
      <c r="IHV49" s="75"/>
      <c r="IHW49" s="75"/>
      <c r="IHX49" s="75"/>
      <c r="IHY49" s="75"/>
      <c r="IHZ49" s="75"/>
      <c r="IIA49" s="75"/>
      <c r="IIB49" s="75"/>
      <c r="IIC49" s="75"/>
      <c r="IID49" s="75"/>
      <c r="IIE49" s="75"/>
      <c r="IIF49" s="75"/>
      <c r="IIG49" s="75"/>
      <c r="IIH49" s="75"/>
      <c r="III49" s="75"/>
      <c r="IIJ49" s="75"/>
      <c r="IIK49" s="75"/>
      <c r="IIL49" s="75"/>
      <c r="IIM49" s="75"/>
      <c r="IIN49" s="75"/>
      <c r="IIO49" s="75"/>
      <c r="IIP49" s="75"/>
      <c r="IIQ49" s="75"/>
      <c r="IIR49" s="75"/>
      <c r="IIS49" s="75"/>
      <c r="IIT49" s="75"/>
      <c r="IIU49" s="75"/>
      <c r="IIV49" s="75"/>
      <c r="IIW49" s="75"/>
      <c r="IIX49" s="75"/>
      <c r="IIY49" s="75"/>
      <c r="IIZ49" s="75"/>
      <c r="IJA49" s="75"/>
      <c r="IJB49" s="75"/>
      <c r="IJC49" s="75"/>
      <c r="IJD49" s="75"/>
      <c r="IJE49" s="75"/>
      <c r="IJF49" s="75"/>
      <c r="IJG49" s="75"/>
      <c r="IJH49" s="75"/>
      <c r="IJI49" s="75"/>
      <c r="IJJ49" s="75"/>
      <c r="IJK49" s="75"/>
      <c r="IJL49" s="75"/>
      <c r="IJM49" s="75"/>
      <c r="IJN49" s="75"/>
      <c r="IJO49" s="75"/>
      <c r="IJP49" s="75"/>
      <c r="IJQ49" s="75"/>
      <c r="IJR49" s="75"/>
      <c r="IJS49" s="75"/>
      <c r="IJT49" s="75"/>
      <c r="IJU49" s="75"/>
      <c r="IJV49" s="75"/>
      <c r="IJW49" s="75"/>
      <c r="IJX49" s="75"/>
      <c r="IJY49" s="75"/>
      <c r="IJZ49" s="75"/>
      <c r="IKA49" s="75"/>
      <c r="IKB49" s="75"/>
      <c r="IKC49" s="75"/>
      <c r="IKD49" s="75"/>
      <c r="IKE49" s="75"/>
      <c r="IKF49" s="75"/>
      <c r="IKG49" s="75"/>
      <c r="IKH49" s="75"/>
      <c r="IKI49" s="75"/>
      <c r="IKJ49" s="75"/>
      <c r="IKK49" s="75"/>
      <c r="IKL49" s="75"/>
      <c r="IKM49" s="75"/>
      <c r="IKN49" s="75"/>
      <c r="IKO49" s="75"/>
      <c r="IKP49" s="75"/>
      <c r="IKQ49" s="75"/>
      <c r="IKR49" s="75"/>
      <c r="IKS49" s="75"/>
      <c r="IKT49" s="75"/>
      <c r="IKU49" s="75"/>
      <c r="IKV49" s="75"/>
      <c r="IKW49" s="75"/>
      <c r="IKX49" s="75"/>
      <c r="IKY49" s="75"/>
      <c r="IKZ49" s="75"/>
      <c r="ILA49" s="75"/>
      <c r="ILB49" s="75"/>
      <c r="ILC49" s="75"/>
      <c r="ILD49" s="75"/>
      <c r="ILE49" s="75"/>
      <c r="ILF49" s="75"/>
      <c r="ILG49" s="75"/>
      <c r="ILH49" s="75"/>
      <c r="ILI49" s="75"/>
      <c r="ILJ49" s="75"/>
      <c r="ILK49" s="75"/>
      <c r="ILL49" s="75"/>
      <c r="ILM49" s="75"/>
      <c r="ILN49" s="75"/>
      <c r="ILO49" s="75"/>
      <c r="ILP49" s="75"/>
      <c r="ILQ49" s="75"/>
      <c r="ILR49" s="75"/>
      <c r="ILS49" s="75"/>
      <c r="ILT49" s="75"/>
      <c r="ILU49" s="75"/>
      <c r="ILV49" s="75"/>
      <c r="ILW49" s="75"/>
      <c r="ILX49" s="75"/>
      <c r="ILY49" s="75"/>
      <c r="ILZ49" s="75"/>
      <c r="IMA49" s="75"/>
      <c r="IMB49" s="75"/>
      <c r="IMC49" s="75"/>
      <c r="IMD49" s="75"/>
      <c r="IME49" s="75"/>
      <c r="IMF49" s="75"/>
      <c r="IMG49" s="75"/>
      <c r="IMH49" s="75"/>
      <c r="IMI49" s="75"/>
      <c r="IMJ49" s="75"/>
      <c r="IMK49" s="75"/>
      <c r="IML49" s="75"/>
      <c r="IMM49" s="75"/>
      <c r="IMN49" s="75"/>
      <c r="IMO49" s="75"/>
      <c r="IMP49" s="75"/>
      <c r="IMQ49" s="75"/>
      <c r="IMR49" s="75"/>
      <c r="IMS49" s="75"/>
      <c r="IMT49" s="75"/>
      <c r="IMU49" s="75"/>
      <c r="IMV49" s="75"/>
      <c r="IMW49" s="75"/>
      <c r="IMX49" s="75"/>
      <c r="IMY49" s="75"/>
      <c r="IMZ49" s="75"/>
      <c r="INA49" s="75"/>
      <c r="INB49" s="75"/>
      <c r="INC49" s="75"/>
      <c r="IND49" s="75"/>
      <c r="INE49" s="75"/>
      <c r="INF49" s="75"/>
      <c r="ING49" s="75"/>
      <c r="INH49" s="75"/>
      <c r="INI49" s="75"/>
      <c r="INJ49" s="75"/>
      <c r="INK49" s="75"/>
      <c r="INL49" s="75"/>
      <c r="INM49" s="75"/>
      <c r="INN49" s="75"/>
      <c r="INO49" s="75"/>
      <c r="INP49" s="75"/>
      <c r="INQ49" s="75"/>
      <c r="INR49" s="75"/>
      <c r="INS49" s="75"/>
      <c r="INT49" s="75"/>
      <c r="INU49" s="75"/>
      <c r="INV49" s="75"/>
      <c r="INW49" s="75"/>
      <c r="INX49" s="75"/>
      <c r="INY49" s="75"/>
      <c r="INZ49" s="75"/>
      <c r="IOA49" s="75"/>
      <c r="IOB49" s="75"/>
      <c r="IOC49" s="75"/>
      <c r="IOD49" s="75"/>
      <c r="IOE49" s="75"/>
      <c r="IOF49" s="75"/>
      <c r="IOG49" s="75"/>
      <c r="IOH49" s="75"/>
      <c r="IOI49" s="75"/>
      <c r="IOJ49" s="75"/>
      <c r="IOK49" s="75"/>
      <c r="IOL49" s="75"/>
      <c r="IOM49" s="75"/>
      <c r="ION49" s="75"/>
      <c r="IOO49" s="75"/>
      <c r="IOP49" s="75"/>
      <c r="IOQ49" s="75"/>
      <c r="IOR49" s="75"/>
      <c r="IOS49" s="75"/>
      <c r="IOT49" s="75"/>
      <c r="IOU49" s="75"/>
      <c r="IOV49" s="75"/>
      <c r="IOW49" s="75"/>
      <c r="IOX49" s="75"/>
      <c r="IOY49" s="75"/>
      <c r="IOZ49" s="75"/>
      <c r="IPA49" s="75"/>
      <c r="IPB49" s="75"/>
      <c r="IPC49" s="75"/>
      <c r="IPD49" s="75"/>
      <c r="IPE49" s="75"/>
      <c r="IPF49" s="75"/>
      <c r="IPG49" s="75"/>
      <c r="IPH49" s="75"/>
      <c r="IPI49" s="75"/>
      <c r="IPJ49" s="75"/>
      <c r="IPK49" s="75"/>
      <c r="IPL49" s="75"/>
      <c r="IPM49" s="75"/>
      <c r="IPN49" s="75"/>
      <c r="IPO49" s="75"/>
      <c r="IPP49" s="75"/>
      <c r="IPQ49" s="75"/>
      <c r="IPR49" s="75"/>
      <c r="IPS49" s="75"/>
      <c r="IPT49" s="75"/>
      <c r="IPU49" s="75"/>
      <c r="IPV49" s="75"/>
      <c r="IPW49" s="75"/>
      <c r="IPX49" s="75"/>
      <c r="IPY49" s="75"/>
      <c r="IPZ49" s="75"/>
      <c r="IQA49" s="75"/>
      <c r="IQB49" s="75"/>
      <c r="IQC49" s="75"/>
      <c r="IQD49" s="75"/>
      <c r="IQE49" s="75"/>
      <c r="IQF49" s="75"/>
      <c r="IQG49" s="75"/>
      <c r="IQH49" s="75"/>
      <c r="IQI49" s="75"/>
      <c r="IQJ49" s="75"/>
      <c r="IQK49" s="75"/>
      <c r="IQL49" s="75"/>
      <c r="IQM49" s="75"/>
      <c r="IQN49" s="75"/>
      <c r="IQO49" s="75"/>
      <c r="IQP49" s="75"/>
      <c r="IQQ49" s="75"/>
      <c r="IQR49" s="75"/>
      <c r="IQS49" s="75"/>
      <c r="IQT49" s="75"/>
      <c r="IQU49" s="75"/>
      <c r="IQV49" s="75"/>
      <c r="IQW49" s="75"/>
      <c r="IQX49" s="75"/>
      <c r="IQY49" s="75"/>
      <c r="IQZ49" s="75"/>
      <c r="IRA49" s="75"/>
      <c r="IRB49" s="75"/>
      <c r="IRC49" s="75"/>
      <c r="IRD49" s="75"/>
      <c r="IRE49" s="75"/>
      <c r="IRF49" s="75"/>
      <c r="IRG49" s="75"/>
      <c r="IRH49" s="75"/>
      <c r="IRI49" s="75"/>
      <c r="IRJ49" s="75"/>
      <c r="IRK49" s="75"/>
      <c r="IRL49" s="75"/>
      <c r="IRM49" s="75"/>
      <c r="IRN49" s="75"/>
      <c r="IRO49" s="75"/>
      <c r="IRP49" s="75"/>
      <c r="IRQ49" s="75"/>
      <c r="IRR49" s="75"/>
      <c r="IRS49" s="75"/>
      <c r="IRT49" s="75"/>
      <c r="IRU49" s="75"/>
      <c r="IRV49" s="75"/>
      <c r="IRW49" s="75"/>
      <c r="IRX49" s="75"/>
      <c r="IRY49" s="75"/>
      <c r="IRZ49" s="75"/>
      <c r="ISA49" s="75"/>
      <c r="ISB49" s="75"/>
      <c r="ISC49" s="75"/>
      <c r="ISD49" s="75"/>
      <c r="ISE49" s="75"/>
      <c r="ISF49" s="75"/>
      <c r="ISG49" s="75"/>
      <c r="ISH49" s="75"/>
      <c r="ISI49" s="75"/>
      <c r="ISJ49" s="75"/>
      <c r="ISK49" s="75"/>
      <c r="ISL49" s="75"/>
      <c r="ISM49" s="75"/>
      <c r="ISN49" s="75"/>
      <c r="ISO49" s="75"/>
      <c r="ISP49" s="75"/>
      <c r="ISQ49" s="75"/>
      <c r="ISR49" s="75"/>
      <c r="ISS49" s="75"/>
      <c r="IST49" s="75"/>
      <c r="ISU49" s="75"/>
      <c r="ISV49" s="75"/>
      <c r="ISW49" s="75"/>
      <c r="ISX49" s="75"/>
      <c r="ISY49" s="75"/>
      <c r="ISZ49" s="75"/>
      <c r="ITA49" s="75"/>
      <c r="ITB49" s="75"/>
      <c r="ITC49" s="75"/>
      <c r="ITD49" s="75"/>
      <c r="ITE49" s="75"/>
      <c r="ITF49" s="75"/>
      <c r="ITG49" s="75"/>
      <c r="ITH49" s="75"/>
      <c r="ITI49" s="75"/>
      <c r="ITJ49" s="75"/>
      <c r="ITK49" s="75"/>
      <c r="ITL49" s="75"/>
      <c r="ITM49" s="75"/>
      <c r="ITN49" s="75"/>
      <c r="ITO49" s="75"/>
      <c r="ITP49" s="75"/>
      <c r="ITQ49" s="75"/>
      <c r="ITR49" s="75"/>
      <c r="ITS49" s="75"/>
      <c r="ITT49" s="75"/>
      <c r="ITU49" s="75"/>
      <c r="ITV49" s="75"/>
      <c r="ITW49" s="75"/>
      <c r="ITX49" s="75"/>
      <c r="ITY49" s="75"/>
      <c r="ITZ49" s="75"/>
      <c r="IUA49" s="75"/>
      <c r="IUB49" s="75"/>
      <c r="IUC49" s="75"/>
      <c r="IUD49" s="75"/>
      <c r="IUE49" s="75"/>
      <c r="IUF49" s="75"/>
      <c r="IUG49" s="75"/>
      <c r="IUH49" s="75"/>
      <c r="IUI49" s="75"/>
      <c r="IUJ49" s="75"/>
      <c r="IUK49" s="75"/>
      <c r="IUL49" s="75"/>
      <c r="IUM49" s="75"/>
      <c r="IUN49" s="75"/>
      <c r="IUO49" s="75"/>
      <c r="IUP49" s="75"/>
      <c r="IUQ49" s="75"/>
      <c r="IUR49" s="75"/>
      <c r="IUS49" s="75"/>
      <c r="IUT49" s="75"/>
      <c r="IUU49" s="75"/>
      <c r="IUV49" s="75"/>
      <c r="IUW49" s="75"/>
      <c r="IUX49" s="75"/>
      <c r="IUY49" s="75"/>
      <c r="IUZ49" s="75"/>
      <c r="IVA49" s="75"/>
      <c r="IVB49" s="75"/>
      <c r="IVC49" s="75"/>
      <c r="IVD49" s="75"/>
      <c r="IVE49" s="75"/>
      <c r="IVF49" s="75"/>
      <c r="IVG49" s="75"/>
      <c r="IVH49" s="75"/>
      <c r="IVI49" s="75"/>
      <c r="IVJ49" s="75"/>
      <c r="IVK49" s="75"/>
      <c r="IVL49" s="75"/>
      <c r="IVM49" s="75"/>
      <c r="IVN49" s="75"/>
      <c r="IVO49" s="75"/>
      <c r="IVP49" s="75"/>
      <c r="IVQ49" s="75"/>
      <c r="IVR49" s="75"/>
      <c r="IVS49" s="75"/>
      <c r="IVT49" s="75"/>
      <c r="IVU49" s="75"/>
      <c r="IVV49" s="75"/>
      <c r="IVW49" s="75"/>
      <c r="IVX49" s="75"/>
      <c r="IVY49" s="75"/>
      <c r="IVZ49" s="75"/>
      <c r="IWA49" s="75"/>
      <c r="IWB49" s="75"/>
      <c r="IWC49" s="75"/>
      <c r="IWD49" s="75"/>
      <c r="IWE49" s="75"/>
      <c r="IWF49" s="75"/>
      <c r="IWG49" s="75"/>
      <c r="IWH49" s="75"/>
      <c r="IWI49" s="75"/>
      <c r="IWJ49" s="75"/>
      <c r="IWK49" s="75"/>
      <c r="IWL49" s="75"/>
      <c r="IWM49" s="75"/>
      <c r="IWN49" s="75"/>
      <c r="IWO49" s="75"/>
      <c r="IWP49" s="75"/>
      <c r="IWQ49" s="75"/>
      <c r="IWR49" s="75"/>
      <c r="IWS49" s="75"/>
      <c r="IWT49" s="75"/>
      <c r="IWU49" s="75"/>
      <c r="IWV49" s="75"/>
      <c r="IWW49" s="75"/>
      <c r="IWX49" s="75"/>
      <c r="IWY49" s="75"/>
      <c r="IWZ49" s="75"/>
      <c r="IXA49" s="75"/>
      <c r="IXB49" s="75"/>
      <c r="IXC49" s="75"/>
      <c r="IXD49" s="75"/>
      <c r="IXE49" s="75"/>
      <c r="IXF49" s="75"/>
      <c r="IXG49" s="75"/>
      <c r="IXH49" s="75"/>
      <c r="IXI49" s="75"/>
      <c r="IXJ49" s="75"/>
      <c r="IXK49" s="75"/>
      <c r="IXL49" s="75"/>
      <c r="IXM49" s="75"/>
      <c r="IXN49" s="75"/>
      <c r="IXO49" s="75"/>
      <c r="IXP49" s="75"/>
      <c r="IXQ49" s="75"/>
      <c r="IXR49" s="75"/>
      <c r="IXS49" s="75"/>
      <c r="IXT49" s="75"/>
      <c r="IXU49" s="75"/>
      <c r="IXV49" s="75"/>
      <c r="IXW49" s="75"/>
      <c r="IXX49" s="75"/>
      <c r="IXY49" s="75"/>
      <c r="IXZ49" s="75"/>
      <c r="IYA49" s="75"/>
      <c r="IYB49" s="75"/>
      <c r="IYC49" s="75"/>
      <c r="IYD49" s="75"/>
      <c r="IYE49" s="75"/>
      <c r="IYF49" s="75"/>
      <c r="IYG49" s="75"/>
      <c r="IYH49" s="75"/>
      <c r="IYI49" s="75"/>
      <c r="IYJ49" s="75"/>
      <c r="IYK49" s="75"/>
      <c r="IYL49" s="75"/>
      <c r="IYM49" s="75"/>
      <c r="IYN49" s="75"/>
      <c r="IYO49" s="75"/>
      <c r="IYP49" s="75"/>
      <c r="IYQ49" s="75"/>
      <c r="IYR49" s="75"/>
      <c r="IYS49" s="75"/>
      <c r="IYT49" s="75"/>
      <c r="IYU49" s="75"/>
      <c r="IYV49" s="75"/>
      <c r="IYW49" s="75"/>
      <c r="IYX49" s="75"/>
      <c r="IYY49" s="75"/>
      <c r="IYZ49" s="75"/>
      <c r="IZA49" s="75"/>
      <c r="IZB49" s="75"/>
      <c r="IZC49" s="75"/>
      <c r="IZD49" s="75"/>
      <c r="IZE49" s="75"/>
      <c r="IZF49" s="75"/>
      <c r="IZG49" s="75"/>
      <c r="IZH49" s="75"/>
      <c r="IZI49" s="75"/>
      <c r="IZJ49" s="75"/>
      <c r="IZK49" s="75"/>
      <c r="IZL49" s="75"/>
      <c r="IZM49" s="75"/>
      <c r="IZN49" s="75"/>
      <c r="IZO49" s="75"/>
      <c r="IZP49" s="75"/>
      <c r="IZQ49" s="75"/>
      <c r="IZR49" s="75"/>
      <c r="IZS49" s="75"/>
      <c r="IZT49" s="75"/>
      <c r="IZU49" s="75"/>
      <c r="IZV49" s="75"/>
      <c r="IZW49" s="75"/>
      <c r="IZX49" s="75"/>
      <c r="IZY49" s="75"/>
      <c r="IZZ49" s="75"/>
      <c r="JAA49" s="75"/>
      <c r="JAB49" s="75"/>
      <c r="JAC49" s="75"/>
      <c r="JAD49" s="75"/>
      <c r="JAE49" s="75"/>
      <c r="JAF49" s="75"/>
      <c r="JAG49" s="75"/>
      <c r="JAH49" s="75"/>
      <c r="JAI49" s="75"/>
      <c r="JAJ49" s="75"/>
      <c r="JAK49" s="75"/>
      <c r="JAL49" s="75"/>
      <c r="JAM49" s="75"/>
      <c r="JAN49" s="75"/>
      <c r="JAO49" s="75"/>
      <c r="JAP49" s="75"/>
      <c r="JAQ49" s="75"/>
      <c r="JAR49" s="75"/>
      <c r="JAS49" s="75"/>
      <c r="JAT49" s="75"/>
      <c r="JAU49" s="75"/>
      <c r="JAV49" s="75"/>
      <c r="JAW49" s="75"/>
      <c r="JAX49" s="75"/>
      <c r="JAY49" s="75"/>
      <c r="JAZ49" s="75"/>
      <c r="JBA49" s="75"/>
      <c r="JBB49" s="75"/>
      <c r="JBC49" s="75"/>
      <c r="JBD49" s="75"/>
      <c r="JBE49" s="75"/>
      <c r="JBF49" s="75"/>
      <c r="JBG49" s="75"/>
      <c r="JBH49" s="75"/>
      <c r="JBI49" s="75"/>
      <c r="JBJ49" s="75"/>
      <c r="JBK49" s="75"/>
      <c r="JBL49" s="75"/>
      <c r="JBM49" s="75"/>
      <c r="JBN49" s="75"/>
      <c r="JBO49" s="75"/>
      <c r="JBP49" s="75"/>
      <c r="JBQ49" s="75"/>
      <c r="JBR49" s="75"/>
      <c r="JBS49" s="75"/>
      <c r="JBT49" s="75"/>
      <c r="JBU49" s="75"/>
      <c r="JBV49" s="75"/>
      <c r="JBW49" s="75"/>
      <c r="JBX49" s="75"/>
      <c r="JBY49" s="75"/>
      <c r="JBZ49" s="75"/>
      <c r="JCA49" s="75"/>
      <c r="JCB49" s="75"/>
      <c r="JCC49" s="75"/>
      <c r="JCD49" s="75"/>
      <c r="JCE49" s="75"/>
      <c r="JCF49" s="75"/>
      <c r="JCG49" s="75"/>
      <c r="JCH49" s="75"/>
      <c r="JCI49" s="75"/>
      <c r="JCJ49" s="75"/>
      <c r="JCK49" s="75"/>
      <c r="JCL49" s="75"/>
      <c r="JCM49" s="75"/>
      <c r="JCN49" s="75"/>
      <c r="JCO49" s="75"/>
      <c r="JCP49" s="75"/>
      <c r="JCQ49" s="75"/>
      <c r="JCR49" s="75"/>
      <c r="JCS49" s="75"/>
      <c r="JCT49" s="75"/>
      <c r="JCU49" s="75"/>
      <c r="JCV49" s="75"/>
      <c r="JCW49" s="75"/>
      <c r="JCX49" s="75"/>
      <c r="JCY49" s="75"/>
      <c r="JCZ49" s="75"/>
      <c r="JDA49" s="75"/>
      <c r="JDB49" s="75"/>
      <c r="JDC49" s="75"/>
      <c r="JDD49" s="75"/>
      <c r="JDE49" s="75"/>
      <c r="JDF49" s="75"/>
      <c r="JDG49" s="75"/>
      <c r="JDH49" s="75"/>
      <c r="JDI49" s="75"/>
      <c r="JDJ49" s="75"/>
      <c r="JDK49" s="75"/>
      <c r="JDL49" s="75"/>
      <c r="JDM49" s="75"/>
      <c r="JDN49" s="75"/>
      <c r="JDO49" s="75"/>
      <c r="JDP49" s="75"/>
      <c r="JDQ49" s="75"/>
      <c r="JDR49" s="75"/>
      <c r="JDS49" s="75"/>
      <c r="JDT49" s="75"/>
      <c r="JDU49" s="75"/>
      <c r="JDV49" s="75"/>
      <c r="JDW49" s="75"/>
      <c r="JDX49" s="75"/>
      <c r="JDY49" s="75"/>
      <c r="JDZ49" s="75"/>
      <c r="JEA49" s="75"/>
      <c r="JEB49" s="75"/>
      <c r="JEC49" s="75"/>
      <c r="JED49" s="75"/>
      <c r="JEE49" s="75"/>
      <c r="JEF49" s="75"/>
      <c r="JEG49" s="75"/>
      <c r="JEH49" s="75"/>
      <c r="JEI49" s="75"/>
      <c r="JEJ49" s="75"/>
      <c r="JEK49" s="75"/>
      <c r="JEL49" s="75"/>
      <c r="JEM49" s="75"/>
      <c r="JEN49" s="75"/>
      <c r="JEO49" s="75"/>
      <c r="JEP49" s="75"/>
      <c r="JEQ49" s="75"/>
      <c r="JER49" s="75"/>
      <c r="JES49" s="75"/>
      <c r="JET49" s="75"/>
      <c r="JEU49" s="75"/>
      <c r="JEV49" s="75"/>
      <c r="JEW49" s="75"/>
      <c r="JEX49" s="75"/>
      <c r="JEY49" s="75"/>
      <c r="JEZ49" s="75"/>
      <c r="JFA49" s="75"/>
      <c r="JFB49" s="75"/>
      <c r="JFC49" s="75"/>
      <c r="JFD49" s="75"/>
      <c r="JFE49" s="75"/>
      <c r="JFF49" s="75"/>
      <c r="JFG49" s="75"/>
      <c r="JFH49" s="75"/>
      <c r="JFI49" s="75"/>
      <c r="JFJ49" s="75"/>
      <c r="JFK49" s="75"/>
      <c r="JFL49" s="75"/>
      <c r="JFM49" s="75"/>
      <c r="JFN49" s="75"/>
      <c r="JFO49" s="75"/>
      <c r="JFP49" s="75"/>
      <c r="JFQ49" s="75"/>
      <c r="JFR49" s="75"/>
      <c r="JFS49" s="75"/>
      <c r="JFT49" s="75"/>
      <c r="JFU49" s="75"/>
      <c r="JFV49" s="75"/>
      <c r="JFW49" s="75"/>
      <c r="JFX49" s="75"/>
      <c r="JFY49" s="75"/>
      <c r="JFZ49" s="75"/>
      <c r="JGA49" s="75"/>
      <c r="JGB49" s="75"/>
      <c r="JGC49" s="75"/>
      <c r="JGD49" s="75"/>
      <c r="JGE49" s="75"/>
      <c r="JGF49" s="75"/>
      <c r="JGG49" s="75"/>
      <c r="JGH49" s="75"/>
      <c r="JGI49" s="75"/>
      <c r="JGJ49" s="75"/>
      <c r="JGK49" s="75"/>
      <c r="JGL49" s="75"/>
      <c r="JGM49" s="75"/>
      <c r="JGN49" s="75"/>
      <c r="JGO49" s="75"/>
      <c r="JGP49" s="75"/>
      <c r="JGQ49" s="75"/>
      <c r="JGR49" s="75"/>
      <c r="JGS49" s="75"/>
      <c r="JGT49" s="75"/>
      <c r="JGU49" s="75"/>
      <c r="JGV49" s="75"/>
      <c r="JGW49" s="75"/>
      <c r="JGX49" s="75"/>
      <c r="JGY49" s="75"/>
      <c r="JGZ49" s="75"/>
      <c r="JHA49" s="75"/>
      <c r="JHB49" s="75"/>
      <c r="JHC49" s="75"/>
      <c r="JHD49" s="75"/>
      <c r="JHE49" s="75"/>
      <c r="JHF49" s="75"/>
      <c r="JHG49" s="75"/>
      <c r="JHH49" s="75"/>
      <c r="JHI49" s="75"/>
      <c r="JHJ49" s="75"/>
      <c r="JHK49" s="75"/>
      <c r="JHL49" s="75"/>
      <c r="JHM49" s="75"/>
      <c r="JHN49" s="75"/>
      <c r="JHO49" s="75"/>
      <c r="JHP49" s="75"/>
      <c r="JHQ49" s="75"/>
      <c r="JHR49" s="75"/>
      <c r="JHS49" s="75"/>
      <c r="JHT49" s="75"/>
      <c r="JHU49" s="75"/>
      <c r="JHV49" s="75"/>
      <c r="JHW49" s="75"/>
      <c r="JHX49" s="75"/>
      <c r="JHY49" s="75"/>
      <c r="JHZ49" s="75"/>
      <c r="JIA49" s="75"/>
      <c r="JIB49" s="75"/>
      <c r="JIC49" s="75"/>
      <c r="JID49" s="75"/>
      <c r="JIE49" s="75"/>
      <c r="JIF49" s="75"/>
      <c r="JIG49" s="75"/>
      <c r="JIH49" s="75"/>
      <c r="JII49" s="75"/>
      <c r="JIJ49" s="75"/>
      <c r="JIK49" s="75"/>
      <c r="JIL49" s="75"/>
      <c r="JIM49" s="75"/>
      <c r="JIN49" s="75"/>
      <c r="JIO49" s="75"/>
      <c r="JIP49" s="75"/>
      <c r="JIQ49" s="75"/>
      <c r="JIR49" s="75"/>
      <c r="JIS49" s="75"/>
      <c r="JIT49" s="75"/>
      <c r="JIU49" s="75"/>
      <c r="JIV49" s="75"/>
      <c r="JIW49" s="75"/>
      <c r="JIX49" s="75"/>
      <c r="JIY49" s="75"/>
      <c r="JIZ49" s="75"/>
      <c r="JJA49" s="75"/>
      <c r="JJB49" s="75"/>
      <c r="JJC49" s="75"/>
      <c r="JJD49" s="75"/>
      <c r="JJE49" s="75"/>
      <c r="JJF49" s="75"/>
      <c r="JJG49" s="75"/>
      <c r="JJH49" s="75"/>
      <c r="JJI49" s="75"/>
      <c r="JJJ49" s="75"/>
      <c r="JJK49" s="75"/>
      <c r="JJL49" s="75"/>
      <c r="JJM49" s="75"/>
      <c r="JJN49" s="75"/>
      <c r="JJO49" s="75"/>
      <c r="JJP49" s="75"/>
      <c r="JJQ49" s="75"/>
      <c r="JJR49" s="75"/>
      <c r="JJS49" s="75"/>
      <c r="JJT49" s="75"/>
      <c r="JJU49" s="75"/>
      <c r="JJV49" s="75"/>
      <c r="JJW49" s="75"/>
      <c r="JJX49" s="75"/>
      <c r="JJY49" s="75"/>
      <c r="JJZ49" s="75"/>
      <c r="JKA49" s="75"/>
      <c r="JKB49" s="75"/>
      <c r="JKC49" s="75"/>
      <c r="JKD49" s="75"/>
      <c r="JKE49" s="75"/>
      <c r="JKF49" s="75"/>
      <c r="JKG49" s="75"/>
      <c r="JKH49" s="75"/>
      <c r="JKI49" s="75"/>
      <c r="JKJ49" s="75"/>
      <c r="JKK49" s="75"/>
      <c r="JKL49" s="75"/>
      <c r="JKM49" s="75"/>
      <c r="JKN49" s="75"/>
      <c r="JKO49" s="75"/>
      <c r="JKP49" s="75"/>
      <c r="JKQ49" s="75"/>
      <c r="JKR49" s="75"/>
      <c r="JKS49" s="75"/>
      <c r="JKT49" s="75"/>
      <c r="JKU49" s="75"/>
      <c r="JKV49" s="75"/>
      <c r="JKW49" s="75"/>
      <c r="JKX49" s="75"/>
      <c r="JKY49" s="75"/>
      <c r="JKZ49" s="75"/>
      <c r="JLA49" s="75"/>
      <c r="JLB49" s="75"/>
      <c r="JLC49" s="75"/>
      <c r="JLD49" s="75"/>
      <c r="JLE49" s="75"/>
      <c r="JLF49" s="75"/>
      <c r="JLG49" s="75"/>
      <c r="JLH49" s="75"/>
      <c r="JLI49" s="75"/>
      <c r="JLJ49" s="75"/>
      <c r="JLK49" s="75"/>
      <c r="JLL49" s="75"/>
      <c r="JLM49" s="75"/>
      <c r="JLN49" s="75"/>
      <c r="JLO49" s="75"/>
      <c r="JLP49" s="75"/>
      <c r="JLQ49" s="75"/>
      <c r="JLR49" s="75"/>
      <c r="JLS49" s="75"/>
      <c r="JLT49" s="75"/>
      <c r="JLU49" s="75"/>
      <c r="JLV49" s="75"/>
      <c r="JLW49" s="75"/>
      <c r="JLX49" s="75"/>
      <c r="JLY49" s="75"/>
      <c r="JLZ49" s="75"/>
      <c r="JMA49" s="75"/>
      <c r="JMB49" s="75"/>
      <c r="JMC49" s="75"/>
      <c r="JMD49" s="75"/>
      <c r="JME49" s="75"/>
      <c r="JMF49" s="75"/>
      <c r="JMG49" s="75"/>
      <c r="JMH49" s="75"/>
      <c r="JMI49" s="75"/>
      <c r="JMJ49" s="75"/>
      <c r="JMK49" s="75"/>
      <c r="JML49" s="75"/>
      <c r="JMM49" s="75"/>
      <c r="JMN49" s="75"/>
      <c r="JMO49" s="75"/>
      <c r="JMP49" s="75"/>
      <c r="JMQ49" s="75"/>
      <c r="JMR49" s="75"/>
      <c r="JMS49" s="75"/>
      <c r="JMT49" s="75"/>
      <c r="JMU49" s="75"/>
      <c r="JMV49" s="75"/>
      <c r="JMW49" s="75"/>
      <c r="JMX49" s="75"/>
      <c r="JMY49" s="75"/>
      <c r="JMZ49" s="75"/>
      <c r="JNA49" s="75"/>
      <c r="JNB49" s="75"/>
      <c r="JNC49" s="75"/>
      <c r="JND49" s="75"/>
      <c r="JNE49" s="75"/>
      <c r="JNF49" s="75"/>
      <c r="JNG49" s="75"/>
      <c r="JNH49" s="75"/>
      <c r="JNI49" s="75"/>
      <c r="JNJ49" s="75"/>
      <c r="JNK49" s="75"/>
      <c r="JNL49" s="75"/>
      <c r="JNM49" s="75"/>
      <c r="JNN49" s="75"/>
      <c r="JNO49" s="75"/>
      <c r="JNP49" s="75"/>
      <c r="JNQ49" s="75"/>
      <c r="JNR49" s="75"/>
      <c r="JNS49" s="75"/>
      <c r="JNT49" s="75"/>
      <c r="JNU49" s="75"/>
      <c r="JNV49" s="75"/>
      <c r="JNW49" s="75"/>
      <c r="JNX49" s="75"/>
      <c r="JNY49" s="75"/>
      <c r="JNZ49" s="75"/>
      <c r="JOA49" s="75"/>
      <c r="JOB49" s="75"/>
      <c r="JOC49" s="75"/>
      <c r="JOD49" s="75"/>
      <c r="JOE49" s="75"/>
      <c r="JOF49" s="75"/>
      <c r="JOG49" s="75"/>
      <c r="JOH49" s="75"/>
      <c r="JOI49" s="75"/>
      <c r="JOJ49" s="75"/>
      <c r="JOK49" s="75"/>
      <c r="JOL49" s="75"/>
      <c r="JOM49" s="75"/>
      <c r="JON49" s="75"/>
      <c r="JOO49" s="75"/>
      <c r="JOP49" s="75"/>
      <c r="JOQ49" s="75"/>
      <c r="JOR49" s="75"/>
      <c r="JOS49" s="75"/>
      <c r="JOT49" s="75"/>
      <c r="JOU49" s="75"/>
      <c r="JOV49" s="75"/>
      <c r="JOW49" s="75"/>
      <c r="JOX49" s="75"/>
      <c r="JOY49" s="75"/>
      <c r="JOZ49" s="75"/>
      <c r="JPA49" s="75"/>
      <c r="JPB49" s="75"/>
      <c r="JPC49" s="75"/>
      <c r="JPD49" s="75"/>
      <c r="JPE49" s="75"/>
      <c r="JPF49" s="75"/>
      <c r="JPG49" s="75"/>
      <c r="JPH49" s="75"/>
      <c r="JPI49" s="75"/>
      <c r="JPJ49" s="75"/>
      <c r="JPK49" s="75"/>
      <c r="JPL49" s="75"/>
      <c r="JPM49" s="75"/>
      <c r="JPN49" s="75"/>
      <c r="JPO49" s="75"/>
      <c r="JPP49" s="75"/>
      <c r="JPQ49" s="75"/>
      <c r="JPR49" s="75"/>
      <c r="JPS49" s="75"/>
      <c r="JPT49" s="75"/>
      <c r="JPU49" s="75"/>
      <c r="JPV49" s="75"/>
      <c r="JPW49" s="75"/>
      <c r="JPX49" s="75"/>
      <c r="JPY49" s="75"/>
      <c r="JPZ49" s="75"/>
      <c r="JQA49" s="75"/>
      <c r="JQB49" s="75"/>
      <c r="JQC49" s="75"/>
      <c r="JQD49" s="75"/>
      <c r="JQE49" s="75"/>
      <c r="JQF49" s="75"/>
      <c r="JQG49" s="75"/>
      <c r="JQH49" s="75"/>
      <c r="JQI49" s="75"/>
      <c r="JQJ49" s="75"/>
      <c r="JQK49" s="75"/>
      <c r="JQL49" s="75"/>
      <c r="JQM49" s="75"/>
      <c r="JQN49" s="75"/>
      <c r="JQO49" s="75"/>
      <c r="JQP49" s="75"/>
      <c r="JQQ49" s="75"/>
      <c r="JQR49" s="75"/>
      <c r="JQS49" s="75"/>
      <c r="JQT49" s="75"/>
      <c r="JQU49" s="75"/>
      <c r="JQV49" s="75"/>
      <c r="JQW49" s="75"/>
      <c r="JQX49" s="75"/>
      <c r="JQY49" s="75"/>
      <c r="JQZ49" s="75"/>
      <c r="JRA49" s="75"/>
      <c r="JRB49" s="75"/>
      <c r="JRC49" s="75"/>
      <c r="JRD49" s="75"/>
      <c r="JRE49" s="75"/>
      <c r="JRF49" s="75"/>
      <c r="JRG49" s="75"/>
      <c r="JRH49" s="75"/>
      <c r="JRI49" s="75"/>
      <c r="JRJ49" s="75"/>
      <c r="JRK49" s="75"/>
      <c r="JRL49" s="75"/>
      <c r="JRM49" s="75"/>
      <c r="JRN49" s="75"/>
      <c r="JRO49" s="75"/>
      <c r="JRP49" s="75"/>
      <c r="JRQ49" s="75"/>
      <c r="JRR49" s="75"/>
      <c r="JRS49" s="75"/>
      <c r="JRT49" s="75"/>
      <c r="JRU49" s="75"/>
      <c r="JRV49" s="75"/>
      <c r="JRW49" s="75"/>
      <c r="JRX49" s="75"/>
      <c r="JRY49" s="75"/>
      <c r="JRZ49" s="75"/>
      <c r="JSA49" s="75"/>
      <c r="JSB49" s="75"/>
      <c r="JSC49" s="75"/>
      <c r="JSD49" s="75"/>
      <c r="JSE49" s="75"/>
      <c r="JSF49" s="75"/>
      <c r="JSG49" s="75"/>
      <c r="JSH49" s="75"/>
      <c r="JSI49" s="75"/>
      <c r="JSJ49" s="75"/>
      <c r="JSK49" s="75"/>
      <c r="JSL49" s="75"/>
      <c r="JSM49" s="75"/>
      <c r="JSN49" s="75"/>
      <c r="JSO49" s="75"/>
      <c r="JSP49" s="75"/>
      <c r="JSQ49" s="75"/>
      <c r="JSR49" s="75"/>
      <c r="JSS49" s="75"/>
      <c r="JST49" s="75"/>
      <c r="JSU49" s="75"/>
      <c r="JSV49" s="75"/>
      <c r="JSW49" s="75"/>
      <c r="JSX49" s="75"/>
      <c r="JSY49" s="75"/>
      <c r="JSZ49" s="75"/>
      <c r="JTA49" s="75"/>
      <c r="JTB49" s="75"/>
      <c r="JTC49" s="75"/>
      <c r="JTD49" s="75"/>
      <c r="JTE49" s="75"/>
      <c r="JTF49" s="75"/>
      <c r="JTG49" s="75"/>
      <c r="JTH49" s="75"/>
      <c r="JTI49" s="75"/>
      <c r="JTJ49" s="75"/>
      <c r="JTK49" s="75"/>
      <c r="JTL49" s="75"/>
      <c r="JTM49" s="75"/>
      <c r="JTN49" s="75"/>
      <c r="JTO49" s="75"/>
      <c r="JTP49" s="75"/>
      <c r="JTQ49" s="75"/>
      <c r="JTR49" s="75"/>
      <c r="JTS49" s="75"/>
      <c r="JTT49" s="75"/>
      <c r="JTU49" s="75"/>
      <c r="JTV49" s="75"/>
      <c r="JTW49" s="75"/>
      <c r="JTX49" s="75"/>
      <c r="JTY49" s="75"/>
      <c r="JTZ49" s="75"/>
      <c r="JUA49" s="75"/>
      <c r="JUB49" s="75"/>
      <c r="JUC49" s="75"/>
      <c r="JUD49" s="75"/>
      <c r="JUE49" s="75"/>
      <c r="JUF49" s="75"/>
      <c r="JUG49" s="75"/>
      <c r="JUH49" s="75"/>
      <c r="JUI49" s="75"/>
      <c r="JUJ49" s="75"/>
      <c r="JUK49" s="75"/>
      <c r="JUL49" s="75"/>
      <c r="JUM49" s="75"/>
      <c r="JUN49" s="75"/>
      <c r="JUO49" s="75"/>
      <c r="JUP49" s="75"/>
      <c r="JUQ49" s="75"/>
      <c r="JUR49" s="75"/>
      <c r="JUS49" s="75"/>
      <c r="JUT49" s="75"/>
      <c r="JUU49" s="75"/>
      <c r="JUV49" s="75"/>
      <c r="JUW49" s="75"/>
      <c r="JUX49" s="75"/>
      <c r="JUY49" s="75"/>
      <c r="JUZ49" s="75"/>
      <c r="JVA49" s="75"/>
      <c r="JVB49" s="75"/>
      <c r="JVC49" s="75"/>
      <c r="JVD49" s="75"/>
      <c r="JVE49" s="75"/>
      <c r="JVF49" s="75"/>
      <c r="JVG49" s="75"/>
      <c r="JVH49" s="75"/>
      <c r="JVI49" s="75"/>
      <c r="JVJ49" s="75"/>
      <c r="JVK49" s="75"/>
      <c r="JVL49" s="75"/>
      <c r="JVM49" s="75"/>
      <c r="JVN49" s="75"/>
      <c r="JVO49" s="75"/>
      <c r="JVP49" s="75"/>
      <c r="JVQ49" s="75"/>
      <c r="JVR49" s="75"/>
      <c r="JVS49" s="75"/>
      <c r="JVT49" s="75"/>
      <c r="JVU49" s="75"/>
      <c r="JVV49" s="75"/>
      <c r="JVW49" s="75"/>
      <c r="JVX49" s="75"/>
      <c r="JVY49" s="75"/>
      <c r="JVZ49" s="75"/>
      <c r="JWA49" s="75"/>
      <c r="JWB49" s="75"/>
      <c r="JWC49" s="75"/>
      <c r="JWD49" s="75"/>
      <c r="JWE49" s="75"/>
      <c r="JWF49" s="75"/>
      <c r="JWG49" s="75"/>
      <c r="JWH49" s="75"/>
      <c r="JWI49" s="75"/>
      <c r="JWJ49" s="75"/>
      <c r="JWK49" s="75"/>
      <c r="JWL49" s="75"/>
      <c r="JWM49" s="75"/>
      <c r="JWN49" s="75"/>
      <c r="JWO49" s="75"/>
      <c r="JWP49" s="75"/>
      <c r="JWQ49" s="75"/>
      <c r="JWR49" s="75"/>
      <c r="JWS49" s="75"/>
      <c r="JWT49" s="75"/>
      <c r="JWU49" s="75"/>
      <c r="JWV49" s="75"/>
      <c r="JWW49" s="75"/>
      <c r="JWX49" s="75"/>
      <c r="JWY49" s="75"/>
      <c r="JWZ49" s="75"/>
      <c r="JXA49" s="75"/>
      <c r="JXB49" s="75"/>
      <c r="JXC49" s="75"/>
      <c r="JXD49" s="75"/>
      <c r="JXE49" s="75"/>
      <c r="JXF49" s="75"/>
      <c r="JXG49" s="75"/>
      <c r="JXH49" s="75"/>
      <c r="JXI49" s="75"/>
      <c r="JXJ49" s="75"/>
      <c r="JXK49" s="75"/>
      <c r="JXL49" s="75"/>
      <c r="JXM49" s="75"/>
      <c r="JXN49" s="75"/>
      <c r="JXO49" s="75"/>
      <c r="JXP49" s="75"/>
      <c r="JXQ49" s="75"/>
      <c r="JXR49" s="75"/>
      <c r="JXS49" s="75"/>
      <c r="JXT49" s="75"/>
      <c r="JXU49" s="75"/>
      <c r="JXV49" s="75"/>
      <c r="JXW49" s="75"/>
      <c r="JXX49" s="75"/>
      <c r="JXY49" s="75"/>
      <c r="JXZ49" s="75"/>
      <c r="JYA49" s="75"/>
      <c r="JYB49" s="75"/>
      <c r="JYC49" s="75"/>
      <c r="JYD49" s="75"/>
      <c r="JYE49" s="75"/>
      <c r="JYF49" s="75"/>
      <c r="JYG49" s="75"/>
      <c r="JYH49" s="75"/>
      <c r="JYI49" s="75"/>
      <c r="JYJ49" s="75"/>
      <c r="JYK49" s="75"/>
      <c r="JYL49" s="75"/>
      <c r="JYM49" s="75"/>
      <c r="JYN49" s="75"/>
      <c r="JYO49" s="75"/>
      <c r="JYP49" s="75"/>
      <c r="JYQ49" s="75"/>
      <c r="JYR49" s="75"/>
      <c r="JYS49" s="75"/>
      <c r="JYT49" s="75"/>
      <c r="JYU49" s="75"/>
      <c r="JYV49" s="75"/>
      <c r="JYW49" s="75"/>
      <c r="JYX49" s="75"/>
      <c r="JYY49" s="75"/>
      <c r="JYZ49" s="75"/>
      <c r="JZA49" s="75"/>
      <c r="JZB49" s="75"/>
      <c r="JZC49" s="75"/>
      <c r="JZD49" s="75"/>
      <c r="JZE49" s="75"/>
      <c r="JZF49" s="75"/>
      <c r="JZG49" s="75"/>
      <c r="JZH49" s="75"/>
      <c r="JZI49" s="75"/>
      <c r="JZJ49" s="75"/>
      <c r="JZK49" s="75"/>
      <c r="JZL49" s="75"/>
      <c r="JZM49" s="75"/>
      <c r="JZN49" s="75"/>
      <c r="JZO49" s="75"/>
      <c r="JZP49" s="75"/>
      <c r="JZQ49" s="75"/>
      <c r="JZR49" s="75"/>
      <c r="JZS49" s="75"/>
      <c r="JZT49" s="75"/>
      <c r="JZU49" s="75"/>
      <c r="JZV49" s="75"/>
      <c r="JZW49" s="75"/>
      <c r="JZX49" s="75"/>
      <c r="JZY49" s="75"/>
      <c r="JZZ49" s="75"/>
      <c r="KAA49" s="75"/>
      <c r="KAB49" s="75"/>
      <c r="KAC49" s="75"/>
      <c r="KAD49" s="75"/>
      <c r="KAE49" s="75"/>
      <c r="KAF49" s="75"/>
      <c r="KAG49" s="75"/>
      <c r="KAH49" s="75"/>
      <c r="KAI49" s="75"/>
      <c r="KAJ49" s="75"/>
      <c r="KAK49" s="75"/>
      <c r="KAL49" s="75"/>
      <c r="KAM49" s="75"/>
      <c r="KAN49" s="75"/>
      <c r="KAO49" s="75"/>
      <c r="KAP49" s="75"/>
      <c r="KAQ49" s="75"/>
      <c r="KAR49" s="75"/>
      <c r="KAS49" s="75"/>
      <c r="KAT49" s="75"/>
      <c r="KAU49" s="75"/>
      <c r="KAV49" s="75"/>
      <c r="KAW49" s="75"/>
      <c r="KAX49" s="75"/>
      <c r="KAY49" s="75"/>
      <c r="KAZ49" s="75"/>
      <c r="KBA49" s="75"/>
      <c r="KBB49" s="75"/>
      <c r="KBC49" s="75"/>
      <c r="KBD49" s="75"/>
      <c r="KBE49" s="75"/>
      <c r="KBF49" s="75"/>
      <c r="KBG49" s="75"/>
      <c r="KBH49" s="75"/>
      <c r="KBI49" s="75"/>
      <c r="KBJ49" s="75"/>
      <c r="KBK49" s="75"/>
      <c r="KBL49" s="75"/>
      <c r="KBM49" s="75"/>
      <c r="KBN49" s="75"/>
      <c r="KBO49" s="75"/>
      <c r="KBP49" s="75"/>
      <c r="KBQ49" s="75"/>
      <c r="KBR49" s="75"/>
      <c r="KBS49" s="75"/>
      <c r="KBT49" s="75"/>
      <c r="KBU49" s="75"/>
      <c r="KBV49" s="75"/>
      <c r="KBW49" s="75"/>
      <c r="KBX49" s="75"/>
      <c r="KBY49" s="75"/>
      <c r="KBZ49" s="75"/>
      <c r="KCA49" s="75"/>
      <c r="KCB49" s="75"/>
      <c r="KCC49" s="75"/>
      <c r="KCD49" s="75"/>
      <c r="KCE49" s="75"/>
      <c r="KCF49" s="75"/>
      <c r="KCG49" s="75"/>
      <c r="KCH49" s="75"/>
      <c r="KCI49" s="75"/>
      <c r="KCJ49" s="75"/>
      <c r="KCK49" s="75"/>
      <c r="KCL49" s="75"/>
      <c r="KCM49" s="75"/>
      <c r="KCN49" s="75"/>
      <c r="KCO49" s="75"/>
      <c r="KCP49" s="75"/>
      <c r="KCQ49" s="75"/>
      <c r="KCR49" s="75"/>
      <c r="KCS49" s="75"/>
      <c r="KCT49" s="75"/>
      <c r="KCU49" s="75"/>
      <c r="KCV49" s="75"/>
      <c r="KCW49" s="75"/>
      <c r="KCX49" s="75"/>
      <c r="KCY49" s="75"/>
      <c r="KCZ49" s="75"/>
      <c r="KDA49" s="75"/>
      <c r="KDB49" s="75"/>
      <c r="KDC49" s="75"/>
      <c r="KDD49" s="75"/>
      <c r="KDE49" s="75"/>
      <c r="KDF49" s="75"/>
      <c r="KDG49" s="75"/>
      <c r="KDH49" s="75"/>
      <c r="KDI49" s="75"/>
      <c r="KDJ49" s="75"/>
      <c r="KDK49" s="75"/>
      <c r="KDL49" s="75"/>
      <c r="KDM49" s="75"/>
      <c r="KDN49" s="75"/>
      <c r="KDO49" s="75"/>
      <c r="KDP49" s="75"/>
      <c r="KDQ49" s="75"/>
      <c r="KDR49" s="75"/>
      <c r="KDS49" s="75"/>
      <c r="KDT49" s="75"/>
      <c r="KDU49" s="75"/>
      <c r="KDV49" s="75"/>
      <c r="KDW49" s="75"/>
      <c r="KDX49" s="75"/>
      <c r="KDY49" s="75"/>
      <c r="KDZ49" s="75"/>
      <c r="KEA49" s="75"/>
      <c r="KEB49" s="75"/>
      <c r="KEC49" s="75"/>
      <c r="KED49" s="75"/>
      <c r="KEE49" s="75"/>
      <c r="KEF49" s="75"/>
      <c r="KEG49" s="75"/>
      <c r="KEH49" s="75"/>
      <c r="KEI49" s="75"/>
      <c r="KEJ49" s="75"/>
      <c r="KEK49" s="75"/>
      <c r="KEL49" s="75"/>
      <c r="KEM49" s="75"/>
      <c r="KEN49" s="75"/>
      <c r="KEO49" s="75"/>
      <c r="KEP49" s="75"/>
      <c r="KEQ49" s="75"/>
      <c r="KER49" s="75"/>
      <c r="KES49" s="75"/>
      <c r="KET49" s="75"/>
      <c r="KEU49" s="75"/>
      <c r="KEV49" s="75"/>
      <c r="KEW49" s="75"/>
      <c r="KEX49" s="75"/>
      <c r="KEY49" s="75"/>
      <c r="KEZ49" s="75"/>
      <c r="KFA49" s="75"/>
      <c r="KFB49" s="75"/>
      <c r="KFC49" s="75"/>
      <c r="KFD49" s="75"/>
      <c r="KFE49" s="75"/>
      <c r="KFF49" s="75"/>
      <c r="KFG49" s="75"/>
      <c r="KFH49" s="75"/>
      <c r="KFI49" s="75"/>
      <c r="KFJ49" s="75"/>
      <c r="KFK49" s="75"/>
      <c r="KFL49" s="75"/>
      <c r="KFM49" s="75"/>
      <c r="KFN49" s="75"/>
      <c r="KFO49" s="75"/>
      <c r="KFP49" s="75"/>
      <c r="KFQ49" s="75"/>
      <c r="KFR49" s="75"/>
      <c r="KFS49" s="75"/>
      <c r="KFT49" s="75"/>
      <c r="KFU49" s="75"/>
      <c r="KFV49" s="75"/>
      <c r="KFW49" s="75"/>
      <c r="KFX49" s="75"/>
      <c r="KFY49" s="75"/>
      <c r="KFZ49" s="75"/>
      <c r="KGA49" s="75"/>
      <c r="KGB49" s="75"/>
      <c r="KGC49" s="75"/>
      <c r="KGD49" s="75"/>
      <c r="KGE49" s="75"/>
      <c r="KGF49" s="75"/>
      <c r="KGG49" s="75"/>
      <c r="KGH49" s="75"/>
      <c r="KGI49" s="75"/>
      <c r="KGJ49" s="75"/>
      <c r="KGK49" s="75"/>
      <c r="KGL49" s="75"/>
      <c r="KGM49" s="75"/>
      <c r="KGN49" s="75"/>
      <c r="KGO49" s="75"/>
      <c r="KGP49" s="75"/>
      <c r="KGQ49" s="75"/>
      <c r="KGR49" s="75"/>
      <c r="KGS49" s="75"/>
      <c r="KGT49" s="75"/>
      <c r="KGU49" s="75"/>
      <c r="KGV49" s="75"/>
      <c r="KGW49" s="75"/>
      <c r="KGX49" s="75"/>
      <c r="KGY49" s="75"/>
      <c r="KGZ49" s="75"/>
      <c r="KHA49" s="75"/>
      <c r="KHB49" s="75"/>
      <c r="KHC49" s="75"/>
      <c r="KHD49" s="75"/>
      <c r="KHE49" s="75"/>
      <c r="KHF49" s="75"/>
      <c r="KHG49" s="75"/>
      <c r="KHH49" s="75"/>
      <c r="KHI49" s="75"/>
      <c r="KHJ49" s="75"/>
      <c r="KHK49" s="75"/>
      <c r="KHL49" s="75"/>
      <c r="KHM49" s="75"/>
      <c r="KHN49" s="75"/>
      <c r="KHO49" s="75"/>
      <c r="KHP49" s="75"/>
      <c r="KHQ49" s="75"/>
      <c r="KHR49" s="75"/>
      <c r="KHS49" s="75"/>
      <c r="KHT49" s="75"/>
      <c r="KHU49" s="75"/>
      <c r="KHV49" s="75"/>
      <c r="KHW49" s="75"/>
      <c r="KHX49" s="75"/>
      <c r="KHY49" s="75"/>
      <c r="KHZ49" s="75"/>
      <c r="KIA49" s="75"/>
      <c r="KIB49" s="75"/>
      <c r="KIC49" s="75"/>
      <c r="KID49" s="75"/>
      <c r="KIE49" s="75"/>
      <c r="KIF49" s="75"/>
      <c r="KIG49" s="75"/>
      <c r="KIH49" s="75"/>
      <c r="KII49" s="75"/>
      <c r="KIJ49" s="75"/>
      <c r="KIK49" s="75"/>
      <c r="KIL49" s="75"/>
      <c r="KIM49" s="75"/>
      <c r="KIN49" s="75"/>
      <c r="KIO49" s="75"/>
      <c r="KIP49" s="75"/>
      <c r="KIQ49" s="75"/>
      <c r="KIR49" s="75"/>
      <c r="KIS49" s="75"/>
      <c r="KIT49" s="75"/>
      <c r="KIU49" s="75"/>
      <c r="KIV49" s="75"/>
      <c r="KIW49" s="75"/>
      <c r="KIX49" s="75"/>
      <c r="KIY49" s="75"/>
      <c r="KIZ49" s="75"/>
      <c r="KJA49" s="75"/>
      <c r="KJB49" s="75"/>
      <c r="KJC49" s="75"/>
      <c r="KJD49" s="75"/>
      <c r="KJE49" s="75"/>
      <c r="KJF49" s="75"/>
      <c r="KJG49" s="75"/>
      <c r="KJH49" s="75"/>
      <c r="KJI49" s="75"/>
      <c r="KJJ49" s="75"/>
      <c r="KJK49" s="75"/>
      <c r="KJL49" s="75"/>
      <c r="KJM49" s="75"/>
      <c r="KJN49" s="75"/>
      <c r="KJO49" s="75"/>
      <c r="KJP49" s="75"/>
      <c r="KJQ49" s="75"/>
      <c r="KJR49" s="75"/>
      <c r="KJS49" s="75"/>
      <c r="KJT49" s="75"/>
      <c r="KJU49" s="75"/>
      <c r="KJV49" s="75"/>
      <c r="KJW49" s="75"/>
      <c r="KJX49" s="75"/>
      <c r="KJY49" s="75"/>
      <c r="KJZ49" s="75"/>
      <c r="KKA49" s="75"/>
      <c r="KKB49" s="75"/>
      <c r="KKC49" s="75"/>
      <c r="KKD49" s="75"/>
      <c r="KKE49" s="75"/>
      <c r="KKF49" s="75"/>
      <c r="KKG49" s="75"/>
      <c r="KKH49" s="75"/>
      <c r="KKI49" s="75"/>
      <c r="KKJ49" s="75"/>
      <c r="KKK49" s="75"/>
      <c r="KKL49" s="75"/>
      <c r="KKM49" s="75"/>
      <c r="KKN49" s="75"/>
      <c r="KKO49" s="75"/>
      <c r="KKP49" s="75"/>
      <c r="KKQ49" s="75"/>
      <c r="KKR49" s="75"/>
      <c r="KKS49" s="75"/>
      <c r="KKT49" s="75"/>
      <c r="KKU49" s="75"/>
      <c r="KKV49" s="75"/>
      <c r="KKW49" s="75"/>
      <c r="KKX49" s="75"/>
      <c r="KKY49" s="75"/>
      <c r="KKZ49" s="75"/>
      <c r="KLA49" s="75"/>
      <c r="KLB49" s="75"/>
      <c r="KLC49" s="75"/>
      <c r="KLD49" s="75"/>
      <c r="KLE49" s="75"/>
      <c r="KLF49" s="75"/>
      <c r="KLG49" s="75"/>
      <c r="KLH49" s="75"/>
      <c r="KLI49" s="75"/>
      <c r="KLJ49" s="75"/>
      <c r="KLK49" s="75"/>
      <c r="KLL49" s="75"/>
      <c r="KLM49" s="75"/>
      <c r="KLN49" s="75"/>
      <c r="KLO49" s="75"/>
      <c r="KLP49" s="75"/>
      <c r="KLQ49" s="75"/>
      <c r="KLR49" s="75"/>
      <c r="KLS49" s="75"/>
      <c r="KLT49" s="75"/>
      <c r="KLU49" s="75"/>
      <c r="KLV49" s="75"/>
      <c r="KLW49" s="75"/>
      <c r="KLX49" s="75"/>
      <c r="KLY49" s="75"/>
      <c r="KLZ49" s="75"/>
      <c r="KMA49" s="75"/>
      <c r="KMB49" s="75"/>
      <c r="KMC49" s="75"/>
      <c r="KMD49" s="75"/>
      <c r="KME49" s="75"/>
      <c r="KMF49" s="75"/>
      <c r="KMG49" s="75"/>
      <c r="KMH49" s="75"/>
      <c r="KMI49" s="75"/>
      <c r="KMJ49" s="75"/>
      <c r="KMK49" s="75"/>
      <c r="KML49" s="75"/>
      <c r="KMM49" s="75"/>
      <c r="KMN49" s="75"/>
      <c r="KMO49" s="75"/>
      <c r="KMP49" s="75"/>
      <c r="KMQ49" s="75"/>
      <c r="KMR49" s="75"/>
      <c r="KMS49" s="75"/>
      <c r="KMT49" s="75"/>
      <c r="KMU49" s="75"/>
      <c r="KMV49" s="75"/>
      <c r="KMW49" s="75"/>
      <c r="KMX49" s="75"/>
      <c r="KMY49" s="75"/>
      <c r="KMZ49" s="75"/>
      <c r="KNA49" s="75"/>
      <c r="KNB49" s="75"/>
      <c r="KNC49" s="75"/>
      <c r="KND49" s="75"/>
      <c r="KNE49" s="75"/>
      <c r="KNF49" s="75"/>
      <c r="KNG49" s="75"/>
      <c r="KNH49" s="75"/>
      <c r="KNI49" s="75"/>
      <c r="KNJ49" s="75"/>
      <c r="KNK49" s="75"/>
      <c r="KNL49" s="75"/>
      <c r="KNM49" s="75"/>
      <c r="KNN49" s="75"/>
      <c r="KNO49" s="75"/>
      <c r="KNP49" s="75"/>
      <c r="KNQ49" s="75"/>
      <c r="KNR49" s="75"/>
      <c r="KNS49" s="75"/>
      <c r="KNT49" s="75"/>
      <c r="KNU49" s="75"/>
      <c r="KNV49" s="75"/>
      <c r="KNW49" s="75"/>
      <c r="KNX49" s="75"/>
      <c r="KNY49" s="75"/>
      <c r="KNZ49" s="75"/>
      <c r="KOA49" s="75"/>
      <c r="KOB49" s="75"/>
      <c r="KOC49" s="75"/>
      <c r="KOD49" s="75"/>
      <c r="KOE49" s="75"/>
      <c r="KOF49" s="75"/>
      <c r="KOG49" s="75"/>
      <c r="KOH49" s="75"/>
      <c r="KOI49" s="75"/>
      <c r="KOJ49" s="75"/>
      <c r="KOK49" s="75"/>
      <c r="KOL49" s="75"/>
      <c r="KOM49" s="75"/>
      <c r="KON49" s="75"/>
      <c r="KOO49" s="75"/>
      <c r="KOP49" s="75"/>
      <c r="KOQ49" s="75"/>
      <c r="KOR49" s="75"/>
      <c r="KOS49" s="75"/>
      <c r="KOT49" s="75"/>
      <c r="KOU49" s="75"/>
      <c r="KOV49" s="75"/>
      <c r="KOW49" s="75"/>
      <c r="KOX49" s="75"/>
      <c r="KOY49" s="75"/>
      <c r="KOZ49" s="75"/>
      <c r="KPA49" s="75"/>
      <c r="KPB49" s="75"/>
      <c r="KPC49" s="75"/>
      <c r="KPD49" s="75"/>
      <c r="KPE49" s="75"/>
      <c r="KPF49" s="75"/>
      <c r="KPG49" s="75"/>
      <c r="KPH49" s="75"/>
      <c r="KPI49" s="75"/>
      <c r="KPJ49" s="75"/>
      <c r="KPK49" s="75"/>
      <c r="KPL49" s="75"/>
      <c r="KPM49" s="75"/>
      <c r="KPN49" s="75"/>
      <c r="KPO49" s="75"/>
      <c r="KPP49" s="75"/>
      <c r="KPQ49" s="75"/>
      <c r="KPR49" s="75"/>
      <c r="KPS49" s="75"/>
      <c r="KPT49" s="75"/>
      <c r="KPU49" s="75"/>
      <c r="KPV49" s="75"/>
      <c r="KPW49" s="75"/>
      <c r="KPX49" s="75"/>
      <c r="KPY49" s="75"/>
      <c r="KPZ49" s="75"/>
      <c r="KQA49" s="75"/>
      <c r="KQB49" s="75"/>
      <c r="KQC49" s="75"/>
      <c r="KQD49" s="75"/>
      <c r="KQE49" s="75"/>
      <c r="KQF49" s="75"/>
      <c r="KQG49" s="75"/>
      <c r="KQH49" s="75"/>
      <c r="KQI49" s="75"/>
      <c r="KQJ49" s="75"/>
      <c r="KQK49" s="75"/>
      <c r="KQL49" s="75"/>
      <c r="KQM49" s="75"/>
      <c r="KQN49" s="75"/>
      <c r="KQO49" s="75"/>
      <c r="KQP49" s="75"/>
      <c r="KQQ49" s="75"/>
      <c r="KQR49" s="75"/>
      <c r="KQS49" s="75"/>
      <c r="KQT49" s="75"/>
      <c r="KQU49" s="75"/>
      <c r="KQV49" s="75"/>
      <c r="KQW49" s="75"/>
      <c r="KQX49" s="75"/>
      <c r="KQY49" s="75"/>
      <c r="KQZ49" s="75"/>
      <c r="KRA49" s="75"/>
      <c r="KRB49" s="75"/>
      <c r="KRC49" s="75"/>
      <c r="KRD49" s="75"/>
      <c r="KRE49" s="75"/>
      <c r="KRF49" s="75"/>
      <c r="KRG49" s="75"/>
      <c r="KRH49" s="75"/>
      <c r="KRI49" s="75"/>
      <c r="KRJ49" s="75"/>
      <c r="KRK49" s="75"/>
      <c r="KRL49" s="75"/>
      <c r="KRM49" s="75"/>
      <c r="KRN49" s="75"/>
      <c r="KRO49" s="75"/>
      <c r="KRP49" s="75"/>
      <c r="KRQ49" s="75"/>
      <c r="KRR49" s="75"/>
      <c r="KRS49" s="75"/>
      <c r="KRT49" s="75"/>
      <c r="KRU49" s="75"/>
      <c r="KRV49" s="75"/>
      <c r="KRW49" s="75"/>
      <c r="KRX49" s="75"/>
      <c r="KRY49" s="75"/>
      <c r="KRZ49" s="75"/>
      <c r="KSA49" s="75"/>
      <c r="KSB49" s="75"/>
      <c r="KSC49" s="75"/>
      <c r="KSD49" s="75"/>
      <c r="KSE49" s="75"/>
      <c r="KSF49" s="75"/>
      <c r="KSG49" s="75"/>
      <c r="KSH49" s="75"/>
      <c r="KSI49" s="75"/>
      <c r="KSJ49" s="75"/>
      <c r="KSK49" s="75"/>
      <c r="KSL49" s="75"/>
      <c r="KSM49" s="75"/>
      <c r="KSN49" s="75"/>
      <c r="KSO49" s="75"/>
      <c r="KSP49" s="75"/>
      <c r="KSQ49" s="75"/>
      <c r="KSR49" s="75"/>
      <c r="KSS49" s="75"/>
      <c r="KST49" s="75"/>
      <c r="KSU49" s="75"/>
      <c r="KSV49" s="75"/>
      <c r="KSW49" s="75"/>
      <c r="KSX49" s="75"/>
      <c r="KSY49" s="75"/>
      <c r="KSZ49" s="75"/>
      <c r="KTA49" s="75"/>
      <c r="KTB49" s="75"/>
      <c r="KTC49" s="75"/>
      <c r="KTD49" s="75"/>
      <c r="KTE49" s="75"/>
      <c r="KTF49" s="75"/>
      <c r="KTG49" s="75"/>
      <c r="KTH49" s="75"/>
      <c r="KTI49" s="75"/>
      <c r="KTJ49" s="75"/>
      <c r="KTK49" s="75"/>
      <c r="KTL49" s="75"/>
      <c r="KTM49" s="75"/>
      <c r="KTN49" s="75"/>
      <c r="KTO49" s="75"/>
      <c r="KTP49" s="75"/>
      <c r="KTQ49" s="75"/>
      <c r="KTR49" s="75"/>
      <c r="KTS49" s="75"/>
      <c r="KTT49" s="75"/>
      <c r="KTU49" s="75"/>
      <c r="KTV49" s="75"/>
      <c r="KTW49" s="75"/>
      <c r="KTX49" s="75"/>
      <c r="KTY49" s="75"/>
      <c r="KTZ49" s="75"/>
      <c r="KUA49" s="75"/>
      <c r="KUB49" s="75"/>
      <c r="KUC49" s="75"/>
      <c r="KUD49" s="75"/>
      <c r="KUE49" s="75"/>
      <c r="KUF49" s="75"/>
      <c r="KUG49" s="75"/>
      <c r="KUH49" s="75"/>
      <c r="KUI49" s="75"/>
      <c r="KUJ49" s="75"/>
      <c r="KUK49" s="75"/>
      <c r="KUL49" s="75"/>
      <c r="KUM49" s="75"/>
      <c r="KUN49" s="75"/>
      <c r="KUO49" s="75"/>
      <c r="KUP49" s="75"/>
      <c r="KUQ49" s="75"/>
      <c r="KUR49" s="75"/>
      <c r="KUS49" s="75"/>
      <c r="KUT49" s="75"/>
      <c r="KUU49" s="75"/>
      <c r="KUV49" s="75"/>
      <c r="KUW49" s="75"/>
      <c r="KUX49" s="75"/>
      <c r="KUY49" s="75"/>
      <c r="KUZ49" s="75"/>
      <c r="KVA49" s="75"/>
      <c r="KVB49" s="75"/>
      <c r="KVC49" s="75"/>
      <c r="KVD49" s="75"/>
      <c r="KVE49" s="75"/>
      <c r="KVF49" s="75"/>
      <c r="KVG49" s="75"/>
      <c r="KVH49" s="75"/>
      <c r="KVI49" s="75"/>
      <c r="KVJ49" s="75"/>
      <c r="KVK49" s="75"/>
      <c r="KVL49" s="75"/>
      <c r="KVM49" s="75"/>
      <c r="KVN49" s="75"/>
      <c r="KVO49" s="75"/>
      <c r="KVP49" s="75"/>
      <c r="KVQ49" s="75"/>
      <c r="KVR49" s="75"/>
      <c r="KVS49" s="75"/>
      <c r="KVT49" s="75"/>
      <c r="KVU49" s="75"/>
      <c r="KVV49" s="75"/>
      <c r="KVW49" s="75"/>
      <c r="KVX49" s="75"/>
      <c r="KVY49" s="75"/>
      <c r="KVZ49" s="75"/>
      <c r="KWA49" s="75"/>
      <c r="KWB49" s="75"/>
      <c r="KWC49" s="75"/>
      <c r="KWD49" s="75"/>
      <c r="KWE49" s="75"/>
      <c r="KWF49" s="75"/>
      <c r="KWG49" s="75"/>
      <c r="KWH49" s="75"/>
      <c r="KWI49" s="75"/>
      <c r="KWJ49" s="75"/>
      <c r="KWK49" s="75"/>
      <c r="KWL49" s="75"/>
      <c r="KWM49" s="75"/>
      <c r="KWN49" s="75"/>
      <c r="KWO49" s="75"/>
      <c r="KWP49" s="75"/>
      <c r="KWQ49" s="75"/>
      <c r="KWR49" s="75"/>
      <c r="KWS49" s="75"/>
      <c r="KWT49" s="75"/>
      <c r="KWU49" s="75"/>
      <c r="KWV49" s="75"/>
      <c r="KWW49" s="75"/>
      <c r="KWX49" s="75"/>
      <c r="KWY49" s="75"/>
      <c r="KWZ49" s="75"/>
      <c r="KXA49" s="75"/>
      <c r="KXB49" s="75"/>
      <c r="KXC49" s="75"/>
      <c r="KXD49" s="75"/>
      <c r="KXE49" s="75"/>
      <c r="KXF49" s="75"/>
      <c r="KXG49" s="75"/>
      <c r="KXH49" s="75"/>
      <c r="KXI49" s="75"/>
      <c r="KXJ49" s="75"/>
      <c r="KXK49" s="75"/>
      <c r="KXL49" s="75"/>
      <c r="KXM49" s="75"/>
      <c r="KXN49" s="75"/>
      <c r="KXO49" s="75"/>
      <c r="KXP49" s="75"/>
      <c r="KXQ49" s="75"/>
      <c r="KXR49" s="75"/>
      <c r="KXS49" s="75"/>
      <c r="KXT49" s="75"/>
      <c r="KXU49" s="75"/>
      <c r="KXV49" s="75"/>
      <c r="KXW49" s="75"/>
      <c r="KXX49" s="75"/>
      <c r="KXY49" s="75"/>
      <c r="KXZ49" s="75"/>
      <c r="KYA49" s="75"/>
      <c r="KYB49" s="75"/>
      <c r="KYC49" s="75"/>
      <c r="KYD49" s="75"/>
      <c r="KYE49" s="75"/>
      <c r="KYF49" s="75"/>
      <c r="KYG49" s="75"/>
      <c r="KYH49" s="75"/>
      <c r="KYI49" s="75"/>
      <c r="KYJ49" s="75"/>
      <c r="KYK49" s="75"/>
      <c r="KYL49" s="75"/>
      <c r="KYM49" s="75"/>
      <c r="KYN49" s="75"/>
      <c r="KYO49" s="75"/>
      <c r="KYP49" s="75"/>
      <c r="KYQ49" s="75"/>
      <c r="KYR49" s="75"/>
      <c r="KYS49" s="75"/>
      <c r="KYT49" s="75"/>
      <c r="KYU49" s="75"/>
      <c r="KYV49" s="75"/>
      <c r="KYW49" s="75"/>
      <c r="KYX49" s="75"/>
      <c r="KYY49" s="75"/>
      <c r="KYZ49" s="75"/>
      <c r="KZA49" s="75"/>
      <c r="KZB49" s="75"/>
      <c r="KZC49" s="75"/>
      <c r="KZD49" s="75"/>
      <c r="KZE49" s="75"/>
      <c r="KZF49" s="75"/>
      <c r="KZG49" s="75"/>
      <c r="KZH49" s="75"/>
      <c r="KZI49" s="75"/>
      <c r="KZJ49" s="75"/>
      <c r="KZK49" s="75"/>
      <c r="KZL49" s="75"/>
      <c r="KZM49" s="75"/>
      <c r="KZN49" s="75"/>
      <c r="KZO49" s="75"/>
      <c r="KZP49" s="75"/>
      <c r="KZQ49" s="75"/>
      <c r="KZR49" s="75"/>
      <c r="KZS49" s="75"/>
      <c r="KZT49" s="75"/>
      <c r="KZU49" s="75"/>
      <c r="KZV49" s="75"/>
      <c r="KZW49" s="75"/>
      <c r="KZX49" s="75"/>
      <c r="KZY49" s="75"/>
      <c r="KZZ49" s="75"/>
      <c r="LAA49" s="75"/>
      <c r="LAB49" s="75"/>
      <c r="LAC49" s="75"/>
      <c r="LAD49" s="75"/>
      <c r="LAE49" s="75"/>
      <c r="LAF49" s="75"/>
      <c r="LAG49" s="75"/>
      <c r="LAH49" s="75"/>
      <c r="LAI49" s="75"/>
      <c r="LAJ49" s="75"/>
      <c r="LAK49" s="75"/>
      <c r="LAL49" s="75"/>
      <c r="LAM49" s="75"/>
      <c r="LAN49" s="75"/>
      <c r="LAO49" s="75"/>
      <c r="LAP49" s="75"/>
      <c r="LAQ49" s="75"/>
      <c r="LAR49" s="75"/>
      <c r="LAS49" s="75"/>
      <c r="LAT49" s="75"/>
      <c r="LAU49" s="75"/>
      <c r="LAV49" s="75"/>
      <c r="LAW49" s="75"/>
      <c r="LAX49" s="75"/>
      <c r="LAY49" s="75"/>
      <c r="LAZ49" s="75"/>
      <c r="LBA49" s="75"/>
      <c r="LBB49" s="75"/>
      <c r="LBC49" s="75"/>
      <c r="LBD49" s="75"/>
      <c r="LBE49" s="75"/>
      <c r="LBF49" s="75"/>
      <c r="LBG49" s="75"/>
      <c r="LBH49" s="75"/>
      <c r="LBI49" s="75"/>
      <c r="LBJ49" s="75"/>
      <c r="LBK49" s="75"/>
      <c r="LBL49" s="75"/>
      <c r="LBM49" s="75"/>
      <c r="LBN49" s="75"/>
      <c r="LBO49" s="75"/>
      <c r="LBP49" s="75"/>
      <c r="LBQ49" s="75"/>
      <c r="LBR49" s="75"/>
      <c r="LBS49" s="75"/>
      <c r="LBT49" s="75"/>
      <c r="LBU49" s="75"/>
      <c r="LBV49" s="75"/>
      <c r="LBW49" s="75"/>
      <c r="LBX49" s="75"/>
      <c r="LBY49" s="75"/>
      <c r="LBZ49" s="75"/>
      <c r="LCA49" s="75"/>
      <c r="LCB49" s="75"/>
      <c r="LCC49" s="75"/>
      <c r="LCD49" s="75"/>
      <c r="LCE49" s="75"/>
      <c r="LCF49" s="75"/>
      <c r="LCG49" s="75"/>
      <c r="LCH49" s="75"/>
      <c r="LCI49" s="75"/>
      <c r="LCJ49" s="75"/>
      <c r="LCK49" s="75"/>
      <c r="LCL49" s="75"/>
      <c r="LCM49" s="75"/>
      <c r="LCN49" s="75"/>
      <c r="LCO49" s="75"/>
      <c r="LCP49" s="75"/>
      <c r="LCQ49" s="75"/>
      <c r="LCR49" s="75"/>
      <c r="LCS49" s="75"/>
      <c r="LCT49" s="75"/>
      <c r="LCU49" s="75"/>
      <c r="LCV49" s="75"/>
      <c r="LCW49" s="75"/>
      <c r="LCX49" s="75"/>
      <c r="LCY49" s="75"/>
      <c r="LCZ49" s="75"/>
      <c r="LDA49" s="75"/>
      <c r="LDB49" s="75"/>
      <c r="LDC49" s="75"/>
      <c r="LDD49" s="75"/>
      <c r="LDE49" s="75"/>
      <c r="LDF49" s="75"/>
      <c r="LDG49" s="75"/>
      <c r="LDH49" s="75"/>
      <c r="LDI49" s="75"/>
      <c r="LDJ49" s="75"/>
      <c r="LDK49" s="75"/>
      <c r="LDL49" s="75"/>
      <c r="LDM49" s="75"/>
      <c r="LDN49" s="75"/>
      <c r="LDO49" s="75"/>
      <c r="LDP49" s="75"/>
      <c r="LDQ49" s="75"/>
      <c r="LDR49" s="75"/>
      <c r="LDS49" s="75"/>
      <c r="LDT49" s="75"/>
      <c r="LDU49" s="75"/>
      <c r="LDV49" s="75"/>
      <c r="LDW49" s="75"/>
      <c r="LDX49" s="75"/>
      <c r="LDY49" s="75"/>
      <c r="LDZ49" s="75"/>
      <c r="LEA49" s="75"/>
      <c r="LEB49" s="75"/>
      <c r="LEC49" s="75"/>
      <c r="LED49" s="75"/>
      <c r="LEE49" s="75"/>
      <c r="LEF49" s="75"/>
      <c r="LEG49" s="75"/>
      <c r="LEH49" s="75"/>
      <c r="LEI49" s="75"/>
      <c r="LEJ49" s="75"/>
      <c r="LEK49" s="75"/>
      <c r="LEL49" s="75"/>
      <c r="LEM49" s="75"/>
      <c r="LEN49" s="75"/>
      <c r="LEO49" s="75"/>
      <c r="LEP49" s="75"/>
      <c r="LEQ49" s="75"/>
      <c r="LER49" s="75"/>
      <c r="LES49" s="75"/>
      <c r="LET49" s="75"/>
      <c r="LEU49" s="75"/>
      <c r="LEV49" s="75"/>
      <c r="LEW49" s="75"/>
      <c r="LEX49" s="75"/>
      <c r="LEY49" s="75"/>
      <c r="LEZ49" s="75"/>
      <c r="LFA49" s="75"/>
      <c r="LFB49" s="75"/>
      <c r="LFC49" s="75"/>
      <c r="LFD49" s="75"/>
      <c r="LFE49" s="75"/>
      <c r="LFF49" s="75"/>
      <c r="LFG49" s="75"/>
      <c r="LFH49" s="75"/>
      <c r="LFI49" s="75"/>
      <c r="LFJ49" s="75"/>
      <c r="LFK49" s="75"/>
      <c r="LFL49" s="75"/>
      <c r="LFM49" s="75"/>
      <c r="LFN49" s="75"/>
      <c r="LFO49" s="75"/>
      <c r="LFP49" s="75"/>
      <c r="LFQ49" s="75"/>
      <c r="LFR49" s="75"/>
      <c r="LFS49" s="75"/>
      <c r="LFT49" s="75"/>
      <c r="LFU49" s="75"/>
      <c r="LFV49" s="75"/>
      <c r="LFW49" s="75"/>
      <c r="LFX49" s="75"/>
      <c r="LFY49" s="75"/>
      <c r="LFZ49" s="75"/>
      <c r="LGA49" s="75"/>
      <c r="LGB49" s="75"/>
      <c r="LGC49" s="75"/>
      <c r="LGD49" s="75"/>
      <c r="LGE49" s="75"/>
      <c r="LGF49" s="75"/>
      <c r="LGG49" s="75"/>
      <c r="LGH49" s="75"/>
      <c r="LGI49" s="75"/>
      <c r="LGJ49" s="75"/>
      <c r="LGK49" s="75"/>
      <c r="LGL49" s="75"/>
      <c r="LGM49" s="75"/>
      <c r="LGN49" s="75"/>
      <c r="LGO49" s="75"/>
      <c r="LGP49" s="75"/>
      <c r="LGQ49" s="75"/>
      <c r="LGR49" s="75"/>
      <c r="LGS49" s="75"/>
      <c r="LGT49" s="75"/>
      <c r="LGU49" s="75"/>
      <c r="LGV49" s="75"/>
      <c r="LGW49" s="75"/>
      <c r="LGX49" s="75"/>
      <c r="LGY49" s="75"/>
      <c r="LGZ49" s="75"/>
      <c r="LHA49" s="75"/>
      <c r="LHB49" s="75"/>
      <c r="LHC49" s="75"/>
      <c r="LHD49" s="75"/>
      <c r="LHE49" s="75"/>
      <c r="LHF49" s="75"/>
      <c r="LHG49" s="75"/>
      <c r="LHH49" s="75"/>
      <c r="LHI49" s="75"/>
      <c r="LHJ49" s="75"/>
      <c r="LHK49" s="75"/>
      <c r="LHL49" s="75"/>
      <c r="LHM49" s="75"/>
      <c r="LHN49" s="75"/>
      <c r="LHO49" s="75"/>
      <c r="LHP49" s="75"/>
      <c r="LHQ49" s="75"/>
      <c r="LHR49" s="75"/>
      <c r="LHS49" s="75"/>
      <c r="LHT49" s="75"/>
      <c r="LHU49" s="75"/>
      <c r="LHV49" s="75"/>
      <c r="LHW49" s="75"/>
      <c r="LHX49" s="75"/>
      <c r="LHY49" s="75"/>
      <c r="LHZ49" s="75"/>
      <c r="LIA49" s="75"/>
      <c r="LIB49" s="75"/>
      <c r="LIC49" s="75"/>
      <c r="LID49" s="75"/>
      <c r="LIE49" s="75"/>
      <c r="LIF49" s="75"/>
      <c r="LIG49" s="75"/>
      <c r="LIH49" s="75"/>
      <c r="LII49" s="75"/>
      <c r="LIJ49" s="75"/>
      <c r="LIK49" s="75"/>
      <c r="LIL49" s="75"/>
      <c r="LIM49" s="75"/>
      <c r="LIN49" s="75"/>
      <c r="LIO49" s="75"/>
      <c r="LIP49" s="75"/>
      <c r="LIQ49" s="75"/>
      <c r="LIR49" s="75"/>
      <c r="LIS49" s="75"/>
      <c r="LIT49" s="75"/>
      <c r="LIU49" s="75"/>
      <c r="LIV49" s="75"/>
      <c r="LIW49" s="75"/>
      <c r="LIX49" s="75"/>
      <c r="LIY49" s="75"/>
      <c r="LIZ49" s="75"/>
      <c r="LJA49" s="75"/>
      <c r="LJB49" s="75"/>
      <c r="LJC49" s="75"/>
      <c r="LJD49" s="75"/>
      <c r="LJE49" s="75"/>
      <c r="LJF49" s="75"/>
      <c r="LJG49" s="75"/>
      <c r="LJH49" s="75"/>
      <c r="LJI49" s="75"/>
      <c r="LJJ49" s="75"/>
      <c r="LJK49" s="75"/>
      <c r="LJL49" s="75"/>
      <c r="LJM49" s="75"/>
      <c r="LJN49" s="75"/>
      <c r="LJO49" s="75"/>
      <c r="LJP49" s="75"/>
      <c r="LJQ49" s="75"/>
      <c r="LJR49" s="75"/>
      <c r="LJS49" s="75"/>
      <c r="LJT49" s="75"/>
      <c r="LJU49" s="75"/>
      <c r="LJV49" s="75"/>
      <c r="LJW49" s="75"/>
      <c r="LJX49" s="75"/>
      <c r="LJY49" s="75"/>
      <c r="LJZ49" s="75"/>
      <c r="LKA49" s="75"/>
      <c r="LKB49" s="75"/>
      <c r="LKC49" s="75"/>
      <c r="LKD49" s="75"/>
      <c r="LKE49" s="75"/>
      <c r="LKF49" s="75"/>
      <c r="LKG49" s="75"/>
      <c r="LKH49" s="75"/>
      <c r="LKI49" s="75"/>
      <c r="LKJ49" s="75"/>
      <c r="LKK49" s="75"/>
      <c r="LKL49" s="75"/>
      <c r="LKM49" s="75"/>
      <c r="LKN49" s="75"/>
      <c r="LKO49" s="75"/>
      <c r="LKP49" s="75"/>
      <c r="LKQ49" s="75"/>
      <c r="LKR49" s="75"/>
      <c r="LKS49" s="75"/>
      <c r="LKT49" s="75"/>
      <c r="LKU49" s="75"/>
      <c r="LKV49" s="75"/>
      <c r="LKW49" s="75"/>
      <c r="LKX49" s="75"/>
      <c r="LKY49" s="75"/>
      <c r="LKZ49" s="75"/>
      <c r="LLA49" s="75"/>
      <c r="LLB49" s="75"/>
      <c r="LLC49" s="75"/>
      <c r="LLD49" s="75"/>
      <c r="LLE49" s="75"/>
      <c r="LLF49" s="75"/>
      <c r="LLG49" s="75"/>
      <c r="LLH49" s="75"/>
      <c r="LLI49" s="75"/>
      <c r="LLJ49" s="75"/>
      <c r="LLK49" s="75"/>
      <c r="LLL49" s="75"/>
      <c r="LLM49" s="75"/>
      <c r="LLN49" s="75"/>
      <c r="LLO49" s="75"/>
      <c r="LLP49" s="75"/>
      <c r="LLQ49" s="75"/>
      <c r="LLR49" s="75"/>
      <c r="LLS49" s="75"/>
      <c r="LLT49" s="75"/>
      <c r="LLU49" s="75"/>
      <c r="LLV49" s="75"/>
      <c r="LLW49" s="75"/>
      <c r="LLX49" s="75"/>
      <c r="LLY49" s="75"/>
      <c r="LLZ49" s="75"/>
      <c r="LMA49" s="75"/>
      <c r="LMB49" s="75"/>
      <c r="LMC49" s="75"/>
      <c r="LMD49" s="75"/>
      <c r="LME49" s="75"/>
      <c r="LMF49" s="75"/>
      <c r="LMG49" s="75"/>
      <c r="LMH49" s="75"/>
      <c r="LMI49" s="75"/>
      <c r="LMJ49" s="75"/>
      <c r="LMK49" s="75"/>
      <c r="LML49" s="75"/>
      <c r="LMM49" s="75"/>
      <c r="LMN49" s="75"/>
      <c r="LMO49" s="75"/>
      <c r="LMP49" s="75"/>
      <c r="LMQ49" s="75"/>
      <c r="LMR49" s="75"/>
      <c r="LMS49" s="75"/>
      <c r="LMT49" s="75"/>
      <c r="LMU49" s="75"/>
      <c r="LMV49" s="75"/>
      <c r="LMW49" s="75"/>
      <c r="LMX49" s="75"/>
      <c r="LMY49" s="75"/>
      <c r="LMZ49" s="75"/>
      <c r="LNA49" s="75"/>
      <c r="LNB49" s="75"/>
      <c r="LNC49" s="75"/>
      <c r="LND49" s="75"/>
      <c r="LNE49" s="75"/>
      <c r="LNF49" s="75"/>
      <c r="LNG49" s="75"/>
      <c r="LNH49" s="75"/>
      <c r="LNI49" s="75"/>
      <c r="LNJ49" s="75"/>
      <c r="LNK49" s="75"/>
      <c r="LNL49" s="75"/>
      <c r="LNM49" s="75"/>
      <c r="LNN49" s="75"/>
      <c r="LNO49" s="75"/>
      <c r="LNP49" s="75"/>
      <c r="LNQ49" s="75"/>
      <c r="LNR49" s="75"/>
      <c r="LNS49" s="75"/>
      <c r="LNT49" s="75"/>
      <c r="LNU49" s="75"/>
      <c r="LNV49" s="75"/>
      <c r="LNW49" s="75"/>
      <c r="LNX49" s="75"/>
      <c r="LNY49" s="75"/>
      <c r="LNZ49" s="75"/>
      <c r="LOA49" s="75"/>
      <c r="LOB49" s="75"/>
      <c r="LOC49" s="75"/>
      <c r="LOD49" s="75"/>
      <c r="LOE49" s="75"/>
      <c r="LOF49" s="75"/>
      <c r="LOG49" s="75"/>
      <c r="LOH49" s="75"/>
      <c r="LOI49" s="75"/>
      <c r="LOJ49" s="75"/>
      <c r="LOK49" s="75"/>
      <c r="LOL49" s="75"/>
      <c r="LOM49" s="75"/>
      <c r="LON49" s="75"/>
      <c r="LOO49" s="75"/>
      <c r="LOP49" s="75"/>
      <c r="LOQ49" s="75"/>
      <c r="LOR49" s="75"/>
      <c r="LOS49" s="75"/>
      <c r="LOT49" s="75"/>
      <c r="LOU49" s="75"/>
      <c r="LOV49" s="75"/>
      <c r="LOW49" s="75"/>
      <c r="LOX49" s="75"/>
      <c r="LOY49" s="75"/>
      <c r="LOZ49" s="75"/>
      <c r="LPA49" s="75"/>
      <c r="LPB49" s="75"/>
      <c r="LPC49" s="75"/>
      <c r="LPD49" s="75"/>
      <c r="LPE49" s="75"/>
      <c r="LPF49" s="75"/>
      <c r="LPG49" s="75"/>
      <c r="LPH49" s="75"/>
      <c r="LPI49" s="75"/>
      <c r="LPJ49" s="75"/>
      <c r="LPK49" s="75"/>
      <c r="LPL49" s="75"/>
      <c r="LPM49" s="75"/>
      <c r="LPN49" s="75"/>
      <c r="LPO49" s="75"/>
      <c r="LPP49" s="75"/>
      <c r="LPQ49" s="75"/>
      <c r="LPR49" s="75"/>
      <c r="LPS49" s="75"/>
      <c r="LPT49" s="75"/>
      <c r="LPU49" s="75"/>
      <c r="LPV49" s="75"/>
      <c r="LPW49" s="75"/>
      <c r="LPX49" s="75"/>
      <c r="LPY49" s="75"/>
      <c r="LPZ49" s="75"/>
      <c r="LQA49" s="75"/>
      <c r="LQB49" s="75"/>
      <c r="LQC49" s="75"/>
      <c r="LQD49" s="75"/>
      <c r="LQE49" s="75"/>
      <c r="LQF49" s="75"/>
      <c r="LQG49" s="75"/>
      <c r="LQH49" s="75"/>
      <c r="LQI49" s="75"/>
      <c r="LQJ49" s="75"/>
      <c r="LQK49" s="75"/>
      <c r="LQL49" s="75"/>
      <c r="LQM49" s="75"/>
      <c r="LQN49" s="75"/>
      <c r="LQO49" s="75"/>
      <c r="LQP49" s="75"/>
      <c r="LQQ49" s="75"/>
      <c r="LQR49" s="75"/>
      <c r="LQS49" s="75"/>
      <c r="LQT49" s="75"/>
      <c r="LQU49" s="75"/>
      <c r="LQV49" s="75"/>
      <c r="LQW49" s="75"/>
      <c r="LQX49" s="75"/>
      <c r="LQY49" s="75"/>
      <c r="LQZ49" s="75"/>
      <c r="LRA49" s="75"/>
      <c r="LRB49" s="75"/>
      <c r="LRC49" s="75"/>
      <c r="LRD49" s="75"/>
      <c r="LRE49" s="75"/>
      <c r="LRF49" s="75"/>
      <c r="LRG49" s="75"/>
      <c r="LRH49" s="75"/>
      <c r="LRI49" s="75"/>
      <c r="LRJ49" s="75"/>
      <c r="LRK49" s="75"/>
      <c r="LRL49" s="75"/>
      <c r="LRM49" s="75"/>
      <c r="LRN49" s="75"/>
      <c r="LRO49" s="75"/>
      <c r="LRP49" s="75"/>
      <c r="LRQ49" s="75"/>
      <c r="LRR49" s="75"/>
      <c r="LRS49" s="75"/>
      <c r="LRT49" s="75"/>
      <c r="LRU49" s="75"/>
      <c r="LRV49" s="75"/>
      <c r="LRW49" s="75"/>
      <c r="LRX49" s="75"/>
      <c r="LRY49" s="75"/>
      <c r="LRZ49" s="75"/>
      <c r="LSA49" s="75"/>
      <c r="LSB49" s="75"/>
      <c r="LSC49" s="75"/>
      <c r="LSD49" s="75"/>
      <c r="LSE49" s="75"/>
      <c r="LSF49" s="75"/>
      <c r="LSG49" s="75"/>
      <c r="LSH49" s="75"/>
      <c r="LSI49" s="75"/>
      <c r="LSJ49" s="75"/>
      <c r="LSK49" s="75"/>
      <c r="LSL49" s="75"/>
      <c r="LSM49" s="75"/>
      <c r="LSN49" s="75"/>
      <c r="LSO49" s="75"/>
      <c r="LSP49" s="75"/>
      <c r="LSQ49" s="75"/>
      <c r="LSR49" s="75"/>
      <c r="LSS49" s="75"/>
      <c r="LST49" s="75"/>
      <c r="LSU49" s="75"/>
      <c r="LSV49" s="75"/>
      <c r="LSW49" s="75"/>
      <c r="LSX49" s="75"/>
      <c r="LSY49" s="75"/>
      <c r="LSZ49" s="75"/>
      <c r="LTA49" s="75"/>
      <c r="LTB49" s="75"/>
      <c r="LTC49" s="75"/>
      <c r="LTD49" s="75"/>
      <c r="LTE49" s="75"/>
      <c r="LTF49" s="75"/>
      <c r="LTG49" s="75"/>
      <c r="LTH49" s="75"/>
      <c r="LTI49" s="75"/>
      <c r="LTJ49" s="75"/>
      <c r="LTK49" s="75"/>
      <c r="LTL49" s="75"/>
      <c r="LTM49" s="75"/>
      <c r="LTN49" s="75"/>
      <c r="LTO49" s="75"/>
      <c r="LTP49" s="75"/>
      <c r="LTQ49" s="75"/>
      <c r="LTR49" s="75"/>
      <c r="LTS49" s="75"/>
      <c r="LTT49" s="75"/>
      <c r="LTU49" s="75"/>
      <c r="LTV49" s="75"/>
      <c r="LTW49" s="75"/>
      <c r="LTX49" s="75"/>
      <c r="LTY49" s="75"/>
      <c r="LTZ49" s="75"/>
      <c r="LUA49" s="75"/>
      <c r="LUB49" s="75"/>
      <c r="LUC49" s="75"/>
      <c r="LUD49" s="75"/>
      <c r="LUE49" s="75"/>
      <c r="LUF49" s="75"/>
      <c r="LUG49" s="75"/>
      <c r="LUH49" s="75"/>
      <c r="LUI49" s="75"/>
      <c r="LUJ49" s="75"/>
      <c r="LUK49" s="75"/>
      <c r="LUL49" s="75"/>
      <c r="LUM49" s="75"/>
      <c r="LUN49" s="75"/>
      <c r="LUO49" s="75"/>
      <c r="LUP49" s="75"/>
      <c r="LUQ49" s="75"/>
      <c r="LUR49" s="75"/>
      <c r="LUS49" s="75"/>
      <c r="LUT49" s="75"/>
      <c r="LUU49" s="75"/>
      <c r="LUV49" s="75"/>
      <c r="LUW49" s="75"/>
      <c r="LUX49" s="75"/>
      <c r="LUY49" s="75"/>
      <c r="LUZ49" s="75"/>
      <c r="LVA49" s="75"/>
      <c r="LVB49" s="75"/>
      <c r="LVC49" s="75"/>
      <c r="LVD49" s="75"/>
      <c r="LVE49" s="75"/>
      <c r="LVF49" s="75"/>
      <c r="LVG49" s="75"/>
      <c r="LVH49" s="75"/>
      <c r="LVI49" s="75"/>
      <c r="LVJ49" s="75"/>
      <c r="LVK49" s="75"/>
      <c r="LVL49" s="75"/>
      <c r="LVM49" s="75"/>
      <c r="LVN49" s="75"/>
      <c r="LVO49" s="75"/>
      <c r="LVP49" s="75"/>
      <c r="LVQ49" s="75"/>
      <c r="LVR49" s="75"/>
      <c r="LVS49" s="75"/>
      <c r="LVT49" s="75"/>
      <c r="LVU49" s="75"/>
      <c r="LVV49" s="75"/>
      <c r="LVW49" s="75"/>
      <c r="LVX49" s="75"/>
      <c r="LVY49" s="75"/>
      <c r="LVZ49" s="75"/>
      <c r="LWA49" s="75"/>
      <c r="LWB49" s="75"/>
      <c r="LWC49" s="75"/>
      <c r="LWD49" s="75"/>
      <c r="LWE49" s="75"/>
      <c r="LWF49" s="75"/>
      <c r="LWG49" s="75"/>
      <c r="LWH49" s="75"/>
      <c r="LWI49" s="75"/>
      <c r="LWJ49" s="75"/>
      <c r="LWK49" s="75"/>
      <c r="LWL49" s="75"/>
      <c r="LWM49" s="75"/>
      <c r="LWN49" s="75"/>
      <c r="LWO49" s="75"/>
      <c r="LWP49" s="75"/>
      <c r="LWQ49" s="75"/>
      <c r="LWR49" s="75"/>
      <c r="LWS49" s="75"/>
      <c r="LWT49" s="75"/>
      <c r="LWU49" s="75"/>
      <c r="LWV49" s="75"/>
      <c r="LWW49" s="75"/>
      <c r="LWX49" s="75"/>
      <c r="LWY49" s="75"/>
      <c r="LWZ49" s="75"/>
      <c r="LXA49" s="75"/>
      <c r="LXB49" s="75"/>
      <c r="LXC49" s="75"/>
      <c r="LXD49" s="75"/>
      <c r="LXE49" s="75"/>
      <c r="LXF49" s="75"/>
      <c r="LXG49" s="75"/>
      <c r="LXH49" s="75"/>
      <c r="LXI49" s="75"/>
      <c r="LXJ49" s="75"/>
      <c r="LXK49" s="75"/>
      <c r="LXL49" s="75"/>
      <c r="LXM49" s="75"/>
      <c r="LXN49" s="75"/>
      <c r="LXO49" s="75"/>
      <c r="LXP49" s="75"/>
      <c r="LXQ49" s="75"/>
      <c r="LXR49" s="75"/>
      <c r="LXS49" s="75"/>
      <c r="LXT49" s="75"/>
      <c r="LXU49" s="75"/>
      <c r="LXV49" s="75"/>
      <c r="LXW49" s="75"/>
      <c r="LXX49" s="75"/>
      <c r="LXY49" s="75"/>
      <c r="LXZ49" s="75"/>
      <c r="LYA49" s="75"/>
      <c r="LYB49" s="75"/>
      <c r="LYC49" s="75"/>
      <c r="LYD49" s="75"/>
      <c r="LYE49" s="75"/>
      <c r="LYF49" s="75"/>
      <c r="LYG49" s="75"/>
      <c r="LYH49" s="75"/>
      <c r="LYI49" s="75"/>
      <c r="LYJ49" s="75"/>
      <c r="LYK49" s="75"/>
      <c r="LYL49" s="75"/>
      <c r="LYM49" s="75"/>
      <c r="LYN49" s="75"/>
      <c r="LYO49" s="75"/>
      <c r="LYP49" s="75"/>
      <c r="LYQ49" s="75"/>
      <c r="LYR49" s="75"/>
      <c r="LYS49" s="75"/>
      <c r="LYT49" s="75"/>
      <c r="LYU49" s="75"/>
      <c r="LYV49" s="75"/>
      <c r="LYW49" s="75"/>
      <c r="LYX49" s="75"/>
      <c r="LYY49" s="75"/>
      <c r="LYZ49" s="75"/>
      <c r="LZA49" s="75"/>
      <c r="LZB49" s="75"/>
      <c r="LZC49" s="75"/>
      <c r="LZD49" s="75"/>
      <c r="LZE49" s="75"/>
      <c r="LZF49" s="75"/>
      <c r="LZG49" s="75"/>
      <c r="LZH49" s="75"/>
      <c r="LZI49" s="75"/>
      <c r="LZJ49" s="75"/>
      <c r="LZK49" s="75"/>
      <c r="LZL49" s="75"/>
      <c r="LZM49" s="75"/>
      <c r="LZN49" s="75"/>
      <c r="LZO49" s="75"/>
      <c r="LZP49" s="75"/>
      <c r="LZQ49" s="75"/>
      <c r="LZR49" s="75"/>
      <c r="LZS49" s="75"/>
      <c r="LZT49" s="75"/>
      <c r="LZU49" s="75"/>
      <c r="LZV49" s="75"/>
      <c r="LZW49" s="75"/>
      <c r="LZX49" s="75"/>
      <c r="LZY49" s="75"/>
      <c r="LZZ49" s="75"/>
      <c r="MAA49" s="75"/>
      <c r="MAB49" s="75"/>
      <c r="MAC49" s="75"/>
      <c r="MAD49" s="75"/>
      <c r="MAE49" s="75"/>
      <c r="MAF49" s="75"/>
      <c r="MAG49" s="75"/>
      <c r="MAH49" s="75"/>
      <c r="MAI49" s="75"/>
      <c r="MAJ49" s="75"/>
      <c r="MAK49" s="75"/>
      <c r="MAL49" s="75"/>
      <c r="MAM49" s="75"/>
      <c r="MAN49" s="75"/>
      <c r="MAO49" s="75"/>
      <c r="MAP49" s="75"/>
      <c r="MAQ49" s="75"/>
      <c r="MAR49" s="75"/>
      <c r="MAS49" s="75"/>
      <c r="MAT49" s="75"/>
      <c r="MAU49" s="75"/>
      <c r="MAV49" s="75"/>
      <c r="MAW49" s="75"/>
      <c r="MAX49" s="75"/>
      <c r="MAY49" s="75"/>
      <c r="MAZ49" s="75"/>
      <c r="MBA49" s="75"/>
      <c r="MBB49" s="75"/>
      <c r="MBC49" s="75"/>
      <c r="MBD49" s="75"/>
      <c r="MBE49" s="75"/>
      <c r="MBF49" s="75"/>
      <c r="MBG49" s="75"/>
      <c r="MBH49" s="75"/>
      <c r="MBI49" s="75"/>
      <c r="MBJ49" s="75"/>
      <c r="MBK49" s="75"/>
      <c r="MBL49" s="75"/>
      <c r="MBM49" s="75"/>
      <c r="MBN49" s="75"/>
      <c r="MBO49" s="75"/>
      <c r="MBP49" s="75"/>
      <c r="MBQ49" s="75"/>
      <c r="MBR49" s="75"/>
      <c r="MBS49" s="75"/>
      <c r="MBT49" s="75"/>
      <c r="MBU49" s="75"/>
      <c r="MBV49" s="75"/>
      <c r="MBW49" s="75"/>
      <c r="MBX49" s="75"/>
      <c r="MBY49" s="75"/>
      <c r="MBZ49" s="75"/>
      <c r="MCA49" s="75"/>
      <c r="MCB49" s="75"/>
      <c r="MCC49" s="75"/>
      <c r="MCD49" s="75"/>
      <c r="MCE49" s="75"/>
      <c r="MCF49" s="75"/>
      <c r="MCG49" s="75"/>
      <c r="MCH49" s="75"/>
      <c r="MCI49" s="75"/>
      <c r="MCJ49" s="75"/>
      <c r="MCK49" s="75"/>
      <c r="MCL49" s="75"/>
      <c r="MCM49" s="75"/>
      <c r="MCN49" s="75"/>
      <c r="MCO49" s="75"/>
      <c r="MCP49" s="75"/>
      <c r="MCQ49" s="75"/>
      <c r="MCR49" s="75"/>
      <c r="MCS49" s="75"/>
      <c r="MCT49" s="75"/>
      <c r="MCU49" s="75"/>
      <c r="MCV49" s="75"/>
      <c r="MCW49" s="75"/>
      <c r="MCX49" s="75"/>
      <c r="MCY49" s="75"/>
      <c r="MCZ49" s="75"/>
      <c r="MDA49" s="75"/>
      <c r="MDB49" s="75"/>
      <c r="MDC49" s="75"/>
      <c r="MDD49" s="75"/>
      <c r="MDE49" s="75"/>
      <c r="MDF49" s="75"/>
      <c r="MDG49" s="75"/>
      <c r="MDH49" s="75"/>
      <c r="MDI49" s="75"/>
      <c r="MDJ49" s="75"/>
      <c r="MDK49" s="75"/>
      <c r="MDL49" s="75"/>
      <c r="MDM49" s="75"/>
      <c r="MDN49" s="75"/>
      <c r="MDO49" s="75"/>
      <c r="MDP49" s="75"/>
      <c r="MDQ49" s="75"/>
      <c r="MDR49" s="75"/>
      <c r="MDS49" s="75"/>
      <c r="MDT49" s="75"/>
      <c r="MDU49" s="75"/>
      <c r="MDV49" s="75"/>
      <c r="MDW49" s="75"/>
      <c r="MDX49" s="75"/>
      <c r="MDY49" s="75"/>
      <c r="MDZ49" s="75"/>
      <c r="MEA49" s="75"/>
      <c r="MEB49" s="75"/>
      <c r="MEC49" s="75"/>
      <c r="MED49" s="75"/>
      <c r="MEE49" s="75"/>
      <c r="MEF49" s="75"/>
      <c r="MEG49" s="75"/>
      <c r="MEH49" s="75"/>
      <c r="MEI49" s="75"/>
      <c r="MEJ49" s="75"/>
      <c r="MEK49" s="75"/>
      <c r="MEL49" s="75"/>
      <c r="MEM49" s="75"/>
      <c r="MEN49" s="75"/>
      <c r="MEO49" s="75"/>
      <c r="MEP49" s="75"/>
      <c r="MEQ49" s="75"/>
      <c r="MER49" s="75"/>
      <c r="MES49" s="75"/>
      <c r="MET49" s="75"/>
      <c r="MEU49" s="75"/>
      <c r="MEV49" s="75"/>
      <c r="MEW49" s="75"/>
      <c r="MEX49" s="75"/>
      <c r="MEY49" s="75"/>
      <c r="MEZ49" s="75"/>
      <c r="MFA49" s="75"/>
      <c r="MFB49" s="75"/>
      <c r="MFC49" s="75"/>
      <c r="MFD49" s="75"/>
      <c r="MFE49" s="75"/>
      <c r="MFF49" s="75"/>
      <c r="MFG49" s="75"/>
      <c r="MFH49" s="75"/>
      <c r="MFI49" s="75"/>
      <c r="MFJ49" s="75"/>
      <c r="MFK49" s="75"/>
      <c r="MFL49" s="75"/>
      <c r="MFM49" s="75"/>
      <c r="MFN49" s="75"/>
      <c r="MFO49" s="75"/>
      <c r="MFP49" s="75"/>
      <c r="MFQ49" s="75"/>
      <c r="MFR49" s="75"/>
      <c r="MFS49" s="75"/>
      <c r="MFT49" s="75"/>
      <c r="MFU49" s="75"/>
      <c r="MFV49" s="75"/>
      <c r="MFW49" s="75"/>
      <c r="MFX49" s="75"/>
      <c r="MFY49" s="75"/>
      <c r="MFZ49" s="75"/>
      <c r="MGA49" s="75"/>
      <c r="MGB49" s="75"/>
      <c r="MGC49" s="75"/>
      <c r="MGD49" s="75"/>
      <c r="MGE49" s="75"/>
      <c r="MGF49" s="75"/>
      <c r="MGG49" s="75"/>
      <c r="MGH49" s="75"/>
      <c r="MGI49" s="75"/>
      <c r="MGJ49" s="75"/>
      <c r="MGK49" s="75"/>
      <c r="MGL49" s="75"/>
      <c r="MGM49" s="75"/>
      <c r="MGN49" s="75"/>
      <c r="MGO49" s="75"/>
      <c r="MGP49" s="75"/>
      <c r="MGQ49" s="75"/>
      <c r="MGR49" s="75"/>
      <c r="MGS49" s="75"/>
      <c r="MGT49" s="75"/>
      <c r="MGU49" s="75"/>
      <c r="MGV49" s="75"/>
      <c r="MGW49" s="75"/>
      <c r="MGX49" s="75"/>
      <c r="MGY49" s="75"/>
      <c r="MGZ49" s="75"/>
      <c r="MHA49" s="75"/>
      <c r="MHB49" s="75"/>
      <c r="MHC49" s="75"/>
      <c r="MHD49" s="75"/>
      <c r="MHE49" s="75"/>
      <c r="MHF49" s="75"/>
      <c r="MHG49" s="75"/>
      <c r="MHH49" s="75"/>
      <c r="MHI49" s="75"/>
      <c r="MHJ49" s="75"/>
      <c r="MHK49" s="75"/>
      <c r="MHL49" s="75"/>
      <c r="MHM49" s="75"/>
      <c r="MHN49" s="75"/>
      <c r="MHO49" s="75"/>
      <c r="MHP49" s="75"/>
      <c r="MHQ49" s="75"/>
      <c r="MHR49" s="75"/>
      <c r="MHS49" s="75"/>
      <c r="MHT49" s="75"/>
      <c r="MHU49" s="75"/>
      <c r="MHV49" s="75"/>
      <c r="MHW49" s="75"/>
      <c r="MHX49" s="75"/>
      <c r="MHY49" s="75"/>
      <c r="MHZ49" s="75"/>
      <c r="MIA49" s="75"/>
      <c r="MIB49" s="75"/>
      <c r="MIC49" s="75"/>
      <c r="MID49" s="75"/>
      <c r="MIE49" s="75"/>
      <c r="MIF49" s="75"/>
      <c r="MIG49" s="75"/>
      <c r="MIH49" s="75"/>
      <c r="MII49" s="75"/>
      <c r="MIJ49" s="75"/>
      <c r="MIK49" s="75"/>
      <c r="MIL49" s="75"/>
      <c r="MIM49" s="75"/>
      <c r="MIN49" s="75"/>
      <c r="MIO49" s="75"/>
      <c r="MIP49" s="75"/>
      <c r="MIQ49" s="75"/>
      <c r="MIR49" s="75"/>
      <c r="MIS49" s="75"/>
      <c r="MIT49" s="75"/>
      <c r="MIU49" s="75"/>
      <c r="MIV49" s="75"/>
      <c r="MIW49" s="75"/>
      <c r="MIX49" s="75"/>
      <c r="MIY49" s="75"/>
      <c r="MIZ49" s="75"/>
      <c r="MJA49" s="75"/>
      <c r="MJB49" s="75"/>
      <c r="MJC49" s="75"/>
      <c r="MJD49" s="75"/>
      <c r="MJE49" s="75"/>
      <c r="MJF49" s="75"/>
      <c r="MJG49" s="75"/>
      <c r="MJH49" s="75"/>
      <c r="MJI49" s="75"/>
      <c r="MJJ49" s="75"/>
      <c r="MJK49" s="75"/>
      <c r="MJL49" s="75"/>
      <c r="MJM49" s="75"/>
      <c r="MJN49" s="75"/>
      <c r="MJO49" s="75"/>
      <c r="MJP49" s="75"/>
      <c r="MJQ49" s="75"/>
      <c r="MJR49" s="75"/>
      <c r="MJS49" s="75"/>
      <c r="MJT49" s="75"/>
      <c r="MJU49" s="75"/>
      <c r="MJV49" s="75"/>
      <c r="MJW49" s="75"/>
      <c r="MJX49" s="75"/>
      <c r="MJY49" s="75"/>
      <c r="MJZ49" s="75"/>
      <c r="MKA49" s="75"/>
      <c r="MKB49" s="75"/>
      <c r="MKC49" s="75"/>
      <c r="MKD49" s="75"/>
      <c r="MKE49" s="75"/>
      <c r="MKF49" s="75"/>
      <c r="MKG49" s="75"/>
      <c r="MKH49" s="75"/>
      <c r="MKI49" s="75"/>
      <c r="MKJ49" s="75"/>
      <c r="MKK49" s="75"/>
      <c r="MKL49" s="75"/>
      <c r="MKM49" s="75"/>
      <c r="MKN49" s="75"/>
      <c r="MKO49" s="75"/>
      <c r="MKP49" s="75"/>
      <c r="MKQ49" s="75"/>
      <c r="MKR49" s="75"/>
      <c r="MKS49" s="75"/>
      <c r="MKT49" s="75"/>
      <c r="MKU49" s="75"/>
      <c r="MKV49" s="75"/>
      <c r="MKW49" s="75"/>
      <c r="MKX49" s="75"/>
      <c r="MKY49" s="75"/>
      <c r="MKZ49" s="75"/>
      <c r="MLA49" s="75"/>
      <c r="MLB49" s="75"/>
      <c r="MLC49" s="75"/>
      <c r="MLD49" s="75"/>
      <c r="MLE49" s="75"/>
      <c r="MLF49" s="75"/>
      <c r="MLG49" s="75"/>
      <c r="MLH49" s="75"/>
      <c r="MLI49" s="75"/>
      <c r="MLJ49" s="75"/>
      <c r="MLK49" s="75"/>
      <c r="MLL49" s="75"/>
      <c r="MLM49" s="75"/>
      <c r="MLN49" s="75"/>
      <c r="MLO49" s="75"/>
      <c r="MLP49" s="75"/>
      <c r="MLQ49" s="75"/>
      <c r="MLR49" s="75"/>
      <c r="MLS49" s="75"/>
      <c r="MLT49" s="75"/>
      <c r="MLU49" s="75"/>
      <c r="MLV49" s="75"/>
      <c r="MLW49" s="75"/>
      <c r="MLX49" s="75"/>
      <c r="MLY49" s="75"/>
      <c r="MLZ49" s="75"/>
      <c r="MMA49" s="75"/>
      <c r="MMB49" s="75"/>
      <c r="MMC49" s="75"/>
      <c r="MMD49" s="75"/>
      <c r="MME49" s="75"/>
      <c r="MMF49" s="75"/>
      <c r="MMG49" s="75"/>
      <c r="MMH49" s="75"/>
      <c r="MMI49" s="75"/>
      <c r="MMJ49" s="75"/>
      <c r="MMK49" s="75"/>
      <c r="MML49" s="75"/>
      <c r="MMM49" s="75"/>
      <c r="MMN49" s="75"/>
      <c r="MMO49" s="75"/>
      <c r="MMP49" s="75"/>
      <c r="MMQ49" s="75"/>
      <c r="MMR49" s="75"/>
      <c r="MMS49" s="75"/>
      <c r="MMT49" s="75"/>
      <c r="MMU49" s="75"/>
      <c r="MMV49" s="75"/>
      <c r="MMW49" s="75"/>
      <c r="MMX49" s="75"/>
      <c r="MMY49" s="75"/>
      <c r="MMZ49" s="75"/>
      <c r="MNA49" s="75"/>
      <c r="MNB49" s="75"/>
      <c r="MNC49" s="75"/>
      <c r="MND49" s="75"/>
      <c r="MNE49" s="75"/>
      <c r="MNF49" s="75"/>
      <c r="MNG49" s="75"/>
      <c r="MNH49" s="75"/>
      <c r="MNI49" s="75"/>
      <c r="MNJ49" s="75"/>
      <c r="MNK49" s="75"/>
      <c r="MNL49" s="75"/>
      <c r="MNM49" s="75"/>
      <c r="MNN49" s="75"/>
      <c r="MNO49" s="75"/>
      <c r="MNP49" s="75"/>
      <c r="MNQ49" s="75"/>
      <c r="MNR49" s="75"/>
      <c r="MNS49" s="75"/>
      <c r="MNT49" s="75"/>
      <c r="MNU49" s="75"/>
      <c r="MNV49" s="75"/>
      <c r="MNW49" s="75"/>
      <c r="MNX49" s="75"/>
      <c r="MNY49" s="75"/>
      <c r="MNZ49" s="75"/>
      <c r="MOA49" s="75"/>
      <c r="MOB49" s="75"/>
      <c r="MOC49" s="75"/>
      <c r="MOD49" s="75"/>
      <c r="MOE49" s="75"/>
      <c r="MOF49" s="75"/>
      <c r="MOG49" s="75"/>
      <c r="MOH49" s="75"/>
      <c r="MOI49" s="75"/>
      <c r="MOJ49" s="75"/>
      <c r="MOK49" s="75"/>
      <c r="MOL49" s="75"/>
      <c r="MOM49" s="75"/>
      <c r="MON49" s="75"/>
      <c r="MOO49" s="75"/>
      <c r="MOP49" s="75"/>
      <c r="MOQ49" s="75"/>
      <c r="MOR49" s="75"/>
      <c r="MOS49" s="75"/>
      <c r="MOT49" s="75"/>
      <c r="MOU49" s="75"/>
      <c r="MOV49" s="75"/>
      <c r="MOW49" s="75"/>
      <c r="MOX49" s="75"/>
      <c r="MOY49" s="75"/>
      <c r="MOZ49" s="75"/>
      <c r="MPA49" s="75"/>
      <c r="MPB49" s="75"/>
      <c r="MPC49" s="75"/>
      <c r="MPD49" s="75"/>
      <c r="MPE49" s="75"/>
      <c r="MPF49" s="75"/>
      <c r="MPG49" s="75"/>
      <c r="MPH49" s="75"/>
      <c r="MPI49" s="75"/>
      <c r="MPJ49" s="75"/>
      <c r="MPK49" s="75"/>
      <c r="MPL49" s="75"/>
      <c r="MPM49" s="75"/>
      <c r="MPN49" s="75"/>
      <c r="MPO49" s="75"/>
      <c r="MPP49" s="75"/>
      <c r="MPQ49" s="75"/>
      <c r="MPR49" s="75"/>
      <c r="MPS49" s="75"/>
      <c r="MPT49" s="75"/>
      <c r="MPU49" s="75"/>
      <c r="MPV49" s="75"/>
      <c r="MPW49" s="75"/>
      <c r="MPX49" s="75"/>
      <c r="MPY49" s="75"/>
      <c r="MPZ49" s="75"/>
      <c r="MQA49" s="75"/>
      <c r="MQB49" s="75"/>
      <c r="MQC49" s="75"/>
      <c r="MQD49" s="75"/>
      <c r="MQE49" s="75"/>
      <c r="MQF49" s="75"/>
      <c r="MQG49" s="75"/>
      <c r="MQH49" s="75"/>
      <c r="MQI49" s="75"/>
      <c r="MQJ49" s="75"/>
      <c r="MQK49" s="75"/>
      <c r="MQL49" s="75"/>
      <c r="MQM49" s="75"/>
      <c r="MQN49" s="75"/>
      <c r="MQO49" s="75"/>
      <c r="MQP49" s="75"/>
      <c r="MQQ49" s="75"/>
      <c r="MQR49" s="75"/>
      <c r="MQS49" s="75"/>
      <c r="MQT49" s="75"/>
      <c r="MQU49" s="75"/>
      <c r="MQV49" s="75"/>
      <c r="MQW49" s="75"/>
      <c r="MQX49" s="75"/>
      <c r="MQY49" s="75"/>
      <c r="MQZ49" s="75"/>
      <c r="MRA49" s="75"/>
      <c r="MRB49" s="75"/>
      <c r="MRC49" s="75"/>
      <c r="MRD49" s="75"/>
      <c r="MRE49" s="75"/>
      <c r="MRF49" s="75"/>
      <c r="MRG49" s="75"/>
      <c r="MRH49" s="75"/>
      <c r="MRI49" s="75"/>
      <c r="MRJ49" s="75"/>
      <c r="MRK49" s="75"/>
      <c r="MRL49" s="75"/>
      <c r="MRM49" s="75"/>
      <c r="MRN49" s="75"/>
      <c r="MRO49" s="75"/>
      <c r="MRP49" s="75"/>
      <c r="MRQ49" s="75"/>
      <c r="MRR49" s="75"/>
      <c r="MRS49" s="75"/>
      <c r="MRT49" s="75"/>
      <c r="MRU49" s="75"/>
      <c r="MRV49" s="75"/>
      <c r="MRW49" s="75"/>
      <c r="MRX49" s="75"/>
      <c r="MRY49" s="75"/>
      <c r="MRZ49" s="75"/>
      <c r="MSA49" s="75"/>
      <c r="MSB49" s="75"/>
      <c r="MSC49" s="75"/>
      <c r="MSD49" s="75"/>
      <c r="MSE49" s="75"/>
      <c r="MSF49" s="75"/>
      <c r="MSG49" s="75"/>
      <c r="MSH49" s="75"/>
      <c r="MSI49" s="75"/>
      <c r="MSJ49" s="75"/>
      <c r="MSK49" s="75"/>
      <c r="MSL49" s="75"/>
      <c r="MSM49" s="75"/>
      <c r="MSN49" s="75"/>
      <c r="MSO49" s="75"/>
      <c r="MSP49" s="75"/>
      <c r="MSQ49" s="75"/>
      <c r="MSR49" s="75"/>
      <c r="MSS49" s="75"/>
      <c r="MST49" s="75"/>
      <c r="MSU49" s="75"/>
      <c r="MSV49" s="75"/>
      <c r="MSW49" s="75"/>
      <c r="MSX49" s="75"/>
      <c r="MSY49" s="75"/>
      <c r="MSZ49" s="75"/>
      <c r="MTA49" s="75"/>
      <c r="MTB49" s="75"/>
      <c r="MTC49" s="75"/>
      <c r="MTD49" s="75"/>
      <c r="MTE49" s="75"/>
      <c r="MTF49" s="75"/>
      <c r="MTG49" s="75"/>
      <c r="MTH49" s="75"/>
      <c r="MTI49" s="75"/>
      <c r="MTJ49" s="75"/>
      <c r="MTK49" s="75"/>
      <c r="MTL49" s="75"/>
      <c r="MTM49" s="75"/>
      <c r="MTN49" s="75"/>
      <c r="MTO49" s="75"/>
      <c r="MTP49" s="75"/>
      <c r="MTQ49" s="75"/>
      <c r="MTR49" s="75"/>
      <c r="MTS49" s="75"/>
      <c r="MTT49" s="75"/>
      <c r="MTU49" s="75"/>
      <c r="MTV49" s="75"/>
      <c r="MTW49" s="75"/>
      <c r="MTX49" s="75"/>
      <c r="MTY49" s="75"/>
      <c r="MTZ49" s="75"/>
      <c r="MUA49" s="75"/>
      <c r="MUB49" s="75"/>
      <c r="MUC49" s="75"/>
      <c r="MUD49" s="75"/>
      <c r="MUE49" s="75"/>
      <c r="MUF49" s="75"/>
      <c r="MUG49" s="75"/>
      <c r="MUH49" s="75"/>
      <c r="MUI49" s="75"/>
      <c r="MUJ49" s="75"/>
      <c r="MUK49" s="75"/>
      <c r="MUL49" s="75"/>
      <c r="MUM49" s="75"/>
      <c r="MUN49" s="75"/>
      <c r="MUO49" s="75"/>
      <c r="MUP49" s="75"/>
      <c r="MUQ49" s="75"/>
      <c r="MUR49" s="75"/>
      <c r="MUS49" s="75"/>
      <c r="MUT49" s="75"/>
      <c r="MUU49" s="75"/>
      <c r="MUV49" s="75"/>
      <c r="MUW49" s="75"/>
      <c r="MUX49" s="75"/>
      <c r="MUY49" s="75"/>
      <c r="MUZ49" s="75"/>
      <c r="MVA49" s="75"/>
      <c r="MVB49" s="75"/>
      <c r="MVC49" s="75"/>
      <c r="MVD49" s="75"/>
      <c r="MVE49" s="75"/>
      <c r="MVF49" s="75"/>
      <c r="MVG49" s="75"/>
      <c r="MVH49" s="75"/>
      <c r="MVI49" s="75"/>
      <c r="MVJ49" s="75"/>
      <c r="MVK49" s="75"/>
      <c r="MVL49" s="75"/>
      <c r="MVM49" s="75"/>
      <c r="MVN49" s="75"/>
      <c r="MVO49" s="75"/>
      <c r="MVP49" s="75"/>
      <c r="MVQ49" s="75"/>
      <c r="MVR49" s="75"/>
      <c r="MVS49" s="75"/>
      <c r="MVT49" s="75"/>
      <c r="MVU49" s="75"/>
      <c r="MVV49" s="75"/>
      <c r="MVW49" s="75"/>
      <c r="MVX49" s="75"/>
      <c r="MVY49" s="75"/>
      <c r="MVZ49" s="75"/>
      <c r="MWA49" s="75"/>
      <c r="MWB49" s="75"/>
      <c r="MWC49" s="75"/>
      <c r="MWD49" s="75"/>
      <c r="MWE49" s="75"/>
      <c r="MWF49" s="75"/>
      <c r="MWG49" s="75"/>
      <c r="MWH49" s="75"/>
      <c r="MWI49" s="75"/>
      <c r="MWJ49" s="75"/>
      <c r="MWK49" s="75"/>
      <c r="MWL49" s="75"/>
      <c r="MWM49" s="75"/>
      <c r="MWN49" s="75"/>
      <c r="MWO49" s="75"/>
      <c r="MWP49" s="75"/>
      <c r="MWQ49" s="75"/>
      <c r="MWR49" s="75"/>
      <c r="MWS49" s="75"/>
      <c r="MWT49" s="75"/>
      <c r="MWU49" s="75"/>
      <c r="MWV49" s="75"/>
      <c r="MWW49" s="75"/>
      <c r="MWX49" s="75"/>
      <c r="MWY49" s="75"/>
      <c r="MWZ49" s="75"/>
      <c r="MXA49" s="75"/>
      <c r="MXB49" s="75"/>
      <c r="MXC49" s="75"/>
      <c r="MXD49" s="75"/>
      <c r="MXE49" s="75"/>
      <c r="MXF49" s="75"/>
      <c r="MXG49" s="75"/>
      <c r="MXH49" s="75"/>
      <c r="MXI49" s="75"/>
      <c r="MXJ49" s="75"/>
      <c r="MXK49" s="75"/>
      <c r="MXL49" s="75"/>
      <c r="MXM49" s="75"/>
      <c r="MXN49" s="75"/>
      <c r="MXO49" s="75"/>
      <c r="MXP49" s="75"/>
      <c r="MXQ49" s="75"/>
      <c r="MXR49" s="75"/>
      <c r="MXS49" s="75"/>
      <c r="MXT49" s="75"/>
      <c r="MXU49" s="75"/>
      <c r="MXV49" s="75"/>
      <c r="MXW49" s="75"/>
      <c r="MXX49" s="75"/>
      <c r="MXY49" s="75"/>
      <c r="MXZ49" s="75"/>
      <c r="MYA49" s="75"/>
      <c r="MYB49" s="75"/>
      <c r="MYC49" s="75"/>
      <c r="MYD49" s="75"/>
      <c r="MYE49" s="75"/>
      <c r="MYF49" s="75"/>
      <c r="MYG49" s="75"/>
      <c r="MYH49" s="75"/>
      <c r="MYI49" s="75"/>
      <c r="MYJ49" s="75"/>
      <c r="MYK49" s="75"/>
      <c r="MYL49" s="75"/>
      <c r="MYM49" s="75"/>
      <c r="MYN49" s="75"/>
      <c r="MYO49" s="75"/>
      <c r="MYP49" s="75"/>
      <c r="MYQ49" s="75"/>
      <c r="MYR49" s="75"/>
      <c r="MYS49" s="75"/>
      <c r="MYT49" s="75"/>
      <c r="MYU49" s="75"/>
      <c r="MYV49" s="75"/>
      <c r="MYW49" s="75"/>
      <c r="MYX49" s="75"/>
      <c r="MYY49" s="75"/>
      <c r="MYZ49" s="75"/>
      <c r="MZA49" s="75"/>
      <c r="MZB49" s="75"/>
      <c r="MZC49" s="75"/>
      <c r="MZD49" s="75"/>
      <c r="MZE49" s="75"/>
      <c r="MZF49" s="75"/>
      <c r="MZG49" s="75"/>
      <c r="MZH49" s="75"/>
      <c r="MZI49" s="75"/>
      <c r="MZJ49" s="75"/>
      <c r="MZK49" s="75"/>
      <c r="MZL49" s="75"/>
      <c r="MZM49" s="75"/>
      <c r="MZN49" s="75"/>
      <c r="MZO49" s="75"/>
      <c r="MZP49" s="75"/>
      <c r="MZQ49" s="75"/>
      <c r="MZR49" s="75"/>
      <c r="MZS49" s="75"/>
      <c r="MZT49" s="75"/>
      <c r="MZU49" s="75"/>
      <c r="MZV49" s="75"/>
      <c r="MZW49" s="75"/>
      <c r="MZX49" s="75"/>
      <c r="MZY49" s="75"/>
      <c r="MZZ49" s="75"/>
      <c r="NAA49" s="75"/>
      <c r="NAB49" s="75"/>
      <c r="NAC49" s="75"/>
      <c r="NAD49" s="75"/>
      <c r="NAE49" s="75"/>
      <c r="NAF49" s="75"/>
      <c r="NAG49" s="75"/>
      <c r="NAH49" s="75"/>
      <c r="NAI49" s="75"/>
      <c r="NAJ49" s="75"/>
      <c r="NAK49" s="75"/>
      <c r="NAL49" s="75"/>
      <c r="NAM49" s="75"/>
      <c r="NAN49" s="75"/>
      <c r="NAO49" s="75"/>
      <c r="NAP49" s="75"/>
      <c r="NAQ49" s="75"/>
      <c r="NAR49" s="75"/>
      <c r="NAS49" s="75"/>
      <c r="NAT49" s="75"/>
      <c r="NAU49" s="75"/>
      <c r="NAV49" s="75"/>
      <c r="NAW49" s="75"/>
      <c r="NAX49" s="75"/>
      <c r="NAY49" s="75"/>
      <c r="NAZ49" s="75"/>
      <c r="NBA49" s="75"/>
      <c r="NBB49" s="75"/>
      <c r="NBC49" s="75"/>
      <c r="NBD49" s="75"/>
      <c r="NBE49" s="75"/>
      <c r="NBF49" s="75"/>
      <c r="NBG49" s="75"/>
      <c r="NBH49" s="75"/>
      <c r="NBI49" s="75"/>
      <c r="NBJ49" s="75"/>
      <c r="NBK49" s="75"/>
      <c r="NBL49" s="75"/>
      <c r="NBM49" s="75"/>
      <c r="NBN49" s="75"/>
      <c r="NBO49" s="75"/>
      <c r="NBP49" s="75"/>
      <c r="NBQ49" s="75"/>
      <c r="NBR49" s="75"/>
      <c r="NBS49" s="75"/>
      <c r="NBT49" s="75"/>
      <c r="NBU49" s="75"/>
      <c r="NBV49" s="75"/>
      <c r="NBW49" s="75"/>
      <c r="NBX49" s="75"/>
      <c r="NBY49" s="75"/>
      <c r="NBZ49" s="75"/>
      <c r="NCA49" s="75"/>
      <c r="NCB49" s="75"/>
      <c r="NCC49" s="75"/>
      <c r="NCD49" s="75"/>
      <c r="NCE49" s="75"/>
      <c r="NCF49" s="75"/>
      <c r="NCG49" s="75"/>
      <c r="NCH49" s="75"/>
      <c r="NCI49" s="75"/>
      <c r="NCJ49" s="75"/>
      <c r="NCK49" s="75"/>
      <c r="NCL49" s="75"/>
      <c r="NCM49" s="75"/>
      <c r="NCN49" s="75"/>
      <c r="NCO49" s="75"/>
      <c r="NCP49" s="75"/>
      <c r="NCQ49" s="75"/>
      <c r="NCR49" s="75"/>
      <c r="NCS49" s="75"/>
      <c r="NCT49" s="75"/>
      <c r="NCU49" s="75"/>
      <c r="NCV49" s="75"/>
      <c r="NCW49" s="75"/>
      <c r="NCX49" s="75"/>
      <c r="NCY49" s="75"/>
      <c r="NCZ49" s="75"/>
      <c r="NDA49" s="75"/>
      <c r="NDB49" s="75"/>
      <c r="NDC49" s="75"/>
      <c r="NDD49" s="75"/>
      <c r="NDE49" s="75"/>
      <c r="NDF49" s="75"/>
      <c r="NDG49" s="75"/>
      <c r="NDH49" s="75"/>
      <c r="NDI49" s="75"/>
      <c r="NDJ49" s="75"/>
      <c r="NDK49" s="75"/>
      <c r="NDL49" s="75"/>
      <c r="NDM49" s="75"/>
      <c r="NDN49" s="75"/>
      <c r="NDO49" s="75"/>
      <c r="NDP49" s="75"/>
      <c r="NDQ49" s="75"/>
      <c r="NDR49" s="75"/>
      <c r="NDS49" s="75"/>
      <c r="NDT49" s="75"/>
      <c r="NDU49" s="75"/>
      <c r="NDV49" s="75"/>
      <c r="NDW49" s="75"/>
      <c r="NDX49" s="75"/>
      <c r="NDY49" s="75"/>
      <c r="NDZ49" s="75"/>
      <c r="NEA49" s="75"/>
      <c r="NEB49" s="75"/>
      <c r="NEC49" s="75"/>
      <c r="NED49" s="75"/>
      <c r="NEE49" s="75"/>
      <c r="NEF49" s="75"/>
      <c r="NEG49" s="75"/>
      <c r="NEH49" s="75"/>
      <c r="NEI49" s="75"/>
      <c r="NEJ49" s="75"/>
      <c r="NEK49" s="75"/>
      <c r="NEL49" s="75"/>
      <c r="NEM49" s="75"/>
      <c r="NEN49" s="75"/>
      <c r="NEO49" s="75"/>
      <c r="NEP49" s="75"/>
      <c r="NEQ49" s="75"/>
      <c r="NER49" s="75"/>
      <c r="NES49" s="75"/>
      <c r="NET49" s="75"/>
      <c r="NEU49" s="75"/>
      <c r="NEV49" s="75"/>
      <c r="NEW49" s="75"/>
      <c r="NEX49" s="75"/>
      <c r="NEY49" s="75"/>
      <c r="NEZ49" s="75"/>
      <c r="NFA49" s="75"/>
      <c r="NFB49" s="75"/>
      <c r="NFC49" s="75"/>
      <c r="NFD49" s="75"/>
      <c r="NFE49" s="75"/>
      <c r="NFF49" s="75"/>
      <c r="NFG49" s="75"/>
      <c r="NFH49" s="75"/>
      <c r="NFI49" s="75"/>
      <c r="NFJ49" s="75"/>
      <c r="NFK49" s="75"/>
      <c r="NFL49" s="75"/>
      <c r="NFM49" s="75"/>
      <c r="NFN49" s="75"/>
      <c r="NFO49" s="75"/>
      <c r="NFP49" s="75"/>
      <c r="NFQ49" s="75"/>
      <c r="NFR49" s="75"/>
      <c r="NFS49" s="75"/>
      <c r="NFT49" s="75"/>
      <c r="NFU49" s="75"/>
      <c r="NFV49" s="75"/>
      <c r="NFW49" s="75"/>
      <c r="NFX49" s="75"/>
      <c r="NFY49" s="75"/>
      <c r="NFZ49" s="75"/>
      <c r="NGA49" s="75"/>
      <c r="NGB49" s="75"/>
      <c r="NGC49" s="75"/>
      <c r="NGD49" s="75"/>
      <c r="NGE49" s="75"/>
      <c r="NGF49" s="75"/>
      <c r="NGG49" s="75"/>
      <c r="NGH49" s="75"/>
      <c r="NGI49" s="75"/>
      <c r="NGJ49" s="75"/>
      <c r="NGK49" s="75"/>
      <c r="NGL49" s="75"/>
      <c r="NGM49" s="75"/>
      <c r="NGN49" s="75"/>
      <c r="NGO49" s="75"/>
      <c r="NGP49" s="75"/>
      <c r="NGQ49" s="75"/>
      <c r="NGR49" s="75"/>
      <c r="NGS49" s="75"/>
      <c r="NGT49" s="75"/>
      <c r="NGU49" s="75"/>
      <c r="NGV49" s="75"/>
      <c r="NGW49" s="75"/>
      <c r="NGX49" s="75"/>
      <c r="NGY49" s="75"/>
      <c r="NGZ49" s="75"/>
      <c r="NHA49" s="75"/>
      <c r="NHB49" s="75"/>
      <c r="NHC49" s="75"/>
      <c r="NHD49" s="75"/>
      <c r="NHE49" s="75"/>
      <c r="NHF49" s="75"/>
      <c r="NHG49" s="75"/>
      <c r="NHH49" s="75"/>
      <c r="NHI49" s="75"/>
      <c r="NHJ49" s="75"/>
      <c r="NHK49" s="75"/>
      <c r="NHL49" s="75"/>
      <c r="NHM49" s="75"/>
      <c r="NHN49" s="75"/>
      <c r="NHO49" s="75"/>
      <c r="NHP49" s="75"/>
      <c r="NHQ49" s="75"/>
      <c r="NHR49" s="75"/>
      <c r="NHS49" s="75"/>
      <c r="NHT49" s="75"/>
      <c r="NHU49" s="75"/>
      <c r="NHV49" s="75"/>
      <c r="NHW49" s="75"/>
      <c r="NHX49" s="75"/>
      <c r="NHY49" s="75"/>
      <c r="NHZ49" s="75"/>
      <c r="NIA49" s="75"/>
      <c r="NIB49" s="75"/>
      <c r="NIC49" s="75"/>
      <c r="NID49" s="75"/>
      <c r="NIE49" s="75"/>
      <c r="NIF49" s="75"/>
      <c r="NIG49" s="75"/>
      <c r="NIH49" s="75"/>
      <c r="NII49" s="75"/>
      <c r="NIJ49" s="75"/>
      <c r="NIK49" s="75"/>
      <c r="NIL49" s="75"/>
      <c r="NIM49" s="75"/>
      <c r="NIN49" s="75"/>
      <c r="NIO49" s="75"/>
      <c r="NIP49" s="75"/>
      <c r="NIQ49" s="75"/>
      <c r="NIR49" s="75"/>
      <c r="NIS49" s="75"/>
      <c r="NIT49" s="75"/>
      <c r="NIU49" s="75"/>
      <c r="NIV49" s="75"/>
      <c r="NIW49" s="75"/>
      <c r="NIX49" s="75"/>
      <c r="NIY49" s="75"/>
      <c r="NIZ49" s="75"/>
      <c r="NJA49" s="75"/>
      <c r="NJB49" s="75"/>
      <c r="NJC49" s="75"/>
      <c r="NJD49" s="75"/>
      <c r="NJE49" s="75"/>
      <c r="NJF49" s="75"/>
      <c r="NJG49" s="75"/>
      <c r="NJH49" s="75"/>
      <c r="NJI49" s="75"/>
      <c r="NJJ49" s="75"/>
      <c r="NJK49" s="75"/>
      <c r="NJL49" s="75"/>
      <c r="NJM49" s="75"/>
      <c r="NJN49" s="75"/>
      <c r="NJO49" s="75"/>
      <c r="NJP49" s="75"/>
      <c r="NJQ49" s="75"/>
      <c r="NJR49" s="75"/>
      <c r="NJS49" s="75"/>
      <c r="NJT49" s="75"/>
      <c r="NJU49" s="75"/>
      <c r="NJV49" s="75"/>
      <c r="NJW49" s="75"/>
      <c r="NJX49" s="75"/>
      <c r="NJY49" s="75"/>
      <c r="NJZ49" s="75"/>
      <c r="NKA49" s="75"/>
      <c r="NKB49" s="75"/>
      <c r="NKC49" s="75"/>
      <c r="NKD49" s="75"/>
      <c r="NKE49" s="75"/>
      <c r="NKF49" s="75"/>
      <c r="NKG49" s="75"/>
      <c r="NKH49" s="75"/>
      <c r="NKI49" s="75"/>
      <c r="NKJ49" s="75"/>
      <c r="NKK49" s="75"/>
      <c r="NKL49" s="75"/>
      <c r="NKM49" s="75"/>
      <c r="NKN49" s="75"/>
      <c r="NKO49" s="75"/>
      <c r="NKP49" s="75"/>
      <c r="NKQ49" s="75"/>
      <c r="NKR49" s="75"/>
      <c r="NKS49" s="75"/>
      <c r="NKT49" s="75"/>
      <c r="NKU49" s="75"/>
      <c r="NKV49" s="75"/>
      <c r="NKW49" s="75"/>
      <c r="NKX49" s="75"/>
      <c r="NKY49" s="75"/>
      <c r="NKZ49" s="75"/>
      <c r="NLA49" s="75"/>
      <c r="NLB49" s="75"/>
      <c r="NLC49" s="75"/>
      <c r="NLD49" s="75"/>
      <c r="NLE49" s="75"/>
      <c r="NLF49" s="75"/>
      <c r="NLG49" s="75"/>
      <c r="NLH49" s="75"/>
      <c r="NLI49" s="75"/>
      <c r="NLJ49" s="75"/>
      <c r="NLK49" s="75"/>
      <c r="NLL49" s="75"/>
      <c r="NLM49" s="75"/>
      <c r="NLN49" s="75"/>
      <c r="NLO49" s="75"/>
      <c r="NLP49" s="75"/>
      <c r="NLQ49" s="75"/>
      <c r="NLR49" s="75"/>
      <c r="NLS49" s="75"/>
      <c r="NLT49" s="75"/>
      <c r="NLU49" s="75"/>
      <c r="NLV49" s="75"/>
      <c r="NLW49" s="75"/>
      <c r="NLX49" s="75"/>
      <c r="NLY49" s="75"/>
      <c r="NLZ49" s="75"/>
      <c r="NMA49" s="75"/>
      <c r="NMB49" s="75"/>
      <c r="NMC49" s="75"/>
      <c r="NMD49" s="75"/>
      <c r="NME49" s="75"/>
      <c r="NMF49" s="75"/>
      <c r="NMG49" s="75"/>
      <c r="NMH49" s="75"/>
      <c r="NMI49" s="75"/>
      <c r="NMJ49" s="75"/>
      <c r="NMK49" s="75"/>
      <c r="NML49" s="75"/>
      <c r="NMM49" s="75"/>
      <c r="NMN49" s="75"/>
      <c r="NMO49" s="75"/>
      <c r="NMP49" s="75"/>
      <c r="NMQ49" s="75"/>
      <c r="NMR49" s="75"/>
      <c r="NMS49" s="75"/>
      <c r="NMT49" s="75"/>
      <c r="NMU49" s="75"/>
      <c r="NMV49" s="75"/>
      <c r="NMW49" s="75"/>
      <c r="NMX49" s="75"/>
      <c r="NMY49" s="75"/>
      <c r="NMZ49" s="75"/>
      <c r="NNA49" s="75"/>
      <c r="NNB49" s="75"/>
      <c r="NNC49" s="75"/>
      <c r="NND49" s="75"/>
      <c r="NNE49" s="75"/>
      <c r="NNF49" s="75"/>
      <c r="NNG49" s="75"/>
      <c r="NNH49" s="75"/>
      <c r="NNI49" s="75"/>
      <c r="NNJ49" s="75"/>
      <c r="NNK49" s="75"/>
      <c r="NNL49" s="75"/>
      <c r="NNM49" s="75"/>
      <c r="NNN49" s="75"/>
      <c r="NNO49" s="75"/>
      <c r="NNP49" s="75"/>
      <c r="NNQ49" s="75"/>
      <c r="NNR49" s="75"/>
      <c r="NNS49" s="75"/>
      <c r="NNT49" s="75"/>
      <c r="NNU49" s="75"/>
      <c r="NNV49" s="75"/>
      <c r="NNW49" s="75"/>
      <c r="NNX49" s="75"/>
      <c r="NNY49" s="75"/>
      <c r="NNZ49" s="75"/>
      <c r="NOA49" s="75"/>
      <c r="NOB49" s="75"/>
      <c r="NOC49" s="75"/>
      <c r="NOD49" s="75"/>
      <c r="NOE49" s="75"/>
      <c r="NOF49" s="75"/>
      <c r="NOG49" s="75"/>
      <c r="NOH49" s="75"/>
      <c r="NOI49" s="75"/>
      <c r="NOJ49" s="75"/>
      <c r="NOK49" s="75"/>
      <c r="NOL49" s="75"/>
      <c r="NOM49" s="75"/>
      <c r="NON49" s="75"/>
      <c r="NOO49" s="75"/>
      <c r="NOP49" s="75"/>
      <c r="NOQ49" s="75"/>
      <c r="NOR49" s="75"/>
      <c r="NOS49" s="75"/>
      <c r="NOT49" s="75"/>
      <c r="NOU49" s="75"/>
      <c r="NOV49" s="75"/>
      <c r="NOW49" s="75"/>
      <c r="NOX49" s="75"/>
      <c r="NOY49" s="75"/>
      <c r="NOZ49" s="75"/>
      <c r="NPA49" s="75"/>
      <c r="NPB49" s="75"/>
      <c r="NPC49" s="75"/>
      <c r="NPD49" s="75"/>
      <c r="NPE49" s="75"/>
      <c r="NPF49" s="75"/>
      <c r="NPG49" s="75"/>
      <c r="NPH49" s="75"/>
      <c r="NPI49" s="75"/>
      <c r="NPJ49" s="75"/>
      <c r="NPK49" s="75"/>
      <c r="NPL49" s="75"/>
      <c r="NPM49" s="75"/>
      <c r="NPN49" s="75"/>
      <c r="NPO49" s="75"/>
      <c r="NPP49" s="75"/>
      <c r="NPQ49" s="75"/>
      <c r="NPR49" s="75"/>
      <c r="NPS49" s="75"/>
      <c r="NPT49" s="75"/>
      <c r="NPU49" s="75"/>
      <c r="NPV49" s="75"/>
      <c r="NPW49" s="75"/>
      <c r="NPX49" s="75"/>
      <c r="NPY49" s="75"/>
      <c r="NPZ49" s="75"/>
      <c r="NQA49" s="75"/>
      <c r="NQB49" s="75"/>
      <c r="NQC49" s="75"/>
      <c r="NQD49" s="75"/>
      <c r="NQE49" s="75"/>
      <c r="NQF49" s="75"/>
      <c r="NQG49" s="75"/>
      <c r="NQH49" s="75"/>
      <c r="NQI49" s="75"/>
      <c r="NQJ49" s="75"/>
      <c r="NQK49" s="75"/>
      <c r="NQL49" s="75"/>
      <c r="NQM49" s="75"/>
      <c r="NQN49" s="75"/>
      <c r="NQO49" s="75"/>
      <c r="NQP49" s="75"/>
      <c r="NQQ49" s="75"/>
      <c r="NQR49" s="75"/>
      <c r="NQS49" s="75"/>
      <c r="NQT49" s="75"/>
      <c r="NQU49" s="75"/>
      <c r="NQV49" s="75"/>
      <c r="NQW49" s="75"/>
      <c r="NQX49" s="75"/>
      <c r="NQY49" s="75"/>
      <c r="NQZ49" s="75"/>
      <c r="NRA49" s="75"/>
      <c r="NRB49" s="75"/>
      <c r="NRC49" s="75"/>
      <c r="NRD49" s="75"/>
      <c r="NRE49" s="75"/>
      <c r="NRF49" s="75"/>
      <c r="NRG49" s="75"/>
      <c r="NRH49" s="75"/>
      <c r="NRI49" s="75"/>
      <c r="NRJ49" s="75"/>
      <c r="NRK49" s="75"/>
      <c r="NRL49" s="75"/>
      <c r="NRM49" s="75"/>
      <c r="NRN49" s="75"/>
      <c r="NRO49" s="75"/>
      <c r="NRP49" s="75"/>
      <c r="NRQ49" s="75"/>
      <c r="NRR49" s="75"/>
      <c r="NRS49" s="75"/>
      <c r="NRT49" s="75"/>
      <c r="NRU49" s="75"/>
      <c r="NRV49" s="75"/>
      <c r="NRW49" s="75"/>
      <c r="NRX49" s="75"/>
      <c r="NRY49" s="75"/>
      <c r="NRZ49" s="75"/>
      <c r="NSA49" s="75"/>
      <c r="NSB49" s="75"/>
      <c r="NSC49" s="75"/>
      <c r="NSD49" s="75"/>
      <c r="NSE49" s="75"/>
      <c r="NSF49" s="75"/>
      <c r="NSG49" s="75"/>
      <c r="NSH49" s="75"/>
      <c r="NSI49" s="75"/>
      <c r="NSJ49" s="75"/>
      <c r="NSK49" s="75"/>
      <c r="NSL49" s="75"/>
      <c r="NSM49" s="75"/>
      <c r="NSN49" s="75"/>
      <c r="NSO49" s="75"/>
      <c r="NSP49" s="75"/>
      <c r="NSQ49" s="75"/>
      <c r="NSR49" s="75"/>
      <c r="NSS49" s="75"/>
      <c r="NST49" s="75"/>
      <c r="NSU49" s="75"/>
      <c r="NSV49" s="75"/>
      <c r="NSW49" s="75"/>
      <c r="NSX49" s="75"/>
      <c r="NSY49" s="75"/>
      <c r="NSZ49" s="75"/>
      <c r="NTA49" s="75"/>
      <c r="NTB49" s="75"/>
      <c r="NTC49" s="75"/>
      <c r="NTD49" s="75"/>
      <c r="NTE49" s="75"/>
      <c r="NTF49" s="75"/>
      <c r="NTG49" s="75"/>
      <c r="NTH49" s="75"/>
      <c r="NTI49" s="75"/>
      <c r="NTJ49" s="75"/>
      <c r="NTK49" s="75"/>
      <c r="NTL49" s="75"/>
      <c r="NTM49" s="75"/>
      <c r="NTN49" s="75"/>
      <c r="NTO49" s="75"/>
      <c r="NTP49" s="75"/>
      <c r="NTQ49" s="75"/>
      <c r="NTR49" s="75"/>
      <c r="NTS49" s="75"/>
      <c r="NTT49" s="75"/>
      <c r="NTU49" s="75"/>
      <c r="NTV49" s="75"/>
      <c r="NTW49" s="75"/>
      <c r="NTX49" s="75"/>
      <c r="NTY49" s="75"/>
      <c r="NTZ49" s="75"/>
      <c r="NUA49" s="75"/>
      <c r="NUB49" s="75"/>
      <c r="NUC49" s="75"/>
      <c r="NUD49" s="75"/>
      <c r="NUE49" s="75"/>
      <c r="NUF49" s="75"/>
      <c r="NUG49" s="75"/>
      <c r="NUH49" s="75"/>
      <c r="NUI49" s="75"/>
      <c r="NUJ49" s="75"/>
      <c r="NUK49" s="75"/>
      <c r="NUL49" s="75"/>
      <c r="NUM49" s="75"/>
      <c r="NUN49" s="75"/>
      <c r="NUO49" s="75"/>
      <c r="NUP49" s="75"/>
      <c r="NUQ49" s="75"/>
      <c r="NUR49" s="75"/>
      <c r="NUS49" s="75"/>
      <c r="NUT49" s="75"/>
      <c r="NUU49" s="75"/>
      <c r="NUV49" s="75"/>
      <c r="NUW49" s="75"/>
      <c r="NUX49" s="75"/>
      <c r="NUY49" s="75"/>
      <c r="NUZ49" s="75"/>
      <c r="NVA49" s="75"/>
      <c r="NVB49" s="75"/>
      <c r="NVC49" s="75"/>
      <c r="NVD49" s="75"/>
      <c r="NVE49" s="75"/>
      <c r="NVF49" s="75"/>
      <c r="NVG49" s="75"/>
      <c r="NVH49" s="75"/>
      <c r="NVI49" s="75"/>
      <c r="NVJ49" s="75"/>
      <c r="NVK49" s="75"/>
      <c r="NVL49" s="75"/>
      <c r="NVM49" s="75"/>
      <c r="NVN49" s="75"/>
      <c r="NVO49" s="75"/>
      <c r="NVP49" s="75"/>
      <c r="NVQ49" s="75"/>
      <c r="NVR49" s="75"/>
      <c r="NVS49" s="75"/>
      <c r="NVT49" s="75"/>
      <c r="NVU49" s="75"/>
      <c r="NVV49" s="75"/>
      <c r="NVW49" s="75"/>
      <c r="NVX49" s="75"/>
      <c r="NVY49" s="75"/>
      <c r="NVZ49" s="75"/>
      <c r="NWA49" s="75"/>
      <c r="NWB49" s="75"/>
      <c r="NWC49" s="75"/>
      <c r="NWD49" s="75"/>
      <c r="NWE49" s="75"/>
      <c r="NWF49" s="75"/>
      <c r="NWG49" s="75"/>
      <c r="NWH49" s="75"/>
      <c r="NWI49" s="75"/>
      <c r="NWJ49" s="75"/>
      <c r="NWK49" s="75"/>
      <c r="NWL49" s="75"/>
      <c r="NWM49" s="75"/>
      <c r="NWN49" s="75"/>
      <c r="NWO49" s="75"/>
      <c r="NWP49" s="75"/>
      <c r="NWQ49" s="75"/>
      <c r="NWR49" s="75"/>
      <c r="NWS49" s="75"/>
      <c r="NWT49" s="75"/>
      <c r="NWU49" s="75"/>
      <c r="NWV49" s="75"/>
      <c r="NWW49" s="75"/>
      <c r="NWX49" s="75"/>
      <c r="NWY49" s="75"/>
      <c r="NWZ49" s="75"/>
      <c r="NXA49" s="75"/>
      <c r="NXB49" s="75"/>
      <c r="NXC49" s="75"/>
      <c r="NXD49" s="75"/>
      <c r="NXE49" s="75"/>
      <c r="NXF49" s="75"/>
      <c r="NXG49" s="75"/>
      <c r="NXH49" s="75"/>
      <c r="NXI49" s="75"/>
      <c r="NXJ49" s="75"/>
      <c r="NXK49" s="75"/>
      <c r="NXL49" s="75"/>
      <c r="NXM49" s="75"/>
      <c r="NXN49" s="75"/>
      <c r="NXO49" s="75"/>
      <c r="NXP49" s="75"/>
      <c r="NXQ49" s="75"/>
      <c r="NXR49" s="75"/>
      <c r="NXS49" s="75"/>
      <c r="NXT49" s="75"/>
      <c r="NXU49" s="75"/>
      <c r="NXV49" s="75"/>
      <c r="NXW49" s="75"/>
      <c r="NXX49" s="75"/>
      <c r="NXY49" s="75"/>
      <c r="NXZ49" s="75"/>
      <c r="NYA49" s="75"/>
      <c r="NYB49" s="75"/>
      <c r="NYC49" s="75"/>
      <c r="NYD49" s="75"/>
      <c r="NYE49" s="75"/>
      <c r="NYF49" s="75"/>
      <c r="NYG49" s="75"/>
      <c r="NYH49" s="75"/>
      <c r="NYI49" s="75"/>
      <c r="NYJ49" s="75"/>
      <c r="NYK49" s="75"/>
      <c r="NYL49" s="75"/>
      <c r="NYM49" s="75"/>
      <c r="NYN49" s="75"/>
      <c r="NYO49" s="75"/>
      <c r="NYP49" s="75"/>
      <c r="NYQ49" s="75"/>
      <c r="NYR49" s="75"/>
      <c r="NYS49" s="75"/>
      <c r="NYT49" s="75"/>
      <c r="NYU49" s="75"/>
      <c r="NYV49" s="75"/>
      <c r="NYW49" s="75"/>
      <c r="NYX49" s="75"/>
      <c r="NYY49" s="75"/>
      <c r="NYZ49" s="75"/>
      <c r="NZA49" s="75"/>
      <c r="NZB49" s="75"/>
      <c r="NZC49" s="75"/>
      <c r="NZD49" s="75"/>
      <c r="NZE49" s="75"/>
      <c r="NZF49" s="75"/>
      <c r="NZG49" s="75"/>
      <c r="NZH49" s="75"/>
      <c r="NZI49" s="75"/>
      <c r="NZJ49" s="75"/>
      <c r="NZK49" s="75"/>
      <c r="NZL49" s="75"/>
      <c r="NZM49" s="75"/>
      <c r="NZN49" s="75"/>
      <c r="NZO49" s="75"/>
      <c r="NZP49" s="75"/>
      <c r="NZQ49" s="75"/>
      <c r="NZR49" s="75"/>
      <c r="NZS49" s="75"/>
      <c r="NZT49" s="75"/>
      <c r="NZU49" s="75"/>
      <c r="NZV49" s="75"/>
      <c r="NZW49" s="75"/>
      <c r="NZX49" s="75"/>
      <c r="NZY49" s="75"/>
      <c r="NZZ49" s="75"/>
      <c r="OAA49" s="75"/>
      <c r="OAB49" s="75"/>
      <c r="OAC49" s="75"/>
      <c r="OAD49" s="75"/>
      <c r="OAE49" s="75"/>
      <c r="OAF49" s="75"/>
      <c r="OAG49" s="75"/>
      <c r="OAH49" s="75"/>
      <c r="OAI49" s="75"/>
      <c r="OAJ49" s="75"/>
      <c r="OAK49" s="75"/>
      <c r="OAL49" s="75"/>
      <c r="OAM49" s="75"/>
      <c r="OAN49" s="75"/>
      <c r="OAO49" s="75"/>
      <c r="OAP49" s="75"/>
      <c r="OAQ49" s="75"/>
      <c r="OAR49" s="75"/>
      <c r="OAS49" s="75"/>
      <c r="OAT49" s="75"/>
      <c r="OAU49" s="75"/>
      <c r="OAV49" s="75"/>
      <c r="OAW49" s="75"/>
      <c r="OAX49" s="75"/>
      <c r="OAY49" s="75"/>
      <c r="OAZ49" s="75"/>
      <c r="OBA49" s="75"/>
      <c r="OBB49" s="75"/>
      <c r="OBC49" s="75"/>
      <c r="OBD49" s="75"/>
      <c r="OBE49" s="75"/>
      <c r="OBF49" s="75"/>
      <c r="OBG49" s="75"/>
      <c r="OBH49" s="75"/>
      <c r="OBI49" s="75"/>
      <c r="OBJ49" s="75"/>
      <c r="OBK49" s="75"/>
      <c r="OBL49" s="75"/>
      <c r="OBM49" s="75"/>
      <c r="OBN49" s="75"/>
      <c r="OBO49" s="75"/>
      <c r="OBP49" s="75"/>
      <c r="OBQ49" s="75"/>
      <c r="OBR49" s="75"/>
      <c r="OBS49" s="75"/>
      <c r="OBT49" s="75"/>
      <c r="OBU49" s="75"/>
      <c r="OBV49" s="75"/>
      <c r="OBW49" s="75"/>
      <c r="OBX49" s="75"/>
      <c r="OBY49" s="75"/>
      <c r="OBZ49" s="75"/>
      <c r="OCA49" s="75"/>
      <c r="OCB49" s="75"/>
      <c r="OCC49" s="75"/>
      <c r="OCD49" s="75"/>
      <c r="OCE49" s="75"/>
      <c r="OCF49" s="75"/>
      <c r="OCG49" s="75"/>
      <c r="OCH49" s="75"/>
      <c r="OCI49" s="75"/>
      <c r="OCJ49" s="75"/>
      <c r="OCK49" s="75"/>
      <c r="OCL49" s="75"/>
      <c r="OCM49" s="75"/>
      <c r="OCN49" s="75"/>
      <c r="OCO49" s="75"/>
      <c r="OCP49" s="75"/>
      <c r="OCQ49" s="75"/>
      <c r="OCR49" s="75"/>
      <c r="OCS49" s="75"/>
      <c r="OCT49" s="75"/>
      <c r="OCU49" s="75"/>
      <c r="OCV49" s="75"/>
      <c r="OCW49" s="75"/>
      <c r="OCX49" s="75"/>
      <c r="OCY49" s="75"/>
      <c r="OCZ49" s="75"/>
      <c r="ODA49" s="75"/>
      <c r="ODB49" s="75"/>
      <c r="ODC49" s="75"/>
      <c r="ODD49" s="75"/>
      <c r="ODE49" s="75"/>
      <c r="ODF49" s="75"/>
      <c r="ODG49" s="75"/>
      <c r="ODH49" s="75"/>
      <c r="ODI49" s="75"/>
      <c r="ODJ49" s="75"/>
      <c r="ODK49" s="75"/>
      <c r="ODL49" s="75"/>
      <c r="ODM49" s="75"/>
      <c r="ODN49" s="75"/>
      <c r="ODO49" s="75"/>
      <c r="ODP49" s="75"/>
      <c r="ODQ49" s="75"/>
      <c r="ODR49" s="75"/>
      <c r="ODS49" s="75"/>
      <c r="ODT49" s="75"/>
      <c r="ODU49" s="75"/>
      <c r="ODV49" s="75"/>
      <c r="ODW49" s="75"/>
      <c r="ODX49" s="75"/>
      <c r="ODY49" s="75"/>
      <c r="ODZ49" s="75"/>
      <c r="OEA49" s="75"/>
      <c r="OEB49" s="75"/>
      <c r="OEC49" s="75"/>
      <c r="OED49" s="75"/>
      <c r="OEE49" s="75"/>
      <c r="OEF49" s="75"/>
      <c r="OEG49" s="75"/>
      <c r="OEH49" s="75"/>
      <c r="OEI49" s="75"/>
      <c r="OEJ49" s="75"/>
      <c r="OEK49" s="75"/>
      <c r="OEL49" s="75"/>
      <c r="OEM49" s="75"/>
      <c r="OEN49" s="75"/>
      <c r="OEO49" s="75"/>
      <c r="OEP49" s="75"/>
      <c r="OEQ49" s="75"/>
      <c r="OER49" s="75"/>
      <c r="OES49" s="75"/>
      <c r="OET49" s="75"/>
      <c r="OEU49" s="75"/>
      <c r="OEV49" s="75"/>
      <c r="OEW49" s="75"/>
      <c r="OEX49" s="75"/>
      <c r="OEY49" s="75"/>
      <c r="OEZ49" s="75"/>
      <c r="OFA49" s="75"/>
      <c r="OFB49" s="75"/>
      <c r="OFC49" s="75"/>
      <c r="OFD49" s="75"/>
      <c r="OFE49" s="75"/>
      <c r="OFF49" s="75"/>
      <c r="OFG49" s="75"/>
      <c r="OFH49" s="75"/>
      <c r="OFI49" s="75"/>
      <c r="OFJ49" s="75"/>
      <c r="OFK49" s="75"/>
      <c r="OFL49" s="75"/>
      <c r="OFM49" s="75"/>
      <c r="OFN49" s="75"/>
      <c r="OFO49" s="75"/>
      <c r="OFP49" s="75"/>
      <c r="OFQ49" s="75"/>
      <c r="OFR49" s="75"/>
      <c r="OFS49" s="75"/>
      <c r="OFT49" s="75"/>
      <c r="OFU49" s="75"/>
      <c r="OFV49" s="75"/>
      <c r="OFW49" s="75"/>
      <c r="OFX49" s="75"/>
      <c r="OFY49" s="75"/>
      <c r="OFZ49" s="75"/>
      <c r="OGA49" s="75"/>
      <c r="OGB49" s="75"/>
      <c r="OGC49" s="75"/>
      <c r="OGD49" s="75"/>
      <c r="OGE49" s="75"/>
      <c r="OGF49" s="75"/>
      <c r="OGG49" s="75"/>
      <c r="OGH49" s="75"/>
      <c r="OGI49" s="75"/>
      <c r="OGJ49" s="75"/>
      <c r="OGK49" s="75"/>
      <c r="OGL49" s="75"/>
      <c r="OGM49" s="75"/>
      <c r="OGN49" s="75"/>
      <c r="OGO49" s="75"/>
      <c r="OGP49" s="75"/>
      <c r="OGQ49" s="75"/>
      <c r="OGR49" s="75"/>
      <c r="OGS49" s="75"/>
      <c r="OGT49" s="75"/>
      <c r="OGU49" s="75"/>
      <c r="OGV49" s="75"/>
      <c r="OGW49" s="75"/>
      <c r="OGX49" s="75"/>
      <c r="OGY49" s="75"/>
      <c r="OGZ49" s="75"/>
      <c r="OHA49" s="75"/>
      <c r="OHB49" s="75"/>
      <c r="OHC49" s="75"/>
      <c r="OHD49" s="75"/>
      <c r="OHE49" s="75"/>
      <c r="OHF49" s="75"/>
      <c r="OHG49" s="75"/>
      <c r="OHH49" s="75"/>
      <c r="OHI49" s="75"/>
      <c r="OHJ49" s="75"/>
      <c r="OHK49" s="75"/>
      <c r="OHL49" s="75"/>
      <c r="OHM49" s="75"/>
      <c r="OHN49" s="75"/>
      <c r="OHO49" s="75"/>
      <c r="OHP49" s="75"/>
      <c r="OHQ49" s="75"/>
      <c r="OHR49" s="75"/>
      <c r="OHS49" s="75"/>
      <c r="OHT49" s="75"/>
      <c r="OHU49" s="75"/>
      <c r="OHV49" s="75"/>
      <c r="OHW49" s="75"/>
      <c r="OHX49" s="75"/>
      <c r="OHY49" s="75"/>
      <c r="OHZ49" s="75"/>
      <c r="OIA49" s="75"/>
      <c r="OIB49" s="75"/>
      <c r="OIC49" s="75"/>
      <c r="OID49" s="75"/>
      <c r="OIE49" s="75"/>
      <c r="OIF49" s="75"/>
      <c r="OIG49" s="75"/>
      <c r="OIH49" s="75"/>
      <c r="OII49" s="75"/>
      <c r="OIJ49" s="75"/>
      <c r="OIK49" s="75"/>
      <c r="OIL49" s="75"/>
      <c r="OIM49" s="75"/>
      <c r="OIN49" s="75"/>
      <c r="OIO49" s="75"/>
      <c r="OIP49" s="75"/>
      <c r="OIQ49" s="75"/>
      <c r="OIR49" s="75"/>
      <c r="OIS49" s="75"/>
      <c r="OIT49" s="75"/>
      <c r="OIU49" s="75"/>
      <c r="OIV49" s="75"/>
      <c r="OIW49" s="75"/>
      <c r="OIX49" s="75"/>
      <c r="OIY49" s="75"/>
      <c r="OIZ49" s="75"/>
      <c r="OJA49" s="75"/>
      <c r="OJB49" s="75"/>
      <c r="OJC49" s="75"/>
      <c r="OJD49" s="75"/>
      <c r="OJE49" s="75"/>
      <c r="OJF49" s="75"/>
      <c r="OJG49" s="75"/>
      <c r="OJH49" s="75"/>
      <c r="OJI49" s="75"/>
      <c r="OJJ49" s="75"/>
      <c r="OJK49" s="75"/>
      <c r="OJL49" s="75"/>
      <c r="OJM49" s="75"/>
      <c r="OJN49" s="75"/>
      <c r="OJO49" s="75"/>
      <c r="OJP49" s="75"/>
      <c r="OJQ49" s="75"/>
      <c r="OJR49" s="75"/>
      <c r="OJS49" s="75"/>
      <c r="OJT49" s="75"/>
      <c r="OJU49" s="75"/>
      <c r="OJV49" s="75"/>
      <c r="OJW49" s="75"/>
      <c r="OJX49" s="75"/>
      <c r="OJY49" s="75"/>
      <c r="OJZ49" s="75"/>
      <c r="OKA49" s="75"/>
      <c r="OKB49" s="75"/>
      <c r="OKC49" s="75"/>
      <c r="OKD49" s="75"/>
      <c r="OKE49" s="75"/>
      <c r="OKF49" s="75"/>
      <c r="OKG49" s="75"/>
      <c r="OKH49" s="75"/>
      <c r="OKI49" s="75"/>
      <c r="OKJ49" s="75"/>
      <c r="OKK49" s="75"/>
      <c r="OKL49" s="75"/>
      <c r="OKM49" s="75"/>
      <c r="OKN49" s="75"/>
      <c r="OKO49" s="75"/>
      <c r="OKP49" s="75"/>
      <c r="OKQ49" s="75"/>
      <c r="OKR49" s="75"/>
      <c r="OKS49" s="75"/>
      <c r="OKT49" s="75"/>
      <c r="OKU49" s="75"/>
      <c r="OKV49" s="75"/>
      <c r="OKW49" s="75"/>
      <c r="OKX49" s="75"/>
      <c r="OKY49" s="75"/>
      <c r="OKZ49" s="75"/>
      <c r="OLA49" s="75"/>
      <c r="OLB49" s="75"/>
      <c r="OLC49" s="75"/>
      <c r="OLD49" s="75"/>
      <c r="OLE49" s="75"/>
      <c r="OLF49" s="75"/>
      <c r="OLG49" s="75"/>
      <c r="OLH49" s="75"/>
      <c r="OLI49" s="75"/>
      <c r="OLJ49" s="75"/>
      <c r="OLK49" s="75"/>
      <c r="OLL49" s="75"/>
      <c r="OLM49" s="75"/>
      <c r="OLN49" s="75"/>
      <c r="OLO49" s="75"/>
      <c r="OLP49" s="75"/>
      <c r="OLQ49" s="75"/>
      <c r="OLR49" s="75"/>
      <c r="OLS49" s="75"/>
      <c r="OLT49" s="75"/>
      <c r="OLU49" s="75"/>
      <c r="OLV49" s="75"/>
      <c r="OLW49" s="75"/>
      <c r="OLX49" s="75"/>
      <c r="OLY49" s="75"/>
      <c r="OLZ49" s="75"/>
      <c r="OMA49" s="75"/>
      <c r="OMB49" s="75"/>
      <c r="OMC49" s="75"/>
      <c r="OMD49" s="75"/>
      <c r="OME49" s="75"/>
      <c r="OMF49" s="75"/>
      <c r="OMG49" s="75"/>
      <c r="OMH49" s="75"/>
      <c r="OMI49" s="75"/>
      <c r="OMJ49" s="75"/>
      <c r="OMK49" s="75"/>
      <c r="OML49" s="75"/>
      <c r="OMM49" s="75"/>
      <c r="OMN49" s="75"/>
      <c r="OMO49" s="75"/>
      <c r="OMP49" s="75"/>
      <c r="OMQ49" s="75"/>
      <c r="OMR49" s="75"/>
      <c r="OMS49" s="75"/>
      <c r="OMT49" s="75"/>
      <c r="OMU49" s="75"/>
      <c r="OMV49" s="75"/>
      <c r="OMW49" s="75"/>
      <c r="OMX49" s="75"/>
      <c r="OMY49" s="75"/>
      <c r="OMZ49" s="75"/>
      <c r="ONA49" s="75"/>
      <c r="ONB49" s="75"/>
      <c r="ONC49" s="75"/>
      <c r="OND49" s="75"/>
      <c r="ONE49" s="75"/>
      <c r="ONF49" s="75"/>
      <c r="ONG49" s="75"/>
      <c r="ONH49" s="75"/>
      <c r="ONI49" s="75"/>
      <c r="ONJ49" s="75"/>
      <c r="ONK49" s="75"/>
      <c r="ONL49" s="75"/>
      <c r="ONM49" s="75"/>
      <c r="ONN49" s="75"/>
      <c r="ONO49" s="75"/>
      <c r="ONP49" s="75"/>
      <c r="ONQ49" s="75"/>
      <c r="ONR49" s="75"/>
      <c r="ONS49" s="75"/>
      <c r="ONT49" s="75"/>
      <c r="ONU49" s="75"/>
      <c r="ONV49" s="75"/>
      <c r="ONW49" s="75"/>
      <c r="ONX49" s="75"/>
      <c r="ONY49" s="75"/>
      <c r="ONZ49" s="75"/>
      <c r="OOA49" s="75"/>
      <c r="OOB49" s="75"/>
      <c r="OOC49" s="75"/>
      <c r="OOD49" s="75"/>
      <c r="OOE49" s="75"/>
      <c r="OOF49" s="75"/>
      <c r="OOG49" s="75"/>
      <c r="OOH49" s="75"/>
      <c r="OOI49" s="75"/>
      <c r="OOJ49" s="75"/>
      <c r="OOK49" s="75"/>
      <c r="OOL49" s="75"/>
      <c r="OOM49" s="75"/>
      <c r="OON49" s="75"/>
      <c r="OOO49" s="75"/>
      <c r="OOP49" s="75"/>
      <c r="OOQ49" s="75"/>
      <c r="OOR49" s="75"/>
      <c r="OOS49" s="75"/>
      <c r="OOT49" s="75"/>
      <c r="OOU49" s="75"/>
      <c r="OOV49" s="75"/>
      <c r="OOW49" s="75"/>
      <c r="OOX49" s="75"/>
      <c r="OOY49" s="75"/>
      <c r="OOZ49" s="75"/>
      <c r="OPA49" s="75"/>
      <c r="OPB49" s="75"/>
      <c r="OPC49" s="75"/>
      <c r="OPD49" s="75"/>
      <c r="OPE49" s="75"/>
      <c r="OPF49" s="75"/>
      <c r="OPG49" s="75"/>
      <c r="OPH49" s="75"/>
      <c r="OPI49" s="75"/>
      <c r="OPJ49" s="75"/>
      <c r="OPK49" s="75"/>
      <c r="OPL49" s="75"/>
      <c r="OPM49" s="75"/>
      <c r="OPN49" s="75"/>
      <c r="OPO49" s="75"/>
      <c r="OPP49" s="75"/>
      <c r="OPQ49" s="75"/>
      <c r="OPR49" s="75"/>
      <c r="OPS49" s="75"/>
      <c r="OPT49" s="75"/>
      <c r="OPU49" s="75"/>
      <c r="OPV49" s="75"/>
      <c r="OPW49" s="75"/>
      <c r="OPX49" s="75"/>
      <c r="OPY49" s="75"/>
      <c r="OPZ49" s="75"/>
      <c r="OQA49" s="75"/>
      <c r="OQB49" s="75"/>
      <c r="OQC49" s="75"/>
      <c r="OQD49" s="75"/>
      <c r="OQE49" s="75"/>
      <c r="OQF49" s="75"/>
      <c r="OQG49" s="75"/>
      <c r="OQH49" s="75"/>
      <c r="OQI49" s="75"/>
      <c r="OQJ49" s="75"/>
      <c r="OQK49" s="75"/>
      <c r="OQL49" s="75"/>
      <c r="OQM49" s="75"/>
      <c r="OQN49" s="75"/>
      <c r="OQO49" s="75"/>
      <c r="OQP49" s="75"/>
      <c r="OQQ49" s="75"/>
      <c r="OQR49" s="75"/>
      <c r="OQS49" s="75"/>
      <c r="OQT49" s="75"/>
      <c r="OQU49" s="75"/>
      <c r="OQV49" s="75"/>
      <c r="OQW49" s="75"/>
      <c r="OQX49" s="75"/>
      <c r="OQY49" s="75"/>
      <c r="OQZ49" s="75"/>
      <c r="ORA49" s="75"/>
      <c r="ORB49" s="75"/>
      <c r="ORC49" s="75"/>
      <c r="ORD49" s="75"/>
      <c r="ORE49" s="75"/>
      <c r="ORF49" s="75"/>
      <c r="ORG49" s="75"/>
      <c r="ORH49" s="75"/>
      <c r="ORI49" s="75"/>
      <c r="ORJ49" s="75"/>
      <c r="ORK49" s="75"/>
      <c r="ORL49" s="75"/>
      <c r="ORM49" s="75"/>
      <c r="ORN49" s="75"/>
      <c r="ORO49" s="75"/>
      <c r="ORP49" s="75"/>
      <c r="ORQ49" s="75"/>
      <c r="ORR49" s="75"/>
      <c r="ORS49" s="75"/>
      <c r="ORT49" s="75"/>
      <c r="ORU49" s="75"/>
      <c r="ORV49" s="75"/>
      <c r="ORW49" s="75"/>
      <c r="ORX49" s="75"/>
      <c r="ORY49" s="75"/>
      <c r="ORZ49" s="75"/>
      <c r="OSA49" s="75"/>
      <c r="OSB49" s="75"/>
      <c r="OSC49" s="75"/>
      <c r="OSD49" s="75"/>
      <c r="OSE49" s="75"/>
      <c r="OSF49" s="75"/>
      <c r="OSG49" s="75"/>
      <c r="OSH49" s="75"/>
      <c r="OSI49" s="75"/>
      <c r="OSJ49" s="75"/>
      <c r="OSK49" s="75"/>
      <c r="OSL49" s="75"/>
      <c r="OSM49" s="75"/>
      <c r="OSN49" s="75"/>
      <c r="OSO49" s="75"/>
      <c r="OSP49" s="75"/>
      <c r="OSQ49" s="75"/>
      <c r="OSR49" s="75"/>
      <c r="OSS49" s="75"/>
      <c r="OST49" s="75"/>
      <c r="OSU49" s="75"/>
      <c r="OSV49" s="75"/>
      <c r="OSW49" s="75"/>
      <c r="OSX49" s="75"/>
      <c r="OSY49" s="75"/>
      <c r="OSZ49" s="75"/>
      <c r="OTA49" s="75"/>
      <c r="OTB49" s="75"/>
      <c r="OTC49" s="75"/>
      <c r="OTD49" s="75"/>
      <c r="OTE49" s="75"/>
      <c r="OTF49" s="75"/>
      <c r="OTG49" s="75"/>
      <c r="OTH49" s="75"/>
      <c r="OTI49" s="75"/>
      <c r="OTJ49" s="75"/>
      <c r="OTK49" s="75"/>
      <c r="OTL49" s="75"/>
      <c r="OTM49" s="75"/>
      <c r="OTN49" s="75"/>
      <c r="OTO49" s="75"/>
      <c r="OTP49" s="75"/>
      <c r="OTQ49" s="75"/>
      <c r="OTR49" s="75"/>
      <c r="OTS49" s="75"/>
      <c r="OTT49" s="75"/>
      <c r="OTU49" s="75"/>
      <c r="OTV49" s="75"/>
      <c r="OTW49" s="75"/>
      <c r="OTX49" s="75"/>
      <c r="OTY49" s="75"/>
      <c r="OTZ49" s="75"/>
      <c r="OUA49" s="75"/>
      <c r="OUB49" s="75"/>
      <c r="OUC49" s="75"/>
      <c r="OUD49" s="75"/>
      <c r="OUE49" s="75"/>
      <c r="OUF49" s="75"/>
      <c r="OUG49" s="75"/>
      <c r="OUH49" s="75"/>
      <c r="OUI49" s="75"/>
      <c r="OUJ49" s="75"/>
      <c r="OUK49" s="75"/>
      <c r="OUL49" s="75"/>
      <c r="OUM49" s="75"/>
      <c r="OUN49" s="75"/>
      <c r="OUO49" s="75"/>
      <c r="OUP49" s="75"/>
      <c r="OUQ49" s="75"/>
      <c r="OUR49" s="75"/>
      <c r="OUS49" s="75"/>
      <c r="OUT49" s="75"/>
      <c r="OUU49" s="75"/>
      <c r="OUV49" s="75"/>
      <c r="OUW49" s="75"/>
      <c r="OUX49" s="75"/>
      <c r="OUY49" s="75"/>
      <c r="OUZ49" s="75"/>
      <c r="OVA49" s="75"/>
      <c r="OVB49" s="75"/>
      <c r="OVC49" s="75"/>
      <c r="OVD49" s="75"/>
      <c r="OVE49" s="75"/>
      <c r="OVF49" s="75"/>
      <c r="OVG49" s="75"/>
      <c r="OVH49" s="75"/>
      <c r="OVI49" s="75"/>
      <c r="OVJ49" s="75"/>
      <c r="OVK49" s="75"/>
      <c r="OVL49" s="75"/>
      <c r="OVM49" s="75"/>
      <c r="OVN49" s="75"/>
      <c r="OVO49" s="75"/>
      <c r="OVP49" s="75"/>
      <c r="OVQ49" s="75"/>
      <c r="OVR49" s="75"/>
      <c r="OVS49" s="75"/>
      <c r="OVT49" s="75"/>
      <c r="OVU49" s="75"/>
      <c r="OVV49" s="75"/>
      <c r="OVW49" s="75"/>
      <c r="OVX49" s="75"/>
      <c r="OVY49" s="75"/>
      <c r="OVZ49" s="75"/>
      <c r="OWA49" s="75"/>
      <c r="OWB49" s="75"/>
      <c r="OWC49" s="75"/>
      <c r="OWD49" s="75"/>
      <c r="OWE49" s="75"/>
      <c r="OWF49" s="75"/>
      <c r="OWG49" s="75"/>
      <c r="OWH49" s="75"/>
      <c r="OWI49" s="75"/>
      <c r="OWJ49" s="75"/>
      <c r="OWK49" s="75"/>
      <c r="OWL49" s="75"/>
      <c r="OWM49" s="75"/>
      <c r="OWN49" s="75"/>
      <c r="OWO49" s="75"/>
      <c r="OWP49" s="75"/>
      <c r="OWQ49" s="75"/>
      <c r="OWR49" s="75"/>
      <c r="OWS49" s="75"/>
      <c r="OWT49" s="75"/>
      <c r="OWU49" s="75"/>
      <c r="OWV49" s="75"/>
      <c r="OWW49" s="75"/>
      <c r="OWX49" s="75"/>
      <c r="OWY49" s="75"/>
      <c r="OWZ49" s="75"/>
      <c r="OXA49" s="75"/>
      <c r="OXB49" s="75"/>
      <c r="OXC49" s="75"/>
      <c r="OXD49" s="75"/>
      <c r="OXE49" s="75"/>
      <c r="OXF49" s="75"/>
      <c r="OXG49" s="75"/>
      <c r="OXH49" s="75"/>
      <c r="OXI49" s="75"/>
      <c r="OXJ49" s="75"/>
      <c r="OXK49" s="75"/>
      <c r="OXL49" s="75"/>
      <c r="OXM49" s="75"/>
      <c r="OXN49" s="75"/>
      <c r="OXO49" s="75"/>
      <c r="OXP49" s="75"/>
      <c r="OXQ49" s="75"/>
      <c r="OXR49" s="75"/>
      <c r="OXS49" s="75"/>
      <c r="OXT49" s="75"/>
      <c r="OXU49" s="75"/>
      <c r="OXV49" s="75"/>
      <c r="OXW49" s="75"/>
      <c r="OXX49" s="75"/>
      <c r="OXY49" s="75"/>
      <c r="OXZ49" s="75"/>
      <c r="OYA49" s="75"/>
      <c r="OYB49" s="75"/>
      <c r="OYC49" s="75"/>
      <c r="OYD49" s="75"/>
      <c r="OYE49" s="75"/>
      <c r="OYF49" s="75"/>
      <c r="OYG49" s="75"/>
      <c r="OYH49" s="75"/>
      <c r="OYI49" s="75"/>
      <c r="OYJ49" s="75"/>
      <c r="OYK49" s="75"/>
      <c r="OYL49" s="75"/>
      <c r="OYM49" s="75"/>
      <c r="OYN49" s="75"/>
      <c r="OYO49" s="75"/>
      <c r="OYP49" s="75"/>
      <c r="OYQ49" s="75"/>
      <c r="OYR49" s="75"/>
      <c r="OYS49" s="75"/>
      <c r="OYT49" s="75"/>
      <c r="OYU49" s="75"/>
      <c r="OYV49" s="75"/>
      <c r="OYW49" s="75"/>
      <c r="OYX49" s="75"/>
      <c r="OYY49" s="75"/>
      <c r="OYZ49" s="75"/>
      <c r="OZA49" s="75"/>
      <c r="OZB49" s="75"/>
      <c r="OZC49" s="75"/>
      <c r="OZD49" s="75"/>
      <c r="OZE49" s="75"/>
      <c r="OZF49" s="75"/>
      <c r="OZG49" s="75"/>
      <c r="OZH49" s="75"/>
      <c r="OZI49" s="75"/>
      <c r="OZJ49" s="75"/>
      <c r="OZK49" s="75"/>
      <c r="OZL49" s="75"/>
      <c r="OZM49" s="75"/>
      <c r="OZN49" s="75"/>
      <c r="OZO49" s="75"/>
      <c r="OZP49" s="75"/>
      <c r="OZQ49" s="75"/>
      <c r="OZR49" s="75"/>
      <c r="OZS49" s="75"/>
      <c r="OZT49" s="75"/>
      <c r="OZU49" s="75"/>
      <c r="OZV49" s="75"/>
      <c r="OZW49" s="75"/>
      <c r="OZX49" s="75"/>
      <c r="OZY49" s="75"/>
      <c r="OZZ49" s="75"/>
      <c r="PAA49" s="75"/>
      <c r="PAB49" s="75"/>
      <c r="PAC49" s="75"/>
      <c r="PAD49" s="75"/>
      <c r="PAE49" s="75"/>
      <c r="PAF49" s="75"/>
      <c r="PAG49" s="75"/>
      <c r="PAH49" s="75"/>
      <c r="PAI49" s="75"/>
      <c r="PAJ49" s="75"/>
      <c r="PAK49" s="75"/>
      <c r="PAL49" s="75"/>
      <c r="PAM49" s="75"/>
      <c r="PAN49" s="75"/>
      <c r="PAO49" s="75"/>
      <c r="PAP49" s="75"/>
      <c r="PAQ49" s="75"/>
      <c r="PAR49" s="75"/>
      <c r="PAS49" s="75"/>
      <c r="PAT49" s="75"/>
      <c r="PAU49" s="75"/>
      <c r="PAV49" s="75"/>
      <c r="PAW49" s="75"/>
      <c r="PAX49" s="75"/>
      <c r="PAY49" s="75"/>
      <c r="PAZ49" s="75"/>
      <c r="PBA49" s="75"/>
      <c r="PBB49" s="75"/>
      <c r="PBC49" s="75"/>
      <c r="PBD49" s="75"/>
      <c r="PBE49" s="75"/>
      <c r="PBF49" s="75"/>
      <c r="PBG49" s="75"/>
      <c r="PBH49" s="75"/>
      <c r="PBI49" s="75"/>
      <c r="PBJ49" s="75"/>
      <c r="PBK49" s="75"/>
      <c r="PBL49" s="75"/>
      <c r="PBM49" s="75"/>
      <c r="PBN49" s="75"/>
      <c r="PBO49" s="75"/>
      <c r="PBP49" s="75"/>
      <c r="PBQ49" s="75"/>
      <c r="PBR49" s="75"/>
      <c r="PBS49" s="75"/>
      <c r="PBT49" s="75"/>
      <c r="PBU49" s="75"/>
      <c r="PBV49" s="75"/>
      <c r="PBW49" s="75"/>
      <c r="PBX49" s="75"/>
      <c r="PBY49" s="75"/>
      <c r="PBZ49" s="75"/>
      <c r="PCA49" s="75"/>
      <c r="PCB49" s="75"/>
      <c r="PCC49" s="75"/>
      <c r="PCD49" s="75"/>
      <c r="PCE49" s="75"/>
      <c r="PCF49" s="75"/>
      <c r="PCG49" s="75"/>
      <c r="PCH49" s="75"/>
      <c r="PCI49" s="75"/>
      <c r="PCJ49" s="75"/>
      <c r="PCK49" s="75"/>
      <c r="PCL49" s="75"/>
      <c r="PCM49" s="75"/>
      <c r="PCN49" s="75"/>
      <c r="PCO49" s="75"/>
      <c r="PCP49" s="75"/>
      <c r="PCQ49" s="75"/>
      <c r="PCR49" s="75"/>
      <c r="PCS49" s="75"/>
      <c r="PCT49" s="75"/>
      <c r="PCU49" s="75"/>
      <c r="PCV49" s="75"/>
      <c r="PCW49" s="75"/>
      <c r="PCX49" s="75"/>
      <c r="PCY49" s="75"/>
      <c r="PCZ49" s="75"/>
      <c r="PDA49" s="75"/>
      <c r="PDB49" s="75"/>
      <c r="PDC49" s="75"/>
      <c r="PDD49" s="75"/>
      <c r="PDE49" s="75"/>
      <c r="PDF49" s="75"/>
      <c r="PDG49" s="75"/>
      <c r="PDH49" s="75"/>
      <c r="PDI49" s="75"/>
      <c r="PDJ49" s="75"/>
      <c r="PDK49" s="75"/>
      <c r="PDL49" s="75"/>
      <c r="PDM49" s="75"/>
      <c r="PDN49" s="75"/>
      <c r="PDO49" s="75"/>
      <c r="PDP49" s="75"/>
      <c r="PDQ49" s="75"/>
      <c r="PDR49" s="75"/>
      <c r="PDS49" s="75"/>
      <c r="PDT49" s="75"/>
      <c r="PDU49" s="75"/>
      <c r="PDV49" s="75"/>
      <c r="PDW49" s="75"/>
      <c r="PDX49" s="75"/>
      <c r="PDY49" s="75"/>
      <c r="PDZ49" s="75"/>
      <c r="PEA49" s="75"/>
      <c r="PEB49" s="75"/>
      <c r="PEC49" s="75"/>
      <c r="PED49" s="75"/>
      <c r="PEE49" s="75"/>
      <c r="PEF49" s="75"/>
      <c r="PEG49" s="75"/>
      <c r="PEH49" s="75"/>
      <c r="PEI49" s="75"/>
      <c r="PEJ49" s="75"/>
      <c r="PEK49" s="75"/>
      <c r="PEL49" s="75"/>
      <c r="PEM49" s="75"/>
      <c r="PEN49" s="75"/>
      <c r="PEO49" s="75"/>
      <c r="PEP49" s="75"/>
      <c r="PEQ49" s="75"/>
      <c r="PER49" s="75"/>
      <c r="PES49" s="75"/>
      <c r="PET49" s="75"/>
      <c r="PEU49" s="75"/>
      <c r="PEV49" s="75"/>
      <c r="PEW49" s="75"/>
      <c r="PEX49" s="75"/>
      <c r="PEY49" s="75"/>
      <c r="PEZ49" s="75"/>
      <c r="PFA49" s="75"/>
      <c r="PFB49" s="75"/>
      <c r="PFC49" s="75"/>
      <c r="PFD49" s="75"/>
      <c r="PFE49" s="75"/>
      <c r="PFF49" s="75"/>
      <c r="PFG49" s="75"/>
      <c r="PFH49" s="75"/>
      <c r="PFI49" s="75"/>
      <c r="PFJ49" s="75"/>
      <c r="PFK49" s="75"/>
      <c r="PFL49" s="75"/>
      <c r="PFM49" s="75"/>
      <c r="PFN49" s="75"/>
      <c r="PFO49" s="75"/>
      <c r="PFP49" s="75"/>
      <c r="PFQ49" s="75"/>
      <c r="PFR49" s="75"/>
      <c r="PFS49" s="75"/>
      <c r="PFT49" s="75"/>
      <c r="PFU49" s="75"/>
      <c r="PFV49" s="75"/>
      <c r="PFW49" s="75"/>
      <c r="PFX49" s="75"/>
      <c r="PFY49" s="75"/>
      <c r="PFZ49" s="75"/>
      <c r="PGA49" s="75"/>
      <c r="PGB49" s="75"/>
      <c r="PGC49" s="75"/>
      <c r="PGD49" s="75"/>
      <c r="PGE49" s="75"/>
      <c r="PGF49" s="75"/>
      <c r="PGG49" s="75"/>
      <c r="PGH49" s="75"/>
      <c r="PGI49" s="75"/>
      <c r="PGJ49" s="75"/>
      <c r="PGK49" s="75"/>
      <c r="PGL49" s="75"/>
      <c r="PGM49" s="75"/>
      <c r="PGN49" s="75"/>
      <c r="PGO49" s="75"/>
      <c r="PGP49" s="75"/>
      <c r="PGQ49" s="75"/>
      <c r="PGR49" s="75"/>
      <c r="PGS49" s="75"/>
      <c r="PGT49" s="75"/>
      <c r="PGU49" s="75"/>
      <c r="PGV49" s="75"/>
      <c r="PGW49" s="75"/>
      <c r="PGX49" s="75"/>
      <c r="PGY49" s="75"/>
      <c r="PGZ49" s="75"/>
      <c r="PHA49" s="75"/>
      <c r="PHB49" s="75"/>
      <c r="PHC49" s="75"/>
      <c r="PHD49" s="75"/>
      <c r="PHE49" s="75"/>
      <c r="PHF49" s="75"/>
      <c r="PHG49" s="75"/>
      <c r="PHH49" s="75"/>
      <c r="PHI49" s="75"/>
      <c r="PHJ49" s="75"/>
      <c r="PHK49" s="75"/>
      <c r="PHL49" s="75"/>
      <c r="PHM49" s="75"/>
      <c r="PHN49" s="75"/>
      <c r="PHO49" s="75"/>
      <c r="PHP49" s="75"/>
      <c r="PHQ49" s="75"/>
      <c r="PHR49" s="75"/>
      <c r="PHS49" s="75"/>
      <c r="PHT49" s="75"/>
      <c r="PHU49" s="75"/>
      <c r="PHV49" s="75"/>
      <c r="PHW49" s="75"/>
      <c r="PHX49" s="75"/>
      <c r="PHY49" s="75"/>
      <c r="PHZ49" s="75"/>
      <c r="PIA49" s="75"/>
      <c r="PIB49" s="75"/>
      <c r="PIC49" s="75"/>
      <c r="PID49" s="75"/>
      <c r="PIE49" s="75"/>
      <c r="PIF49" s="75"/>
      <c r="PIG49" s="75"/>
      <c r="PIH49" s="75"/>
      <c r="PII49" s="75"/>
      <c r="PIJ49" s="75"/>
      <c r="PIK49" s="75"/>
      <c r="PIL49" s="75"/>
      <c r="PIM49" s="75"/>
      <c r="PIN49" s="75"/>
      <c r="PIO49" s="75"/>
      <c r="PIP49" s="75"/>
      <c r="PIQ49" s="75"/>
      <c r="PIR49" s="75"/>
      <c r="PIS49" s="75"/>
      <c r="PIT49" s="75"/>
      <c r="PIU49" s="75"/>
      <c r="PIV49" s="75"/>
      <c r="PIW49" s="75"/>
      <c r="PIX49" s="75"/>
      <c r="PIY49" s="75"/>
      <c r="PIZ49" s="75"/>
      <c r="PJA49" s="75"/>
      <c r="PJB49" s="75"/>
      <c r="PJC49" s="75"/>
      <c r="PJD49" s="75"/>
      <c r="PJE49" s="75"/>
      <c r="PJF49" s="75"/>
      <c r="PJG49" s="75"/>
      <c r="PJH49" s="75"/>
      <c r="PJI49" s="75"/>
      <c r="PJJ49" s="75"/>
      <c r="PJK49" s="75"/>
      <c r="PJL49" s="75"/>
      <c r="PJM49" s="75"/>
      <c r="PJN49" s="75"/>
      <c r="PJO49" s="75"/>
      <c r="PJP49" s="75"/>
      <c r="PJQ49" s="75"/>
      <c r="PJR49" s="75"/>
      <c r="PJS49" s="75"/>
      <c r="PJT49" s="75"/>
      <c r="PJU49" s="75"/>
      <c r="PJV49" s="75"/>
      <c r="PJW49" s="75"/>
      <c r="PJX49" s="75"/>
      <c r="PJY49" s="75"/>
      <c r="PJZ49" s="75"/>
      <c r="PKA49" s="75"/>
      <c r="PKB49" s="75"/>
      <c r="PKC49" s="75"/>
      <c r="PKD49" s="75"/>
      <c r="PKE49" s="75"/>
      <c r="PKF49" s="75"/>
      <c r="PKG49" s="75"/>
      <c r="PKH49" s="75"/>
      <c r="PKI49" s="75"/>
      <c r="PKJ49" s="75"/>
      <c r="PKK49" s="75"/>
      <c r="PKL49" s="75"/>
      <c r="PKM49" s="75"/>
      <c r="PKN49" s="75"/>
      <c r="PKO49" s="75"/>
      <c r="PKP49" s="75"/>
      <c r="PKQ49" s="75"/>
      <c r="PKR49" s="75"/>
      <c r="PKS49" s="75"/>
      <c r="PKT49" s="75"/>
      <c r="PKU49" s="75"/>
      <c r="PKV49" s="75"/>
      <c r="PKW49" s="75"/>
      <c r="PKX49" s="75"/>
      <c r="PKY49" s="75"/>
      <c r="PKZ49" s="75"/>
      <c r="PLA49" s="75"/>
      <c r="PLB49" s="75"/>
      <c r="PLC49" s="75"/>
      <c r="PLD49" s="75"/>
      <c r="PLE49" s="75"/>
      <c r="PLF49" s="75"/>
      <c r="PLG49" s="75"/>
      <c r="PLH49" s="75"/>
      <c r="PLI49" s="75"/>
      <c r="PLJ49" s="75"/>
      <c r="PLK49" s="75"/>
      <c r="PLL49" s="75"/>
      <c r="PLM49" s="75"/>
      <c r="PLN49" s="75"/>
      <c r="PLO49" s="75"/>
      <c r="PLP49" s="75"/>
      <c r="PLQ49" s="75"/>
      <c r="PLR49" s="75"/>
      <c r="PLS49" s="75"/>
      <c r="PLT49" s="75"/>
      <c r="PLU49" s="75"/>
      <c r="PLV49" s="75"/>
      <c r="PLW49" s="75"/>
      <c r="PLX49" s="75"/>
      <c r="PLY49" s="75"/>
      <c r="PLZ49" s="75"/>
      <c r="PMA49" s="75"/>
      <c r="PMB49" s="75"/>
      <c r="PMC49" s="75"/>
      <c r="PMD49" s="75"/>
      <c r="PME49" s="75"/>
      <c r="PMF49" s="75"/>
      <c r="PMG49" s="75"/>
      <c r="PMH49" s="75"/>
      <c r="PMI49" s="75"/>
      <c r="PMJ49" s="75"/>
      <c r="PMK49" s="75"/>
      <c r="PML49" s="75"/>
      <c r="PMM49" s="75"/>
      <c r="PMN49" s="75"/>
      <c r="PMO49" s="75"/>
      <c r="PMP49" s="75"/>
      <c r="PMQ49" s="75"/>
      <c r="PMR49" s="75"/>
      <c r="PMS49" s="75"/>
      <c r="PMT49" s="75"/>
      <c r="PMU49" s="75"/>
      <c r="PMV49" s="75"/>
      <c r="PMW49" s="75"/>
      <c r="PMX49" s="75"/>
      <c r="PMY49" s="75"/>
      <c r="PMZ49" s="75"/>
      <c r="PNA49" s="75"/>
      <c r="PNB49" s="75"/>
      <c r="PNC49" s="75"/>
      <c r="PND49" s="75"/>
      <c r="PNE49" s="75"/>
      <c r="PNF49" s="75"/>
      <c r="PNG49" s="75"/>
      <c r="PNH49" s="75"/>
      <c r="PNI49" s="75"/>
      <c r="PNJ49" s="75"/>
      <c r="PNK49" s="75"/>
      <c r="PNL49" s="75"/>
      <c r="PNM49" s="75"/>
      <c r="PNN49" s="75"/>
      <c r="PNO49" s="75"/>
      <c r="PNP49" s="75"/>
      <c r="PNQ49" s="75"/>
      <c r="PNR49" s="75"/>
      <c r="PNS49" s="75"/>
      <c r="PNT49" s="75"/>
      <c r="PNU49" s="75"/>
      <c r="PNV49" s="75"/>
      <c r="PNW49" s="75"/>
      <c r="PNX49" s="75"/>
      <c r="PNY49" s="75"/>
      <c r="PNZ49" s="75"/>
      <c r="POA49" s="75"/>
      <c r="POB49" s="75"/>
      <c r="POC49" s="75"/>
      <c r="POD49" s="75"/>
      <c r="POE49" s="75"/>
      <c r="POF49" s="75"/>
      <c r="POG49" s="75"/>
      <c r="POH49" s="75"/>
      <c r="POI49" s="75"/>
      <c r="POJ49" s="75"/>
      <c r="POK49" s="75"/>
      <c r="POL49" s="75"/>
      <c r="POM49" s="75"/>
      <c r="PON49" s="75"/>
      <c r="POO49" s="75"/>
      <c r="POP49" s="75"/>
      <c r="POQ49" s="75"/>
      <c r="POR49" s="75"/>
      <c r="POS49" s="75"/>
      <c r="POT49" s="75"/>
      <c r="POU49" s="75"/>
      <c r="POV49" s="75"/>
      <c r="POW49" s="75"/>
      <c r="POX49" s="75"/>
      <c r="POY49" s="75"/>
      <c r="POZ49" s="75"/>
      <c r="PPA49" s="75"/>
      <c r="PPB49" s="75"/>
      <c r="PPC49" s="75"/>
      <c r="PPD49" s="75"/>
      <c r="PPE49" s="75"/>
      <c r="PPF49" s="75"/>
      <c r="PPG49" s="75"/>
      <c r="PPH49" s="75"/>
      <c r="PPI49" s="75"/>
      <c r="PPJ49" s="75"/>
      <c r="PPK49" s="75"/>
      <c r="PPL49" s="75"/>
      <c r="PPM49" s="75"/>
      <c r="PPN49" s="75"/>
      <c r="PPO49" s="75"/>
      <c r="PPP49" s="75"/>
      <c r="PPQ49" s="75"/>
      <c r="PPR49" s="75"/>
      <c r="PPS49" s="75"/>
      <c r="PPT49" s="75"/>
      <c r="PPU49" s="75"/>
      <c r="PPV49" s="75"/>
      <c r="PPW49" s="75"/>
      <c r="PPX49" s="75"/>
      <c r="PPY49" s="75"/>
      <c r="PPZ49" s="75"/>
      <c r="PQA49" s="75"/>
      <c r="PQB49" s="75"/>
      <c r="PQC49" s="75"/>
      <c r="PQD49" s="75"/>
      <c r="PQE49" s="75"/>
      <c r="PQF49" s="75"/>
      <c r="PQG49" s="75"/>
      <c r="PQH49" s="75"/>
      <c r="PQI49" s="75"/>
      <c r="PQJ49" s="75"/>
      <c r="PQK49" s="75"/>
      <c r="PQL49" s="75"/>
      <c r="PQM49" s="75"/>
      <c r="PQN49" s="75"/>
      <c r="PQO49" s="75"/>
      <c r="PQP49" s="75"/>
      <c r="PQQ49" s="75"/>
      <c r="PQR49" s="75"/>
      <c r="PQS49" s="75"/>
      <c r="PQT49" s="75"/>
      <c r="PQU49" s="75"/>
      <c r="PQV49" s="75"/>
      <c r="PQW49" s="75"/>
      <c r="PQX49" s="75"/>
      <c r="PQY49" s="75"/>
      <c r="PQZ49" s="75"/>
      <c r="PRA49" s="75"/>
      <c r="PRB49" s="75"/>
      <c r="PRC49" s="75"/>
      <c r="PRD49" s="75"/>
      <c r="PRE49" s="75"/>
      <c r="PRF49" s="75"/>
      <c r="PRG49" s="75"/>
      <c r="PRH49" s="75"/>
      <c r="PRI49" s="75"/>
      <c r="PRJ49" s="75"/>
      <c r="PRK49" s="75"/>
      <c r="PRL49" s="75"/>
      <c r="PRM49" s="75"/>
      <c r="PRN49" s="75"/>
      <c r="PRO49" s="75"/>
      <c r="PRP49" s="75"/>
      <c r="PRQ49" s="75"/>
      <c r="PRR49" s="75"/>
      <c r="PRS49" s="75"/>
      <c r="PRT49" s="75"/>
      <c r="PRU49" s="75"/>
      <c r="PRV49" s="75"/>
      <c r="PRW49" s="75"/>
      <c r="PRX49" s="75"/>
      <c r="PRY49" s="75"/>
      <c r="PRZ49" s="75"/>
      <c r="PSA49" s="75"/>
      <c r="PSB49" s="75"/>
      <c r="PSC49" s="75"/>
      <c r="PSD49" s="75"/>
      <c r="PSE49" s="75"/>
      <c r="PSF49" s="75"/>
      <c r="PSG49" s="75"/>
      <c r="PSH49" s="75"/>
      <c r="PSI49" s="75"/>
      <c r="PSJ49" s="75"/>
      <c r="PSK49" s="75"/>
      <c r="PSL49" s="75"/>
      <c r="PSM49" s="75"/>
      <c r="PSN49" s="75"/>
      <c r="PSO49" s="75"/>
      <c r="PSP49" s="75"/>
      <c r="PSQ49" s="75"/>
      <c r="PSR49" s="75"/>
      <c r="PSS49" s="75"/>
      <c r="PST49" s="75"/>
      <c r="PSU49" s="75"/>
      <c r="PSV49" s="75"/>
      <c r="PSW49" s="75"/>
      <c r="PSX49" s="75"/>
      <c r="PSY49" s="75"/>
      <c r="PSZ49" s="75"/>
      <c r="PTA49" s="75"/>
      <c r="PTB49" s="75"/>
      <c r="PTC49" s="75"/>
      <c r="PTD49" s="75"/>
      <c r="PTE49" s="75"/>
      <c r="PTF49" s="75"/>
      <c r="PTG49" s="75"/>
      <c r="PTH49" s="75"/>
      <c r="PTI49" s="75"/>
      <c r="PTJ49" s="75"/>
      <c r="PTK49" s="75"/>
      <c r="PTL49" s="75"/>
      <c r="PTM49" s="75"/>
      <c r="PTN49" s="75"/>
      <c r="PTO49" s="75"/>
      <c r="PTP49" s="75"/>
      <c r="PTQ49" s="75"/>
      <c r="PTR49" s="75"/>
      <c r="PTS49" s="75"/>
      <c r="PTT49" s="75"/>
      <c r="PTU49" s="75"/>
      <c r="PTV49" s="75"/>
      <c r="PTW49" s="75"/>
      <c r="PTX49" s="75"/>
      <c r="PTY49" s="75"/>
      <c r="PTZ49" s="75"/>
      <c r="PUA49" s="75"/>
      <c r="PUB49" s="75"/>
      <c r="PUC49" s="75"/>
      <c r="PUD49" s="75"/>
      <c r="PUE49" s="75"/>
      <c r="PUF49" s="75"/>
      <c r="PUG49" s="75"/>
      <c r="PUH49" s="75"/>
      <c r="PUI49" s="75"/>
      <c r="PUJ49" s="75"/>
      <c r="PUK49" s="75"/>
      <c r="PUL49" s="75"/>
      <c r="PUM49" s="75"/>
      <c r="PUN49" s="75"/>
      <c r="PUO49" s="75"/>
      <c r="PUP49" s="75"/>
      <c r="PUQ49" s="75"/>
      <c r="PUR49" s="75"/>
      <c r="PUS49" s="75"/>
      <c r="PUT49" s="75"/>
      <c r="PUU49" s="75"/>
      <c r="PUV49" s="75"/>
      <c r="PUW49" s="75"/>
      <c r="PUX49" s="75"/>
      <c r="PUY49" s="75"/>
      <c r="PUZ49" s="75"/>
      <c r="PVA49" s="75"/>
      <c r="PVB49" s="75"/>
      <c r="PVC49" s="75"/>
      <c r="PVD49" s="75"/>
      <c r="PVE49" s="75"/>
      <c r="PVF49" s="75"/>
      <c r="PVG49" s="75"/>
      <c r="PVH49" s="75"/>
      <c r="PVI49" s="75"/>
      <c r="PVJ49" s="75"/>
      <c r="PVK49" s="75"/>
      <c r="PVL49" s="75"/>
      <c r="PVM49" s="75"/>
      <c r="PVN49" s="75"/>
      <c r="PVO49" s="75"/>
      <c r="PVP49" s="75"/>
      <c r="PVQ49" s="75"/>
      <c r="PVR49" s="75"/>
      <c r="PVS49" s="75"/>
      <c r="PVT49" s="75"/>
      <c r="PVU49" s="75"/>
      <c r="PVV49" s="75"/>
      <c r="PVW49" s="75"/>
      <c r="PVX49" s="75"/>
      <c r="PVY49" s="75"/>
      <c r="PVZ49" s="75"/>
      <c r="PWA49" s="75"/>
      <c r="PWB49" s="75"/>
      <c r="PWC49" s="75"/>
      <c r="PWD49" s="75"/>
      <c r="PWE49" s="75"/>
      <c r="PWF49" s="75"/>
      <c r="PWG49" s="75"/>
      <c r="PWH49" s="75"/>
      <c r="PWI49" s="75"/>
      <c r="PWJ49" s="75"/>
      <c r="PWK49" s="75"/>
      <c r="PWL49" s="75"/>
      <c r="PWM49" s="75"/>
      <c r="PWN49" s="75"/>
      <c r="PWO49" s="75"/>
      <c r="PWP49" s="75"/>
      <c r="PWQ49" s="75"/>
      <c r="PWR49" s="75"/>
      <c r="PWS49" s="75"/>
      <c r="PWT49" s="75"/>
      <c r="PWU49" s="75"/>
      <c r="PWV49" s="75"/>
      <c r="PWW49" s="75"/>
      <c r="PWX49" s="75"/>
      <c r="PWY49" s="75"/>
      <c r="PWZ49" s="75"/>
      <c r="PXA49" s="75"/>
      <c r="PXB49" s="75"/>
      <c r="PXC49" s="75"/>
      <c r="PXD49" s="75"/>
      <c r="PXE49" s="75"/>
      <c r="PXF49" s="75"/>
      <c r="PXG49" s="75"/>
      <c r="PXH49" s="75"/>
      <c r="PXI49" s="75"/>
      <c r="PXJ49" s="75"/>
      <c r="PXK49" s="75"/>
      <c r="PXL49" s="75"/>
      <c r="PXM49" s="75"/>
      <c r="PXN49" s="75"/>
      <c r="PXO49" s="75"/>
      <c r="PXP49" s="75"/>
      <c r="PXQ49" s="75"/>
      <c r="PXR49" s="75"/>
      <c r="PXS49" s="75"/>
      <c r="PXT49" s="75"/>
      <c r="PXU49" s="75"/>
      <c r="PXV49" s="75"/>
      <c r="PXW49" s="75"/>
      <c r="PXX49" s="75"/>
      <c r="PXY49" s="75"/>
      <c r="PXZ49" s="75"/>
      <c r="PYA49" s="75"/>
      <c r="PYB49" s="75"/>
      <c r="PYC49" s="75"/>
      <c r="PYD49" s="75"/>
      <c r="PYE49" s="75"/>
      <c r="PYF49" s="75"/>
      <c r="PYG49" s="75"/>
      <c r="PYH49" s="75"/>
      <c r="PYI49" s="75"/>
      <c r="PYJ49" s="75"/>
      <c r="PYK49" s="75"/>
      <c r="PYL49" s="75"/>
      <c r="PYM49" s="75"/>
      <c r="PYN49" s="75"/>
      <c r="PYO49" s="75"/>
      <c r="PYP49" s="75"/>
      <c r="PYQ49" s="75"/>
      <c r="PYR49" s="75"/>
      <c r="PYS49" s="75"/>
      <c r="PYT49" s="75"/>
      <c r="PYU49" s="75"/>
      <c r="PYV49" s="75"/>
      <c r="PYW49" s="75"/>
      <c r="PYX49" s="75"/>
      <c r="PYY49" s="75"/>
      <c r="PYZ49" s="75"/>
      <c r="PZA49" s="75"/>
      <c r="PZB49" s="75"/>
      <c r="PZC49" s="75"/>
      <c r="PZD49" s="75"/>
      <c r="PZE49" s="75"/>
      <c r="PZF49" s="75"/>
      <c r="PZG49" s="75"/>
      <c r="PZH49" s="75"/>
      <c r="PZI49" s="75"/>
      <c r="PZJ49" s="75"/>
      <c r="PZK49" s="75"/>
      <c r="PZL49" s="75"/>
      <c r="PZM49" s="75"/>
      <c r="PZN49" s="75"/>
      <c r="PZO49" s="75"/>
      <c r="PZP49" s="75"/>
      <c r="PZQ49" s="75"/>
      <c r="PZR49" s="75"/>
      <c r="PZS49" s="75"/>
      <c r="PZT49" s="75"/>
      <c r="PZU49" s="75"/>
      <c r="PZV49" s="75"/>
      <c r="PZW49" s="75"/>
      <c r="PZX49" s="75"/>
      <c r="PZY49" s="75"/>
      <c r="PZZ49" s="75"/>
      <c r="QAA49" s="75"/>
      <c r="QAB49" s="75"/>
      <c r="QAC49" s="75"/>
      <c r="QAD49" s="75"/>
      <c r="QAE49" s="75"/>
      <c r="QAF49" s="75"/>
      <c r="QAG49" s="75"/>
      <c r="QAH49" s="75"/>
      <c r="QAI49" s="75"/>
      <c r="QAJ49" s="75"/>
      <c r="QAK49" s="75"/>
      <c r="QAL49" s="75"/>
      <c r="QAM49" s="75"/>
      <c r="QAN49" s="75"/>
      <c r="QAO49" s="75"/>
      <c r="QAP49" s="75"/>
      <c r="QAQ49" s="75"/>
      <c r="QAR49" s="75"/>
      <c r="QAS49" s="75"/>
      <c r="QAT49" s="75"/>
      <c r="QAU49" s="75"/>
      <c r="QAV49" s="75"/>
      <c r="QAW49" s="75"/>
      <c r="QAX49" s="75"/>
      <c r="QAY49" s="75"/>
      <c r="QAZ49" s="75"/>
      <c r="QBA49" s="75"/>
      <c r="QBB49" s="75"/>
      <c r="QBC49" s="75"/>
      <c r="QBD49" s="75"/>
      <c r="QBE49" s="75"/>
      <c r="QBF49" s="75"/>
      <c r="QBG49" s="75"/>
      <c r="QBH49" s="75"/>
      <c r="QBI49" s="75"/>
      <c r="QBJ49" s="75"/>
      <c r="QBK49" s="75"/>
      <c r="QBL49" s="75"/>
      <c r="QBM49" s="75"/>
      <c r="QBN49" s="75"/>
      <c r="QBO49" s="75"/>
      <c r="QBP49" s="75"/>
      <c r="QBQ49" s="75"/>
      <c r="QBR49" s="75"/>
      <c r="QBS49" s="75"/>
      <c r="QBT49" s="75"/>
      <c r="QBU49" s="75"/>
      <c r="QBV49" s="75"/>
      <c r="QBW49" s="75"/>
      <c r="QBX49" s="75"/>
      <c r="QBY49" s="75"/>
      <c r="QBZ49" s="75"/>
      <c r="QCA49" s="75"/>
      <c r="QCB49" s="75"/>
      <c r="QCC49" s="75"/>
      <c r="QCD49" s="75"/>
      <c r="QCE49" s="75"/>
      <c r="QCF49" s="75"/>
      <c r="QCG49" s="75"/>
      <c r="QCH49" s="75"/>
      <c r="QCI49" s="75"/>
      <c r="QCJ49" s="75"/>
      <c r="QCK49" s="75"/>
      <c r="QCL49" s="75"/>
      <c r="QCM49" s="75"/>
      <c r="QCN49" s="75"/>
      <c r="QCO49" s="75"/>
      <c r="QCP49" s="75"/>
      <c r="QCQ49" s="75"/>
      <c r="QCR49" s="75"/>
      <c r="QCS49" s="75"/>
      <c r="QCT49" s="75"/>
      <c r="QCU49" s="75"/>
      <c r="QCV49" s="75"/>
      <c r="QCW49" s="75"/>
      <c r="QCX49" s="75"/>
      <c r="QCY49" s="75"/>
      <c r="QCZ49" s="75"/>
      <c r="QDA49" s="75"/>
      <c r="QDB49" s="75"/>
      <c r="QDC49" s="75"/>
      <c r="QDD49" s="75"/>
      <c r="QDE49" s="75"/>
      <c r="QDF49" s="75"/>
      <c r="QDG49" s="75"/>
      <c r="QDH49" s="75"/>
      <c r="QDI49" s="75"/>
      <c r="QDJ49" s="75"/>
      <c r="QDK49" s="75"/>
      <c r="QDL49" s="75"/>
      <c r="QDM49" s="75"/>
      <c r="QDN49" s="75"/>
      <c r="QDO49" s="75"/>
      <c r="QDP49" s="75"/>
      <c r="QDQ49" s="75"/>
      <c r="QDR49" s="75"/>
      <c r="QDS49" s="75"/>
      <c r="QDT49" s="75"/>
      <c r="QDU49" s="75"/>
      <c r="QDV49" s="75"/>
      <c r="QDW49" s="75"/>
      <c r="QDX49" s="75"/>
      <c r="QDY49" s="75"/>
      <c r="QDZ49" s="75"/>
      <c r="QEA49" s="75"/>
      <c r="QEB49" s="75"/>
      <c r="QEC49" s="75"/>
      <c r="QED49" s="75"/>
      <c r="QEE49" s="75"/>
      <c r="QEF49" s="75"/>
      <c r="QEG49" s="75"/>
      <c r="QEH49" s="75"/>
      <c r="QEI49" s="75"/>
      <c r="QEJ49" s="75"/>
      <c r="QEK49" s="75"/>
      <c r="QEL49" s="75"/>
      <c r="QEM49" s="75"/>
      <c r="QEN49" s="75"/>
      <c r="QEO49" s="75"/>
      <c r="QEP49" s="75"/>
      <c r="QEQ49" s="75"/>
      <c r="QER49" s="75"/>
      <c r="QES49" s="75"/>
      <c r="QET49" s="75"/>
      <c r="QEU49" s="75"/>
      <c r="QEV49" s="75"/>
      <c r="QEW49" s="75"/>
      <c r="QEX49" s="75"/>
      <c r="QEY49" s="75"/>
      <c r="QEZ49" s="75"/>
      <c r="QFA49" s="75"/>
      <c r="QFB49" s="75"/>
      <c r="QFC49" s="75"/>
      <c r="QFD49" s="75"/>
      <c r="QFE49" s="75"/>
      <c r="QFF49" s="75"/>
      <c r="QFG49" s="75"/>
      <c r="QFH49" s="75"/>
      <c r="QFI49" s="75"/>
      <c r="QFJ49" s="75"/>
      <c r="QFK49" s="75"/>
      <c r="QFL49" s="75"/>
      <c r="QFM49" s="75"/>
      <c r="QFN49" s="75"/>
      <c r="QFO49" s="75"/>
      <c r="QFP49" s="75"/>
      <c r="QFQ49" s="75"/>
      <c r="QFR49" s="75"/>
      <c r="QFS49" s="75"/>
      <c r="QFT49" s="75"/>
      <c r="QFU49" s="75"/>
      <c r="QFV49" s="75"/>
      <c r="QFW49" s="75"/>
      <c r="QFX49" s="75"/>
      <c r="QFY49" s="75"/>
      <c r="QFZ49" s="75"/>
      <c r="QGA49" s="75"/>
      <c r="QGB49" s="75"/>
      <c r="QGC49" s="75"/>
      <c r="QGD49" s="75"/>
      <c r="QGE49" s="75"/>
      <c r="QGF49" s="75"/>
      <c r="QGG49" s="75"/>
      <c r="QGH49" s="75"/>
      <c r="QGI49" s="75"/>
      <c r="QGJ49" s="75"/>
      <c r="QGK49" s="75"/>
      <c r="QGL49" s="75"/>
      <c r="QGM49" s="75"/>
      <c r="QGN49" s="75"/>
      <c r="QGO49" s="75"/>
      <c r="QGP49" s="75"/>
      <c r="QGQ49" s="75"/>
      <c r="QGR49" s="75"/>
      <c r="QGS49" s="75"/>
      <c r="QGT49" s="75"/>
      <c r="QGU49" s="75"/>
      <c r="QGV49" s="75"/>
      <c r="QGW49" s="75"/>
      <c r="QGX49" s="75"/>
      <c r="QGY49" s="75"/>
      <c r="QGZ49" s="75"/>
      <c r="QHA49" s="75"/>
      <c r="QHB49" s="75"/>
      <c r="QHC49" s="75"/>
      <c r="QHD49" s="75"/>
      <c r="QHE49" s="75"/>
      <c r="QHF49" s="75"/>
      <c r="QHG49" s="75"/>
      <c r="QHH49" s="75"/>
      <c r="QHI49" s="75"/>
      <c r="QHJ49" s="75"/>
      <c r="QHK49" s="75"/>
      <c r="QHL49" s="75"/>
      <c r="QHM49" s="75"/>
      <c r="QHN49" s="75"/>
      <c r="QHO49" s="75"/>
      <c r="QHP49" s="75"/>
      <c r="QHQ49" s="75"/>
      <c r="QHR49" s="75"/>
      <c r="QHS49" s="75"/>
      <c r="QHT49" s="75"/>
      <c r="QHU49" s="75"/>
      <c r="QHV49" s="75"/>
      <c r="QHW49" s="75"/>
      <c r="QHX49" s="75"/>
      <c r="QHY49" s="75"/>
      <c r="QHZ49" s="75"/>
      <c r="QIA49" s="75"/>
      <c r="QIB49" s="75"/>
      <c r="QIC49" s="75"/>
      <c r="QID49" s="75"/>
      <c r="QIE49" s="75"/>
      <c r="QIF49" s="75"/>
      <c r="QIG49" s="75"/>
      <c r="QIH49" s="75"/>
      <c r="QII49" s="75"/>
      <c r="QIJ49" s="75"/>
      <c r="QIK49" s="75"/>
      <c r="QIL49" s="75"/>
      <c r="QIM49" s="75"/>
      <c r="QIN49" s="75"/>
      <c r="QIO49" s="75"/>
      <c r="QIP49" s="75"/>
      <c r="QIQ49" s="75"/>
      <c r="QIR49" s="75"/>
      <c r="QIS49" s="75"/>
      <c r="QIT49" s="75"/>
      <c r="QIU49" s="75"/>
      <c r="QIV49" s="75"/>
      <c r="QIW49" s="75"/>
      <c r="QIX49" s="75"/>
      <c r="QIY49" s="75"/>
      <c r="QIZ49" s="75"/>
      <c r="QJA49" s="75"/>
      <c r="QJB49" s="75"/>
      <c r="QJC49" s="75"/>
      <c r="QJD49" s="75"/>
      <c r="QJE49" s="75"/>
      <c r="QJF49" s="75"/>
      <c r="QJG49" s="75"/>
      <c r="QJH49" s="75"/>
      <c r="QJI49" s="75"/>
      <c r="QJJ49" s="75"/>
      <c r="QJK49" s="75"/>
      <c r="QJL49" s="75"/>
      <c r="QJM49" s="75"/>
      <c r="QJN49" s="75"/>
      <c r="QJO49" s="75"/>
      <c r="QJP49" s="75"/>
      <c r="QJQ49" s="75"/>
      <c r="QJR49" s="75"/>
      <c r="QJS49" s="75"/>
      <c r="QJT49" s="75"/>
      <c r="QJU49" s="75"/>
      <c r="QJV49" s="75"/>
      <c r="QJW49" s="75"/>
      <c r="QJX49" s="75"/>
      <c r="QJY49" s="75"/>
      <c r="QJZ49" s="75"/>
      <c r="QKA49" s="75"/>
      <c r="QKB49" s="75"/>
      <c r="QKC49" s="75"/>
      <c r="QKD49" s="75"/>
      <c r="QKE49" s="75"/>
      <c r="QKF49" s="75"/>
      <c r="QKG49" s="75"/>
      <c r="QKH49" s="75"/>
      <c r="QKI49" s="75"/>
      <c r="QKJ49" s="75"/>
      <c r="QKK49" s="75"/>
      <c r="QKL49" s="75"/>
      <c r="QKM49" s="75"/>
      <c r="QKN49" s="75"/>
      <c r="QKO49" s="75"/>
      <c r="QKP49" s="75"/>
      <c r="QKQ49" s="75"/>
      <c r="QKR49" s="75"/>
      <c r="QKS49" s="75"/>
      <c r="QKT49" s="75"/>
      <c r="QKU49" s="75"/>
      <c r="QKV49" s="75"/>
      <c r="QKW49" s="75"/>
      <c r="QKX49" s="75"/>
      <c r="QKY49" s="75"/>
      <c r="QKZ49" s="75"/>
      <c r="QLA49" s="75"/>
      <c r="QLB49" s="75"/>
      <c r="QLC49" s="75"/>
      <c r="QLD49" s="75"/>
      <c r="QLE49" s="75"/>
      <c r="QLF49" s="75"/>
      <c r="QLG49" s="75"/>
      <c r="QLH49" s="75"/>
      <c r="QLI49" s="75"/>
      <c r="QLJ49" s="75"/>
      <c r="QLK49" s="75"/>
      <c r="QLL49" s="75"/>
      <c r="QLM49" s="75"/>
      <c r="QLN49" s="75"/>
      <c r="QLO49" s="75"/>
      <c r="QLP49" s="75"/>
      <c r="QLQ49" s="75"/>
      <c r="QLR49" s="75"/>
      <c r="QLS49" s="75"/>
      <c r="QLT49" s="75"/>
      <c r="QLU49" s="75"/>
      <c r="QLV49" s="75"/>
      <c r="QLW49" s="75"/>
      <c r="QLX49" s="75"/>
      <c r="QLY49" s="75"/>
      <c r="QLZ49" s="75"/>
      <c r="QMA49" s="75"/>
      <c r="QMB49" s="75"/>
      <c r="QMC49" s="75"/>
      <c r="QMD49" s="75"/>
      <c r="QME49" s="75"/>
      <c r="QMF49" s="75"/>
      <c r="QMG49" s="75"/>
      <c r="QMH49" s="75"/>
      <c r="QMI49" s="75"/>
      <c r="QMJ49" s="75"/>
      <c r="QMK49" s="75"/>
      <c r="QML49" s="75"/>
      <c r="QMM49" s="75"/>
      <c r="QMN49" s="75"/>
      <c r="QMO49" s="75"/>
      <c r="QMP49" s="75"/>
      <c r="QMQ49" s="75"/>
      <c r="QMR49" s="75"/>
      <c r="QMS49" s="75"/>
      <c r="QMT49" s="75"/>
      <c r="QMU49" s="75"/>
      <c r="QMV49" s="75"/>
      <c r="QMW49" s="75"/>
      <c r="QMX49" s="75"/>
      <c r="QMY49" s="75"/>
      <c r="QMZ49" s="75"/>
      <c r="QNA49" s="75"/>
      <c r="QNB49" s="75"/>
      <c r="QNC49" s="75"/>
      <c r="QND49" s="75"/>
      <c r="QNE49" s="75"/>
      <c r="QNF49" s="75"/>
      <c r="QNG49" s="75"/>
      <c r="QNH49" s="75"/>
      <c r="QNI49" s="75"/>
      <c r="QNJ49" s="75"/>
      <c r="QNK49" s="75"/>
      <c r="QNL49" s="75"/>
      <c r="QNM49" s="75"/>
      <c r="QNN49" s="75"/>
      <c r="QNO49" s="75"/>
      <c r="QNP49" s="75"/>
      <c r="QNQ49" s="75"/>
      <c r="QNR49" s="75"/>
      <c r="QNS49" s="75"/>
      <c r="QNT49" s="75"/>
      <c r="QNU49" s="75"/>
      <c r="QNV49" s="75"/>
      <c r="QNW49" s="75"/>
      <c r="QNX49" s="75"/>
      <c r="QNY49" s="75"/>
      <c r="QNZ49" s="75"/>
      <c r="QOA49" s="75"/>
      <c r="QOB49" s="75"/>
      <c r="QOC49" s="75"/>
      <c r="QOD49" s="75"/>
      <c r="QOE49" s="75"/>
      <c r="QOF49" s="75"/>
      <c r="QOG49" s="75"/>
      <c r="QOH49" s="75"/>
      <c r="QOI49" s="75"/>
      <c r="QOJ49" s="75"/>
      <c r="QOK49" s="75"/>
      <c r="QOL49" s="75"/>
      <c r="QOM49" s="75"/>
      <c r="QON49" s="75"/>
      <c r="QOO49" s="75"/>
      <c r="QOP49" s="75"/>
      <c r="QOQ49" s="75"/>
      <c r="QOR49" s="75"/>
      <c r="QOS49" s="75"/>
      <c r="QOT49" s="75"/>
      <c r="QOU49" s="75"/>
      <c r="QOV49" s="75"/>
      <c r="QOW49" s="75"/>
      <c r="QOX49" s="75"/>
      <c r="QOY49" s="75"/>
      <c r="QOZ49" s="75"/>
      <c r="QPA49" s="75"/>
      <c r="QPB49" s="75"/>
      <c r="QPC49" s="75"/>
      <c r="QPD49" s="75"/>
      <c r="QPE49" s="75"/>
      <c r="QPF49" s="75"/>
      <c r="QPG49" s="75"/>
      <c r="QPH49" s="75"/>
      <c r="QPI49" s="75"/>
      <c r="QPJ49" s="75"/>
      <c r="QPK49" s="75"/>
      <c r="QPL49" s="75"/>
      <c r="QPM49" s="75"/>
      <c r="QPN49" s="75"/>
      <c r="QPO49" s="75"/>
      <c r="QPP49" s="75"/>
      <c r="QPQ49" s="75"/>
      <c r="QPR49" s="75"/>
      <c r="QPS49" s="75"/>
      <c r="QPT49" s="75"/>
      <c r="QPU49" s="75"/>
      <c r="QPV49" s="75"/>
      <c r="QPW49" s="75"/>
      <c r="QPX49" s="75"/>
      <c r="QPY49" s="75"/>
      <c r="QPZ49" s="75"/>
      <c r="QQA49" s="75"/>
      <c r="QQB49" s="75"/>
      <c r="QQC49" s="75"/>
      <c r="QQD49" s="75"/>
      <c r="QQE49" s="75"/>
      <c r="QQF49" s="75"/>
      <c r="QQG49" s="75"/>
      <c r="QQH49" s="75"/>
      <c r="QQI49" s="75"/>
      <c r="QQJ49" s="75"/>
      <c r="QQK49" s="75"/>
      <c r="QQL49" s="75"/>
      <c r="QQM49" s="75"/>
      <c r="QQN49" s="75"/>
      <c r="QQO49" s="75"/>
      <c r="QQP49" s="75"/>
      <c r="QQQ49" s="75"/>
      <c r="QQR49" s="75"/>
      <c r="QQS49" s="75"/>
      <c r="QQT49" s="75"/>
      <c r="QQU49" s="75"/>
      <c r="QQV49" s="75"/>
      <c r="QQW49" s="75"/>
      <c r="QQX49" s="75"/>
      <c r="QQY49" s="75"/>
      <c r="QQZ49" s="75"/>
      <c r="QRA49" s="75"/>
      <c r="QRB49" s="75"/>
      <c r="QRC49" s="75"/>
      <c r="QRD49" s="75"/>
      <c r="QRE49" s="75"/>
      <c r="QRF49" s="75"/>
      <c r="QRG49" s="75"/>
      <c r="QRH49" s="75"/>
      <c r="QRI49" s="75"/>
      <c r="QRJ49" s="75"/>
      <c r="QRK49" s="75"/>
      <c r="QRL49" s="75"/>
      <c r="QRM49" s="75"/>
      <c r="QRN49" s="75"/>
      <c r="QRO49" s="75"/>
      <c r="QRP49" s="75"/>
      <c r="QRQ49" s="75"/>
      <c r="QRR49" s="75"/>
      <c r="QRS49" s="75"/>
      <c r="QRT49" s="75"/>
      <c r="QRU49" s="75"/>
      <c r="QRV49" s="75"/>
      <c r="QRW49" s="75"/>
      <c r="QRX49" s="75"/>
      <c r="QRY49" s="75"/>
      <c r="QRZ49" s="75"/>
      <c r="QSA49" s="75"/>
      <c r="QSB49" s="75"/>
      <c r="QSC49" s="75"/>
      <c r="QSD49" s="75"/>
      <c r="QSE49" s="75"/>
      <c r="QSF49" s="75"/>
      <c r="QSG49" s="75"/>
      <c r="QSH49" s="75"/>
      <c r="QSI49" s="75"/>
      <c r="QSJ49" s="75"/>
      <c r="QSK49" s="75"/>
      <c r="QSL49" s="75"/>
      <c r="QSM49" s="75"/>
      <c r="QSN49" s="75"/>
      <c r="QSO49" s="75"/>
      <c r="QSP49" s="75"/>
      <c r="QSQ49" s="75"/>
      <c r="QSR49" s="75"/>
      <c r="QSS49" s="75"/>
      <c r="QST49" s="75"/>
      <c r="QSU49" s="75"/>
      <c r="QSV49" s="75"/>
      <c r="QSW49" s="75"/>
      <c r="QSX49" s="75"/>
      <c r="QSY49" s="75"/>
      <c r="QSZ49" s="75"/>
      <c r="QTA49" s="75"/>
      <c r="QTB49" s="75"/>
      <c r="QTC49" s="75"/>
      <c r="QTD49" s="75"/>
      <c r="QTE49" s="75"/>
      <c r="QTF49" s="75"/>
      <c r="QTG49" s="75"/>
      <c r="QTH49" s="75"/>
      <c r="QTI49" s="75"/>
      <c r="QTJ49" s="75"/>
      <c r="QTK49" s="75"/>
      <c r="QTL49" s="75"/>
      <c r="QTM49" s="75"/>
      <c r="QTN49" s="75"/>
      <c r="QTO49" s="75"/>
      <c r="QTP49" s="75"/>
      <c r="QTQ49" s="75"/>
      <c r="QTR49" s="75"/>
      <c r="QTS49" s="75"/>
      <c r="QTT49" s="75"/>
      <c r="QTU49" s="75"/>
      <c r="QTV49" s="75"/>
      <c r="QTW49" s="75"/>
      <c r="QTX49" s="75"/>
      <c r="QTY49" s="75"/>
      <c r="QTZ49" s="75"/>
      <c r="QUA49" s="75"/>
      <c r="QUB49" s="75"/>
      <c r="QUC49" s="75"/>
      <c r="QUD49" s="75"/>
      <c r="QUE49" s="75"/>
      <c r="QUF49" s="75"/>
      <c r="QUG49" s="75"/>
      <c r="QUH49" s="75"/>
      <c r="QUI49" s="75"/>
      <c r="QUJ49" s="75"/>
      <c r="QUK49" s="75"/>
      <c r="QUL49" s="75"/>
      <c r="QUM49" s="75"/>
      <c r="QUN49" s="75"/>
      <c r="QUO49" s="75"/>
      <c r="QUP49" s="75"/>
      <c r="QUQ49" s="75"/>
      <c r="QUR49" s="75"/>
      <c r="QUS49" s="75"/>
      <c r="QUT49" s="75"/>
      <c r="QUU49" s="75"/>
      <c r="QUV49" s="75"/>
      <c r="QUW49" s="75"/>
      <c r="QUX49" s="75"/>
      <c r="QUY49" s="75"/>
      <c r="QUZ49" s="75"/>
      <c r="QVA49" s="75"/>
      <c r="QVB49" s="75"/>
      <c r="QVC49" s="75"/>
      <c r="QVD49" s="75"/>
      <c r="QVE49" s="75"/>
      <c r="QVF49" s="75"/>
      <c r="QVG49" s="75"/>
      <c r="QVH49" s="75"/>
      <c r="QVI49" s="75"/>
      <c r="QVJ49" s="75"/>
      <c r="QVK49" s="75"/>
      <c r="QVL49" s="75"/>
      <c r="QVM49" s="75"/>
      <c r="QVN49" s="75"/>
      <c r="QVO49" s="75"/>
      <c r="QVP49" s="75"/>
      <c r="QVQ49" s="75"/>
      <c r="QVR49" s="75"/>
      <c r="QVS49" s="75"/>
      <c r="QVT49" s="75"/>
      <c r="QVU49" s="75"/>
      <c r="QVV49" s="75"/>
      <c r="QVW49" s="75"/>
      <c r="QVX49" s="75"/>
      <c r="QVY49" s="75"/>
      <c r="QVZ49" s="75"/>
      <c r="QWA49" s="75"/>
      <c r="QWB49" s="75"/>
      <c r="QWC49" s="75"/>
      <c r="QWD49" s="75"/>
      <c r="QWE49" s="75"/>
      <c r="QWF49" s="75"/>
      <c r="QWG49" s="75"/>
      <c r="QWH49" s="75"/>
      <c r="QWI49" s="75"/>
      <c r="QWJ49" s="75"/>
      <c r="QWK49" s="75"/>
      <c r="QWL49" s="75"/>
      <c r="QWM49" s="75"/>
      <c r="QWN49" s="75"/>
      <c r="QWO49" s="75"/>
      <c r="QWP49" s="75"/>
      <c r="QWQ49" s="75"/>
      <c r="QWR49" s="75"/>
      <c r="QWS49" s="75"/>
      <c r="QWT49" s="75"/>
      <c r="QWU49" s="75"/>
      <c r="QWV49" s="75"/>
      <c r="QWW49" s="75"/>
      <c r="QWX49" s="75"/>
      <c r="QWY49" s="75"/>
      <c r="QWZ49" s="75"/>
      <c r="QXA49" s="75"/>
      <c r="QXB49" s="75"/>
      <c r="QXC49" s="75"/>
      <c r="QXD49" s="75"/>
      <c r="QXE49" s="75"/>
      <c r="QXF49" s="75"/>
      <c r="QXG49" s="75"/>
      <c r="QXH49" s="75"/>
      <c r="QXI49" s="75"/>
      <c r="QXJ49" s="75"/>
      <c r="QXK49" s="75"/>
      <c r="QXL49" s="75"/>
      <c r="QXM49" s="75"/>
      <c r="QXN49" s="75"/>
      <c r="QXO49" s="75"/>
      <c r="QXP49" s="75"/>
      <c r="QXQ49" s="75"/>
      <c r="QXR49" s="75"/>
      <c r="QXS49" s="75"/>
      <c r="QXT49" s="75"/>
      <c r="QXU49" s="75"/>
      <c r="QXV49" s="75"/>
      <c r="QXW49" s="75"/>
      <c r="QXX49" s="75"/>
      <c r="QXY49" s="75"/>
      <c r="QXZ49" s="75"/>
      <c r="QYA49" s="75"/>
      <c r="QYB49" s="75"/>
      <c r="QYC49" s="75"/>
      <c r="QYD49" s="75"/>
      <c r="QYE49" s="75"/>
      <c r="QYF49" s="75"/>
      <c r="QYG49" s="75"/>
      <c r="QYH49" s="75"/>
      <c r="QYI49" s="75"/>
      <c r="QYJ49" s="75"/>
      <c r="QYK49" s="75"/>
      <c r="QYL49" s="75"/>
      <c r="QYM49" s="75"/>
      <c r="QYN49" s="75"/>
      <c r="QYO49" s="75"/>
      <c r="QYP49" s="75"/>
      <c r="QYQ49" s="75"/>
      <c r="QYR49" s="75"/>
      <c r="QYS49" s="75"/>
      <c r="QYT49" s="75"/>
      <c r="QYU49" s="75"/>
      <c r="QYV49" s="75"/>
      <c r="QYW49" s="75"/>
      <c r="QYX49" s="75"/>
      <c r="QYY49" s="75"/>
      <c r="QYZ49" s="75"/>
      <c r="QZA49" s="75"/>
      <c r="QZB49" s="75"/>
      <c r="QZC49" s="75"/>
      <c r="QZD49" s="75"/>
      <c r="QZE49" s="75"/>
      <c r="QZF49" s="75"/>
      <c r="QZG49" s="75"/>
      <c r="QZH49" s="75"/>
      <c r="QZI49" s="75"/>
      <c r="QZJ49" s="75"/>
      <c r="QZK49" s="75"/>
      <c r="QZL49" s="75"/>
      <c r="QZM49" s="75"/>
      <c r="QZN49" s="75"/>
      <c r="QZO49" s="75"/>
      <c r="QZP49" s="75"/>
      <c r="QZQ49" s="75"/>
      <c r="QZR49" s="75"/>
      <c r="QZS49" s="75"/>
      <c r="QZT49" s="75"/>
      <c r="QZU49" s="75"/>
      <c r="QZV49" s="75"/>
      <c r="QZW49" s="75"/>
      <c r="QZX49" s="75"/>
      <c r="QZY49" s="75"/>
      <c r="QZZ49" s="75"/>
      <c r="RAA49" s="75"/>
      <c r="RAB49" s="75"/>
      <c r="RAC49" s="75"/>
      <c r="RAD49" s="75"/>
      <c r="RAE49" s="75"/>
      <c r="RAF49" s="75"/>
      <c r="RAG49" s="75"/>
      <c r="RAH49" s="75"/>
      <c r="RAI49" s="75"/>
      <c r="RAJ49" s="75"/>
      <c r="RAK49" s="75"/>
      <c r="RAL49" s="75"/>
      <c r="RAM49" s="75"/>
      <c r="RAN49" s="75"/>
      <c r="RAO49" s="75"/>
      <c r="RAP49" s="75"/>
      <c r="RAQ49" s="75"/>
      <c r="RAR49" s="75"/>
      <c r="RAS49" s="75"/>
      <c r="RAT49" s="75"/>
      <c r="RAU49" s="75"/>
      <c r="RAV49" s="75"/>
      <c r="RAW49" s="75"/>
      <c r="RAX49" s="75"/>
      <c r="RAY49" s="75"/>
      <c r="RAZ49" s="75"/>
      <c r="RBA49" s="75"/>
      <c r="RBB49" s="75"/>
      <c r="RBC49" s="75"/>
      <c r="RBD49" s="75"/>
      <c r="RBE49" s="75"/>
      <c r="RBF49" s="75"/>
      <c r="RBG49" s="75"/>
      <c r="RBH49" s="75"/>
      <c r="RBI49" s="75"/>
      <c r="RBJ49" s="75"/>
      <c r="RBK49" s="75"/>
      <c r="RBL49" s="75"/>
      <c r="RBM49" s="75"/>
      <c r="RBN49" s="75"/>
      <c r="RBO49" s="75"/>
      <c r="RBP49" s="75"/>
      <c r="RBQ49" s="75"/>
      <c r="RBR49" s="75"/>
      <c r="RBS49" s="75"/>
      <c r="RBT49" s="75"/>
      <c r="RBU49" s="75"/>
      <c r="RBV49" s="75"/>
      <c r="RBW49" s="75"/>
      <c r="RBX49" s="75"/>
      <c r="RBY49" s="75"/>
      <c r="RBZ49" s="75"/>
      <c r="RCA49" s="75"/>
      <c r="RCB49" s="75"/>
      <c r="RCC49" s="75"/>
      <c r="RCD49" s="75"/>
      <c r="RCE49" s="75"/>
      <c r="RCF49" s="75"/>
      <c r="RCG49" s="75"/>
      <c r="RCH49" s="75"/>
      <c r="RCI49" s="75"/>
      <c r="RCJ49" s="75"/>
      <c r="RCK49" s="75"/>
      <c r="RCL49" s="75"/>
      <c r="RCM49" s="75"/>
      <c r="RCN49" s="75"/>
      <c r="RCO49" s="75"/>
      <c r="RCP49" s="75"/>
      <c r="RCQ49" s="75"/>
      <c r="RCR49" s="75"/>
      <c r="RCS49" s="75"/>
      <c r="RCT49" s="75"/>
      <c r="RCU49" s="75"/>
      <c r="RCV49" s="75"/>
      <c r="RCW49" s="75"/>
      <c r="RCX49" s="75"/>
      <c r="RCY49" s="75"/>
      <c r="RCZ49" s="75"/>
      <c r="RDA49" s="75"/>
      <c r="RDB49" s="75"/>
      <c r="RDC49" s="75"/>
      <c r="RDD49" s="75"/>
      <c r="RDE49" s="75"/>
      <c r="RDF49" s="75"/>
      <c r="RDG49" s="75"/>
      <c r="RDH49" s="75"/>
      <c r="RDI49" s="75"/>
      <c r="RDJ49" s="75"/>
      <c r="RDK49" s="75"/>
      <c r="RDL49" s="75"/>
      <c r="RDM49" s="75"/>
      <c r="RDN49" s="75"/>
      <c r="RDO49" s="75"/>
      <c r="RDP49" s="75"/>
      <c r="RDQ49" s="75"/>
      <c r="RDR49" s="75"/>
      <c r="RDS49" s="75"/>
      <c r="RDT49" s="75"/>
      <c r="RDU49" s="75"/>
      <c r="RDV49" s="75"/>
      <c r="RDW49" s="75"/>
      <c r="RDX49" s="75"/>
      <c r="RDY49" s="75"/>
      <c r="RDZ49" s="75"/>
      <c r="REA49" s="75"/>
      <c r="REB49" s="75"/>
      <c r="REC49" s="75"/>
      <c r="RED49" s="75"/>
      <c r="REE49" s="75"/>
      <c r="REF49" s="75"/>
      <c r="REG49" s="75"/>
      <c r="REH49" s="75"/>
      <c r="REI49" s="75"/>
      <c r="REJ49" s="75"/>
      <c r="REK49" s="75"/>
      <c r="REL49" s="75"/>
      <c r="REM49" s="75"/>
      <c r="REN49" s="75"/>
      <c r="REO49" s="75"/>
      <c r="REP49" s="75"/>
      <c r="REQ49" s="75"/>
      <c r="RER49" s="75"/>
      <c r="RES49" s="75"/>
      <c r="RET49" s="75"/>
      <c r="REU49" s="75"/>
      <c r="REV49" s="75"/>
      <c r="REW49" s="75"/>
      <c r="REX49" s="75"/>
      <c r="REY49" s="75"/>
      <c r="REZ49" s="75"/>
      <c r="RFA49" s="75"/>
      <c r="RFB49" s="75"/>
      <c r="RFC49" s="75"/>
      <c r="RFD49" s="75"/>
      <c r="RFE49" s="75"/>
      <c r="RFF49" s="75"/>
      <c r="RFG49" s="75"/>
      <c r="RFH49" s="75"/>
      <c r="RFI49" s="75"/>
      <c r="RFJ49" s="75"/>
      <c r="RFK49" s="75"/>
      <c r="RFL49" s="75"/>
      <c r="RFM49" s="75"/>
      <c r="RFN49" s="75"/>
      <c r="RFO49" s="75"/>
      <c r="RFP49" s="75"/>
      <c r="RFQ49" s="75"/>
      <c r="RFR49" s="75"/>
      <c r="RFS49" s="75"/>
      <c r="RFT49" s="75"/>
      <c r="RFU49" s="75"/>
      <c r="RFV49" s="75"/>
      <c r="RFW49" s="75"/>
      <c r="RFX49" s="75"/>
      <c r="RFY49" s="75"/>
      <c r="RFZ49" s="75"/>
      <c r="RGA49" s="75"/>
      <c r="RGB49" s="75"/>
      <c r="RGC49" s="75"/>
      <c r="RGD49" s="75"/>
      <c r="RGE49" s="75"/>
      <c r="RGF49" s="75"/>
      <c r="RGG49" s="75"/>
      <c r="RGH49" s="75"/>
      <c r="RGI49" s="75"/>
      <c r="RGJ49" s="75"/>
      <c r="RGK49" s="75"/>
      <c r="RGL49" s="75"/>
      <c r="RGM49" s="75"/>
      <c r="RGN49" s="75"/>
      <c r="RGO49" s="75"/>
      <c r="RGP49" s="75"/>
      <c r="RGQ49" s="75"/>
      <c r="RGR49" s="75"/>
      <c r="RGS49" s="75"/>
      <c r="RGT49" s="75"/>
      <c r="RGU49" s="75"/>
      <c r="RGV49" s="75"/>
      <c r="RGW49" s="75"/>
      <c r="RGX49" s="75"/>
      <c r="RGY49" s="75"/>
      <c r="RGZ49" s="75"/>
      <c r="RHA49" s="75"/>
      <c r="RHB49" s="75"/>
      <c r="RHC49" s="75"/>
      <c r="RHD49" s="75"/>
      <c r="RHE49" s="75"/>
      <c r="RHF49" s="75"/>
      <c r="RHG49" s="75"/>
      <c r="RHH49" s="75"/>
      <c r="RHI49" s="75"/>
      <c r="RHJ49" s="75"/>
      <c r="RHK49" s="75"/>
      <c r="RHL49" s="75"/>
      <c r="RHM49" s="75"/>
      <c r="RHN49" s="75"/>
      <c r="RHO49" s="75"/>
      <c r="RHP49" s="75"/>
      <c r="RHQ49" s="75"/>
      <c r="RHR49" s="75"/>
      <c r="RHS49" s="75"/>
      <c r="RHT49" s="75"/>
      <c r="RHU49" s="75"/>
      <c r="RHV49" s="75"/>
      <c r="RHW49" s="75"/>
      <c r="RHX49" s="75"/>
      <c r="RHY49" s="75"/>
      <c r="RHZ49" s="75"/>
      <c r="RIA49" s="75"/>
      <c r="RIB49" s="75"/>
      <c r="RIC49" s="75"/>
      <c r="RID49" s="75"/>
      <c r="RIE49" s="75"/>
      <c r="RIF49" s="75"/>
      <c r="RIG49" s="75"/>
      <c r="RIH49" s="75"/>
      <c r="RII49" s="75"/>
      <c r="RIJ49" s="75"/>
      <c r="RIK49" s="75"/>
      <c r="RIL49" s="75"/>
      <c r="RIM49" s="75"/>
      <c r="RIN49" s="75"/>
      <c r="RIO49" s="75"/>
      <c r="RIP49" s="75"/>
      <c r="RIQ49" s="75"/>
      <c r="RIR49" s="75"/>
      <c r="RIS49" s="75"/>
      <c r="RIT49" s="75"/>
      <c r="RIU49" s="75"/>
      <c r="RIV49" s="75"/>
      <c r="RIW49" s="75"/>
      <c r="RIX49" s="75"/>
      <c r="RIY49" s="75"/>
      <c r="RIZ49" s="75"/>
      <c r="RJA49" s="75"/>
      <c r="RJB49" s="75"/>
      <c r="RJC49" s="75"/>
      <c r="RJD49" s="75"/>
      <c r="RJE49" s="75"/>
      <c r="RJF49" s="75"/>
      <c r="RJG49" s="75"/>
      <c r="RJH49" s="75"/>
      <c r="RJI49" s="75"/>
      <c r="RJJ49" s="75"/>
      <c r="RJK49" s="75"/>
      <c r="RJL49" s="75"/>
      <c r="RJM49" s="75"/>
      <c r="RJN49" s="75"/>
      <c r="RJO49" s="75"/>
      <c r="RJP49" s="75"/>
      <c r="RJQ49" s="75"/>
      <c r="RJR49" s="75"/>
      <c r="RJS49" s="75"/>
      <c r="RJT49" s="75"/>
      <c r="RJU49" s="75"/>
      <c r="RJV49" s="75"/>
      <c r="RJW49" s="75"/>
      <c r="RJX49" s="75"/>
      <c r="RJY49" s="75"/>
      <c r="RJZ49" s="75"/>
      <c r="RKA49" s="75"/>
      <c r="RKB49" s="75"/>
      <c r="RKC49" s="75"/>
      <c r="RKD49" s="75"/>
      <c r="RKE49" s="75"/>
      <c r="RKF49" s="75"/>
      <c r="RKG49" s="75"/>
      <c r="RKH49" s="75"/>
      <c r="RKI49" s="75"/>
      <c r="RKJ49" s="75"/>
      <c r="RKK49" s="75"/>
      <c r="RKL49" s="75"/>
      <c r="RKM49" s="75"/>
      <c r="RKN49" s="75"/>
      <c r="RKO49" s="75"/>
      <c r="RKP49" s="75"/>
      <c r="RKQ49" s="75"/>
      <c r="RKR49" s="75"/>
      <c r="RKS49" s="75"/>
      <c r="RKT49" s="75"/>
      <c r="RKU49" s="75"/>
      <c r="RKV49" s="75"/>
      <c r="RKW49" s="75"/>
      <c r="RKX49" s="75"/>
      <c r="RKY49" s="75"/>
      <c r="RKZ49" s="75"/>
      <c r="RLA49" s="75"/>
      <c r="RLB49" s="75"/>
      <c r="RLC49" s="75"/>
      <c r="RLD49" s="75"/>
      <c r="RLE49" s="75"/>
      <c r="RLF49" s="75"/>
      <c r="RLG49" s="75"/>
      <c r="RLH49" s="75"/>
      <c r="RLI49" s="75"/>
      <c r="RLJ49" s="75"/>
      <c r="RLK49" s="75"/>
      <c r="RLL49" s="75"/>
      <c r="RLM49" s="75"/>
      <c r="RLN49" s="75"/>
      <c r="RLO49" s="75"/>
      <c r="RLP49" s="75"/>
      <c r="RLQ49" s="75"/>
      <c r="RLR49" s="75"/>
      <c r="RLS49" s="75"/>
      <c r="RLT49" s="75"/>
      <c r="RLU49" s="75"/>
      <c r="RLV49" s="75"/>
      <c r="RLW49" s="75"/>
      <c r="RLX49" s="75"/>
      <c r="RLY49" s="75"/>
      <c r="RLZ49" s="75"/>
      <c r="RMA49" s="75"/>
      <c r="RMB49" s="75"/>
      <c r="RMC49" s="75"/>
      <c r="RMD49" s="75"/>
      <c r="RME49" s="75"/>
      <c r="RMF49" s="75"/>
      <c r="RMG49" s="75"/>
      <c r="RMH49" s="75"/>
      <c r="RMI49" s="75"/>
      <c r="RMJ49" s="75"/>
      <c r="RMK49" s="75"/>
      <c r="RML49" s="75"/>
      <c r="RMM49" s="75"/>
      <c r="RMN49" s="75"/>
      <c r="RMO49" s="75"/>
      <c r="RMP49" s="75"/>
      <c r="RMQ49" s="75"/>
      <c r="RMR49" s="75"/>
      <c r="RMS49" s="75"/>
      <c r="RMT49" s="75"/>
      <c r="RMU49" s="75"/>
      <c r="RMV49" s="75"/>
      <c r="RMW49" s="75"/>
      <c r="RMX49" s="75"/>
      <c r="RMY49" s="75"/>
      <c r="RMZ49" s="75"/>
      <c r="RNA49" s="75"/>
      <c r="RNB49" s="75"/>
      <c r="RNC49" s="75"/>
      <c r="RND49" s="75"/>
      <c r="RNE49" s="75"/>
      <c r="RNF49" s="75"/>
      <c r="RNG49" s="75"/>
      <c r="RNH49" s="75"/>
      <c r="RNI49" s="75"/>
      <c r="RNJ49" s="75"/>
      <c r="RNK49" s="75"/>
      <c r="RNL49" s="75"/>
      <c r="RNM49" s="75"/>
      <c r="RNN49" s="75"/>
      <c r="RNO49" s="75"/>
      <c r="RNP49" s="75"/>
      <c r="RNQ49" s="75"/>
      <c r="RNR49" s="75"/>
      <c r="RNS49" s="75"/>
      <c r="RNT49" s="75"/>
      <c r="RNU49" s="75"/>
      <c r="RNV49" s="75"/>
      <c r="RNW49" s="75"/>
      <c r="RNX49" s="75"/>
      <c r="RNY49" s="75"/>
      <c r="RNZ49" s="75"/>
      <c r="ROA49" s="75"/>
      <c r="ROB49" s="75"/>
      <c r="ROC49" s="75"/>
      <c r="ROD49" s="75"/>
      <c r="ROE49" s="75"/>
      <c r="ROF49" s="75"/>
      <c r="ROG49" s="75"/>
      <c r="ROH49" s="75"/>
      <c r="ROI49" s="75"/>
      <c r="ROJ49" s="75"/>
      <c r="ROK49" s="75"/>
      <c r="ROL49" s="75"/>
      <c r="ROM49" s="75"/>
      <c r="RON49" s="75"/>
      <c r="ROO49" s="75"/>
      <c r="ROP49" s="75"/>
      <c r="ROQ49" s="75"/>
      <c r="ROR49" s="75"/>
      <c r="ROS49" s="75"/>
      <c r="ROT49" s="75"/>
      <c r="ROU49" s="75"/>
      <c r="ROV49" s="75"/>
      <c r="ROW49" s="75"/>
      <c r="ROX49" s="75"/>
      <c r="ROY49" s="75"/>
      <c r="ROZ49" s="75"/>
      <c r="RPA49" s="75"/>
      <c r="RPB49" s="75"/>
      <c r="RPC49" s="75"/>
      <c r="RPD49" s="75"/>
      <c r="RPE49" s="75"/>
      <c r="RPF49" s="75"/>
      <c r="RPG49" s="75"/>
      <c r="RPH49" s="75"/>
      <c r="RPI49" s="75"/>
      <c r="RPJ49" s="75"/>
      <c r="RPK49" s="75"/>
      <c r="RPL49" s="75"/>
      <c r="RPM49" s="75"/>
      <c r="RPN49" s="75"/>
      <c r="RPO49" s="75"/>
      <c r="RPP49" s="75"/>
      <c r="RPQ49" s="75"/>
      <c r="RPR49" s="75"/>
      <c r="RPS49" s="75"/>
      <c r="RPT49" s="75"/>
      <c r="RPU49" s="75"/>
      <c r="RPV49" s="75"/>
      <c r="RPW49" s="75"/>
      <c r="RPX49" s="75"/>
      <c r="RPY49" s="75"/>
      <c r="RPZ49" s="75"/>
      <c r="RQA49" s="75"/>
      <c r="RQB49" s="75"/>
      <c r="RQC49" s="75"/>
      <c r="RQD49" s="75"/>
      <c r="RQE49" s="75"/>
      <c r="RQF49" s="75"/>
      <c r="RQG49" s="75"/>
      <c r="RQH49" s="75"/>
      <c r="RQI49" s="75"/>
      <c r="RQJ49" s="75"/>
      <c r="RQK49" s="75"/>
      <c r="RQL49" s="75"/>
      <c r="RQM49" s="75"/>
      <c r="RQN49" s="75"/>
      <c r="RQO49" s="75"/>
      <c r="RQP49" s="75"/>
      <c r="RQQ49" s="75"/>
      <c r="RQR49" s="75"/>
      <c r="RQS49" s="75"/>
      <c r="RQT49" s="75"/>
      <c r="RQU49" s="75"/>
      <c r="RQV49" s="75"/>
      <c r="RQW49" s="75"/>
      <c r="RQX49" s="75"/>
      <c r="RQY49" s="75"/>
      <c r="RQZ49" s="75"/>
      <c r="RRA49" s="75"/>
      <c r="RRB49" s="75"/>
      <c r="RRC49" s="75"/>
      <c r="RRD49" s="75"/>
      <c r="RRE49" s="75"/>
      <c r="RRF49" s="75"/>
      <c r="RRG49" s="75"/>
      <c r="RRH49" s="75"/>
      <c r="RRI49" s="75"/>
      <c r="RRJ49" s="75"/>
      <c r="RRK49" s="75"/>
      <c r="RRL49" s="75"/>
      <c r="RRM49" s="75"/>
      <c r="RRN49" s="75"/>
      <c r="RRO49" s="75"/>
      <c r="RRP49" s="75"/>
      <c r="RRQ49" s="75"/>
      <c r="RRR49" s="75"/>
      <c r="RRS49" s="75"/>
      <c r="RRT49" s="75"/>
      <c r="RRU49" s="75"/>
      <c r="RRV49" s="75"/>
      <c r="RRW49" s="75"/>
      <c r="RRX49" s="75"/>
      <c r="RRY49" s="75"/>
      <c r="RRZ49" s="75"/>
      <c r="RSA49" s="75"/>
      <c r="RSB49" s="75"/>
      <c r="RSC49" s="75"/>
      <c r="RSD49" s="75"/>
      <c r="RSE49" s="75"/>
      <c r="RSF49" s="75"/>
      <c r="RSG49" s="75"/>
      <c r="RSH49" s="75"/>
      <c r="RSI49" s="75"/>
      <c r="RSJ49" s="75"/>
      <c r="RSK49" s="75"/>
      <c r="RSL49" s="75"/>
      <c r="RSM49" s="75"/>
      <c r="RSN49" s="75"/>
      <c r="RSO49" s="75"/>
      <c r="RSP49" s="75"/>
      <c r="RSQ49" s="75"/>
      <c r="RSR49" s="75"/>
      <c r="RSS49" s="75"/>
      <c r="RST49" s="75"/>
      <c r="RSU49" s="75"/>
      <c r="RSV49" s="75"/>
      <c r="RSW49" s="75"/>
      <c r="RSX49" s="75"/>
      <c r="RSY49" s="75"/>
      <c r="RSZ49" s="75"/>
      <c r="RTA49" s="75"/>
      <c r="RTB49" s="75"/>
      <c r="RTC49" s="75"/>
      <c r="RTD49" s="75"/>
      <c r="RTE49" s="75"/>
      <c r="RTF49" s="75"/>
      <c r="RTG49" s="75"/>
      <c r="RTH49" s="75"/>
      <c r="RTI49" s="75"/>
      <c r="RTJ49" s="75"/>
      <c r="RTK49" s="75"/>
      <c r="RTL49" s="75"/>
      <c r="RTM49" s="75"/>
      <c r="RTN49" s="75"/>
      <c r="RTO49" s="75"/>
      <c r="RTP49" s="75"/>
      <c r="RTQ49" s="75"/>
      <c r="RTR49" s="75"/>
      <c r="RTS49" s="75"/>
      <c r="RTT49" s="75"/>
      <c r="RTU49" s="75"/>
      <c r="RTV49" s="75"/>
      <c r="RTW49" s="75"/>
      <c r="RTX49" s="75"/>
      <c r="RTY49" s="75"/>
      <c r="RTZ49" s="75"/>
      <c r="RUA49" s="75"/>
      <c r="RUB49" s="75"/>
      <c r="RUC49" s="75"/>
      <c r="RUD49" s="75"/>
      <c r="RUE49" s="75"/>
      <c r="RUF49" s="75"/>
      <c r="RUG49" s="75"/>
      <c r="RUH49" s="75"/>
      <c r="RUI49" s="75"/>
      <c r="RUJ49" s="75"/>
      <c r="RUK49" s="75"/>
      <c r="RUL49" s="75"/>
      <c r="RUM49" s="75"/>
      <c r="RUN49" s="75"/>
      <c r="RUO49" s="75"/>
      <c r="RUP49" s="75"/>
      <c r="RUQ49" s="75"/>
      <c r="RUR49" s="75"/>
      <c r="RUS49" s="75"/>
      <c r="RUT49" s="75"/>
      <c r="RUU49" s="75"/>
      <c r="RUV49" s="75"/>
      <c r="RUW49" s="75"/>
      <c r="RUX49" s="75"/>
      <c r="RUY49" s="75"/>
      <c r="RUZ49" s="75"/>
      <c r="RVA49" s="75"/>
      <c r="RVB49" s="75"/>
      <c r="RVC49" s="75"/>
      <c r="RVD49" s="75"/>
      <c r="RVE49" s="75"/>
      <c r="RVF49" s="75"/>
      <c r="RVG49" s="75"/>
      <c r="RVH49" s="75"/>
      <c r="RVI49" s="75"/>
      <c r="RVJ49" s="75"/>
      <c r="RVK49" s="75"/>
      <c r="RVL49" s="75"/>
      <c r="RVM49" s="75"/>
      <c r="RVN49" s="75"/>
      <c r="RVO49" s="75"/>
      <c r="RVP49" s="75"/>
      <c r="RVQ49" s="75"/>
      <c r="RVR49" s="75"/>
      <c r="RVS49" s="75"/>
      <c r="RVT49" s="75"/>
      <c r="RVU49" s="75"/>
      <c r="RVV49" s="75"/>
      <c r="RVW49" s="75"/>
      <c r="RVX49" s="75"/>
      <c r="RVY49" s="75"/>
      <c r="RVZ49" s="75"/>
      <c r="RWA49" s="75"/>
      <c r="RWB49" s="75"/>
      <c r="RWC49" s="75"/>
      <c r="RWD49" s="75"/>
      <c r="RWE49" s="75"/>
      <c r="RWF49" s="75"/>
      <c r="RWG49" s="75"/>
      <c r="RWH49" s="75"/>
      <c r="RWI49" s="75"/>
      <c r="RWJ49" s="75"/>
      <c r="RWK49" s="75"/>
      <c r="RWL49" s="75"/>
      <c r="RWM49" s="75"/>
      <c r="RWN49" s="75"/>
      <c r="RWO49" s="75"/>
      <c r="RWP49" s="75"/>
      <c r="RWQ49" s="75"/>
      <c r="RWR49" s="75"/>
      <c r="RWS49" s="75"/>
      <c r="RWT49" s="75"/>
      <c r="RWU49" s="75"/>
      <c r="RWV49" s="75"/>
      <c r="RWW49" s="75"/>
      <c r="RWX49" s="75"/>
      <c r="RWY49" s="75"/>
      <c r="RWZ49" s="75"/>
      <c r="RXA49" s="75"/>
      <c r="RXB49" s="75"/>
      <c r="RXC49" s="75"/>
      <c r="RXD49" s="75"/>
      <c r="RXE49" s="75"/>
      <c r="RXF49" s="75"/>
      <c r="RXG49" s="75"/>
      <c r="RXH49" s="75"/>
      <c r="RXI49" s="75"/>
      <c r="RXJ49" s="75"/>
      <c r="RXK49" s="75"/>
      <c r="RXL49" s="75"/>
      <c r="RXM49" s="75"/>
      <c r="RXN49" s="75"/>
      <c r="RXO49" s="75"/>
      <c r="RXP49" s="75"/>
      <c r="RXQ49" s="75"/>
      <c r="RXR49" s="75"/>
      <c r="RXS49" s="75"/>
      <c r="RXT49" s="75"/>
      <c r="RXU49" s="75"/>
      <c r="RXV49" s="75"/>
      <c r="RXW49" s="75"/>
      <c r="RXX49" s="75"/>
      <c r="RXY49" s="75"/>
      <c r="RXZ49" s="75"/>
      <c r="RYA49" s="75"/>
      <c r="RYB49" s="75"/>
      <c r="RYC49" s="75"/>
      <c r="RYD49" s="75"/>
      <c r="RYE49" s="75"/>
      <c r="RYF49" s="75"/>
      <c r="RYG49" s="75"/>
      <c r="RYH49" s="75"/>
      <c r="RYI49" s="75"/>
      <c r="RYJ49" s="75"/>
      <c r="RYK49" s="75"/>
      <c r="RYL49" s="75"/>
      <c r="RYM49" s="75"/>
      <c r="RYN49" s="75"/>
      <c r="RYO49" s="75"/>
      <c r="RYP49" s="75"/>
      <c r="RYQ49" s="75"/>
      <c r="RYR49" s="75"/>
      <c r="RYS49" s="75"/>
      <c r="RYT49" s="75"/>
      <c r="RYU49" s="75"/>
      <c r="RYV49" s="75"/>
      <c r="RYW49" s="75"/>
      <c r="RYX49" s="75"/>
      <c r="RYY49" s="75"/>
      <c r="RYZ49" s="75"/>
      <c r="RZA49" s="75"/>
      <c r="RZB49" s="75"/>
      <c r="RZC49" s="75"/>
      <c r="RZD49" s="75"/>
      <c r="RZE49" s="75"/>
      <c r="RZF49" s="75"/>
      <c r="RZG49" s="75"/>
      <c r="RZH49" s="75"/>
      <c r="RZI49" s="75"/>
      <c r="RZJ49" s="75"/>
      <c r="RZK49" s="75"/>
      <c r="RZL49" s="75"/>
      <c r="RZM49" s="75"/>
      <c r="RZN49" s="75"/>
      <c r="RZO49" s="75"/>
      <c r="RZP49" s="75"/>
      <c r="RZQ49" s="75"/>
      <c r="RZR49" s="75"/>
      <c r="RZS49" s="75"/>
      <c r="RZT49" s="75"/>
      <c r="RZU49" s="75"/>
      <c r="RZV49" s="75"/>
      <c r="RZW49" s="75"/>
      <c r="RZX49" s="75"/>
      <c r="RZY49" s="75"/>
      <c r="RZZ49" s="75"/>
      <c r="SAA49" s="75"/>
      <c r="SAB49" s="75"/>
      <c r="SAC49" s="75"/>
      <c r="SAD49" s="75"/>
      <c r="SAE49" s="75"/>
      <c r="SAF49" s="75"/>
      <c r="SAG49" s="75"/>
      <c r="SAH49" s="75"/>
      <c r="SAI49" s="75"/>
      <c r="SAJ49" s="75"/>
      <c r="SAK49" s="75"/>
      <c r="SAL49" s="75"/>
      <c r="SAM49" s="75"/>
      <c r="SAN49" s="75"/>
      <c r="SAO49" s="75"/>
      <c r="SAP49" s="75"/>
      <c r="SAQ49" s="75"/>
      <c r="SAR49" s="75"/>
      <c r="SAS49" s="75"/>
      <c r="SAT49" s="75"/>
      <c r="SAU49" s="75"/>
      <c r="SAV49" s="75"/>
      <c r="SAW49" s="75"/>
      <c r="SAX49" s="75"/>
      <c r="SAY49" s="75"/>
      <c r="SAZ49" s="75"/>
      <c r="SBA49" s="75"/>
      <c r="SBB49" s="75"/>
      <c r="SBC49" s="75"/>
      <c r="SBD49" s="75"/>
      <c r="SBE49" s="75"/>
      <c r="SBF49" s="75"/>
      <c r="SBG49" s="75"/>
      <c r="SBH49" s="75"/>
      <c r="SBI49" s="75"/>
      <c r="SBJ49" s="75"/>
      <c r="SBK49" s="75"/>
      <c r="SBL49" s="75"/>
      <c r="SBM49" s="75"/>
      <c r="SBN49" s="75"/>
      <c r="SBO49" s="75"/>
      <c r="SBP49" s="75"/>
      <c r="SBQ49" s="75"/>
      <c r="SBR49" s="75"/>
      <c r="SBS49" s="75"/>
      <c r="SBT49" s="75"/>
      <c r="SBU49" s="75"/>
      <c r="SBV49" s="75"/>
      <c r="SBW49" s="75"/>
      <c r="SBX49" s="75"/>
      <c r="SBY49" s="75"/>
      <c r="SBZ49" s="75"/>
      <c r="SCA49" s="75"/>
      <c r="SCB49" s="75"/>
      <c r="SCC49" s="75"/>
      <c r="SCD49" s="75"/>
      <c r="SCE49" s="75"/>
      <c r="SCF49" s="75"/>
      <c r="SCG49" s="75"/>
      <c r="SCH49" s="75"/>
      <c r="SCI49" s="75"/>
      <c r="SCJ49" s="75"/>
      <c r="SCK49" s="75"/>
      <c r="SCL49" s="75"/>
      <c r="SCM49" s="75"/>
      <c r="SCN49" s="75"/>
      <c r="SCO49" s="75"/>
      <c r="SCP49" s="75"/>
      <c r="SCQ49" s="75"/>
      <c r="SCR49" s="75"/>
      <c r="SCS49" s="75"/>
      <c r="SCT49" s="75"/>
      <c r="SCU49" s="75"/>
      <c r="SCV49" s="75"/>
      <c r="SCW49" s="75"/>
      <c r="SCX49" s="75"/>
      <c r="SCY49" s="75"/>
      <c r="SCZ49" s="75"/>
      <c r="SDA49" s="75"/>
      <c r="SDB49" s="75"/>
      <c r="SDC49" s="75"/>
      <c r="SDD49" s="75"/>
      <c r="SDE49" s="75"/>
      <c r="SDF49" s="75"/>
      <c r="SDG49" s="75"/>
      <c r="SDH49" s="75"/>
      <c r="SDI49" s="75"/>
      <c r="SDJ49" s="75"/>
      <c r="SDK49" s="75"/>
      <c r="SDL49" s="75"/>
      <c r="SDM49" s="75"/>
      <c r="SDN49" s="75"/>
      <c r="SDO49" s="75"/>
      <c r="SDP49" s="75"/>
      <c r="SDQ49" s="75"/>
      <c r="SDR49" s="75"/>
      <c r="SDS49" s="75"/>
      <c r="SDT49" s="75"/>
      <c r="SDU49" s="75"/>
      <c r="SDV49" s="75"/>
      <c r="SDW49" s="75"/>
      <c r="SDX49" s="75"/>
      <c r="SDY49" s="75"/>
      <c r="SDZ49" s="75"/>
      <c r="SEA49" s="75"/>
      <c r="SEB49" s="75"/>
      <c r="SEC49" s="75"/>
      <c r="SED49" s="75"/>
      <c r="SEE49" s="75"/>
      <c r="SEF49" s="75"/>
      <c r="SEG49" s="75"/>
      <c r="SEH49" s="75"/>
      <c r="SEI49" s="75"/>
      <c r="SEJ49" s="75"/>
      <c r="SEK49" s="75"/>
      <c r="SEL49" s="75"/>
      <c r="SEM49" s="75"/>
      <c r="SEN49" s="75"/>
      <c r="SEO49" s="75"/>
      <c r="SEP49" s="75"/>
      <c r="SEQ49" s="75"/>
      <c r="SER49" s="75"/>
      <c r="SES49" s="75"/>
      <c r="SET49" s="75"/>
      <c r="SEU49" s="75"/>
      <c r="SEV49" s="75"/>
      <c r="SEW49" s="75"/>
      <c r="SEX49" s="75"/>
      <c r="SEY49" s="75"/>
      <c r="SEZ49" s="75"/>
      <c r="SFA49" s="75"/>
      <c r="SFB49" s="75"/>
      <c r="SFC49" s="75"/>
      <c r="SFD49" s="75"/>
      <c r="SFE49" s="75"/>
      <c r="SFF49" s="75"/>
      <c r="SFG49" s="75"/>
      <c r="SFH49" s="75"/>
      <c r="SFI49" s="75"/>
      <c r="SFJ49" s="75"/>
      <c r="SFK49" s="75"/>
      <c r="SFL49" s="75"/>
      <c r="SFM49" s="75"/>
      <c r="SFN49" s="75"/>
      <c r="SFO49" s="75"/>
      <c r="SFP49" s="75"/>
      <c r="SFQ49" s="75"/>
      <c r="SFR49" s="75"/>
      <c r="SFS49" s="75"/>
      <c r="SFT49" s="75"/>
      <c r="SFU49" s="75"/>
      <c r="SFV49" s="75"/>
      <c r="SFW49" s="75"/>
      <c r="SFX49" s="75"/>
      <c r="SFY49" s="75"/>
      <c r="SFZ49" s="75"/>
      <c r="SGA49" s="75"/>
      <c r="SGB49" s="75"/>
      <c r="SGC49" s="75"/>
      <c r="SGD49" s="75"/>
      <c r="SGE49" s="75"/>
      <c r="SGF49" s="75"/>
      <c r="SGG49" s="75"/>
      <c r="SGH49" s="75"/>
      <c r="SGI49" s="75"/>
      <c r="SGJ49" s="75"/>
      <c r="SGK49" s="75"/>
      <c r="SGL49" s="75"/>
      <c r="SGM49" s="75"/>
      <c r="SGN49" s="75"/>
      <c r="SGO49" s="75"/>
      <c r="SGP49" s="75"/>
      <c r="SGQ49" s="75"/>
      <c r="SGR49" s="75"/>
      <c r="SGS49" s="75"/>
      <c r="SGT49" s="75"/>
      <c r="SGU49" s="75"/>
      <c r="SGV49" s="75"/>
      <c r="SGW49" s="75"/>
      <c r="SGX49" s="75"/>
      <c r="SGY49" s="75"/>
      <c r="SGZ49" s="75"/>
      <c r="SHA49" s="75"/>
      <c r="SHB49" s="75"/>
      <c r="SHC49" s="75"/>
      <c r="SHD49" s="75"/>
      <c r="SHE49" s="75"/>
      <c r="SHF49" s="75"/>
      <c r="SHG49" s="75"/>
      <c r="SHH49" s="75"/>
      <c r="SHI49" s="75"/>
      <c r="SHJ49" s="75"/>
      <c r="SHK49" s="75"/>
      <c r="SHL49" s="75"/>
      <c r="SHM49" s="75"/>
      <c r="SHN49" s="75"/>
      <c r="SHO49" s="75"/>
      <c r="SHP49" s="75"/>
      <c r="SHQ49" s="75"/>
      <c r="SHR49" s="75"/>
      <c r="SHS49" s="75"/>
      <c r="SHT49" s="75"/>
      <c r="SHU49" s="75"/>
      <c r="SHV49" s="75"/>
      <c r="SHW49" s="75"/>
      <c r="SHX49" s="75"/>
      <c r="SHY49" s="75"/>
      <c r="SHZ49" s="75"/>
      <c r="SIA49" s="75"/>
      <c r="SIB49" s="75"/>
      <c r="SIC49" s="75"/>
      <c r="SID49" s="75"/>
      <c r="SIE49" s="75"/>
      <c r="SIF49" s="75"/>
      <c r="SIG49" s="75"/>
      <c r="SIH49" s="75"/>
      <c r="SII49" s="75"/>
      <c r="SIJ49" s="75"/>
      <c r="SIK49" s="75"/>
      <c r="SIL49" s="75"/>
      <c r="SIM49" s="75"/>
      <c r="SIN49" s="75"/>
      <c r="SIO49" s="75"/>
      <c r="SIP49" s="75"/>
      <c r="SIQ49" s="75"/>
      <c r="SIR49" s="75"/>
      <c r="SIS49" s="75"/>
      <c r="SIT49" s="75"/>
      <c r="SIU49" s="75"/>
      <c r="SIV49" s="75"/>
      <c r="SIW49" s="75"/>
      <c r="SIX49" s="75"/>
      <c r="SIY49" s="75"/>
      <c r="SIZ49" s="75"/>
      <c r="SJA49" s="75"/>
      <c r="SJB49" s="75"/>
      <c r="SJC49" s="75"/>
      <c r="SJD49" s="75"/>
      <c r="SJE49" s="75"/>
      <c r="SJF49" s="75"/>
      <c r="SJG49" s="75"/>
      <c r="SJH49" s="75"/>
      <c r="SJI49" s="75"/>
      <c r="SJJ49" s="75"/>
      <c r="SJK49" s="75"/>
      <c r="SJL49" s="75"/>
      <c r="SJM49" s="75"/>
      <c r="SJN49" s="75"/>
      <c r="SJO49" s="75"/>
      <c r="SJP49" s="75"/>
      <c r="SJQ49" s="75"/>
      <c r="SJR49" s="75"/>
      <c r="SJS49" s="75"/>
      <c r="SJT49" s="75"/>
      <c r="SJU49" s="75"/>
      <c r="SJV49" s="75"/>
      <c r="SJW49" s="75"/>
      <c r="SJX49" s="75"/>
      <c r="SJY49" s="75"/>
      <c r="SJZ49" s="75"/>
      <c r="SKA49" s="75"/>
      <c r="SKB49" s="75"/>
      <c r="SKC49" s="75"/>
      <c r="SKD49" s="75"/>
      <c r="SKE49" s="75"/>
      <c r="SKF49" s="75"/>
      <c r="SKG49" s="75"/>
      <c r="SKH49" s="75"/>
      <c r="SKI49" s="75"/>
      <c r="SKJ49" s="75"/>
      <c r="SKK49" s="75"/>
      <c r="SKL49" s="75"/>
      <c r="SKM49" s="75"/>
      <c r="SKN49" s="75"/>
      <c r="SKO49" s="75"/>
      <c r="SKP49" s="75"/>
      <c r="SKQ49" s="75"/>
      <c r="SKR49" s="75"/>
      <c r="SKS49" s="75"/>
      <c r="SKT49" s="75"/>
      <c r="SKU49" s="75"/>
      <c r="SKV49" s="75"/>
      <c r="SKW49" s="75"/>
      <c r="SKX49" s="75"/>
      <c r="SKY49" s="75"/>
      <c r="SKZ49" s="75"/>
      <c r="SLA49" s="75"/>
      <c r="SLB49" s="75"/>
      <c r="SLC49" s="75"/>
      <c r="SLD49" s="75"/>
      <c r="SLE49" s="75"/>
      <c r="SLF49" s="75"/>
      <c r="SLG49" s="75"/>
      <c r="SLH49" s="75"/>
      <c r="SLI49" s="75"/>
      <c r="SLJ49" s="75"/>
      <c r="SLK49" s="75"/>
      <c r="SLL49" s="75"/>
      <c r="SLM49" s="75"/>
      <c r="SLN49" s="75"/>
      <c r="SLO49" s="75"/>
      <c r="SLP49" s="75"/>
      <c r="SLQ49" s="75"/>
      <c r="SLR49" s="75"/>
      <c r="SLS49" s="75"/>
      <c r="SLT49" s="75"/>
      <c r="SLU49" s="75"/>
      <c r="SLV49" s="75"/>
      <c r="SLW49" s="75"/>
      <c r="SLX49" s="75"/>
      <c r="SLY49" s="75"/>
      <c r="SLZ49" s="75"/>
      <c r="SMA49" s="75"/>
      <c r="SMB49" s="75"/>
      <c r="SMC49" s="75"/>
      <c r="SMD49" s="75"/>
      <c r="SME49" s="75"/>
      <c r="SMF49" s="75"/>
      <c r="SMG49" s="75"/>
      <c r="SMH49" s="75"/>
      <c r="SMI49" s="75"/>
      <c r="SMJ49" s="75"/>
      <c r="SMK49" s="75"/>
      <c r="SML49" s="75"/>
      <c r="SMM49" s="75"/>
      <c r="SMN49" s="75"/>
      <c r="SMO49" s="75"/>
      <c r="SMP49" s="75"/>
      <c r="SMQ49" s="75"/>
      <c r="SMR49" s="75"/>
      <c r="SMS49" s="75"/>
      <c r="SMT49" s="75"/>
      <c r="SMU49" s="75"/>
      <c r="SMV49" s="75"/>
      <c r="SMW49" s="75"/>
      <c r="SMX49" s="75"/>
      <c r="SMY49" s="75"/>
      <c r="SMZ49" s="75"/>
      <c r="SNA49" s="75"/>
      <c r="SNB49" s="75"/>
      <c r="SNC49" s="75"/>
      <c r="SND49" s="75"/>
      <c r="SNE49" s="75"/>
      <c r="SNF49" s="75"/>
      <c r="SNG49" s="75"/>
      <c r="SNH49" s="75"/>
      <c r="SNI49" s="75"/>
      <c r="SNJ49" s="75"/>
      <c r="SNK49" s="75"/>
      <c r="SNL49" s="75"/>
      <c r="SNM49" s="75"/>
      <c r="SNN49" s="75"/>
      <c r="SNO49" s="75"/>
      <c r="SNP49" s="75"/>
      <c r="SNQ49" s="75"/>
      <c r="SNR49" s="75"/>
      <c r="SNS49" s="75"/>
      <c r="SNT49" s="75"/>
      <c r="SNU49" s="75"/>
      <c r="SNV49" s="75"/>
      <c r="SNW49" s="75"/>
      <c r="SNX49" s="75"/>
      <c r="SNY49" s="75"/>
      <c r="SNZ49" s="75"/>
      <c r="SOA49" s="75"/>
      <c r="SOB49" s="75"/>
      <c r="SOC49" s="75"/>
      <c r="SOD49" s="75"/>
      <c r="SOE49" s="75"/>
      <c r="SOF49" s="75"/>
      <c r="SOG49" s="75"/>
      <c r="SOH49" s="75"/>
      <c r="SOI49" s="75"/>
      <c r="SOJ49" s="75"/>
      <c r="SOK49" s="75"/>
      <c r="SOL49" s="75"/>
      <c r="SOM49" s="75"/>
      <c r="SON49" s="75"/>
      <c r="SOO49" s="75"/>
      <c r="SOP49" s="75"/>
      <c r="SOQ49" s="75"/>
      <c r="SOR49" s="75"/>
      <c r="SOS49" s="75"/>
      <c r="SOT49" s="75"/>
      <c r="SOU49" s="75"/>
      <c r="SOV49" s="75"/>
      <c r="SOW49" s="75"/>
      <c r="SOX49" s="75"/>
      <c r="SOY49" s="75"/>
      <c r="SOZ49" s="75"/>
      <c r="SPA49" s="75"/>
      <c r="SPB49" s="75"/>
      <c r="SPC49" s="75"/>
      <c r="SPD49" s="75"/>
      <c r="SPE49" s="75"/>
      <c r="SPF49" s="75"/>
      <c r="SPG49" s="75"/>
      <c r="SPH49" s="75"/>
      <c r="SPI49" s="75"/>
      <c r="SPJ49" s="75"/>
      <c r="SPK49" s="75"/>
      <c r="SPL49" s="75"/>
      <c r="SPM49" s="75"/>
      <c r="SPN49" s="75"/>
      <c r="SPO49" s="75"/>
      <c r="SPP49" s="75"/>
      <c r="SPQ49" s="75"/>
      <c r="SPR49" s="75"/>
      <c r="SPS49" s="75"/>
      <c r="SPT49" s="75"/>
      <c r="SPU49" s="75"/>
      <c r="SPV49" s="75"/>
      <c r="SPW49" s="75"/>
      <c r="SPX49" s="75"/>
      <c r="SPY49" s="75"/>
      <c r="SPZ49" s="75"/>
      <c r="SQA49" s="75"/>
      <c r="SQB49" s="75"/>
      <c r="SQC49" s="75"/>
      <c r="SQD49" s="75"/>
      <c r="SQE49" s="75"/>
      <c r="SQF49" s="75"/>
      <c r="SQG49" s="75"/>
      <c r="SQH49" s="75"/>
      <c r="SQI49" s="75"/>
      <c r="SQJ49" s="75"/>
      <c r="SQK49" s="75"/>
      <c r="SQL49" s="75"/>
      <c r="SQM49" s="75"/>
      <c r="SQN49" s="75"/>
      <c r="SQO49" s="75"/>
      <c r="SQP49" s="75"/>
      <c r="SQQ49" s="75"/>
      <c r="SQR49" s="75"/>
      <c r="SQS49" s="75"/>
      <c r="SQT49" s="75"/>
      <c r="SQU49" s="75"/>
      <c r="SQV49" s="75"/>
      <c r="SQW49" s="75"/>
      <c r="SQX49" s="75"/>
      <c r="SQY49" s="75"/>
      <c r="SQZ49" s="75"/>
      <c r="SRA49" s="75"/>
      <c r="SRB49" s="75"/>
      <c r="SRC49" s="75"/>
      <c r="SRD49" s="75"/>
      <c r="SRE49" s="75"/>
      <c r="SRF49" s="75"/>
      <c r="SRG49" s="75"/>
      <c r="SRH49" s="75"/>
      <c r="SRI49" s="75"/>
      <c r="SRJ49" s="75"/>
      <c r="SRK49" s="75"/>
      <c r="SRL49" s="75"/>
      <c r="SRM49" s="75"/>
      <c r="SRN49" s="75"/>
      <c r="SRO49" s="75"/>
      <c r="SRP49" s="75"/>
      <c r="SRQ49" s="75"/>
      <c r="SRR49" s="75"/>
      <c r="SRS49" s="75"/>
      <c r="SRT49" s="75"/>
      <c r="SRU49" s="75"/>
      <c r="SRV49" s="75"/>
      <c r="SRW49" s="75"/>
      <c r="SRX49" s="75"/>
      <c r="SRY49" s="75"/>
      <c r="SRZ49" s="75"/>
      <c r="SSA49" s="75"/>
      <c r="SSB49" s="75"/>
      <c r="SSC49" s="75"/>
      <c r="SSD49" s="75"/>
      <c r="SSE49" s="75"/>
      <c r="SSF49" s="75"/>
      <c r="SSG49" s="75"/>
      <c r="SSH49" s="75"/>
      <c r="SSI49" s="75"/>
      <c r="SSJ49" s="75"/>
      <c r="SSK49" s="75"/>
      <c r="SSL49" s="75"/>
      <c r="SSM49" s="75"/>
      <c r="SSN49" s="75"/>
      <c r="SSO49" s="75"/>
      <c r="SSP49" s="75"/>
      <c r="SSQ49" s="75"/>
      <c r="SSR49" s="75"/>
      <c r="SSS49" s="75"/>
      <c r="SST49" s="75"/>
      <c r="SSU49" s="75"/>
      <c r="SSV49" s="75"/>
      <c r="SSW49" s="75"/>
      <c r="SSX49" s="75"/>
      <c r="SSY49" s="75"/>
      <c r="SSZ49" s="75"/>
      <c r="STA49" s="75"/>
      <c r="STB49" s="75"/>
      <c r="STC49" s="75"/>
      <c r="STD49" s="75"/>
      <c r="STE49" s="75"/>
      <c r="STF49" s="75"/>
      <c r="STG49" s="75"/>
      <c r="STH49" s="75"/>
      <c r="STI49" s="75"/>
      <c r="STJ49" s="75"/>
      <c r="STK49" s="75"/>
      <c r="STL49" s="75"/>
      <c r="STM49" s="75"/>
      <c r="STN49" s="75"/>
      <c r="STO49" s="75"/>
      <c r="STP49" s="75"/>
      <c r="STQ49" s="75"/>
      <c r="STR49" s="75"/>
      <c r="STS49" s="75"/>
      <c r="STT49" s="75"/>
      <c r="STU49" s="75"/>
      <c r="STV49" s="75"/>
      <c r="STW49" s="75"/>
      <c r="STX49" s="75"/>
      <c r="STY49" s="75"/>
      <c r="STZ49" s="75"/>
      <c r="SUA49" s="75"/>
      <c r="SUB49" s="75"/>
      <c r="SUC49" s="75"/>
      <c r="SUD49" s="75"/>
      <c r="SUE49" s="75"/>
      <c r="SUF49" s="75"/>
      <c r="SUG49" s="75"/>
      <c r="SUH49" s="75"/>
      <c r="SUI49" s="75"/>
      <c r="SUJ49" s="75"/>
      <c r="SUK49" s="75"/>
      <c r="SUL49" s="75"/>
      <c r="SUM49" s="75"/>
      <c r="SUN49" s="75"/>
      <c r="SUO49" s="75"/>
      <c r="SUP49" s="75"/>
      <c r="SUQ49" s="75"/>
      <c r="SUR49" s="75"/>
      <c r="SUS49" s="75"/>
      <c r="SUT49" s="75"/>
      <c r="SUU49" s="75"/>
      <c r="SUV49" s="75"/>
      <c r="SUW49" s="75"/>
      <c r="SUX49" s="75"/>
      <c r="SUY49" s="75"/>
      <c r="SUZ49" s="75"/>
      <c r="SVA49" s="75"/>
      <c r="SVB49" s="75"/>
      <c r="SVC49" s="75"/>
      <c r="SVD49" s="75"/>
      <c r="SVE49" s="75"/>
      <c r="SVF49" s="75"/>
      <c r="SVG49" s="75"/>
      <c r="SVH49" s="75"/>
      <c r="SVI49" s="75"/>
      <c r="SVJ49" s="75"/>
      <c r="SVK49" s="75"/>
      <c r="SVL49" s="75"/>
      <c r="SVM49" s="75"/>
      <c r="SVN49" s="75"/>
      <c r="SVO49" s="75"/>
      <c r="SVP49" s="75"/>
      <c r="SVQ49" s="75"/>
      <c r="SVR49" s="75"/>
      <c r="SVS49" s="75"/>
      <c r="SVT49" s="75"/>
      <c r="SVU49" s="75"/>
      <c r="SVV49" s="75"/>
      <c r="SVW49" s="75"/>
      <c r="SVX49" s="75"/>
      <c r="SVY49" s="75"/>
      <c r="SVZ49" s="75"/>
      <c r="SWA49" s="75"/>
      <c r="SWB49" s="75"/>
      <c r="SWC49" s="75"/>
      <c r="SWD49" s="75"/>
      <c r="SWE49" s="75"/>
      <c r="SWF49" s="75"/>
      <c r="SWG49" s="75"/>
      <c r="SWH49" s="75"/>
      <c r="SWI49" s="75"/>
      <c r="SWJ49" s="75"/>
      <c r="SWK49" s="75"/>
      <c r="SWL49" s="75"/>
      <c r="SWM49" s="75"/>
      <c r="SWN49" s="75"/>
      <c r="SWO49" s="75"/>
      <c r="SWP49" s="75"/>
      <c r="SWQ49" s="75"/>
      <c r="SWR49" s="75"/>
      <c r="SWS49" s="75"/>
      <c r="SWT49" s="75"/>
      <c r="SWU49" s="75"/>
      <c r="SWV49" s="75"/>
      <c r="SWW49" s="75"/>
      <c r="SWX49" s="75"/>
      <c r="SWY49" s="75"/>
      <c r="SWZ49" s="75"/>
      <c r="SXA49" s="75"/>
      <c r="SXB49" s="75"/>
      <c r="SXC49" s="75"/>
      <c r="SXD49" s="75"/>
      <c r="SXE49" s="75"/>
      <c r="SXF49" s="75"/>
      <c r="SXG49" s="75"/>
      <c r="SXH49" s="75"/>
      <c r="SXI49" s="75"/>
      <c r="SXJ49" s="75"/>
      <c r="SXK49" s="75"/>
      <c r="SXL49" s="75"/>
      <c r="SXM49" s="75"/>
      <c r="SXN49" s="75"/>
      <c r="SXO49" s="75"/>
      <c r="SXP49" s="75"/>
      <c r="SXQ49" s="75"/>
      <c r="SXR49" s="75"/>
      <c r="SXS49" s="75"/>
      <c r="SXT49" s="75"/>
      <c r="SXU49" s="75"/>
      <c r="SXV49" s="75"/>
      <c r="SXW49" s="75"/>
      <c r="SXX49" s="75"/>
      <c r="SXY49" s="75"/>
      <c r="SXZ49" s="75"/>
      <c r="SYA49" s="75"/>
      <c r="SYB49" s="75"/>
      <c r="SYC49" s="75"/>
      <c r="SYD49" s="75"/>
      <c r="SYE49" s="75"/>
      <c r="SYF49" s="75"/>
      <c r="SYG49" s="75"/>
      <c r="SYH49" s="75"/>
      <c r="SYI49" s="75"/>
      <c r="SYJ49" s="75"/>
      <c r="SYK49" s="75"/>
      <c r="SYL49" s="75"/>
      <c r="SYM49" s="75"/>
      <c r="SYN49" s="75"/>
      <c r="SYO49" s="75"/>
      <c r="SYP49" s="75"/>
      <c r="SYQ49" s="75"/>
      <c r="SYR49" s="75"/>
      <c r="SYS49" s="75"/>
      <c r="SYT49" s="75"/>
      <c r="SYU49" s="75"/>
      <c r="SYV49" s="75"/>
      <c r="SYW49" s="75"/>
      <c r="SYX49" s="75"/>
      <c r="SYY49" s="75"/>
      <c r="SYZ49" s="75"/>
      <c r="SZA49" s="75"/>
      <c r="SZB49" s="75"/>
      <c r="SZC49" s="75"/>
      <c r="SZD49" s="75"/>
      <c r="SZE49" s="75"/>
      <c r="SZF49" s="75"/>
      <c r="SZG49" s="75"/>
      <c r="SZH49" s="75"/>
      <c r="SZI49" s="75"/>
      <c r="SZJ49" s="75"/>
      <c r="SZK49" s="75"/>
      <c r="SZL49" s="75"/>
      <c r="SZM49" s="75"/>
      <c r="SZN49" s="75"/>
      <c r="SZO49" s="75"/>
      <c r="SZP49" s="75"/>
      <c r="SZQ49" s="75"/>
      <c r="SZR49" s="75"/>
      <c r="SZS49" s="75"/>
      <c r="SZT49" s="75"/>
      <c r="SZU49" s="75"/>
      <c r="SZV49" s="75"/>
      <c r="SZW49" s="75"/>
      <c r="SZX49" s="75"/>
      <c r="SZY49" s="75"/>
      <c r="SZZ49" s="75"/>
      <c r="TAA49" s="75"/>
      <c r="TAB49" s="75"/>
      <c r="TAC49" s="75"/>
      <c r="TAD49" s="75"/>
      <c r="TAE49" s="75"/>
      <c r="TAF49" s="75"/>
      <c r="TAG49" s="75"/>
      <c r="TAH49" s="75"/>
      <c r="TAI49" s="75"/>
      <c r="TAJ49" s="75"/>
      <c r="TAK49" s="75"/>
      <c r="TAL49" s="75"/>
      <c r="TAM49" s="75"/>
      <c r="TAN49" s="75"/>
      <c r="TAO49" s="75"/>
      <c r="TAP49" s="75"/>
      <c r="TAQ49" s="75"/>
      <c r="TAR49" s="75"/>
      <c r="TAS49" s="75"/>
      <c r="TAT49" s="75"/>
      <c r="TAU49" s="75"/>
      <c r="TAV49" s="75"/>
      <c r="TAW49" s="75"/>
      <c r="TAX49" s="75"/>
      <c r="TAY49" s="75"/>
      <c r="TAZ49" s="75"/>
      <c r="TBA49" s="75"/>
      <c r="TBB49" s="75"/>
      <c r="TBC49" s="75"/>
      <c r="TBD49" s="75"/>
      <c r="TBE49" s="75"/>
      <c r="TBF49" s="75"/>
      <c r="TBG49" s="75"/>
      <c r="TBH49" s="75"/>
      <c r="TBI49" s="75"/>
      <c r="TBJ49" s="75"/>
      <c r="TBK49" s="75"/>
      <c r="TBL49" s="75"/>
      <c r="TBM49" s="75"/>
      <c r="TBN49" s="75"/>
      <c r="TBO49" s="75"/>
      <c r="TBP49" s="75"/>
      <c r="TBQ49" s="75"/>
      <c r="TBR49" s="75"/>
      <c r="TBS49" s="75"/>
      <c r="TBT49" s="75"/>
      <c r="TBU49" s="75"/>
      <c r="TBV49" s="75"/>
      <c r="TBW49" s="75"/>
      <c r="TBX49" s="75"/>
      <c r="TBY49" s="75"/>
      <c r="TBZ49" s="75"/>
      <c r="TCA49" s="75"/>
      <c r="TCB49" s="75"/>
      <c r="TCC49" s="75"/>
      <c r="TCD49" s="75"/>
      <c r="TCE49" s="75"/>
      <c r="TCF49" s="75"/>
      <c r="TCG49" s="75"/>
      <c r="TCH49" s="75"/>
      <c r="TCI49" s="75"/>
      <c r="TCJ49" s="75"/>
      <c r="TCK49" s="75"/>
      <c r="TCL49" s="75"/>
      <c r="TCM49" s="75"/>
      <c r="TCN49" s="75"/>
      <c r="TCO49" s="75"/>
      <c r="TCP49" s="75"/>
      <c r="TCQ49" s="75"/>
      <c r="TCR49" s="75"/>
      <c r="TCS49" s="75"/>
      <c r="TCT49" s="75"/>
      <c r="TCU49" s="75"/>
      <c r="TCV49" s="75"/>
      <c r="TCW49" s="75"/>
      <c r="TCX49" s="75"/>
      <c r="TCY49" s="75"/>
      <c r="TCZ49" s="75"/>
      <c r="TDA49" s="75"/>
      <c r="TDB49" s="75"/>
      <c r="TDC49" s="75"/>
      <c r="TDD49" s="75"/>
      <c r="TDE49" s="75"/>
      <c r="TDF49" s="75"/>
      <c r="TDG49" s="75"/>
      <c r="TDH49" s="75"/>
      <c r="TDI49" s="75"/>
      <c r="TDJ49" s="75"/>
      <c r="TDK49" s="75"/>
      <c r="TDL49" s="75"/>
      <c r="TDM49" s="75"/>
      <c r="TDN49" s="75"/>
      <c r="TDO49" s="75"/>
      <c r="TDP49" s="75"/>
      <c r="TDQ49" s="75"/>
      <c r="TDR49" s="75"/>
      <c r="TDS49" s="75"/>
      <c r="TDT49" s="75"/>
      <c r="TDU49" s="75"/>
      <c r="TDV49" s="75"/>
      <c r="TDW49" s="75"/>
      <c r="TDX49" s="75"/>
      <c r="TDY49" s="75"/>
      <c r="TDZ49" s="75"/>
      <c r="TEA49" s="75"/>
      <c r="TEB49" s="75"/>
      <c r="TEC49" s="75"/>
      <c r="TED49" s="75"/>
      <c r="TEE49" s="75"/>
      <c r="TEF49" s="75"/>
      <c r="TEG49" s="75"/>
      <c r="TEH49" s="75"/>
      <c r="TEI49" s="75"/>
      <c r="TEJ49" s="75"/>
      <c r="TEK49" s="75"/>
      <c r="TEL49" s="75"/>
      <c r="TEM49" s="75"/>
      <c r="TEN49" s="75"/>
      <c r="TEO49" s="75"/>
      <c r="TEP49" s="75"/>
      <c r="TEQ49" s="75"/>
      <c r="TER49" s="75"/>
      <c r="TES49" s="75"/>
      <c r="TET49" s="75"/>
      <c r="TEU49" s="75"/>
      <c r="TEV49" s="75"/>
      <c r="TEW49" s="75"/>
      <c r="TEX49" s="75"/>
      <c r="TEY49" s="75"/>
      <c r="TEZ49" s="75"/>
      <c r="TFA49" s="75"/>
      <c r="TFB49" s="75"/>
      <c r="TFC49" s="75"/>
      <c r="TFD49" s="75"/>
      <c r="TFE49" s="75"/>
      <c r="TFF49" s="75"/>
      <c r="TFG49" s="75"/>
      <c r="TFH49" s="75"/>
      <c r="TFI49" s="75"/>
      <c r="TFJ49" s="75"/>
      <c r="TFK49" s="75"/>
      <c r="TFL49" s="75"/>
      <c r="TFM49" s="75"/>
      <c r="TFN49" s="75"/>
      <c r="TFO49" s="75"/>
      <c r="TFP49" s="75"/>
      <c r="TFQ49" s="75"/>
      <c r="TFR49" s="75"/>
      <c r="TFS49" s="75"/>
      <c r="TFT49" s="75"/>
      <c r="TFU49" s="75"/>
      <c r="TFV49" s="75"/>
      <c r="TFW49" s="75"/>
      <c r="TFX49" s="75"/>
      <c r="TFY49" s="75"/>
      <c r="TFZ49" s="75"/>
      <c r="TGA49" s="75"/>
      <c r="TGB49" s="75"/>
      <c r="TGC49" s="75"/>
      <c r="TGD49" s="75"/>
      <c r="TGE49" s="75"/>
      <c r="TGF49" s="75"/>
      <c r="TGG49" s="75"/>
      <c r="TGH49" s="75"/>
      <c r="TGI49" s="75"/>
      <c r="TGJ49" s="75"/>
      <c r="TGK49" s="75"/>
      <c r="TGL49" s="75"/>
      <c r="TGM49" s="75"/>
      <c r="TGN49" s="75"/>
      <c r="TGO49" s="75"/>
      <c r="TGP49" s="75"/>
      <c r="TGQ49" s="75"/>
      <c r="TGR49" s="75"/>
      <c r="TGS49" s="75"/>
      <c r="TGT49" s="75"/>
      <c r="TGU49" s="75"/>
      <c r="TGV49" s="75"/>
      <c r="TGW49" s="75"/>
      <c r="TGX49" s="75"/>
      <c r="TGY49" s="75"/>
      <c r="TGZ49" s="75"/>
      <c r="THA49" s="75"/>
      <c r="THB49" s="75"/>
      <c r="THC49" s="75"/>
      <c r="THD49" s="75"/>
      <c r="THE49" s="75"/>
      <c r="THF49" s="75"/>
      <c r="THG49" s="75"/>
      <c r="THH49" s="75"/>
      <c r="THI49" s="75"/>
      <c r="THJ49" s="75"/>
      <c r="THK49" s="75"/>
      <c r="THL49" s="75"/>
      <c r="THM49" s="75"/>
      <c r="THN49" s="75"/>
      <c r="THO49" s="75"/>
      <c r="THP49" s="75"/>
      <c r="THQ49" s="75"/>
      <c r="THR49" s="75"/>
      <c r="THS49" s="75"/>
      <c r="THT49" s="75"/>
      <c r="THU49" s="75"/>
      <c r="THV49" s="75"/>
      <c r="THW49" s="75"/>
      <c r="THX49" s="75"/>
      <c r="THY49" s="75"/>
      <c r="THZ49" s="75"/>
      <c r="TIA49" s="75"/>
      <c r="TIB49" s="75"/>
      <c r="TIC49" s="75"/>
      <c r="TID49" s="75"/>
      <c r="TIE49" s="75"/>
      <c r="TIF49" s="75"/>
      <c r="TIG49" s="75"/>
      <c r="TIH49" s="75"/>
      <c r="TII49" s="75"/>
      <c r="TIJ49" s="75"/>
      <c r="TIK49" s="75"/>
      <c r="TIL49" s="75"/>
      <c r="TIM49" s="75"/>
      <c r="TIN49" s="75"/>
      <c r="TIO49" s="75"/>
      <c r="TIP49" s="75"/>
      <c r="TIQ49" s="75"/>
      <c r="TIR49" s="75"/>
      <c r="TIS49" s="75"/>
      <c r="TIT49" s="75"/>
      <c r="TIU49" s="75"/>
      <c r="TIV49" s="75"/>
      <c r="TIW49" s="75"/>
      <c r="TIX49" s="75"/>
      <c r="TIY49" s="75"/>
      <c r="TIZ49" s="75"/>
      <c r="TJA49" s="75"/>
      <c r="TJB49" s="75"/>
      <c r="TJC49" s="75"/>
      <c r="TJD49" s="75"/>
      <c r="TJE49" s="75"/>
      <c r="TJF49" s="75"/>
      <c r="TJG49" s="75"/>
      <c r="TJH49" s="75"/>
      <c r="TJI49" s="75"/>
      <c r="TJJ49" s="75"/>
      <c r="TJK49" s="75"/>
      <c r="TJL49" s="75"/>
      <c r="TJM49" s="75"/>
      <c r="TJN49" s="75"/>
      <c r="TJO49" s="75"/>
      <c r="TJP49" s="75"/>
      <c r="TJQ49" s="75"/>
      <c r="TJR49" s="75"/>
      <c r="TJS49" s="75"/>
      <c r="TJT49" s="75"/>
      <c r="TJU49" s="75"/>
      <c r="TJV49" s="75"/>
      <c r="TJW49" s="75"/>
      <c r="TJX49" s="75"/>
      <c r="TJY49" s="75"/>
      <c r="TJZ49" s="75"/>
      <c r="TKA49" s="75"/>
      <c r="TKB49" s="75"/>
      <c r="TKC49" s="75"/>
      <c r="TKD49" s="75"/>
      <c r="TKE49" s="75"/>
      <c r="TKF49" s="75"/>
      <c r="TKG49" s="75"/>
      <c r="TKH49" s="75"/>
      <c r="TKI49" s="75"/>
      <c r="TKJ49" s="75"/>
      <c r="TKK49" s="75"/>
      <c r="TKL49" s="75"/>
      <c r="TKM49" s="75"/>
      <c r="TKN49" s="75"/>
      <c r="TKO49" s="75"/>
      <c r="TKP49" s="75"/>
      <c r="TKQ49" s="75"/>
      <c r="TKR49" s="75"/>
      <c r="TKS49" s="75"/>
      <c r="TKT49" s="75"/>
      <c r="TKU49" s="75"/>
      <c r="TKV49" s="75"/>
      <c r="TKW49" s="75"/>
      <c r="TKX49" s="75"/>
      <c r="TKY49" s="75"/>
      <c r="TKZ49" s="75"/>
      <c r="TLA49" s="75"/>
      <c r="TLB49" s="75"/>
      <c r="TLC49" s="75"/>
      <c r="TLD49" s="75"/>
      <c r="TLE49" s="75"/>
      <c r="TLF49" s="75"/>
      <c r="TLG49" s="75"/>
      <c r="TLH49" s="75"/>
      <c r="TLI49" s="75"/>
      <c r="TLJ49" s="75"/>
      <c r="TLK49" s="75"/>
      <c r="TLL49" s="75"/>
      <c r="TLM49" s="75"/>
      <c r="TLN49" s="75"/>
      <c r="TLO49" s="75"/>
      <c r="TLP49" s="75"/>
      <c r="TLQ49" s="75"/>
      <c r="TLR49" s="75"/>
      <c r="TLS49" s="75"/>
      <c r="TLT49" s="75"/>
      <c r="TLU49" s="75"/>
      <c r="TLV49" s="75"/>
      <c r="TLW49" s="75"/>
      <c r="TLX49" s="75"/>
      <c r="TLY49" s="75"/>
      <c r="TLZ49" s="75"/>
      <c r="TMA49" s="75"/>
      <c r="TMB49" s="75"/>
      <c r="TMC49" s="75"/>
      <c r="TMD49" s="75"/>
      <c r="TME49" s="75"/>
      <c r="TMF49" s="75"/>
      <c r="TMG49" s="75"/>
      <c r="TMH49" s="75"/>
      <c r="TMI49" s="75"/>
      <c r="TMJ49" s="75"/>
      <c r="TMK49" s="75"/>
      <c r="TML49" s="75"/>
      <c r="TMM49" s="75"/>
      <c r="TMN49" s="75"/>
      <c r="TMO49" s="75"/>
      <c r="TMP49" s="75"/>
      <c r="TMQ49" s="75"/>
      <c r="TMR49" s="75"/>
      <c r="TMS49" s="75"/>
      <c r="TMT49" s="75"/>
      <c r="TMU49" s="75"/>
      <c r="TMV49" s="75"/>
      <c r="TMW49" s="75"/>
      <c r="TMX49" s="75"/>
      <c r="TMY49" s="75"/>
      <c r="TMZ49" s="75"/>
      <c r="TNA49" s="75"/>
      <c r="TNB49" s="75"/>
      <c r="TNC49" s="75"/>
      <c r="TND49" s="75"/>
      <c r="TNE49" s="75"/>
      <c r="TNF49" s="75"/>
      <c r="TNG49" s="75"/>
      <c r="TNH49" s="75"/>
      <c r="TNI49" s="75"/>
      <c r="TNJ49" s="75"/>
      <c r="TNK49" s="75"/>
      <c r="TNL49" s="75"/>
      <c r="TNM49" s="75"/>
      <c r="TNN49" s="75"/>
      <c r="TNO49" s="75"/>
      <c r="TNP49" s="75"/>
      <c r="TNQ49" s="75"/>
      <c r="TNR49" s="75"/>
      <c r="TNS49" s="75"/>
      <c r="TNT49" s="75"/>
      <c r="TNU49" s="75"/>
      <c r="TNV49" s="75"/>
      <c r="TNW49" s="75"/>
      <c r="TNX49" s="75"/>
      <c r="TNY49" s="75"/>
      <c r="TNZ49" s="75"/>
      <c r="TOA49" s="75"/>
      <c r="TOB49" s="75"/>
      <c r="TOC49" s="75"/>
      <c r="TOD49" s="75"/>
      <c r="TOE49" s="75"/>
      <c r="TOF49" s="75"/>
      <c r="TOG49" s="75"/>
      <c r="TOH49" s="75"/>
      <c r="TOI49" s="75"/>
      <c r="TOJ49" s="75"/>
      <c r="TOK49" s="75"/>
      <c r="TOL49" s="75"/>
      <c r="TOM49" s="75"/>
      <c r="TON49" s="75"/>
      <c r="TOO49" s="75"/>
      <c r="TOP49" s="75"/>
      <c r="TOQ49" s="75"/>
      <c r="TOR49" s="75"/>
      <c r="TOS49" s="75"/>
      <c r="TOT49" s="75"/>
      <c r="TOU49" s="75"/>
      <c r="TOV49" s="75"/>
      <c r="TOW49" s="75"/>
      <c r="TOX49" s="75"/>
      <c r="TOY49" s="75"/>
      <c r="TOZ49" s="75"/>
      <c r="TPA49" s="75"/>
      <c r="TPB49" s="75"/>
      <c r="TPC49" s="75"/>
      <c r="TPD49" s="75"/>
      <c r="TPE49" s="75"/>
      <c r="TPF49" s="75"/>
      <c r="TPG49" s="75"/>
      <c r="TPH49" s="75"/>
      <c r="TPI49" s="75"/>
      <c r="TPJ49" s="75"/>
      <c r="TPK49" s="75"/>
      <c r="TPL49" s="75"/>
      <c r="TPM49" s="75"/>
      <c r="TPN49" s="75"/>
      <c r="TPO49" s="75"/>
      <c r="TPP49" s="75"/>
      <c r="TPQ49" s="75"/>
      <c r="TPR49" s="75"/>
      <c r="TPS49" s="75"/>
      <c r="TPT49" s="75"/>
      <c r="TPU49" s="75"/>
      <c r="TPV49" s="75"/>
      <c r="TPW49" s="75"/>
      <c r="TPX49" s="75"/>
      <c r="TPY49" s="75"/>
      <c r="TPZ49" s="75"/>
      <c r="TQA49" s="75"/>
      <c r="TQB49" s="75"/>
      <c r="TQC49" s="75"/>
      <c r="TQD49" s="75"/>
      <c r="TQE49" s="75"/>
      <c r="TQF49" s="75"/>
      <c r="TQG49" s="75"/>
      <c r="TQH49" s="75"/>
      <c r="TQI49" s="75"/>
      <c r="TQJ49" s="75"/>
      <c r="TQK49" s="75"/>
      <c r="TQL49" s="75"/>
      <c r="TQM49" s="75"/>
      <c r="TQN49" s="75"/>
      <c r="TQO49" s="75"/>
      <c r="TQP49" s="75"/>
      <c r="TQQ49" s="75"/>
      <c r="TQR49" s="75"/>
      <c r="TQS49" s="75"/>
      <c r="TQT49" s="75"/>
      <c r="TQU49" s="75"/>
      <c r="TQV49" s="75"/>
      <c r="TQW49" s="75"/>
      <c r="TQX49" s="75"/>
      <c r="TQY49" s="75"/>
      <c r="TQZ49" s="75"/>
      <c r="TRA49" s="75"/>
      <c r="TRB49" s="75"/>
      <c r="TRC49" s="75"/>
      <c r="TRD49" s="75"/>
      <c r="TRE49" s="75"/>
      <c r="TRF49" s="75"/>
      <c r="TRG49" s="75"/>
      <c r="TRH49" s="75"/>
      <c r="TRI49" s="75"/>
      <c r="TRJ49" s="75"/>
      <c r="TRK49" s="75"/>
      <c r="TRL49" s="75"/>
      <c r="TRM49" s="75"/>
      <c r="TRN49" s="75"/>
      <c r="TRO49" s="75"/>
      <c r="TRP49" s="75"/>
      <c r="TRQ49" s="75"/>
      <c r="TRR49" s="75"/>
      <c r="TRS49" s="75"/>
      <c r="TRT49" s="75"/>
      <c r="TRU49" s="75"/>
      <c r="TRV49" s="75"/>
      <c r="TRW49" s="75"/>
      <c r="TRX49" s="75"/>
      <c r="TRY49" s="75"/>
      <c r="TRZ49" s="75"/>
      <c r="TSA49" s="75"/>
      <c r="TSB49" s="75"/>
      <c r="TSC49" s="75"/>
      <c r="TSD49" s="75"/>
      <c r="TSE49" s="75"/>
      <c r="TSF49" s="75"/>
      <c r="TSG49" s="75"/>
      <c r="TSH49" s="75"/>
      <c r="TSI49" s="75"/>
      <c r="TSJ49" s="75"/>
      <c r="TSK49" s="75"/>
      <c r="TSL49" s="75"/>
      <c r="TSM49" s="75"/>
      <c r="TSN49" s="75"/>
      <c r="TSO49" s="75"/>
      <c r="TSP49" s="75"/>
      <c r="TSQ49" s="75"/>
      <c r="TSR49" s="75"/>
      <c r="TSS49" s="75"/>
      <c r="TST49" s="75"/>
      <c r="TSU49" s="75"/>
      <c r="TSV49" s="75"/>
      <c r="TSW49" s="75"/>
      <c r="TSX49" s="75"/>
      <c r="TSY49" s="75"/>
      <c r="TSZ49" s="75"/>
      <c r="TTA49" s="75"/>
      <c r="TTB49" s="75"/>
      <c r="TTC49" s="75"/>
      <c r="TTD49" s="75"/>
      <c r="TTE49" s="75"/>
      <c r="TTF49" s="75"/>
      <c r="TTG49" s="75"/>
      <c r="TTH49" s="75"/>
      <c r="TTI49" s="75"/>
      <c r="TTJ49" s="75"/>
      <c r="TTK49" s="75"/>
      <c r="TTL49" s="75"/>
      <c r="TTM49" s="75"/>
      <c r="TTN49" s="75"/>
      <c r="TTO49" s="75"/>
      <c r="TTP49" s="75"/>
      <c r="TTQ49" s="75"/>
      <c r="TTR49" s="75"/>
      <c r="TTS49" s="75"/>
      <c r="TTT49" s="75"/>
      <c r="TTU49" s="75"/>
      <c r="TTV49" s="75"/>
      <c r="TTW49" s="75"/>
      <c r="TTX49" s="75"/>
      <c r="TTY49" s="75"/>
      <c r="TTZ49" s="75"/>
      <c r="TUA49" s="75"/>
      <c r="TUB49" s="75"/>
      <c r="TUC49" s="75"/>
      <c r="TUD49" s="75"/>
      <c r="TUE49" s="75"/>
      <c r="TUF49" s="75"/>
      <c r="TUG49" s="75"/>
      <c r="TUH49" s="75"/>
      <c r="TUI49" s="75"/>
      <c r="TUJ49" s="75"/>
      <c r="TUK49" s="75"/>
      <c r="TUL49" s="75"/>
      <c r="TUM49" s="75"/>
      <c r="TUN49" s="75"/>
      <c r="TUO49" s="75"/>
      <c r="TUP49" s="75"/>
      <c r="TUQ49" s="75"/>
      <c r="TUR49" s="75"/>
      <c r="TUS49" s="75"/>
      <c r="TUT49" s="75"/>
      <c r="TUU49" s="75"/>
      <c r="TUV49" s="75"/>
      <c r="TUW49" s="75"/>
      <c r="TUX49" s="75"/>
      <c r="TUY49" s="75"/>
      <c r="TUZ49" s="75"/>
      <c r="TVA49" s="75"/>
      <c r="TVB49" s="75"/>
      <c r="TVC49" s="75"/>
      <c r="TVD49" s="75"/>
      <c r="TVE49" s="75"/>
      <c r="TVF49" s="75"/>
      <c r="TVG49" s="75"/>
      <c r="TVH49" s="75"/>
      <c r="TVI49" s="75"/>
      <c r="TVJ49" s="75"/>
      <c r="TVK49" s="75"/>
      <c r="TVL49" s="75"/>
      <c r="TVM49" s="75"/>
      <c r="TVN49" s="75"/>
      <c r="TVO49" s="75"/>
      <c r="TVP49" s="75"/>
      <c r="TVQ49" s="75"/>
      <c r="TVR49" s="75"/>
      <c r="TVS49" s="75"/>
      <c r="TVT49" s="75"/>
      <c r="TVU49" s="75"/>
      <c r="TVV49" s="75"/>
      <c r="TVW49" s="75"/>
      <c r="TVX49" s="75"/>
      <c r="TVY49" s="75"/>
      <c r="TVZ49" s="75"/>
      <c r="TWA49" s="75"/>
      <c r="TWB49" s="75"/>
      <c r="TWC49" s="75"/>
      <c r="TWD49" s="75"/>
      <c r="TWE49" s="75"/>
      <c r="TWF49" s="75"/>
      <c r="TWG49" s="75"/>
      <c r="TWH49" s="75"/>
      <c r="TWI49" s="75"/>
      <c r="TWJ49" s="75"/>
      <c r="TWK49" s="75"/>
      <c r="TWL49" s="75"/>
      <c r="TWM49" s="75"/>
      <c r="TWN49" s="75"/>
      <c r="TWO49" s="75"/>
      <c r="TWP49" s="75"/>
      <c r="TWQ49" s="75"/>
      <c r="TWR49" s="75"/>
      <c r="TWS49" s="75"/>
      <c r="TWT49" s="75"/>
      <c r="TWU49" s="75"/>
      <c r="TWV49" s="75"/>
      <c r="TWW49" s="75"/>
      <c r="TWX49" s="75"/>
      <c r="TWY49" s="75"/>
      <c r="TWZ49" s="75"/>
      <c r="TXA49" s="75"/>
      <c r="TXB49" s="75"/>
      <c r="TXC49" s="75"/>
      <c r="TXD49" s="75"/>
      <c r="TXE49" s="75"/>
      <c r="TXF49" s="75"/>
      <c r="TXG49" s="75"/>
      <c r="TXH49" s="75"/>
      <c r="TXI49" s="75"/>
      <c r="TXJ49" s="75"/>
      <c r="TXK49" s="75"/>
      <c r="TXL49" s="75"/>
      <c r="TXM49" s="75"/>
      <c r="TXN49" s="75"/>
      <c r="TXO49" s="75"/>
      <c r="TXP49" s="75"/>
      <c r="TXQ49" s="75"/>
      <c r="TXR49" s="75"/>
      <c r="TXS49" s="75"/>
      <c r="TXT49" s="75"/>
      <c r="TXU49" s="75"/>
      <c r="TXV49" s="75"/>
      <c r="TXW49" s="75"/>
      <c r="TXX49" s="75"/>
      <c r="TXY49" s="75"/>
      <c r="TXZ49" s="75"/>
      <c r="TYA49" s="75"/>
      <c r="TYB49" s="75"/>
      <c r="TYC49" s="75"/>
      <c r="TYD49" s="75"/>
      <c r="TYE49" s="75"/>
      <c r="TYF49" s="75"/>
      <c r="TYG49" s="75"/>
      <c r="TYH49" s="75"/>
      <c r="TYI49" s="75"/>
      <c r="TYJ49" s="75"/>
      <c r="TYK49" s="75"/>
      <c r="TYL49" s="75"/>
      <c r="TYM49" s="75"/>
      <c r="TYN49" s="75"/>
      <c r="TYO49" s="75"/>
      <c r="TYP49" s="75"/>
      <c r="TYQ49" s="75"/>
      <c r="TYR49" s="75"/>
      <c r="TYS49" s="75"/>
      <c r="TYT49" s="75"/>
      <c r="TYU49" s="75"/>
      <c r="TYV49" s="75"/>
      <c r="TYW49" s="75"/>
      <c r="TYX49" s="75"/>
      <c r="TYY49" s="75"/>
      <c r="TYZ49" s="75"/>
      <c r="TZA49" s="75"/>
      <c r="TZB49" s="75"/>
      <c r="TZC49" s="75"/>
      <c r="TZD49" s="75"/>
      <c r="TZE49" s="75"/>
      <c r="TZF49" s="75"/>
      <c r="TZG49" s="75"/>
      <c r="TZH49" s="75"/>
      <c r="TZI49" s="75"/>
      <c r="TZJ49" s="75"/>
      <c r="TZK49" s="75"/>
      <c r="TZL49" s="75"/>
      <c r="TZM49" s="75"/>
      <c r="TZN49" s="75"/>
      <c r="TZO49" s="75"/>
      <c r="TZP49" s="75"/>
      <c r="TZQ49" s="75"/>
      <c r="TZR49" s="75"/>
      <c r="TZS49" s="75"/>
      <c r="TZT49" s="75"/>
      <c r="TZU49" s="75"/>
      <c r="TZV49" s="75"/>
      <c r="TZW49" s="75"/>
      <c r="TZX49" s="75"/>
      <c r="TZY49" s="75"/>
      <c r="TZZ49" s="75"/>
      <c r="UAA49" s="75"/>
      <c r="UAB49" s="75"/>
      <c r="UAC49" s="75"/>
      <c r="UAD49" s="75"/>
      <c r="UAE49" s="75"/>
      <c r="UAF49" s="75"/>
      <c r="UAG49" s="75"/>
      <c r="UAH49" s="75"/>
      <c r="UAI49" s="75"/>
      <c r="UAJ49" s="75"/>
      <c r="UAK49" s="75"/>
      <c r="UAL49" s="75"/>
      <c r="UAM49" s="75"/>
      <c r="UAN49" s="75"/>
      <c r="UAO49" s="75"/>
      <c r="UAP49" s="75"/>
      <c r="UAQ49" s="75"/>
      <c r="UAR49" s="75"/>
      <c r="UAS49" s="75"/>
      <c r="UAT49" s="75"/>
      <c r="UAU49" s="75"/>
      <c r="UAV49" s="75"/>
      <c r="UAW49" s="75"/>
      <c r="UAX49" s="75"/>
      <c r="UAY49" s="75"/>
      <c r="UAZ49" s="75"/>
      <c r="UBA49" s="75"/>
      <c r="UBB49" s="75"/>
      <c r="UBC49" s="75"/>
      <c r="UBD49" s="75"/>
      <c r="UBE49" s="75"/>
      <c r="UBF49" s="75"/>
      <c r="UBG49" s="75"/>
      <c r="UBH49" s="75"/>
      <c r="UBI49" s="75"/>
      <c r="UBJ49" s="75"/>
      <c r="UBK49" s="75"/>
      <c r="UBL49" s="75"/>
      <c r="UBM49" s="75"/>
      <c r="UBN49" s="75"/>
      <c r="UBO49" s="75"/>
      <c r="UBP49" s="75"/>
      <c r="UBQ49" s="75"/>
      <c r="UBR49" s="75"/>
      <c r="UBS49" s="75"/>
      <c r="UBT49" s="75"/>
      <c r="UBU49" s="75"/>
      <c r="UBV49" s="75"/>
      <c r="UBW49" s="75"/>
      <c r="UBX49" s="75"/>
      <c r="UBY49" s="75"/>
      <c r="UBZ49" s="75"/>
      <c r="UCA49" s="75"/>
      <c r="UCB49" s="75"/>
      <c r="UCC49" s="75"/>
      <c r="UCD49" s="75"/>
      <c r="UCE49" s="75"/>
      <c r="UCF49" s="75"/>
      <c r="UCG49" s="75"/>
      <c r="UCH49" s="75"/>
      <c r="UCI49" s="75"/>
      <c r="UCJ49" s="75"/>
      <c r="UCK49" s="75"/>
      <c r="UCL49" s="75"/>
      <c r="UCM49" s="75"/>
      <c r="UCN49" s="75"/>
      <c r="UCO49" s="75"/>
      <c r="UCP49" s="75"/>
      <c r="UCQ49" s="75"/>
      <c r="UCR49" s="75"/>
      <c r="UCS49" s="75"/>
      <c r="UCT49" s="75"/>
      <c r="UCU49" s="75"/>
      <c r="UCV49" s="75"/>
      <c r="UCW49" s="75"/>
      <c r="UCX49" s="75"/>
      <c r="UCY49" s="75"/>
      <c r="UCZ49" s="75"/>
      <c r="UDA49" s="75"/>
      <c r="UDB49" s="75"/>
      <c r="UDC49" s="75"/>
      <c r="UDD49" s="75"/>
      <c r="UDE49" s="75"/>
      <c r="UDF49" s="75"/>
      <c r="UDG49" s="75"/>
      <c r="UDH49" s="75"/>
      <c r="UDI49" s="75"/>
      <c r="UDJ49" s="75"/>
      <c r="UDK49" s="75"/>
      <c r="UDL49" s="75"/>
      <c r="UDM49" s="75"/>
      <c r="UDN49" s="75"/>
      <c r="UDO49" s="75"/>
      <c r="UDP49" s="75"/>
      <c r="UDQ49" s="75"/>
      <c r="UDR49" s="75"/>
      <c r="UDS49" s="75"/>
      <c r="UDT49" s="75"/>
      <c r="UDU49" s="75"/>
      <c r="UDV49" s="75"/>
      <c r="UDW49" s="75"/>
      <c r="UDX49" s="75"/>
      <c r="UDY49" s="75"/>
      <c r="UDZ49" s="75"/>
      <c r="UEA49" s="75"/>
      <c r="UEB49" s="75"/>
      <c r="UEC49" s="75"/>
      <c r="UED49" s="75"/>
      <c r="UEE49" s="75"/>
      <c r="UEF49" s="75"/>
      <c r="UEG49" s="75"/>
      <c r="UEH49" s="75"/>
      <c r="UEI49" s="75"/>
      <c r="UEJ49" s="75"/>
      <c r="UEK49" s="75"/>
      <c r="UEL49" s="75"/>
      <c r="UEM49" s="75"/>
      <c r="UEN49" s="75"/>
      <c r="UEO49" s="75"/>
      <c r="UEP49" s="75"/>
      <c r="UEQ49" s="75"/>
      <c r="UER49" s="75"/>
      <c r="UES49" s="75"/>
      <c r="UET49" s="75"/>
      <c r="UEU49" s="75"/>
      <c r="UEV49" s="75"/>
      <c r="UEW49" s="75"/>
      <c r="UEX49" s="75"/>
      <c r="UEY49" s="75"/>
      <c r="UEZ49" s="75"/>
      <c r="UFA49" s="75"/>
      <c r="UFB49" s="75"/>
      <c r="UFC49" s="75"/>
      <c r="UFD49" s="75"/>
      <c r="UFE49" s="75"/>
      <c r="UFF49" s="75"/>
      <c r="UFG49" s="75"/>
      <c r="UFH49" s="75"/>
      <c r="UFI49" s="75"/>
      <c r="UFJ49" s="75"/>
      <c r="UFK49" s="75"/>
      <c r="UFL49" s="75"/>
      <c r="UFM49" s="75"/>
      <c r="UFN49" s="75"/>
      <c r="UFO49" s="75"/>
      <c r="UFP49" s="75"/>
      <c r="UFQ49" s="75"/>
      <c r="UFR49" s="75"/>
      <c r="UFS49" s="75"/>
      <c r="UFT49" s="75"/>
      <c r="UFU49" s="75"/>
      <c r="UFV49" s="75"/>
      <c r="UFW49" s="75"/>
      <c r="UFX49" s="75"/>
      <c r="UFY49" s="75"/>
      <c r="UFZ49" s="75"/>
      <c r="UGA49" s="75"/>
      <c r="UGB49" s="75"/>
      <c r="UGC49" s="75"/>
      <c r="UGD49" s="75"/>
      <c r="UGE49" s="75"/>
      <c r="UGF49" s="75"/>
      <c r="UGG49" s="75"/>
      <c r="UGH49" s="75"/>
      <c r="UGI49" s="75"/>
      <c r="UGJ49" s="75"/>
      <c r="UGK49" s="75"/>
      <c r="UGL49" s="75"/>
      <c r="UGM49" s="75"/>
      <c r="UGN49" s="75"/>
      <c r="UGO49" s="75"/>
      <c r="UGP49" s="75"/>
      <c r="UGQ49" s="75"/>
      <c r="UGR49" s="75"/>
      <c r="UGS49" s="75"/>
      <c r="UGT49" s="75"/>
      <c r="UGU49" s="75"/>
      <c r="UGV49" s="75"/>
      <c r="UGW49" s="75"/>
      <c r="UGX49" s="75"/>
      <c r="UGY49" s="75"/>
      <c r="UGZ49" s="75"/>
      <c r="UHA49" s="75"/>
      <c r="UHB49" s="75"/>
      <c r="UHC49" s="75"/>
      <c r="UHD49" s="75"/>
      <c r="UHE49" s="75"/>
      <c r="UHF49" s="75"/>
      <c r="UHG49" s="75"/>
      <c r="UHH49" s="75"/>
      <c r="UHI49" s="75"/>
      <c r="UHJ49" s="75"/>
      <c r="UHK49" s="75"/>
      <c r="UHL49" s="75"/>
      <c r="UHM49" s="75"/>
      <c r="UHN49" s="75"/>
      <c r="UHO49" s="75"/>
      <c r="UHP49" s="75"/>
      <c r="UHQ49" s="75"/>
      <c r="UHR49" s="75"/>
      <c r="UHS49" s="75"/>
      <c r="UHT49" s="75"/>
      <c r="UHU49" s="75"/>
      <c r="UHV49" s="75"/>
      <c r="UHW49" s="75"/>
      <c r="UHX49" s="75"/>
      <c r="UHY49" s="75"/>
      <c r="UHZ49" s="75"/>
      <c r="UIA49" s="75"/>
      <c r="UIB49" s="75"/>
      <c r="UIC49" s="75"/>
      <c r="UID49" s="75"/>
      <c r="UIE49" s="75"/>
      <c r="UIF49" s="75"/>
      <c r="UIG49" s="75"/>
      <c r="UIH49" s="75"/>
      <c r="UII49" s="75"/>
      <c r="UIJ49" s="75"/>
      <c r="UIK49" s="75"/>
      <c r="UIL49" s="75"/>
      <c r="UIM49" s="75"/>
      <c r="UIN49" s="75"/>
      <c r="UIO49" s="75"/>
      <c r="UIP49" s="75"/>
      <c r="UIQ49" s="75"/>
      <c r="UIR49" s="75"/>
      <c r="UIS49" s="75"/>
      <c r="UIT49" s="75"/>
      <c r="UIU49" s="75"/>
      <c r="UIV49" s="75"/>
      <c r="UIW49" s="75"/>
      <c r="UIX49" s="75"/>
      <c r="UIY49" s="75"/>
      <c r="UIZ49" s="75"/>
      <c r="UJA49" s="75"/>
      <c r="UJB49" s="75"/>
      <c r="UJC49" s="75"/>
      <c r="UJD49" s="75"/>
      <c r="UJE49" s="75"/>
      <c r="UJF49" s="75"/>
      <c r="UJG49" s="75"/>
      <c r="UJH49" s="75"/>
      <c r="UJI49" s="75"/>
      <c r="UJJ49" s="75"/>
      <c r="UJK49" s="75"/>
      <c r="UJL49" s="75"/>
      <c r="UJM49" s="75"/>
      <c r="UJN49" s="75"/>
      <c r="UJO49" s="75"/>
      <c r="UJP49" s="75"/>
      <c r="UJQ49" s="75"/>
      <c r="UJR49" s="75"/>
      <c r="UJS49" s="75"/>
      <c r="UJT49" s="75"/>
      <c r="UJU49" s="75"/>
      <c r="UJV49" s="75"/>
      <c r="UJW49" s="75"/>
      <c r="UJX49" s="75"/>
      <c r="UJY49" s="75"/>
      <c r="UJZ49" s="75"/>
      <c r="UKA49" s="75"/>
      <c r="UKB49" s="75"/>
      <c r="UKC49" s="75"/>
      <c r="UKD49" s="75"/>
      <c r="UKE49" s="75"/>
      <c r="UKF49" s="75"/>
      <c r="UKG49" s="75"/>
      <c r="UKH49" s="75"/>
      <c r="UKI49" s="75"/>
      <c r="UKJ49" s="75"/>
      <c r="UKK49" s="75"/>
      <c r="UKL49" s="75"/>
      <c r="UKM49" s="75"/>
      <c r="UKN49" s="75"/>
      <c r="UKO49" s="75"/>
      <c r="UKP49" s="75"/>
      <c r="UKQ49" s="75"/>
      <c r="UKR49" s="75"/>
      <c r="UKS49" s="75"/>
      <c r="UKT49" s="75"/>
      <c r="UKU49" s="75"/>
      <c r="UKV49" s="75"/>
      <c r="UKW49" s="75"/>
      <c r="UKX49" s="75"/>
      <c r="UKY49" s="75"/>
      <c r="UKZ49" s="75"/>
      <c r="ULA49" s="75"/>
      <c r="ULB49" s="75"/>
      <c r="ULC49" s="75"/>
      <c r="ULD49" s="75"/>
      <c r="ULE49" s="75"/>
      <c r="ULF49" s="75"/>
      <c r="ULG49" s="75"/>
      <c r="ULH49" s="75"/>
      <c r="ULI49" s="75"/>
      <c r="ULJ49" s="75"/>
      <c r="ULK49" s="75"/>
      <c r="ULL49" s="75"/>
      <c r="ULM49" s="75"/>
      <c r="ULN49" s="75"/>
      <c r="ULO49" s="75"/>
      <c r="ULP49" s="75"/>
      <c r="ULQ49" s="75"/>
      <c r="ULR49" s="75"/>
      <c r="ULS49" s="75"/>
      <c r="ULT49" s="75"/>
      <c r="ULU49" s="75"/>
      <c r="ULV49" s="75"/>
      <c r="ULW49" s="75"/>
      <c r="ULX49" s="75"/>
      <c r="ULY49" s="75"/>
      <c r="ULZ49" s="75"/>
      <c r="UMA49" s="75"/>
      <c r="UMB49" s="75"/>
      <c r="UMC49" s="75"/>
      <c r="UMD49" s="75"/>
      <c r="UME49" s="75"/>
      <c r="UMF49" s="75"/>
      <c r="UMG49" s="75"/>
      <c r="UMH49" s="75"/>
      <c r="UMI49" s="75"/>
      <c r="UMJ49" s="75"/>
      <c r="UMK49" s="75"/>
      <c r="UML49" s="75"/>
      <c r="UMM49" s="75"/>
      <c r="UMN49" s="75"/>
      <c r="UMO49" s="75"/>
      <c r="UMP49" s="75"/>
      <c r="UMQ49" s="75"/>
      <c r="UMR49" s="75"/>
      <c r="UMS49" s="75"/>
      <c r="UMT49" s="75"/>
      <c r="UMU49" s="75"/>
      <c r="UMV49" s="75"/>
      <c r="UMW49" s="75"/>
      <c r="UMX49" s="75"/>
      <c r="UMY49" s="75"/>
      <c r="UMZ49" s="75"/>
      <c r="UNA49" s="75"/>
      <c r="UNB49" s="75"/>
      <c r="UNC49" s="75"/>
      <c r="UND49" s="75"/>
      <c r="UNE49" s="75"/>
      <c r="UNF49" s="75"/>
      <c r="UNG49" s="75"/>
      <c r="UNH49" s="75"/>
      <c r="UNI49" s="75"/>
      <c r="UNJ49" s="75"/>
      <c r="UNK49" s="75"/>
      <c r="UNL49" s="75"/>
      <c r="UNM49" s="75"/>
      <c r="UNN49" s="75"/>
      <c r="UNO49" s="75"/>
      <c r="UNP49" s="75"/>
      <c r="UNQ49" s="75"/>
      <c r="UNR49" s="75"/>
      <c r="UNS49" s="75"/>
      <c r="UNT49" s="75"/>
      <c r="UNU49" s="75"/>
      <c r="UNV49" s="75"/>
      <c r="UNW49" s="75"/>
      <c r="UNX49" s="75"/>
      <c r="UNY49" s="75"/>
      <c r="UNZ49" s="75"/>
      <c r="UOA49" s="75"/>
      <c r="UOB49" s="75"/>
      <c r="UOC49" s="75"/>
      <c r="UOD49" s="75"/>
      <c r="UOE49" s="75"/>
      <c r="UOF49" s="75"/>
      <c r="UOG49" s="75"/>
      <c r="UOH49" s="75"/>
      <c r="UOI49" s="75"/>
      <c r="UOJ49" s="75"/>
      <c r="UOK49" s="75"/>
      <c r="UOL49" s="75"/>
      <c r="UOM49" s="75"/>
      <c r="UON49" s="75"/>
      <c r="UOO49" s="75"/>
      <c r="UOP49" s="75"/>
      <c r="UOQ49" s="75"/>
      <c r="UOR49" s="75"/>
      <c r="UOS49" s="75"/>
      <c r="UOT49" s="75"/>
      <c r="UOU49" s="75"/>
      <c r="UOV49" s="75"/>
      <c r="UOW49" s="75"/>
      <c r="UOX49" s="75"/>
      <c r="UOY49" s="75"/>
      <c r="UOZ49" s="75"/>
      <c r="UPA49" s="75"/>
      <c r="UPB49" s="75"/>
      <c r="UPC49" s="75"/>
      <c r="UPD49" s="75"/>
      <c r="UPE49" s="75"/>
      <c r="UPF49" s="75"/>
      <c r="UPG49" s="75"/>
      <c r="UPH49" s="75"/>
      <c r="UPI49" s="75"/>
      <c r="UPJ49" s="75"/>
      <c r="UPK49" s="75"/>
      <c r="UPL49" s="75"/>
      <c r="UPM49" s="75"/>
      <c r="UPN49" s="75"/>
      <c r="UPO49" s="75"/>
      <c r="UPP49" s="75"/>
      <c r="UPQ49" s="75"/>
      <c r="UPR49" s="75"/>
      <c r="UPS49" s="75"/>
      <c r="UPT49" s="75"/>
      <c r="UPU49" s="75"/>
      <c r="UPV49" s="75"/>
      <c r="UPW49" s="75"/>
      <c r="UPX49" s="75"/>
      <c r="UPY49" s="75"/>
      <c r="UPZ49" s="75"/>
      <c r="UQA49" s="75"/>
      <c r="UQB49" s="75"/>
      <c r="UQC49" s="75"/>
      <c r="UQD49" s="75"/>
      <c r="UQE49" s="75"/>
      <c r="UQF49" s="75"/>
      <c r="UQG49" s="75"/>
      <c r="UQH49" s="75"/>
      <c r="UQI49" s="75"/>
      <c r="UQJ49" s="75"/>
      <c r="UQK49" s="75"/>
      <c r="UQL49" s="75"/>
      <c r="UQM49" s="75"/>
      <c r="UQN49" s="75"/>
      <c r="UQO49" s="75"/>
      <c r="UQP49" s="75"/>
      <c r="UQQ49" s="75"/>
      <c r="UQR49" s="75"/>
      <c r="UQS49" s="75"/>
      <c r="UQT49" s="75"/>
      <c r="UQU49" s="75"/>
      <c r="UQV49" s="75"/>
      <c r="UQW49" s="75"/>
      <c r="UQX49" s="75"/>
      <c r="UQY49" s="75"/>
      <c r="UQZ49" s="75"/>
      <c r="URA49" s="75"/>
      <c r="URB49" s="75"/>
      <c r="URC49" s="75"/>
      <c r="URD49" s="75"/>
      <c r="URE49" s="75"/>
      <c r="URF49" s="75"/>
      <c r="URG49" s="75"/>
      <c r="URH49" s="75"/>
      <c r="URI49" s="75"/>
      <c r="URJ49" s="75"/>
      <c r="URK49" s="75"/>
      <c r="URL49" s="75"/>
      <c r="URM49" s="75"/>
      <c r="URN49" s="75"/>
      <c r="URO49" s="75"/>
      <c r="URP49" s="75"/>
      <c r="URQ49" s="75"/>
      <c r="URR49" s="75"/>
      <c r="URS49" s="75"/>
      <c r="URT49" s="75"/>
      <c r="URU49" s="75"/>
      <c r="URV49" s="75"/>
      <c r="URW49" s="75"/>
      <c r="URX49" s="75"/>
      <c r="URY49" s="75"/>
      <c r="URZ49" s="75"/>
      <c r="USA49" s="75"/>
      <c r="USB49" s="75"/>
      <c r="USC49" s="75"/>
      <c r="USD49" s="75"/>
      <c r="USE49" s="75"/>
      <c r="USF49" s="75"/>
      <c r="USG49" s="75"/>
      <c r="USH49" s="75"/>
      <c r="USI49" s="75"/>
      <c r="USJ49" s="75"/>
      <c r="USK49" s="75"/>
      <c r="USL49" s="75"/>
      <c r="USM49" s="75"/>
      <c r="USN49" s="75"/>
      <c r="USO49" s="75"/>
      <c r="USP49" s="75"/>
      <c r="USQ49" s="75"/>
      <c r="USR49" s="75"/>
      <c r="USS49" s="75"/>
      <c r="UST49" s="75"/>
      <c r="USU49" s="75"/>
      <c r="USV49" s="75"/>
      <c r="USW49" s="75"/>
      <c r="USX49" s="75"/>
      <c r="USY49" s="75"/>
      <c r="USZ49" s="75"/>
      <c r="UTA49" s="75"/>
      <c r="UTB49" s="75"/>
      <c r="UTC49" s="75"/>
      <c r="UTD49" s="75"/>
      <c r="UTE49" s="75"/>
      <c r="UTF49" s="75"/>
      <c r="UTG49" s="75"/>
      <c r="UTH49" s="75"/>
      <c r="UTI49" s="75"/>
      <c r="UTJ49" s="75"/>
      <c r="UTK49" s="75"/>
      <c r="UTL49" s="75"/>
      <c r="UTM49" s="75"/>
      <c r="UTN49" s="75"/>
      <c r="UTO49" s="75"/>
      <c r="UTP49" s="75"/>
      <c r="UTQ49" s="75"/>
      <c r="UTR49" s="75"/>
      <c r="UTS49" s="75"/>
      <c r="UTT49" s="75"/>
      <c r="UTU49" s="75"/>
      <c r="UTV49" s="75"/>
      <c r="UTW49" s="75"/>
      <c r="UTX49" s="75"/>
      <c r="UTY49" s="75"/>
      <c r="UTZ49" s="75"/>
      <c r="UUA49" s="75"/>
      <c r="UUB49" s="75"/>
      <c r="UUC49" s="75"/>
      <c r="UUD49" s="75"/>
      <c r="UUE49" s="75"/>
      <c r="UUF49" s="75"/>
      <c r="UUG49" s="75"/>
      <c r="UUH49" s="75"/>
      <c r="UUI49" s="75"/>
      <c r="UUJ49" s="75"/>
      <c r="UUK49" s="75"/>
      <c r="UUL49" s="75"/>
      <c r="UUM49" s="75"/>
      <c r="UUN49" s="75"/>
      <c r="UUO49" s="75"/>
      <c r="UUP49" s="75"/>
      <c r="UUQ49" s="75"/>
      <c r="UUR49" s="75"/>
      <c r="UUS49" s="75"/>
      <c r="UUT49" s="75"/>
      <c r="UUU49" s="75"/>
      <c r="UUV49" s="75"/>
      <c r="UUW49" s="75"/>
      <c r="UUX49" s="75"/>
      <c r="UUY49" s="75"/>
      <c r="UUZ49" s="75"/>
      <c r="UVA49" s="75"/>
      <c r="UVB49" s="75"/>
      <c r="UVC49" s="75"/>
      <c r="UVD49" s="75"/>
      <c r="UVE49" s="75"/>
      <c r="UVF49" s="75"/>
      <c r="UVG49" s="75"/>
      <c r="UVH49" s="75"/>
      <c r="UVI49" s="75"/>
      <c r="UVJ49" s="75"/>
      <c r="UVK49" s="75"/>
      <c r="UVL49" s="75"/>
      <c r="UVM49" s="75"/>
      <c r="UVN49" s="75"/>
      <c r="UVO49" s="75"/>
      <c r="UVP49" s="75"/>
      <c r="UVQ49" s="75"/>
      <c r="UVR49" s="75"/>
      <c r="UVS49" s="75"/>
      <c r="UVT49" s="75"/>
      <c r="UVU49" s="75"/>
      <c r="UVV49" s="75"/>
      <c r="UVW49" s="75"/>
      <c r="UVX49" s="75"/>
      <c r="UVY49" s="75"/>
      <c r="UVZ49" s="75"/>
      <c r="UWA49" s="75"/>
      <c r="UWB49" s="75"/>
      <c r="UWC49" s="75"/>
      <c r="UWD49" s="75"/>
      <c r="UWE49" s="75"/>
      <c r="UWF49" s="75"/>
      <c r="UWG49" s="75"/>
      <c r="UWH49" s="75"/>
      <c r="UWI49" s="75"/>
      <c r="UWJ49" s="75"/>
      <c r="UWK49" s="75"/>
      <c r="UWL49" s="75"/>
      <c r="UWM49" s="75"/>
      <c r="UWN49" s="75"/>
      <c r="UWO49" s="75"/>
      <c r="UWP49" s="75"/>
      <c r="UWQ49" s="75"/>
      <c r="UWR49" s="75"/>
      <c r="UWS49" s="75"/>
      <c r="UWT49" s="75"/>
      <c r="UWU49" s="75"/>
      <c r="UWV49" s="75"/>
      <c r="UWW49" s="75"/>
      <c r="UWX49" s="75"/>
      <c r="UWY49" s="75"/>
      <c r="UWZ49" s="75"/>
      <c r="UXA49" s="75"/>
      <c r="UXB49" s="75"/>
      <c r="UXC49" s="75"/>
      <c r="UXD49" s="75"/>
      <c r="UXE49" s="75"/>
      <c r="UXF49" s="75"/>
      <c r="UXG49" s="75"/>
      <c r="UXH49" s="75"/>
      <c r="UXI49" s="75"/>
      <c r="UXJ49" s="75"/>
      <c r="UXK49" s="75"/>
      <c r="UXL49" s="75"/>
      <c r="UXM49" s="75"/>
      <c r="UXN49" s="75"/>
      <c r="UXO49" s="75"/>
      <c r="UXP49" s="75"/>
      <c r="UXQ49" s="75"/>
      <c r="UXR49" s="75"/>
      <c r="UXS49" s="75"/>
      <c r="UXT49" s="75"/>
      <c r="UXU49" s="75"/>
      <c r="UXV49" s="75"/>
      <c r="UXW49" s="75"/>
      <c r="UXX49" s="75"/>
      <c r="UXY49" s="75"/>
      <c r="UXZ49" s="75"/>
      <c r="UYA49" s="75"/>
      <c r="UYB49" s="75"/>
      <c r="UYC49" s="75"/>
      <c r="UYD49" s="75"/>
      <c r="UYE49" s="75"/>
      <c r="UYF49" s="75"/>
      <c r="UYG49" s="75"/>
      <c r="UYH49" s="75"/>
      <c r="UYI49" s="75"/>
      <c r="UYJ49" s="75"/>
      <c r="UYK49" s="75"/>
      <c r="UYL49" s="75"/>
      <c r="UYM49" s="75"/>
      <c r="UYN49" s="75"/>
      <c r="UYO49" s="75"/>
      <c r="UYP49" s="75"/>
      <c r="UYQ49" s="75"/>
      <c r="UYR49" s="75"/>
      <c r="UYS49" s="75"/>
      <c r="UYT49" s="75"/>
      <c r="UYU49" s="75"/>
      <c r="UYV49" s="75"/>
      <c r="UYW49" s="75"/>
      <c r="UYX49" s="75"/>
      <c r="UYY49" s="75"/>
      <c r="UYZ49" s="75"/>
      <c r="UZA49" s="75"/>
      <c r="UZB49" s="75"/>
      <c r="UZC49" s="75"/>
      <c r="UZD49" s="75"/>
      <c r="UZE49" s="75"/>
      <c r="UZF49" s="75"/>
      <c r="UZG49" s="75"/>
      <c r="UZH49" s="75"/>
      <c r="UZI49" s="75"/>
      <c r="UZJ49" s="75"/>
      <c r="UZK49" s="75"/>
      <c r="UZL49" s="75"/>
      <c r="UZM49" s="75"/>
      <c r="UZN49" s="75"/>
      <c r="UZO49" s="75"/>
      <c r="UZP49" s="75"/>
      <c r="UZQ49" s="75"/>
      <c r="UZR49" s="75"/>
      <c r="UZS49" s="75"/>
      <c r="UZT49" s="75"/>
      <c r="UZU49" s="75"/>
      <c r="UZV49" s="75"/>
      <c r="UZW49" s="75"/>
      <c r="UZX49" s="75"/>
      <c r="UZY49" s="75"/>
      <c r="UZZ49" s="75"/>
      <c r="VAA49" s="75"/>
      <c r="VAB49" s="75"/>
      <c r="VAC49" s="75"/>
      <c r="VAD49" s="75"/>
      <c r="VAE49" s="75"/>
      <c r="VAF49" s="75"/>
      <c r="VAG49" s="75"/>
      <c r="VAH49" s="75"/>
      <c r="VAI49" s="75"/>
      <c r="VAJ49" s="75"/>
      <c r="VAK49" s="75"/>
      <c r="VAL49" s="75"/>
      <c r="VAM49" s="75"/>
      <c r="VAN49" s="75"/>
      <c r="VAO49" s="75"/>
      <c r="VAP49" s="75"/>
      <c r="VAQ49" s="75"/>
      <c r="VAR49" s="75"/>
      <c r="VAS49" s="75"/>
      <c r="VAT49" s="75"/>
      <c r="VAU49" s="75"/>
      <c r="VAV49" s="75"/>
      <c r="VAW49" s="75"/>
      <c r="VAX49" s="75"/>
      <c r="VAY49" s="75"/>
      <c r="VAZ49" s="75"/>
      <c r="VBA49" s="75"/>
      <c r="VBB49" s="75"/>
      <c r="VBC49" s="75"/>
      <c r="VBD49" s="75"/>
      <c r="VBE49" s="75"/>
      <c r="VBF49" s="75"/>
      <c r="VBG49" s="75"/>
      <c r="VBH49" s="75"/>
      <c r="VBI49" s="75"/>
      <c r="VBJ49" s="75"/>
      <c r="VBK49" s="75"/>
      <c r="VBL49" s="75"/>
      <c r="VBM49" s="75"/>
      <c r="VBN49" s="75"/>
      <c r="VBO49" s="75"/>
      <c r="VBP49" s="75"/>
      <c r="VBQ49" s="75"/>
      <c r="VBR49" s="75"/>
      <c r="VBS49" s="75"/>
      <c r="VBT49" s="75"/>
      <c r="VBU49" s="75"/>
      <c r="VBV49" s="75"/>
      <c r="VBW49" s="75"/>
      <c r="VBX49" s="75"/>
      <c r="VBY49" s="75"/>
      <c r="VBZ49" s="75"/>
      <c r="VCA49" s="75"/>
      <c r="VCB49" s="75"/>
      <c r="VCC49" s="75"/>
      <c r="VCD49" s="75"/>
      <c r="VCE49" s="75"/>
      <c r="VCF49" s="75"/>
      <c r="VCG49" s="75"/>
      <c r="VCH49" s="75"/>
      <c r="VCI49" s="75"/>
      <c r="VCJ49" s="75"/>
      <c r="VCK49" s="75"/>
      <c r="VCL49" s="75"/>
      <c r="VCM49" s="75"/>
      <c r="VCN49" s="75"/>
      <c r="VCO49" s="75"/>
      <c r="VCP49" s="75"/>
      <c r="VCQ49" s="75"/>
      <c r="VCR49" s="75"/>
      <c r="VCS49" s="75"/>
      <c r="VCT49" s="75"/>
      <c r="VCU49" s="75"/>
      <c r="VCV49" s="75"/>
      <c r="VCW49" s="75"/>
      <c r="VCX49" s="75"/>
      <c r="VCY49" s="75"/>
      <c r="VCZ49" s="75"/>
      <c r="VDA49" s="75"/>
      <c r="VDB49" s="75"/>
      <c r="VDC49" s="75"/>
      <c r="VDD49" s="75"/>
      <c r="VDE49" s="75"/>
      <c r="VDF49" s="75"/>
      <c r="VDG49" s="75"/>
      <c r="VDH49" s="75"/>
      <c r="VDI49" s="75"/>
      <c r="VDJ49" s="75"/>
      <c r="VDK49" s="75"/>
      <c r="VDL49" s="75"/>
      <c r="VDM49" s="75"/>
      <c r="VDN49" s="75"/>
      <c r="VDO49" s="75"/>
      <c r="VDP49" s="75"/>
      <c r="VDQ49" s="75"/>
      <c r="VDR49" s="75"/>
      <c r="VDS49" s="75"/>
      <c r="VDT49" s="75"/>
      <c r="VDU49" s="75"/>
      <c r="VDV49" s="75"/>
      <c r="VDW49" s="75"/>
      <c r="VDX49" s="75"/>
      <c r="VDY49" s="75"/>
      <c r="VDZ49" s="75"/>
      <c r="VEA49" s="75"/>
      <c r="VEB49" s="75"/>
      <c r="VEC49" s="75"/>
      <c r="VED49" s="75"/>
      <c r="VEE49" s="75"/>
      <c r="VEF49" s="75"/>
      <c r="VEG49" s="75"/>
      <c r="VEH49" s="75"/>
      <c r="VEI49" s="75"/>
      <c r="VEJ49" s="75"/>
      <c r="VEK49" s="75"/>
      <c r="VEL49" s="75"/>
      <c r="VEM49" s="75"/>
      <c r="VEN49" s="75"/>
      <c r="VEO49" s="75"/>
      <c r="VEP49" s="75"/>
      <c r="VEQ49" s="75"/>
      <c r="VER49" s="75"/>
      <c r="VES49" s="75"/>
      <c r="VET49" s="75"/>
      <c r="VEU49" s="75"/>
      <c r="VEV49" s="75"/>
      <c r="VEW49" s="75"/>
      <c r="VEX49" s="75"/>
      <c r="VEY49" s="75"/>
      <c r="VEZ49" s="75"/>
      <c r="VFA49" s="75"/>
      <c r="VFB49" s="75"/>
      <c r="VFC49" s="75"/>
      <c r="VFD49" s="75"/>
      <c r="VFE49" s="75"/>
      <c r="VFF49" s="75"/>
      <c r="VFG49" s="75"/>
      <c r="VFH49" s="75"/>
      <c r="VFI49" s="75"/>
      <c r="VFJ49" s="75"/>
      <c r="VFK49" s="75"/>
      <c r="VFL49" s="75"/>
      <c r="VFM49" s="75"/>
      <c r="VFN49" s="75"/>
      <c r="VFO49" s="75"/>
      <c r="VFP49" s="75"/>
      <c r="VFQ49" s="75"/>
      <c r="VFR49" s="75"/>
      <c r="VFS49" s="75"/>
      <c r="VFT49" s="75"/>
      <c r="VFU49" s="75"/>
      <c r="VFV49" s="75"/>
      <c r="VFW49" s="75"/>
      <c r="VFX49" s="75"/>
      <c r="VFY49" s="75"/>
      <c r="VFZ49" s="75"/>
      <c r="VGA49" s="75"/>
      <c r="VGB49" s="75"/>
      <c r="VGC49" s="75"/>
      <c r="VGD49" s="75"/>
      <c r="VGE49" s="75"/>
      <c r="VGF49" s="75"/>
      <c r="VGG49" s="75"/>
      <c r="VGH49" s="75"/>
      <c r="VGI49" s="75"/>
      <c r="VGJ49" s="75"/>
      <c r="VGK49" s="75"/>
      <c r="VGL49" s="75"/>
      <c r="VGM49" s="75"/>
      <c r="VGN49" s="75"/>
      <c r="VGO49" s="75"/>
      <c r="VGP49" s="75"/>
      <c r="VGQ49" s="75"/>
      <c r="VGR49" s="75"/>
      <c r="VGS49" s="75"/>
      <c r="VGT49" s="75"/>
      <c r="VGU49" s="75"/>
      <c r="VGV49" s="75"/>
      <c r="VGW49" s="75"/>
      <c r="VGX49" s="75"/>
      <c r="VGY49" s="75"/>
      <c r="VGZ49" s="75"/>
      <c r="VHA49" s="75"/>
      <c r="VHB49" s="75"/>
      <c r="VHC49" s="75"/>
      <c r="VHD49" s="75"/>
      <c r="VHE49" s="75"/>
      <c r="VHF49" s="75"/>
      <c r="VHG49" s="75"/>
      <c r="VHH49" s="75"/>
      <c r="VHI49" s="75"/>
      <c r="VHJ49" s="75"/>
      <c r="VHK49" s="75"/>
      <c r="VHL49" s="75"/>
      <c r="VHM49" s="75"/>
      <c r="VHN49" s="75"/>
      <c r="VHO49" s="75"/>
      <c r="VHP49" s="75"/>
      <c r="VHQ49" s="75"/>
      <c r="VHR49" s="75"/>
      <c r="VHS49" s="75"/>
      <c r="VHT49" s="75"/>
      <c r="VHU49" s="75"/>
      <c r="VHV49" s="75"/>
      <c r="VHW49" s="75"/>
      <c r="VHX49" s="75"/>
      <c r="VHY49" s="75"/>
      <c r="VHZ49" s="75"/>
      <c r="VIA49" s="75"/>
      <c r="VIB49" s="75"/>
      <c r="VIC49" s="75"/>
      <c r="VID49" s="75"/>
      <c r="VIE49" s="75"/>
      <c r="VIF49" s="75"/>
      <c r="VIG49" s="75"/>
      <c r="VIH49" s="75"/>
      <c r="VII49" s="75"/>
      <c r="VIJ49" s="75"/>
      <c r="VIK49" s="75"/>
      <c r="VIL49" s="75"/>
      <c r="VIM49" s="75"/>
      <c r="VIN49" s="75"/>
      <c r="VIO49" s="75"/>
      <c r="VIP49" s="75"/>
      <c r="VIQ49" s="75"/>
      <c r="VIR49" s="75"/>
      <c r="VIS49" s="75"/>
      <c r="VIT49" s="75"/>
      <c r="VIU49" s="75"/>
      <c r="VIV49" s="75"/>
      <c r="VIW49" s="75"/>
      <c r="VIX49" s="75"/>
      <c r="VIY49" s="75"/>
      <c r="VIZ49" s="75"/>
      <c r="VJA49" s="75"/>
      <c r="VJB49" s="75"/>
      <c r="VJC49" s="75"/>
      <c r="VJD49" s="75"/>
      <c r="VJE49" s="75"/>
      <c r="VJF49" s="75"/>
      <c r="VJG49" s="75"/>
      <c r="VJH49" s="75"/>
      <c r="VJI49" s="75"/>
      <c r="VJJ49" s="75"/>
      <c r="VJK49" s="75"/>
      <c r="VJL49" s="75"/>
      <c r="VJM49" s="75"/>
      <c r="VJN49" s="75"/>
      <c r="VJO49" s="75"/>
      <c r="VJP49" s="75"/>
      <c r="VJQ49" s="75"/>
      <c r="VJR49" s="75"/>
      <c r="VJS49" s="75"/>
      <c r="VJT49" s="75"/>
      <c r="VJU49" s="75"/>
      <c r="VJV49" s="75"/>
      <c r="VJW49" s="75"/>
      <c r="VJX49" s="75"/>
      <c r="VJY49" s="75"/>
      <c r="VJZ49" s="75"/>
      <c r="VKA49" s="75"/>
      <c r="VKB49" s="75"/>
      <c r="VKC49" s="75"/>
      <c r="VKD49" s="75"/>
      <c r="VKE49" s="75"/>
      <c r="VKF49" s="75"/>
      <c r="VKG49" s="75"/>
      <c r="VKH49" s="75"/>
      <c r="VKI49" s="75"/>
      <c r="VKJ49" s="75"/>
      <c r="VKK49" s="75"/>
      <c r="VKL49" s="75"/>
      <c r="VKM49" s="75"/>
      <c r="VKN49" s="75"/>
      <c r="VKO49" s="75"/>
      <c r="VKP49" s="75"/>
      <c r="VKQ49" s="75"/>
      <c r="VKR49" s="75"/>
      <c r="VKS49" s="75"/>
      <c r="VKT49" s="75"/>
      <c r="VKU49" s="75"/>
      <c r="VKV49" s="75"/>
      <c r="VKW49" s="75"/>
      <c r="VKX49" s="75"/>
      <c r="VKY49" s="75"/>
      <c r="VKZ49" s="75"/>
      <c r="VLA49" s="75"/>
      <c r="VLB49" s="75"/>
      <c r="VLC49" s="75"/>
      <c r="VLD49" s="75"/>
      <c r="VLE49" s="75"/>
      <c r="VLF49" s="75"/>
      <c r="VLG49" s="75"/>
      <c r="VLH49" s="75"/>
      <c r="VLI49" s="75"/>
      <c r="VLJ49" s="75"/>
      <c r="VLK49" s="75"/>
      <c r="VLL49" s="75"/>
      <c r="VLM49" s="75"/>
      <c r="VLN49" s="75"/>
      <c r="VLO49" s="75"/>
      <c r="VLP49" s="75"/>
      <c r="VLQ49" s="75"/>
      <c r="VLR49" s="75"/>
      <c r="VLS49" s="75"/>
      <c r="VLT49" s="75"/>
      <c r="VLU49" s="75"/>
      <c r="VLV49" s="75"/>
      <c r="VLW49" s="75"/>
      <c r="VLX49" s="75"/>
      <c r="VLY49" s="75"/>
      <c r="VLZ49" s="75"/>
      <c r="VMA49" s="75"/>
      <c r="VMB49" s="75"/>
      <c r="VMC49" s="75"/>
      <c r="VMD49" s="75"/>
      <c r="VME49" s="75"/>
      <c r="VMF49" s="75"/>
      <c r="VMG49" s="75"/>
      <c r="VMH49" s="75"/>
      <c r="VMI49" s="75"/>
      <c r="VMJ49" s="75"/>
      <c r="VMK49" s="75"/>
      <c r="VML49" s="75"/>
      <c r="VMM49" s="75"/>
      <c r="VMN49" s="75"/>
      <c r="VMO49" s="75"/>
      <c r="VMP49" s="75"/>
      <c r="VMQ49" s="75"/>
      <c r="VMR49" s="75"/>
      <c r="VMS49" s="75"/>
      <c r="VMT49" s="75"/>
      <c r="VMU49" s="75"/>
      <c r="VMV49" s="75"/>
      <c r="VMW49" s="75"/>
      <c r="VMX49" s="75"/>
      <c r="VMY49" s="75"/>
      <c r="VMZ49" s="75"/>
      <c r="VNA49" s="75"/>
      <c r="VNB49" s="75"/>
      <c r="VNC49" s="75"/>
      <c r="VND49" s="75"/>
      <c r="VNE49" s="75"/>
      <c r="VNF49" s="75"/>
      <c r="VNG49" s="75"/>
      <c r="VNH49" s="75"/>
      <c r="VNI49" s="75"/>
      <c r="VNJ49" s="75"/>
      <c r="VNK49" s="75"/>
      <c r="VNL49" s="75"/>
      <c r="VNM49" s="75"/>
      <c r="VNN49" s="75"/>
      <c r="VNO49" s="75"/>
      <c r="VNP49" s="75"/>
      <c r="VNQ49" s="75"/>
      <c r="VNR49" s="75"/>
      <c r="VNS49" s="75"/>
      <c r="VNT49" s="75"/>
      <c r="VNU49" s="75"/>
      <c r="VNV49" s="75"/>
      <c r="VNW49" s="75"/>
      <c r="VNX49" s="75"/>
      <c r="VNY49" s="75"/>
      <c r="VNZ49" s="75"/>
      <c r="VOA49" s="75"/>
      <c r="VOB49" s="75"/>
      <c r="VOC49" s="75"/>
      <c r="VOD49" s="75"/>
      <c r="VOE49" s="75"/>
      <c r="VOF49" s="75"/>
      <c r="VOG49" s="75"/>
      <c r="VOH49" s="75"/>
      <c r="VOI49" s="75"/>
      <c r="VOJ49" s="75"/>
      <c r="VOK49" s="75"/>
      <c r="VOL49" s="75"/>
      <c r="VOM49" s="75"/>
      <c r="VON49" s="75"/>
      <c r="VOO49" s="75"/>
      <c r="VOP49" s="75"/>
      <c r="VOQ49" s="75"/>
      <c r="VOR49" s="75"/>
      <c r="VOS49" s="75"/>
      <c r="VOT49" s="75"/>
      <c r="VOU49" s="75"/>
      <c r="VOV49" s="75"/>
      <c r="VOW49" s="75"/>
      <c r="VOX49" s="75"/>
      <c r="VOY49" s="75"/>
      <c r="VOZ49" s="75"/>
      <c r="VPA49" s="75"/>
      <c r="VPB49" s="75"/>
      <c r="VPC49" s="75"/>
      <c r="VPD49" s="75"/>
      <c r="VPE49" s="75"/>
      <c r="VPF49" s="75"/>
      <c r="VPG49" s="75"/>
      <c r="VPH49" s="75"/>
      <c r="VPI49" s="75"/>
      <c r="VPJ49" s="75"/>
      <c r="VPK49" s="75"/>
      <c r="VPL49" s="75"/>
      <c r="VPM49" s="75"/>
      <c r="VPN49" s="75"/>
      <c r="VPO49" s="75"/>
      <c r="VPP49" s="75"/>
      <c r="VPQ49" s="75"/>
      <c r="VPR49" s="75"/>
      <c r="VPS49" s="75"/>
      <c r="VPT49" s="75"/>
      <c r="VPU49" s="75"/>
      <c r="VPV49" s="75"/>
      <c r="VPW49" s="75"/>
      <c r="VPX49" s="75"/>
      <c r="VPY49" s="75"/>
      <c r="VPZ49" s="75"/>
      <c r="VQA49" s="75"/>
      <c r="VQB49" s="75"/>
      <c r="VQC49" s="75"/>
      <c r="VQD49" s="75"/>
      <c r="VQE49" s="75"/>
      <c r="VQF49" s="75"/>
      <c r="VQG49" s="75"/>
      <c r="VQH49" s="75"/>
      <c r="VQI49" s="75"/>
      <c r="VQJ49" s="75"/>
      <c r="VQK49" s="75"/>
      <c r="VQL49" s="75"/>
      <c r="VQM49" s="75"/>
      <c r="VQN49" s="75"/>
      <c r="VQO49" s="75"/>
      <c r="VQP49" s="75"/>
      <c r="VQQ49" s="75"/>
      <c r="VQR49" s="75"/>
      <c r="VQS49" s="75"/>
      <c r="VQT49" s="75"/>
      <c r="VQU49" s="75"/>
      <c r="VQV49" s="75"/>
      <c r="VQW49" s="75"/>
      <c r="VQX49" s="75"/>
      <c r="VQY49" s="75"/>
      <c r="VQZ49" s="75"/>
      <c r="VRA49" s="75"/>
      <c r="VRB49" s="75"/>
      <c r="VRC49" s="75"/>
      <c r="VRD49" s="75"/>
      <c r="VRE49" s="75"/>
      <c r="VRF49" s="75"/>
      <c r="VRG49" s="75"/>
      <c r="VRH49" s="75"/>
      <c r="VRI49" s="75"/>
      <c r="VRJ49" s="75"/>
      <c r="VRK49" s="75"/>
      <c r="VRL49" s="75"/>
      <c r="VRM49" s="75"/>
      <c r="VRN49" s="75"/>
      <c r="VRO49" s="75"/>
      <c r="VRP49" s="75"/>
      <c r="VRQ49" s="75"/>
      <c r="VRR49" s="75"/>
      <c r="VRS49" s="75"/>
      <c r="VRT49" s="75"/>
      <c r="VRU49" s="75"/>
      <c r="VRV49" s="75"/>
      <c r="VRW49" s="75"/>
      <c r="VRX49" s="75"/>
      <c r="VRY49" s="75"/>
      <c r="VRZ49" s="75"/>
      <c r="VSA49" s="75"/>
      <c r="VSB49" s="75"/>
      <c r="VSC49" s="75"/>
      <c r="VSD49" s="75"/>
      <c r="VSE49" s="75"/>
      <c r="VSF49" s="75"/>
      <c r="VSG49" s="75"/>
      <c r="VSH49" s="75"/>
      <c r="VSI49" s="75"/>
      <c r="VSJ49" s="75"/>
      <c r="VSK49" s="75"/>
      <c r="VSL49" s="75"/>
      <c r="VSM49" s="75"/>
      <c r="VSN49" s="75"/>
      <c r="VSO49" s="75"/>
      <c r="VSP49" s="75"/>
      <c r="VSQ49" s="75"/>
      <c r="VSR49" s="75"/>
      <c r="VSS49" s="75"/>
      <c r="VST49" s="75"/>
      <c r="VSU49" s="75"/>
      <c r="VSV49" s="75"/>
      <c r="VSW49" s="75"/>
      <c r="VSX49" s="75"/>
      <c r="VSY49" s="75"/>
      <c r="VSZ49" s="75"/>
      <c r="VTA49" s="75"/>
      <c r="VTB49" s="75"/>
      <c r="VTC49" s="75"/>
      <c r="VTD49" s="75"/>
      <c r="VTE49" s="75"/>
      <c r="VTF49" s="75"/>
      <c r="VTG49" s="75"/>
      <c r="VTH49" s="75"/>
      <c r="VTI49" s="75"/>
      <c r="VTJ49" s="75"/>
      <c r="VTK49" s="75"/>
      <c r="VTL49" s="75"/>
      <c r="VTM49" s="75"/>
      <c r="VTN49" s="75"/>
      <c r="VTO49" s="75"/>
      <c r="VTP49" s="75"/>
      <c r="VTQ49" s="75"/>
      <c r="VTR49" s="75"/>
      <c r="VTS49" s="75"/>
      <c r="VTT49" s="75"/>
      <c r="VTU49" s="75"/>
      <c r="VTV49" s="75"/>
      <c r="VTW49" s="75"/>
      <c r="VTX49" s="75"/>
      <c r="VTY49" s="75"/>
      <c r="VTZ49" s="75"/>
      <c r="VUA49" s="75"/>
      <c r="VUB49" s="75"/>
      <c r="VUC49" s="75"/>
      <c r="VUD49" s="75"/>
      <c r="VUE49" s="75"/>
      <c r="VUF49" s="75"/>
      <c r="VUG49" s="75"/>
      <c r="VUH49" s="75"/>
      <c r="VUI49" s="75"/>
      <c r="VUJ49" s="75"/>
      <c r="VUK49" s="75"/>
      <c r="VUL49" s="75"/>
      <c r="VUM49" s="75"/>
      <c r="VUN49" s="75"/>
      <c r="VUO49" s="75"/>
      <c r="VUP49" s="75"/>
      <c r="VUQ49" s="75"/>
      <c r="VUR49" s="75"/>
      <c r="VUS49" s="75"/>
      <c r="VUT49" s="75"/>
      <c r="VUU49" s="75"/>
      <c r="VUV49" s="75"/>
      <c r="VUW49" s="75"/>
      <c r="VUX49" s="75"/>
      <c r="VUY49" s="75"/>
      <c r="VUZ49" s="75"/>
      <c r="VVA49" s="75"/>
      <c r="VVB49" s="75"/>
      <c r="VVC49" s="75"/>
      <c r="VVD49" s="75"/>
      <c r="VVE49" s="75"/>
      <c r="VVF49" s="75"/>
      <c r="VVG49" s="75"/>
      <c r="VVH49" s="75"/>
      <c r="VVI49" s="75"/>
      <c r="VVJ49" s="75"/>
      <c r="VVK49" s="75"/>
      <c r="VVL49" s="75"/>
      <c r="VVM49" s="75"/>
      <c r="VVN49" s="75"/>
      <c r="VVO49" s="75"/>
      <c r="VVP49" s="75"/>
      <c r="VVQ49" s="75"/>
      <c r="VVR49" s="75"/>
      <c r="VVS49" s="75"/>
      <c r="VVT49" s="75"/>
      <c r="VVU49" s="75"/>
      <c r="VVV49" s="75"/>
      <c r="VVW49" s="75"/>
      <c r="VVX49" s="75"/>
      <c r="VVY49" s="75"/>
      <c r="VVZ49" s="75"/>
      <c r="VWA49" s="75"/>
      <c r="VWB49" s="75"/>
      <c r="VWC49" s="75"/>
      <c r="VWD49" s="75"/>
      <c r="VWE49" s="75"/>
      <c r="VWF49" s="75"/>
      <c r="VWG49" s="75"/>
      <c r="VWH49" s="75"/>
      <c r="VWI49" s="75"/>
      <c r="VWJ49" s="75"/>
      <c r="VWK49" s="75"/>
      <c r="VWL49" s="75"/>
      <c r="VWM49" s="75"/>
      <c r="VWN49" s="75"/>
      <c r="VWO49" s="75"/>
      <c r="VWP49" s="75"/>
      <c r="VWQ49" s="75"/>
      <c r="VWR49" s="75"/>
      <c r="VWS49" s="75"/>
      <c r="VWT49" s="75"/>
      <c r="VWU49" s="75"/>
      <c r="VWV49" s="75"/>
      <c r="VWW49" s="75"/>
      <c r="VWX49" s="75"/>
      <c r="VWY49" s="75"/>
      <c r="VWZ49" s="75"/>
      <c r="VXA49" s="75"/>
      <c r="VXB49" s="75"/>
      <c r="VXC49" s="75"/>
      <c r="VXD49" s="75"/>
      <c r="VXE49" s="75"/>
      <c r="VXF49" s="75"/>
      <c r="VXG49" s="75"/>
      <c r="VXH49" s="75"/>
      <c r="VXI49" s="75"/>
      <c r="VXJ49" s="75"/>
      <c r="VXK49" s="75"/>
      <c r="VXL49" s="75"/>
      <c r="VXM49" s="75"/>
      <c r="VXN49" s="75"/>
      <c r="VXO49" s="75"/>
      <c r="VXP49" s="75"/>
      <c r="VXQ49" s="75"/>
      <c r="VXR49" s="75"/>
      <c r="VXS49" s="75"/>
      <c r="VXT49" s="75"/>
      <c r="VXU49" s="75"/>
      <c r="VXV49" s="75"/>
      <c r="VXW49" s="75"/>
      <c r="VXX49" s="75"/>
      <c r="VXY49" s="75"/>
      <c r="VXZ49" s="75"/>
      <c r="VYA49" s="75"/>
      <c r="VYB49" s="75"/>
      <c r="VYC49" s="75"/>
      <c r="VYD49" s="75"/>
      <c r="VYE49" s="75"/>
      <c r="VYF49" s="75"/>
      <c r="VYG49" s="75"/>
      <c r="VYH49" s="75"/>
      <c r="VYI49" s="75"/>
      <c r="VYJ49" s="75"/>
      <c r="VYK49" s="75"/>
      <c r="VYL49" s="75"/>
      <c r="VYM49" s="75"/>
      <c r="VYN49" s="75"/>
      <c r="VYO49" s="75"/>
      <c r="VYP49" s="75"/>
      <c r="VYQ49" s="75"/>
      <c r="VYR49" s="75"/>
      <c r="VYS49" s="75"/>
      <c r="VYT49" s="75"/>
      <c r="VYU49" s="75"/>
      <c r="VYV49" s="75"/>
      <c r="VYW49" s="75"/>
      <c r="VYX49" s="75"/>
      <c r="VYY49" s="75"/>
      <c r="VYZ49" s="75"/>
      <c r="VZA49" s="75"/>
      <c r="VZB49" s="75"/>
      <c r="VZC49" s="75"/>
      <c r="VZD49" s="75"/>
      <c r="VZE49" s="75"/>
      <c r="VZF49" s="75"/>
      <c r="VZG49" s="75"/>
      <c r="VZH49" s="75"/>
      <c r="VZI49" s="75"/>
      <c r="VZJ49" s="75"/>
      <c r="VZK49" s="75"/>
      <c r="VZL49" s="75"/>
      <c r="VZM49" s="75"/>
      <c r="VZN49" s="75"/>
      <c r="VZO49" s="75"/>
      <c r="VZP49" s="75"/>
      <c r="VZQ49" s="75"/>
      <c r="VZR49" s="75"/>
      <c r="VZS49" s="75"/>
      <c r="VZT49" s="75"/>
      <c r="VZU49" s="75"/>
      <c r="VZV49" s="75"/>
      <c r="VZW49" s="75"/>
      <c r="VZX49" s="75"/>
      <c r="VZY49" s="75"/>
      <c r="VZZ49" s="75"/>
      <c r="WAA49" s="75"/>
      <c r="WAB49" s="75"/>
      <c r="WAC49" s="75"/>
      <c r="WAD49" s="75"/>
      <c r="WAE49" s="75"/>
      <c r="WAF49" s="75"/>
      <c r="WAG49" s="75"/>
      <c r="WAH49" s="75"/>
      <c r="WAI49" s="75"/>
      <c r="WAJ49" s="75"/>
      <c r="WAK49" s="75"/>
      <c r="WAL49" s="75"/>
      <c r="WAM49" s="75"/>
      <c r="WAN49" s="75"/>
      <c r="WAO49" s="75"/>
      <c r="WAP49" s="75"/>
      <c r="WAQ49" s="75"/>
      <c r="WAR49" s="75"/>
      <c r="WAS49" s="75"/>
      <c r="WAT49" s="75"/>
      <c r="WAU49" s="75"/>
      <c r="WAV49" s="75"/>
      <c r="WAW49" s="75"/>
      <c r="WAX49" s="75"/>
      <c r="WAY49" s="75"/>
      <c r="WAZ49" s="75"/>
      <c r="WBA49" s="75"/>
      <c r="WBB49" s="75"/>
      <c r="WBC49" s="75"/>
      <c r="WBD49" s="75"/>
      <c r="WBE49" s="75"/>
      <c r="WBF49" s="75"/>
      <c r="WBG49" s="75"/>
      <c r="WBH49" s="75"/>
      <c r="WBI49" s="75"/>
      <c r="WBJ49" s="75"/>
      <c r="WBK49" s="75"/>
      <c r="WBL49" s="75"/>
      <c r="WBM49" s="75"/>
      <c r="WBN49" s="75"/>
      <c r="WBO49" s="75"/>
      <c r="WBP49" s="75"/>
      <c r="WBQ49" s="75"/>
      <c r="WBR49" s="75"/>
      <c r="WBS49" s="75"/>
      <c r="WBT49" s="75"/>
      <c r="WBU49" s="75"/>
      <c r="WBV49" s="75"/>
      <c r="WBW49" s="75"/>
      <c r="WBX49" s="75"/>
      <c r="WBY49" s="75"/>
      <c r="WBZ49" s="75"/>
      <c r="WCA49" s="75"/>
      <c r="WCB49" s="75"/>
      <c r="WCC49" s="75"/>
      <c r="WCD49" s="75"/>
      <c r="WCE49" s="75"/>
      <c r="WCF49" s="75"/>
      <c r="WCG49" s="75"/>
      <c r="WCH49" s="75"/>
      <c r="WCI49" s="75"/>
      <c r="WCJ49" s="75"/>
      <c r="WCK49" s="75"/>
      <c r="WCL49" s="75"/>
      <c r="WCM49" s="75"/>
      <c r="WCN49" s="75"/>
      <c r="WCO49" s="75"/>
      <c r="WCP49" s="75"/>
      <c r="WCQ49" s="75"/>
      <c r="WCR49" s="75"/>
      <c r="WCS49" s="75"/>
      <c r="WCT49" s="75"/>
      <c r="WCU49" s="75"/>
      <c r="WCV49" s="75"/>
      <c r="WCW49" s="75"/>
      <c r="WCX49" s="75"/>
      <c r="WCY49" s="75"/>
      <c r="WCZ49" s="75"/>
      <c r="WDA49" s="75"/>
      <c r="WDB49" s="75"/>
      <c r="WDC49" s="75"/>
      <c r="WDD49" s="75"/>
      <c r="WDE49" s="75"/>
      <c r="WDF49" s="75"/>
      <c r="WDG49" s="75"/>
      <c r="WDH49" s="75"/>
      <c r="WDI49" s="75"/>
      <c r="WDJ49" s="75"/>
      <c r="WDK49" s="75"/>
      <c r="WDL49" s="75"/>
      <c r="WDM49" s="75"/>
      <c r="WDN49" s="75"/>
      <c r="WDO49" s="75"/>
      <c r="WDP49" s="75"/>
      <c r="WDQ49" s="75"/>
      <c r="WDR49" s="75"/>
      <c r="WDS49" s="75"/>
      <c r="WDT49" s="75"/>
      <c r="WDU49" s="75"/>
      <c r="WDV49" s="75"/>
      <c r="WDW49" s="75"/>
      <c r="WDX49" s="75"/>
      <c r="WDY49" s="75"/>
      <c r="WDZ49" s="75"/>
      <c r="WEA49" s="75"/>
      <c r="WEB49" s="75"/>
      <c r="WEC49" s="75"/>
      <c r="WED49" s="75"/>
      <c r="WEE49" s="75"/>
      <c r="WEF49" s="75"/>
      <c r="WEG49" s="75"/>
      <c r="WEH49" s="75"/>
      <c r="WEI49" s="75"/>
      <c r="WEJ49" s="75"/>
      <c r="WEK49" s="75"/>
      <c r="WEL49" s="75"/>
      <c r="WEM49" s="75"/>
      <c r="WEN49" s="75"/>
      <c r="WEO49" s="75"/>
      <c r="WEP49" s="75"/>
      <c r="WEQ49" s="75"/>
      <c r="WER49" s="75"/>
      <c r="WES49" s="75"/>
      <c r="WET49" s="75"/>
      <c r="WEU49" s="75"/>
      <c r="WEV49" s="75"/>
      <c r="WEW49" s="75"/>
      <c r="WEX49" s="75"/>
      <c r="WEY49" s="75"/>
      <c r="WEZ49" s="75"/>
      <c r="WFA49" s="75"/>
      <c r="WFB49" s="75"/>
      <c r="WFC49" s="75"/>
      <c r="WFD49" s="75"/>
      <c r="WFE49" s="75"/>
      <c r="WFF49" s="75"/>
      <c r="WFG49" s="75"/>
      <c r="WFH49" s="75"/>
      <c r="WFI49" s="75"/>
      <c r="WFJ49" s="75"/>
      <c r="WFK49" s="75"/>
      <c r="WFL49" s="75"/>
      <c r="WFM49" s="75"/>
      <c r="WFN49" s="75"/>
      <c r="WFO49" s="75"/>
      <c r="WFP49" s="75"/>
      <c r="WFQ49" s="75"/>
      <c r="WFR49" s="75"/>
      <c r="WFS49" s="75"/>
      <c r="WFT49" s="75"/>
      <c r="WFU49" s="75"/>
      <c r="WFV49" s="75"/>
      <c r="WFW49" s="75"/>
      <c r="WFX49" s="75"/>
      <c r="WFY49" s="75"/>
      <c r="WFZ49" s="75"/>
      <c r="WGA49" s="75"/>
      <c r="WGB49" s="75"/>
      <c r="WGC49" s="75"/>
      <c r="WGD49" s="75"/>
      <c r="WGE49" s="75"/>
      <c r="WGF49" s="75"/>
      <c r="WGG49" s="75"/>
      <c r="WGH49" s="75"/>
      <c r="WGI49" s="75"/>
      <c r="WGJ49" s="75"/>
      <c r="WGK49" s="75"/>
      <c r="WGL49" s="75"/>
      <c r="WGM49" s="75"/>
      <c r="WGN49" s="75"/>
      <c r="WGO49" s="75"/>
      <c r="WGP49" s="75"/>
      <c r="WGQ49" s="75"/>
      <c r="WGR49" s="75"/>
      <c r="WGS49" s="75"/>
      <c r="WGT49" s="75"/>
      <c r="WGU49" s="75"/>
      <c r="WGV49" s="75"/>
      <c r="WGW49" s="75"/>
      <c r="WGX49" s="75"/>
      <c r="WGY49" s="75"/>
      <c r="WGZ49" s="75"/>
      <c r="WHA49" s="75"/>
      <c r="WHB49" s="75"/>
      <c r="WHC49" s="75"/>
      <c r="WHD49" s="75"/>
      <c r="WHE49" s="75"/>
      <c r="WHF49" s="75"/>
      <c r="WHG49" s="75"/>
      <c r="WHH49" s="75"/>
      <c r="WHI49" s="75"/>
      <c r="WHJ49" s="75"/>
      <c r="WHK49" s="75"/>
      <c r="WHL49" s="75"/>
      <c r="WHM49" s="75"/>
      <c r="WHN49" s="75"/>
      <c r="WHO49" s="75"/>
      <c r="WHP49" s="75"/>
      <c r="WHQ49" s="75"/>
      <c r="WHR49" s="75"/>
      <c r="WHS49" s="75"/>
      <c r="WHT49" s="75"/>
      <c r="WHU49" s="75"/>
      <c r="WHV49" s="75"/>
      <c r="WHW49" s="75"/>
      <c r="WHX49" s="75"/>
      <c r="WHY49" s="75"/>
      <c r="WHZ49" s="75"/>
      <c r="WIA49" s="75"/>
      <c r="WIB49" s="75"/>
      <c r="WIC49" s="75"/>
      <c r="WID49" s="75"/>
      <c r="WIE49" s="75"/>
      <c r="WIF49" s="75"/>
      <c r="WIG49" s="75"/>
      <c r="WIH49" s="75"/>
      <c r="WII49" s="75"/>
      <c r="WIJ49" s="75"/>
      <c r="WIK49" s="75"/>
      <c r="WIL49" s="75"/>
      <c r="WIM49" s="75"/>
      <c r="WIN49" s="75"/>
      <c r="WIO49" s="75"/>
      <c r="WIP49" s="75"/>
      <c r="WIQ49" s="75"/>
      <c r="WIR49" s="75"/>
      <c r="WIS49" s="75"/>
      <c r="WIT49" s="75"/>
      <c r="WIU49" s="75"/>
      <c r="WIV49" s="75"/>
      <c r="WIW49" s="75"/>
      <c r="WIX49" s="75"/>
      <c r="WIY49" s="75"/>
      <c r="WIZ49" s="75"/>
      <c r="WJA49" s="75"/>
      <c r="WJB49" s="75"/>
      <c r="WJC49" s="75"/>
      <c r="WJD49" s="75"/>
      <c r="WJE49" s="75"/>
      <c r="WJF49" s="75"/>
      <c r="WJG49" s="75"/>
      <c r="WJH49" s="75"/>
      <c r="WJI49" s="75"/>
      <c r="WJJ49" s="75"/>
      <c r="WJK49" s="75"/>
      <c r="WJL49" s="75"/>
      <c r="WJM49" s="75"/>
      <c r="WJN49" s="75"/>
      <c r="WJO49" s="75"/>
      <c r="WJP49" s="75"/>
      <c r="WJQ49" s="75"/>
      <c r="WJR49" s="75"/>
      <c r="WJS49" s="75"/>
      <c r="WJT49" s="75"/>
      <c r="WJU49" s="75"/>
      <c r="WJV49" s="75"/>
      <c r="WJW49" s="75"/>
      <c r="WJX49" s="75"/>
      <c r="WJY49" s="75"/>
      <c r="WJZ49" s="75"/>
      <c r="WKA49" s="75"/>
      <c r="WKB49" s="75"/>
      <c r="WKC49" s="75"/>
      <c r="WKD49" s="75"/>
      <c r="WKE49" s="75"/>
      <c r="WKF49" s="75"/>
      <c r="WKG49" s="75"/>
      <c r="WKH49" s="75"/>
      <c r="WKI49" s="75"/>
      <c r="WKJ49" s="75"/>
      <c r="WKK49" s="75"/>
      <c r="WKL49" s="75"/>
      <c r="WKM49" s="75"/>
      <c r="WKN49" s="75"/>
      <c r="WKO49" s="75"/>
      <c r="WKP49" s="75"/>
      <c r="WKQ49" s="75"/>
      <c r="WKR49" s="75"/>
      <c r="WKS49" s="75"/>
      <c r="WKT49" s="75"/>
      <c r="WKU49" s="75"/>
      <c r="WKV49" s="75"/>
      <c r="WKW49" s="75"/>
      <c r="WKX49" s="75"/>
      <c r="WKY49" s="75"/>
      <c r="WKZ49" s="75"/>
      <c r="WLA49" s="75"/>
      <c r="WLB49" s="75"/>
      <c r="WLC49" s="75"/>
      <c r="WLD49" s="75"/>
      <c r="WLE49" s="75"/>
      <c r="WLF49" s="75"/>
      <c r="WLG49" s="75"/>
      <c r="WLH49" s="75"/>
      <c r="WLI49" s="75"/>
      <c r="WLJ49" s="75"/>
      <c r="WLK49" s="75"/>
      <c r="WLL49" s="75"/>
      <c r="WLM49" s="75"/>
      <c r="WLN49" s="75"/>
      <c r="WLO49" s="75"/>
      <c r="WLP49" s="75"/>
      <c r="WLQ49" s="75"/>
      <c r="WLR49" s="75"/>
      <c r="WLS49" s="75"/>
      <c r="WLT49" s="75"/>
      <c r="WLU49" s="75"/>
      <c r="WLV49" s="75"/>
      <c r="WLW49" s="75"/>
      <c r="WLX49" s="75"/>
      <c r="WLY49" s="75"/>
      <c r="WLZ49" s="75"/>
      <c r="WMA49" s="75"/>
      <c r="WMB49" s="75"/>
      <c r="WMC49" s="75"/>
      <c r="WMD49" s="75"/>
      <c r="WME49" s="75"/>
      <c r="WMF49" s="75"/>
      <c r="WMG49" s="75"/>
      <c r="WMH49" s="75"/>
      <c r="WMI49" s="75"/>
      <c r="WMJ49" s="75"/>
      <c r="WMK49" s="75"/>
      <c r="WML49" s="75"/>
      <c r="WMM49" s="75"/>
      <c r="WMN49" s="75"/>
      <c r="WMO49" s="75"/>
      <c r="WMP49" s="75"/>
      <c r="WMQ49" s="75"/>
      <c r="WMR49" s="75"/>
      <c r="WMS49" s="75"/>
      <c r="WMT49" s="75"/>
      <c r="WMU49" s="75"/>
      <c r="WMV49" s="75"/>
      <c r="WMW49" s="75"/>
      <c r="WMX49" s="75"/>
      <c r="WMY49" s="75"/>
      <c r="WMZ49" s="75"/>
      <c r="WNA49" s="75"/>
      <c r="WNB49" s="75"/>
      <c r="WNC49" s="75"/>
      <c r="WND49" s="75"/>
      <c r="WNE49" s="75"/>
      <c r="WNF49" s="75"/>
      <c r="WNG49" s="75"/>
      <c r="WNH49" s="75"/>
      <c r="WNI49" s="75"/>
      <c r="WNJ49" s="75"/>
      <c r="WNK49" s="75"/>
      <c r="WNL49" s="75"/>
      <c r="WNM49" s="75"/>
      <c r="WNN49" s="75"/>
      <c r="WNO49" s="75"/>
      <c r="WNP49" s="75"/>
      <c r="WNQ49" s="75"/>
      <c r="WNR49" s="75"/>
      <c r="WNS49" s="75"/>
      <c r="WNT49" s="75"/>
      <c r="WNU49" s="75"/>
      <c r="WNV49" s="75"/>
      <c r="WNW49" s="75"/>
      <c r="WNX49" s="75"/>
      <c r="WNY49" s="75"/>
      <c r="WNZ49" s="75"/>
      <c r="WOA49" s="75"/>
      <c r="WOB49" s="75"/>
      <c r="WOC49" s="75"/>
      <c r="WOD49" s="75"/>
      <c r="WOE49" s="75"/>
      <c r="WOF49" s="75"/>
      <c r="WOG49" s="75"/>
      <c r="WOH49" s="75"/>
      <c r="WOI49" s="75"/>
      <c r="WOJ49" s="75"/>
      <c r="WOK49" s="75"/>
      <c r="WOL49" s="75"/>
      <c r="WOM49" s="75"/>
      <c r="WON49" s="75"/>
      <c r="WOO49" s="75"/>
      <c r="WOP49" s="75"/>
      <c r="WOQ49" s="75"/>
      <c r="WOR49" s="75"/>
      <c r="WOS49" s="75"/>
      <c r="WOT49" s="75"/>
      <c r="WOU49" s="75"/>
      <c r="WOV49" s="75"/>
      <c r="WOW49" s="75"/>
      <c r="WOX49" s="75"/>
      <c r="WOY49" s="75"/>
      <c r="WOZ49" s="75"/>
      <c r="WPA49" s="75"/>
      <c r="WPB49" s="75"/>
      <c r="WPC49" s="75"/>
      <c r="WPD49" s="75"/>
      <c r="WPE49" s="75"/>
      <c r="WPF49" s="75"/>
      <c r="WPG49" s="75"/>
      <c r="WPH49" s="75"/>
      <c r="WPI49" s="75"/>
      <c r="WPJ49" s="75"/>
      <c r="WPK49" s="75"/>
      <c r="WPL49" s="75"/>
      <c r="WPM49" s="75"/>
      <c r="WPN49" s="75"/>
      <c r="WPO49" s="75"/>
      <c r="WPP49" s="75"/>
      <c r="WPQ49" s="75"/>
      <c r="WPR49" s="75"/>
      <c r="WPS49" s="75"/>
      <c r="WPT49" s="75"/>
      <c r="WPU49" s="75"/>
      <c r="WPV49" s="75"/>
      <c r="WPW49" s="75"/>
      <c r="WPX49" s="75"/>
      <c r="WPY49" s="75"/>
      <c r="WPZ49" s="75"/>
      <c r="WQA49" s="75"/>
      <c r="WQB49" s="75"/>
      <c r="WQC49" s="75"/>
      <c r="WQD49" s="75"/>
      <c r="WQE49" s="75"/>
      <c r="WQF49" s="75"/>
      <c r="WQG49" s="75"/>
      <c r="WQH49" s="75"/>
      <c r="WQI49" s="75"/>
      <c r="WQJ49" s="75"/>
      <c r="WQK49" s="75"/>
      <c r="WQL49" s="75"/>
      <c r="WQM49" s="75"/>
      <c r="WQN49" s="75"/>
      <c r="WQO49" s="75"/>
      <c r="WQP49" s="75"/>
      <c r="WQQ49" s="75"/>
      <c r="WQR49" s="75"/>
      <c r="WQS49" s="75"/>
      <c r="WQT49" s="75"/>
      <c r="WQU49" s="75"/>
      <c r="WQV49" s="75"/>
      <c r="WQW49" s="75"/>
      <c r="WQX49" s="75"/>
      <c r="WQY49" s="75"/>
      <c r="WQZ49" s="75"/>
      <c r="WRA49" s="75"/>
      <c r="WRB49" s="75"/>
      <c r="WRC49" s="75"/>
      <c r="WRD49" s="75"/>
      <c r="WRE49" s="75"/>
      <c r="WRF49" s="75"/>
      <c r="WRG49" s="75"/>
      <c r="WRH49" s="75"/>
      <c r="WRI49" s="75"/>
      <c r="WRJ49" s="75"/>
      <c r="WRK49" s="75"/>
      <c r="WRL49" s="75"/>
      <c r="WRM49" s="75"/>
      <c r="WRN49" s="75"/>
      <c r="WRO49" s="75"/>
      <c r="WRP49" s="75"/>
      <c r="WRQ49" s="75"/>
      <c r="WRR49" s="75"/>
      <c r="WRS49" s="75"/>
      <c r="WRT49" s="75"/>
      <c r="WRU49" s="75"/>
      <c r="WRV49" s="75"/>
      <c r="WRW49" s="75"/>
      <c r="WRX49" s="75"/>
      <c r="WRY49" s="75"/>
      <c r="WRZ49" s="75"/>
      <c r="WSA49" s="75"/>
      <c r="WSB49" s="75"/>
      <c r="WSC49" s="75"/>
      <c r="WSD49" s="75"/>
      <c r="WSE49" s="75"/>
      <c r="WSF49" s="75"/>
      <c r="WSG49" s="75"/>
      <c r="WSH49" s="75"/>
      <c r="WSI49" s="75"/>
      <c r="WSJ49" s="75"/>
      <c r="WSK49" s="75"/>
      <c r="WSL49" s="75"/>
      <c r="WSM49" s="75"/>
      <c r="WSN49" s="75"/>
      <c r="WSO49" s="75"/>
      <c r="WSP49" s="75"/>
      <c r="WSQ49" s="75"/>
      <c r="WSR49" s="75"/>
      <c r="WSS49" s="75"/>
      <c r="WST49" s="75"/>
      <c r="WSU49" s="75"/>
      <c r="WSV49" s="75"/>
      <c r="WSW49" s="75"/>
      <c r="WSX49" s="75"/>
      <c r="WSY49" s="75"/>
      <c r="WSZ49" s="75"/>
      <c r="WTA49" s="75"/>
      <c r="WTB49" s="75"/>
      <c r="WTC49" s="75"/>
      <c r="WTD49" s="75"/>
      <c r="WTE49" s="75"/>
      <c r="WTF49" s="75"/>
      <c r="WTG49" s="75"/>
      <c r="WTH49" s="75"/>
      <c r="WTI49" s="75"/>
      <c r="WTJ49" s="75"/>
      <c r="WTK49" s="75"/>
      <c r="WTL49" s="75"/>
      <c r="WTM49" s="75"/>
      <c r="WTN49" s="75"/>
      <c r="WTO49" s="75"/>
      <c r="WTP49" s="75"/>
      <c r="WTQ49" s="75"/>
      <c r="WTR49" s="75"/>
      <c r="WTS49" s="75"/>
      <c r="WTT49" s="75"/>
      <c r="WTU49" s="75"/>
      <c r="WTV49" s="75"/>
      <c r="WTW49" s="75"/>
      <c r="WTX49" s="75"/>
      <c r="WTY49" s="75"/>
      <c r="WTZ49" s="75"/>
      <c r="WUA49" s="75"/>
      <c r="WUB49" s="75"/>
      <c r="WUC49" s="75"/>
      <c r="WUD49" s="75"/>
      <c r="WUE49" s="75"/>
      <c r="WUF49" s="75"/>
      <c r="WUG49" s="75"/>
      <c r="WUH49" s="75"/>
      <c r="WUI49" s="75"/>
      <c r="WUJ49" s="75"/>
      <c r="WUK49" s="75"/>
      <c r="WUL49" s="75"/>
      <c r="WUM49" s="75"/>
      <c r="WUN49" s="75"/>
      <c r="WUO49" s="75"/>
      <c r="WUP49" s="75"/>
      <c r="WUQ49" s="75"/>
      <c r="WUR49" s="75"/>
      <c r="WUS49" s="75"/>
      <c r="WUT49" s="75"/>
      <c r="WUU49" s="75"/>
      <c r="WUV49" s="75"/>
      <c r="WUW49" s="75"/>
      <c r="WUX49" s="75"/>
      <c r="WUY49" s="75"/>
      <c r="WUZ49" s="75"/>
      <c r="WVA49" s="75"/>
      <c r="WVB49" s="75"/>
      <c r="WVC49" s="75"/>
      <c r="WVD49" s="75"/>
      <c r="WVE49" s="75"/>
      <c r="WVF49" s="75"/>
      <c r="WVG49" s="75"/>
      <c r="WVH49" s="75"/>
      <c r="WVI49" s="75"/>
      <c r="WVJ49" s="75"/>
      <c r="WVK49" s="75"/>
      <c r="WVL49" s="75"/>
      <c r="WVM49" s="75"/>
      <c r="WVN49" s="75"/>
      <c r="WVO49" s="75"/>
      <c r="WVP49" s="75"/>
      <c r="WVQ49" s="75"/>
      <c r="WVR49" s="75"/>
      <c r="WVS49" s="75"/>
      <c r="WVT49" s="75"/>
      <c r="WVU49" s="75"/>
      <c r="WVV49" s="75"/>
      <c r="WVW49" s="75"/>
      <c r="WVX49" s="75"/>
      <c r="WVY49" s="75"/>
      <c r="WVZ49" s="75"/>
      <c r="WWA49" s="75"/>
      <c r="WWB49" s="75"/>
      <c r="WWC49" s="75"/>
      <c r="WWD49" s="75"/>
      <c r="WWE49" s="75"/>
      <c r="WWF49" s="75"/>
      <c r="WWG49" s="75"/>
      <c r="WWH49" s="75"/>
      <c r="WWI49" s="75"/>
      <c r="WWJ49" s="75"/>
      <c r="WWK49" s="75"/>
      <c r="WWL49" s="75"/>
      <c r="WWM49" s="75"/>
      <c r="WWN49" s="75"/>
      <c r="WWO49" s="75"/>
      <c r="WWP49" s="75"/>
      <c r="WWQ49" s="75"/>
      <c r="WWR49" s="75"/>
      <c r="WWS49" s="75"/>
      <c r="WWT49" s="75"/>
      <c r="WWU49" s="75"/>
      <c r="WWV49" s="75"/>
      <c r="WWW49" s="75"/>
      <c r="WWX49" s="75"/>
      <c r="WWY49" s="75"/>
      <c r="WWZ49" s="75"/>
      <c r="WXA49" s="75"/>
      <c r="WXB49" s="75"/>
      <c r="WXC49" s="75"/>
      <c r="WXD49" s="75"/>
      <c r="WXE49" s="75"/>
      <c r="WXF49" s="75"/>
      <c r="WXG49" s="75"/>
      <c r="WXH49" s="75"/>
      <c r="WXI49" s="75"/>
      <c r="WXJ49" s="75"/>
      <c r="WXK49" s="75"/>
      <c r="WXL49" s="75"/>
      <c r="WXM49" s="75"/>
      <c r="WXN49" s="75"/>
      <c r="WXO49" s="75"/>
      <c r="WXP49" s="75"/>
      <c r="WXQ49" s="75"/>
      <c r="WXR49" s="75"/>
      <c r="WXS49" s="75"/>
      <c r="WXT49" s="75"/>
      <c r="WXU49" s="75"/>
      <c r="WXV49" s="75"/>
      <c r="WXW49" s="75"/>
      <c r="WXX49" s="75"/>
      <c r="WXY49" s="75"/>
      <c r="WXZ49" s="75"/>
      <c r="WYA49" s="75"/>
      <c r="WYB49" s="75"/>
      <c r="WYC49" s="75"/>
      <c r="WYD49" s="75"/>
      <c r="WYE49" s="75"/>
      <c r="WYF49" s="75"/>
      <c r="WYG49" s="75"/>
      <c r="WYH49" s="75"/>
      <c r="WYI49" s="75"/>
      <c r="WYJ49" s="75"/>
      <c r="WYK49" s="75"/>
      <c r="WYL49" s="75"/>
      <c r="WYM49" s="75"/>
      <c r="WYN49" s="75"/>
      <c r="WYO49" s="75"/>
      <c r="WYP49" s="75"/>
      <c r="WYQ49" s="75"/>
      <c r="WYR49" s="75"/>
      <c r="WYS49" s="75"/>
      <c r="WYT49" s="75"/>
      <c r="WYU49" s="75"/>
      <c r="WYV49" s="75"/>
      <c r="WYW49" s="75"/>
      <c r="WYX49" s="75"/>
      <c r="WYY49" s="75"/>
      <c r="WYZ49" s="75"/>
      <c r="WZA49" s="75"/>
      <c r="WZB49" s="75"/>
      <c r="WZC49" s="75"/>
      <c r="WZD49" s="75"/>
      <c r="WZE49" s="75"/>
      <c r="WZF49" s="75"/>
      <c r="WZG49" s="75"/>
      <c r="WZH49" s="75"/>
      <c r="WZI49" s="75"/>
      <c r="WZJ49" s="75"/>
      <c r="WZK49" s="75"/>
      <c r="WZL49" s="75"/>
      <c r="WZM49" s="75"/>
      <c r="WZN49" s="75"/>
      <c r="WZO49" s="75"/>
      <c r="WZP49" s="75"/>
      <c r="WZQ49" s="75"/>
      <c r="WZR49" s="75"/>
      <c r="WZS49" s="75"/>
      <c r="WZT49" s="75"/>
      <c r="WZU49" s="75"/>
      <c r="WZV49" s="75"/>
      <c r="WZW49" s="75"/>
      <c r="WZX49" s="75"/>
      <c r="WZY49" s="75"/>
      <c r="WZZ49" s="75"/>
      <c r="XAA49" s="75"/>
      <c r="XAB49" s="75"/>
      <c r="XAC49" s="75"/>
      <c r="XAD49" s="75"/>
      <c r="XAE49" s="75"/>
      <c r="XAF49" s="75"/>
      <c r="XAG49" s="75"/>
      <c r="XAH49" s="75"/>
      <c r="XAI49" s="75"/>
      <c r="XAJ49" s="75"/>
      <c r="XAK49" s="75"/>
      <c r="XAL49" s="75"/>
      <c r="XAM49" s="75"/>
      <c r="XAN49" s="75"/>
      <c r="XAO49" s="75"/>
      <c r="XAP49" s="75"/>
      <c r="XAQ49" s="75"/>
      <c r="XAR49" s="75"/>
      <c r="XAS49" s="75"/>
      <c r="XAT49" s="75"/>
      <c r="XAU49" s="75"/>
      <c r="XAV49" s="75"/>
      <c r="XAW49" s="75"/>
      <c r="XAX49" s="75"/>
      <c r="XAY49" s="75"/>
      <c r="XAZ49" s="75"/>
      <c r="XBA49" s="75"/>
      <c r="XBB49" s="75"/>
      <c r="XBC49" s="75"/>
      <c r="XBD49" s="75"/>
      <c r="XBE49" s="75"/>
      <c r="XBF49" s="75"/>
      <c r="XBG49" s="75"/>
      <c r="XBH49" s="75"/>
      <c r="XBI49" s="75"/>
      <c r="XBJ49" s="75"/>
      <c r="XBK49" s="75"/>
      <c r="XBL49" s="75"/>
      <c r="XBM49" s="75"/>
      <c r="XBN49" s="75"/>
      <c r="XBO49" s="75"/>
      <c r="XBP49" s="75"/>
      <c r="XBQ49" s="75"/>
      <c r="XBR49" s="75"/>
      <c r="XBS49" s="75"/>
      <c r="XBT49" s="75"/>
      <c r="XBU49" s="75"/>
      <c r="XBV49" s="75"/>
      <c r="XBW49" s="75"/>
      <c r="XBX49" s="75"/>
      <c r="XBY49" s="75"/>
      <c r="XBZ49" s="75"/>
      <c r="XCA49" s="75"/>
      <c r="XCB49" s="75"/>
      <c r="XCC49" s="75"/>
      <c r="XCD49" s="75"/>
      <c r="XCE49" s="75"/>
      <c r="XCF49" s="75"/>
      <c r="XCG49" s="75"/>
      <c r="XCH49" s="75"/>
      <c r="XCI49" s="75"/>
      <c r="XCJ49" s="75"/>
      <c r="XCK49" s="75"/>
      <c r="XCL49" s="75"/>
      <c r="XCM49" s="75"/>
      <c r="XCN49" s="75"/>
      <c r="XCO49" s="75"/>
      <c r="XCP49" s="75"/>
      <c r="XCQ49" s="75"/>
      <c r="XCR49" s="75"/>
      <c r="XCS49" s="75"/>
      <c r="XCT49" s="75"/>
      <c r="XCU49" s="75"/>
      <c r="XCV49" s="75"/>
      <c r="XCW49" s="75"/>
      <c r="XCX49" s="75"/>
      <c r="XCY49" s="75"/>
      <c r="XCZ49" s="75"/>
      <c r="XDA49" s="75"/>
      <c r="XDB49" s="75"/>
      <c r="XDC49" s="75"/>
      <c r="XDD49" s="75"/>
      <c r="XDE49" s="75"/>
      <c r="XDF49" s="75"/>
      <c r="XDG49" s="137"/>
      <c r="XDH49" s="137"/>
      <c r="XDI49" s="137"/>
      <c r="XDJ49" s="137"/>
      <c r="XDK49" s="137"/>
      <c r="XDL49" s="137"/>
      <c r="XDM49" s="137"/>
      <c r="XDN49" s="137"/>
      <c r="XDO49" s="137"/>
      <c r="XDP49" s="137"/>
      <c r="XDQ49" s="137"/>
      <c r="XDR49" s="137"/>
      <c r="XDS49" s="137"/>
      <c r="XDT49" s="137"/>
      <c r="XDU49" s="137"/>
      <c r="XDV49" s="137"/>
      <c r="XDW49" s="137"/>
      <c r="XDX49" s="137"/>
      <c r="XDY49" s="137"/>
      <c r="XDZ49" s="137"/>
      <c r="XEA49" s="137"/>
      <c r="XEB49" s="137"/>
      <c r="XEC49" s="137"/>
      <c r="XED49" s="137"/>
      <c r="XEE49" s="137"/>
      <c r="XEF49" s="137"/>
      <c r="XEG49" s="137"/>
      <c r="XEH49" s="137"/>
      <c r="XEI49" s="137"/>
      <c r="XEJ49" s="137"/>
      <c r="XEK49" s="137"/>
      <c r="XEL49" s="137"/>
      <c r="XEM49" s="137"/>
      <c r="XEN49" s="137"/>
      <c r="XEO49" s="137"/>
      <c r="XEP49" s="138"/>
      <c r="XEQ49" s="137"/>
      <c r="XER49" s="137"/>
      <c r="XES49" s="137"/>
      <c r="XET49" s="137"/>
      <c r="XEU49" s="137"/>
      <c r="XEV49" s="137"/>
      <c r="XEW49" s="137"/>
      <c r="XEX49" s="137"/>
      <c r="XEY49" s="137"/>
      <c r="XEZ49" s="137"/>
      <c r="XFA49" s="137"/>
      <c r="XFB49" s="137"/>
      <c r="XFC49" s="137"/>
      <c r="XFD49" s="137"/>
    </row>
    <row r="50" s="77" customFormat="1" ht="23" customHeight="1" spans="1:1024 1025:16384">
      <c r="A50" s="123">
        <v>45</v>
      </c>
      <c r="B50" s="123" t="s">
        <v>369</v>
      </c>
      <c r="C50" s="124" t="s">
        <v>427</v>
      </c>
      <c r="D50" s="125">
        <v>5150201007</v>
      </c>
      <c r="E50" s="124" t="s">
        <v>431</v>
      </c>
      <c r="F50" s="125" t="s">
        <v>372</v>
      </c>
      <c r="G50" s="127" t="s">
        <v>429</v>
      </c>
      <c r="H50" s="128">
        <v>1</v>
      </c>
      <c r="I50" s="129" t="s">
        <v>396</v>
      </c>
      <c r="J50" s="130">
        <f t="shared" si="0"/>
        <v>33.5</v>
      </c>
      <c r="K50" s="141">
        <v>33.5</v>
      </c>
      <c r="L50" s="130">
        <f t="shared" si="1"/>
        <v>37.9</v>
      </c>
      <c r="M50" s="142">
        <v>37.9</v>
      </c>
      <c r="N50" s="143">
        <f t="shared" si="2"/>
        <v>0.116094986807388</v>
      </c>
      <c r="O50" s="141">
        <v>49</v>
      </c>
      <c r="P50" s="144">
        <f t="shared" si="3"/>
        <v>0.226530612244898</v>
      </c>
      <c r="Q50" s="135">
        <v>6977172040131</v>
      </c>
      <c r="R50" s="14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75"/>
      <c r="HW50" s="75"/>
      <c r="HX50" s="75"/>
      <c r="HY50" s="75"/>
      <c r="HZ50" s="75"/>
      <c r="IA50" s="75"/>
      <c r="IB50" s="75"/>
      <c r="IC50" s="75"/>
      <c r="ID50" s="75"/>
      <c r="IE50" s="75"/>
      <c r="IF50" s="75"/>
      <c r="IG50" s="75"/>
      <c r="IH50" s="75"/>
      <c r="II50" s="75"/>
      <c r="IJ50" s="75"/>
      <c r="IK50" s="75"/>
      <c r="IL50" s="75"/>
      <c r="IM50" s="75"/>
      <c r="IN50" s="75"/>
      <c r="IO50" s="75"/>
      <c r="IP50" s="75"/>
      <c r="IQ50" s="75"/>
      <c r="IR50" s="75"/>
      <c r="IS50" s="75"/>
      <c r="IT50" s="75"/>
      <c r="IU50" s="75"/>
      <c r="IV50" s="75"/>
      <c r="IW50" s="75"/>
      <c r="IX50" s="75"/>
      <c r="IY50" s="75"/>
      <c r="IZ50" s="75"/>
      <c r="JA50" s="75"/>
      <c r="JB50" s="75"/>
      <c r="JC50" s="75"/>
      <c r="JD50" s="75"/>
      <c r="JE50" s="75"/>
      <c r="JF50" s="75"/>
      <c r="JG50" s="75"/>
      <c r="JH50" s="75"/>
      <c r="JI50" s="75"/>
      <c r="JJ50" s="75"/>
      <c r="JK50" s="75"/>
      <c r="JL50" s="75"/>
      <c r="JM50" s="75"/>
      <c r="JN50" s="75"/>
      <c r="JO50" s="75"/>
      <c r="JP50" s="75"/>
      <c r="JQ50" s="75"/>
      <c r="JR50" s="75"/>
      <c r="JS50" s="75"/>
      <c r="JT50" s="75"/>
      <c r="JU50" s="75"/>
      <c r="JV50" s="75"/>
      <c r="JW50" s="75"/>
      <c r="JX50" s="75"/>
      <c r="JY50" s="75"/>
      <c r="JZ50" s="75"/>
      <c r="KA50" s="75"/>
      <c r="KB50" s="75"/>
      <c r="KC50" s="75"/>
      <c r="KD50" s="75"/>
      <c r="KE50" s="75"/>
      <c r="KF50" s="75"/>
      <c r="KG50" s="75"/>
      <c r="KH50" s="75"/>
      <c r="KI50" s="75"/>
      <c r="KJ50" s="75"/>
      <c r="KK50" s="75"/>
      <c r="KL50" s="75"/>
      <c r="KM50" s="75"/>
      <c r="KN50" s="75"/>
      <c r="KO50" s="75"/>
      <c r="KP50" s="75"/>
      <c r="KQ50" s="75"/>
      <c r="KR50" s="75"/>
      <c r="KS50" s="75"/>
      <c r="KT50" s="75"/>
      <c r="KU50" s="75"/>
      <c r="KV50" s="75"/>
      <c r="KW50" s="75"/>
      <c r="KX50" s="75"/>
      <c r="KY50" s="75"/>
      <c r="KZ50" s="75"/>
      <c r="LA50" s="75"/>
      <c r="LB50" s="75"/>
      <c r="LC50" s="75"/>
      <c r="LD50" s="75"/>
      <c r="LE50" s="75"/>
      <c r="LF50" s="75"/>
      <c r="LG50" s="75"/>
      <c r="LH50" s="75"/>
      <c r="LI50" s="75"/>
      <c r="LJ50" s="75"/>
      <c r="LK50" s="75"/>
      <c r="LL50" s="75"/>
      <c r="LM50" s="75"/>
      <c r="LN50" s="75"/>
      <c r="LO50" s="75"/>
      <c r="LP50" s="75"/>
      <c r="LQ50" s="75"/>
      <c r="LR50" s="75"/>
      <c r="LS50" s="75"/>
      <c r="LT50" s="75"/>
      <c r="LU50" s="75"/>
      <c r="LV50" s="75"/>
      <c r="LW50" s="75"/>
      <c r="LX50" s="75"/>
      <c r="LY50" s="75"/>
      <c r="LZ50" s="75"/>
      <c r="MA50" s="75"/>
      <c r="MB50" s="75"/>
      <c r="MC50" s="75"/>
      <c r="MD50" s="75"/>
      <c r="ME50" s="75"/>
      <c r="MF50" s="75"/>
      <c r="MG50" s="75"/>
      <c r="MH50" s="75"/>
      <c r="MI50" s="75"/>
      <c r="MJ50" s="75"/>
      <c r="MK50" s="75"/>
      <c r="ML50" s="75"/>
      <c r="MM50" s="75"/>
      <c r="MN50" s="75"/>
      <c r="MO50" s="75"/>
      <c r="MP50" s="75"/>
      <c r="MQ50" s="75"/>
      <c r="MR50" s="75"/>
      <c r="MS50" s="75"/>
      <c r="MT50" s="75"/>
      <c r="MU50" s="75"/>
      <c r="MV50" s="75"/>
      <c r="MW50" s="75"/>
      <c r="MX50" s="75"/>
      <c r="MY50" s="75"/>
      <c r="MZ50" s="75"/>
      <c r="NA50" s="75"/>
      <c r="NB50" s="75"/>
      <c r="NC50" s="75"/>
      <c r="ND50" s="75"/>
      <c r="NE50" s="75"/>
      <c r="NF50" s="75"/>
      <c r="NG50" s="75"/>
      <c r="NH50" s="75"/>
      <c r="NI50" s="75"/>
      <c r="NJ50" s="75"/>
      <c r="NK50" s="75"/>
      <c r="NL50" s="75"/>
      <c r="NM50" s="75"/>
      <c r="NN50" s="75"/>
      <c r="NO50" s="75"/>
      <c r="NP50" s="75"/>
      <c r="NQ50" s="75"/>
      <c r="NR50" s="75"/>
      <c r="NS50" s="75"/>
      <c r="NT50" s="75"/>
      <c r="NU50" s="75"/>
      <c r="NV50" s="75"/>
      <c r="NW50" s="75"/>
      <c r="NX50" s="75"/>
      <c r="NY50" s="75"/>
      <c r="NZ50" s="75"/>
      <c r="OA50" s="75"/>
      <c r="OB50" s="75"/>
      <c r="OC50" s="75"/>
      <c r="OD50" s="75"/>
      <c r="OE50" s="75"/>
      <c r="OF50" s="75"/>
      <c r="OG50" s="75"/>
      <c r="OH50" s="75"/>
      <c r="OI50" s="75"/>
      <c r="OJ50" s="75"/>
      <c r="OK50" s="75"/>
      <c r="OL50" s="75"/>
      <c r="OM50" s="75"/>
      <c r="ON50" s="75"/>
      <c r="OO50" s="75"/>
      <c r="OP50" s="75"/>
      <c r="OQ50" s="75"/>
      <c r="OR50" s="75"/>
      <c r="OS50" s="75"/>
      <c r="OT50" s="75"/>
      <c r="OU50" s="75"/>
      <c r="OV50" s="75"/>
      <c r="OW50" s="75"/>
      <c r="OX50" s="75"/>
      <c r="OY50" s="75"/>
      <c r="OZ50" s="75"/>
      <c r="PA50" s="75"/>
      <c r="PB50" s="75"/>
      <c r="PC50" s="75"/>
      <c r="PD50" s="75"/>
      <c r="PE50" s="75"/>
      <c r="PF50" s="75"/>
      <c r="PG50" s="75"/>
      <c r="PH50" s="75"/>
      <c r="PI50" s="75"/>
      <c r="PJ50" s="75"/>
      <c r="PK50" s="75"/>
      <c r="PL50" s="75"/>
      <c r="PM50" s="75"/>
      <c r="PN50" s="75"/>
      <c r="PO50" s="75"/>
      <c r="PP50" s="75"/>
      <c r="PQ50" s="75"/>
      <c r="PR50" s="75"/>
      <c r="PS50" s="75"/>
      <c r="PT50" s="75"/>
      <c r="PU50" s="75"/>
      <c r="PV50" s="75"/>
      <c r="PW50" s="75"/>
      <c r="PX50" s="75"/>
      <c r="PY50" s="75"/>
      <c r="PZ50" s="75"/>
      <c r="QA50" s="75"/>
      <c r="QB50" s="75"/>
      <c r="QC50" s="75"/>
      <c r="QD50" s="75"/>
      <c r="QE50" s="75"/>
      <c r="QF50" s="75"/>
      <c r="QG50" s="75"/>
      <c r="QH50" s="75"/>
      <c r="QI50" s="75"/>
      <c r="QJ50" s="75"/>
      <c r="QK50" s="75"/>
      <c r="QL50" s="75"/>
      <c r="QM50" s="75"/>
      <c r="QN50" s="75"/>
      <c r="QO50" s="75"/>
      <c r="QP50" s="75"/>
      <c r="QQ50" s="75"/>
      <c r="QR50" s="75"/>
      <c r="QS50" s="75"/>
      <c r="QT50" s="75"/>
      <c r="QU50" s="75"/>
      <c r="QV50" s="75"/>
      <c r="QW50" s="75"/>
      <c r="QX50" s="75"/>
      <c r="QY50" s="75"/>
      <c r="QZ50" s="75"/>
      <c r="RA50" s="75"/>
      <c r="RB50" s="75"/>
      <c r="RC50" s="75"/>
      <c r="RD50" s="75"/>
      <c r="RE50" s="75"/>
      <c r="RF50" s="75"/>
      <c r="RG50" s="75"/>
      <c r="RH50" s="75"/>
      <c r="RI50" s="75"/>
      <c r="RJ50" s="75"/>
      <c r="RK50" s="75"/>
      <c r="RL50" s="75"/>
      <c r="RM50" s="75"/>
      <c r="RN50" s="75"/>
      <c r="RO50" s="75"/>
      <c r="RP50" s="75"/>
      <c r="RQ50" s="75"/>
      <c r="RR50" s="75"/>
      <c r="RS50" s="75"/>
      <c r="RT50" s="75"/>
      <c r="RU50" s="75"/>
      <c r="RV50" s="75"/>
      <c r="RW50" s="75"/>
      <c r="RX50" s="75"/>
      <c r="RY50" s="75"/>
      <c r="RZ50" s="75"/>
      <c r="SA50" s="75"/>
      <c r="SB50" s="75"/>
      <c r="SC50" s="75"/>
      <c r="SD50" s="75"/>
      <c r="SE50" s="75"/>
      <c r="SF50" s="75"/>
      <c r="SG50" s="75"/>
      <c r="SH50" s="75"/>
      <c r="SI50" s="75"/>
      <c r="SJ50" s="75"/>
      <c r="SK50" s="75"/>
      <c r="SL50" s="75"/>
      <c r="SM50" s="75"/>
      <c r="SN50" s="75"/>
      <c r="SO50" s="75"/>
      <c r="SP50" s="75"/>
      <c r="SQ50" s="75"/>
      <c r="SR50" s="75"/>
      <c r="SS50" s="75"/>
      <c r="ST50" s="75"/>
      <c r="SU50" s="75"/>
      <c r="SV50" s="75"/>
      <c r="SW50" s="75"/>
      <c r="SX50" s="75"/>
      <c r="SY50" s="75"/>
      <c r="SZ50" s="75"/>
      <c r="TA50" s="75"/>
      <c r="TB50" s="75"/>
      <c r="TC50" s="75"/>
      <c r="TD50" s="75"/>
      <c r="TE50" s="75"/>
      <c r="TF50" s="75"/>
      <c r="TG50" s="75"/>
      <c r="TH50" s="75"/>
      <c r="TI50" s="75"/>
      <c r="TJ50" s="75"/>
      <c r="TK50" s="75"/>
      <c r="TL50" s="75"/>
      <c r="TM50" s="75"/>
      <c r="TN50" s="75"/>
      <c r="TO50" s="75"/>
      <c r="TP50" s="75"/>
      <c r="TQ50" s="75"/>
      <c r="TR50" s="75"/>
      <c r="TS50" s="75"/>
      <c r="TT50" s="75"/>
      <c r="TU50" s="75"/>
      <c r="TV50" s="75"/>
      <c r="TW50" s="75"/>
      <c r="TX50" s="75"/>
      <c r="TY50" s="75"/>
      <c r="TZ50" s="75"/>
      <c r="UA50" s="75"/>
      <c r="UB50" s="75"/>
      <c r="UC50" s="75"/>
      <c r="UD50" s="75"/>
      <c r="UE50" s="75"/>
      <c r="UF50" s="75"/>
      <c r="UG50" s="75"/>
      <c r="UH50" s="75"/>
      <c r="UI50" s="75"/>
      <c r="UJ50" s="75"/>
      <c r="UK50" s="75"/>
      <c r="UL50" s="75"/>
      <c r="UM50" s="75"/>
      <c r="UN50" s="75"/>
      <c r="UO50" s="75"/>
      <c r="UP50" s="75"/>
      <c r="UQ50" s="75"/>
      <c r="UR50" s="75"/>
      <c r="US50" s="75"/>
      <c r="UT50" s="75"/>
      <c r="UU50" s="75"/>
      <c r="UV50" s="75"/>
      <c r="UW50" s="75"/>
      <c r="UX50" s="75"/>
      <c r="UY50" s="75"/>
      <c r="UZ50" s="75"/>
      <c r="VA50" s="75"/>
      <c r="VB50" s="75"/>
      <c r="VC50" s="75"/>
      <c r="VD50" s="75"/>
      <c r="VE50" s="75"/>
      <c r="VF50" s="75"/>
      <c r="VG50" s="75"/>
      <c r="VH50" s="75"/>
      <c r="VI50" s="75"/>
      <c r="VJ50" s="75"/>
      <c r="VK50" s="75"/>
      <c r="VL50" s="75"/>
      <c r="VM50" s="75"/>
      <c r="VN50" s="75"/>
      <c r="VO50" s="75"/>
      <c r="VP50" s="75"/>
      <c r="VQ50" s="75"/>
      <c r="VR50" s="75"/>
      <c r="VS50" s="75"/>
      <c r="VT50" s="75"/>
      <c r="VU50" s="75"/>
      <c r="VV50" s="75"/>
      <c r="VW50" s="75"/>
      <c r="VX50" s="75"/>
      <c r="VY50" s="75"/>
      <c r="VZ50" s="75"/>
      <c r="WA50" s="75"/>
      <c r="WB50" s="75"/>
      <c r="WC50" s="75"/>
      <c r="WD50" s="75"/>
      <c r="WE50" s="75"/>
      <c r="WF50" s="75"/>
      <c r="WG50" s="75"/>
      <c r="WH50" s="75"/>
      <c r="WI50" s="75"/>
      <c r="WJ50" s="75"/>
      <c r="WK50" s="75"/>
      <c r="WL50" s="75"/>
      <c r="WM50" s="75"/>
      <c r="WN50" s="75"/>
      <c r="WO50" s="75"/>
      <c r="WP50" s="75"/>
      <c r="WQ50" s="75"/>
      <c r="WR50" s="75"/>
      <c r="WS50" s="75"/>
      <c r="WT50" s="75"/>
      <c r="WU50" s="75"/>
      <c r="WV50" s="75"/>
      <c r="WW50" s="75"/>
      <c r="WX50" s="75"/>
      <c r="WY50" s="75"/>
      <c r="WZ50" s="75"/>
      <c r="XA50" s="75"/>
      <c r="XB50" s="75"/>
      <c r="XC50" s="75"/>
      <c r="XD50" s="75"/>
      <c r="XE50" s="75"/>
      <c r="XF50" s="75"/>
      <c r="XG50" s="75"/>
      <c r="XH50" s="75"/>
      <c r="XI50" s="75"/>
      <c r="XJ50" s="75"/>
      <c r="XK50" s="75"/>
      <c r="XL50" s="75"/>
      <c r="XM50" s="75"/>
      <c r="XN50" s="75"/>
      <c r="XO50" s="75"/>
      <c r="XP50" s="75"/>
      <c r="XQ50" s="75"/>
      <c r="XR50" s="75"/>
      <c r="XS50" s="75"/>
      <c r="XT50" s="75"/>
      <c r="XU50" s="75"/>
      <c r="XV50" s="75"/>
      <c r="XW50" s="75"/>
      <c r="XX50" s="75"/>
      <c r="XY50" s="75"/>
      <c r="XZ50" s="75"/>
      <c r="YA50" s="75"/>
      <c r="YB50" s="75"/>
      <c r="YC50" s="75"/>
      <c r="YD50" s="75"/>
      <c r="YE50" s="75"/>
      <c r="YF50" s="75"/>
      <c r="YG50" s="75"/>
      <c r="YH50" s="75"/>
      <c r="YI50" s="75"/>
      <c r="YJ50" s="75"/>
      <c r="YK50" s="75"/>
      <c r="YL50" s="75"/>
      <c r="YM50" s="75"/>
      <c r="YN50" s="75"/>
      <c r="YO50" s="75"/>
      <c r="YP50" s="75"/>
      <c r="YQ50" s="75"/>
      <c r="YR50" s="75"/>
      <c r="YS50" s="75"/>
      <c r="YT50" s="75"/>
      <c r="YU50" s="75"/>
      <c r="YV50" s="75"/>
      <c r="YW50" s="75"/>
      <c r="YX50" s="75"/>
      <c r="YY50" s="75"/>
      <c r="YZ50" s="75"/>
      <c r="ZA50" s="75"/>
      <c r="ZB50" s="75"/>
      <c r="ZC50" s="75"/>
      <c r="ZD50" s="75"/>
      <c r="ZE50" s="75"/>
      <c r="ZF50" s="75"/>
      <c r="ZG50" s="75"/>
      <c r="ZH50" s="75"/>
      <c r="ZI50" s="75"/>
      <c r="ZJ50" s="75"/>
      <c r="ZK50" s="75"/>
      <c r="ZL50" s="75"/>
      <c r="ZM50" s="75"/>
      <c r="ZN50" s="75"/>
      <c r="ZO50" s="75"/>
      <c r="ZP50" s="75"/>
      <c r="ZQ50" s="75"/>
      <c r="ZR50" s="75"/>
      <c r="ZS50" s="75"/>
      <c r="ZT50" s="75"/>
      <c r="ZU50" s="75"/>
      <c r="ZV50" s="75"/>
      <c r="ZW50" s="75"/>
      <c r="ZX50" s="75"/>
      <c r="ZY50" s="75"/>
      <c r="ZZ50" s="75"/>
      <c r="AAA50" s="75"/>
      <c r="AAB50" s="75"/>
      <c r="AAC50" s="75"/>
      <c r="AAD50" s="75"/>
      <c r="AAE50" s="75"/>
      <c r="AAF50" s="75"/>
      <c r="AAG50" s="75"/>
      <c r="AAH50" s="75"/>
      <c r="AAI50" s="75"/>
      <c r="AAJ50" s="75"/>
      <c r="AAK50" s="75"/>
      <c r="AAL50" s="75"/>
      <c r="AAM50" s="75"/>
      <c r="AAN50" s="75"/>
      <c r="AAO50" s="75"/>
      <c r="AAP50" s="75"/>
      <c r="AAQ50" s="75"/>
      <c r="AAR50" s="75"/>
      <c r="AAS50" s="75"/>
      <c r="AAT50" s="75"/>
      <c r="AAU50" s="75"/>
      <c r="AAV50" s="75"/>
      <c r="AAW50" s="75"/>
      <c r="AAX50" s="75"/>
      <c r="AAY50" s="75"/>
      <c r="AAZ50" s="75"/>
      <c r="ABA50" s="75"/>
      <c r="ABB50" s="75"/>
      <c r="ABC50" s="75"/>
      <c r="ABD50" s="75"/>
      <c r="ABE50" s="75"/>
      <c r="ABF50" s="75"/>
      <c r="ABG50" s="75"/>
      <c r="ABH50" s="75"/>
      <c r="ABI50" s="75"/>
      <c r="ABJ50" s="75"/>
      <c r="ABK50" s="75"/>
      <c r="ABL50" s="75"/>
      <c r="ABM50" s="75"/>
      <c r="ABN50" s="75"/>
      <c r="ABO50" s="75"/>
      <c r="ABP50" s="75"/>
      <c r="ABQ50" s="75"/>
      <c r="ABR50" s="75"/>
      <c r="ABS50" s="75"/>
      <c r="ABT50" s="75"/>
      <c r="ABU50" s="75"/>
      <c r="ABV50" s="75"/>
      <c r="ABW50" s="75"/>
      <c r="ABX50" s="75"/>
      <c r="ABY50" s="75"/>
      <c r="ABZ50" s="75"/>
      <c r="ACA50" s="75"/>
      <c r="ACB50" s="75"/>
      <c r="ACC50" s="75"/>
      <c r="ACD50" s="75"/>
      <c r="ACE50" s="75"/>
      <c r="ACF50" s="75"/>
      <c r="ACG50" s="75"/>
      <c r="ACH50" s="75"/>
      <c r="ACI50" s="75"/>
      <c r="ACJ50" s="75"/>
      <c r="ACK50" s="75"/>
      <c r="ACL50" s="75"/>
      <c r="ACM50" s="75"/>
      <c r="ACN50" s="75"/>
      <c r="ACO50" s="75"/>
      <c r="ACP50" s="75"/>
      <c r="ACQ50" s="75"/>
      <c r="ACR50" s="75"/>
      <c r="ACS50" s="75"/>
      <c r="ACT50" s="75"/>
      <c r="ACU50" s="75"/>
      <c r="ACV50" s="75"/>
      <c r="ACW50" s="75"/>
      <c r="ACX50" s="75"/>
      <c r="ACY50" s="75"/>
      <c r="ACZ50" s="75"/>
      <c r="ADA50" s="75"/>
      <c r="ADB50" s="75"/>
      <c r="ADC50" s="75"/>
      <c r="ADD50" s="75"/>
      <c r="ADE50" s="75"/>
      <c r="ADF50" s="75"/>
      <c r="ADG50" s="75"/>
      <c r="ADH50" s="75"/>
      <c r="ADI50" s="75"/>
      <c r="ADJ50" s="75"/>
      <c r="ADK50" s="75"/>
      <c r="ADL50" s="75"/>
      <c r="ADM50" s="75"/>
      <c r="ADN50" s="75"/>
      <c r="ADO50" s="75"/>
      <c r="ADP50" s="75"/>
      <c r="ADQ50" s="75"/>
      <c r="ADR50" s="75"/>
      <c r="ADS50" s="75"/>
      <c r="ADT50" s="75"/>
      <c r="ADU50" s="75"/>
      <c r="ADV50" s="75"/>
      <c r="ADW50" s="75"/>
      <c r="ADX50" s="75"/>
      <c r="ADY50" s="75"/>
      <c r="ADZ50" s="75"/>
      <c r="AEA50" s="75"/>
      <c r="AEB50" s="75"/>
      <c r="AEC50" s="75"/>
      <c r="AED50" s="75"/>
      <c r="AEE50" s="75"/>
      <c r="AEF50" s="75"/>
      <c r="AEG50" s="75"/>
      <c r="AEH50" s="75"/>
      <c r="AEI50" s="75"/>
      <c r="AEJ50" s="75"/>
      <c r="AEK50" s="75"/>
      <c r="AEL50" s="75"/>
      <c r="AEM50" s="75"/>
      <c r="AEN50" s="75"/>
      <c r="AEO50" s="75"/>
      <c r="AEP50" s="75"/>
      <c r="AEQ50" s="75"/>
      <c r="AER50" s="75"/>
      <c r="AES50" s="75"/>
      <c r="AET50" s="75"/>
      <c r="AEU50" s="75"/>
      <c r="AEV50" s="75"/>
      <c r="AEW50" s="75"/>
      <c r="AEX50" s="75"/>
      <c r="AEY50" s="75"/>
      <c r="AEZ50" s="75"/>
      <c r="AFA50" s="75"/>
      <c r="AFB50" s="75"/>
      <c r="AFC50" s="75"/>
      <c r="AFD50" s="75"/>
      <c r="AFE50" s="75"/>
      <c r="AFF50" s="75"/>
      <c r="AFG50" s="75"/>
      <c r="AFH50" s="75"/>
      <c r="AFI50" s="75"/>
      <c r="AFJ50" s="75"/>
      <c r="AFK50" s="75"/>
      <c r="AFL50" s="75"/>
      <c r="AFM50" s="75"/>
      <c r="AFN50" s="75"/>
      <c r="AFO50" s="75"/>
      <c r="AFP50" s="75"/>
      <c r="AFQ50" s="75"/>
      <c r="AFR50" s="75"/>
      <c r="AFS50" s="75"/>
      <c r="AFT50" s="75"/>
      <c r="AFU50" s="75"/>
      <c r="AFV50" s="75"/>
      <c r="AFW50" s="75"/>
      <c r="AFX50" s="75"/>
      <c r="AFY50" s="75"/>
      <c r="AFZ50" s="75"/>
      <c r="AGA50" s="75"/>
      <c r="AGB50" s="75"/>
      <c r="AGC50" s="75"/>
      <c r="AGD50" s="75"/>
      <c r="AGE50" s="75"/>
      <c r="AGF50" s="75"/>
      <c r="AGG50" s="75"/>
      <c r="AGH50" s="75"/>
      <c r="AGI50" s="75"/>
      <c r="AGJ50" s="75"/>
      <c r="AGK50" s="75"/>
      <c r="AGL50" s="75"/>
      <c r="AGM50" s="75"/>
      <c r="AGN50" s="75"/>
      <c r="AGO50" s="75"/>
      <c r="AGP50" s="75"/>
      <c r="AGQ50" s="75"/>
      <c r="AGR50" s="75"/>
      <c r="AGS50" s="75"/>
      <c r="AGT50" s="75"/>
      <c r="AGU50" s="75"/>
      <c r="AGV50" s="75"/>
      <c r="AGW50" s="75"/>
      <c r="AGX50" s="75"/>
      <c r="AGY50" s="75"/>
      <c r="AGZ50" s="75"/>
      <c r="AHA50" s="75"/>
      <c r="AHB50" s="75"/>
      <c r="AHC50" s="75"/>
      <c r="AHD50" s="75"/>
      <c r="AHE50" s="75"/>
      <c r="AHF50" s="75"/>
      <c r="AHG50" s="75"/>
      <c r="AHH50" s="75"/>
      <c r="AHI50" s="75"/>
      <c r="AHJ50" s="75"/>
      <c r="AHK50" s="75"/>
      <c r="AHL50" s="75"/>
      <c r="AHM50" s="75"/>
      <c r="AHN50" s="75"/>
      <c r="AHO50" s="75"/>
      <c r="AHP50" s="75"/>
      <c r="AHQ50" s="75"/>
      <c r="AHR50" s="75"/>
      <c r="AHS50" s="75"/>
      <c r="AHT50" s="75"/>
      <c r="AHU50" s="75"/>
      <c r="AHV50" s="75"/>
      <c r="AHW50" s="75"/>
      <c r="AHX50" s="75"/>
      <c r="AHY50" s="75"/>
      <c r="AHZ50" s="75"/>
      <c r="AIA50" s="75"/>
      <c r="AIB50" s="75"/>
      <c r="AIC50" s="75"/>
      <c r="AID50" s="75"/>
      <c r="AIE50" s="75"/>
      <c r="AIF50" s="75"/>
      <c r="AIG50" s="75"/>
      <c r="AIH50" s="75"/>
      <c r="AII50" s="75"/>
      <c r="AIJ50" s="75"/>
      <c r="AIK50" s="75"/>
      <c r="AIL50" s="75"/>
      <c r="AIM50" s="75"/>
      <c r="AIN50" s="75"/>
      <c r="AIO50" s="75"/>
      <c r="AIP50" s="75"/>
      <c r="AIQ50" s="75"/>
      <c r="AIR50" s="75"/>
      <c r="AIS50" s="75"/>
      <c r="AIT50" s="75"/>
      <c r="AIU50" s="75"/>
      <c r="AIV50" s="75"/>
      <c r="AIW50" s="75"/>
      <c r="AIX50" s="75"/>
      <c r="AIY50" s="75"/>
      <c r="AIZ50" s="75"/>
      <c r="AJA50" s="75"/>
      <c r="AJB50" s="75"/>
      <c r="AJC50" s="75"/>
      <c r="AJD50" s="75"/>
      <c r="AJE50" s="75"/>
      <c r="AJF50" s="75"/>
      <c r="AJG50" s="75"/>
      <c r="AJH50" s="75"/>
      <c r="AJI50" s="75"/>
      <c r="AJJ50" s="75"/>
      <c r="AJK50" s="75"/>
      <c r="AJL50" s="75"/>
      <c r="AJM50" s="75"/>
      <c r="AJN50" s="75"/>
      <c r="AJO50" s="75"/>
      <c r="AJP50" s="75"/>
      <c r="AJQ50" s="75"/>
      <c r="AJR50" s="75"/>
      <c r="AJS50" s="75"/>
      <c r="AJT50" s="75"/>
      <c r="AJU50" s="75"/>
      <c r="AJV50" s="75"/>
      <c r="AJW50" s="75"/>
      <c r="AJX50" s="75"/>
      <c r="AJY50" s="75"/>
      <c r="AJZ50" s="75"/>
      <c r="AKA50" s="75"/>
      <c r="AKB50" s="75"/>
      <c r="AKC50" s="75"/>
      <c r="AKD50" s="75"/>
      <c r="AKE50" s="75"/>
      <c r="AKF50" s="75"/>
      <c r="AKG50" s="75"/>
      <c r="AKH50" s="75"/>
      <c r="AKI50" s="75"/>
      <c r="AKJ50" s="75"/>
      <c r="AKK50" s="75"/>
      <c r="AKL50" s="75"/>
      <c r="AKM50" s="75"/>
      <c r="AKN50" s="75"/>
      <c r="AKO50" s="75"/>
      <c r="AKP50" s="75"/>
      <c r="AKQ50" s="75"/>
      <c r="AKR50" s="75"/>
      <c r="AKS50" s="75"/>
      <c r="AKT50" s="75"/>
      <c r="AKU50" s="75"/>
      <c r="AKV50" s="75"/>
      <c r="AKW50" s="75"/>
      <c r="AKX50" s="75"/>
      <c r="AKY50" s="75"/>
      <c r="AKZ50" s="75"/>
      <c r="ALA50" s="75"/>
      <c r="ALB50" s="75"/>
      <c r="ALC50" s="75"/>
      <c r="ALD50" s="75"/>
      <c r="ALE50" s="75"/>
      <c r="ALF50" s="75"/>
      <c r="ALG50" s="75"/>
      <c r="ALH50" s="75"/>
      <c r="ALI50" s="75"/>
      <c r="ALJ50" s="75"/>
      <c r="ALK50" s="75"/>
      <c r="ALL50" s="75"/>
      <c r="ALM50" s="75"/>
      <c r="ALN50" s="75"/>
      <c r="ALO50" s="75"/>
      <c r="ALP50" s="75"/>
      <c r="ALQ50" s="75"/>
      <c r="ALR50" s="75"/>
      <c r="ALS50" s="75"/>
      <c r="ALT50" s="75"/>
      <c r="ALU50" s="75"/>
      <c r="ALV50" s="75"/>
      <c r="ALW50" s="75"/>
      <c r="ALX50" s="75"/>
      <c r="ALY50" s="75"/>
      <c r="ALZ50" s="75"/>
      <c r="AMA50" s="75"/>
      <c r="AMB50" s="75"/>
      <c r="AMC50" s="75"/>
      <c r="AMD50" s="75"/>
      <c r="AME50" s="75"/>
      <c r="AMF50" s="75"/>
      <c r="AMG50" s="75"/>
      <c r="AMH50" s="75"/>
      <c r="AMI50" s="75"/>
      <c r="AMJ50" s="75"/>
      <c r="AMK50" s="75"/>
      <c r="AML50" s="75"/>
      <c r="AMM50" s="75"/>
      <c r="AMN50" s="75"/>
      <c r="AMO50" s="75"/>
      <c r="AMP50" s="75"/>
      <c r="AMQ50" s="75"/>
      <c r="AMR50" s="75"/>
      <c r="AMS50" s="75"/>
      <c r="AMT50" s="75"/>
      <c r="AMU50" s="75"/>
      <c r="AMV50" s="75"/>
      <c r="AMW50" s="75"/>
      <c r="AMX50" s="75"/>
      <c r="AMY50" s="75"/>
      <c r="AMZ50" s="75"/>
      <c r="ANA50" s="75"/>
      <c r="ANB50" s="75"/>
      <c r="ANC50" s="75"/>
      <c r="AND50" s="75"/>
      <c r="ANE50" s="75"/>
      <c r="ANF50" s="75"/>
      <c r="ANG50" s="75"/>
      <c r="ANH50" s="75"/>
      <c r="ANI50" s="75"/>
      <c r="ANJ50" s="75"/>
      <c r="ANK50" s="75"/>
      <c r="ANL50" s="75"/>
      <c r="ANM50" s="75"/>
      <c r="ANN50" s="75"/>
      <c r="ANO50" s="75"/>
      <c r="ANP50" s="75"/>
      <c r="ANQ50" s="75"/>
      <c r="ANR50" s="75"/>
      <c r="ANS50" s="75"/>
      <c r="ANT50" s="75"/>
      <c r="ANU50" s="75"/>
      <c r="ANV50" s="75"/>
      <c r="ANW50" s="75"/>
      <c r="ANX50" s="75"/>
      <c r="ANY50" s="75"/>
      <c r="ANZ50" s="75"/>
      <c r="AOA50" s="75"/>
      <c r="AOB50" s="75"/>
      <c r="AOC50" s="75"/>
      <c r="AOD50" s="75"/>
      <c r="AOE50" s="75"/>
      <c r="AOF50" s="75"/>
      <c r="AOG50" s="75"/>
      <c r="AOH50" s="75"/>
      <c r="AOI50" s="75"/>
      <c r="AOJ50" s="75"/>
      <c r="AOK50" s="75"/>
      <c r="AOL50" s="75"/>
      <c r="AOM50" s="75"/>
      <c r="AON50" s="75"/>
      <c r="AOO50" s="75"/>
      <c r="AOP50" s="75"/>
      <c r="AOQ50" s="75"/>
      <c r="AOR50" s="75"/>
      <c r="AOS50" s="75"/>
      <c r="AOT50" s="75"/>
      <c r="AOU50" s="75"/>
      <c r="AOV50" s="75"/>
      <c r="AOW50" s="75"/>
      <c r="AOX50" s="75"/>
      <c r="AOY50" s="75"/>
      <c r="AOZ50" s="75"/>
      <c r="APA50" s="75"/>
      <c r="APB50" s="75"/>
      <c r="APC50" s="75"/>
      <c r="APD50" s="75"/>
      <c r="APE50" s="75"/>
      <c r="APF50" s="75"/>
      <c r="APG50" s="75"/>
      <c r="APH50" s="75"/>
      <c r="API50" s="75"/>
      <c r="APJ50" s="75"/>
      <c r="APK50" s="75"/>
      <c r="APL50" s="75"/>
      <c r="APM50" s="75"/>
      <c r="APN50" s="75"/>
      <c r="APO50" s="75"/>
      <c r="APP50" s="75"/>
      <c r="APQ50" s="75"/>
      <c r="APR50" s="75"/>
      <c r="APS50" s="75"/>
      <c r="APT50" s="75"/>
      <c r="APU50" s="75"/>
      <c r="APV50" s="75"/>
      <c r="APW50" s="75"/>
      <c r="APX50" s="75"/>
      <c r="APY50" s="75"/>
      <c r="APZ50" s="75"/>
      <c r="AQA50" s="75"/>
      <c r="AQB50" s="75"/>
      <c r="AQC50" s="75"/>
      <c r="AQD50" s="75"/>
      <c r="AQE50" s="75"/>
      <c r="AQF50" s="75"/>
      <c r="AQG50" s="75"/>
      <c r="AQH50" s="75"/>
      <c r="AQI50" s="75"/>
      <c r="AQJ50" s="75"/>
      <c r="AQK50" s="75"/>
      <c r="AQL50" s="75"/>
      <c r="AQM50" s="75"/>
      <c r="AQN50" s="75"/>
      <c r="AQO50" s="75"/>
      <c r="AQP50" s="75"/>
      <c r="AQQ50" s="75"/>
      <c r="AQR50" s="75"/>
      <c r="AQS50" s="75"/>
      <c r="AQT50" s="75"/>
      <c r="AQU50" s="75"/>
      <c r="AQV50" s="75"/>
      <c r="AQW50" s="75"/>
      <c r="AQX50" s="75"/>
      <c r="AQY50" s="75"/>
      <c r="AQZ50" s="75"/>
      <c r="ARA50" s="75"/>
      <c r="ARB50" s="75"/>
      <c r="ARC50" s="75"/>
      <c r="ARD50" s="75"/>
      <c r="ARE50" s="75"/>
      <c r="ARF50" s="75"/>
      <c r="ARG50" s="75"/>
      <c r="ARH50" s="75"/>
      <c r="ARI50" s="75"/>
      <c r="ARJ50" s="75"/>
      <c r="ARK50" s="75"/>
      <c r="ARL50" s="75"/>
      <c r="ARM50" s="75"/>
      <c r="ARN50" s="75"/>
      <c r="ARO50" s="75"/>
      <c r="ARP50" s="75"/>
      <c r="ARQ50" s="75"/>
      <c r="ARR50" s="75"/>
      <c r="ARS50" s="75"/>
      <c r="ART50" s="75"/>
      <c r="ARU50" s="75"/>
      <c r="ARV50" s="75"/>
      <c r="ARW50" s="75"/>
      <c r="ARX50" s="75"/>
      <c r="ARY50" s="75"/>
      <c r="ARZ50" s="75"/>
      <c r="ASA50" s="75"/>
      <c r="ASB50" s="75"/>
      <c r="ASC50" s="75"/>
      <c r="ASD50" s="75"/>
      <c r="ASE50" s="75"/>
      <c r="ASF50" s="75"/>
      <c r="ASG50" s="75"/>
      <c r="ASH50" s="75"/>
      <c r="ASI50" s="75"/>
      <c r="ASJ50" s="75"/>
      <c r="ASK50" s="75"/>
      <c r="ASL50" s="75"/>
      <c r="ASM50" s="75"/>
      <c r="ASN50" s="75"/>
      <c r="ASO50" s="75"/>
      <c r="ASP50" s="75"/>
      <c r="ASQ50" s="75"/>
      <c r="ASR50" s="75"/>
      <c r="ASS50" s="75"/>
      <c r="AST50" s="75"/>
      <c r="ASU50" s="75"/>
      <c r="ASV50" s="75"/>
      <c r="ASW50" s="75"/>
      <c r="ASX50" s="75"/>
      <c r="ASY50" s="75"/>
      <c r="ASZ50" s="75"/>
      <c r="ATA50" s="75"/>
      <c r="ATB50" s="75"/>
      <c r="ATC50" s="75"/>
      <c r="ATD50" s="75"/>
      <c r="ATE50" s="75"/>
      <c r="ATF50" s="75"/>
      <c r="ATG50" s="75"/>
      <c r="ATH50" s="75"/>
      <c r="ATI50" s="75"/>
      <c r="ATJ50" s="75"/>
      <c r="ATK50" s="75"/>
      <c r="ATL50" s="75"/>
      <c r="ATM50" s="75"/>
      <c r="ATN50" s="75"/>
      <c r="ATO50" s="75"/>
      <c r="ATP50" s="75"/>
      <c r="ATQ50" s="75"/>
      <c r="ATR50" s="75"/>
      <c r="ATS50" s="75"/>
      <c r="ATT50" s="75"/>
      <c r="ATU50" s="75"/>
      <c r="ATV50" s="75"/>
      <c r="ATW50" s="75"/>
      <c r="ATX50" s="75"/>
      <c r="ATY50" s="75"/>
      <c r="ATZ50" s="75"/>
      <c r="AUA50" s="75"/>
      <c r="AUB50" s="75"/>
      <c r="AUC50" s="75"/>
      <c r="AUD50" s="75"/>
      <c r="AUE50" s="75"/>
      <c r="AUF50" s="75"/>
      <c r="AUG50" s="75"/>
      <c r="AUH50" s="75"/>
      <c r="AUI50" s="75"/>
      <c r="AUJ50" s="75"/>
      <c r="AUK50" s="75"/>
      <c r="AUL50" s="75"/>
      <c r="AUM50" s="75"/>
      <c r="AUN50" s="75"/>
      <c r="AUO50" s="75"/>
      <c r="AUP50" s="75"/>
      <c r="AUQ50" s="75"/>
      <c r="AUR50" s="75"/>
      <c r="AUS50" s="75"/>
      <c r="AUT50" s="75"/>
      <c r="AUU50" s="75"/>
      <c r="AUV50" s="75"/>
      <c r="AUW50" s="75"/>
      <c r="AUX50" s="75"/>
      <c r="AUY50" s="75"/>
      <c r="AUZ50" s="75"/>
      <c r="AVA50" s="75"/>
      <c r="AVB50" s="75"/>
      <c r="AVC50" s="75"/>
      <c r="AVD50" s="75"/>
      <c r="AVE50" s="75"/>
      <c r="AVF50" s="75"/>
      <c r="AVG50" s="75"/>
      <c r="AVH50" s="75"/>
      <c r="AVI50" s="75"/>
      <c r="AVJ50" s="75"/>
      <c r="AVK50" s="75"/>
      <c r="AVL50" s="75"/>
      <c r="AVM50" s="75"/>
      <c r="AVN50" s="75"/>
      <c r="AVO50" s="75"/>
      <c r="AVP50" s="75"/>
      <c r="AVQ50" s="75"/>
      <c r="AVR50" s="75"/>
      <c r="AVS50" s="75"/>
      <c r="AVT50" s="75"/>
      <c r="AVU50" s="75"/>
      <c r="AVV50" s="75"/>
      <c r="AVW50" s="75"/>
      <c r="AVX50" s="75"/>
      <c r="AVY50" s="75"/>
      <c r="AVZ50" s="75"/>
      <c r="AWA50" s="75"/>
      <c r="AWB50" s="75"/>
      <c r="AWC50" s="75"/>
      <c r="AWD50" s="75"/>
      <c r="AWE50" s="75"/>
      <c r="AWF50" s="75"/>
      <c r="AWG50" s="75"/>
      <c r="AWH50" s="75"/>
      <c r="AWI50" s="75"/>
      <c r="AWJ50" s="75"/>
      <c r="AWK50" s="75"/>
      <c r="AWL50" s="75"/>
      <c r="AWM50" s="75"/>
      <c r="AWN50" s="75"/>
      <c r="AWO50" s="75"/>
      <c r="AWP50" s="75"/>
      <c r="AWQ50" s="75"/>
      <c r="AWR50" s="75"/>
      <c r="AWS50" s="75"/>
      <c r="AWT50" s="75"/>
      <c r="AWU50" s="75"/>
      <c r="AWV50" s="75"/>
      <c r="AWW50" s="75"/>
      <c r="AWX50" s="75"/>
      <c r="AWY50" s="75"/>
      <c r="AWZ50" s="75"/>
      <c r="AXA50" s="75"/>
      <c r="AXB50" s="75"/>
      <c r="AXC50" s="75"/>
      <c r="AXD50" s="75"/>
      <c r="AXE50" s="75"/>
      <c r="AXF50" s="75"/>
      <c r="AXG50" s="75"/>
      <c r="AXH50" s="75"/>
      <c r="AXI50" s="75"/>
      <c r="AXJ50" s="75"/>
      <c r="AXK50" s="75"/>
      <c r="AXL50" s="75"/>
      <c r="AXM50" s="75"/>
      <c r="AXN50" s="75"/>
      <c r="AXO50" s="75"/>
      <c r="AXP50" s="75"/>
      <c r="AXQ50" s="75"/>
      <c r="AXR50" s="75"/>
      <c r="AXS50" s="75"/>
      <c r="AXT50" s="75"/>
      <c r="AXU50" s="75"/>
      <c r="AXV50" s="75"/>
      <c r="AXW50" s="75"/>
      <c r="AXX50" s="75"/>
      <c r="AXY50" s="75"/>
      <c r="AXZ50" s="75"/>
      <c r="AYA50" s="75"/>
      <c r="AYB50" s="75"/>
      <c r="AYC50" s="75"/>
      <c r="AYD50" s="75"/>
      <c r="AYE50" s="75"/>
      <c r="AYF50" s="75"/>
      <c r="AYG50" s="75"/>
      <c r="AYH50" s="75"/>
      <c r="AYI50" s="75"/>
      <c r="AYJ50" s="75"/>
      <c r="AYK50" s="75"/>
      <c r="AYL50" s="75"/>
      <c r="AYM50" s="75"/>
      <c r="AYN50" s="75"/>
      <c r="AYO50" s="75"/>
      <c r="AYP50" s="75"/>
      <c r="AYQ50" s="75"/>
      <c r="AYR50" s="75"/>
      <c r="AYS50" s="75"/>
      <c r="AYT50" s="75"/>
      <c r="AYU50" s="75"/>
      <c r="AYV50" s="75"/>
      <c r="AYW50" s="75"/>
      <c r="AYX50" s="75"/>
      <c r="AYY50" s="75"/>
      <c r="AYZ50" s="75"/>
      <c r="AZA50" s="75"/>
      <c r="AZB50" s="75"/>
      <c r="AZC50" s="75"/>
      <c r="AZD50" s="75"/>
      <c r="AZE50" s="75"/>
      <c r="AZF50" s="75"/>
      <c r="AZG50" s="75"/>
      <c r="AZH50" s="75"/>
      <c r="AZI50" s="75"/>
      <c r="AZJ50" s="75"/>
      <c r="AZK50" s="75"/>
      <c r="AZL50" s="75"/>
      <c r="AZM50" s="75"/>
      <c r="AZN50" s="75"/>
      <c r="AZO50" s="75"/>
      <c r="AZP50" s="75"/>
      <c r="AZQ50" s="75"/>
      <c r="AZR50" s="75"/>
      <c r="AZS50" s="75"/>
      <c r="AZT50" s="75"/>
      <c r="AZU50" s="75"/>
      <c r="AZV50" s="75"/>
      <c r="AZW50" s="75"/>
      <c r="AZX50" s="75"/>
      <c r="AZY50" s="75"/>
      <c r="AZZ50" s="75"/>
      <c r="BAA50" s="75"/>
      <c r="BAB50" s="75"/>
      <c r="BAC50" s="75"/>
      <c r="BAD50" s="75"/>
      <c r="BAE50" s="75"/>
      <c r="BAF50" s="75"/>
      <c r="BAG50" s="75"/>
      <c r="BAH50" s="75"/>
      <c r="BAI50" s="75"/>
      <c r="BAJ50" s="75"/>
      <c r="BAK50" s="75"/>
      <c r="BAL50" s="75"/>
      <c r="BAM50" s="75"/>
      <c r="BAN50" s="75"/>
      <c r="BAO50" s="75"/>
      <c r="BAP50" s="75"/>
      <c r="BAQ50" s="75"/>
      <c r="BAR50" s="75"/>
      <c r="BAS50" s="75"/>
      <c r="BAT50" s="75"/>
      <c r="BAU50" s="75"/>
      <c r="BAV50" s="75"/>
      <c r="BAW50" s="75"/>
      <c r="BAX50" s="75"/>
      <c r="BAY50" s="75"/>
      <c r="BAZ50" s="75"/>
      <c r="BBA50" s="75"/>
      <c r="BBB50" s="75"/>
      <c r="BBC50" s="75"/>
      <c r="BBD50" s="75"/>
      <c r="BBE50" s="75"/>
      <c r="BBF50" s="75"/>
      <c r="BBG50" s="75"/>
      <c r="BBH50" s="75"/>
      <c r="BBI50" s="75"/>
      <c r="BBJ50" s="75"/>
      <c r="BBK50" s="75"/>
      <c r="BBL50" s="75"/>
      <c r="BBM50" s="75"/>
      <c r="BBN50" s="75"/>
      <c r="BBO50" s="75"/>
      <c r="BBP50" s="75"/>
      <c r="BBQ50" s="75"/>
      <c r="BBR50" s="75"/>
      <c r="BBS50" s="75"/>
      <c r="BBT50" s="75"/>
      <c r="BBU50" s="75"/>
      <c r="BBV50" s="75"/>
      <c r="BBW50" s="75"/>
      <c r="BBX50" s="75"/>
      <c r="BBY50" s="75"/>
      <c r="BBZ50" s="75"/>
      <c r="BCA50" s="75"/>
      <c r="BCB50" s="75"/>
      <c r="BCC50" s="75"/>
      <c r="BCD50" s="75"/>
      <c r="BCE50" s="75"/>
      <c r="BCF50" s="75"/>
      <c r="BCG50" s="75"/>
      <c r="BCH50" s="75"/>
      <c r="BCI50" s="75"/>
      <c r="BCJ50" s="75"/>
      <c r="BCK50" s="75"/>
      <c r="BCL50" s="75"/>
      <c r="BCM50" s="75"/>
      <c r="BCN50" s="75"/>
      <c r="BCO50" s="75"/>
      <c r="BCP50" s="75"/>
      <c r="BCQ50" s="75"/>
      <c r="BCR50" s="75"/>
      <c r="BCS50" s="75"/>
      <c r="BCT50" s="75"/>
      <c r="BCU50" s="75"/>
      <c r="BCV50" s="75"/>
      <c r="BCW50" s="75"/>
      <c r="BCX50" s="75"/>
      <c r="BCY50" s="75"/>
      <c r="BCZ50" s="75"/>
      <c r="BDA50" s="75"/>
      <c r="BDB50" s="75"/>
      <c r="BDC50" s="75"/>
      <c r="BDD50" s="75"/>
      <c r="BDE50" s="75"/>
      <c r="BDF50" s="75"/>
      <c r="BDG50" s="75"/>
      <c r="BDH50" s="75"/>
      <c r="BDI50" s="75"/>
      <c r="BDJ50" s="75"/>
      <c r="BDK50" s="75"/>
      <c r="BDL50" s="75"/>
      <c r="BDM50" s="75"/>
      <c r="BDN50" s="75"/>
      <c r="BDO50" s="75"/>
      <c r="BDP50" s="75"/>
      <c r="BDQ50" s="75"/>
      <c r="BDR50" s="75"/>
      <c r="BDS50" s="75"/>
      <c r="BDT50" s="75"/>
      <c r="BDU50" s="75"/>
      <c r="BDV50" s="75"/>
      <c r="BDW50" s="75"/>
      <c r="BDX50" s="75"/>
      <c r="BDY50" s="75"/>
      <c r="BDZ50" s="75"/>
      <c r="BEA50" s="75"/>
      <c r="BEB50" s="75"/>
      <c r="BEC50" s="75"/>
      <c r="BED50" s="75"/>
      <c r="BEE50" s="75"/>
      <c r="BEF50" s="75"/>
      <c r="BEG50" s="75"/>
      <c r="BEH50" s="75"/>
      <c r="BEI50" s="75"/>
      <c r="BEJ50" s="75"/>
      <c r="BEK50" s="75"/>
      <c r="BEL50" s="75"/>
      <c r="BEM50" s="75"/>
      <c r="BEN50" s="75"/>
      <c r="BEO50" s="75"/>
      <c r="BEP50" s="75"/>
      <c r="BEQ50" s="75"/>
      <c r="BER50" s="75"/>
      <c r="BES50" s="75"/>
      <c r="BET50" s="75"/>
      <c r="BEU50" s="75"/>
      <c r="BEV50" s="75"/>
      <c r="BEW50" s="75"/>
      <c r="BEX50" s="75"/>
      <c r="BEY50" s="75"/>
      <c r="BEZ50" s="75"/>
      <c r="BFA50" s="75"/>
      <c r="BFB50" s="75"/>
      <c r="BFC50" s="75"/>
      <c r="BFD50" s="75"/>
      <c r="BFE50" s="75"/>
      <c r="BFF50" s="75"/>
      <c r="BFG50" s="75"/>
      <c r="BFH50" s="75"/>
      <c r="BFI50" s="75"/>
      <c r="BFJ50" s="75"/>
      <c r="BFK50" s="75"/>
      <c r="BFL50" s="75"/>
      <c r="BFM50" s="75"/>
      <c r="BFN50" s="75"/>
      <c r="BFO50" s="75"/>
      <c r="BFP50" s="75"/>
      <c r="BFQ50" s="75"/>
      <c r="BFR50" s="75"/>
      <c r="BFS50" s="75"/>
      <c r="BFT50" s="75"/>
      <c r="BFU50" s="75"/>
      <c r="BFV50" s="75"/>
      <c r="BFW50" s="75"/>
      <c r="BFX50" s="75"/>
      <c r="BFY50" s="75"/>
      <c r="BFZ50" s="75"/>
      <c r="BGA50" s="75"/>
      <c r="BGB50" s="75"/>
      <c r="BGC50" s="75"/>
      <c r="BGD50" s="75"/>
      <c r="BGE50" s="75"/>
      <c r="BGF50" s="75"/>
      <c r="BGG50" s="75"/>
      <c r="BGH50" s="75"/>
      <c r="BGI50" s="75"/>
      <c r="BGJ50" s="75"/>
      <c r="BGK50" s="75"/>
      <c r="BGL50" s="75"/>
      <c r="BGM50" s="75"/>
      <c r="BGN50" s="75"/>
      <c r="BGO50" s="75"/>
      <c r="BGP50" s="75"/>
      <c r="BGQ50" s="75"/>
      <c r="BGR50" s="75"/>
      <c r="BGS50" s="75"/>
      <c r="BGT50" s="75"/>
      <c r="BGU50" s="75"/>
      <c r="BGV50" s="75"/>
      <c r="BGW50" s="75"/>
      <c r="BGX50" s="75"/>
      <c r="BGY50" s="75"/>
      <c r="BGZ50" s="75"/>
      <c r="BHA50" s="75"/>
      <c r="BHB50" s="75"/>
      <c r="BHC50" s="75"/>
      <c r="BHD50" s="75"/>
      <c r="BHE50" s="75"/>
      <c r="BHF50" s="75"/>
      <c r="BHG50" s="75"/>
      <c r="BHH50" s="75"/>
      <c r="BHI50" s="75"/>
      <c r="BHJ50" s="75"/>
      <c r="BHK50" s="75"/>
      <c r="BHL50" s="75"/>
      <c r="BHM50" s="75"/>
      <c r="BHN50" s="75"/>
      <c r="BHO50" s="75"/>
      <c r="BHP50" s="75"/>
      <c r="BHQ50" s="75"/>
      <c r="BHR50" s="75"/>
      <c r="BHS50" s="75"/>
      <c r="BHT50" s="75"/>
      <c r="BHU50" s="75"/>
      <c r="BHV50" s="75"/>
      <c r="BHW50" s="75"/>
      <c r="BHX50" s="75"/>
      <c r="BHY50" s="75"/>
      <c r="BHZ50" s="75"/>
      <c r="BIA50" s="75"/>
      <c r="BIB50" s="75"/>
      <c r="BIC50" s="75"/>
      <c r="BID50" s="75"/>
      <c r="BIE50" s="75"/>
      <c r="BIF50" s="75"/>
      <c r="BIG50" s="75"/>
      <c r="BIH50" s="75"/>
      <c r="BII50" s="75"/>
      <c r="BIJ50" s="75"/>
      <c r="BIK50" s="75"/>
      <c r="BIL50" s="75"/>
      <c r="BIM50" s="75"/>
      <c r="BIN50" s="75"/>
      <c r="BIO50" s="75"/>
      <c r="BIP50" s="75"/>
      <c r="BIQ50" s="75"/>
      <c r="BIR50" s="75"/>
      <c r="BIS50" s="75"/>
      <c r="BIT50" s="75"/>
      <c r="BIU50" s="75"/>
      <c r="BIV50" s="75"/>
      <c r="BIW50" s="75"/>
      <c r="BIX50" s="75"/>
      <c r="BIY50" s="75"/>
      <c r="BIZ50" s="75"/>
      <c r="BJA50" s="75"/>
      <c r="BJB50" s="75"/>
      <c r="BJC50" s="75"/>
      <c r="BJD50" s="75"/>
      <c r="BJE50" s="75"/>
      <c r="BJF50" s="75"/>
      <c r="BJG50" s="75"/>
      <c r="BJH50" s="75"/>
      <c r="BJI50" s="75"/>
      <c r="BJJ50" s="75"/>
      <c r="BJK50" s="75"/>
      <c r="BJL50" s="75"/>
      <c r="BJM50" s="75"/>
      <c r="BJN50" s="75"/>
      <c r="BJO50" s="75"/>
      <c r="BJP50" s="75"/>
      <c r="BJQ50" s="75"/>
      <c r="BJR50" s="75"/>
      <c r="BJS50" s="75"/>
      <c r="BJT50" s="75"/>
      <c r="BJU50" s="75"/>
      <c r="BJV50" s="75"/>
      <c r="BJW50" s="75"/>
      <c r="BJX50" s="75"/>
      <c r="BJY50" s="75"/>
      <c r="BJZ50" s="75"/>
      <c r="BKA50" s="75"/>
      <c r="BKB50" s="75"/>
      <c r="BKC50" s="75"/>
      <c r="BKD50" s="75"/>
      <c r="BKE50" s="75"/>
      <c r="BKF50" s="75"/>
      <c r="BKG50" s="75"/>
      <c r="BKH50" s="75"/>
      <c r="BKI50" s="75"/>
      <c r="BKJ50" s="75"/>
      <c r="BKK50" s="75"/>
      <c r="BKL50" s="75"/>
      <c r="BKM50" s="75"/>
      <c r="BKN50" s="75"/>
      <c r="BKO50" s="75"/>
      <c r="BKP50" s="75"/>
      <c r="BKQ50" s="75"/>
      <c r="BKR50" s="75"/>
      <c r="BKS50" s="75"/>
      <c r="BKT50" s="75"/>
      <c r="BKU50" s="75"/>
      <c r="BKV50" s="75"/>
      <c r="BKW50" s="75"/>
      <c r="BKX50" s="75"/>
      <c r="BKY50" s="75"/>
      <c r="BKZ50" s="75"/>
      <c r="BLA50" s="75"/>
      <c r="BLB50" s="75"/>
      <c r="BLC50" s="75"/>
      <c r="BLD50" s="75"/>
      <c r="BLE50" s="75"/>
      <c r="BLF50" s="75"/>
      <c r="BLG50" s="75"/>
      <c r="BLH50" s="75"/>
      <c r="BLI50" s="75"/>
      <c r="BLJ50" s="75"/>
      <c r="BLK50" s="75"/>
      <c r="BLL50" s="75"/>
      <c r="BLM50" s="75"/>
      <c r="BLN50" s="75"/>
      <c r="BLO50" s="75"/>
      <c r="BLP50" s="75"/>
      <c r="BLQ50" s="75"/>
      <c r="BLR50" s="75"/>
      <c r="BLS50" s="75"/>
      <c r="BLT50" s="75"/>
      <c r="BLU50" s="75"/>
      <c r="BLV50" s="75"/>
      <c r="BLW50" s="75"/>
      <c r="BLX50" s="75"/>
      <c r="BLY50" s="75"/>
      <c r="BLZ50" s="75"/>
      <c r="BMA50" s="75"/>
      <c r="BMB50" s="75"/>
      <c r="BMC50" s="75"/>
      <c r="BMD50" s="75"/>
      <c r="BME50" s="75"/>
      <c r="BMF50" s="75"/>
      <c r="BMG50" s="75"/>
      <c r="BMH50" s="75"/>
      <c r="BMI50" s="75"/>
      <c r="BMJ50" s="75"/>
      <c r="BMK50" s="75"/>
      <c r="BML50" s="75"/>
      <c r="BMM50" s="75"/>
      <c r="BMN50" s="75"/>
      <c r="BMO50" s="75"/>
      <c r="BMP50" s="75"/>
      <c r="BMQ50" s="75"/>
      <c r="BMR50" s="75"/>
      <c r="BMS50" s="75"/>
      <c r="BMT50" s="75"/>
      <c r="BMU50" s="75"/>
      <c r="BMV50" s="75"/>
      <c r="BMW50" s="75"/>
      <c r="BMX50" s="75"/>
      <c r="BMY50" s="75"/>
      <c r="BMZ50" s="75"/>
      <c r="BNA50" s="75"/>
      <c r="BNB50" s="75"/>
      <c r="BNC50" s="75"/>
      <c r="BND50" s="75"/>
      <c r="BNE50" s="75"/>
      <c r="BNF50" s="75"/>
      <c r="BNG50" s="75"/>
      <c r="BNH50" s="75"/>
      <c r="BNI50" s="75"/>
      <c r="BNJ50" s="75"/>
      <c r="BNK50" s="75"/>
      <c r="BNL50" s="75"/>
      <c r="BNM50" s="75"/>
      <c r="BNN50" s="75"/>
      <c r="BNO50" s="75"/>
      <c r="BNP50" s="75"/>
      <c r="BNQ50" s="75"/>
      <c r="BNR50" s="75"/>
      <c r="BNS50" s="75"/>
      <c r="BNT50" s="75"/>
      <c r="BNU50" s="75"/>
      <c r="BNV50" s="75"/>
      <c r="BNW50" s="75"/>
      <c r="BNX50" s="75"/>
      <c r="BNY50" s="75"/>
      <c r="BNZ50" s="75"/>
      <c r="BOA50" s="75"/>
      <c r="BOB50" s="75"/>
      <c r="BOC50" s="75"/>
      <c r="BOD50" s="75"/>
      <c r="BOE50" s="75"/>
      <c r="BOF50" s="75"/>
      <c r="BOG50" s="75"/>
      <c r="BOH50" s="75"/>
      <c r="BOI50" s="75"/>
      <c r="BOJ50" s="75"/>
      <c r="BOK50" s="75"/>
      <c r="BOL50" s="75"/>
      <c r="BOM50" s="75"/>
      <c r="BON50" s="75"/>
      <c r="BOO50" s="75"/>
      <c r="BOP50" s="75"/>
      <c r="BOQ50" s="75"/>
      <c r="BOR50" s="75"/>
      <c r="BOS50" s="75"/>
      <c r="BOT50" s="75"/>
      <c r="BOU50" s="75"/>
      <c r="BOV50" s="75"/>
      <c r="BOW50" s="75"/>
      <c r="BOX50" s="75"/>
      <c r="BOY50" s="75"/>
      <c r="BOZ50" s="75"/>
      <c r="BPA50" s="75"/>
      <c r="BPB50" s="75"/>
      <c r="BPC50" s="75"/>
      <c r="BPD50" s="75"/>
      <c r="BPE50" s="75"/>
      <c r="BPF50" s="75"/>
      <c r="BPG50" s="75"/>
      <c r="BPH50" s="75"/>
      <c r="BPI50" s="75"/>
      <c r="BPJ50" s="75"/>
      <c r="BPK50" s="75"/>
      <c r="BPL50" s="75"/>
      <c r="BPM50" s="75"/>
      <c r="BPN50" s="75"/>
      <c r="BPO50" s="75"/>
      <c r="BPP50" s="75"/>
      <c r="BPQ50" s="75"/>
      <c r="BPR50" s="75"/>
      <c r="BPS50" s="75"/>
      <c r="BPT50" s="75"/>
      <c r="BPU50" s="75"/>
      <c r="BPV50" s="75"/>
      <c r="BPW50" s="75"/>
      <c r="BPX50" s="75"/>
      <c r="BPY50" s="75"/>
      <c r="BPZ50" s="75"/>
      <c r="BQA50" s="75"/>
      <c r="BQB50" s="75"/>
      <c r="BQC50" s="75"/>
      <c r="BQD50" s="75"/>
      <c r="BQE50" s="75"/>
      <c r="BQF50" s="75"/>
      <c r="BQG50" s="75"/>
      <c r="BQH50" s="75"/>
      <c r="BQI50" s="75"/>
      <c r="BQJ50" s="75"/>
      <c r="BQK50" s="75"/>
      <c r="BQL50" s="75"/>
      <c r="BQM50" s="75"/>
      <c r="BQN50" s="75"/>
      <c r="BQO50" s="75"/>
      <c r="BQP50" s="75"/>
      <c r="BQQ50" s="75"/>
      <c r="BQR50" s="75"/>
      <c r="BQS50" s="75"/>
      <c r="BQT50" s="75"/>
      <c r="BQU50" s="75"/>
      <c r="BQV50" s="75"/>
      <c r="BQW50" s="75"/>
      <c r="BQX50" s="75"/>
      <c r="BQY50" s="75"/>
      <c r="BQZ50" s="75"/>
      <c r="BRA50" s="75"/>
      <c r="BRB50" s="75"/>
      <c r="BRC50" s="75"/>
      <c r="BRD50" s="75"/>
      <c r="BRE50" s="75"/>
      <c r="BRF50" s="75"/>
      <c r="BRG50" s="75"/>
      <c r="BRH50" s="75"/>
      <c r="BRI50" s="75"/>
      <c r="BRJ50" s="75"/>
      <c r="BRK50" s="75"/>
      <c r="BRL50" s="75"/>
      <c r="BRM50" s="75"/>
      <c r="BRN50" s="75"/>
      <c r="BRO50" s="75"/>
      <c r="BRP50" s="75"/>
      <c r="BRQ50" s="75"/>
      <c r="BRR50" s="75"/>
      <c r="BRS50" s="75"/>
      <c r="BRT50" s="75"/>
      <c r="BRU50" s="75"/>
      <c r="BRV50" s="75"/>
      <c r="BRW50" s="75"/>
      <c r="BRX50" s="75"/>
      <c r="BRY50" s="75"/>
      <c r="BRZ50" s="75"/>
      <c r="BSA50" s="75"/>
      <c r="BSB50" s="75"/>
      <c r="BSC50" s="75"/>
      <c r="BSD50" s="75"/>
      <c r="BSE50" s="75"/>
      <c r="BSF50" s="75"/>
      <c r="BSG50" s="75"/>
      <c r="BSH50" s="75"/>
      <c r="BSI50" s="75"/>
      <c r="BSJ50" s="75"/>
      <c r="BSK50" s="75"/>
      <c r="BSL50" s="75"/>
      <c r="BSM50" s="75"/>
      <c r="BSN50" s="75"/>
      <c r="BSO50" s="75"/>
      <c r="BSP50" s="75"/>
      <c r="BSQ50" s="75"/>
      <c r="BSR50" s="75"/>
      <c r="BSS50" s="75"/>
      <c r="BST50" s="75"/>
      <c r="BSU50" s="75"/>
      <c r="BSV50" s="75"/>
      <c r="BSW50" s="75"/>
      <c r="BSX50" s="75"/>
      <c r="BSY50" s="75"/>
      <c r="BSZ50" s="75"/>
      <c r="BTA50" s="75"/>
      <c r="BTB50" s="75"/>
      <c r="BTC50" s="75"/>
      <c r="BTD50" s="75"/>
      <c r="BTE50" s="75"/>
      <c r="BTF50" s="75"/>
      <c r="BTG50" s="75"/>
      <c r="BTH50" s="75"/>
      <c r="BTI50" s="75"/>
      <c r="BTJ50" s="75"/>
      <c r="BTK50" s="75"/>
      <c r="BTL50" s="75"/>
      <c r="BTM50" s="75"/>
      <c r="BTN50" s="75"/>
      <c r="BTO50" s="75"/>
      <c r="BTP50" s="75"/>
      <c r="BTQ50" s="75"/>
      <c r="BTR50" s="75"/>
      <c r="BTS50" s="75"/>
      <c r="BTT50" s="75"/>
      <c r="BTU50" s="75"/>
      <c r="BTV50" s="75"/>
      <c r="BTW50" s="75"/>
      <c r="BTX50" s="75"/>
      <c r="BTY50" s="75"/>
      <c r="BTZ50" s="75"/>
      <c r="BUA50" s="75"/>
      <c r="BUB50" s="75"/>
      <c r="BUC50" s="75"/>
      <c r="BUD50" s="75"/>
      <c r="BUE50" s="75"/>
      <c r="BUF50" s="75"/>
      <c r="BUG50" s="75"/>
      <c r="BUH50" s="75"/>
      <c r="BUI50" s="75"/>
      <c r="BUJ50" s="75"/>
      <c r="BUK50" s="75"/>
      <c r="BUL50" s="75"/>
      <c r="BUM50" s="75"/>
      <c r="BUN50" s="75"/>
      <c r="BUO50" s="75"/>
      <c r="BUP50" s="75"/>
      <c r="BUQ50" s="75"/>
      <c r="BUR50" s="75"/>
      <c r="BUS50" s="75"/>
      <c r="BUT50" s="75"/>
      <c r="BUU50" s="75"/>
      <c r="BUV50" s="75"/>
      <c r="BUW50" s="75"/>
      <c r="BUX50" s="75"/>
      <c r="BUY50" s="75"/>
      <c r="BUZ50" s="75"/>
      <c r="BVA50" s="75"/>
      <c r="BVB50" s="75"/>
      <c r="BVC50" s="75"/>
      <c r="BVD50" s="75"/>
      <c r="BVE50" s="75"/>
      <c r="BVF50" s="75"/>
      <c r="BVG50" s="75"/>
      <c r="BVH50" s="75"/>
      <c r="BVI50" s="75"/>
      <c r="BVJ50" s="75"/>
      <c r="BVK50" s="75"/>
      <c r="BVL50" s="75"/>
      <c r="BVM50" s="75"/>
      <c r="BVN50" s="75"/>
      <c r="BVO50" s="75"/>
      <c r="BVP50" s="75"/>
      <c r="BVQ50" s="75"/>
      <c r="BVR50" s="75"/>
      <c r="BVS50" s="75"/>
      <c r="BVT50" s="75"/>
      <c r="BVU50" s="75"/>
      <c r="BVV50" s="75"/>
      <c r="BVW50" s="75"/>
      <c r="BVX50" s="75"/>
      <c r="BVY50" s="75"/>
      <c r="BVZ50" s="75"/>
      <c r="BWA50" s="75"/>
      <c r="BWB50" s="75"/>
      <c r="BWC50" s="75"/>
      <c r="BWD50" s="75"/>
      <c r="BWE50" s="75"/>
      <c r="BWF50" s="75"/>
      <c r="BWG50" s="75"/>
      <c r="BWH50" s="75"/>
      <c r="BWI50" s="75"/>
      <c r="BWJ50" s="75"/>
      <c r="BWK50" s="75"/>
      <c r="BWL50" s="75"/>
      <c r="BWM50" s="75"/>
      <c r="BWN50" s="75"/>
      <c r="BWO50" s="75"/>
      <c r="BWP50" s="75"/>
      <c r="BWQ50" s="75"/>
      <c r="BWR50" s="75"/>
      <c r="BWS50" s="75"/>
      <c r="BWT50" s="75"/>
      <c r="BWU50" s="75"/>
      <c r="BWV50" s="75"/>
      <c r="BWW50" s="75"/>
      <c r="BWX50" s="75"/>
      <c r="BWY50" s="75"/>
      <c r="BWZ50" s="75"/>
      <c r="BXA50" s="75"/>
      <c r="BXB50" s="75"/>
      <c r="BXC50" s="75"/>
      <c r="BXD50" s="75"/>
      <c r="BXE50" s="75"/>
      <c r="BXF50" s="75"/>
      <c r="BXG50" s="75"/>
      <c r="BXH50" s="75"/>
      <c r="BXI50" s="75"/>
      <c r="BXJ50" s="75"/>
      <c r="BXK50" s="75"/>
      <c r="BXL50" s="75"/>
      <c r="BXM50" s="75"/>
      <c r="BXN50" s="75"/>
      <c r="BXO50" s="75"/>
      <c r="BXP50" s="75"/>
      <c r="BXQ50" s="75"/>
      <c r="BXR50" s="75"/>
      <c r="BXS50" s="75"/>
      <c r="BXT50" s="75"/>
      <c r="BXU50" s="75"/>
      <c r="BXV50" s="75"/>
      <c r="BXW50" s="75"/>
      <c r="BXX50" s="75"/>
      <c r="BXY50" s="75"/>
      <c r="BXZ50" s="75"/>
      <c r="BYA50" s="75"/>
      <c r="BYB50" s="75"/>
      <c r="BYC50" s="75"/>
      <c r="BYD50" s="75"/>
      <c r="BYE50" s="75"/>
      <c r="BYF50" s="75"/>
      <c r="BYG50" s="75"/>
      <c r="BYH50" s="75"/>
      <c r="BYI50" s="75"/>
      <c r="BYJ50" s="75"/>
      <c r="BYK50" s="75"/>
      <c r="BYL50" s="75"/>
      <c r="BYM50" s="75"/>
      <c r="BYN50" s="75"/>
      <c r="BYO50" s="75"/>
      <c r="BYP50" s="75"/>
      <c r="BYQ50" s="75"/>
      <c r="BYR50" s="75"/>
      <c r="BYS50" s="75"/>
      <c r="BYT50" s="75"/>
      <c r="BYU50" s="75"/>
      <c r="BYV50" s="75"/>
      <c r="BYW50" s="75"/>
      <c r="BYX50" s="75"/>
      <c r="BYY50" s="75"/>
      <c r="BYZ50" s="75"/>
      <c r="BZA50" s="75"/>
      <c r="BZB50" s="75"/>
      <c r="BZC50" s="75"/>
      <c r="BZD50" s="75"/>
      <c r="BZE50" s="75"/>
      <c r="BZF50" s="75"/>
      <c r="BZG50" s="75"/>
      <c r="BZH50" s="75"/>
      <c r="BZI50" s="75"/>
      <c r="BZJ50" s="75"/>
      <c r="BZK50" s="75"/>
      <c r="BZL50" s="75"/>
      <c r="BZM50" s="75"/>
      <c r="BZN50" s="75"/>
      <c r="BZO50" s="75"/>
      <c r="BZP50" s="75"/>
      <c r="BZQ50" s="75"/>
      <c r="BZR50" s="75"/>
      <c r="BZS50" s="75"/>
      <c r="BZT50" s="75"/>
      <c r="BZU50" s="75"/>
      <c r="BZV50" s="75"/>
      <c r="BZW50" s="75"/>
      <c r="BZX50" s="75"/>
      <c r="BZY50" s="75"/>
      <c r="BZZ50" s="75"/>
      <c r="CAA50" s="75"/>
      <c r="CAB50" s="75"/>
      <c r="CAC50" s="75"/>
      <c r="CAD50" s="75"/>
      <c r="CAE50" s="75"/>
      <c r="CAF50" s="75"/>
      <c r="CAG50" s="75"/>
      <c r="CAH50" s="75"/>
      <c r="CAI50" s="75"/>
      <c r="CAJ50" s="75"/>
      <c r="CAK50" s="75"/>
      <c r="CAL50" s="75"/>
      <c r="CAM50" s="75"/>
      <c r="CAN50" s="75"/>
      <c r="CAO50" s="75"/>
      <c r="CAP50" s="75"/>
      <c r="CAQ50" s="75"/>
      <c r="CAR50" s="75"/>
      <c r="CAS50" s="75"/>
      <c r="CAT50" s="75"/>
      <c r="CAU50" s="75"/>
      <c r="CAV50" s="75"/>
      <c r="CAW50" s="75"/>
      <c r="CAX50" s="75"/>
      <c r="CAY50" s="75"/>
      <c r="CAZ50" s="75"/>
      <c r="CBA50" s="75"/>
      <c r="CBB50" s="75"/>
      <c r="CBC50" s="75"/>
      <c r="CBD50" s="75"/>
      <c r="CBE50" s="75"/>
      <c r="CBF50" s="75"/>
      <c r="CBG50" s="75"/>
      <c r="CBH50" s="75"/>
      <c r="CBI50" s="75"/>
      <c r="CBJ50" s="75"/>
      <c r="CBK50" s="75"/>
      <c r="CBL50" s="75"/>
      <c r="CBM50" s="75"/>
      <c r="CBN50" s="75"/>
      <c r="CBO50" s="75"/>
      <c r="CBP50" s="75"/>
      <c r="CBQ50" s="75"/>
      <c r="CBR50" s="75"/>
      <c r="CBS50" s="75"/>
      <c r="CBT50" s="75"/>
      <c r="CBU50" s="75"/>
      <c r="CBV50" s="75"/>
      <c r="CBW50" s="75"/>
      <c r="CBX50" s="75"/>
      <c r="CBY50" s="75"/>
      <c r="CBZ50" s="75"/>
      <c r="CCA50" s="75"/>
      <c r="CCB50" s="75"/>
      <c r="CCC50" s="75"/>
      <c r="CCD50" s="75"/>
      <c r="CCE50" s="75"/>
      <c r="CCF50" s="75"/>
      <c r="CCG50" s="75"/>
      <c r="CCH50" s="75"/>
      <c r="CCI50" s="75"/>
      <c r="CCJ50" s="75"/>
      <c r="CCK50" s="75"/>
      <c r="CCL50" s="75"/>
      <c r="CCM50" s="75"/>
      <c r="CCN50" s="75"/>
      <c r="CCO50" s="75"/>
      <c r="CCP50" s="75"/>
      <c r="CCQ50" s="75"/>
      <c r="CCR50" s="75"/>
      <c r="CCS50" s="75"/>
      <c r="CCT50" s="75"/>
      <c r="CCU50" s="75"/>
      <c r="CCV50" s="75"/>
      <c r="CCW50" s="75"/>
      <c r="CCX50" s="75"/>
      <c r="CCY50" s="75"/>
      <c r="CCZ50" s="75"/>
      <c r="CDA50" s="75"/>
      <c r="CDB50" s="75"/>
      <c r="CDC50" s="75"/>
      <c r="CDD50" s="75"/>
      <c r="CDE50" s="75"/>
      <c r="CDF50" s="75"/>
      <c r="CDG50" s="75"/>
      <c r="CDH50" s="75"/>
      <c r="CDI50" s="75"/>
      <c r="CDJ50" s="75"/>
      <c r="CDK50" s="75"/>
      <c r="CDL50" s="75"/>
      <c r="CDM50" s="75"/>
      <c r="CDN50" s="75"/>
      <c r="CDO50" s="75"/>
      <c r="CDP50" s="75"/>
      <c r="CDQ50" s="75"/>
      <c r="CDR50" s="75"/>
      <c r="CDS50" s="75"/>
      <c r="CDT50" s="75"/>
      <c r="CDU50" s="75"/>
      <c r="CDV50" s="75"/>
      <c r="CDW50" s="75"/>
      <c r="CDX50" s="75"/>
      <c r="CDY50" s="75"/>
      <c r="CDZ50" s="75"/>
      <c r="CEA50" s="75"/>
      <c r="CEB50" s="75"/>
      <c r="CEC50" s="75"/>
      <c r="CED50" s="75"/>
      <c r="CEE50" s="75"/>
      <c r="CEF50" s="75"/>
      <c r="CEG50" s="75"/>
      <c r="CEH50" s="75"/>
      <c r="CEI50" s="75"/>
      <c r="CEJ50" s="75"/>
      <c r="CEK50" s="75"/>
      <c r="CEL50" s="75"/>
      <c r="CEM50" s="75"/>
      <c r="CEN50" s="75"/>
      <c r="CEO50" s="75"/>
      <c r="CEP50" s="75"/>
      <c r="CEQ50" s="75"/>
      <c r="CER50" s="75"/>
      <c r="CES50" s="75"/>
      <c r="CET50" s="75"/>
      <c r="CEU50" s="75"/>
      <c r="CEV50" s="75"/>
      <c r="CEW50" s="75"/>
      <c r="CEX50" s="75"/>
      <c r="CEY50" s="75"/>
      <c r="CEZ50" s="75"/>
      <c r="CFA50" s="75"/>
      <c r="CFB50" s="75"/>
      <c r="CFC50" s="75"/>
      <c r="CFD50" s="75"/>
      <c r="CFE50" s="75"/>
      <c r="CFF50" s="75"/>
      <c r="CFG50" s="75"/>
      <c r="CFH50" s="75"/>
      <c r="CFI50" s="75"/>
      <c r="CFJ50" s="75"/>
      <c r="CFK50" s="75"/>
      <c r="CFL50" s="75"/>
      <c r="CFM50" s="75"/>
      <c r="CFN50" s="75"/>
      <c r="CFO50" s="75"/>
      <c r="CFP50" s="75"/>
      <c r="CFQ50" s="75"/>
      <c r="CFR50" s="75"/>
      <c r="CFS50" s="75"/>
      <c r="CFT50" s="75"/>
      <c r="CFU50" s="75"/>
      <c r="CFV50" s="75"/>
      <c r="CFW50" s="75"/>
      <c r="CFX50" s="75"/>
      <c r="CFY50" s="75"/>
      <c r="CFZ50" s="75"/>
      <c r="CGA50" s="75"/>
      <c r="CGB50" s="75"/>
      <c r="CGC50" s="75"/>
      <c r="CGD50" s="75"/>
      <c r="CGE50" s="75"/>
      <c r="CGF50" s="75"/>
      <c r="CGG50" s="75"/>
      <c r="CGH50" s="75"/>
      <c r="CGI50" s="75"/>
      <c r="CGJ50" s="75"/>
      <c r="CGK50" s="75"/>
      <c r="CGL50" s="75"/>
      <c r="CGM50" s="75"/>
      <c r="CGN50" s="75"/>
      <c r="CGO50" s="75"/>
      <c r="CGP50" s="75"/>
      <c r="CGQ50" s="75"/>
      <c r="CGR50" s="75"/>
      <c r="CGS50" s="75"/>
      <c r="CGT50" s="75"/>
      <c r="CGU50" s="75"/>
      <c r="CGV50" s="75"/>
      <c r="CGW50" s="75"/>
      <c r="CGX50" s="75"/>
      <c r="CGY50" s="75"/>
      <c r="CGZ50" s="75"/>
      <c r="CHA50" s="75"/>
      <c r="CHB50" s="75"/>
      <c r="CHC50" s="75"/>
      <c r="CHD50" s="75"/>
      <c r="CHE50" s="75"/>
      <c r="CHF50" s="75"/>
      <c r="CHG50" s="75"/>
      <c r="CHH50" s="75"/>
      <c r="CHI50" s="75"/>
      <c r="CHJ50" s="75"/>
      <c r="CHK50" s="75"/>
      <c r="CHL50" s="75"/>
      <c r="CHM50" s="75"/>
      <c r="CHN50" s="75"/>
      <c r="CHO50" s="75"/>
      <c r="CHP50" s="75"/>
      <c r="CHQ50" s="75"/>
      <c r="CHR50" s="75"/>
      <c r="CHS50" s="75"/>
      <c r="CHT50" s="75"/>
      <c r="CHU50" s="75"/>
      <c r="CHV50" s="75"/>
      <c r="CHW50" s="75"/>
      <c r="CHX50" s="75"/>
      <c r="CHY50" s="75"/>
      <c r="CHZ50" s="75"/>
      <c r="CIA50" s="75"/>
      <c r="CIB50" s="75"/>
      <c r="CIC50" s="75"/>
      <c r="CID50" s="75"/>
      <c r="CIE50" s="75"/>
      <c r="CIF50" s="75"/>
      <c r="CIG50" s="75"/>
      <c r="CIH50" s="75"/>
      <c r="CII50" s="75"/>
      <c r="CIJ50" s="75"/>
      <c r="CIK50" s="75"/>
      <c r="CIL50" s="75"/>
      <c r="CIM50" s="75"/>
      <c r="CIN50" s="75"/>
      <c r="CIO50" s="75"/>
      <c r="CIP50" s="75"/>
      <c r="CIQ50" s="75"/>
      <c r="CIR50" s="75"/>
      <c r="CIS50" s="75"/>
      <c r="CIT50" s="75"/>
      <c r="CIU50" s="75"/>
      <c r="CIV50" s="75"/>
      <c r="CIW50" s="75"/>
      <c r="CIX50" s="75"/>
      <c r="CIY50" s="75"/>
      <c r="CIZ50" s="75"/>
      <c r="CJA50" s="75"/>
      <c r="CJB50" s="75"/>
      <c r="CJC50" s="75"/>
      <c r="CJD50" s="75"/>
      <c r="CJE50" s="75"/>
      <c r="CJF50" s="75"/>
      <c r="CJG50" s="75"/>
      <c r="CJH50" s="75"/>
      <c r="CJI50" s="75"/>
      <c r="CJJ50" s="75"/>
      <c r="CJK50" s="75"/>
      <c r="CJL50" s="75"/>
      <c r="CJM50" s="75"/>
      <c r="CJN50" s="75"/>
      <c r="CJO50" s="75"/>
      <c r="CJP50" s="75"/>
      <c r="CJQ50" s="75"/>
      <c r="CJR50" s="75"/>
      <c r="CJS50" s="75"/>
      <c r="CJT50" s="75"/>
      <c r="CJU50" s="75"/>
      <c r="CJV50" s="75"/>
      <c r="CJW50" s="75"/>
      <c r="CJX50" s="75"/>
      <c r="CJY50" s="75"/>
      <c r="CJZ50" s="75"/>
      <c r="CKA50" s="75"/>
      <c r="CKB50" s="75"/>
      <c r="CKC50" s="75"/>
      <c r="CKD50" s="75"/>
      <c r="CKE50" s="75"/>
      <c r="CKF50" s="75"/>
      <c r="CKG50" s="75"/>
      <c r="CKH50" s="75"/>
      <c r="CKI50" s="75"/>
      <c r="CKJ50" s="75"/>
      <c r="CKK50" s="75"/>
      <c r="CKL50" s="75"/>
      <c r="CKM50" s="75"/>
      <c r="CKN50" s="75"/>
      <c r="CKO50" s="75"/>
      <c r="CKP50" s="75"/>
      <c r="CKQ50" s="75"/>
      <c r="CKR50" s="75"/>
      <c r="CKS50" s="75"/>
      <c r="CKT50" s="75"/>
      <c r="CKU50" s="75"/>
      <c r="CKV50" s="75"/>
      <c r="CKW50" s="75"/>
      <c r="CKX50" s="75"/>
      <c r="CKY50" s="75"/>
      <c r="CKZ50" s="75"/>
      <c r="CLA50" s="75"/>
      <c r="CLB50" s="75"/>
      <c r="CLC50" s="75"/>
      <c r="CLD50" s="75"/>
      <c r="CLE50" s="75"/>
      <c r="CLF50" s="75"/>
      <c r="CLG50" s="75"/>
      <c r="CLH50" s="75"/>
      <c r="CLI50" s="75"/>
      <c r="CLJ50" s="75"/>
      <c r="CLK50" s="75"/>
      <c r="CLL50" s="75"/>
      <c r="CLM50" s="75"/>
      <c r="CLN50" s="75"/>
      <c r="CLO50" s="75"/>
      <c r="CLP50" s="75"/>
      <c r="CLQ50" s="75"/>
      <c r="CLR50" s="75"/>
      <c r="CLS50" s="75"/>
      <c r="CLT50" s="75"/>
      <c r="CLU50" s="75"/>
      <c r="CLV50" s="75"/>
      <c r="CLW50" s="75"/>
      <c r="CLX50" s="75"/>
      <c r="CLY50" s="75"/>
      <c r="CLZ50" s="75"/>
      <c r="CMA50" s="75"/>
      <c r="CMB50" s="75"/>
      <c r="CMC50" s="75"/>
      <c r="CMD50" s="75"/>
      <c r="CME50" s="75"/>
      <c r="CMF50" s="75"/>
      <c r="CMG50" s="75"/>
      <c r="CMH50" s="75"/>
      <c r="CMI50" s="75"/>
      <c r="CMJ50" s="75"/>
      <c r="CMK50" s="75"/>
      <c r="CML50" s="75"/>
      <c r="CMM50" s="75"/>
      <c r="CMN50" s="75"/>
      <c r="CMO50" s="75"/>
      <c r="CMP50" s="75"/>
      <c r="CMQ50" s="75"/>
      <c r="CMR50" s="75"/>
      <c r="CMS50" s="75"/>
      <c r="CMT50" s="75"/>
      <c r="CMU50" s="75"/>
      <c r="CMV50" s="75"/>
      <c r="CMW50" s="75"/>
      <c r="CMX50" s="75"/>
      <c r="CMY50" s="75"/>
      <c r="CMZ50" s="75"/>
      <c r="CNA50" s="75"/>
      <c r="CNB50" s="75"/>
      <c r="CNC50" s="75"/>
      <c r="CND50" s="75"/>
      <c r="CNE50" s="75"/>
      <c r="CNF50" s="75"/>
      <c r="CNG50" s="75"/>
      <c r="CNH50" s="75"/>
      <c r="CNI50" s="75"/>
      <c r="CNJ50" s="75"/>
      <c r="CNK50" s="75"/>
      <c r="CNL50" s="75"/>
      <c r="CNM50" s="75"/>
      <c r="CNN50" s="75"/>
      <c r="CNO50" s="75"/>
      <c r="CNP50" s="75"/>
      <c r="CNQ50" s="75"/>
      <c r="CNR50" s="75"/>
      <c r="CNS50" s="75"/>
      <c r="CNT50" s="75"/>
      <c r="CNU50" s="75"/>
      <c r="CNV50" s="75"/>
      <c r="CNW50" s="75"/>
      <c r="CNX50" s="75"/>
      <c r="CNY50" s="75"/>
      <c r="CNZ50" s="75"/>
      <c r="COA50" s="75"/>
      <c r="COB50" s="75"/>
      <c r="COC50" s="75"/>
      <c r="COD50" s="75"/>
      <c r="COE50" s="75"/>
      <c r="COF50" s="75"/>
      <c r="COG50" s="75"/>
      <c r="COH50" s="75"/>
      <c r="COI50" s="75"/>
      <c r="COJ50" s="75"/>
      <c r="COK50" s="75"/>
      <c r="COL50" s="75"/>
      <c r="COM50" s="75"/>
      <c r="CON50" s="75"/>
      <c r="COO50" s="75"/>
      <c r="COP50" s="75"/>
      <c r="COQ50" s="75"/>
      <c r="COR50" s="75"/>
      <c r="COS50" s="75"/>
      <c r="COT50" s="75"/>
      <c r="COU50" s="75"/>
      <c r="COV50" s="75"/>
      <c r="COW50" s="75"/>
      <c r="COX50" s="75"/>
      <c r="COY50" s="75"/>
      <c r="COZ50" s="75"/>
      <c r="CPA50" s="75"/>
      <c r="CPB50" s="75"/>
      <c r="CPC50" s="75"/>
      <c r="CPD50" s="75"/>
      <c r="CPE50" s="75"/>
      <c r="CPF50" s="75"/>
      <c r="CPG50" s="75"/>
      <c r="CPH50" s="75"/>
      <c r="CPI50" s="75"/>
      <c r="CPJ50" s="75"/>
      <c r="CPK50" s="75"/>
      <c r="CPL50" s="75"/>
      <c r="CPM50" s="75"/>
      <c r="CPN50" s="75"/>
      <c r="CPO50" s="75"/>
      <c r="CPP50" s="75"/>
      <c r="CPQ50" s="75"/>
      <c r="CPR50" s="75"/>
      <c r="CPS50" s="75"/>
      <c r="CPT50" s="75"/>
      <c r="CPU50" s="75"/>
      <c r="CPV50" s="75"/>
      <c r="CPW50" s="75"/>
      <c r="CPX50" s="75"/>
      <c r="CPY50" s="75"/>
      <c r="CPZ50" s="75"/>
      <c r="CQA50" s="75"/>
      <c r="CQB50" s="75"/>
      <c r="CQC50" s="75"/>
      <c r="CQD50" s="75"/>
      <c r="CQE50" s="75"/>
      <c r="CQF50" s="75"/>
      <c r="CQG50" s="75"/>
      <c r="CQH50" s="75"/>
      <c r="CQI50" s="75"/>
      <c r="CQJ50" s="75"/>
      <c r="CQK50" s="75"/>
      <c r="CQL50" s="75"/>
      <c r="CQM50" s="75"/>
      <c r="CQN50" s="75"/>
      <c r="CQO50" s="75"/>
      <c r="CQP50" s="75"/>
      <c r="CQQ50" s="75"/>
      <c r="CQR50" s="75"/>
      <c r="CQS50" s="75"/>
      <c r="CQT50" s="75"/>
      <c r="CQU50" s="75"/>
      <c r="CQV50" s="75"/>
      <c r="CQW50" s="75"/>
      <c r="CQX50" s="75"/>
      <c r="CQY50" s="75"/>
      <c r="CQZ50" s="75"/>
      <c r="CRA50" s="75"/>
      <c r="CRB50" s="75"/>
      <c r="CRC50" s="75"/>
      <c r="CRD50" s="75"/>
      <c r="CRE50" s="75"/>
      <c r="CRF50" s="75"/>
      <c r="CRG50" s="75"/>
      <c r="CRH50" s="75"/>
      <c r="CRI50" s="75"/>
      <c r="CRJ50" s="75"/>
      <c r="CRK50" s="75"/>
      <c r="CRL50" s="75"/>
      <c r="CRM50" s="75"/>
      <c r="CRN50" s="75"/>
      <c r="CRO50" s="75"/>
      <c r="CRP50" s="75"/>
      <c r="CRQ50" s="75"/>
      <c r="CRR50" s="75"/>
      <c r="CRS50" s="75"/>
      <c r="CRT50" s="75"/>
      <c r="CRU50" s="75"/>
      <c r="CRV50" s="75"/>
      <c r="CRW50" s="75"/>
      <c r="CRX50" s="75"/>
      <c r="CRY50" s="75"/>
      <c r="CRZ50" s="75"/>
      <c r="CSA50" s="75"/>
      <c r="CSB50" s="75"/>
      <c r="CSC50" s="75"/>
      <c r="CSD50" s="75"/>
      <c r="CSE50" s="75"/>
      <c r="CSF50" s="75"/>
      <c r="CSG50" s="75"/>
      <c r="CSH50" s="75"/>
      <c r="CSI50" s="75"/>
      <c r="CSJ50" s="75"/>
      <c r="CSK50" s="75"/>
      <c r="CSL50" s="75"/>
      <c r="CSM50" s="75"/>
      <c r="CSN50" s="75"/>
      <c r="CSO50" s="75"/>
      <c r="CSP50" s="75"/>
      <c r="CSQ50" s="75"/>
      <c r="CSR50" s="75"/>
      <c r="CSS50" s="75"/>
      <c r="CST50" s="75"/>
      <c r="CSU50" s="75"/>
      <c r="CSV50" s="75"/>
      <c r="CSW50" s="75"/>
      <c r="CSX50" s="75"/>
      <c r="CSY50" s="75"/>
      <c r="CSZ50" s="75"/>
      <c r="CTA50" s="75"/>
      <c r="CTB50" s="75"/>
      <c r="CTC50" s="75"/>
      <c r="CTD50" s="75"/>
      <c r="CTE50" s="75"/>
      <c r="CTF50" s="75"/>
      <c r="CTG50" s="75"/>
      <c r="CTH50" s="75"/>
      <c r="CTI50" s="75"/>
      <c r="CTJ50" s="75"/>
      <c r="CTK50" s="75"/>
      <c r="CTL50" s="75"/>
      <c r="CTM50" s="75"/>
      <c r="CTN50" s="75"/>
      <c r="CTO50" s="75"/>
      <c r="CTP50" s="75"/>
      <c r="CTQ50" s="75"/>
      <c r="CTR50" s="75"/>
      <c r="CTS50" s="75"/>
      <c r="CTT50" s="75"/>
      <c r="CTU50" s="75"/>
      <c r="CTV50" s="75"/>
      <c r="CTW50" s="75"/>
      <c r="CTX50" s="75"/>
      <c r="CTY50" s="75"/>
      <c r="CTZ50" s="75"/>
      <c r="CUA50" s="75"/>
      <c r="CUB50" s="75"/>
      <c r="CUC50" s="75"/>
      <c r="CUD50" s="75"/>
      <c r="CUE50" s="75"/>
      <c r="CUF50" s="75"/>
      <c r="CUG50" s="75"/>
      <c r="CUH50" s="75"/>
      <c r="CUI50" s="75"/>
      <c r="CUJ50" s="75"/>
      <c r="CUK50" s="75"/>
      <c r="CUL50" s="75"/>
      <c r="CUM50" s="75"/>
      <c r="CUN50" s="75"/>
      <c r="CUO50" s="75"/>
      <c r="CUP50" s="75"/>
      <c r="CUQ50" s="75"/>
      <c r="CUR50" s="75"/>
      <c r="CUS50" s="75"/>
      <c r="CUT50" s="75"/>
      <c r="CUU50" s="75"/>
      <c r="CUV50" s="75"/>
      <c r="CUW50" s="75"/>
      <c r="CUX50" s="75"/>
      <c r="CUY50" s="75"/>
      <c r="CUZ50" s="75"/>
      <c r="CVA50" s="75"/>
      <c r="CVB50" s="75"/>
      <c r="CVC50" s="75"/>
      <c r="CVD50" s="75"/>
      <c r="CVE50" s="75"/>
      <c r="CVF50" s="75"/>
      <c r="CVG50" s="75"/>
      <c r="CVH50" s="75"/>
      <c r="CVI50" s="75"/>
      <c r="CVJ50" s="75"/>
      <c r="CVK50" s="75"/>
      <c r="CVL50" s="75"/>
      <c r="CVM50" s="75"/>
      <c r="CVN50" s="75"/>
      <c r="CVO50" s="75"/>
      <c r="CVP50" s="75"/>
      <c r="CVQ50" s="75"/>
      <c r="CVR50" s="75"/>
      <c r="CVS50" s="75"/>
      <c r="CVT50" s="75"/>
      <c r="CVU50" s="75"/>
      <c r="CVV50" s="75"/>
      <c r="CVW50" s="75"/>
      <c r="CVX50" s="75"/>
      <c r="CVY50" s="75"/>
      <c r="CVZ50" s="75"/>
      <c r="CWA50" s="75"/>
      <c r="CWB50" s="75"/>
      <c r="CWC50" s="75"/>
      <c r="CWD50" s="75"/>
      <c r="CWE50" s="75"/>
      <c r="CWF50" s="75"/>
      <c r="CWG50" s="75"/>
      <c r="CWH50" s="75"/>
      <c r="CWI50" s="75"/>
      <c r="CWJ50" s="75"/>
      <c r="CWK50" s="75"/>
      <c r="CWL50" s="75"/>
      <c r="CWM50" s="75"/>
      <c r="CWN50" s="75"/>
      <c r="CWO50" s="75"/>
      <c r="CWP50" s="75"/>
      <c r="CWQ50" s="75"/>
      <c r="CWR50" s="75"/>
      <c r="CWS50" s="75"/>
      <c r="CWT50" s="75"/>
      <c r="CWU50" s="75"/>
      <c r="CWV50" s="75"/>
      <c r="CWW50" s="75"/>
      <c r="CWX50" s="75"/>
      <c r="CWY50" s="75"/>
      <c r="CWZ50" s="75"/>
      <c r="CXA50" s="75"/>
      <c r="CXB50" s="75"/>
      <c r="CXC50" s="75"/>
      <c r="CXD50" s="75"/>
      <c r="CXE50" s="75"/>
      <c r="CXF50" s="75"/>
      <c r="CXG50" s="75"/>
      <c r="CXH50" s="75"/>
      <c r="CXI50" s="75"/>
      <c r="CXJ50" s="75"/>
      <c r="CXK50" s="75"/>
      <c r="CXL50" s="75"/>
      <c r="CXM50" s="75"/>
      <c r="CXN50" s="75"/>
      <c r="CXO50" s="75"/>
      <c r="CXP50" s="75"/>
      <c r="CXQ50" s="75"/>
      <c r="CXR50" s="75"/>
      <c r="CXS50" s="75"/>
      <c r="CXT50" s="75"/>
      <c r="CXU50" s="75"/>
      <c r="CXV50" s="75"/>
      <c r="CXW50" s="75"/>
      <c r="CXX50" s="75"/>
      <c r="CXY50" s="75"/>
      <c r="CXZ50" s="75"/>
      <c r="CYA50" s="75"/>
      <c r="CYB50" s="75"/>
      <c r="CYC50" s="75"/>
      <c r="CYD50" s="75"/>
      <c r="CYE50" s="75"/>
      <c r="CYF50" s="75"/>
      <c r="CYG50" s="75"/>
      <c r="CYH50" s="75"/>
      <c r="CYI50" s="75"/>
      <c r="CYJ50" s="75"/>
      <c r="CYK50" s="75"/>
      <c r="CYL50" s="75"/>
      <c r="CYM50" s="75"/>
      <c r="CYN50" s="75"/>
      <c r="CYO50" s="75"/>
      <c r="CYP50" s="75"/>
      <c r="CYQ50" s="75"/>
      <c r="CYR50" s="75"/>
      <c r="CYS50" s="75"/>
      <c r="CYT50" s="75"/>
      <c r="CYU50" s="75"/>
      <c r="CYV50" s="75"/>
      <c r="CYW50" s="75"/>
      <c r="CYX50" s="75"/>
      <c r="CYY50" s="75"/>
      <c r="CYZ50" s="75"/>
      <c r="CZA50" s="75"/>
      <c r="CZB50" s="75"/>
      <c r="CZC50" s="75"/>
      <c r="CZD50" s="75"/>
      <c r="CZE50" s="75"/>
      <c r="CZF50" s="75"/>
      <c r="CZG50" s="75"/>
      <c r="CZH50" s="75"/>
      <c r="CZI50" s="75"/>
      <c r="CZJ50" s="75"/>
      <c r="CZK50" s="75"/>
      <c r="CZL50" s="75"/>
      <c r="CZM50" s="75"/>
      <c r="CZN50" s="75"/>
      <c r="CZO50" s="75"/>
      <c r="CZP50" s="75"/>
      <c r="CZQ50" s="75"/>
      <c r="CZR50" s="75"/>
      <c r="CZS50" s="75"/>
      <c r="CZT50" s="75"/>
      <c r="CZU50" s="75"/>
      <c r="CZV50" s="75"/>
      <c r="CZW50" s="75"/>
      <c r="CZX50" s="75"/>
      <c r="CZY50" s="75"/>
      <c r="CZZ50" s="75"/>
      <c r="DAA50" s="75"/>
      <c r="DAB50" s="75"/>
      <c r="DAC50" s="75"/>
      <c r="DAD50" s="75"/>
      <c r="DAE50" s="75"/>
      <c r="DAF50" s="75"/>
      <c r="DAG50" s="75"/>
      <c r="DAH50" s="75"/>
      <c r="DAI50" s="75"/>
      <c r="DAJ50" s="75"/>
      <c r="DAK50" s="75"/>
      <c r="DAL50" s="75"/>
      <c r="DAM50" s="75"/>
      <c r="DAN50" s="75"/>
      <c r="DAO50" s="75"/>
      <c r="DAP50" s="75"/>
      <c r="DAQ50" s="75"/>
      <c r="DAR50" s="75"/>
      <c r="DAS50" s="75"/>
      <c r="DAT50" s="75"/>
      <c r="DAU50" s="75"/>
      <c r="DAV50" s="75"/>
      <c r="DAW50" s="75"/>
      <c r="DAX50" s="75"/>
      <c r="DAY50" s="75"/>
      <c r="DAZ50" s="75"/>
      <c r="DBA50" s="75"/>
      <c r="DBB50" s="75"/>
      <c r="DBC50" s="75"/>
      <c r="DBD50" s="75"/>
      <c r="DBE50" s="75"/>
      <c r="DBF50" s="75"/>
      <c r="DBG50" s="75"/>
      <c r="DBH50" s="75"/>
      <c r="DBI50" s="75"/>
      <c r="DBJ50" s="75"/>
      <c r="DBK50" s="75"/>
      <c r="DBL50" s="75"/>
      <c r="DBM50" s="75"/>
      <c r="DBN50" s="75"/>
      <c r="DBO50" s="75"/>
      <c r="DBP50" s="75"/>
      <c r="DBQ50" s="75"/>
      <c r="DBR50" s="75"/>
      <c r="DBS50" s="75"/>
      <c r="DBT50" s="75"/>
      <c r="DBU50" s="75"/>
      <c r="DBV50" s="75"/>
      <c r="DBW50" s="75"/>
      <c r="DBX50" s="75"/>
      <c r="DBY50" s="75"/>
      <c r="DBZ50" s="75"/>
      <c r="DCA50" s="75"/>
      <c r="DCB50" s="75"/>
      <c r="DCC50" s="75"/>
      <c r="DCD50" s="75"/>
      <c r="DCE50" s="75"/>
      <c r="DCF50" s="75"/>
      <c r="DCG50" s="75"/>
      <c r="DCH50" s="75"/>
      <c r="DCI50" s="75"/>
      <c r="DCJ50" s="75"/>
      <c r="DCK50" s="75"/>
      <c r="DCL50" s="75"/>
      <c r="DCM50" s="75"/>
      <c r="DCN50" s="75"/>
      <c r="DCO50" s="75"/>
      <c r="DCP50" s="75"/>
      <c r="DCQ50" s="75"/>
      <c r="DCR50" s="75"/>
      <c r="DCS50" s="75"/>
      <c r="DCT50" s="75"/>
      <c r="DCU50" s="75"/>
      <c r="DCV50" s="75"/>
      <c r="DCW50" s="75"/>
      <c r="DCX50" s="75"/>
      <c r="DCY50" s="75"/>
      <c r="DCZ50" s="75"/>
      <c r="DDA50" s="75"/>
      <c r="DDB50" s="75"/>
      <c r="DDC50" s="75"/>
      <c r="DDD50" s="75"/>
      <c r="DDE50" s="75"/>
      <c r="DDF50" s="75"/>
      <c r="DDG50" s="75"/>
      <c r="DDH50" s="75"/>
      <c r="DDI50" s="75"/>
      <c r="DDJ50" s="75"/>
      <c r="DDK50" s="75"/>
      <c r="DDL50" s="75"/>
      <c r="DDM50" s="75"/>
      <c r="DDN50" s="75"/>
      <c r="DDO50" s="75"/>
      <c r="DDP50" s="75"/>
      <c r="DDQ50" s="75"/>
      <c r="DDR50" s="75"/>
      <c r="DDS50" s="75"/>
      <c r="DDT50" s="75"/>
      <c r="DDU50" s="75"/>
      <c r="DDV50" s="75"/>
      <c r="DDW50" s="75"/>
      <c r="DDX50" s="75"/>
      <c r="DDY50" s="75"/>
      <c r="DDZ50" s="75"/>
      <c r="DEA50" s="75"/>
      <c r="DEB50" s="75"/>
      <c r="DEC50" s="75"/>
      <c r="DED50" s="75"/>
      <c r="DEE50" s="75"/>
      <c r="DEF50" s="75"/>
      <c r="DEG50" s="75"/>
      <c r="DEH50" s="75"/>
      <c r="DEI50" s="75"/>
      <c r="DEJ50" s="75"/>
      <c r="DEK50" s="75"/>
      <c r="DEL50" s="75"/>
      <c r="DEM50" s="75"/>
      <c r="DEN50" s="75"/>
      <c r="DEO50" s="75"/>
      <c r="DEP50" s="75"/>
      <c r="DEQ50" s="75"/>
      <c r="DER50" s="75"/>
      <c r="DES50" s="75"/>
      <c r="DET50" s="75"/>
      <c r="DEU50" s="75"/>
      <c r="DEV50" s="75"/>
      <c r="DEW50" s="75"/>
      <c r="DEX50" s="75"/>
      <c r="DEY50" s="75"/>
      <c r="DEZ50" s="75"/>
      <c r="DFA50" s="75"/>
      <c r="DFB50" s="75"/>
      <c r="DFC50" s="75"/>
      <c r="DFD50" s="75"/>
      <c r="DFE50" s="75"/>
      <c r="DFF50" s="75"/>
      <c r="DFG50" s="75"/>
      <c r="DFH50" s="75"/>
      <c r="DFI50" s="75"/>
      <c r="DFJ50" s="75"/>
      <c r="DFK50" s="75"/>
      <c r="DFL50" s="75"/>
      <c r="DFM50" s="75"/>
      <c r="DFN50" s="75"/>
      <c r="DFO50" s="75"/>
      <c r="DFP50" s="75"/>
      <c r="DFQ50" s="75"/>
      <c r="DFR50" s="75"/>
      <c r="DFS50" s="75"/>
      <c r="DFT50" s="75"/>
      <c r="DFU50" s="75"/>
      <c r="DFV50" s="75"/>
      <c r="DFW50" s="75"/>
      <c r="DFX50" s="75"/>
      <c r="DFY50" s="75"/>
      <c r="DFZ50" s="75"/>
      <c r="DGA50" s="75"/>
      <c r="DGB50" s="75"/>
      <c r="DGC50" s="75"/>
      <c r="DGD50" s="75"/>
      <c r="DGE50" s="75"/>
      <c r="DGF50" s="75"/>
      <c r="DGG50" s="75"/>
      <c r="DGH50" s="75"/>
      <c r="DGI50" s="75"/>
      <c r="DGJ50" s="75"/>
      <c r="DGK50" s="75"/>
      <c r="DGL50" s="75"/>
      <c r="DGM50" s="75"/>
      <c r="DGN50" s="75"/>
      <c r="DGO50" s="75"/>
      <c r="DGP50" s="75"/>
      <c r="DGQ50" s="75"/>
      <c r="DGR50" s="75"/>
      <c r="DGS50" s="75"/>
      <c r="DGT50" s="75"/>
      <c r="DGU50" s="75"/>
      <c r="DGV50" s="75"/>
      <c r="DGW50" s="75"/>
      <c r="DGX50" s="75"/>
      <c r="DGY50" s="75"/>
      <c r="DGZ50" s="75"/>
      <c r="DHA50" s="75"/>
      <c r="DHB50" s="75"/>
      <c r="DHC50" s="75"/>
      <c r="DHD50" s="75"/>
      <c r="DHE50" s="75"/>
      <c r="DHF50" s="75"/>
      <c r="DHG50" s="75"/>
      <c r="DHH50" s="75"/>
      <c r="DHI50" s="75"/>
      <c r="DHJ50" s="75"/>
      <c r="DHK50" s="75"/>
      <c r="DHL50" s="75"/>
      <c r="DHM50" s="75"/>
      <c r="DHN50" s="75"/>
      <c r="DHO50" s="75"/>
      <c r="DHP50" s="75"/>
      <c r="DHQ50" s="75"/>
      <c r="DHR50" s="75"/>
      <c r="DHS50" s="75"/>
      <c r="DHT50" s="75"/>
      <c r="DHU50" s="75"/>
      <c r="DHV50" s="75"/>
      <c r="DHW50" s="75"/>
      <c r="DHX50" s="75"/>
      <c r="DHY50" s="75"/>
      <c r="DHZ50" s="75"/>
      <c r="DIA50" s="75"/>
      <c r="DIB50" s="75"/>
      <c r="DIC50" s="75"/>
      <c r="DID50" s="75"/>
      <c r="DIE50" s="75"/>
      <c r="DIF50" s="75"/>
      <c r="DIG50" s="75"/>
      <c r="DIH50" s="75"/>
      <c r="DII50" s="75"/>
      <c r="DIJ50" s="75"/>
      <c r="DIK50" s="75"/>
      <c r="DIL50" s="75"/>
      <c r="DIM50" s="75"/>
      <c r="DIN50" s="75"/>
      <c r="DIO50" s="75"/>
      <c r="DIP50" s="75"/>
      <c r="DIQ50" s="75"/>
      <c r="DIR50" s="75"/>
      <c r="DIS50" s="75"/>
      <c r="DIT50" s="75"/>
      <c r="DIU50" s="75"/>
      <c r="DIV50" s="75"/>
      <c r="DIW50" s="75"/>
      <c r="DIX50" s="75"/>
      <c r="DIY50" s="75"/>
      <c r="DIZ50" s="75"/>
      <c r="DJA50" s="75"/>
      <c r="DJB50" s="75"/>
      <c r="DJC50" s="75"/>
      <c r="DJD50" s="75"/>
      <c r="DJE50" s="75"/>
      <c r="DJF50" s="75"/>
      <c r="DJG50" s="75"/>
      <c r="DJH50" s="75"/>
      <c r="DJI50" s="75"/>
      <c r="DJJ50" s="75"/>
      <c r="DJK50" s="75"/>
      <c r="DJL50" s="75"/>
      <c r="DJM50" s="75"/>
      <c r="DJN50" s="75"/>
      <c r="DJO50" s="75"/>
      <c r="DJP50" s="75"/>
      <c r="DJQ50" s="75"/>
      <c r="DJR50" s="75"/>
      <c r="DJS50" s="75"/>
      <c r="DJT50" s="75"/>
      <c r="DJU50" s="75"/>
      <c r="DJV50" s="75"/>
      <c r="DJW50" s="75"/>
      <c r="DJX50" s="75"/>
      <c r="DJY50" s="75"/>
      <c r="DJZ50" s="75"/>
      <c r="DKA50" s="75"/>
      <c r="DKB50" s="75"/>
      <c r="DKC50" s="75"/>
      <c r="DKD50" s="75"/>
      <c r="DKE50" s="75"/>
      <c r="DKF50" s="75"/>
      <c r="DKG50" s="75"/>
      <c r="DKH50" s="75"/>
      <c r="DKI50" s="75"/>
      <c r="DKJ50" s="75"/>
      <c r="DKK50" s="75"/>
      <c r="DKL50" s="75"/>
      <c r="DKM50" s="75"/>
      <c r="DKN50" s="75"/>
      <c r="DKO50" s="75"/>
      <c r="DKP50" s="75"/>
      <c r="DKQ50" s="75"/>
      <c r="DKR50" s="75"/>
      <c r="DKS50" s="75"/>
      <c r="DKT50" s="75"/>
      <c r="DKU50" s="75"/>
      <c r="DKV50" s="75"/>
      <c r="DKW50" s="75"/>
      <c r="DKX50" s="75"/>
      <c r="DKY50" s="75"/>
      <c r="DKZ50" s="75"/>
      <c r="DLA50" s="75"/>
      <c r="DLB50" s="75"/>
      <c r="DLC50" s="75"/>
      <c r="DLD50" s="75"/>
      <c r="DLE50" s="75"/>
      <c r="DLF50" s="75"/>
      <c r="DLG50" s="75"/>
      <c r="DLH50" s="75"/>
      <c r="DLI50" s="75"/>
      <c r="DLJ50" s="75"/>
      <c r="DLK50" s="75"/>
      <c r="DLL50" s="75"/>
      <c r="DLM50" s="75"/>
      <c r="DLN50" s="75"/>
      <c r="DLO50" s="75"/>
      <c r="DLP50" s="75"/>
      <c r="DLQ50" s="75"/>
      <c r="DLR50" s="75"/>
      <c r="DLS50" s="75"/>
      <c r="DLT50" s="75"/>
      <c r="DLU50" s="75"/>
      <c r="DLV50" s="75"/>
      <c r="DLW50" s="75"/>
      <c r="DLX50" s="75"/>
      <c r="DLY50" s="75"/>
      <c r="DLZ50" s="75"/>
      <c r="DMA50" s="75"/>
      <c r="DMB50" s="75"/>
      <c r="DMC50" s="75"/>
      <c r="DMD50" s="75"/>
      <c r="DME50" s="75"/>
      <c r="DMF50" s="75"/>
      <c r="DMG50" s="75"/>
      <c r="DMH50" s="75"/>
      <c r="DMI50" s="75"/>
      <c r="DMJ50" s="75"/>
      <c r="DMK50" s="75"/>
      <c r="DML50" s="75"/>
      <c r="DMM50" s="75"/>
      <c r="DMN50" s="75"/>
      <c r="DMO50" s="75"/>
      <c r="DMP50" s="75"/>
      <c r="DMQ50" s="75"/>
      <c r="DMR50" s="75"/>
      <c r="DMS50" s="75"/>
      <c r="DMT50" s="75"/>
      <c r="DMU50" s="75"/>
      <c r="DMV50" s="75"/>
      <c r="DMW50" s="75"/>
      <c r="DMX50" s="75"/>
      <c r="DMY50" s="75"/>
      <c r="DMZ50" s="75"/>
      <c r="DNA50" s="75"/>
      <c r="DNB50" s="75"/>
      <c r="DNC50" s="75"/>
      <c r="DND50" s="75"/>
      <c r="DNE50" s="75"/>
      <c r="DNF50" s="75"/>
      <c r="DNG50" s="75"/>
      <c r="DNH50" s="75"/>
      <c r="DNI50" s="75"/>
      <c r="DNJ50" s="75"/>
      <c r="DNK50" s="75"/>
      <c r="DNL50" s="75"/>
      <c r="DNM50" s="75"/>
      <c r="DNN50" s="75"/>
      <c r="DNO50" s="75"/>
      <c r="DNP50" s="75"/>
      <c r="DNQ50" s="75"/>
      <c r="DNR50" s="75"/>
      <c r="DNS50" s="75"/>
      <c r="DNT50" s="75"/>
      <c r="DNU50" s="75"/>
      <c r="DNV50" s="75"/>
      <c r="DNW50" s="75"/>
      <c r="DNX50" s="75"/>
      <c r="DNY50" s="75"/>
      <c r="DNZ50" s="75"/>
      <c r="DOA50" s="75"/>
      <c r="DOB50" s="75"/>
      <c r="DOC50" s="75"/>
      <c r="DOD50" s="75"/>
      <c r="DOE50" s="75"/>
      <c r="DOF50" s="75"/>
      <c r="DOG50" s="75"/>
      <c r="DOH50" s="75"/>
      <c r="DOI50" s="75"/>
      <c r="DOJ50" s="75"/>
      <c r="DOK50" s="75"/>
      <c r="DOL50" s="75"/>
      <c r="DOM50" s="75"/>
      <c r="DON50" s="75"/>
      <c r="DOO50" s="75"/>
      <c r="DOP50" s="75"/>
      <c r="DOQ50" s="75"/>
      <c r="DOR50" s="75"/>
      <c r="DOS50" s="75"/>
      <c r="DOT50" s="75"/>
      <c r="DOU50" s="75"/>
      <c r="DOV50" s="75"/>
      <c r="DOW50" s="75"/>
      <c r="DOX50" s="75"/>
      <c r="DOY50" s="75"/>
      <c r="DOZ50" s="75"/>
      <c r="DPA50" s="75"/>
      <c r="DPB50" s="75"/>
      <c r="DPC50" s="75"/>
      <c r="DPD50" s="75"/>
      <c r="DPE50" s="75"/>
      <c r="DPF50" s="75"/>
      <c r="DPG50" s="75"/>
      <c r="DPH50" s="75"/>
      <c r="DPI50" s="75"/>
      <c r="DPJ50" s="75"/>
      <c r="DPK50" s="75"/>
      <c r="DPL50" s="75"/>
      <c r="DPM50" s="75"/>
      <c r="DPN50" s="75"/>
      <c r="DPO50" s="75"/>
      <c r="DPP50" s="75"/>
      <c r="DPQ50" s="75"/>
      <c r="DPR50" s="75"/>
      <c r="DPS50" s="75"/>
      <c r="DPT50" s="75"/>
      <c r="DPU50" s="75"/>
      <c r="DPV50" s="75"/>
      <c r="DPW50" s="75"/>
      <c r="DPX50" s="75"/>
      <c r="DPY50" s="75"/>
      <c r="DPZ50" s="75"/>
      <c r="DQA50" s="75"/>
      <c r="DQB50" s="75"/>
      <c r="DQC50" s="75"/>
      <c r="DQD50" s="75"/>
      <c r="DQE50" s="75"/>
      <c r="DQF50" s="75"/>
      <c r="DQG50" s="75"/>
      <c r="DQH50" s="75"/>
      <c r="DQI50" s="75"/>
      <c r="DQJ50" s="75"/>
      <c r="DQK50" s="75"/>
      <c r="DQL50" s="75"/>
      <c r="DQM50" s="75"/>
      <c r="DQN50" s="75"/>
      <c r="DQO50" s="75"/>
      <c r="DQP50" s="75"/>
      <c r="DQQ50" s="75"/>
      <c r="DQR50" s="75"/>
      <c r="DQS50" s="75"/>
      <c r="DQT50" s="75"/>
      <c r="DQU50" s="75"/>
      <c r="DQV50" s="75"/>
      <c r="DQW50" s="75"/>
      <c r="DQX50" s="75"/>
      <c r="DQY50" s="75"/>
      <c r="DQZ50" s="75"/>
      <c r="DRA50" s="75"/>
      <c r="DRB50" s="75"/>
      <c r="DRC50" s="75"/>
      <c r="DRD50" s="75"/>
      <c r="DRE50" s="75"/>
      <c r="DRF50" s="75"/>
      <c r="DRG50" s="75"/>
      <c r="DRH50" s="75"/>
      <c r="DRI50" s="75"/>
      <c r="DRJ50" s="75"/>
      <c r="DRK50" s="75"/>
      <c r="DRL50" s="75"/>
      <c r="DRM50" s="75"/>
      <c r="DRN50" s="75"/>
      <c r="DRO50" s="75"/>
      <c r="DRP50" s="75"/>
      <c r="DRQ50" s="75"/>
      <c r="DRR50" s="75"/>
      <c r="DRS50" s="75"/>
      <c r="DRT50" s="75"/>
      <c r="DRU50" s="75"/>
      <c r="DRV50" s="75"/>
      <c r="DRW50" s="75"/>
      <c r="DRX50" s="75"/>
      <c r="DRY50" s="75"/>
      <c r="DRZ50" s="75"/>
      <c r="DSA50" s="75"/>
      <c r="DSB50" s="75"/>
      <c r="DSC50" s="75"/>
      <c r="DSD50" s="75"/>
      <c r="DSE50" s="75"/>
      <c r="DSF50" s="75"/>
      <c r="DSG50" s="75"/>
      <c r="DSH50" s="75"/>
      <c r="DSI50" s="75"/>
      <c r="DSJ50" s="75"/>
      <c r="DSK50" s="75"/>
      <c r="DSL50" s="75"/>
      <c r="DSM50" s="75"/>
      <c r="DSN50" s="75"/>
      <c r="DSO50" s="75"/>
      <c r="DSP50" s="75"/>
      <c r="DSQ50" s="75"/>
      <c r="DSR50" s="75"/>
      <c r="DSS50" s="75"/>
      <c r="DST50" s="75"/>
      <c r="DSU50" s="75"/>
      <c r="DSV50" s="75"/>
      <c r="DSW50" s="75"/>
      <c r="DSX50" s="75"/>
      <c r="DSY50" s="75"/>
      <c r="DSZ50" s="75"/>
      <c r="DTA50" s="75"/>
      <c r="DTB50" s="75"/>
      <c r="DTC50" s="75"/>
      <c r="DTD50" s="75"/>
      <c r="DTE50" s="75"/>
      <c r="DTF50" s="75"/>
      <c r="DTG50" s="75"/>
      <c r="DTH50" s="75"/>
      <c r="DTI50" s="75"/>
      <c r="DTJ50" s="75"/>
      <c r="DTK50" s="75"/>
      <c r="DTL50" s="75"/>
      <c r="DTM50" s="75"/>
      <c r="DTN50" s="75"/>
      <c r="DTO50" s="75"/>
      <c r="DTP50" s="75"/>
      <c r="DTQ50" s="75"/>
      <c r="DTR50" s="75"/>
      <c r="DTS50" s="75"/>
      <c r="DTT50" s="75"/>
      <c r="DTU50" s="75"/>
      <c r="DTV50" s="75"/>
      <c r="DTW50" s="75"/>
      <c r="DTX50" s="75"/>
      <c r="DTY50" s="75"/>
      <c r="DTZ50" s="75"/>
      <c r="DUA50" s="75"/>
      <c r="DUB50" s="75"/>
      <c r="DUC50" s="75"/>
      <c r="DUD50" s="75"/>
      <c r="DUE50" s="75"/>
      <c r="DUF50" s="75"/>
      <c r="DUG50" s="75"/>
      <c r="DUH50" s="75"/>
      <c r="DUI50" s="75"/>
      <c r="DUJ50" s="75"/>
      <c r="DUK50" s="75"/>
      <c r="DUL50" s="75"/>
      <c r="DUM50" s="75"/>
      <c r="DUN50" s="75"/>
      <c r="DUO50" s="75"/>
      <c r="DUP50" s="75"/>
      <c r="DUQ50" s="75"/>
      <c r="DUR50" s="75"/>
      <c r="DUS50" s="75"/>
      <c r="DUT50" s="75"/>
      <c r="DUU50" s="75"/>
      <c r="DUV50" s="75"/>
      <c r="DUW50" s="75"/>
      <c r="DUX50" s="75"/>
      <c r="DUY50" s="75"/>
      <c r="DUZ50" s="75"/>
      <c r="DVA50" s="75"/>
      <c r="DVB50" s="75"/>
      <c r="DVC50" s="75"/>
      <c r="DVD50" s="75"/>
      <c r="DVE50" s="75"/>
      <c r="DVF50" s="75"/>
      <c r="DVG50" s="75"/>
      <c r="DVH50" s="75"/>
      <c r="DVI50" s="75"/>
      <c r="DVJ50" s="75"/>
      <c r="DVK50" s="75"/>
      <c r="DVL50" s="75"/>
      <c r="DVM50" s="75"/>
      <c r="DVN50" s="75"/>
      <c r="DVO50" s="75"/>
      <c r="DVP50" s="75"/>
      <c r="DVQ50" s="75"/>
      <c r="DVR50" s="75"/>
      <c r="DVS50" s="75"/>
      <c r="DVT50" s="75"/>
      <c r="DVU50" s="75"/>
      <c r="DVV50" s="75"/>
      <c r="DVW50" s="75"/>
      <c r="DVX50" s="75"/>
      <c r="DVY50" s="75"/>
      <c r="DVZ50" s="75"/>
      <c r="DWA50" s="75"/>
      <c r="DWB50" s="75"/>
      <c r="DWC50" s="75"/>
      <c r="DWD50" s="75"/>
      <c r="DWE50" s="75"/>
      <c r="DWF50" s="75"/>
      <c r="DWG50" s="75"/>
      <c r="DWH50" s="75"/>
      <c r="DWI50" s="75"/>
      <c r="DWJ50" s="75"/>
      <c r="DWK50" s="75"/>
      <c r="DWL50" s="75"/>
      <c r="DWM50" s="75"/>
      <c r="DWN50" s="75"/>
      <c r="DWO50" s="75"/>
      <c r="DWP50" s="75"/>
      <c r="DWQ50" s="75"/>
      <c r="DWR50" s="75"/>
      <c r="DWS50" s="75"/>
      <c r="DWT50" s="75"/>
      <c r="DWU50" s="75"/>
      <c r="DWV50" s="75"/>
      <c r="DWW50" s="75"/>
      <c r="DWX50" s="75"/>
      <c r="DWY50" s="75"/>
      <c r="DWZ50" s="75"/>
      <c r="DXA50" s="75"/>
      <c r="DXB50" s="75"/>
      <c r="DXC50" s="75"/>
      <c r="DXD50" s="75"/>
      <c r="DXE50" s="75"/>
      <c r="DXF50" s="75"/>
      <c r="DXG50" s="75"/>
      <c r="DXH50" s="75"/>
      <c r="DXI50" s="75"/>
      <c r="DXJ50" s="75"/>
      <c r="DXK50" s="75"/>
      <c r="DXL50" s="75"/>
      <c r="DXM50" s="75"/>
      <c r="DXN50" s="75"/>
      <c r="DXO50" s="75"/>
      <c r="DXP50" s="75"/>
      <c r="DXQ50" s="75"/>
      <c r="DXR50" s="75"/>
      <c r="DXS50" s="75"/>
      <c r="DXT50" s="75"/>
      <c r="DXU50" s="75"/>
      <c r="DXV50" s="75"/>
      <c r="DXW50" s="75"/>
      <c r="DXX50" s="75"/>
      <c r="DXY50" s="75"/>
      <c r="DXZ50" s="75"/>
      <c r="DYA50" s="75"/>
      <c r="DYB50" s="75"/>
      <c r="DYC50" s="75"/>
      <c r="DYD50" s="75"/>
      <c r="DYE50" s="75"/>
      <c r="DYF50" s="75"/>
      <c r="DYG50" s="75"/>
      <c r="DYH50" s="75"/>
      <c r="DYI50" s="75"/>
      <c r="DYJ50" s="75"/>
      <c r="DYK50" s="75"/>
      <c r="DYL50" s="75"/>
      <c r="DYM50" s="75"/>
      <c r="DYN50" s="75"/>
      <c r="DYO50" s="75"/>
      <c r="DYP50" s="75"/>
      <c r="DYQ50" s="75"/>
      <c r="DYR50" s="75"/>
      <c r="DYS50" s="75"/>
      <c r="DYT50" s="75"/>
      <c r="DYU50" s="75"/>
      <c r="DYV50" s="75"/>
      <c r="DYW50" s="75"/>
      <c r="DYX50" s="75"/>
      <c r="DYY50" s="75"/>
      <c r="DYZ50" s="75"/>
      <c r="DZA50" s="75"/>
      <c r="DZB50" s="75"/>
      <c r="DZC50" s="75"/>
      <c r="DZD50" s="75"/>
      <c r="DZE50" s="75"/>
      <c r="DZF50" s="75"/>
      <c r="DZG50" s="75"/>
      <c r="DZH50" s="75"/>
      <c r="DZI50" s="75"/>
      <c r="DZJ50" s="75"/>
      <c r="DZK50" s="75"/>
      <c r="DZL50" s="75"/>
      <c r="DZM50" s="75"/>
      <c r="DZN50" s="75"/>
      <c r="DZO50" s="75"/>
      <c r="DZP50" s="75"/>
      <c r="DZQ50" s="75"/>
      <c r="DZR50" s="75"/>
      <c r="DZS50" s="75"/>
      <c r="DZT50" s="75"/>
      <c r="DZU50" s="75"/>
      <c r="DZV50" s="75"/>
      <c r="DZW50" s="75"/>
      <c r="DZX50" s="75"/>
      <c r="DZY50" s="75"/>
      <c r="DZZ50" s="75"/>
      <c r="EAA50" s="75"/>
      <c r="EAB50" s="75"/>
      <c r="EAC50" s="75"/>
      <c r="EAD50" s="75"/>
      <c r="EAE50" s="75"/>
      <c r="EAF50" s="75"/>
      <c r="EAG50" s="75"/>
      <c r="EAH50" s="75"/>
      <c r="EAI50" s="75"/>
      <c r="EAJ50" s="75"/>
      <c r="EAK50" s="75"/>
      <c r="EAL50" s="75"/>
      <c r="EAM50" s="75"/>
      <c r="EAN50" s="75"/>
      <c r="EAO50" s="75"/>
      <c r="EAP50" s="75"/>
      <c r="EAQ50" s="75"/>
      <c r="EAR50" s="75"/>
      <c r="EAS50" s="75"/>
      <c r="EAT50" s="75"/>
      <c r="EAU50" s="75"/>
      <c r="EAV50" s="75"/>
      <c r="EAW50" s="75"/>
      <c r="EAX50" s="75"/>
      <c r="EAY50" s="75"/>
      <c r="EAZ50" s="75"/>
      <c r="EBA50" s="75"/>
      <c r="EBB50" s="75"/>
      <c r="EBC50" s="75"/>
      <c r="EBD50" s="75"/>
      <c r="EBE50" s="75"/>
      <c r="EBF50" s="75"/>
      <c r="EBG50" s="75"/>
      <c r="EBH50" s="75"/>
      <c r="EBI50" s="75"/>
      <c r="EBJ50" s="75"/>
      <c r="EBK50" s="75"/>
      <c r="EBL50" s="75"/>
      <c r="EBM50" s="75"/>
      <c r="EBN50" s="75"/>
      <c r="EBO50" s="75"/>
      <c r="EBP50" s="75"/>
      <c r="EBQ50" s="75"/>
      <c r="EBR50" s="75"/>
      <c r="EBS50" s="75"/>
      <c r="EBT50" s="75"/>
      <c r="EBU50" s="75"/>
      <c r="EBV50" s="75"/>
      <c r="EBW50" s="75"/>
      <c r="EBX50" s="75"/>
      <c r="EBY50" s="75"/>
      <c r="EBZ50" s="75"/>
      <c r="ECA50" s="75"/>
      <c r="ECB50" s="75"/>
      <c r="ECC50" s="75"/>
      <c r="ECD50" s="75"/>
      <c r="ECE50" s="75"/>
      <c r="ECF50" s="75"/>
      <c r="ECG50" s="75"/>
      <c r="ECH50" s="75"/>
      <c r="ECI50" s="75"/>
      <c r="ECJ50" s="75"/>
      <c r="ECK50" s="75"/>
      <c r="ECL50" s="75"/>
      <c r="ECM50" s="75"/>
      <c r="ECN50" s="75"/>
      <c r="ECO50" s="75"/>
      <c r="ECP50" s="75"/>
      <c r="ECQ50" s="75"/>
      <c r="ECR50" s="75"/>
      <c r="ECS50" s="75"/>
      <c r="ECT50" s="75"/>
      <c r="ECU50" s="75"/>
      <c r="ECV50" s="75"/>
      <c r="ECW50" s="75"/>
      <c r="ECX50" s="75"/>
      <c r="ECY50" s="75"/>
      <c r="ECZ50" s="75"/>
      <c r="EDA50" s="75"/>
      <c r="EDB50" s="75"/>
      <c r="EDC50" s="75"/>
      <c r="EDD50" s="75"/>
      <c r="EDE50" s="75"/>
      <c r="EDF50" s="75"/>
      <c r="EDG50" s="75"/>
      <c r="EDH50" s="75"/>
      <c r="EDI50" s="75"/>
      <c r="EDJ50" s="75"/>
      <c r="EDK50" s="75"/>
      <c r="EDL50" s="75"/>
      <c r="EDM50" s="75"/>
      <c r="EDN50" s="75"/>
      <c r="EDO50" s="75"/>
      <c r="EDP50" s="75"/>
      <c r="EDQ50" s="75"/>
      <c r="EDR50" s="75"/>
      <c r="EDS50" s="75"/>
      <c r="EDT50" s="75"/>
      <c r="EDU50" s="75"/>
      <c r="EDV50" s="75"/>
      <c r="EDW50" s="75"/>
      <c r="EDX50" s="75"/>
      <c r="EDY50" s="75"/>
      <c r="EDZ50" s="75"/>
      <c r="EEA50" s="75"/>
      <c r="EEB50" s="75"/>
      <c r="EEC50" s="75"/>
      <c r="EED50" s="75"/>
      <c r="EEE50" s="75"/>
      <c r="EEF50" s="75"/>
      <c r="EEG50" s="75"/>
      <c r="EEH50" s="75"/>
      <c r="EEI50" s="75"/>
      <c r="EEJ50" s="75"/>
      <c r="EEK50" s="75"/>
      <c r="EEL50" s="75"/>
      <c r="EEM50" s="75"/>
      <c r="EEN50" s="75"/>
      <c r="EEO50" s="75"/>
      <c r="EEP50" s="75"/>
      <c r="EEQ50" s="75"/>
      <c r="EER50" s="75"/>
      <c r="EES50" s="75"/>
      <c r="EET50" s="75"/>
      <c r="EEU50" s="75"/>
      <c r="EEV50" s="75"/>
      <c r="EEW50" s="75"/>
      <c r="EEX50" s="75"/>
      <c r="EEY50" s="75"/>
      <c r="EEZ50" s="75"/>
      <c r="EFA50" s="75"/>
      <c r="EFB50" s="75"/>
      <c r="EFC50" s="75"/>
      <c r="EFD50" s="75"/>
      <c r="EFE50" s="75"/>
      <c r="EFF50" s="75"/>
      <c r="EFG50" s="75"/>
      <c r="EFH50" s="75"/>
      <c r="EFI50" s="75"/>
      <c r="EFJ50" s="75"/>
      <c r="EFK50" s="75"/>
      <c r="EFL50" s="75"/>
      <c r="EFM50" s="75"/>
      <c r="EFN50" s="75"/>
      <c r="EFO50" s="75"/>
      <c r="EFP50" s="75"/>
      <c r="EFQ50" s="75"/>
      <c r="EFR50" s="75"/>
      <c r="EFS50" s="75"/>
      <c r="EFT50" s="75"/>
      <c r="EFU50" s="75"/>
      <c r="EFV50" s="75"/>
      <c r="EFW50" s="75"/>
      <c r="EFX50" s="75"/>
      <c r="EFY50" s="75"/>
      <c r="EFZ50" s="75"/>
      <c r="EGA50" s="75"/>
      <c r="EGB50" s="75"/>
      <c r="EGC50" s="75"/>
      <c r="EGD50" s="75"/>
      <c r="EGE50" s="75"/>
      <c r="EGF50" s="75"/>
      <c r="EGG50" s="75"/>
      <c r="EGH50" s="75"/>
      <c r="EGI50" s="75"/>
      <c r="EGJ50" s="75"/>
      <c r="EGK50" s="75"/>
      <c r="EGL50" s="75"/>
      <c r="EGM50" s="75"/>
      <c r="EGN50" s="75"/>
      <c r="EGO50" s="75"/>
      <c r="EGP50" s="75"/>
      <c r="EGQ50" s="75"/>
      <c r="EGR50" s="75"/>
      <c r="EGS50" s="75"/>
      <c r="EGT50" s="75"/>
      <c r="EGU50" s="75"/>
      <c r="EGV50" s="75"/>
      <c r="EGW50" s="75"/>
      <c r="EGX50" s="75"/>
      <c r="EGY50" s="75"/>
      <c r="EGZ50" s="75"/>
      <c r="EHA50" s="75"/>
      <c r="EHB50" s="75"/>
      <c r="EHC50" s="75"/>
      <c r="EHD50" s="75"/>
      <c r="EHE50" s="75"/>
      <c r="EHF50" s="75"/>
      <c r="EHG50" s="75"/>
      <c r="EHH50" s="75"/>
      <c r="EHI50" s="75"/>
      <c r="EHJ50" s="75"/>
      <c r="EHK50" s="75"/>
      <c r="EHL50" s="75"/>
      <c r="EHM50" s="75"/>
      <c r="EHN50" s="75"/>
      <c r="EHO50" s="75"/>
      <c r="EHP50" s="75"/>
      <c r="EHQ50" s="75"/>
      <c r="EHR50" s="75"/>
      <c r="EHS50" s="75"/>
      <c r="EHT50" s="75"/>
      <c r="EHU50" s="75"/>
      <c r="EHV50" s="75"/>
      <c r="EHW50" s="75"/>
      <c r="EHX50" s="75"/>
      <c r="EHY50" s="75"/>
      <c r="EHZ50" s="75"/>
      <c r="EIA50" s="75"/>
      <c r="EIB50" s="75"/>
      <c r="EIC50" s="75"/>
      <c r="EID50" s="75"/>
      <c r="EIE50" s="75"/>
      <c r="EIF50" s="75"/>
      <c r="EIG50" s="75"/>
      <c r="EIH50" s="75"/>
      <c r="EII50" s="75"/>
      <c r="EIJ50" s="75"/>
      <c r="EIK50" s="75"/>
      <c r="EIL50" s="75"/>
      <c r="EIM50" s="75"/>
      <c r="EIN50" s="75"/>
      <c r="EIO50" s="75"/>
      <c r="EIP50" s="75"/>
      <c r="EIQ50" s="75"/>
      <c r="EIR50" s="75"/>
      <c r="EIS50" s="75"/>
      <c r="EIT50" s="75"/>
      <c r="EIU50" s="75"/>
      <c r="EIV50" s="75"/>
      <c r="EIW50" s="75"/>
      <c r="EIX50" s="75"/>
      <c r="EIY50" s="75"/>
      <c r="EIZ50" s="75"/>
      <c r="EJA50" s="75"/>
      <c r="EJB50" s="75"/>
      <c r="EJC50" s="75"/>
      <c r="EJD50" s="75"/>
      <c r="EJE50" s="75"/>
      <c r="EJF50" s="75"/>
      <c r="EJG50" s="75"/>
      <c r="EJH50" s="75"/>
      <c r="EJI50" s="75"/>
      <c r="EJJ50" s="75"/>
      <c r="EJK50" s="75"/>
      <c r="EJL50" s="75"/>
      <c r="EJM50" s="75"/>
      <c r="EJN50" s="75"/>
      <c r="EJO50" s="75"/>
      <c r="EJP50" s="75"/>
      <c r="EJQ50" s="75"/>
      <c r="EJR50" s="75"/>
      <c r="EJS50" s="75"/>
      <c r="EJT50" s="75"/>
      <c r="EJU50" s="75"/>
      <c r="EJV50" s="75"/>
      <c r="EJW50" s="75"/>
      <c r="EJX50" s="75"/>
      <c r="EJY50" s="75"/>
      <c r="EJZ50" s="75"/>
      <c r="EKA50" s="75"/>
      <c r="EKB50" s="75"/>
      <c r="EKC50" s="75"/>
      <c r="EKD50" s="75"/>
      <c r="EKE50" s="75"/>
      <c r="EKF50" s="75"/>
      <c r="EKG50" s="75"/>
      <c r="EKH50" s="75"/>
      <c r="EKI50" s="75"/>
      <c r="EKJ50" s="75"/>
      <c r="EKK50" s="75"/>
      <c r="EKL50" s="75"/>
      <c r="EKM50" s="75"/>
      <c r="EKN50" s="75"/>
      <c r="EKO50" s="75"/>
      <c r="EKP50" s="75"/>
      <c r="EKQ50" s="75"/>
      <c r="EKR50" s="75"/>
      <c r="EKS50" s="75"/>
      <c r="EKT50" s="75"/>
      <c r="EKU50" s="75"/>
      <c r="EKV50" s="75"/>
      <c r="EKW50" s="75"/>
      <c r="EKX50" s="75"/>
      <c r="EKY50" s="75"/>
      <c r="EKZ50" s="75"/>
      <c r="ELA50" s="75"/>
      <c r="ELB50" s="75"/>
      <c r="ELC50" s="75"/>
      <c r="ELD50" s="75"/>
      <c r="ELE50" s="75"/>
      <c r="ELF50" s="75"/>
      <c r="ELG50" s="75"/>
      <c r="ELH50" s="75"/>
      <c r="ELI50" s="75"/>
      <c r="ELJ50" s="75"/>
      <c r="ELK50" s="75"/>
      <c r="ELL50" s="75"/>
      <c r="ELM50" s="75"/>
      <c r="ELN50" s="75"/>
      <c r="ELO50" s="75"/>
      <c r="ELP50" s="75"/>
      <c r="ELQ50" s="75"/>
      <c r="ELR50" s="75"/>
      <c r="ELS50" s="75"/>
      <c r="ELT50" s="75"/>
      <c r="ELU50" s="75"/>
      <c r="ELV50" s="75"/>
      <c r="ELW50" s="75"/>
      <c r="ELX50" s="75"/>
      <c r="ELY50" s="75"/>
      <c r="ELZ50" s="75"/>
      <c r="EMA50" s="75"/>
      <c r="EMB50" s="75"/>
      <c r="EMC50" s="75"/>
      <c r="EMD50" s="75"/>
      <c r="EME50" s="75"/>
      <c r="EMF50" s="75"/>
      <c r="EMG50" s="75"/>
      <c r="EMH50" s="75"/>
      <c r="EMI50" s="75"/>
      <c r="EMJ50" s="75"/>
      <c r="EMK50" s="75"/>
      <c r="EML50" s="75"/>
      <c r="EMM50" s="75"/>
      <c r="EMN50" s="75"/>
      <c r="EMO50" s="75"/>
      <c r="EMP50" s="75"/>
      <c r="EMQ50" s="75"/>
      <c r="EMR50" s="75"/>
      <c r="EMS50" s="75"/>
      <c r="EMT50" s="75"/>
      <c r="EMU50" s="75"/>
      <c r="EMV50" s="75"/>
      <c r="EMW50" s="75"/>
      <c r="EMX50" s="75"/>
      <c r="EMY50" s="75"/>
      <c r="EMZ50" s="75"/>
      <c r="ENA50" s="75"/>
      <c r="ENB50" s="75"/>
      <c r="ENC50" s="75"/>
      <c r="END50" s="75"/>
      <c r="ENE50" s="75"/>
      <c r="ENF50" s="75"/>
      <c r="ENG50" s="75"/>
      <c r="ENH50" s="75"/>
      <c r="ENI50" s="75"/>
      <c r="ENJ50" s="75"/>
      <c r="ENK50" s="75"/>
      <c r="ENL50" s="75"/>
      <c r="ENM50" s="75"/>
      <c r="ENN50" s="75"/>
      <c r="ENO50" s="75"/>
      <c r="ENP50" s="75"/>
      <c r="ENQ50" s="75"/>
      <c r="ENR50" s="75"/>
      <c r="ENS50" s="75"/>
      <c r="ENT50" s="75"/>
      <c r="ENU50" s="75"/>
      <c r="ENV50" s="75"/>
      <c r="ENW50" s="75"/>
      <c r="ENX50" s="75"/>
      <c r="ENY50" s="75"/>
      <c r="ENZ50" s="75"/>
      <c r="EOA50" s="75"/>
      <c r="EOB50" s="75"/>
      <c r="EOC50" s="75"/>
      <c r="EOD50" s="75"/>
      <c r="EOE50" s="75"/>
      <c r="EOF50" s="75"/>
      <c r="EOG50" s="75"/>
      <c r="EOH50" s="75"/>
      <c r="EOI50" s="75"/>
      <c r="EOJ50" s="75"/>
      <c r="EOK50" s="75"/>
      <c r="EOL50" s="75"/>
      <c r="EOM50" s="75"/>
      <c r="EON50" s="75"/>
      <c r="EOO50" s="75"/>
      <c r="EOP50" s="75"/>
      <c r="EOQ50" s="75"/>
      <c r="EOR50" s="75"/>
      <c r="EOS50" s="75"/>
      <c r="EOT50" s="75"/>
      <c r="EOU50" s="75"/>
      <c r="EOV50" s="75"/>
      <c r="EOW50" s="75"/>
      <c r="EOX50" s="75"/>
      <c r="EOY50" s="75"/>
      <c r="EOZ50" s="75"/>
      <c r="EPA50" s="75"/>
      <c r="EPB50" s="75"/>
      <c r="EPC50" s="75"/>
      <c r="EPD50" s="75"/>
      <c r="EPE50" s="75"/>
      <c r="EPF50" s="75"/>
      <c r="EPG50" s="75"/>
      <c r="EPH50" s="75"/>
      <c r="EPI50" s="75"/>
      <c r="EPJ50" s="75"/>
      <c r="EPK50" s="75"/>
      <c r="EPL50" s="75"/>
      <c r="EPM50" s="75"/>
      <c r="EPN50" s="75"/>
      <c r="EPO50" s="75"/>
      <c r="EPP50" s="75"/>
      <c r="EPQ50" s="75"/>
      <c r="EPR50" s="75"/>
      <c r="EPS50" s="75"/>
      <c r="EPT50" s="75"/>
      <c r="EPU50" s="75"/>
      <c r="EPV50" s="75"/>
      <c r="EPW50" s="75"/>
      <c r="EPX50" s="75"/>
      <c r="EPY50" s="75"/>
      <c r="EPZ50" s="75"/>
      <c r="EQA50" s="75"/>
      <c r="EQB50" s="75"/>
      <c r="EQC50" s="75"/>
      <c r="EQD50" s="75"/>
      <c r="EQE50" s="75"/>
      <c r="EQF50" s="75"/>
      <c r="EQG50" s="75"/>
      <c r="EQH50" s="75"/>
      <c r="EQI50" s="75"/>
      <c r="EQJ50" s="75"/>
      <c r="EQK50" s="75"/>
      <c r="EQL50" s="75"/>
      <c r="EQM50" s="75"/>
      <c r="EQN50" s="75"/>
      <c r="EQO50" s="75"/>
      <c r="EQP50" s="75"/>
      <c r="EQQ50" s="75"/>
      <c r="EQR50" s="75"/>
      <c r="EQS50" s="75"/>
      <c r="EQT50" s="75"/>
      <c r="EQU50" s="75"/>
      <c r="EQV50" s="75"/>
      <c r="EQW50" s="75"/>
      <c r="EQX50" s="75"/>
      <c r="EQY50" s="75"/>
      <c r="EQZ50" s="75"/>
      <c r="ERA50" s="75"/>
      <c r="ERB50" s="75"/>
      <c r="ERC50" s="75"/>
      <c r="ERD50" s="75"/>
      <c r="ERE50" s="75"/>
      <c r="ERF50" s="75"/>
      <c r="ERG50" s="75"/>
      <c r="ERH50" s="75"/>
      <c r="ERI50" s="75"/>
      <c r="ERJ50" s="75"/>
      <c r="ERK50" s="75"/>
      <c r="ERL50" s="75"/>
      <c r="ERM50" s="75"/>
      <c r="ERN50" s="75"/>
      <c r="ERO50" s="75"/>
      <c r="ERP50" s="75"/>
      <c r="ERQ50" s="75"/>
      <c r="ERR50" s="75"/>
      <c r="ERS50" s="75"/>
      <c r="ERT50" s="75"/>
      <c r="ERU50" s="75"/>
      <c r="ERV50" s="75"/>
      <c r="ERW50" s="75"/>
      <c r="ERX50" s="75"/>
      <c r="ERY50" s="75"/>
      <c r="ERZ50" s="75"/>
      <c r="ESA50" s="75"/>
      <c r="ESB50" s="75"/>
      <c r="ESC50" s="75"/>
      <c r="ESD50" s="75"/>
      <c r="ESE50" s="75"/>
      <c r="ESF50" s="75"/>
      <c r="ESG50" s="75"/>
      <c r="ESH50" s="75"/>
      <c r="ESI50" s="75"/>
      <c r="ESJ50" s="75"/>
      <c r="ESK50" s="75"/>
      <c r="ESL50" s="75"/>
      <c r="ESM50" s="75"/>
      <c r="ESN50" s="75"/>
      <c r="ESO50" s="75"/>
      <c r="ESP50" s="75"/>
      <c r="ESQ50" s="75"/>
      <c r="ESR50" s="75"/>
      <c r="ESS50" s="75"/>
      <c r="EST50" s="75"/>
      <c r="ESU50" s="75"/>
      <c r="ESV50" s="75"/>
      <c r="ESW50" s="75"/>
      <c r="ESX50" s="75"/>
      <c r="ESY50" s="75"/>
      <c r="ESZ50" s="75"/>
      <c r="ETA50" s="75"/>
      <c r="ETB50" s="75"/>
      <c r="ETC50" s="75"/>
      <c r="ETD50" s="75"/>
      <c r="ETE50" s="75"/>
      <c r="ETF50" s="75"/>
      <c r="ETG50" s="75"/>
      <c r="ETH50" s="75"/>
      <c r="ETI50" s="75"/>
      <c r="ETJ50" s="75"/>
      <c r="ETK50" s="75"/>
      <c r="ETL50" s="75"/>
      <c r="ETM50" s="75"/>
      <c r="ETN50" s="75"/>
      <c r="ETO50" s="75"/>
      <c r="ETP50" s="75"/>
      <c r="ETQ50" s="75"/>
      <c r="ETR50" s="75"/>
      <c r="ETS50" s="75"/>
      <c r="ETT50" s="75"/>
      <c r="ETU50" s="75"/>
      <c r="ETV50" s="75"/>
      <c r="ETW50" s="75"/>
      <c r="ETX50" s="75"/>
      <c r="ETY50" s="75"/>
      <c r="ETZ50" s="75"/>
      <c r="EUA50" s="75"/>
      <c r="EUB50" s="75"/>
      <c r="EUC50" s="75"/>
      <c r="EUD50" s="75"/>
      <c r="EUE50" s="75"/>
      <c r="EUF50" s="75"/>
      <c r="EUG50" s="75"/>
      <c r="EUH50" s="75"/>
      <c r="EUI50" s="75"/>
      <c r="EUJ50" s="75"/>
      <c r="EUK50" s="75"/>
      <c r="EUL50" s="75"/>
      <c r="EUM50" s="75"/>
      <c r="EUN50" s="75"/>
      <c r="EUO50" s="75"/>
      <c r="EUP50" s="75"/>
      <c r="EUQ50" s="75"/>
      <c r="EUR50" s="75"/>
      <c r="EUS50" s="75"/>
      <c r="EUT50" s="75"/>
      <c r="EUU50" s="75"/>
      <c r="EUV50" s="75"/>
      <c r="EUW50" s="75"/>
      <c r="EUX50" s="75"/>
      <c r="EUY50" s="75"/>
      <c r="EUZ50" s="75"/>
      <c r="EVA50" s="75"/>
      <c r="EVB50" s="75"/>
      <c r="EVC50" s="75"/>
      <c r="EVD50" s="75"/>
      <c r="EVE50" s="75"/>
      <c r="EVF50" s="75"/>
      <c r="EVG50" s="75"/>
      <c r="EVH50" s="75"/>
      <c r="EVI50" s="75"/>
      <c r="EVJ50" s="75"/>
      <c r="EVK50" s="75"/>
      <c r="EVL50" s="75"/>
      <c r="EVM50" s="75"/>
      <c r="EVN50" s="75"/>
      <c r="EVO50" s="75"/>
      <c r="EVP50" s="75"/>
      <c r="EVQ50" s="75"/>
      <c r="EVR50" s="75"/>
      <c r="EVS50" s="75"/>
      <c r="EVT50" s="75"/>
      <c r="EVU50" s="75"/>
      <c r="EVV50" s="75"/>
      <c r="EVW50" s="75"/>
      <c r="EVX50" s="75"/>
      <c r="EVY50" s="75"/>
      <c r="EVZ50" s="75"/>
      <c r="EWA50" s="75"/>
      <c r="EWB50" s="75"/>
      <c r="EWC50" s="75"/>
      <c r="EWD50" s="75"/>
      <c r="EWE50" s="75"/>
      <c r="EWF50" s="75"/>
      <c r="EWG50" s="75"/>
      <c r="EWH50" s="75"/>
      <c r="EWI50" s="75"/>
      <c r="EWJ50" s="75"/>
      <c r="EWK50" s="75"/>
      <c r="EWL50" s="75"/>
      <c r="EWM50" s="75"/>
      <c r="EWN50" s="75"/>
      <c r="EWO50" s="75"/>
      <c r="EWP50" s="75"/>
      <c r="EWQ50" s="75"/>
      <c r="EWR50" s="75"/>
      <c r="EWS50" s="75"/>
      <c r="EWT50" s="75"/>
      <c r="EWU50" s="75"/>
      <c r="EWV50" s="75"/>
      <c r="EWW50" s="75"/>
      <c r="EWX50" s="75"/>
      <c r="EWY50" s="75"/>
      <c r="EWZ50" s="75"/>
      <c r="EXA50" s="75"/>
      <c r="EXB50" s="75"/>
      <c r="EXC50" s="75"/>
      <c r="EXD50" s="75"/>
      <c r="EXE50" s="75"/>
      <c r="EXF50" s="75"/>
      <c r="EXG50" s="75"/>
      <c r="EXH50" s="75"/>
      <c r="EXI50" s="75"/>
      <c r="EXJ50" s="75"/>
      <c r="EXK50" s="75"/>
      <c r="EXL50" s="75"/>
      <c r="EXM50" s="75"/>
      <c r="EXN50" s="75"/>
      <c r="EXO50" s="75"/>
      <c r="EXP50" s="75"/>
      <c r="EXQ50" s="75"/>
      <c r="EXR50" s="75"/>
      <c r="EXS50" s="75"/>
      <c r="EXT50" s="75"/>
      <c r="EXU50" s="75"/>
      <c r="EXV50" s="75"/>
      <c r="EXW50" s="75"/>
      <c r="EXX50" s="75"/>
      <c r="EXY50" s="75"/>
      <c r="EXZ50" s="75"/>
      <c r="EYA50" s="75"/>
      <c r="EYB50" s="75"/>
      <c r="EYC50" s="75"/>
      <c r="EYD50" s="75"/>
      <c r="EYE50" s="75"/>
      <c r="EYF50" s="75"/>
      <c r="EYG50" s="75"/>
      <c r="EYH50" s="75"/>
      <c r="EYI50" s="75"/>
      <c r="EYJ50" s="75"/>
      <c r="EYK50" s="75"/>
      <c r="EYL50" s="75"/>
      <c r="EYM50" s="75"/>
      <c r="EYN50" s="75"/>
      <c r="EYO50" s="75"/>
      <c r="EYP50" s="75"/>
      <c r="EYQ50" s="75"/>
      <c r="EYR50" s="75"/>
      <c r="EYS50" s="75"/>
      <c r="EYT50" s="75"/>
      <c r="EYU50" s="75"/>
      <c r="EYV50" s="75"/>
      <c r="EYW50" s="75"/>
      <c r="EYX50" s="75"/>
      <c r="EYY50" s="75"/>
      <c r="EYZ50" s="75"/>
      <c r="EZA50" s="75"/>
      <c r="EZB50" s="75"/>
      <c r="EZC50" s="75"/>
      <c r="EZD50" s="75"/>
      <c r="EZE50" s="75"/>
      <c r="EZF50" s="75"/>
      <c r="EZG50" s="75"/>
      <c r="EZH50" s="75"/>
      <c r="EZI50" s="75"/>
      <c r="EZJ50" s="75"/>
      <c r="EZK50" s="75"/>
      <c r="EZL50" s="75"/>
      <c r="EZM50" s="75"/>
      <c r="EZN50" s="75"/>
      <c r="EZO50" s="75"/>
      <c r="EZP50" s="75"/>
      <c r="EZQ50" s="75"/>
      <c r="EZR50" s="75"/>
      <c r="EZS50" s="75"/>
      <c r="EZT50" s="75"/>
      <c r="EZU50" s="75"/>
      <c r="EZV50" s="75"/>
      <c r="EZW50" s="75"/>
      <c r="EZX50" s="75"/>
      <c r="EZY50" s="75"/>
      <c r="EZZ50" s="75"/>
      <c r="FAA50" s="75"/>
      <c r="FAB50" s="75"/>
      <c r="FAC50" s="75"/>
      <c r="FAD50" s="75"/>
      <c r="FAE50" s="75"/>
      <c r="FAF50" s="75"/>
      <c r="FAG50" s="75"/>
      <c r="FAH50" s="75"/>
      <c r="FAI50" s="75"/>
      <c r="FAJ50" s="75"/>
      <c r="FAK50" s="75"/>
      <c r="FAL50" s="75"/>
      <c r="FAM50" s="75"/>
      <c r="FAN50" s="75"/>
      <c r="FAO50" s="75"/>
      <c r="FAP50" s="75"/>
      <c r="FAQ50" s="75"/>
      <c r="FAR50" s="75"/>
      <c r="FAS50" s="75"/>
      <c r="FAT50" s="75"/>
      <c r="FAU50" s="75"/>
      <c r="FAV50" s="75"/>
      <c r="FAW50" s="75"/>
      <c r="FAX50" s="75"/>
      <c r="FAY50" s="75"/>
      <c r="FAZ50" s="75"/>
      <c r="FBA50" s="75"/>
      <c r="FBB50" s="75"/>
      <c r="FBC50" s="75"/>
      <c r="FBD50" s="75"/>
      <c r="FBE50" s="75"/>
      <c r="FBF50" s="75"/>
      <c r="FBG50" s="75"/>
      <c r="FBH50" s="75"/>
      <c r="FBI50" s="75"/>
      <c r="FBJ50" s="75"/>
      <c r="FBK50" s="75"/>
      <c r="FBL50" s="75"/>
      <c r="FBM50" s="75"/>
      <c r="FBN50" s="75"/>
      <c r="FBO50" s="75"/>
      <c r="FBP50" s="75"/>
      <c r="FBQ50" s="75"/>
      <c r="FBR50" s="75"/>
      <c r="FBS50" s="75"/>
      <c r="FBT50" s="75"/>
      <c r="FBU50" s="75"/>
      <c r="FBV50" s="75"/>
      <c r="FBW50" s="75"/>
      <c r="FBX50" s="75"/>
      <c r="FBY50" s="75"/>
      <c r="FBZ50" s="75"/>
      <c r="FCA50" s="75"/>
      <c r="FCB50" s="75"/>
      <c r="FCC50" s="75"/>
      <c r="FCD50" s="75"/>
      <c r="FCE50" s="75"/>
      <c r="FCF50" s="75"/>
      <c r="FCG50" s="75"/>
      <c r="FCH50" s="75"/>
      <c r="FCI50" s="75"/>
      <c r="FCJ50" s="75"/>
      <c r="FCK50" s="75"/>
      <c r="FCL50" s="75"/>
      <c r="FCM50" s="75"/>
      <c r="FCN50" s="75"/>
      <c r="FCO50" s="75"/>
      <c r="FCP50" s="75"/>
      <c r="FCQ50" s="75"/>
      <c r="FCR50" s="75"/>
      <c r="FCS50" s="75"/>
      <c r="FCT50" s="75"/>
      <c r="FCU50" s="75"/>
      <c r="FCV50" s="75"/>
      <c r="FCW50" s="75"/>
      <c r="FCX50" s="75"/>
      <c r="FCY50" s="75"/>
      <c r="FCZ50" s="75"/>
      <c r="FDA50" s="75"/>
      <c r="FDB50" s="75"/>
      <c r="FDC50" s="75"/>
      <c r="FDD50" s="75"/>
      <c r="FDE50" s="75"/>
      <c r="FDF50" s="75"/>
      <c r="FDG50" s="75"/>
      <c r="FDH50" s="75"/>
      <c r="FDI50" s="75"/>
      <c r="FDJ50" s="75"/>
      <c r="FDK50" s="75"/>
      <c r="FDL50" s="75"/>
      <c r="FDM50" s="75"/>
      <c r="FDN50" s="75"/>
      <c r="FDO50" s="75"/>
      <c r="FDP50" s="75"/>
      <c r="FDQ50" s="75"/>
      <c r="FDR50" s="75"/>
      <c r="FDS50" s="75"/>
      <c r="FDT50" s="75"/>
      <c r="FDU50" s="75"/>
      <c r="FDV50" s="75"/>
      <c r="FDW50" s="75"/>
      <c r="FDX50" s="75"/>
      <c r="FDY50" s="75"/>
      <c r="FDZ50" s="75"/>
      <c r="FEA50" s="75"/>
      <c r="FEB50" s="75"/>
      <c r="FEC50" s="75"/>
      <c r="FED50" s="75"/>
      <c r="FEE50" s="75"/>
      <c r="FEF50" s="75"/>
      <c r="FEG50" s="75"/>
      <c r="FEH50" s="75"/>
      <c r="FEI50" s="75"/>
      <c r="FEJ50" s="75"/>
      <c r="FEK50" s="75"/>
      <c r="FEL50" s="75"/>
      <c r="FEM50" s="75"/>
      <c r="FEN50" s="75"/>
      <c r="FEO50" s="75"/>
      <c r="FEP50" s="75"/>
      <c r="FEQ50" s="75"/>
      <c r="FER50" s="75"/>
      <c r="FES50" s="75"/>
      <c r="FET50" s="75"/>
      <c r="FEU50" s="75"/>
      <c r="FEV50" s="75"/>
      <c r="FEW50" s="75"/>
      <c r="FEX50" s="75"/>
      <c r="FEY50" s="75"/>
      <c r="FEZ50" s="75"/>
      <c r="FFA50" s="75"/>
      <c r="FFB50" s="75"/>
      <c r="FFC50" s="75"/>
      <c r="FFD50" s="75"/>
      <c r="FFE50" s="75"/>
      <c r="FFF50" s="75"/>
      <c r="FFG50" s="75"/>
      <c r="FFH50" s="75"/>
      <c r="FFI50" s="75"/>
      <c r="FFJ50" s="75"/>
      <c r="FFK50" s="75"/>
      <c r="FFL50" s="75"/>
      <c r="FFM50" s="75"/>
      <c r="FFN50" s="75"/>
      <c r="FFO50" s="75"/>
      <c r="FFP50" s="75"/>
      <c r="FFQ50" s="75"/>
      <c r="FFR50" s="75"/>
      <c r="FFS50" s="75"/>
      <c r="FFT50" s="75"/>
      <c r="FFU50" s="75"/>
      <c r="FFV50" s="75"/>
      <c r="FFW50" s="75"/>
      <c r="FFX50" s="75"/>
      <c r="FFY50" s="75"/>
      <c r="FFZ50" s="75"/>
      <c r="FGA50" s="75"/>
      <c r="FGB50" s="75"/>
      <c r="FGC50" s="75"/>
      <c r="FGD50" s="75"/>
      <c r="FGE50" s="75"/>
      <c r="FGF50" s="75"/>
      <c r="FGG50" s="75"/>
      <c r="FGH50" s="75"/>
      <c r="FGI50" s="75"/>
      <c r="FGJ50" s="75"/>
      <c r="FGK50" s="75"/>
      <c r="FGL50" s="75"/>
      <c r="FGM50" s="75"/>
      <c r="FGN50" s="75"/>
      <c r="FGO50" s="75"/>
      <c r="FGP50" s="75"/>
      <c r="FGQ50" s="75"/>
      <c r="FGR50" s="75"/>
      <c r="FGS50" s="75"/>
      <c r="FGT50" s="75"/>
      <c r="FGU50" s="75"/>
      <c r="FGV50" s="75"/>
      <c r="FGW50" s="75"/>
      <c r="FGX50" s="75"/>
      <c r="FGY50" s="75"/>
      <c r="FGZ50" s="75"/>
      <c r="FHA50" s="75"/>
      <c r="FHB50" s="75"/>
      <c r="FHC50" s="75"/>
      <c r="FHD50" s="75"/>
      <c r="FHE50" s="75"/>
      <c r="FHF50" s="75"/>
      <c r="FHG50" s="75"/>
      <c r="FHH50" s="75"/>
      <c r="FHI50" s="75"/>
      <c r="FHJ50" s="75"/>
      <c r="FHK50" s="75"/>
      <c r="FHL50" s="75"/>
      <c r="FHM50" s="75"/>
      <c r="FHN50" s="75"/>
      <c r="FHO50" s="75"/>
      <c r="FHP50" s="75"/>
      <c r="FHQ50" s="75"/>
      <c r="FHR50" s="75"/>
      <c r="FHS50" s="75"/>
      <c r="FHT50" s="75"/>
      <c r="FHU50" s="75"/>
      <c r="FHV50" s="75"/>
      <c r="FHW50" s="75"/>
      <c r="FHX50" s="75"/>
      <c r="FHY50" s="75"/>
      <c r="FHZ50" s="75"/>
      <c r="FIA50" s="75"/>
      <c r="FIB50" s="75"/>
      <c r="FIC50" s="75"/>
      <c r="FID50" s="75"/>
      <c r="FIE50" s="75"/>
      <c r="FIF50" s="75"/>
      <c r="FIG50" s="75"/>
      <c r="FIH50" s="75"/>
      <c r="FII50" s="75"/>
      <c r="FIJ50" s="75"/>
      <c r="FIK50" s="75"/>
      <c r="FIL50" s="75"/>
      <c r="FIM50" s="75"/>
      <c r="FIN50" s="75"/>
      <c r="FIO50" s="75"/>
      <c r="FIP50" s="75"/>
      <c r="FIQ50" s="75"/>
      <c r="FIR50" s="75"/>
      <c r="FIS50" s="75"/>
      <c r="FIT50" s="75"/>
      <c r="FIU50" s="75"/>
      <c r="FIV50" s="75"/>
      <c r="FIW50" s="75"/>
      <c r="FIX50" s="75"/>
      <c r="FIY50" s="75"/>
      <c r="FIZ50" s="75"/>
      <c r="FJA50" s="75"/>
      <c r="FJB50" s="75"/>
      <c r="FJC50" s="75"/>
      <c r="FJD50" s="75"/>
      <c r="FJE50" s="75"/>
      <c r="FJF50" s="75"/>
      <c r="FJG50" s="75"/>
      <c r="FJH50" s="75"/>
      <c r="FJI50" s="75"/>
      <c r="FJJ50" s="75"/>
      <c r="FJK50" s="75"/>
      <c r="FJL50" s="75"/>
      <c r="FJM50" s="75"/>
      <c r="FJN50" s="75"/>
      <c r="FJO50" s="75"/>
      <c r="FJP50" s="75"/>
      <c r="FJQ50" s="75"/>
      <c r="FJR50" s="75"/>
      <c r="FJS50" s="75"/>
      <c r="FJT50" s="75"/>
      <c r="FJU50" s="75"/>
      <c r="FJV50" s="75"/>
      <c r="FJW50" s="75"/>
      <c r="FJX50" s="75"/>
      <c r="FJY50" s="75"/>
      <c r="FJZ50" s="75"/>
      <c r="FKA50" s="75"/>
      <c r="FKB50" s="75"/>
      <c r="FKC50" s="75"/>
      <c r="FKD50" s="75"/>
      <c r="FKE50" s="75"/>
      <c r="FKF50" s="75"/>
      <c r="FKG50" s="75"/>
      <c r="FKH50" s="75"/>
      <c r="FKI50" s="75"/>
      <c r="FKJ50" s="75"/>
      <c r="FKK50" s="75"/>
      <c r="FKL50" s="75"/>
      <c r="FKM50" s="75"/>
      <c r="FKN50" s="75"/>
      <c r="FKO50" s="75"/>
      <c r="FKP50" s="75"/>
      <c r="FKQ50" s="75"/>
      <c r="FKR50" s="75"/>
      <c r="FKS50" s="75"/>
      <c r="FKT50" s="75"/>
      <c r="FKU50" s="75"/>
      <c r="FKV50" s="75"/>
      <c r="FKW50" s="75"/>
      <c r="FKX50" s="75"/>
      <c r="FKY50" s="75"/>
      <c r="FKZ50" s="75"/>
      <c r="FLA50" s="75"/>
      <c r="FLB50" s="75"/>
      <c r="FLC50" s="75"/>
      <c r="FLD50" s="75"/>
      <c r="FLE50" s="75"/>
      <c r="FLF50" s="75"/>
      <c r="FLG50" s="75"/>
      <c r="FLH50" s="75"/>
      <c r="FLI50" s="75"/>
      <c r="FLJ50" s="75"/>
      <c r="FLK50" s="75"/>
      <c r="FLL50" s="75"/>
      <c r="FLM50" s="75"/>
      <c r="FLN50" s="75"/>
      <c r="FLO50" s="75"/>
      <c r="FLP50" s="75"/>
      <c r="FLQ50" s="75"/>
      <c r="FLR50" s="75"/>
      <c r="FLS50" s="75"/>
      <c r="FLT50" s="75"/>
      <c r="FLU50" s="75"/>
      <c r="FLV50" s="75"/>
      <c r="FLW50" s="75"/>
      <c r="FLX50" s="75"/>
      <c r="FLY50" s="75"/>
      <c r="FLZ50" s="75"/>
      <c r="FMA50" s="75"/>
      <c r="FMB50" s="75"/>
      <c r="FMC50" s="75"/>
      <c r="FMD50" s="75"/>
      <c r="FME50" s="75"/>
      <c r="FMF50" s="75"/>
      <c r="FMG50" s="75"/>
      <c r="FMH50" s="75"/>
      <c r="FMI50" s="75"/>
      <c r="FMJ50" s="75"/>
      <c r="FMK50" s="75"/>
      <c r="FML50" s="75"/>
      <c r="FMM50" s="75"/>
      <c r="FMN50" s="75"/>
      <c r="FMO50" s="75"/>
      <c r="FMP50" s="75"/>
      <c r="FMQ50" s="75"/>
      <c r="FMR50" s="75"/>
      <c r="FMS50" s="75"/>
      <c r="FMT50" s="75"/>
      <c r="FMU50" s="75"/>
      <c r="FMV50" s="75"/>
      <c r="FMW50" s="75"/>
      <c r="FMX50" s="75"/>
      <c r="FMY50" s="75"/>
      <c r="FMZ50" s="75"/>
      <c r="FNA50" s="75"/>
      <c r="FNB50" s="75"/>
      <c r="FNC50" s="75"/>
      <c r="FND50" s="75"/>
      <c r="FNE50" s="75"/>
      <c r="FNF50" s="75"/>
      <c r="FNG50" s="75"/>
      <c r="FNH50" s="75"/>
      <c r="FNI50" s="75"/>
      <c r="FNJ50" s="75"/>
      <c r="FNK50" s="75"/>
      <c r="FNL50" s="75"/>
      <c r="FNM50" s="75"/>
      <c r="FNN50" s="75"/>
      <c r="FNO50" s="75"/>
      <c r="FNP50" s="75"/>
      <c r="FNQ50" s="75"/>
      <c r="FNR50" s="75"/>
      <c r="FNS50" s="75"/>
      <c r="FNT50" s="75"/>
      <c r="FNU50" s="75"/>
      <c r="FNV50" s="75"/>
      <c r="FNW50" s="75"/>
      <c r="FNX50" s="75"/>
      <c r="FNY50" s="75"/>
      <c r="FNZ50" s="75"/>
      <c r="FOA50" s="75"/>
      <c r="FOB50" s="75"/>
      <c r="FOC50" s="75"/>
      <c r="FOD50" s="75"/>
      <c r="FOE50" s="75"/>
      <c r="FOF50" s="75"/>
      <c r="FOG50" s="75"/>
      <c r="FOH50" s="75"/>
      <c r="FOI50" s="75"/>
      <c r="FOJ50" s="75"/>
      <c r="FOK50" s="75"/>
      <c r="FOL50" s="75"/>
      <c r="FOM50" s="75"/>
      <c r="FON50" s="75"/>
      <c r="FOO50" s="75"/>
      <c r="FOP50" s="75"/>
      <c r="FOQ50" s="75"/>
      <c r="FOR50" s="75"/>
      <c r="FOS50" s="75"/>
      <c r="FOT50" s="75"/>
      <c r="FOU50" s="75"/>
      <c r="FOV50" s="75"/>
      <c r="FOW50" s="75"/>
      <c r="FOX50" s="75"/>
      <c r="FOY50" s="75"/>
      <c r="FOZ50" s="75"/>
      <c r="FPA50" s="75"/>
      <c r="FPB50" s="75"/>
      <c r="FPC50" s="75"/>
      <c r="FPD50" s="75"/>
      <c r="FPE50" s="75"/>
      <c r="FPF50" s="75"/>
      <c r="FPG50" s="75"/>
      <c r="FPH50" s="75"/>
      <c r="FPI50" s="75"/>
      <c r="FPJ50" s="75"/>
      <c r="FPK50" s="75"/>
      <c r="FPL50" s="75"/>
      <c r="FPM50" s="75"/>
      <c r="FPN50" s="75"/>
      <c r="FPO50" s="75"/>
      <c r="FPP50" s="75"/>
      <c r="FPQ50" s="75"/>
      <c r="FPR50" s="75"/>
      <c r="FPS50" s="75"/>
      <c r="FPT50" s="75"/>
      <c r="FPU50" s="75"/>
      <c r="FPV50" s="75"/>
      <c r="FPW50" s="75"/>
      <c r="FPX50" s="75"/>
      <c r="FPY50" s="75"/>
      <c r="FPZ50" s="75"/>
      <c r="FQA50" s="75"/>
      <c r="FQB50" s="75"/>
      <c r="FQC50" s="75"/>
      <c r="FQD50" s="75"/>
      <c r="FQE50" s="75"/>
      <c r="FQF50" s="75"/>
      <c r="FQG50" s="75"/>
      <c r="FQH50" s="75"/>
      <c r="FQI50" s="75"/>
      <c r="FQJ50" s="75"/>
      <c r="FQK50" s="75"/>
      <c r="FQL50" s="75"/>
      <c r="FQM50" s="75"/>
      <c r="FQN50" s="75"/>
      <c r="FQO50" s="75"/>
      <c r="FQP50" s="75"/>
      <c r="FQQ50" s="75"/>
      <c r="FQR50" s="75"/>
      <c r="FQS50" s="75"/>
      <c r="FQT50" s="75"/>
      <c r="FQU50" s="75"/>
      <c r="FQV50" s="75"/>
      <c r="FQW50" s="75"/>
      <c r="FQX50" s="75"/>
      <c r="FQY50" s="75"/>
      <c r="FQZ50" s="75"/>
      <c r="FRA50" s="75"/>
      <c r="FRB50" s="75"/>
      <c r="FRC50" s="75"/>
      <c r="FRD50" s="75"/>
      <c r="FRE50" s="75"/>
      <c r="FRF50" s="75"/>
      <c r="FRG50" s="75"/>
      <c r="FRH50" s="75"/>
      <c r="FRI50" s="75"/>
      <c r="FRJ50" s="75"/>
      <c r="FRK50" s="75"/>
      <c r="FRL50" s="75"/>
      <c r="FRM50" s="75"/>
      <c r="FRN50" s="75"/>
      <c r="FRO50" s="75"/>
      <c r="FRP50" s="75"/>
      <c r="FRQ50" s="75"/>
      <c r="FRR50" s="75"/>
      <c r="FRS50" s="75"/>
      <c r="FRT50" s="75"/>
      <c r="FRU50" s="75"/>
      <c r="FRV50" s="75"/>
      <c r="FRW50" s="75"/>
      <c r="FRX50" s="75"/>
      <c r="FRY50" s="75"/>
      <c r="FRZ50" s="75"/>
      <c r="FSA50" s="75"/>
      <c r="FSB50" s="75"/>
      <c r="FSC50" s="75"/>
      <c r="FSD50" s="75"/>
      <c r="FSE50" s="75"/>
      <c r="FSF50" s="75"/>
      <c r="FSG50" s="75"/>
      <c r="FSH50" s="75"/>
      <c r="FSI50" s="75"/>
      <c r="FSJ50" s="75"/>
      <c r="FSK50" s="75"/>
      <c r="FSL50" s="75"/>
      <c r="FSM50" s="75"/>
      <c r="FSN50" s="75"/>
      <c r="FSO50" s="75"/>
      <c r="FSP50" s="75"/>
      <c r="FSQ50" s="75"/>
      <c r="FSR50" s="75"/>
      <c r="FSS50" s="75"/>
      <c r="FST50" s="75"/>
      <c r="FSU50" s="75"/>
      <c r="FSV50" s="75"/>
      <c r="FSW50" s="75"/>
      <c r="FSX50" s="75"/>
      <c r="FSY50" s="75"/>
      <c r="FSZ50" s="75"/>
      <c r="FTA50" s="75"/>
      <c r="FTB50" s="75"/>
      <c r="FTC50" s="75"/>
      <c r="FTD50" s="75"/>
      <c r="FTE50" s="75"/>
      <c r="FTF50" s="75"/>
      <c r="FTG50" s="75"/>
      <c r="FTH50" s="75"/>
      <c r="FTI50" s="75"/>
      <c r="FTJ50" s="75"/>
      <c r="FTK50" s="75"/>
      <c r="FTL50" s="75"/>
      <c r="FTM50" s="75"/>
      <c r="FTN50" s="75"/>
      <c r="FTO50" s="75"/>
      <c r="FTP50" s="75"/>
      <c r="FTQ50" s="75"/>
      <c r="FTR50" s="75"/>
      <c r="FTS50" s="75"/>
      <c r="FTT50" s="75"/>
      <c r="FTU50" s="75"/>
      <c r="FTV50" s="75"/>
      <c r="FTW50" s="75"/>
      <c r="FTX50" s="75"/>
      <c r="FTY50" s="75"/>
      <c r="FTZ50" s="75"/>
      <c r="FUA50" s="75"/>
      <c r="FUB50" s="75"/>
      <c r="FUC50" s="75"/>
      <c r="FUD50" s="75"/>
      <c r="FUE50" s="75"/>
      <c r="FUF50" s="75"/>
      <c r="FUG50" s="75"/>
      <c r="FUH50" s="75"/>
      <c r="FUI50" s="75"/>
      <c r="FUJ50" s="75"/>
      <c r="FUK50" s="75"/>
      <c r="FUL50" s="75"/>
      <c r="FUM50" s="75"/>
      <c r="FUN50" s="75"/>
      <c r="FUO50" s="75"/>
      <c r="FUP50" s="75"/>
      <c r="FUQ50" s="75"/>
      <c r="FUR50" s="75"/>
      <c r="FUS50" s="75"/>
      <c r="FUT50" s="75"/>
      <c r="FUU50" s="75"/>
      <c r="FUV50" s="75"/>
      <c r="FUW50" s="75"/>
      <c r="FUX50" s="75"/>
      <c r="FUY50" s="75"/>
      <c r="FUZ50" s="75"/>
      <c r="FVA50" s="75"/>
      <c r="FVB50" s="75"/>
      <c r="FVC50" s="75"/>
      <c r="FVD50" s="75"/>
      <c r="FVE50" s="75"/>
      <c r="FVF50" s="75"/>
      <c r="FVG50" s="75"/>
      <c r="FVH50" s="75"/>
      <c r="FVI50" s="75"/>
      <c r="FVJ50" s="75"/>
      <c r="FVK50" s="75"/>
      <c r="FVL50" s="75"/>
      <c r="FVM50" s="75"/>
      <c r="FVN50" s="75"/>
      <c r="FVO50" s="75"/>
      <c r="FVP50" s="75"/>
      <c r="FVQ50" s="75"/>
      <c r="FVR50" s="75"/>
      <c r="FVS50" s="75"/>
      <c r="FVT50" s="75"/>
      <c r="FVU50" s="75"/>
      <c r="FVV50" s="75"/>
      <c r="FVW50" s="75"/>
      <c r="FVX50" s="75"/>
      <c r="FVY50" s="75"/>
      <c r="FVZ50" s="75"/>
      <c r="FWA50" s="75"/>
      <c r="FWB50" s="75"/>
      <c r="FWC50" s="75"/>
      <c r="FWD50" s="75"/>
      <c r="FWE50" s="75"/>
      <c r="FWF50" s="75"/>
      <c r="FWG50" s="75"/>
      <c r="FWH50" s="75"/>
      <c r="FWI50" s="75"/>
      <c r="FWJ50" s="75"/>
      <c r="FWK50" s="75"/>
      <c r="FWL50" s="75"/>
      <c r="FWM50" s="75"/>
      <c r="FWN50" s="75"/>
      <c r="FWO50" s="75"/>
      <c r="FWP50" s="75"/>
      <c r="FWQ50" s="75"/>
      <c r="FWR50" s="75"/>
      <c r="FWS50" s="75"/>
      <c r="FWT50" s="75"/>
      <c r="FWU50" s="75"/>
      <c r="FWV50" s="75"/>
      <c r="FWW50" s="75"/>
      <c r="FWX50" s="75"/>
      <c r="FWY50" s="75"/>
      <c r="FWZ50" s="75"/>
      <c r="FXA50" s="75"/>
      <c r="FXB50" s="75"/>
      <c r="FXC50" s="75"/>
      <c r="FXD50" s="75"/>
      <c r="FXE50" s="75"/>
      <c r="FXF50" s="75"/>
      <c r="FXG50" s="75"/>
      <c r="FXH50" s="75"/>
      <c r="FXI50" s="75"/>
      <c r="FXJ50" s="75"/>
      <c r="FXK50" s="75"/>
      <c r="FXL50" s="75"/>
      <c r="FXM50" s="75"/>
      <c r="FXN50" s="75"/>
      <c r="FXO50" s="75"/>
      <c r="FXP50" s="75"/>
      <c r="FXQ50" s="75"/>
      <c r="FXR50" s="75"/>
      <c r="FXS50" s="75"/>
      <c r="FXT50" s="75"/>
      <c r="FXU50" s="75"/>
      <c r="FXV50" s="75"/>
      <c r="FXW50" s="75"/>
      <c r="FXX50" s="75"/>
      <c r="FXY50" s="75"/>
      <c r="FXZ50" s="75"/>
      <c r="FYA50" s="75"/>
      <c r="FYB50" s="75"/>
      <c r="FYC50" s="75"/>
      <c r="FYD50" s="75"/>
      <c r="FYE50" s="75"/>
      <c r="FYF50" s="75"/>
      <c r="FYG50" s="75"/>
      <c r="FYH50" s="75"/>
      <c r="FYI50" s="75"/>
      <c r="FYJ50" s="75"/>
      <c r="FYK50" s="75"/>
      <c r="FYL50" s="75"/>
      <c r="FYM50" s="75"/>
      <c r="FYN50" s="75"/>
      <c r="FYO50" s="75"/>
      <c r="FYP50" s="75"/>
      <c r="FYQ50" s="75"/>
      <c r="FYR50" s="75"/>
      <c r="FYS50" s="75"/>
      <c r="FYT50" s="75"/>
      <c r="FYU50" s="75"/>
      <c r="FYV50" s="75"/>
      <c r="FYW50" s="75"/>
      <c r="FYX50" s="75"/>
      <c r="FYY50" s="75"/>
      <c r="FYZ50" s="75"/>
      <c r="FZA50" s="75"/>
      <c r="FZB50" s="75"/>
      <c r="FZC50" s="75"/>
      <c r="FZD50" s="75"/>
      <c r="FZE50" s="75"/>
      <c r="FZF50" s="75"/>
      <c r="FZG50" s="75"/>
      <c r="FZH50" s="75"/>
      <c r="FZI50" s="75"/>
      <c r="FZJ50" s="75"/>
      <c r="FZK50" s="75"/>
      <c r="FZL50" s="75"/>
      <c r="FZM50" s="75"/>
      <c r="FZN50" s="75"/>
      <c r="FZO50" s="75"/>
      <c r="FZP50" s="75"/>
      <c r="FZQ50" s="75"/>
      <c r="FZR50" s="75"/>
      <c r="FZS50" s="75"/>
      <c r="FZT50" s="75"/>
      <c r="FZU50" s="75"/>
      <c r="FZV50" s="75"/>
      <c r="FZW50" s="75"/>
      <c r="FZX50" s="75"/>
      <c r="FZY50" s="75"/>
      <c r="FZZ50" s="75"/>
      <c r="GAA50" s="75"/>
      <c r="GAB50" s="75"/>
      <c r="GAC50" s="75"/>
      <c r="GAD50" s="75"/>
      <c r="GAE50" s="75"/>
      <c r="GAF50" s="75"/>
      <c r="GAG50" s="75"/>
      <c r="GAH50" s="75"/>
      <c r="GAI50" s="75"/>
      <c r="GAJ50" s="75"/>
      <c r="GAK50" s="75"/>
      <c r="GAL50" s="75"/>
      <c r="GAM50" s="75"/>
      <c r="GAN50" s="75"/>
      <c r="GAO50" s="75"/>
      <c r="GAP50" s="75"/>
      <c r="GAQ50" s="75"/>
      <c r="GAR50" s="75"/>
      <c r="GAS50" s="75"/>
      <c r="GAT50" s="75"/>
      <c r="GAU50" s="75"/>
      <c r="GAV50" s="75"/>
      <c r="GAW50" s="75"/>
      <c r="GAX50" s="75"/>
      <c r="GAY50" s="75"/>
      <c r="GAZ50" s="75"/>
      <c r="GBA50" s="75"/>
      <c r="GBB50" s="75"/>
      <c r="GBC50" s="75"/>
      <c r="GBD50" s="75"/>
      <c r="GBE50" s="75"/>
      <c r="GBF50" s="75"/>
      <c r="GBG50" s="75"/>
      <c r="GBH50" s="75"/>
      <c r="GBI50" s="75"/>
      <c r="GBJ50" s="75"/>
      <c r="GBK50" s="75"/>
      <c r="GBL50" s="75"/>
      <c r="GBM50" s="75"/>
      <c r="GBN50" s="75"/>
      <c r="GBO50" s="75"/>
      <c r="GBP50" s="75"/>
      <c r="GBQ50" s="75"/>
      <c r="GBR50" s="75"/>
      <c r="GBS50" s="75"/>
      <c r="GBT50" s="75"/>
      <c r="GBU50" s="75"/>
      <c r="GBV50" s="75"/>
      <c r="GBW50" s="75"/>
      <c r="GBX50" s="75"/>
      <c r="GBY50" s="75"/>
      <c r="GBZ50" s="75"/>
      <c r="GCA50" s="75"/>
      <c r="GCB50" s="75"/>
      <c r="GCC50" s="75"/>
      <c r="GCD50" s="75"/>
      <c r="GCE50" s="75"/>
      <c r="GCF50" s="75"/>
      <c r="GCG50" s="75"/>
      <c r="GCH50" s="75"/>
      <c r="GCI50" s="75"/>
      <c r="GCJ50" s="75"/>
      <c r="GCK50" s="75"/>
      <c r="GCL50" s="75"/>
      <c r="GCM50" s="75"/>
      <c r="GCN50" s="75"/>
      <c r="GCO50" s="75"/>
      <c r="GCP50" s="75"/>
      <c r="GCQ50" s="75"/>
      <c r="GCR50" s="75"/>
      <c r="GCS50" s="75"/>
      <c r="GCT50" s="75"/>
      <c r="GCU50" s="75"/>
      <c r="GCV50" s="75"/>
      <c r="GCW50" s="75"/>
      <c r="GCX50" s="75"/>
      <c r="GCY50" s="75"/>
      <c r="GCZ50" s="75"/>
      <c r="GDA50" s="75"/>
      <c r="GDB50" s="75"/>
      <c r="GDC50" s="75"/>
      <c r="GDD50" s="75"/>
      <c r="GDE50" s="75"/>
      <c r="GDF50" s="75"/>
      <c r="GDG50" s="75"/>
      <c r="GDH50" s="75"/>
      <c r="GDI50" s="75"/>
      <c r="GDJ50" s="75"/>
      <c r="GDK50" s="75"/>
      <c r="GDL50" s="75"/>
      <c r="GDM50" s="75"/>
      <c r="GDN50" s="75"/>
      <c r="GDO50" s="75"/>
      <c r="GDP50" s="75"/>
      <c r="GDQ50" s="75"/>
      <c r="GDR50" s="75"/>
      <c r="GDS50" s="75"/>
      <c r="GDT50" s="75"/>
      <c r="GDU50" s="75"/>
      <c r="GDV50" s="75"/>
      <c r="GDW50" s="75"/>
      <c r="GDX50" s="75"/>
      <c r="GDY50" s="75"/>
      <c r="GDZ50" s="75"/>
      <c r="GEA50" s="75"/>
      <c r="GEB50" s="75"/>
      <c r="GEC50" s="75"/>
      <c r="GED50" s="75"/>
      <c r="GEE50" s="75"/>
      <c r="GEF50" s="75"/>
      <c r="GEG50" s="75"/>
      <c r="GEH50" s="75"/>
      <c r="GEI50" s="75"/>
      <c r="GEJ50" s="75"/>
      <c r="GEK50" s="75"/>
      <c r="GEL50" s="75"/>
      <c r="GEM50" s="75"/>
      <c r="GEN50" s="75"/>
      <c r="GEO50" s="75"/>
      <c r="GEP50" s="75"/>
      <c r="GEQ50" s="75"/>
      <c r="GER50" s="75"/>
      <c r="GES50" s="75"/>
      <c r="GET50" s="75"/>
      <c r="GEU50" s="75"/>
      <c r="GEV50" s="75"/>
      <c r="GEW50" s="75"/>
      <c r="GEX50" s="75"/>
      <c r="GEY50" s="75"/>
      <c r="GEZ50" s="75"/>
      <c r="GFA50" s="75"/>
      <c r="GFB50" s="75"/>
      <c r="GFC50" s="75"/>
      <c r="GFD50" s="75"/>
      <c r="GFE50" s="75"/>
      <c r="GFF50" s="75"/>
      <c r="GFG50" s="75"/>
      <c r="GFH50" s="75"/>
      <c r="GFI50" s="75"/>
      <c r="GFJ50" s="75"/>
      <c r="GFK50" s="75"/>
      <c r="GFL50" s="75"/>
      <c r="GFM50" s="75"/>
      <c r="GFN50" s="75"/>
      <c r="GFO50" s="75"/>
      <c r="GFP50" s="75"/>
      <c r="GFQ50" s="75"/>
      <c r="GFR50" s="75"/>
      <c r="GFS50" s="75"/>
      <c r="GFT50" s="75"/>
      <c r="GFU50" s="75"/>
      <c r="GFV50" s="75"/>
      <c r="GFW50" s="75"/>
      <c r="GFX50" s="75"/>
      <c r="GFY50" s="75"/>
      <c r="GFZ50" s="75"/>
      <c r="GGA50" s="75"/>
      <c r="GGB50" s="75"/>
      <c r="GGC50" s="75"/>
      <c r="GGD50" s="75"/>
      <c r="GGE50" s="75"/>
      <c r="GGF50" s="75"/>
      <c r="GGG50" s="75"/>
      <c r="GGH50" s="75"/>
      <c r="GGI50" s="75"/>
      <c r="GGJ50" s="75"/>
      <c r="GGK50" s="75"/>
      <c r="GGL50" s="75"/>
      <c r="GGM50" s="75"/>
      <c r="GGN50" s="75"/>
      <c r="GGO50" s="75"/>
      <c r="GGP50" s="75"/>
      <c r="GGQ50" s="75"/>
      <c r="GGR50" s="75"/>
      <c r="GGS50" s="75"/>
      <c r="GGT50" s="75"/>
      <c r="GGU50" s="75"/>
      <c r="GGV50" s="75"/>
      <c r="GGW50" s="75"/>
      <c r="GGX50" s="75"/>
      <c r="GGY50" s="75"/>
      <c r="GGZ50" s="75"/>
      <c r="GHA50" s="75"/>
      <c r="GHB50" s="75"/>
      <c r="GHC50" s="75"/>
      <c r="GHD50" s="75"/>
      <c r="GHE50" s="75"/>
      <c r="GHF50" s="75"/>
      <c r="GHG50" s="75"/>
      <c r="GHH50" s="75"/>
      <c r="GHI50" s="75"/>
      <c r="GHJ50" s="75"/>
      <c r="GHK50" s="75"/>
      <c r="GHL50" s="75"/>
      <c r="GHM50" s="75"/>
      <c r="GHN50" s="75"/>
      <c r="GHO50" s="75"/>
      <c r="GHP50" s="75"/>
      <c r="GHQ50" s="75"/>
      <c r="GHR50" s="75"/>
      <c r="GHS50" s="75"/>
      <c r="GHT50" s="75"/>
      <c r="GHU50" s="75"/>
      <c r="GHV50" s="75"/>
      <c r="GHW50" s="75"/>
      <c r="GHX50" s="75"/>
      <c r="GHY50" s="75"/>
      <c r="GHZ50" s="75"/>
      <c r="GIA50" s="75"/>
      <c r="GIB50" s="75"/>
      <c r="GIC50" s="75"/>
      <c r="GID50" s="75"/>
      <c r="GIE50" s="75"/>
      <c r="GIF50" s="75"/>
      <c r="GIG50" s="75"/>
      <c r="GIH50" s="75"/>
      <c r="GII50" s="75"/>
      <c r="GIJ50" s="75"/>
      <c r="GIK50" s="75"/>
      <c r="GIL50" s="75"/>
      <c r="GIM50" s="75"/>
      <c r="GIN50" s="75"/>
      <c r="GIO50" s="75"/>
      <c r="GIP50" s="75"/>
      <c r="GIQ50" s="75"/>
      <c r="GIR50" s="75"/>
      <c r="GIS50" s="75"/>
      <c r="GIT50" s="75"/>
      <c r="GIU50" s="75"/>
      <c r="GIV50" s="75"/>
      <c r="GIW50" s="75"/>
      <c r="GIX50" s="75"/>
      <c r="GIY50" s="75"/>
      <c r="GIZ50" s="75"/>
      <c r="GJA50" s="75"/>
      <c r="GJB50" s="75"/>
      <c r="GJC50" s="75"/>
      <c r="GJD50" s="75"/>
      <c r="GJE50" s="75"/>
      <c r="GJF50" s="75"/>
      <c r="GJG50" s="75"/>
      <c r="GJH50" s="75"/>
      <c r="GJI50" s="75"/>
      <c r="GJJ50" s="75"/>
      <c r="GJK50" s="75"/>
      <c r="GJL50" s="75"/>
      <c r="GJM50" s="75"/>
      <c r="GJN50" s="75"/>
      <c r="GJO50" s="75"/>
      <c r="GJP50" s="75"/>
      <c r="GJQ50" s="75"/>
      <c r="GJR50" s="75"/>
      <c r="GJS50" s="75"/>
      <c r="GJT50" s="75"/>
      <c r="GJU50" s="75"/>
      <c r="GJV50" s="75"/>
      <c r="GJW50" s="75"/>
      <c r="GJX50" s="75"/>
      <c r="GJY50" s="75"/>
      <c r="GJZ50" s="75"/>
      <c r="GKA50" s="75"/>
      <c r="GKB50" s="75"/>
      <c r="GKC50" s="75"/>
      <c r="GKD50" s="75"/>
      <c r="GKE50" s="75"/>
      <c r="GKF50" s="75"/>
      <c r="GKG50" s="75"/>
      <c r="GKH50" s="75"/>
      <c r="GKI50" s="75"/>
      <c r="GKJ50" s="75"/>
      <c r="GKK50" s="75"/>
      <c r="GKL50" s="75"/>
      <c r="GKM50" s="75"/>
      <c r="GKN50" s="75"/>
      <c r="GKO50" s="75"/>
      <c r="GKP50" s="75"/>
      <c r="GKQ50" s="75"/>
      <c r="GKR50" s="75"/>
      <c r="GKS50" s="75"/>
      <c r="GKT50" s="75"/>
      <c r="GKU50" s="75"/>
      <c r="GKV50" s="75"/>
      <c r="GKW50" s="75"/>
      <c r="GKX50" s="75"/>
      <c r="GKY50" s="75"/>
      <c r="GKZ50" s="75"/>
      <c r="GLA50" s="75"/>
      <c r="GLB50" s="75"/>
      <c r="GLC50" s="75"/>
      <c r="GLD50" s="75"/>
      <c r="GLE50" s="75"/>
      <c r="GLF50" s="75"/>
      <c r="GLG50" s="75"/>
      <c r="GLH50" s="75"/>
      <c r="GLI50" s="75"/>
      <c r="GLJ50" s="75"/>
      <c r="GLK50" s="75"/>
      <c r="GLL50" s="75"/>
      <c r="GLM50" s="75"/>
      <c r="GLN50" s="75"/>
      <c r="GLO50" s="75"/>
      <c r="GLP50" s="75"/>
      <c r="GLQ50" s="75"/>
      <c r="GLR50" s="75"/>
      <c r="GLS50" s="75"/>
      <c r="GLT50" s="75"/>
      <c r="GLU50" s="75"/>
      <c r="GLV50" s="75"/>
      <c r="GLW50" s="75"/>
      <c r="GLX50" s="75"/>
      <c r="GLY50" s="75"/>
      <c r="GLZ50" s="75"/>
      <c r="GMA50" s="75"/>
      <c r="GMB50" s="75"/>
      <c r="GMC50" s="75"/>
      <c r="GMD50" s="75"/>
      <c r="GME50" s="75"/>
      <c r="GMF50" s="75"/>
      <c r="GMG50" s="75"/>
      <c r="GMH50" s="75"/>
      <c r="GMI50" s="75"/>
      <c r="GMJ50" s="75"/>
      <c r="GMK50" s="75"/>
      <c r="GML50" s="75"/>
      <c r="GMM50" s="75"/>
      <c r="GMN50" s="75"/>
      <c r="GMO50" s="75"/>
      <c r="GMP50" s="75"/>
      <c r="GMQ50" s="75"/>
      <c r="GMR50" s="75"/>
      <c r="GMS50" s="75"/>
      <c r="GMT50" s="75"/>
      <c r="GMU50" s="75"/>
      <c r="GMV50" s="75"/>
      <c r="GMW50" s="75"/>
      <c r="GMX50" s="75"/>
      <c r="GMY50" s="75"/>
      <c r="GMZ50" s="75"/>
      <c r="GNA50" s="75"/>
      <c r="GNB50" s="75"/>
      <c r="GNC50" s="75"/>
      <c r="GND50" s="75"/>
      <c r="GNE50" s="75"/>
      <c r="GNF50" s="75"/>
      <c r="GNG50" s="75"/>
      <c r="GNH50" s="75"/>
      <c r="GNI50" s="75"/>
      <c r="GNJ50" s="75"/>
      <c r="GNK50" s="75"/>
      <c r="GNL50" s="75"/>
      <c r="GNM50" s="75"/>
      <c r="GNN50" s="75"/>
      <c r="GNO50" s="75"/>
      <c r="GNP50" s="75"/>
      <c r="GNQ50" s="75"/>
      <c r="GNR50" s="75"/>
      <c r="GNS50" s="75"/>
      <c r="GNT50" s="75"/>
      <c r="GNU50" s="75"/>
      <c r="GNV50" s="75"/>
      <c r="GNW50" s="75"/>
      <c r="GNX50" s="75"/>
      <c r="GNY50" s="75"/>
      <c r="GNZ50" s="75"/>
      <c r="GOA50" s="75"/>
      <c r="GOB50" s="75"/>
      <c r="GOC50" s="75"/>
      <c r="GOD50" s="75"/>
      <c r="GOE50" s="75"/>
      <c r="GOF50" s="75"/>
      <c r="GOG50" s="75"/>
      <c r="GOH50" s="75"/>
      <c r="GOI50" s="75"/>
      <c r="GOJ50" s="75"/>
      <c r="GOK50" s="75"/>
      <c r="GOL50" s="75"/>
      <c r="GOM50" s="75"/>
      <c r="GON50" s="75"/>
      <c r="GOO50" s="75"/>
      <c r="GOP50" s="75"/>
      <c r="GOQ50" s="75"/>
      <c r="GOR50" s="75"/>
      <c r="GOS50" s="75"/>
      <c r="GOT50" s="75"/>
      <c r="GOU50" s="75"/>
      <c r="GOV50" s="75"/>
      <c r="GOW50" s="75"/>
      <c r="GOX50" s="75"/>
      <c r="GOY50" s="75"/>
      <c r="GOZ50" s="75"/>
      <c r="GPA50" s="75"/>
      <c r="GPB50" s="75"/>
      <c r="GPC50" s="75"/>
      <c r="GPD50" s="75"/>
      <c r="GPE50" s="75"/>
      <c r="GPF50" s="75"/>
      <c r="GPG50" s="75"/>
      <c r="GPH50" s="75"/>
      <c r="GPI50" s="75"/>
      <c r="GPJ50" s="75"/>
      <c r="GPK50" s="75"/>
      <c r="GPL50" s="75"/>
      <c r="GPM50" s="75"/>
      <c r="GPN50" s="75"/>
      <c r="GPO50" s="75"/>
      <c r="GPP50" s="75"/>
      <c r="GPQ50" s="75"/>
      <c r="GPR50" s="75"/>
      <c r="GPS50" s="75"/>
      <c r="GPT50" s="75"/>
      <c r="GPU50" s="75"/>
      <c r="GPV50" s="75"/>
      <c r="GPW50" s="75"/>
      <c r="GPX50" s="75"/>
      <c r="GPY50" s="75"/>
      <c r="GPZ50" s="75"/>
      <c r="GQA50" s="75"/>
      <c r="GQB50" s="75"/>
      <c r="GQC50" s="75"/>
      <c r="GQD50" s="75"/>
      <c r="GQE50" s="75"/>
      <c r="GQF50" s="75"/>
      <c r="GQG50" s="75"/>
      <c r="GQH50" s="75"/>
      <c r="GQI50" s="75"/>
      <c r="GQJ50" s="75"/>
      <c r="GQK50" s="75"/>
      <c r="GQL50" s="75"/>
      <c r="GQM50" s="75"/>
      <c r="GQN50" s="75"/>
      <c r="GQO50" s="75"/>
      <c r="GQP50" s="75"/>
      <c r="GQQ50" s="75"/>
      <c r="GQR50" s="75"/>
      <c r="GQS50" s="75"/>
      <c r="GQT50" s="75"/>
      <c r="GQU50" s="75"/>
      <c r="GQV50" s="75"/>
      <c r="GQW50" s="75"/>
      <c r="GQX50" s="75"/>
      <c r="GQY50" s="75"/>
      <c r="GQZ50" s="75"/>
      <c r="GRA50" s="75"/>
      <c r="GRB50" s="75"/>
      <c r="GRC50" s="75"/>
      <c r="GRD50" s="75"/>
      <c r="GRE50" s="75"/>
      <c r="GRF50" s="75"/>
      <c r="GRG50" s="75"/>
      <c r="GRH50" s="75"/>
      <c r="GRI50" s="75"/>
      <c r="GRJ50" s="75"/>
      <c r="GRK50" s="75"/>
      <c r="GRL50" s="75"/>
      <c r="GRM50" s="75"/>
      <c r="GRN50" s="75"/>
      <c r="GRO50" s="75"/>
      <c r="GRP50" s="75"/>
      <c r="GRQ50" s="75"/>
      <c r="GRR50" s="75"/>
      <c r="GRS50" s="75"/>
      <c r="GRT50" s="75"/>
      <c r="GRU50" s="75"/>
      <c r="GRV50" s="75"/>
      <c r="GRW50" s="75"/>
      <c r="GRX50" s="75"/>
      <c r="GRY50" s="75"/>
      <c r="GRZ50" s="75"/>
      <c r="GSA50" s="75"/>
      <c r="GSB50" s="75"/>
      <c r="GSC50" s="75"/>
      <c r="GSD50" s="75"/>
      <c r="GSE50" s="75"/>
      <c r="GSF50" s="75"/>
      <c r="GSG50" s="75"/>
      <c r="GSH50" s="75"/>
      <c r="GSI50" s="75"/>
      <c r="GSJ50" s="75"/>
      <c r="GSK50" s="75"/>
      <c r="GSL50" s="75"/>
      <c r="GSM50" s="75"/>
      <c r="GSN50" s="75"/>
      <c r="GSO50" s="75"/>
      <c r="GSP50" s="75"/>
      <c r="GSQ50" s="75"/>
      <c r="GSR50" s="75"/>
      <c r="GSS50" s="75"/>
      <c r="GST50" s="75"/>
      <c r="GSU50" s="75"/>
      <c r="GSV50" s="75"/>
      <c r="GSW50" s="75"/>
      <c r="GSX50" s="75"/>
      <c r="GSY50" s="75"/>
      <c r="GSZ50" s="75"/>
      <c r="GTA50" s="75"/>
      <c r="GTB50" s="75"/>
      <c r="GTC50" s="75"/>
      <c r="GTD50" s="75"/>
      <c r="GTE50" s="75"/>
      <c r="GTF50" s="75"/>
      <c r="GTG50" s="75"/>
      <c r="GTH50" s="75"/>
      <c r="GTI50" s="75"/>
      <c r="GTJ50" s="75"/>
      <c r="GTK50" s="75"/>
      <c r="GTL50" s="75"/>
      <c r="GTM50" s="75"/>
      <c r="GTN50" s="75"/>
      <c r="GTO50" s="75"/>
      <c r="GTP50" s="75"/>
      <c r="GTQ50" s="75"/>
      <c r="GTR50" s="75"/>
      <c r="GTS50" s="75"/>
      <c r="GTT50" s="75"/>
      <c r="GTU50" s="75"/>
      <c r="GTV50" s="75"/>
      <c r="GTW50" s="75"/>
      <c r="GTX50" s="75"/>
      <c r="GTY50" s="75"/>
      <c r="GTZ50" s="75"/>
      <c r="GUA50" s="75"/>
      <c r="GUB50" s="75"/>
      <c r="GUC50" s="75"/>
      <c r="GUD50" s="75"/>
      <c r="GUE50" s="75"/>
      <c r="GUF50" s="75"/>
      <c r="GUG50" s="75"/>
      <c r="GUH50" s="75"/>
      <c r="GUI50" s="75"/>
      <c r="GUJ50" s="75"/>
      <c r="GUK50" s="75"/>
      <c r="GUL50" s="75"/>
      <c r="GUM50" s="75"/>
      <c r="GUN50" s="75"/>
      <c r="GUO50" s="75"/>
      <c r="GUP50" s="75"/>
      <c r="GUQ50" s="75"/>
      <c r="GUR50" s="75"/>
      <c r="GUS50" s="75"/>
      <c r="GUT50" s="75"/>
      <c r="GUU50" s="75"/>
      <c r="GUV50" s="75"/>
      <c r="GUW50" s="75"/>
      <c r="GUX50" s="75"/>
      <c r="GUY50" s="75"/>
      <c r="GUZ50" s="75"/>
      <c r="GVA50" s="75"/>
      <c r="GVB50" s="75"/>
      <c r="GVC50" s="75"/>
      <c r="GVD50" s="75"/>
      <c r="GVE50" s="75"/>
      <c r="GVF50" s="75"/>
      <c r="GVG50" s="75"/>
      <c r="GVH50" s="75"/>
      <c r="GVI50" s="75"/>
      <c r="GVJ50" s="75"/>
      <c r="GVK50" s="75"/>
      <c r="GVL50" s="75"/>
      <c r="GVM50" s="75"/>
      <c r="GVN50" s="75"/>
      <c r="GVO50" s="75"/>
      <c r="GVP50" s="75"/>
      <c r="GVQ50" s="75"/>
      <c r="GVR50" s="75"/>
      <c r="GVS50" s="75"/>
      <c r="GVT50" s="75"/>
      <c r="GVU50" s="75"/>
      <c r="GVV50" s="75"/>
      <c r="GVW50" s="75"/>
      <c r="GVX50" s="75"/>
      <c r="GVY50" s="75"/>
      <c r="GVZ50" s="75"/>
      <c r="GWA50" s="75"/>
      <c r="GWB50" s="75"/>
      <c r="GWC50" s="75"/>
      <c r="GWD50" s="75"/>
      <c r="GWE50" s="75"/>
      <c r="GWF50" s="75"/>
      <c r="GWG50" s="75"/>
      <c r="GWH50" s="75"/>
      <c r="GWI50" s="75"/>
      <c r="GWJ50" s="75"/>
      <c r="GWK50" s="75"/>
      <c r="GWL50" s="75"/>
      <c r="GWM50" s="75"/>
      <c r="GWN50" s="75"/>
      <c r="GWO50" s="75"/>
      <c r="GWP50" s="75"/>
      <c r="GWQ50" s="75"/>
      <c r="GWR50" s="75"/>
      <c r="GWS50" s="75"/>
      <c r="GWT50" s="75"/>
      <c r="GWU50" s="75"/>
      <c r="GWV50" s="75"/>
      <c r="GWW50" s="75"/>
      <c r="GWX50" s="75"/>
      <c r="GWY50" s="75"/>
      <c r="GWZ50" s="75"/>
      <c r="GXA50" s="75"/>
      <c r="GXB50" s="75"/>
      <c r="GXC50" s="75"/>
      <c r="GXD50" s="75"/>
      <c r="GXE50" s="75"/>
      <c r="GXF50" s="75"/>
      <c r="GXG50" s="75"/>
      <c r="GXH50" s="75"/>
      <c r="GXI50" s="75"/>
      <c r="GXJ50" s="75"/>
      <c r="GXK50" s="75"/>
      <c r="GXL50" s="75"/>
      <c r="GXM50" s="75"/>
      <c r="GXN50" s="75"/>
      <c r="GXO50" s="75"/>
      <c r="GXP50" s="75"/>
      <c r="GXQ50" s="75"/>
      <c r="GXR50" s="75"/>
      <c r="GXS50" s="75"/>
      <c r="GXT50" s="75"/>
      <c r="GXU50" s="75"/>
      <c r="GXV50" s="75"/>
      <c r="GXW50" s="75"/>
      <c r="GXX50" s="75"/>
      <c r="GXY50" s="75"/>
      <c r="GXZ50" s="75"/>
      <c r="GYA50" s="75"/>
      <c r="GYB50" s="75"/>
      <c r="GYC50" s="75"/>
      <c r="GYD50" s="75"/>
      <c r="GYE50" s="75"/>
      <c r="GYF50" s="75"/>
      <c r="GYG50" s="75"/>
      <c r="GYH50" s="75"/>
      <c r="GYI50" s="75"/>
      <c r="GYJ50" s="75"/>
      <c r="GYK50" s="75"/>
      <c r="GYL50" s="75"/>
      <c r="GYM50" s="75"/>
      <c r="GYN50" s="75"/>
      <c r="GYO50" s="75"/>
      <c r="GYP50" s="75"/>
      <c r="GYQ50" s="75"/>
      <c r="GYR50" s="75"/>
      <c r="GYS50" s="75"/>
      <c r="GYT50" s="75"/>
      <c r="GYU50" s="75"/>
      <c r="GYV50" s="75"/>
      <c r="GYW50" s="75"/>
      <c r="GYX50" s="75"/>
      <c r="GYY50" s="75"/>
      <c r="GYZ50" s="75"/>
      <c r="GZA50" s="75"/>
      <c r="GZB50" s="75"/>
      <c r="GZC50" s="75"/>
      <c r="GZD50" s="75"/>
      <c r="GZE50" s="75"/>
      <c r="GZF50" s="75"/>
      <c r="GZG50" s="75"/>
      <c r="GZH50" s="75"/>
      <c r="GZI50" s="75"/>
      <c r="GZJ50" s="75"/>
      <c r="GZK50" s="75"/>
      <c r="GZL50" s="75"/>
      <c r="GZM50" s="75"/>
      <c r="GZN50" s="75"/>
      <c r="GZO50" s="75"/>
      <c r="GZP50" s="75"/>
      <c r="GZQ50" s="75"/>
      <c r="GZR50" s="75"/>
      <c r="GZS50" s="75"/>
      <c r="GZT50" s="75"/>
      <c r="GZU50" s="75"/>
      <c r="GZV50" s="75"/>
      <c r="GZW50" s="75"/>
      <c r="GZX50" s="75"/>
      <c r="GZY50" s="75"/>
      <c r="GZZ50" s="75"/>
      <c r="HAA50" s="75"/>
      <c r="HAB50" s="75"/>
      <c r="HAC50" s="75"/>
      <c r="HAD50" s="75"/>
      <c r="HAE50" s="75"/>
      <c r="HAF50" s="75"/>
      <c r="HAG50" s="75"/>
      <c r="HAH50" s="75"/>
      <c r="HAI50" s="75"/>
      <c r="HAJ50" s="75"/>
      <c r="HAK50" s="75"/>
      <c r="HAL50" s="75"/>
      <c r="HAM50" s="75"/>
      <c r="HAN50" s="75"/>
      <c r="HAO50" s="75"/>
      <c r="HAP50" s="75"/>
      <c r="HAQ50" s="75"/>
      <c r="HAR50" s="75"/>
      <c r="HAS50" s="75"/>
      <c r="HAT50" s="75"/>
      <c r="HAU50" s="75"/>
      <c r="HAV50" s="75"/>
      <c r="HAW50" s="75"/>
      <c r="HAX50" s="75"/>
      <c r="HAY50" s="75"/>
      <c r="HAZ50" s="75"/>
      <c r="HBA50" s="75"/>
      <c r="HBB50" s="75"/>
      <c r="HBC50" s="75"/>
      <c r="HBD50" s="75"/>
      <c r="HBE50" s="75"/>
      <c r="HBF50" s="75"/>
      <c r="HBG50" s="75"/>
      <c r="HBH50" s="75"/>
      <c r="HBI50" s="75"/>
      <c r="HBJ50" s="75"/>
      <c r="HBK50" s="75"/>
      <c r="HBL50" s="75"/>
      <c r="HBM50" s="75"/>
      <c r="HBN50" s="75"/>
      <c r="HBO50" s="75"/>
      <c r="HBP50" s="75"/>
      <c r="HBQ50" s="75"/>
      <c r="HBR50" s="75"/>
      <c r="HBS50" s="75"/>
      <c r="HBT50" s="75"/>
      <c r="HBU50" s="75"/>
      <c r="HBV50" s="75"/>
      <c r="HBW50" s="75"/>
      <c r="HBX50" s="75"/>
      <c r="HBY50" s="75"/>
      <c r="HBZ50" s="75"/>
      <c r="HCA50" s="75"/>
      <c r="HCB50" s="75"/>
      <c r="HCC50" s="75"/>
      <c r="HCD50" s="75"/>
      <c r="HCE50" s="75"/>
      <c r="HCF50" s="75"/>
      <c r="HCG50" s="75"/>
      <c r="HCH50" s="75"/>
      <c r="HCI50" s="75"/>
      <c r="HCJ50" s="75"/>
      <c r="HCK50" s="75"/>
      <c r="HCL50" s="75"/>
      <c r="HCM50" s="75"/>
      <c r="HCN50" s="75"/>
      <c r="HCO50" s="75"/>
      <c r="HCP50" s="75"/>
      <c r="HCQ50" s="75"/>
      <c r="HCR50" s="75"/>
      <c r="HCS50" s="75"/>
      <c r="HCT50" s="75"/>
      <c r="HCU50" s="75"/>
      <c r="HCV50" s="75"/>
      <c r="HCW50" s="75"/>
      <c r="HCX50" s="75"/>
      <c r="HCY50" s="75"/>
      <c r="HCZ50" s="75"/>
      <c r="HDA50" s="75"/>
      <c r="HDB50" s="75"/>
      <c r="HDC50" s="75"/>
      <c r="HDD50" s="75"/>
      <c r="HDE50" s="75"/>
      <c r="HDF50" s="75"/>
      <c r="HDG50" s="75"/>
      <c r="HDH50" s="75"/>
      <c r="HDI50" s="75"/>
      <c r="HDJ50" s="75"/>
      <c r="HDK50" s="75"/>
      <c r="HDL50" s="75"/>
      <c r="HDM50" s="75"/>
      <c r="HDN50" s="75"/>
      <c r="HDO50" s="75"/>
      <c r="HDP50" s="75"/>
      <c r="HDQ50" s="75"/>
      <c r="HDR50" s="75"/>
      <c r="HDS50" s="75"/>
      <c r="HDT50" s="75"/>
      <c r="HDU50" s="75"/>
      <c r="HDV50" s="75"/>
      <c r="HDW50" s="75"/>
      <c r="HDX50" s="75"/>
      <c r="HDY50" s="75"/>
      <c r="HDZ50" s="75"/>
      <c r="HEA50" s="75"/>
      <c r="HEB50" s="75"/>
      <c r="HEC50" s="75"/>
      <c r="HED50" s="75"/>
      <c r="HEE50" s="75"/>
      <c r="HEF50" s="75"/>
      <c r="HEG50" s="75"/>
      <c r="HEH50" s="75"/>
      <c r="HEI50" s="75"/>
      <c r="HEJ50" s="75"/>
      <c r="HEK50" s="75"/>
      <c r="HEL50" s="75"/>
      <c r="HEM50" s="75"/>
      <c r="HEN50" s="75"/>
      <c r="HEO50" s="75"/>
      <c r="HEP50" s="75"/>
      <c r="HEQ50" s="75"/>
      <c r="HER50" s="75"/>
      <c r="HES50" s="75"/>
      <c r="HET50" s="75"/>
      <c r="HEU50" s="75"/>
      <c r="HEV50" s="75"/>
      <c r="HEW50" s="75"/>
      <c r="HEX50" s="75"/>
      <c r="HEY50" s="75"/>
      <c r="HEZ50" s="75"/>
      <c r="HFA50" s="75"/>
      <c r="HFB50" s="75"/>
      <c r="HFC50" s="75"/>
      <c r="HFD50" s="75"/>
      <c r="HFE50" s="75"/>
      <c r="HFF50" s="75"/>
      <c r="HFG50" s="75"/>
      <c r="HFH50" s="75"/>
      <c r="HFI50" s="75"/>
      <c r="HFJ50" s="75"/>
      <c r="HFK50" s="75"/>
      <c r="HFL50" s="75"/>
      <c r="HFM50" s="75"/>
      <c r="HFN50" s="75"/>
      <c r="HFO50" s="75"/>
      <c r="HFP50" s="75"/>
      <c r="HFQ50" s="75"/>
      <c r="HFR50" s="75"/>
      <c r="HFS50" s="75"/>
      <c r="HFT50" s="75"/>
      <c r="HFU50" s="75"/>
      <c r="HFV50" s="75"/>
      <c r="HFW50" s="75"/>
      <c r="HFX50" s="75"/>
      <c r="HFY50" s="75"/>
      <c r="HFZ50" s="75"/>
      <c r="HGA50" s="75"/>
      <c r="HGB50" s="75"/>
      <c r="HGC50" s="75"/>
      <c r="HGD50" s="75"/>
      <c r="HGE50" s="75"/>
      <c r="HGF50" s="75"/>
      <c r="HGG50" s="75"/>
      <c r="HGH50" s="75"/>
      <c r="HGI50" s="75"/>
      <c r="HGJ50" s="75"/>
      <c r="HGK50" s="75"/>
      <c r="HGL50" s="75"/>
      <c r="HGM50" s="75"/>
      <c r="HGN50" s="75"/>
      <c r="HGO50" s="75"/>
      <c r="HGP50" s="75"/>
      <c r="HGQ50" s="75"/>
      <c r="HGR50" s="75"/>
      <c r="HGS50" s="75"/>
      <c r="HGT50" s="75"/>
      <c r="HGU50" s="75"/>
      <c r="HGV50" s="75"/>
      <c r="HGW50" s="75"/>
      <c r="HGX50" s="75"/>
      <c r="HGY50" s="75"/>
      <c r="HGZ50" s="75"/>
      <c r="HHA50" s="75"/>
      <c r="HHB50" s="75"/>
      <c r="HHC50" s="75"/>
      <c r="HHD50" s="75"/>
      <c r="HHE50" s="75"/>
      <c r="HHF50" s="75"/>
      <c r="HHG50" s="75"/>
      <c r="HHH50" s="75"/>
      <c r="HHI50" s="75"/>
      <c r="HHJ50" s="75"/>
      <c r="HHK50" s="75"/>
      <c r="HHL50" s="75"/>
      <c r="HHM50" s="75"/>
      <c r="HHN50" s="75"/>
      <c r="HHO50" s="75"/>
      <c r="HHP50" s="75"/>
      <c r="HHQ50" s="75"/>
      <c r="HHR50" s="75"/>
      <c r="HHS50" s="75"/>
      <c r="HHT50" s="75"/>
      <c r="HHU50" s="75"/>
      <c r="HHV50" s="75"/>
      <c r="HHW50" s="75"/>
      <c r="HHX50" s="75"/>
      <c r="HHY50" s="75"/>
      <c r="HHZ50" s="75"/>
      <c r="HIA50" s="75"/>
      <c r="HIB50" s="75"/>
      <c r="HIC50" s="75"/>
      <c r="HID50" s="75"/>
      <c r="HIE50" s="75"/>
      <c r="HIF50" s="75"/>
      <c r="HIG50" s="75"/>
      <c r="HIH50" s="75"/>
      <c r="HII50" s="75"/>
      <c r="HIJ50" s="75"/>
      <c r="HIK50" s="75"/>
      <c r="HIL50" s="75"/>
      <c r="HIM50" s="75"/>
      <c r="HIN50" s="75"/>
      <c r="HIO50" s="75"/>
      <c r="HIP50" s="75"/>
      <c r="HIQ50" s="75"/>
      <c r="HIR50" s="75"/>
      <c r="HIS50" s="75"/>
      <c r="HIT50" s="75"/>
      <c r="HIU50" s="75"/>
      <c r="HIV50" s="75"/>
      <c r="HIW50" s="75"/>
      <c r="HIX50" s="75"/>
      <c r="HIY50" s="75"/>
      <c r="HIZ50" s="75"/>
      <c r="HJA50" s="75"/>
      <c r="HJB50" s="75"/>
      <c r="HJC50" s="75"/>
      <c r="HJD50" s="75"/>
      <c r="HJE50" s="75"/>
      <c r="HJF50" s="75"/>
      <c r="HJG50" s="75"/>
      <c r="HJH50" s="75"/>
      <c r="HJI50" s="75"/>
      <c r="HJJ50" s="75"/>
      <c r="HJK50" s="75"/>
      <c r="HJL50" s="75"/>
      <c r="HJM50" s="75"/>
      <c r="HJN50" s="75"/>
      <c r="HJO50" s="75"/>
      <c r="HJP50" s="75"/>
      <c r="HJQ50" s="75"/>
      <c r="HJR50" s="75"/>
      <c r="HJS50" s="75"/>
      <c r="HJT50" s="75"/>
      <c r="HJU50" s="75"/>
      <c r="HJV50" s="75"/>
      <c r="HJW50" s="75"/>
      <c r="HJX50" s="75"/>
      <c r="HJY50" s="75"/>
      <c r="HJZ50" s="75"/>
      <c r="HKA50" s="75"/>
      <c r="HKB50" s="75"/>
      <c r="HKC50" s="75"/>
      <c r="HKD50" s="75"/>
      <c r="HKE50" s="75"/>
      <c r="HKF50" s="75"/>
      <c r="HKG50" s="75"/>
      <c r="HKH50" s="75"/>
      <c r="HKI50" s="75"/>
      <c r="HKJ50" s="75"/>
      <c r="HKK50" s="75"/>
      <c r="HKL50" s="75"/>
      <c r="HKM50" s="75"/>
      <c r="HKN50" s="75"/>
      <c r="HKO50" s="75"/>
      <c r="HKP50" s="75"/>
      <c r="HKQ50" s="75"/>
      <c r="HKR50" s="75"/>
      <c r="HKS50" s="75"/>
      <c r="HKT50" s="75"/>
      <c r="HKU50" s="75"/>
      <c r="HKV50" s="75"/>
      <c r="HKW50" s="75"/>
      <c r="HKX50" s="75"/>
      <c r="HKY50" s="75"/>
      <c r="HKZ50" s="75"/>
      <c r="HLA50" s="75"/>
      <c r="HLB50" s="75"/>
      <c r="HLC50" s="75"/>
      <c r="HLD50" s="75"/>
      <c r="HLE50" s="75"/>
      <c r="HLF50" s="75"/>
      <c r="HLG50" s="75"/>
      <c r="HLH50" s="75"/>
      <c r="HLI50" s="75"/>
      <c r="HLJ50" s="75"/>
      <c r="HLK50" s="75"/>
      <c r="HLL50" s="75"/>
      <c r="HLM50" s="75"/>
      <c r="HLN50" s="75"/>
      <c r="HLO50" s="75"/>
      <c r="HLP50" s="75"/>
      <c r="HLQ50" s="75"/>
      <c r="HLR50" s="75"/>
      <c r="HLS50" s="75"/>
      <c r="HLT50" s="75"/>
      <c r="HLU50" s="75"/>
      <c r="HLV50" s="75"/>
      <c r="HLW50" s="75"/>
      <c r="HLX50" s="75"/>
      <c r="HLY50" s="75"/>
      <c r="HLZ50" s="75"/>
      <c r="HMA50" s="75"/>
      <c r="HMB50" s="75"/>
      <c r="HMC50" s="75"/>
      <c r="HMD50" s="75"/>
      <c r="HME50" s="75"/>
      <c r="HMF50" s="75"/>
      <c r="HMG50" s="75"/>
      <c r="HMH50" s="75"/>
      <c r="HMI50" s="75"/>
      <c r="HMJ50" s="75"/>
      <c r="HMK50" s="75"/>
      <c r="HML50" s="75"/>
      <c r="HMM50" s="75"/>
      <c r="HMN50" s="75"/>
      <c r="HMO50" s="75"/>
      <c r="HMP50" s="75"/>
      <c r="HMQ50" s="75"/>
      <c r="HMR50" s="75"/>
      <c r="HMS50" s="75"/>
      <c r="HMT50" s="75"/>
      <c r="HMU50" s="75"/>
      <c r="HMV50" s="75"/>
      <c r="HMW50" s="75"/>
      <c r="HMX50" s="75"/>
      <c r="HMY50" s="75"/>
      <c r="HMZ50" s="75"/>
      <c r="HNA50" s="75"/>
      <c r="HNB50" s="75"/>
      <c r="HNC50" s="75"/>
      <c r="HND50" s="75"/>
      <c r="HNE50" s="75"/>
      <c r="HNF50" s="75"/>
      <c r="HNG50" s="75"/>
      <c r="HNH50" s="75"/>
      <c r="HNI50" s="75"/>
      <c r="HNJ50" s="75"/>
      <c r="HNK50" s="75"/>
      <c r="HNL50" s="75"/>
      <c r="HNM50" s="75"/>
      <c r="HNN50" s="75"/>
      <c r="HNO50" s="75"/>
      <c r="HNP50" s="75"/>
      <c r="HNQ50" s="75"/>
      <c r="HNR50" s="75"/>
      <c r="HNS50" s="75"/>
      <c r="HNT50" s="75"/>
      <c r="HNU50" s="75"/>
      <c r="HNV50" s="75"/>
      <c r="HNW50" s="75"/>
      <c r="HNX50" s="75"/>
      <c r="HNY50" s="75"/>
      <c r="HNZ50" s="75"/>
      <c r="HOA50" s="75"/>
      <c r="HOB50" s="75"/>
      <c r="HOC50" s="75"/>
      <c r="HOD50" s="75"/>
      <c r="HOE50" s="75"/>
      <c r="HOF50" s="75"/>
      <c r="HOG50" s="75"/>
      <c r="HOH50" s="75"/>
      <c r="HOI50" s="75"/>
      <c r="HOJ50" s="75"/>
      <c r="HOK50" s="75"/>
      <c r="HOL50" s="75"/>
      <c r="HOM50" s="75"/>
      <c r="HON50" s="75"/>
      <c r="HOO50" s="75"/>
      <c r="HOP50" s="75"/>
      <c r="HOQ50" s="75"/>
      <c r="HOR50" s="75"/>
      <c r="HOS50" s="75"/>
      <c r="HOT50" s="75"/>
      <c r="HOU50" s="75"/>
      <c r="HOV50" s="75"/>
      <c r="HOW50" s="75"/>
      <c r="HOX50" s="75"/>
      <c r="HOY50" s="75"/>
      <c r="HOZ50" s="75"/>
      <c r="HPA50" s="75"/>
      <c r="HPB50" s="75"/>
      <c r="HPC50" s="75"/>
      <c r="HPD50" s="75"/>
      <c r="HPE50" s="75"/>
      <c r="HPF50" s="75"/>
      <c r="HPG50" s="75"/>
      <c r="HPH50" s="75"/>
      <c r="HPI50" s="75"/>
      <c r="HPJ50" s="75"/>
      <c r="HPK50" s="75"/>
      <c r="HPL50" s="75"/>
      <c r="HPM50" s="75"/>
      <c r="HPN50" s="75"/>
      <c r="HPO50" s="75"/>
      <c r="HPP50" s="75"/>
      <c r="HPQ50" s="75"/>
      <c r="HPR50" s="75"/>
      <c r="HPS50" s="75"/>
      <c r="HPT50" s="75"/>
      <c r="HPU50" s="75"/>
      <c r="HPV50" s="75"/>
      <c r="HPW50" s="75"/>
      <c r="HPX50" s="75"/>
      <c r="HPY50" s="75"/>
      <c r="HPZ50" s="75"/>
      <c r="HQA50" s="75"/>
      <c r="HQB50" s="75"/>
      <c r="HQC50" s="75"/>
      <c r="HQD50" s="75"/>
      <c r="HQE50" s="75"/>
      <c r="HQF50" s="75"/>
      <c r="HQG50" s="75"/>
      <c r="HQH50" s="75"/>
      <c r="HQI50" s="75"/>
      <c r="HQJ50" s="75"/>
      <c r="HQK50" s="75"/>
      <c r="HQL50" s="75"/>
      <c r="HQM50" s="75"/>
      <c r="HQN50" s="75"/>
      <c r="HQO50" s="75"/>
      <c r="HQP50" s="75"/>
      <c r="HQQ50" s="75"/>
      <c r="HQR50" s="75"/>
      <c r="HQS50" s="75"/>
      <c r="HQT50" s="75"/>
      <c r="HQU50" s="75"/>
      <c r="HQV50" s="75"/>
      <c r="HQW50" s="75"/>
      <c r="HQX50" s="75"/>
      <c r="HQY50" s="75"/>
      <c r="HQZ50" s="75"/>
      <c r="HRA50" s="75"/>
      <c r="HRB50" s="75"/>
      <c r="HRC50" s="75"/>
      <c r="HRD50" s="75"/>
      <c r="HRE50" s="75"/>
      <c r="HRF50" s="75"/>
      <c r="HRG50" s="75"/>
      <c r="HRH50" s="75"/>
      <c r="HRI50" s="75"/>
      <c r="HRJ50" s="75"/>
      <c r="HRK50" s="75"/>
      <c r="HRL50" s="75"/>
      <c r="HRM50" s="75"/>
      <c r="HRN50" s="75"/>
      <c r="HRO50" s="75"/>
      <c r="HRP50" s="75"/>
      <c r="HRQ50" s="75"/>
      <c r="HRR50" s="75"/>
      <c r="HRS50" s="75"/>
      <c r="HRT50" s="75"/>
      <c r="HRU50" s="75"/>
      <c r="HRV50" s="75"/>
      <c r="HRW50" s="75"/>
      <c r="HRX50" s="75"/>
      <c r="HRY50" s="75"/>
      <c r="HRZ50" s="75"/>
      <c r="HSA50" s="75"/>
      <c r="HSB50" s="75"/>
      <c r="HSC50" s="75"/>
      <c r="HSD50" s="75"/>
      <c r="HSE50" s="75"/>
      <c r="HSF50" s="75"/>
      <c r="HSG50" s="75"/>
      <c r="HSH50" s="75"/>
      <c r="HSI50" s="75"/>
      <c r="HSJ50" s="75"/>
      <c r="HSK50" s="75"/>
      <c r="HSL50" s="75"/>
      <c r="HSM50" s="75"/>
      <c r="HSN50" s="75"/>
      <c r="HSO50" s="75"/>
      <c r="HSP50" s="75"/>
      <c r="HSQ50" s="75"/>
      <c r="HSR50" s="75"/>
      <c r="HSS50" s="75"/>
      <c r="HST50" s="75"/>
      <c r="HSU50" s="75"/>
      <c r="HSV50" s="75"/>
      <c r="HSW50" s="75"/>
      <c r="HSX50" s="75"/>
      <c r="HSY50" s="75"/>
      <c r="HSZ50" s="75"/>
      <c r="HTA50" s="75"/>
      <c r="HTB50" s="75"/>
      <c r="HTC50" s="75"/>
      <c r="HTD50" s="75"/>
      <c r="HTE50" s="75"/>
      <c r="HTF50" s="75"/>
      <c r="HTG50" s="75"/>
      <c r="HTH50" s="75"/>
      <c r="HTI50" s="75"/>
      <c r="HTJ50" s="75"/>
      <c r="HTK50" s="75"/>
      <c r="HTL50" s="75"/>
      <c r="HTM50" s="75"/>
      <c r="HTN50" s="75"/>
      <c r="HTO50" s="75"/>
      <c r="HTP50" s="75"/>
      <c r="HTQ50" s="75"/>
      <c r="HTR50" s="75"/>
      <c r="HTS50" s="75"/>
      <c r="HTT50" s="75"/>
      <c r="HTU50" s="75"/>
      <c r="HTV50" s="75"/>
      <c r="HTW50" s="75"/>
      <c r="HTX50" s="75"/>
      <c r="HTY50" s="75"/>
      <c r="HTZ50" s="75"/>
      <c r="HUA50" s="75"/>
      <c r="HUB50" s="75"/>
      <c r="HUC50" s="75"/>
      <c r="HUD50" s="75"/>
      <c r="HUE50" s="75"/>
      <c r="HUF50" s="75"/>
      <c r="HUG50" s="75"/>
      <c r="HUH50" s="75"/>
      <c r="HUI50" s="75"/>
      <c r="HUJ50" s="75"/>
      <c r="HUK50" s="75"/>
      <c r="HUL50" s="75"/>
      <c r="HUM50" s="75"/>
      <c r="HUN50" s="75"/>
      <c r="HUO50" s="75"/>
      <c r="HUP50" s="75"/>
      <c r="HUQ50" s="75"/>
      <c r="HUR50" s="75"/>
      <c r="HUS50" s="75"/>
      <c r="HUT50" s="75"/>
      <c r="HUU50" s="75"/>
      <c r="HUV50" s="75"/>
      <c r="HUW50" s="75"/>
      <c r="HUX50" s="75"/>
      <c r="HUY50" s="75"/>
      <c r="HUZ50" s="75"/>
      <c r="HVA50" s="75"/>
      <c r="HVB50" s="75"/>
      <c r="HVC50" s="75"/>
      <c r="HVD50" s="75"/>
      <c r="HVE50" s="75"/>
      <c r="HVF50" s="75"/>
      <c r="HVG50" s="75"/>
      <c r="HVH50" s="75"/>
      <c r="HVI50" s="75"/>
      <c r="HVJ50" s="75"/>
      <c r="HVK50" s="75"/>
      <c r="HVL50" s="75"/>
      <c r="HVM50" s="75"/>
      <c r="HVN50" s="75"/>
      <c r="HVO50" s="75"/>
      <c r="HVP50" s="75"/>
      <c r="HVQ50" s="75"/>
      <c r="HVR50" s="75"/>
      <c r="HVS50" s="75"/>
      <c r="HVT50" s="75"/>
      <c r="HVU50" s="75"/>
      <c r="HVV50" s="75"/>
      <c r="HVW50" s="75"/>
      <c r="HVX50" s="75"/>
      <c r="HVY50" s="75"/>
      <c r="HVZ50" s="75"/>
      <c r="HWA50" s="75"/>
      <c r="HWB50" s="75"/>
      <c r="HWC50" s="75"/>
      <c r="HWD50" s="75"/>
      <c r="HWE50" s="75"/>
      <c r="HWF50" s="75"/>
      <c r="HWG50" s="75"/>
      <c r="HWH50" s="75"/>
      <c r="HWI50" s="75"/>
      <c r="HWJ50" s="75"/>
      <c r="HWK50" s="75"/>
      <c r="HWL50" s="75"/>
      <c r="HWM50" s="75"/>
      <c r="HWN50" s="75"/>
      <c r="HWO50" s="75"/>
      <c r="HWP50" s="75"/>
      <c r="HWQ50" s="75"/>
      <c r="HWR50" s="75"/>
      <c r="HWS50" s="75"/>
      <c r="HWT50" s="75"/>
      <c r="HWU50" s="75"/>
      <c r="HWV50" s="75"/>
      <c r="HWW50" s="75"/>
      <c r="HWX50" s="75"/>
      <c r="HWY50" s="75"/>
      <c r="HWZ50" s="75"/>
      <c r="HXA50" s="75"/>
      <c r="HXB50" s="75"/>
      <c r="HXC50" s="75"/>
      <c r="HXD50" s="75"/>
      <c r="HXE50" s="75"/>
      <c r="HXF50" s="75"/>
      <c r="HXG50" s="75"/>
      <c r="HXH50" s="75"/>
      <c r="HXI50" s="75"/>
      <c r="HXJ50" s="75"/>
      <c r="HXK50" s="75"/>
      <c r="HXL50" s="75"/>
      <c r="HXM50" s="75"/>
      <c r="HXN50" s="75"/>
      <c r="HXO50" s="75"/>
      <c r="HXP50" s="75"/>
      <c r="HXQ50" s="75"/>
      <c r="HXR50" s="75"/>
      <c r="HXS50" s="75"/>
      <c r="HXT50" s="75"/>
      <c r="HXU50" s="75"/>
      <c r="HXV50" s="75"/>
      <c r="HXW50" s="75"/>
      <c r="HXX50" s="75"/>
      <c r="HXY50" s="75"/>
      <c r="HXZ50" s="75"/>
      <c r="HYA50" s="75"/>
      <c r="HYB50" s="75"/>
      <c r="HYC50" s="75"/>
      <c r="HYD50" s="75"/>
      <c r="HYE50" s="75"/>
      <c r="HYF50" s="75"/>
      <c r="HYG50" s="75"/>
      <c r="HYH50" s="75"/>
      <c r="HYI50" s="75"/>
      <c r="HYJ50" s="75"/>
      <c r="HYK50" s="75"/>
      <c r="HYL50" s="75"/>
      <c r="HYM50" s="75"/>
      <c r="HYN50" s="75"/>
      <c r="HYO50" s="75"/>
      <c r="HYP50" s="75"/>
      <c r="HYQ50" s="75"/>
      <c r="HYR50" s="75"/>
      <c r="HYS50" s="75"/>
      <c r="HYT50" s="75"/>
      <c r="HYU50" s="75"/>
      <c r="HYV50" s="75"/>
      <c r="HYW50" s="75"/>
      <c r="HYX50" s="75"/>
      <c r="HYY50" s="75"/>
      <c r="HYZ50" s="75"/>
      <c r="HZA50" s="75"/>
      <c r="HZB50" s="75"/>
      <c r="HZC50" s="75"/>
      <c r="HZD50" s="75"/>
      <c r="HZE50" s="75"/>
      <c r="HZF50" s="75"/>
      <c r="HZG50" s="75"/>
      <c r="HZH50" s="75"/>
      <c r="HZI50" s="75"/>
      <c r="HZJ50" s="75"/>
      <c r="HZK50" s="75"/>
      <c r="HZL50" s="75"/>
      <c r="HZM50" s="75"/>
      <c r="HZN50" s="75"/>
      <c r="HZO50" s="75"/>
      <c r="HZP50" s="75"/>
      <c r="HZQ50" s="75"/>
      <c r="HZR50" s="75"/>
      <c r="HZS50" s="75"/>
      <c r="HZT50" s="75"/>
      <c r="HZU50" s="75"/>
      <c r="HZV50" s="75"/>
      <c r="HZW50" s="75"/>
      <c r="HZX50" s="75"/>
      <c r="HZY50" s="75"/>
      <c r="HZZ50" s="75"/>
      <c r="IAA50" s="75"/>
      <c r="IAB50" s="75"/>
      <c r="IAC50" s="75"/>
      <c r="IAD50" s="75"/>
      <c r="IAE50" s="75"/>
      <c r="IAF50" s="75"/>
      <c r="IAG50" s="75"/>
      <c r="IAH50" s="75"/>
      <c r="IAI50" s="75"/>
      <c r="IAJ50" s="75"/>
      <c r="IAK50" s="75"/>
      <c r="IAL50" s="75"/>
      <c r="IAM50" s="75"/>
      <c r="IAN50" s="75"/>
      <c r="IAO50" s="75"/>
      <c r="IAP50" s="75"/>
      <c r="IAQ50" s="75"/>
      <c r="IAR50" s="75"/>
      <c r="IAS50" s="75"/>
      <c r="IAT50" s="75"/>
      <c r="IAU50" s="75"/>
      <c r="IAV50" s="75"/>
      <c r="IAW50" s="75"/>
      <c r="IAX50" s="75"/>
      <c r="IAY50" s="75"/>
      <c r="IAZ50" s="75"/>
      <c r="IBA50" s="75"/>
      <c r="IBB50" s="75"/>
      <c r="IBC50" s="75"/>
      <c r="IBD50" s="75"/>
      <c r="IBE50" s="75"/>
      <c r="IBF50" s="75"/>
      <c r="IBG50" s="75"/>
      <c r="IBH50" s="75"/>
      <c r="IBI50" s="75"/>
      <c r="IBJ50" s="75"/>
      <c r="IBK50" s="75"/>
      <c r="IBL50" s="75"/>
      <c r="IBM50" s="75"/>
      <c r="IBN50" s="75"/>
      <c r="IBO50" s="75"/>
      <c r="IBP50" s="75"/>
      <c r="IBQ50" s="75"/>
      <c r="IBR50" s="75"/>
      <c r="IBS50" s="75"/>
      <c r="IBT50" s="75"/>
      <c r="IBU50" s="75"/>
      <c r="IBV50" s="75"/>
      <c r="IBW50" s="75"/>
      <c r="IBX50" s="75"/>
      <c r="IBY50" s="75"/>
      <c r="IBZ50" s="75"/>
      <c r="ICA50" s="75"/>
      <c r="ICB50" s="75"/>
      <c r="ICC50" s="75"/>
      <c r="ICD50" s="75"/>
      <c r="ICE50" s="75"/>
      <c r="ICF50" s="75"/>
      <c r="ICG50" s="75"/>
      <c r="ICH50" s="75"/>
      <c r="ICI50" s="75"/>
      <c r="ICJ50" s="75"/>
      <c r="ICK50" s="75"/>
      <c r="ICL50" s="75"/>
      <c r="ICM50" s="75"/>
      <c r="ICN50" s="75"/>
      <c r="ICO50" s="75"/>
      <c r="ICP50" s="75"/>
      <c r="ICQ50" s="75"/>
      <c r="ICR50" s="75"/>
      <c r="ICS50" s="75"/>
      <c r="ICT50" s="75"/>
      <c r="ICU50" s="75"/>
      <c r="ICV50" s="75"/>
      <c r="ICW50" s="75"/>
      <c r="ICX50" s="75"/>
      <c r="ICY50" s="75"/>
      <c r="ICZ50" s="75"/>
      <c r="IDA50" s="75"/>
      <c r="IDB50" s="75"/>
      <c r="IDC50" s="75"/>
      <c r="IDD50" s="75"/>
      <c r="IDE50" s="75"/>
      <c r="IDF50" s="75"/>
      <c r="IDG50" s="75"/>
      <c r="IDH50" s="75"/>
      <c r="IDI50" s="75"/>
      <c r="IDJ50" s="75"/>
      <c r="IDK50" s="75"/>
      <c r="IDL50" s="75"/>
      <c r="IDM50" s="75"/>
      <c r="IDN50" s="75"/>
      <c r="IDO50" s="75"/>
      <c r="IDP50" s="75"/>
      <c r="IDQ50" s="75"/>
      <c r="IDR50" s="75"/>
      <c r="IDS50" s="75"/>
      <c r="IDT50" s="75"/>
      <c r="IDU50" s="75"/>
      <c r="IDV50" s="75"/>
      <c r="IDW50" s="75"/>
      <c r="IDX50" s="75"/>
      <c r="IDY50" s="75"/>
      <c r="IDZ50" s="75"/>
      <c r="IEA50" s="75"/>
      <c r="IEB50" s="75"/>
      <c r="IEC50" s="75"/>
      <c r="IED50" s="75"/>
      <c r="IEE50" s="75"/>
      <c r="IEF50" s="75"/>
      <c r="IEG50" s="75"/>
      <c r="IEH50" s="75"/>
      <c r="IEI50" s="75"/>
      <c r="IEJ50" s="75"/>
      <c r="IEK50" s="75"/>
      <c r="IEL50" s="75"/>
      <c r="IEM50" s="75"/>
      <c r="IEN50" s="75"/>
      <c r="IEO50" s="75"/>
      <c r="IEP50" s="75"/>
      <c r="IEQ50" s="75"/>
      <c r="IER50" s="75"/>
      <c r="IES50" s="75"/>
      <c r="IET50" s="75"/>
      <c r="IEU50" s="75"/>
      <c r="IEV50" s="75"/>
      <c r="IEW50" s="75"/>
      <c r="IEX50" s="75"/>
      <c r="IEY50" s="75"/>
      <c r="IEZ50" s="75"/>
      <c r="IFA50" s="75"/>
      <c r="IFB50" s="75"/>
      <c r="IFC50" s="75"/>
      <c r="IFD50" s="75"/>
      <c r="IFE50" s="75"/>
      <c r="IFF50" s="75"/>
      <c r="IFG50" s="75"/>
      <c r="IFH50" s="75"/>
      <c r="IFI50" s="75"/>
      <c r="IFJ50" s="75"/>
      <c r="IFK50" s="75"/>
      <c r="IFL50" s="75"/>
      <c r="IFM50" s="75"/>
      <c r="IFN50" s="75"/>
      <c r="IFO50" s="75"/>
      <c r="IFP50" s="75"/>
      <c r="IFQ50" s="75"/>
      <c r="IFR50" s="75"/>
      <c r="IFS50" s="75"/>
      <c r="IFT50" s="75"/>
      <c r="IFU50" s="75"/>
      <c r="IFV50" s="75"/>
      <c r="IFW50" s="75"/>
      <c r="IFX50" s="75"/>
      <c r="IFY50" s="75"/>
      <c r="IFZ50" s="75"/>
      <c r="IGA50" s="75"/>
      <c r="IGB50" s="75"/>
      <c r="IGC50" s="75"/>
      <c r="IGD50" s="75"/>
      <c r="IGE50" s="75"/>
      <c r="IGF50" s="75"/>
      <c r="IGG50" s="75"/>
      <c r="IGH50" s="75"/>
      <c r="IGI50" s="75"/>
      <c r="IGJ50" s="75"/>
      <c r="IGK50" s="75"/>
      <c r="IGL50" s="75"/>
      <c r="IGM50" s="75"/>
      <c r="IGN50" s="75"/>
      <c r="IGO50" s="75"/>
      <c r="IGP50" s="75"/>
      <c r="IGQ50" s="75"/>
      <c r="IGR50" s="75"/>
      <c r="IGS50" s="75"/>
      <c r="IGT50" s="75"/>
      <c r="IGU50" s="75"/>
      <c r="IGV50" s="75"/>
      <c r="IGW50" s="75"/>
      <c r="IGX50" s="75"/>
      <c r="IGY50" s="75"/>
      <c r="IGZ50" s="75"/>
      <c r="IHA50" s="75"/>
      <c r="IHB50" s="75"/>
      <c r="IHC50" s="75"/>
      <c r="IHD50" s="75"/>
      <c r="IHE50" s="75"/>
      <c r="IHF50" s="75"/>
      <c r="IHG50" s="75"/>
      <c r="IHH50" s="75"/>
      <c r="IHI50" s="75"/>
      <c r="IHJ50" s="75"/>
      <c r="IHK50" s="75"/>
      <c r="IHL50" s="75"/>
      <c r="IHM50" s="75"/>
      <c r="IHN50" s="75"/>
      <c r="IHO50" s="75"/>
      <c r="IHP50" s="75"/>
      <c r="IHQ50" s="75"/>
      <c r="IHR50" s="75"/>
      <c r="IHS50" s="75"/>
      <c r="IHT50" s="75"/>
      <c r="IHU50" s="75"/>
      <c r="IHV50" s="75"/>
      <c r="IHW50" s="75"/>
      <c r="IHX50" s="75"/>
      <c r="IHY50" s="75"/>
      <c r="IHZ50" s="75"/>
      <c r="IIA50" s="75"/>
      <c r="IIB50" s="75"/>
      <c r="IIC50" s="75"/>
      <c r="IID50" s="75"/>
      <c r="IIE50" s="75"/>
      <c r="IIF50" s="75"/>
      <c r="IIG50" s="75"/>
      <c r="IIH50" s="75"/>
      <c r="III50" s="75"/>
      <c r="IIJ50" s="75"/>
      <c r="IIK50" s="75"/>
      <c r="IIL50" s="75"/>
      <c r="IIM50" s="75"/>
      <c r="IIN50" s="75"/>
      <c r="IIO50" s="75"/>
      <c r="IIP50" s="75"/>
      <c r="IIQ50" s="75"/>
      <c r="IIR50" s="75"/>
      <c r="IIS50" s="75"/>
      <c r="IIT50" s="75"/>
      <c r="IIU50" s="75"/>
      <c r="IIV50" s="75"/>
      <c r="IIW50" s="75"/>
      <c r="IIX50" s="75"/>
      <c r="IIY50" s="75"/>
      <c r="IIZ50" s="75"/>
      <c r="IJA50" s="75"/>
      <c r="IJB50" s="75"/>
      <c r="IJC50" s="75"/>
      <c r="IJD50" s="75"/>
      <c r="IJE50" s="75"/>
      <c r="IJF50" s="75"/>
      <c r="IJG50" s="75"/>
      <c r="IJH50" s="75"/>
      <c r="IJI50" s="75"/>
      <c r="IJJ50" s="75"/>
      <c r="IJK50" s="75"/>
      <c r="IJL50" s="75"/>
      <c r="IJM50" s="75"/>
      <c r="IJN50" s="75"/>
      <c r="IJO50" s="75"/>
      <c r="IJP50" s="75"/>
      <c r="IJQ50" s="75"/>
      <c r="IJR50" s="75"/>
      <c r="IJS50" s="75"/>
      <c r="IJT50" s="75"/>
      <c r="IJU50" s="75"/>
      <c r="IJV50" s="75"/>
      <c r="IJW50" s="75"/>
      <c r="IJX50" s="75"/>
      <c r="IJY50" s="75"/>
      <c r="IJZ50" s="75"/>
      <c r="IKA50" s="75"/>
      <c r="IKB50" s="75"/>
      <c r="IKC50" s="75"/>
      <c r="IKD50" s="75"/>
      <c r="IKE50" s="75"/>
      <c r="IKF50" s="75"/>
      <c r="IKG50" s="75"/>
      <c r="IKH50" s="75"/>
      <c r="IKI50" s="75"/>
      <c r="IKJ50" s="75"/>
      <c r="IKK50" s="75"/>
      <c r="IKL50" s="75"/>
      <c r="IKM50" s="75"/>
      <c r="IKN50" s="75"/>
      <c r="IKO50" s="75"/>
      <c r="IKP50" s="75"/>
      <c r="IKQ50" s="75"/>
      <c r="IKR50" s="75"/>
      <c r="IKS50" s="75"/>
      <c r="IKT50" s="75"/>
      <c r="IKU50" s="75"/>
      <c r="IKV50" s="75"/>
      <c r="IKW50" s="75"/>
      <c r="IKX50" s="75"/>
      <c r="IKY50" s="75"/>
      <c r="IKZ50" s="75"/>
      <c r="ILA50" s="75"/>
      <c r="ILB50" s="75"/>
      <c r="ILC50" s="75"/>
      <c r="ILD50" s="75"/>
      <c r="ILE50" s="75"/>
      <c r="ILF50" s="75"/>
      <c r="ILG50" s="75"/>
      <c r="ILH50" s="75"/>
      <c r="ILI50" s="75"/>
      <c r="ILJ50" s="75"/>
      <c r="ILK50" s="75"/>
      <c r="ILL50" s="75"/>
      <c r="ILM50" s="75"/>
      <c r="ILN50" s="75"/>
      <c r="ILO50" s="75"/>
      <c r="ILP50" s="75"/>
      <c r="ILQ50" s="75"/>
      <c r="ILR50" s="75"/>
      <c r="ILS50" s="75"/>
      <c r="ILT50" s="75"/>
      <c r="ILU50" s="75"/>
      <c r="ILV50" s="75"/>
      <c r="ILW50" s="75"/>
      <c r="ILX50" s="75"/>
      <c r="ILY50" s="75"/>
      <c r="ILZ50" s="75"/>
      <c r="IMA50" s="75"/>
      <c r="IMB50" s="75"/>
      <c r="IMC50" s="75"/>
      <c r="IMD50" s="75"/>
      <c r="IME50" s="75"/>
      <c r="IMF50" s="75"/>
      <c r="IMG50" s="75"/>
      <c r="IMH50" s="75"/>
      <c r="IMI50" s="75"/>
      <c r="IMJ50" s="75"/>
      <c r="IMK50" s="75"/>
      <c r="IML50" s="75"/>
      <c r="IMM50" s="75"/>
      <c r="IMN50" s="75"/>
      <c r="IMO50" s="75"/>
      <c r="IMP50" s="75"/>
      <c r="IMQ50" s="75"/>
      <c r="IMR50" s="75"/>
      <c r="IMS50" s="75"/>
      <c r="IMT50" s="75"/>
      <c r="IMU50" s="75"/>
      <c r="IMV50" s="75"/>
      <c r="IMW50" s="75"/>
      <c r="IMX50" s="75"/>
      <c r="IMY50" s="75"/>
      <c r="IMZ50" s="75"/>
      <c r="INA50" s="75"/>
      <c r="INB50" s="75"/>
      <c r="INC50" s="75"/>
      <c r="IND50" s="75"/>
      <c r="INE50" s="75"/>
      <c r="INF50" s="75"/>
      <c r="ING50" s="75"/>
      <c r="INH50" s="75"/>
      <c r="INI50" s="75"/>
      <c r="INJ50" s="75"/>
      <c r="INK50" s="75"/>
      <c r="INL50" s="75"/>
      <c r="INM50" s="75"/>
      <c r="INN50" s="75"/>
      <c r="INO50" s="75"/>
      <c r="INP50" s="75"/>
      <c r="INQ50" s="75"/>
      <c r="INR50" s="75"/>
      <c r="INS50" s="75"/>
      <c r="INT50" s="75"/>
      <c r="INU50" s="75"/>
      <c r="INV50" s="75"/>
      <c r="INW50" s="75"/>
      <c r="INX50" s="75"/>
      <c r="INY50" s="75"/>
      <c r="INZ50" s="75"/>
      <c r="IOA50" s="75"/>
      <c r="IOB50" s="75"/>
      <c r="IOC50" s="75"/>
      <c r="IOD50" s="75"/>
      <c r="IOE50" s="75"/>
      <c r="IOF50" s="75"/>
      <c r="IOG50" s="75"/>
      <c r="IOH50" s="75"/>
      <c r="IOI50" s="75"/>
      <c r="IOJ50" s="75"/>
      <c r="IOK50" s="75"/>
      <c r="IOL50" s="75"/>
      <c r="IOM50" s="75"/>
      <c r="ION50" s="75"/>
      <c r="IOO50" s="75"/>
      <c r="IOP50" s="75"/>
      <c r="IOQ50" s="75"/>
      <c r="IOR50" s="75"/>
      <c r="IOS50" s="75"/>
      <c r="IOT50" s="75"/>
      <c r="IOU50" s="75"/>
      <c r="IOV50" s="75"/>
      <c r="IOW50" s="75"/>
      <c r="IOX50" s="75"/>
      <c r="IOY50" s="75"/>
      <c r="IOZ50" s="75"/>
      <c r="IPA50" s="75"/>
      <c r="IPB50" s="75"/>
      <c r="IPC50" s="75"/>
      <c r="IPD50" s="75"/>
      <c r="IPE50" s="75"/>
      <c r="IPF50" s="75"/>
      <c r="IPG50" s="75"/>
      <c r="IPH50" s="75"/>
      <c r="IPI50" s="75"/>
      <c r="IPJ50" s="75"/>
      <c r="IPK50" s="75"/>
      <c r="IPL50" s="75"/>
      <c r="IPM50" s="75"/>
      <c r="IPN50" s="75"/>
      <c r="IPO50" s="75"/>
      <c r="IPP50" s="75"/>
      <c r="IPQ50" s="75"/>
      <c r="IPR50" s="75"/>
      <c r="IPS50" s="75"/>
      <c r="IPT50" s="75"/>
      <c r="IPU50" s="75"/>
      <c r="IPV50" s="75"/>
      <c r="IPW50" s="75"/>
      <c r="IPX50" s="75"/>
      <c r="IPY50" s="75"/>
      <c r="IPZ50" s="75"/>
      <c r="IQA50" s="75"/>
      <c r="IQB50" s="75"/>
      <c r="IQC50" s="75"/>
      <c r="IQD50" s="75"/>
      <c r="IQE50" s="75"/>
      <c r="IQF50" s="75"/>
      <c r="IQG50" s="75"/>
      <c r="IQH50" s="75"/>
      <c r="IQI50" s="75"/>
      <c r="IQJ50" s="75"/>
      <c r="IQK50" s="75"/>
      <c r="IQL50" s="75"/>
      <c r="IQM50" s="75"/>
      <c r="IQN50" s="75"/>
      <c r="IQO50" s="75"/>
      <c r="IQP50" s="75"/>
      <c r="IQQ50" s="75"/>
      <c r="IQR50" s="75"/>
      <c r="IQS50" s="75"/>
      <c r="IQT50" s="75"/>
      <c r="IQU50" s="75"/>
      <c r="IQV50" s="75"/>
      <c r="IQW50" s="75"/>
      <c r="IQX50" s="75"/>
      <c r="IQY50" s="75"/>
      <c r="IQZ50" s="75"/>
      <c r="IRA50" s="75"/>
      <c r="IRB50" s="75"/>
      <c r="IRC50" s="75"/>
      <c r="IRD50" s="75"/>
      <c r="IRE50" s="75"/>
      <c r="IRF50" s="75"/>
      <c r="IRG50" s="75"/>
      <c r="IRH50" s="75"/>
      <c r="IRI50" s="75"/>
      <c r="IRJ50" s="75"/>
      <c r="IRK50" s="75"/>
      <c r="IRL50" s="75"/>
      <c r="IRM50" s="75"/>
      <c r="IRN50" s="75"/>
      <c r="IRO50" s="75"/>
      <c r="IRP50" s="75"/>
      <c r="IRQ50" s="75"/>
      <c r="IRR50" s="75"/>
      <c r="IRS50" s="75"/>
      <c r="IRT50" s="75"/>
      <c r="IRU50" s="75"/>
      <c r="IRV50" s="75"/>
      <c r="IRW50" s="75"/>
      <c r="IRX50" s="75"/>
      <c r="IRY50" s="75"/>
      <c r="IRZ50" s="75"/>
      <c r="ISA50" s="75"/>
      <c r="ISB50" s="75"/>
      <c r="ISC50" s="75"/>
      <c r="ISD50" s="75"/>
      <c r="ISE50" s="75"/>
      <c r="ISF50" s="75"/>
      <c r="ISG50" s="75"/>
      <c r="ISH50" s="75"/>
      <c r="ISI50" s="75"/>
      <c r="ISJ50" s="75"/>
      <c r="ISK50" s="75"/>
      <c r="ISL50" s="75"/>
      <c r="ISM50" s="75"/>
      <c r="ISN50" s="75"/>
      <c r="ISO50" s="75"/>
      <c r="ISP50" s="75"/>
      <c r="ISQ50" s="75"/>
      <c r="ISR50" s="75"/>
      <c r="ISS50" s="75"/>
      <c r="IST50" s="75"/>
      <c r="ISU50" s="75"/>
      <c r="ISV50" s="75"/>
      <c r="ISW50" s="75"/>
      <c r="ISX50" s="75"/>
      <c r="ISY50" s="75"/>
      <c r="ISZ50" s="75"/>
      <c r="ITA50" s="75"/>
      <c r="ITB50" s="75"/>
      <c r="ITC50" s="75"/>
      <c r="ITD50" s="75"/>
      <c r="ITE50" s="75"/>
      <c r="ITF50" s="75"/>
      <c r="ITG50" s="75"/>
      <c r="ITH50" s="75"/>
      <c r="ITI50" s="75"/>
      <c r="ITJ50" s="75"/>
      <c r="ITK50" s="75"/>
      <c r="ITL50" s="75"/>
      <c r="ITM50" s="75"/>
      <c r="ITN50" s="75"/>
      <c r="ITO50" s="75"/>
      <c r="ITP50" s="75"/>
      <c r="ITQ50" s="75"/>
      <c r="ITR50" s="75"/>
      <c r="ITS50" s="75"/>
      <c r="ITT50" s="75"/>
      <c r="ITU50" s="75"/>
      <c r="ITV50" s="75"/>
      <c r="ITW50" s="75"/>
      <c r="ITX50" s="75"/>
      <c r="ITY50" s="75"/>
      <c r="ITZ50" s="75"/>
      <c r="IUA50" s="75"/>
      <c r="IUB50" s="75"/>
      <c r="IUC50" s="75"/>
      <c r="IUD50" s="75"/>
      <c r="IUE50" s="75"/>
      <c r="IUF50" s="75"/>
      <c r="IUG50" s="75"/>
      <c r="IUH50" s="75"/>
      <c r="IUI50" s="75"/>
      <c r="IUJ50" s="75"/>
      <c r="IUK50" s="75"/>
      <c r="IUL50" s="75"/>
      <c r="IUM50" s="75"/>
      <c r="IUN50" s="75"/>
      <c r="IUO50" s="75"/>
      <c r="IUP50" s="75"/>
      <c r="IUQ50" s="75"/>
      <c r="IUR50" s="75"/>
      <c r="IUS50" s="75"/>
      <c r="IUT50" s="75"/>
      <c r="IUU50" s="75"/>
      <c r="IUV50" s="75"/>
      <c r="IUW50" s="75"/>
      <c r="IUX50" s="75"/>
      <c r="IUY50" s="75"/>
      <c r="IUZ50" s="75"/>
      <c r="IVA50" s="75"/>
      <c r="IVB50" s="75"/>
      <c r="IVC50" s="75"/>
      <c r="IVD50" s="75"/>
      <c r="IVE50" s="75"/>
      <c r="IVF50" s="75"/>
      <c r="IVG50" s="75"/>
      <c r="IVH50" s="75"/>
      <c r="IVI50" s="75"/>
      <c r="IVJ50" s="75"/>
      <c r="IVK50" s="75"/>
      <c r="IVL50" s="75"/>
      <c r="IVM50" s="75"/>
      <c r="IVN50" s="75"/>
      <c r="IVO50" s="75"/>
      <c r="IVP50" s="75"/>
      <c r="IVQ50" s="75"/>
      <c r="IVR50" s="75"/>
      <c r="IVS50" s="75"/>
      <c r="IVT50" s="75"/>
      <c r="IVU50" s="75"/>
      <c r="IVV50" s="75"/>
      <c r="IVW50" s="75"/>
      <c r="IVX50" s="75"/>
      <c r="IVY50" s="75"/>
      <c r="IVZ50" s="75"/>
      <c r="IWA50" s="75"/>
      <c r="IWB50" s="75"/>
      <c r="IWC50" s="75"/>
      <c r="IWD50" s="75"/>
      <c r="IWE50" s="75"/>
      <c r="IWF50" s="75"/>
      <c r="IWG50" s="75"/>
      <c r="IWH50" s="75"/>
      <c r="IWI50" s="75"/>
      <c r="IWJ50" s="75"/>
      <c r="IWK50" s="75"/>
      <c r="IWL50" s="75"/>
      <c r="IWM50" s="75"/>
      <c r="IWN50" s="75"/>
      <c r="IWO50" s="75"/>
      <c r="IWP50" s="75"/>
      <c r="IWQ50" s="75"/>
      <c r="IWR50" s="75"/>
      <c r="IWS50" s="75"/>
      <c r="IWT50" s="75"/>
      <c r="IWU50" s="75"/>
      <c r="IWV50" s="75"/>
      <c r="IWW50" s="75"/>
      <c r="IWX50" s="75"/>
      <c r="IWY50" s="75"/>
      <c r="IWZ50" s="75"/>
      <c r="IXA50" s="75"/>
      <c r="IXB50" s="75"/>
      <c r="IXC50" s="75"/>
      <c r="IXD50" s="75"/>
      <c r="IXE50" s="75"/>
      <c r="IXF50" s="75"/>
      <c r="IXG50" s="75"/>
      <c r="IXH50" s="75"/>
      <c r="IXI50" s="75"/>
      <c r="IXJ50" s="75"/>
      <c r="IXK50" s="75"/>
      <c r="IXL50" s="75"/>
      <c r="IXM50" s="75"/>
      <c r="IXN50" s="75"/>
      <c r="IXO50" s="75"/>
      <c r="IXP50" s="75"/>
      <c r="IXQ50" s="75"/>
      <c r="IXR50" s="75"/>
      <c r="IXS50" s="75"/>
      <c r="IXT50" s="75"/>
      <c r="IXU50" s="75"/>
      <c r="IXV50" s="75"/>
      <c r="IXW50" s="75"/>
      <c r="IXX50" s="75"/>
      <c r="IXY50" s="75"/>
      <c r="IXZ50" s="75"/>
      <c r="IYA50" s="75"/>
      <c r="IYB50" s="75"/>
      <c r="IYC50" s="75"/>
      <c r="IYD50" s="75"/>
      <c r="IYE50" s="75"/>
      <c r="IYF50" s="75"/>
      <c r="IYG50" s="75"/>
      <c r="IYH50" s="75"/>
      <c r="IYI50" s="75"/>
      <c r="IYJ50" s="75"/>
      <c r="IYK50" s="75"/>
      <c r="IYL50" s="75"/>
      <c r="IYM50" s="75"/>
      <c r="IYN50" s="75"/>
      <c r="IYO50" s="75"/>
      <c r="IYP50" s="75"/>
      <c r="IYQ50" s="75"/>
      <c r="IYR50" s="75"/>
      <c r="IYS50" s="75"/>
      <c r="IYT50" s="75"/>
      <c r="IYU50" s="75"/>
      <c r="IYV50" s="75"/>
      <c r="IYW50" s="75"/>
      <c r="IYX50" s="75"/>
      <c r="IYY50" s="75"/>
      <c r="IYZ50" s="75"/>
      <c r="IZA50" s="75"/>
      <c r="IZB50" s="75"/>
      <c r="IZC50" s="75"/>
      <c r="IZD50" s="75"/>
      <c r="IZE50" s="75"/>
      <c r="IZF50" s="75"/>
      <c r="IZG50" s="75"/>
      <c r="IZH50" s="75"/>
      <c r="IZI50" s="75"/>
      <c r="IZJ50" s="75"/>
      <c r="IZK50" s="75"/>
      <c r="IZL50" s="75"/>
      <c r="IZM50" s="75"/>
      <c r="IZN50" s="75"/>
      <c r="IZO50" s="75"/>
      <c r="IZP50" s="75"/>
      <c r="IZQ50" s="75"/>
      <c r="IZR50" s="75"/>
      <c r="IZS50" s="75"/>
      <c r="IZT50" s="75"/>
      <c r="IZU50" s="75"/>
      <c r="IZV50" s="75"/>
      <c r="IZW50" s="75"/>
      <c r="IZX50" s="75"/>
      <c r="IZY50" s="75"/>
      <c r="IZZ50" s="75"/>
      <c r="JAA50" s="75"/>
      <c r="JAB50" s="75"/>
      <c r="JAC50" s="75"/>
      <c r="JAD50" s="75"/>
      <c r="JAE50" s="75"/>
      <c r="JAF50" s="75"/>
      <c r="JAG50" s="75"/>
      <c r="JAH50" s="75"/>
      <c r="JAI50" s="75"/>
      <c r="JAJ50" s="75"/>
      <c r="JAK50" s="75"/>
      <c r="JAL50" s="75"/>
      <c r="JAM50" s="75"/>
      <c r="JAN50" s="75"/>
      <c r="JAO50" s="75"/>
      <c r="JAP50" s="75"/>
      <c r="JAQ50" s="75"/>
      <c r="JAR50" s="75"/>
      <c r="JAS50" s="75"/>
      <c r="JAT50" s="75"/>
      <c r="JAU50" s="75"/>
      <c r="JAV50" s="75"/>
      <c r="JAW50" s="75"/>
      <c r="JAX50" s="75"/>
      <c r="JAY50" s="75"/>
      <c r="JAZ50" s="75"/>
      <c r="JBA50" s="75"/>
      <c r="JBB50" s="75"/>
      <c r="JBC50" s="75"/>
      <c r="JBD50" s="75"/>
      <c r="JBE50" s="75"/>
      <c r="JBF50" s="75"/>
      <c r="JBG50" s="75"/>
      <c r="JBH50" s="75"/>
      <c r="JBI50" s="75"/>
      <c r="JBJ50" s="75"/>
      <c r="JBK50" s="75"/>
      <c r="JBL50" s="75"/>
      <c r="JBM50" s="75"/>
      <c r="JBN50" s="75"/>
      <c r="JBO50" s="75"/>
      <c r="JBP50" s="75"/>
      <c r="JBQ50" s="75"/>
      <c r="JBR50" s="75"/>
      <c r="JBS50" s="75"/>
      <c r="JBT50" s="75"/>
      <c r="JBU50" s="75"/>
      <c r="JBV50" s="75"/>
      <c r="JBW50" s="75"/>
      <c r="JBX50" s="75"/>
      <c r="JBY50" s="75"/>
      <c r="JBZ50" s="75"/>
      <c r="JCA50" s="75"/>
      <c r="JCB50" s="75"/>
      <c r="JCC50" s="75"/>
      <c r="JCD50" s="75"/>
      <c r="JCE50" s="75"/>
      <c r="JCF50" s="75"/>
      <c r="JCG50" s="75"/>
      <c r="JCH50" s="75"/>
      <c r="JCI50" s="75"/>
      <c r="JCJ50" s="75"/>
      <c r="JCK50" s="75"/>
      <c r="JCL50" s="75"/>
      <c r="JCM50" s="75"/>
      <c r="JCN50" s="75"/>
      <c r="JCO50" s="75"/>
      <c r="JCP50" s="75"/>
      <c r="JCQ50" s="75"/>
      <c r="JCR50" s="75"/>
      <c r="JCS50" s="75"/>
      <c r="JCT50" s="75"/>
      <c r="JCU50" s="75"/>
      <c r="JCV50" s="75"/>
      <c r="JCW50" s="75"/>
      <c r="JCX50" s="75"/>
      <c r="JCY50" s="75"/>
      <c r="JCZ50" s="75"/>
      <c r="JDA50" s="75"/>
      <c r="JDB50" s="75"/>
      <c r="JDC50" s="75"/>
      <c r="JDD50" s="75"/>
      <c r="JDE50" s="75"/>
      <c r="JDF50" s="75"/>
      <c r="JDG50" s="75"/>
      <c r="JDH50" s="75"/>
      <c r="JDI50" s="75"/>
      <c r="JDJ50" s="75"/>
      <c r="JDK50" s="75"/>
      <c r="JDL50" s="75"/>
      <c r="JDM50" s="75"/>
      <c r="JDN50" s="75"/>
      <c r="JDO50" s="75"/>
      <c r="JDP50" s="75"/>
      <c r="JDQ50" s="75"/>
      <c r="JDR50" s="75"/>
      <c r="JDS50" s="75"/>
      <c r="JDT50" s="75"/>
      <c r="JDU50" s="75"/>
      <c r="JDV50" s="75"/>
      <c r="JDW50" s="75"/>
      <c r="JDX50" s="75"/>
      <c r="JDY50" s="75"/>
      <c r="JDZ50" s="75"/>
      <c r="JEA50" s="75"/>
      <c r="JEB50" s="75"/>
      <c r="JEC50" s="75"/>
      <c r="JED50" s="75"/>
      <c r="JEE50" s="75"/>
      <c r="JEF50" s="75"/>
      <c r="JEG50" s="75"/>
      <c r="JEH50" s="75"/>
      <c r="JEI50" s="75"/>
      <c r="JEJ50" s="75"/>
      <c r="JEK50" s="75"/>
      <c r="JEL50" s="75"/>
      <c r="JEM50" s="75"/>
      <c r="JEN50" s="75"/>
      <c r="JEO50" s="75"/>
      <c r="JEP50" s="75"/>
      <c r="JEQ50" s="75"/>
      <c r="JER50" s="75"/>
      <c r="JES50" s="75"/>
      <c r="JET50" s="75"/>
      <c r="JEU50" s="75"/>
      <c r="JEV50" s="75"/>
      <c r="JEW50" s="75"/>
      <c r="JEX50" s="75"/>
      <c r="JEY50" s="75"/>
      <c r="JEZ50" s="75"/>
      <c r="JFA50" s="75"/>
      <c r="JFB50" s="75"/>
      <c r="JFC50" s="75"/>
      <c r="JFD50" s="75"/>
      <c r="JFE50" s="75"/>
      <c r="JFF50" s="75"/>
      <c r="JFG50" s="75"/>
      <c r="JFH50" s="75"/>
      <c r="JFI50" s="75"/>
      <c r="JFJ50" s="75"/>
      <c r="JFK50" s="75"/>
      <c r="JFL50" s="75"/>
      <c r="JFM50" s="75"/>
      <c r="JFN50" s="75"/>
      <c r="JFO50" s="75"/>
      <c r="JFP50" s="75"/>
      <c r="JFQ50" s="75"/>
      <c r="JFR50" s="75"/>
      <c r="JFS50" s="75"/>
      <c r="JFT50" s="75"/>
      <c r="JFU50" s="75"/>
      <c r="JFV50" s="75"/>
      <c r="JFW50" s="75"/>
      <c r="JFX50" s="75"/>
      <c r="JFY50" s="75"/>
      <c r="JFZ50" s="75"/>
      <c r="JGA50" s="75"/>
      <c r="JGB50" s="75"/>
      <c r="JGC50" s="75"/>
      <c r="JGD50" s="75"/>
      <c r="JGE50" s="75"/>
      <c r="JGF50" s="75"/>
      <c r="JGG50" s="75"/>
      <c r="JGH50" s="75"/>
      <c r="JGI50" s="75"/>
      <c r="JGJ50" s="75"/>
      <c r="JGK50" s="75"/>
      <c r="JGL50" s="75"/>
      <c r="JGM50" s="75"/>
      <c r="JGN50" s="75"/>
      <c r="JGO50" s="75"/>
      <c r="JGP50" s="75"/>
      <c r="JGQ50" s="75"/>
      <c r="JGR50" s="75"/>
      <c r="JGS50" s="75"/>
      <c r="JGT50" s="75"/>
      <c r="JGU50" s="75"/>
      <c r="JGV50" s="75"/>
      <c r="JGW50" s="75"/>
      <c r="JGX50" s="75"/>
      <c r="JGY50" s="75"/>
      <c r="JGZ50" s="75"/>
      <c r="JHA50" s="75"/>
      <c r="JHB50" s="75"/>
      <c r="JHC50" s="75"/>
      <c r="JHD50" s="75"/>
      <c r="JHE50" s="75"/>
      <c r="JHF50" s="75"/>
      <c r="JHG50" s="75"/>
      <c r="JHH50" s="75"/>
      <c r="JHI50" s="75"/>
      <c r="JHJ50" s="75"/>
      <c r="JHK50" s="75"/>
      <c r="JHL50" s="75"/>
      <c r="JHM50" s="75"/>
      <c r="JHN50" s="75"/>
      <c r="JHO50" s="75"/>
      <c r="JHP50" s="75"/>
      <c r="JHQ50" s="75"/>
      <c r="JHR50" s="75"/>
      <c r="JHS50" s="75"/>
      <c r="JHT50" s="75"/>
      <c r="JHU50" s="75"/>
      <c r="JHV50" s="75"/>
      <c r="JHW50" s="75"/>
      <c r="JHX50" s="75"/>
      <c r="JHY50" s="75"/>
      <c r="JHZ50" s="75"/>
      <c r="JIA50" s="75"/>
      <c r="JIB50" s="75"/>
      <c r="JIC50" s="75"/>
      <c r="JID50" s="75"/>
      <c r="JIE50" s="75"/>
      <c r="JIF50" s="75"/>
      <c r="JIG50" s="75"/>
      <c r="JIH50" s="75"/>
      <c r="JII50" s="75"/>
      <c r="JIJ50" s="75"/>
      <c r="JIK50" s="75"/>
      <c r="JIL50" s="75"/>
      <c r="JIM50" s="75"/>
      <c r="JIN50" s="75"/>
      <c r="JIO50" s="75"/>
      <c r="JIP50" s="75"/>
      <c r="JIQ50" s="75"/>
      <c r="JIR50" s="75"/>
      <c r="JIS50" s="75"/>
      <c r="JIT50" s="75"/>
      <c r="JIU50" s="75"/>
      <c r="JIV50" s="75"/>
      <c r="JIW50" s="75"/>
      <c r="JIX50" s="75"/>
      <c r="JIY50" s="75"/>
      <c r="JIZ50" s="75"/>
      <c r="JJA50" s="75"/>
      <c r="JJB50" s="75"/>
      <c r="JJC50" s="75"/>
      <c r="JJD50" s="75"/>
      <c r="JJE50" s="75"/>
      <c r="JJF50" s="75"/>
      <c r="JJG50" s="75"/>
      <c r="JJH50" s="75"/>
      <c r="JJI50" s="75"/>
      <c r="JJJ50" s="75"/>
      <c r="JJK50" s="75"/>
      <c r="JJL50" s="75"/>
      <c r="JJM50" s="75"/>
      <c r="JJN50" s="75"/>
      <c r="JJO50" s="75"/>
      <c r="JJP50" s="75"/>
      <c r="JJQ50" s="75"/>
      <c r="JJR50" s="75"/>
      <c r="JJS50" s="75"/>
      <c r="JJT50" s="75"/>
      <c r="JJU50" s="75"/>
      <c r="JJV50" s="75"/>
      <c r="JJW50" s="75"/>
      <c r="JJX50" s="75"/>
      <c r="JJY50" s="75"/>
      <c r="JJZ50" s="75"/>
      <c r="JKA50" s="75"/>
      <c r="JKB50" s="75"/>
      <c r="JKC50" s="75"/>
      <c r="JKD50" s="75"/>
      <c r="JKE50" s="75"/>
      <c r="JKF50" s="75"/>
      <c r="JKG50" s="75"/>
      <c r="JKH50" s="75"/>
      <c r="JKI50" s="75"/>
      <c r="JKJ50" s="75"/>
      <c r="JKK50" s="75"/>
      <c r="JKL50" s="75"/>
      <c r="JKM50" s="75"/>
      <c r="JKN50" s="75"/>
      <c r="JKO50" s="75"/>
      <c r="JKP50" s="75"/>
      <c r="JKQ50" s="75"/>
      <c r="JKR50" s="75"/>
      <c r="JKS50" s="75"/>
      <c r="JKT50" s="75"/>
      <c r="JKU50" s="75"/>
      <c r="JKV50" s="75"/>
      <c r="JKW50" s="75"/>
      <c r="JKX50" s="75"/>
      <c r="JKY50" s="75"/>
      <c r="JKZ50" s="75"/>
      <c r="JLA50" s="75"/>
      <c r="JLB50" s="75"/>
      <c r="JLC50" s="75"/>
      <c r="JLD50" s="75"/>
      <c r="JLE50" s="75"/>
      <c r="JLF50" s="75"/>
      <c r="JLG50" s="75"/>
      <c r="JLH50" s="75"/>
      <c r="JLI50" s="75"/>
      <c r="JLJ50" s="75"/>
      <c r="JLK50" s="75"/>
      <c r="JLL50" s="75"/>
      <c r="JLM50" s="75"/>
      <c r="JLN50" s="75"/>
      <c r="JLO50" s="75"/>
      <c r="JLP50" s="75"/>
      <c r="JLQ50" s="75"/>
      <c r="JLR50" s="75"/>
      <c r="JLS50" s="75"/>
      <c r="JLT50" s="75"/>
      <c r="JLU50" s="75"/>
      <c r="JLV50" s="75"/>
      <c r="JLW50" s="75"/>
      <c r="JLX50" s="75"/>
      <c r="JLY50" s="75"/>
      <c r="JLZ50" s="75"/>
      <c r="JMA50" s="75"/>
      <c r="JMB50" s="75"/>
      <c r="JMC50" s="75"/>
      <c r="JMD50" s="75"/>
      <c r="JME50" s="75"/>
      <c r="JMF50" s="75"/>
      <c r="JMG50" s="75"/>
      <c r="JMH50" s="75"/>
      <c r="JMI50" s="75"/>
      <c r="JMJ50" s="75"/>
      <c r="JMK50" s="75"/>
      <c r="JML50" s="75"/>
      <c r="JMM50" s="75"/>
      <c r="JMN50" s="75"/>
      <c r="JMO50" s="75"/>
      <c r="JMP50" s="75"/>
      <c r="JMQ50" s="75"/>
      <c r="JMR50" s="75"/>
      <c r="JMS50" s="75"/>
      <c r="JMT50" s="75"/>
      <c r="JMU50" s="75"/>
      <c r="JMV50" s="75"/>
      <c r="JMW50" s="75"/>
      <c r="JMX50" s="75"/>
      <c r="JMY50" s="75"/>
      <c r="JMZ50" s="75"/>
      <c r="JNA50" s="75"/>
      <c r="JNB50" s="75"/>
      <c r="JNC50" s="75"/>
      <c r="JND50" s="75"/>
      <c r="JNE50" s="75"/>
      <c r="JNF50" s="75"/>
      <c r="JNG50" s="75"/>
      <c r="JNH50" s="75"/>
      <c r="JNI50" s="75"/>
      <c r="JNJ50" s="75"/>
      <c r="JNK50" s="75"/>
      <c r="JNL50" s="75"/>
      <c r="JNM50" s="75"/>
      <c r="JNN50" s="75"/>
      <c r="JNO50" s="75"/>
      <c r="JNP50" s="75"/>
      <c r="JNQ50" s="75"/>
      <c r="JNR50" s="75"/>
      <c r="JNS50" s="75"/>
      <c r="JNT50" s="75"/>
      <c r="JNU50" s="75"/>
      <c r="JNV50" s="75"/>
      <c r="JNW50" s="75"/>
      <c r="JNX50" s="75"/>
      <c r="JNY50" s="75"/>
      <c r="JNZ50" s="75"/>
      <c r="JOA50" s="75"/>
      <c r="JOB50" s="75"/>
      <c r="JOC50" s="75"/>
      <c r="JOD50" s="75"/>
      <c r="JOE50" s="75"/>
      <c r="JOF50" s="75"/>
      <c r="JOG50" s="75"/>
      <c r="JOH50" s="75"/>
      <c r="JOI50" s="75"/>
      <c r="JOJ50" s="75"/>
      <c r="JOK50" s="75"/>
      <c r="JOL50" s="75"/>
      <c r="JOM50" s="75"/>
      <c r="JON50" s="75"/>
      <c r="JOO50" s="75"/>
      <c r="JOP50" s="75"/>
      <c r="JOQ50" s="75"/>
      <c r="JOR50" s="75"/>
      <c r="JOS50" s="75"/>
      <c r="JOT50" s="75"/>
      <c r="JOU50" s="75"/>
      <c r="JOV50" s="75"/>
      <c r="JOW50" s="75"/>
      <c r="JOX50" s="75"/>
      <c r="JOY50" s="75"/>
      <c r="JOZ50" s="75"/>
      <c r="JPA50" s="75"/>
      <c r="JPB50" s="75"/>
      <c r="JPC50" s="75"/>
      <c r="JPD50" s="75"/>
      <c r="JPE50" s="75"/>
      <c r="JPF50" s="75"/>
      <c r="JPG50" s="75"/>
      <c r="JPH50" s="75"/>
      <c r="JPI50" s="75"/>
      <c r="JPJ50" s="75"/>
      <c r="JPK50" s="75"/>
      <c r="JPL50" s="75"/>
      <c r="JPM50" s="75"/>
      <c r="JPN50" s="75"/>
      <c r="JPO50" s="75"/>
      <c r="JPP50" s="75"/>
      <c r="JPQ50" s="75"/>
      <c r="JPR50" s="75"/>
      <c r="JPS50" s="75"/>
      <c r="JPT50" s="75"/>
      <c r="JPU50" s="75"/>
      <c r="JPV50" s="75"/>
      <c r="JPW50" s="75"/>
      <c r="JPX50" s="75"/>
      <c r="JPY50" s="75"/>
      <c r="JPZ50" s="75"/>
      <c r="JQA50" s="75"/>
      <c r="JQB50" s="75"/>
      <c r="JQC50" s="75"/>
      <c r="JQD50" s="75"/>
      <c r="JQE50" s="75"/>
      <c r="JQF50" s="75"/>
      <c r="JQG50" s="75"/>
      <c r="JQH50" s="75"/>
      <c r="JQI50" s="75"/>
      <c r="JQJ50" s="75"/>
      <c r="JQK50" s="75"/>
      <c r="JQL50" s="75"/>
      <c r="JQM50" s="75"/>
      <c r="JQN50" s="75"/>
      <c r="JQO50" s="75"/>
      <c r="JQP50" s="75"/>
      <c r="JQQ50" s="75"/>
      <c r="JQR50" s="75"/>
      <c r="JQS50" s="75"/>
      <c r="JQT50" s="75"/>
      <c r="JQU50" s="75"/>
      <c r="JQV50" s="75"/>
      <c r="JQW50" s="75"/>
      <c r="JQX50" s="75"/>
      <c r="JQY50" s="75"/>
      <c r="JQZ50" s="75"/>
      <c r="JRA50" s="75"/>
      <c r="JRB50" s="75"/>
      <c r="JRC50" s="75"/>
      <c r="JRD50" s="75"/>
      <c r="JRE50" s="75"/>
      <c r="JRF50" s="75"/>
      <c r="JRG50" s="75"/>
      <c r="JRH50" s="75"/>
      <c r="JRI50" s="75"/>
      <c r="JRJ50" s="75"/>
      <c r="JRK50" s="75"/>
      <c r="JRL50" s="75"/>
      <c r="JRM50" s="75"/>
      <c r="JRN50" s="75"/>
      <c r="JRO50" s="75"/>
      <c r="JRP50" s="75"/>
      <c r="JRQ50" s="75"/>
      <c r="JRR50" s="75"/>
      <c r="JRS50" s="75"/>
      <c r="JRT50" s="75"/>
      <c r="JRU50" s="75"/>
      <c r="JRV50" s="75"/>
      <c r="JRW50" s="75"/>
      <c r="JRX50" s="75"/>
      <c r="JRY50" s="75"/>
      <c r="JRZ50" s="75"/>
      <c r="JSA50" s="75"/>
      <c r="JSB50" s="75"/>
      <c r="JSC50" s="75"/>
      <c r="JSD50" s="75"/>
      <c r="JSE50" s="75"/>
      <c r="JSF50" s="75"/>
      <c r="JSG50" s="75"/>
      <c r="JSH50" s="75"/>
      <c r="JSI50" s="75"/>
      <c r="JSJ50" s="75"/>
      <c r="JSK50" s="75"/>
      <c r="JSL50" s="75"/>
      <c r="JSM50" s="75"/>
      <c r="JSN50" s="75"/>
      <c r="JSO50" s="75"/>
      <c r="JSP50" s="75"/>
      <c r="JSQ50" s="75"/>
      <c r="JSR50" s="75"/>
      <c r="JSS50" s="75"/>
      <c r="JST50" s="75"/>
      <c r="JSU50" s="75"/>
      <c r="JSV50" s="75"/>
      <c r="JSW50" s="75"/>
      <c r="JSX50" s="75"/>
      <c r="JSY50" s="75"/>
      <c r="JSZ50" s="75"/>
      <c r="JTA50" s="75"/>
      <c r="JTB50" s="75"/>
      <c r="JTC50" s="75"/>
      <c r="JTD50" s="75"/>
      <c r="JTE50" s="75"/>
      <c r="JTF50" s="75"/>
      <c r="JTG50" s="75"/>
      <c r="JTH50" s="75"/>
      <c r="JTI50" s="75"/>
      <c r="JTJ50" s="75"/>
      <c r="JTK50" s="75"/>
      <c r="JTL50" s="75"/>
      <c r="JTM50" s="75"/>
      <c r="JTN50" s="75"/>
      <c r="JTO50" s="75"/>
      <c r="JTP50" s="75"/>
      <c r="JTQ50" s="75"/>
      <c r="JTR50" s="75"/>
      <c r="JTS50" s="75"/>
      <c r="JTT50" s="75"/>
      <c r="JTU50" s="75"/>
      <c r="JTV50" s="75"/>
      <c r="JTW50" s="75"/>
      <c r="JTX50" s="75"/>
      <c r="JTY50" s="75"/>
      <c r="JTZ50" s="75"/>
      <c r="JUA50" s="75"/>
      <c r="JUB50" s="75"/>
      <c r="JUC50" s="75"/>
      <c r="JUD50" s="75"/>
      <c r="JUE50" s="75"/>
      <c r="JUF50" s="75"/>
      <c r="JUG50" s="75"/>
      <c r="JUH50" s="75"/>
      <c r="JUI50" s="75"/>
      <c r="JUJ50" s="75"/>
      <c r="JUK50" s="75"/>
      <c r="JUL50" s="75"/>
      <c r="JUM50" s="75"/>
      <c r="JUN50" s="75"/>
      <c r="JUO50" s="75"/>
      <c r="JUP50" s="75"/>
      <c r="JUQ50" s="75"/>
      <c r="JUR50" s="75"/>
      <c r="JUS50" s="75"/>
      <c r="JUT50" s="75"/>
      <c r="JUU50" s="75"/>
      <c r="JUV50" s="75"/>
      <c r="JUW50" s="75"/>
      <c r="JUX50" s="75"/>
      <c r="JUY50" s="75"/>
      <c r="JUZ50" s="75"/>
      <c r="JVA50" s="75"/>
      <c r="JVB50" s="75"/>
      <c r="JVC50" s="75"/>
      <c r="JVD50" s="75"/>
      <c r="JVE50" s="75"/>
      <c r="JVF50" s="75"/>
      <c r="JVG50" s="75"/>
      <c r="JVH50" s="75"/>
      <c r="JVI50" s="75"/>
      <c r="JVJ50" s="75"/>
      <c r="JVK50" s="75"/>
      <c r="JVL50" s="75"/>
      <c r="JVM50" s="75"/>
      <c r="JVN50" s="75"/>
      <c r="JVO50" s="75"/>
      <c r="JVP50" s="75"/>
      <c r="JVQ50" s="75"/>
      <c r="JVR50" s="75"/>
      <c r="JVS50" s="75"/>
      <c r="JVT50" s="75"/>
      <c r="JVU50" s="75"/>
      <c r="JVV50" s="75"/>
      <c r="JVW50" s="75"/>
      <c r="JVX50" s="75"/>
      <c r="JVY50" s="75"/>
      <c r="JVZ50" s="75"/>
      <c r="JWA50" s="75"/>
      <c r="JWB50" s="75"/>
      <c r="JWC50" s="75"/>
      <c r="JWD50" s="75"/>
      <c r="JWE50" s="75"/>
      <c r="JWF50" s="75"/>
      <c r="JWG50" s="75"/>
      <c r="JWH50" s="75"/>
      <c r="JWI50" s="75"/>
      <c r="JWJ50" s="75"/>
      <c r="JWK50" s="75"/>
      <c r="JWL50" s="75"/>
      <c r="JWM50" s="75"/>
      <c r="JWN50" s="75"/>
      <c r="JWO50" s="75"/>
      <c r="JWP50" s="75"/>
      <c r="JWQ50" s="75"/>
      <c r="JWR50" s="75"/>
      <c r="JWS50" s="75"/>
      <c r="JWT50" s="75"/>
      <c r="JWU50" s="75"/>
      <c r="JWV50" s="75"/>
      <c r="JWW50" s="75"/>
      <c r="JWX50" s="75"/>
      <c r="JWY50" s="75"/>
      <c r="JWZ50" s="75"/>
      <c r="JXA50" s="75"/>
      <c r="JXB50" s="75"/>
      <c r="JXC50" s="75"/>
      <c r="JXD50" s="75"/>
      <c r="JXE50" s="75"/>
      <c r="JXF50" s="75"/>
      <c r="JXG50" s="75"/>
      <c r="JXH50" s="75"/>
      <c r="JXI50" s="75"/>
      <c r="JXJ50" s="75"/>
      <c r="JXK50" s="75"/>
      <c r="JXL50" s="75"/>
      <c r="JXM50" s="75"/>
      <c r="JXN50" s="75"/>
      <c r="JXO50" s="75"/>
      <c r="JXP50" s="75"/>
      <c r="JXQ50" s="75"/>
      <c r="JXR50" s="75"/>
      <c r="JXS50" s="75"/>
      <c r="JXT50" s="75"/>
      <c r="JXU50" s="75"/>
      <c r="JXV50" s="75"/>
      <c r="JXW50" s="75"/>
      <c r="JXX50" s="75"/>
      <c r="JXY50" s="75"/>
      <c r="JXZ50" s="75"/>
      <c r="JYA50" s="75"/>
      <c r="JYB50" s="75"/>
      <c r="JYC50" s="75"/>
      <c r="JYD50" s="75"/>
      <c r="JYE50" s="75"/>
      <c r="JYF50" s="75"/>
      <c r="JYG50" s="75"/>
      <c r="JYH50" s="75"/>
      <c r="JYI50" s="75"/>
      <c r="JYJ50" s="75"/>
      <c r="JYK50" s="75"/>
      <c r="JYL50" s="75"/>
      <c r="JYM50" s="75"/>
      <c r="JYN50" s="75"/>
      <c r="JYO50" s="75"/>
      <c r="JYP50" s="75"/>
      <c r="JYQ50" s="75"/>
      <c r="JYR50" s="75"/>
      <c r="JYS50" s="75"/>
      <c r="JYT50" s="75"/>
      <c r="JYU50" s="75"/>
      <c r="JYV50" s="75"/>
      <c r="JYW50" s="75"/>
      <c r="JYX50" s="75"/>
      <c r="JYY50" s="75"/>
      <c r="JYZ50" s="75"/>
      <c r="JZA50" s="75"/>
      <c r="JZB50" s="75"/>
      <c r="JZC50" s="75"/>
      <c r="JZD50" s="75"/>
      <c r="JZE50" s="75"/>
      <c r="JZF50" s="75"/>
      <c r="JZG50" s="75"/>
      <c r="JZH50" s="75"/>
      <c r="JZI50" s="75"/>
      <c r="JZJ50" s="75"/>
      <c r="JZK50" s="75"/>
      <c r="JZL50" s="75"/>
      <c r="JZM50" s="75"/>
      <c r="JZN50" s="75"/>
      <c r="JZO50" s="75"/>
      <c r="JZP50" s="75"/>
      <c r="JZQ50" s="75"/>
      <c r="JZR50" s="75"/>
      <c r="JZS50" s="75"/>
      <c r="JZT50" s="75"/>
      <c r="JZU50" s="75"/>
      <c r="JZV50" s="75"/>
      <c r="JZW50" s="75"/>
      <c r="JZX50" s="75"/>
      <c r="JZY50" s="75"/>
      <c r="JZZ50" s="75"/>
      <c r="KAA50" s="75"/>
      <c r="KAB50" s="75"/>
      <c r="KAC50" s="75"/>
      <c r="KAD50" s="75"/>
      <c r="KAE50" s="75"/>
      <c r="KAF50" s="75"/>
      <c r="KAG50" s="75"/>
      <c r="KAH50" s="75"/>
      <c r="KAI50" s="75"/>
      <c r="KAJ50" s="75"/>
      <c r="KAK50" s="75"/>
      <c r="KAL50" s="75"/>
      <c r="KAM50" s="75"/>
      <c r="KAN50" s="75"/>
      <c r="KAO50" s="75"/>
      <c r="KAP50" s="75"/>
      <c r="KAQ50" s="75"/>
      <c r="KAR50" s="75"/>
      <c r="KAS50" s="75"/>
      <c r="KAT50" s="75"/>
      <c r="KAU50" s="75"/>
      <c r="KAV50" s="75"/>
      <c r="KAW50" s="75"/>
      <c r="KAX50" s="75"/>
      <c r="KAY50" s="75"/>
      <c r="KAZ50" s="75"/>
      <c r="KBA50" s="75"/>
      <c r="KBB50" s="75"/>
      <c r="KBC50" s="75"/>
      <c r="KBD50" s="75"/>
      <c r="KBE50" s="75"/>
      <c r="KBF50" s="75"/>
      <c r="KBG50" s="75"/>
      <c r="KBH50" s="75"/>
      <c r="KBI50" s="75"/>
      <c r="KBJ50" s="75"/>
      <c r="KBK50" s="75"/>
      <c r="KBL50" s="75"/>
      <c r="KBM50" s="75"/>
      <c r="KBN50" s="75"/>
      <c r="KBO50" s="75"/>
      <c r="KBP50" s="75"/>
      <c r="KBQ50" s="75"/>
      <c r="KBR50" s="75"/>
      <c r="KBS50" s="75"/>
      <c r="KBT50" s="75"/>
      <c r="KBU50" s="75"/>
      <c r="KBV50" s="75"/>
      <c r="KBW50" s="75"/>
      <c r="KBX50" s="75"/>
      <c r="KBY50" s="75"/>
      <c r="KBZ50" s="75"/>
      <c r="KCA50" s="75"/>
      <c r="KCB50" s="75"/>
      <c r="KCC50" s="75"/>
      <c r="KCD50" s="75"/>
      <c r="KCE50" s="75"/>
      <c r="KCF50" s="75"/>
      <c r="KCG50" s="75"/>
      <c r="KCH50" s="75"/>
      <c r="KCI50" s="75"/>
      <c r="KCJ50" s="75"/>
      <c r="KCK50" s="75"/>
      <c r="KCL50" s="75"/>
      <c r="KCM50" s="75"/>
      <c r="KCN50" s="75"/>
      <c r="KCO50" s="75"/>
      <c r="KCP50" s="75"/>
      <c r="KCQ50" s="75"/>
      <c r="KCR50" s="75"/>
      <c r="KCS50" s="75"/>
      <c r="KCT50" s="75"/>
      <c r="KCU50" s="75"/>
      <c r="KCV50" s="75"/>
      <c r="KCW50" s="75"/>
      <c r="KCX50" s="75"/>
      <c r="KCY50" s="75"/>
      <c r="KCZ50" s="75"/>
      <c r="KDA50" s="75"/>
      <c r="KDB50" s="75"/>
      <c r="KDC50" s="75"/>
      <c r="KDD50" s="75"/>
      <c r="KDE50" s="75"/>
      <c r="KDF50" s="75"/>
      <c r="KDG50" s="75"/>
      <c r="KDH50" s="75"/>
      <c r="KDI50" s="75"/>
      <c r="KDJ50" s="75"/>
      <c r="KDK50" s="75"/>
      <c r="KDL50" s="75"/>
      <c r="KDM50" s="75"/>
      <c r="KDN50" s="75"/>
      <c r="KDO50" s="75"/>
      <c r="KDP50" s="75"/>
      <c r="KDQ50" s="75"/>
      <c r="KDR50" s="75"/>
      <c r="KDS50" s="75"/>
      <c r="KDT50" s="75"/>
      <c r="KDU50" s="75"/>
      <c r="KDV50" s="75"/>
      <c r="KDW50" s="75"/>
      <c r="KDX50" s="75"/>
      <c r="KDY50" s="75"/>
      <c r="KDZ50" s="75"/>
      <c r="KEA50" s="75"/>
      <c r="KEB50" s="75"/>
      <c r="KEC50" s="75"/>
      <c r="KED50" s="75"/>
      <c r="KEE50" s="75"/>
      <c r="KEF50" s="75"/>
      <c r="KEG50" s="75"/>
      <c r="KEH50" s="75"/>
      <c r="KEI50" s="75"/>
      <c r="KEJ50" s="75"/>
      <c r="KEK50" s="75"/>
      <c r="KEL50" s="75"/>
      <c r="KEM50" s="75"/>
      <c r="KEN50" s="75"/>
      <c r="KEO50" s="75"/>
      <c r="KEP50" s="75"/>
      <c r="KEQ50" s="75"/>
      <c r="KER50" s="75"/>
      <c r="KES50" s="75"/>
      <c r="KET50" s="75"/>
      <c r="KEU50" s="75"/>
      <c r="KEV50" s="75"/>
      <c r="KEW50" s="75"/>
      <c r="KEX50" s="75"/>
      <c r="KEY50" s="75"/>
      <c r="KEZ50" s="75"/>
      <c r="KFA50" s="75"/>
      <c r="KFB50" s="75"/>
      <c r="KFC50" s="75"/>
      <c r="KFD50" s="75"/>
      <c r="KFE50" s="75"/>
      <c r="KFF50" s="75"/>
      <c r="KFG50" s="75"/>
      <c r="KFH50" s="75"/>
      <c r="KFI50" s="75"/>
      <c r="KFJ50" s="75"/>
      <c r="KFK50" s="75"/>
      <c r="KFL50" s="75"/>
      <c r="KFM50" s="75"/>
      <c r="KFN50" s="75"/>
      <c r="KFO50" s="75"/>
      <c r="KFP50" s="75"/>
      <c r="KFQ50" s="75"/>
      <c r="KFR50" s="75"/>
      <c r="KFS50" s="75"/>
      <c r="KFT50" s="75"/>
      <c r="KFU50" s="75"/>
      <c r="KFV50" s="75"/>
      <c r="KFW50" s="75"/>
      <c r="KFX50" s="75"/>
      <c r="KFY50" s="75"/>
      <c r="KFZ50" s="75"/>
      <c r="KGA50" s="75"/>
      <c r="KGB50" s="75"/>
      <c r="KGC50" s="75"/>
      <c r="KGD50" s="75"/>
      <c r="KGE50" s="75"/>
      <c r="KGF50" s="75"/>
      <c r="KGG50" s="75"/>
      <c r="KGH50" s="75"/>
      <c r="KGI50" s="75"/>
      <c r="KGJ50" s="75"/>
      <c r="KGK50" s="75"/>
      <c r="KGL50" s="75"/>
      <c r="KGM50" s="75"/>
      <c r="KGN50" s="75"/>
      <c r="KGO50" s="75"/>
      <c r="KGP50" s="75"/>
      <c r="KGQ50" s="75"/>
      <c r="KGR50" s="75"/>
      <c r="KGS50" s="75"/>
      <c r="KGT50" s="75"/>
      <c r="KGU50" s="75"/>
      <c r="KGV50" s="75"/>
      <c r="KGW50" s="75"/>
      <c r="KGX50" s="75"/>
      <c r="KGY50" s="75"/>
      <c r="KGZ50" s="75"/>
      <c r="KHA50" s="75"/>
      <c r="KHB50" s="75"/>
      <c r="KHC50" s="75"/>
      <c r="KHD50" s="75"/>
      <c r="KHE50" s="75"/>
      <c r="KHF50" s="75"/>
      <c r="KHG50" s="75"/>
      <c r="KHH50" s="75"/>
      <c r="KHI50" s="75"/>
      <c r="KHJ50" s="75"/>
      <c r="KHK50" s="75"/>
      <c r="KHL50" s="75"/>
      <c r="KHM50" s="75"/>
      <c r="KHN50" s="75"/>
      <c r="KHO50" s="75"/>
      <c r="KHP50" s="75"/>
      <c r="KHQ50" s="75"/>
      <c r="KHR50" s="75"/>
      <c r="KHS50" s="75"/>
      <c r="KHT50" s="75"/>
      <c r="KHU50" s="75"/>
      <c r="KHV50" s="75"/>
      <c r="KHW50" s="75"/>
      <c r="KHX50" s="75"/>
      <c r="KHY50" s="75"/>
      <c r="KHZ50" s="75"/>
      <c r="KIA50" s="75"/>
      <c r="KIB50" s="75"/>
      <c r="KIC50" s="75"/>
      <c r="KID50" s="75"/>
      <c r="KIE50" s="75"/>
      <c r="KIF50" s="75"/>
      <c r="KIG50" s="75"/>
      <c r="KIH50" s="75"/>
      <c r="KII50" s="75"/>
      <c r="KIJ50" s="75"/>
      <c r="KIK50" s="75"/>
      <c r="KIL50" s="75"/>
      <c r="KIM50" s="75"/>
      <c r="KIN50" s="75"/>
      <c r="KIO50" s="75"/>
      <c r="KIP50" s="75"/>
      <c r="KIQ50" s="75"/>
      <c r="KIR50" s="75"/>
      <c r="KIS50" s="75"/>
      <c r="KIT50" s="75"/>
      <c r="KIU50" s="75"/>
      <c r="KIV50" s="75"/>
      <c r="KIW50" s="75"/>
      <c r="KIX50" s="75"/>
      <c r="KIY50" s="75"/>
      <c r="KIZ50" s="75"/>
      <c r="KJA50" s="75"/>
      <c r="KJB50" s="75"/>
      <c r="KJC50" s="75"/>
      <c r="KJD50" s="75"/>
      <c r="KJE50" s="75"/>
      <c r="KJF50" s="75"/>
      <c r="KJG50" s="75"/>
      <c r="KJH50" s="75"/>
      <c r="KJI50" s="75"/>
      <c r="KJJ50" s="75"/>
      <c r="KJK50" s="75"/>
      <c r="KJL50" s="75"/>
      <c r="KJM50" s="75"/>
      <c r="KJN50" s="75"/>
      <c r="KJO50" s="75"/>
      <c r="KJP50" s="75"/>
      <c r="KJQ50" s="75"/>
      <c r="KJR50" s="75"/>
      <c r="KJS50" s="75"/>
      <c r="KJT50" s="75"/>
      <c r="KJU50" s="75"/>
      <c r="KJV50" s="75"/>
      <c r="KJW50" s="75"/>
      <c r="KJX50" s="75"/>
      <c r="KJY50" s="75"/>
      <c r="KJZ50" s="75"/>
      <c r="KKA50" s="75"/>
      <c r="KKB50" s="75"/>
      <c r="KKC50" s="75"/>
      <c r="KKD50" s="75"/>
      <c r="KKE50" s="75"/>
      <c r="KKF50" s="75"/>
      <c r="KKG50" s="75"/>
      <c r="KKH50" s="75"/>
      <c r="KKI50" s="75"/>
      <c r="KKJ50" s="75"/>
      <c r="KKK50" s="75"/>
      <c r="KKL50" s="75"/>
      <c r="KKM50" s="75"/>
      <c r="KKN50" s="75"/>
      <c r="KKO50" s="75"/>
      <c r="KKP50" s="75"/>
      <c r="KKQ50" s="75"/>
      <c r="KKR50" s="75"/>
      <c r="KKS50" s="75"/>
      <c r="KKT50" s="75"/>
      <c r="KKU50" s="75"/>
      <c r="KKV50" s="75"/>
      <c r="KKW50" s="75"/>
      <c r="KKX50" s="75"/>
      <c r="KKY50" s="75"/>
      <c r="KKZ50" s="75"/>
      <c r="KLA50" s="75"/>
      <c r="KLB50" s="75"/>
      <c r="KLC50" s="75"/>
      <c r="KLD50" s="75"/>
      <c r="KLE50" s="75"/>
      <c r="KLF50" s="75"/>
      <c r="KLG50" s="75"/>
      <c r="KLH50" s="75"/>
      <c r="KLI50" s="75"/>
      <c r="KLJ50" s="75"/>
      <c r="KLK50" s="75"/>
      <c r="KLL50" s="75"/>
      <c r="KLM50" s="75"/>
      <c r="KLN50" s="75"/>
      <c r="KLO50" s="75"/>
      <c r="KLP50" s="75"/>
      <c r="KLQ50" s="75"/>
      <c r="KLR50" s="75"/>
      <c r="KLS50" s="75"/>
      <c r="KLT50" s="75"/>
      <c r="KLU50" s="75"/>
      <c r="KLV50" s="75"/>
      <c r="KLW50" s="75"/>
      <c r="KLX50" s="75"/>
      <c r="KLY50" s="75"/>
      <c r="KLZ50" s="75"/>
      <c r="KMA50" s="75"/>
      <c r="KMB50" s="75"/>
      <c r="KMC50" s="75"/>
      <c r="KMD50" s="75"/>
      <c r="KME50" s="75"/>
      <c r="KMF50" s="75"/>
      <c r="KMG50" s="75"/>
      <c r="KMH50" s="75"/>
      <c r="KMI50" s="75"/>
      <c r="KMJ50" s="75"/>
      <c r="KMK50" s="75"/>
      <c r="KML50" s="75"/>
      <c r="KMM50" s="75"/>
      <c r="KMN50" s="75"/>
      <c r="KMO50" s="75"/>
      <c r="KMP50" s="75"/>
      <c r="KMQ50" s="75"/>
      <c r="KMR50" s="75"/>
      <c r="KMS50" s="75"/>
      <c r="KMT50" s="75"/>
      <c r="KMU50" s="75"/>
      <c r="KMV50" s="75"/>
      <c r="KMW50" s="75"/>
      <c r="KMX50" s="75"/>
      <c r="KMY50" s="75"/>
      <c r="KMZ50" s="75"/>
      <c r="KNA50" s="75"/>
      <c r="KNB50" s="75"/>
      <c r="KNC50" s="75"/>
      <c r="KND50" s="75"/>
      <c r="KNE50" s="75"/>
      <c r="KNF50" s="75"/>
      <c r="KNG50" s="75"/>
      <c r="KNH50" s="75"/>
      <c r="KNI50" s="75"/>
      <c r="KNJ50" s="75"/>
      <c r="KNK50" s="75"/>
      <c r="KNL50" s="75"/>
      <c r="KNM50" s="75"/>
      <c r="KNN50" s="75"/>
      <c r="KNO50" s="75"/>
      <c r="KNP50" s="75"/>
      <c r="KNQ50" s="75"/>
      <c r="KNR50" s="75"/>
      <c r="KNS50" s="75"/>
      <c r="KNT50" s="75"/>
      <c r="KNU50" s="75"/>
      <c r="KNV50" s="75"/>
      <c r="KNW50" s="75"/>
      <c r="KNX50" s="75"/>
      <c r="KNY50" s="75"/>
      <c r="KNZ50" s="75"/>
      <c r="KOA50" s="75"/>
      <c r="KOB50" s="75"/>
      <c r="KOC50" s="75"/>
      <c r="KOD50" s="75"/>
      <c r="KOE50" s="75"/>
      <c r="KOF50" s="75"/>
      <c r="KOG50" s="75"/>
      <c r="KOH50" s="75"/>
      <c r="KOI50" s="75"/>
      <c r="KOJ50" s="75"/>
      <c r="KOK50" s="75"/>
      <c r="KOL50" s="75"/>
      <c r="KOM50" s="75"/>
      <c r="KON50" s="75"/>
      <c r="KOO50" s="75"/>
      <c r="KOP50" s="75"/>
      <c r="KOQ50" s="75"/>
      <c r="KOR50" s="75"/>
      <c r="KOS50" s="75"/>
      <c r="KOT50" s="75"/>
      <c r="KOU50" s="75"/>
      <c r="KOV50" s="75"/>
      <c r="KOW50" s="75"/>
      <c r="KOX50" s="75"/>
      <c r="KOY50" s="75"/>
      <c r="KOZ50" s="75"/>
      <c r="KPA50" s="75"/>
      <c r="KPB50" s="75"/>
      <c r="KPC50" s="75"/>
      <c r="KPD50" s="75"/>
      <c r="KPE50" s="75"/>
      <c r="KPF50" s="75"/>
      <c r="KPG50" s="75"/>
      <c r="KPH50" s="75"/>
      <c r="KPI50" s="75"/>
      <c r="KPJ50" s="75"/>
      <c r="KPK50" s="75"/>
      <c r="KPL50" s="75"/>
      <c r="KPM50" s="75"/>
      <c r="KPN50" s="75"/>
      <c r="KPO50" s="75"/>
      <c r="KPP50" s="75"/>
      <c r="KPQ50" s="75"/>
      <c r="KPR50" s="75"/>
      <c r="KPS50" s="75"/>
      <c r="KPT50" s="75"/>
      <c r="KPU50" s="75"/>
      <c r="KPV50" s="75"/>
      <c r="KPW50" s="75"/>
      <c r="KPX50" s="75"/>
      <c r="KPY50" s="75"/>
      <c r="KPZ50" s="75"/>
      <c r="KQA50" s="75"/>
      <c r="KQB50" s="75"/>
      <c r="KQC50" s="75"/>
      <c r="KQD50" s="75"/>
      <c r="KQE50" s="75"/>
      <c r="KQF50" s="75"/>
      <c r="KQG50" s="75"/>
      <c r="KQH50" s="75"/>
      <c r="KQI50" s="75"/>
      <c r="KQJ50" s="75"/>
      <c r="KQK50" s="75"/>
      <c r="KQL50" s="75"/>
      <c r="KQM50" s="75"/>
      <c r="KQN50" s="75"/>
      <c r="KQO50" s="75"/>
      <c r="KQP50" s="75"/>
      <c r="KQQ50" s="75"/>
      <c r="KQR50" s="75"/>
      <c r="KQS50" s="75"/>
      <c r="KQT50" s="75"/>
      <c r="KQU50" s="75"/>
      <c r="KQV50" s="75"/>
      <c r="KQW50" s="75"/>
      <c r="KQX50" s="75"/>
      <c r="KQY50" s="75"/>
      <c r="KQZ50" s="75"/>
      <c r="KRA50" s="75"/>
      <c r="KRB50" s="75"/>
      <c r="KRC50" s="75"/>
      <c r="KRD50" s="75"/>
      <c r="KRE50" s="75"/>
      <c r="KRF50" s="75"/>
      <c r="KRG50" s="75"/>
      <c r="KRH50" s="75"/>
      <c r="KRI50" s="75"/>
      <c r="KRJ50" s="75"/>
      <c r="KRK50" s="75"/>
      <c r="KRL50" s="75"/>
      <c r="KRM50" s="75"/>
      <c r="KRN50" s="75"/>
      <c r="KRO50" s="75"/>
      <c r="KRP50" s="75"/>
      <c r="KRQ50" s="75"/>
      <c r="KRR50" s="75"/>
      <c r="KRS50" s="75"/>
      <c r="KRT50" s="75"/>
      <c r="KRU50" s="75"/>
      <c r="KRV50" s="75"/>
      <c r="KRW50" s="75"/>
      <c r="KRX50" s="75"/>
      <c r="KRY50" s="75"/>
      <c r="KRZ50" s="75"/>
      <c r="KSA50" s="75"/>
      <c r="KSB50" s="75"/>
      <c r="KSC50" s="75"/>
      <c r="KSD50" s="75"/>
      <c r="KSE50" s="75"/>
      <c r="KSF50" s="75"/>
      <c r="KSG50" s="75"/>
      <c r="KSH50" s="75"/>
      <c r="KSI50" s="75"/>
      <c r="KSJ50" s="75"/>
      <c r="KSK50" s="75"/>
      <c r="KSL50" s="75"/>
      <c r="KSM50" s="75"/>
      <c r="KSN50" s="75"/>
      <c r="KSO50" s="75"/>
      <c r="KSP50" s="75"/>
      <c r="KSQ50" s="75"/>
      <c r="KSR50" s="75"/>
      <c r="KSS50" s="75"/>
      <c r="KST50" s="75"/>
      <c r="KSU50" s="75"/>
      <c r="KSV50" s="75"/>
      <c r="KSW50" s="75"/>
      <c r="KSX50" s="75"/>
      <c r="KSY50" s="75"/>
      <c r="KSZ50" s="75"/>
      <c r="KTA50" s="75"/>
      <c r="KTB50" s="75"/>
      <c r="KTC50" s="75"/>
      <c r="KTD50" s="75"/>
      <c r="KTE50" s="75"/>
      <c r="KTF50" s="75"/>
      <c r="KTG50" s="75"/>
      <c r="KTH50" s="75"/>
      <c r="KTI50" s="75"/>
      <c r="KTJ50" s="75"/>
      <c r="KTK50" s="75"/>
      <c r="KTL50" s="75"/>
      <c r="KTM50" s="75"/>
      <c r="KTN50" s="75"/>
      <c r="KTO50" s="75"/>
      <c r="KTP50" s="75"/>
      <c r="KTQ50" s="75"/>
      <c r="KTR50" s="75"/>
      <c r="KTS50" s="75"/>
      <c r="KTT50" s="75"/>
      <c r="KTU50" s="75"/>
      <c r="KTV50" s="75"/>
      <c r="KTW50" s="75"/>
      <c r="KTX50" s="75"/>
      <c r="KTY50" s="75"/>
      <c r="KTZ50" s="75"/>
      <c r="KUA50" s="75"/>
      <c r="KUB50" s="75"/>
      <c r="KUC50" s="75"/>
      <c r="KUD50" s="75"/>
      <c r="KUE50" s="75"/>
      <c r="KUF50" s="75"/>
      <c r="KUG50" s="75"/>
      <c r="KUH50" s="75"/>
      <c r="KUI50" s="75"/>
      <c r="KUJ50" s="75"/>
      <c r="KUK50" s="75"/>
      <c r="KUL50" s="75"/>
      <c r="KUM50" s="75"/>
      <c r="KUN50" s="75"/>
      <c r="KUO50" s="75"/>
      <c r="KUP50" s="75"/>
      <c r="KUQ50" s="75"/>
      <c r="KUR50" s="75"/>
      <c r="KUS50" s="75"/>
      <c r="KUT50" s="75"/>
      <c r="KUU50" s="75"/>
      <c r="KUV50" s="75"/>
      <c r="KUW50" s="75"/>
      <c r="KUX50" s="75"/>
      <c r="KUY50" s="75"/>
      <c r="KUZ50" s="75"/>
      <c r="KVA50" s="75"/>
      <c r="KVB50" s="75"/>
      <c r="KVC50" s="75"/>
      <c r="KVD50" s="75"/>
      <c r="KVE50" s="75"/>
      <c r="KVF50" s="75"/>
      <c r="KVG50" s="75"/>
      <c r="KVH50" s="75"/>
      <c r="KVI50" s="75"/>
      <c r="KVJ50" s="75"/>
      <c r="KVK50" s="75"/>
      <c r="KVL50" s="75"/>
      <c r="KVM50" s="75"/>
      <c r="KVN50" s="75"/>
      <c r="KVO50" s="75"/>
      <c r="KVP50" s="75"/>
      <c r="KVQ50" s="75"/>
      <c r="KVR50" s="75"/>
      <c r="KVS50" s="75"/>
      <c r="KVT50" s="75"/>
      <c r="KVU50" s="75"/>
      <c r="KVV50" s="75"/>
      <c r="KVW50" s="75"/>
      <c r="KVX50" s="75"/>
      <c r="KVY50" s="75"/>
      <c r="KVZ50" s="75"/>
      <c r="KWA50" s="75"/>
      <c r="KWB50" s="75"/>
      <c r="KWC50" s="75"/>
      <c r="KWD50" s="75"/>
      <c r="KWE50" s="75"/>
      <c r="KWF50" s="75"/>
      <c r="KWG50" s="75"/>
      <c r="KWH50" s="75"/>
      <c r="KWI50" s="75"/>
      <c r="KWJ50" s="75"/>
      <c r="KWK50" s="75"/>
      <c r="KWL50" s="75"/>
      <c r="KWM50" s="75"/>
      <c r="KWN50" s="75"/>
      <c r="KWO50" s="75"/>
      <c r="KWP50" s="75"/>
      <c r="KWQ50" s="75"/>
      <c r="KWR50" s="75"/>
      <c r="KWS50" s="75"/>
      <c r="KWT50" s="75"/>
      <c r="KWU50" s="75"/>
      <c r="KWV50" s="75"/>
      <c r="KWW50" s="75"/>
      <c r="KWX50" s="75"/>
      <c r="KWY50" s="75"/>
      <c r="KWZ50" s="75"/>
      <c r="KXA50" s="75"/>
      <c r="KXB50" s="75"/>
      <c r="KXC50" s="75"/>
      <c r="KXD50" s="75"/>
      <c r="KXE50" s="75"/>
      <c r="KXF50" s="75"/>
      <c r="KXG50" s="75"/>
      <c r="KXH50" s="75"/>
      <c r="KXI50" s="75"/>
      <c r="KXJ50" s="75"/>
      <c r="KXK50" s="75"/>
      <c r="KXL50" s="75"/>
      <c r="KXM50" s="75"/>
      <c r="KXN50" s="75"/>
      <c r="KXO50" s="75"/>
      <c r="KXP50" s="75"/>
      <c r="KXQ50" s="75"/>
      <c r="KXR50" s="75"/>
      <c r="KXS50" s="75"/>
      <c r="KXT50" s="75"/>
      <c r="KXU50" s="75"/>
      <c r="KXV50" s="75"/>
      <c r="KXW50" s="75"/>
      <c r="KXX50" s="75"/>
      <c r="KXY50" s="75"/>
      <c r="KXZ50" s="75"/>
      <c r="KYA50" s="75"/>
      <c r="KYB50" s="75"/>
      <c r="KYC50" s="75"/>
      <c r="KYD50" s="75"/>
      <c r="KYE50" s="75"/>
      <c r="KYF50" s="75"/>
      <c r="KYG50" s="75"/>
      <c r="KYH50" s="75"/>
      <c r="KYI50" s="75"/>
      <c r="KYJ50" s="75"/>
      <c r="KYK50" s="75"/>
      <c r="KYL50" s="75"/>
      <c r="KYM50" s="75"/>
      <c r="KYN50" s="75"/>
      <c r="KYO50" s="75"/>
      <c r="KYP50" s="75"/>
      <c r="KYQ50" s="75"/>
      <c r="KYR50" s="75"/>
      <c r="KYS50" s="75"/>
      <c r="KYT50" s="75"/>
      <c r="KYU50" s="75"/>
      <c r="KYV50" s="75"/>
      <c r="KYW50" s="75"/>
      <c r="KYX50" s="75"/>
      <c r="KYY50" s="75"/>
      <c r="KYZ50" s="75"/>
      <c r="KZA50" s="75"/>
      <c r="KZB50" s="75"/>
      <c r="KZC50" s="75"/>
      <c r="KZD50" s="75"/>
      <c r="KZE50" s="75"/>
      <c r="KZF50" s="75"/>
      <c r="KZG50" s="75"/>
      <c r="KZH50" s="75"/>
      <c r="KZI50" s="75"/>
      <c r="KZJ50" s="75"/>
      <c r="KZK50" s="75"/>
      <c r="KZL50" s="75"/>
      <c r="KZM50" s="75"/>
      <c r="KZN50" s="75"/>
      <c r="KZO50" s="75"/>
      <c r="KZP50" s="75"/>
      <c r="KZQ50" s="75"/>
      <c r="KZR50" s="75"/>
      <c r="KZS50" s="75"/>
      <c r="KZT50" s="75"/>
      <c r="KZU50" s="75"/>
      <c r="KZV50" s="75"/>
      <c r="KZW50" s="75"/>
      <c r="KZX50" s="75"/>
      <c r="KZY50" s="75"/>
      <c r="KZZ50" s="75"/>
      <c r="LAA50" s="75"/>
      <c r="LAB50" s="75"/>
      <c r="LAC50" s="75"/>
      <c r="LAD50" s="75"/>
      <c r="LAE50" s="75"/>
      <c r="LAF50" s="75"/>
      <c r="LAG50" s="75"/>
      <c r="LAH50" s="75"/>
      <c r="LAI50" s="75"/>
      <c r="LAJ50" s="75"/>
      <c r="LAK50" s="75"/>
      <c r="LAL50" s="75"/>
      <c r="LAM50" s="75"/>
      <c r="LAN50" s="75"/>
      <c r="LAO50" s="75"/>
      <c r="LAP50" s="75"/>
      <c r="LAQ50" s="75"/>
      <c r="LAR50" s="75"/>
      <c r="LAS50" s="75"/>
      <c r="LAT50" s="75"/>
      <c r="LAU50" s="75"/>
      <c r="LAV50" s="75"/>
      <c r="LAW50" s="75"/>
      <c r="LAX50" s="75"/>
      <c r="LAY50" s="75"/>
      <c r="LAZ50" s="75"/>
      <c r="LBA50" s="75"/>
      <c r="LBB50" s="75"/>
      <c r="LBC50" s="75"/>
      <c r="LBD50" s="75"/>
      <c r="LBE50" s="75"/>
      <c r="LBF50" s="75"/>
      <c r="LBG50" s="75"/>
      <c r="LBH50" s="75"/>
      <c r="LBI50" s="75"/>
      <c r="LBJ50" s="75"/>
      <c r="LBK50" s="75"/>
      <c r="LBL50" s="75"/>
      <c r="LBM50" s="75"/>
      <c r="LBN50" s="75"/>
      <c r="LBO50" s="75"/>
      <c r="LBP50" s="75"/>
      <c r="LBQ50" s="75"/>
      <c r="LBR50" s="75"/>
      <c r="LBS50" s="75"/>
      <c r="LBT50" s="75"/>
      <c r="LBU50" s="75"/>
      <c r="LBV50" s="75"/>
      <c r="LBW50" s="75"/>
      <c r="LBX50" s="75"/>
      <c r="LBY50" s="75"/>
      <c r="LBZ50" s="75"/>
      <c r="LCA50" s="75"/>
      <c r="LCB50" s="75"/>
      <c r="LCC50" s="75"/>
      <c r="LCD50" s="75"/>
      <c r="LCE50" s="75"/>
      <c r="LCF50" s="75"/>
      <c r="LCG50" s="75"/>
      <c r="LCH50" s="75"/>
      <c r="LCI50" s="75"/>
      <c r="LCJ50" s="75"/>
      <c r="LCK50" s="75"/>
      <c r="LCL50" s="75"/>
      <c r="LCM50" s="75"/>
      <c r="LCN50" s="75"/>
      <c r="LCO50" s="75"/>
      <c r="LCP50" s="75"/>
      <c r="LCQ50" s="75"/>
      <c r="LCR50" s="75"/>
      <c r="LCS50" s="75"/>
      <c r="LCT50" s="75"/>
      <c r="LCU50" s="75"/>
      <c r="LCV50" s="75"/>
      <c r="LCW50" s="75"/>
      <c r="LCX50" s="75"/>
      <c r="LCY50" s="75"/>
      <c r="LCZ50" s="75"/>
      <c r="LDA50" s="75"/>
      <c r="LDB50" s="75"/>
      <c r="LDC50" s="75"/>
      <c r="LDD50" s="75"/>
      <c r="LDE50" s="75"/>
      <c r="LDF50" s="75"/>
      <c r="LDG50" s="75"/>
      <c r="LDH50" s="75"/>
      <c r="LDI50" s="75"/>
      <c r="LDJ50" s="75"/>
      <c r="LDK50" s="75"/>
      <c r="LDL50" s="75"/>
      <c r="LDM50" s="75"/>
      <c r="LDN50" s="75"/>
      <c r="LDO50" s="75"/>
      <c r="LDP50" s="75"/>
      <c r="LDQ50" s="75"/>
      <c r="LDR50" s="75"/>
      <c r="LDS50" s="75"/>
      <c r="LDT50" s="75"/>
      <c r="LDU50" s="75"/>
      <c r="LDV50" s="75"/>
      <c r="LDW50" s="75"/>
      <c r="LDX50" s="75"/>
      <c r="LDY50" s="75"/>
      <c r="LDZ50" s="75"/>
      <c r="LEA50" s="75"/>
      <c r="LEB50" s="75"/>
      <c r="LEC50" s="75"/>
      <c r="LED50" s="75"/>
      <c r="LEE50" s="75"/>
      <c r="LEF50" s="75"/>
      <c r="LEG50" s="75"/>
      <c r="LEH50" s="75"/>
      <c r="LEI50" s="75"/>
      <c r="LEJ50" s="75"/>
      <c r="LEK50" s="75"/>
      <c r="LEL50" s="75"/>
      <c r="LEM50" s="75"/>
      <c r="LEN50" s="75"/>
      <c r="LEO50" s="75"/>
      <c r="LEP50" s="75"/>
      <c r="LEQ50" s="75"/>
      <c r="LER50" s="75"/>
      <c r="LES50" s="75"/>
      <c r="LET50" s="75"/>
      <c r="LEU50" s="75"/>
      <c r="LEV50" s="75"/>
      <c r="LEW50" s="75"/>
      <c r="LEX50" s="75"/>
      <c r="LEY50" s="75"/>
      <c r="LEZ50" s="75"/>
      <c r="LFA50" s="75"/>
      <c r="LFB50" s="75"/>
      <c r="LFC50" s="75"/>
      <c r="LFD50" s="75"/>
      <c r="LFE50" s="75"/>
      <c r="LFF50" s="75"/>
      <c r="LFG50" s="75"/>
      <c r="LFH50" s="75"/>
      <c r="LFI50" s="75"/>
      <c r="LFJ50" s="75"/>
      <c r="LFK50" s="75"/>
      <c r="LFL50" s="75"/>
      <c r="LFM50" s="75"/>
      <c r="LFN50" s="75"/>
      <c r="LFO50" s="75"/>
      <c r="LFP50" s="75"/>
      <c r="LFQ50" s="75"/>
      <c r="LFR50" s="75"/>
      <c r="LFS50" s="75"/>
      <c r="LFT50" s="75"/>
      <c r="LFU50" s="75"/>
      <c r="LFV50" s="75"/>
      <c r="LFW50" s="75"/>
      <c r="LFX50" s="75"/>
      <c r="LFY50" s="75"/>
      <c r="LFZ50" s="75"/>
      <c r="LGA50" s="75"/>
      <c r="LGB50" s="75"/>
      <c r="LGC50" s="75"/>
      <c r="LGD50" s="75"/>
      <c r="LGE50" s="75"/>
      <c r="LGF50" s="75"/>
      <c r="LGG50" s="75"/>
      <c r="LGH50" s="75"/>
      <c r="LGI50" s="75"/>
      <c r="LGJ50" s="75"/>
      <c r="LGK50" s="75"/>
      <c r="LGL50" s="75"/>
      <c r="LGM50" s="75"/>
      <c r="LGN50" s="75"/>
      <c r="LGO50" s="75"/>
      <c r="LGP50" s="75"/>
      <c r="LGQ50" s="75"/>
      <c r="LGR50" s="75"/>
      <c r="LGS50" s="75"/>
      <c r="LGT50" s="75"/>
      <c r="LGU50" s="75"/>
      <c r="LGV50" s="75"/>
      <c r="LGW50" s="75"/>
      <c r="LGX50" s="75"/>
      <c r="LGY50" s="75"/>
      <c r="LGZ50" s="75"/>
      <c r="LHA50" s="75"/>
      <c r="LHB50" s="75"/>
      <c r="LHC50" s="75"/>
      <c r="LHD50" s="75"/>
      <c r="LHE50" s="75"/>
      <c r="LHF50" s="75"/>
      <c r="LHG50" s="75"/>
      <c r="LHH50" s="75"/>
      <c r="LHI50" s="75"/>
      <c r="LHJ50" s="75"/>
      <c r="LHK50" s="75"/>
      <c r="LHL50" s="75"/>
      <c r="LHM50" s="75"/>
      <c r="LHN50" s="75"/>
      <c r="LHO50" s="75"/>
      <c r="LHP50" s="75"/>
      <c r="LHQ50" s="75"/>
      <c r="LHR50" s="75"/>
      <c r="LHS50" s="75"/>
      <c r="LHT50" s="75"/>
      <c r="LHU50" s="75"/>
      <c r="LHV50" s="75"/>
      <c r="LHW50" s="75"/>
      <c r="LHX50" s="75"/>
      <c r="LHY50" s="75"/>
      <c r="LHZ50" s="75"/>
      <c r="LIA50" s="75"/>
      <c r="LIB50" s="75"/>
      <c r="LIC50" s="75"/>
      <c r="LID50" s="75"/>
      <c r="LIE50" s="75"/>
      <c r="LIF50" s="75"/>
      <c r="LIG50" s="75"/>
      <c r="LIH50" s="75"/>
      <c r="LII50" s="75"/>
      <c r="LIJ50" s="75"/>
      <c r="LIK50" s="75"/>
      <c r="LIL50" s="75"/>
      <c r="LIM50" s="75"/>
      <c r="LIN50" s="75"/>
      <c r="LIO50" s="75"/>
      <c r="LIP50" s="75"/>
      <c r="LIQ50" s="75"/>
      <c r="LIR50" s="75"/>
      <c r="LIS50" s="75"/>
      <c r="LIT50" s="75"/>
      <c r="LIU50" s="75"/>
      <c r="LIV50" s="75"/>
      <c r="LIW50" s="75"/>
      <c r="LIX50" s="75"/>
      <c r="LIY50" s="75"/>
      <c r="LIZ50" s="75"/>
      <c r="LJA50" s="75"/>
      <c r="LJB50" s="75"/>
      <c r="LJC50" s="75"/>
      <c r="LJD50" s="75"/>
      <c r="LJE50" s="75"/>
      <c r="LJF50" s="75"/>
      <c r="LJG50" s="75"/>
      <c r="LJH50" s="75"/>
      <c r="LJI50" s="75"/>
      <c r="LJJ50" s="75"/>
      <c r="LJK50" s="75"/>
      <c r="LJL50" s="75"/>
      <c r="LJM50" s="75"/>
      <c r="LJN50" s="75"/>
      <c r="LJO50" s="75"/>
      <c r="LJP50" s="75"/>
      <c r="LJQ50" s="75"/>
      <c r="LJR50" s="75"/>
      <c r="LJS50" s="75"/>
      <c r="LJT50" s="75"/>
      <c r="LJU50" s="75"/>
      <c r="LJV50" s="75"/>
      <c r="LJW50" s="75"/>
      <c r="LJX50" s="75"/>
      <c r="LJY50" s="75"/>
      <c r="LJZ50" s="75"/>
      <c r="LKA50" s="75"/>
      <c r="LKB50" s="75"/>
      <c r="LKC50" s="75"/>
      <c r="LKD50" s="75"/>
      <c r="LKE50" s="75"/>
      <c r="LKF50" s="75"/>
      <c r="LKG50" s="75"/>
      <c r="LKH50" s="75"/>
      <c r="LKI50" s="75"/>
      <c r="LKJ50" s="75"/>
      <c r="LKK50" s="75"/>
      <c r="LKL50" s="75"/>
      <c r="LKM50" s="75"/>
      <c r="LKN50" s="75"/>
      <c r="LKO50" s="75"/>
      <c r="LKP50" s="75"/>
      <c r="LKQ50" s="75"/>
      <c r="LKR50" s="75"/>
      <c r="LKS50" s="75"/>
      <c r="LKT50" s="75"/>
      <c r="LKU50" s="75"/>
      <c r="LKV50" s="75"/>
      <c r="LKW50" s="75"/>
      <c r="LKX50" s="75"/>
      <c r="LKY50" s="75"/>
      <c r="LKZ50" s="75"/>
      <c r="LLA50" s="75"/>
      <c r="LLB50" s="75"/>
      <c r="LLC50" s="75"/>
      <c r="LLD50" s="75"/>
      <c r="LLE50" s="75"/>
      <c r="LLF50" s="75"/>
      <c r="LLG50" s="75"/>
      <c r="LLH50" s="75"/>
      <c r="LLI50" s="75"/>
      <c r="LLJ50" s="75"/>
      <c r="LLK50" s="75"/>
      <c r="LLL50" s="75"/>
      <c r="LLM50" s="75"/>
      <c r="LLN50" s="75"/>
      <c r="LLO50" s="75"/>
      <c r="LLP50" s="75"/>
      <c r="LLQ50" s="75"/>
      <c r="LLR50" s="75"/>
      <c r="LLS50" s="75"/>
      <c r="LLT50" s="75"/>
      <c r="LLU50" s="75"/>
      <c r="LLV50" s="75"/>
      <c r="LLW50" s="75"/>
      <c r="LLX50" s="75"/>
      <c r="LLY50" s="75"/>
      <c r="LLZ50" s="75"/>
      <c r="LMA50" s="75"/>
      <c r="LMB50" s="75"/>
      <c r="LMC50" s="75"/>
      <c r="LMD50" s="75"/>
      <c r="LME50" s="75"/>
      <c r="LMF50" s="75"/>
      <c r="LMG50" s="75"/>
      <c r="LMH50" s="75"/>
      <c r="LMI50" s="75"/>
      <c r="LMJ50" s="75"/>
      <c r="LMK50" s="75"/>
      <c r="LML50" s="75"/>
      <c r="LMM50" s="75"/>
      <c r="LMN50" s="75"/>
      <c r="LMO50" s="75"/>
      <c r="LMP50" s="75"/>
      <c r="LMQ50" s="75"/>
      <c r="LMR50" s="75"/>
      <c r="LMS50" s="75"/>
      <c r="LMT50" s="75"/>
      <c r="LMU50" s="75"/>
      <c r="LMV50" s="75"/>
      <c r="LMW50" s="75"/>
      <c r="LMX50" s="75"/>
      <c r="LMY50" s="75"/>
      <c r="LMZ50" s="75"/>
      <c r="LNA50" s="75"/>
      <c r="LNB50" s="75"/>
      <c r="LNC50" s="75"/>
      <c r="LND50" s="75"/>
      <c r="LNE50" s="75"/>
      <c r="LNF50" s="75"/>
      <c r="LNG50" s="75"/>
      <c r="LNH50" s="75"/>
      <c r="LNI50" s="75"/>
      <c r="LNJ50" s="75"/>
      <c r="LNK50" s="75"/>
      <c r="LNL50" s="75"/>
      <c r="LNM50" s="75"/>
      <c r="LNN50" s="75"/>
      <c r="LNO50" s="75"/>
      <c r="LNP50" s="75"/>
      <c r="LNQ50" s="75"/>
      <c r="LNR50" s="75"/>
      <c r="LNS50" s="75"/>
      <c r="LNT50" s="75"/>
      <c r="LNU50" s="75"/>
      <c r="LNV50" s="75"/>
      <c r="LNW50" s="75"/>
      <c r="LNX50" s="75"/>
      <c r="LNY50" s="75"/>
      <c r="LNZ50" s="75"/>
      <c r="LOA50" s="75"/>
      <c r="LOB50" s="75"/>
      <c r="LOC50" s="75"/>
      <c r="LOD50" s="75"/>
      <c r="LOE50" s="75"/>
      <c r="LOF50" s="75"/>
      <c r="LOG50" s="75"/>
      <c r="LOH50" s="75"/>
      <c r="LOI50" s="75"/>
      <c r="LOJ50" s="75"/>
      <c r="LOK50" s="75"/>
      <c r="LOL50" s="75"/>
      <c r="LOM50" s="75"/>
      <c r="LON50" s="75"/>
      <c r="LOO50" s="75"/>
      <c r="LOP50" s="75"/>
      <c r="LOQ50" s="75"/>
      <c r="LOR50" s="75"/>
      <c r="LOS50" s="75"/>
      <c r="LOT50" s="75"/>
      <c r="LOU50" s="75"/>
      <c r="LOV50" s="75"/>
      <c r="LOW50" s="75"/>
      <c r="LOX50" s="75"/>
      <c r="LOY50" s="75"/>
      <c r="LOZ50" s="75"/>
      <c r="LPA50" s="75"/>
      <c r="LPB50" s="75"/>
      <c r="LPC50" s="75"/>
      <c r="LPD50" s="75"/>
      <c r="LPE50" s="75"/>
      <c r="LPF50" s="75"/>
      <c r="LPG50" s="75"/>
      <c r="LPH50" s="75"/>
      <c r="LPI50" s="75"/>
      <c r="LPJ50" s="75"/>
      <c r="LPK50" s="75"/>
      <c r="LPL50" s="75"/>
      <c r="LPM50" s="75"/>
      <c r="LPN50" s="75"/>
      <c r="LPO50" s="75"/>
      <c r="LPP50" s="75"/>
      <c r="LPQ50" s="75"/>
      <c r="LPR50" s="75"/>
      <c r="LPS50" s="75"/>
      <c r="LPT50" s="75"/>
      <c r="LPU50" s="75"/>
      <c r="LPV50" s="75"/>
      <c r="LPW50" s="75"/>
      <c r="LPX50" s="75"/>
      <c r="LPY50" s="75"/>
      <c r="LPZ50" s="75"/>
      <c r="LQA50" s="75"/>
      <c r="LQB50" s="75"/>
      <c r="LQC50" s="75"/>
      <c r="LQD50" s="75"/>
      <c r="LQE50" s="75"/>
      <c r="LQF50" s="75"/>
      <c r="LQG50" s="75"/>
      <c r="LQH50" s="75"/>
      <c r="LQI50" s="75"/>
      <c r="LQJ50" s="75"/>
      <c r="LQK50" s="75"/>
      <c r="LQL50" s="75"/>
      <c r="LQM50" s="75"/>
      <c r="LQN50" s="75"/>
      <c r="LQO50" s="75"/>
      <c r="LQP50" s="75"/>
      <c r="LQQ50" s="75"/>
      <c r="LQR50" s="75"/>
      <c r="LQS50" s="75"/>
      <c r="LQT50" s="75"/>
      <c r="LQU50" s="75"/>
      <c r="LQV50" s="75"/>
      <c r="LQW50" s="75"/>
      <c r="LQX50" s="75"/>
      <c r="LQY50" s="75"/>
      <c r="LQZ50" s="75"/>
      <c r="LRA50" s="75"/>
      <c r="LRB50" s="75"/>
      <c r="LRC50" s="75"/>
      <c r="LRD50" s="75"/>
      <c r="LRE50" s="75"/>
      <c r="LRF50" s="75"/>
      <c r="LRG50" s="75"/>
      <c r="LRH50" s="75"/>
      <c r="LRI50" s="75"/>
      <c r="LRJ50" s="75"/>
      <c r="LRK50" s="75"/>
      <c r="LRL50" s="75"/>
      <c r="LRM50" s="75"/>
      <c r="LRN50" s="75"/>
      <c r="LRO50" s="75"/>
      <c r="LRP50" s="75"/>
      <c r="LRQ50" s="75"/>
      <c r="LRR50" s="75"/>
      <c r="LRS50" s="75"/>
      <c r="LRT50" s="75"/>
      <c r="LRU50" s="75"/>
      <c r="LRV50" s="75"/>
      <c r="LRW50" s="75"/>
      <c r="LRX50" s="75"/>
      <c r="LRY50" s="75"/>
      <c r="LRZ50" s="75"/>
      <c r="LSA50" s="75"/>
      <c r="LSB50" s="75"/>
      <c r="LSC50" s="75"/>
      <c r="LSD50" s="75"/>
      <c r="LSE50" s="75"/>
      <c r="LSF50" s="75"/>
      <c r="LSG50" s="75"/>
      <c r="LSH50" s="75"/>
      <c r="LSI50" s="75"/>
      <c r="LSJ50" s="75"/>
      <c r="LSK50" s="75"/>
      <c r="LSL50" s="75"/>
      <c r="LSM50" s="75"/>
      <c r="LSN50" s="75"/>
      <c r="LSO50" s="75"/>
      <c r="LSP50" s="75"/>
      <c r="LSQ50" s="75"/>
      <c r="LSR50" s="75"/>
      <c r="LSS50" s="75"/>
      <c r="LST50" s="75"/>
      <c r="LSU50" s="75"/>
      <c r="LSV50" s="75"/>
      <c r="LSW50" s="75"/>
      <c r="LSX50" s="75"/>
      <c r="LSY50" s="75"/>
      <c r="LSZ50" s="75"/>
      <c r="LTA50" s="75"/>
      <c r="LTB50" s="75"/>
      <c r="LTC50" s="75"/>
      <c r="LTD50" s="75"/>
      <c r="LTE50" s="75"/>
      <c r="LTF50" s="75"/>
      <c r="LTG50" s="75"/>
      <c r="LTH50" s="75"/>
      <c r="LTI50" s="75"/>
      <c r="LTJ50" s="75"/>
      <c r="LTK50" s="75"/>
      <c r="LTL50" s="75"/>
      <c r="LTM50" s="75"/>
      <c r="LTN50" s="75"/>
      <c r="LTO50" s="75"/>
      <c r="LTP50" s="75"/>
      <c r="LTQ50" s="75"/>
      <c r="LTR50" s="75"/>
      <c r="LTS50" s="75"/>
      <c r="LTT50" s="75"/>
      <c r="LTU50" s="75"/>
      <c r="LTV50" s="75"/>
      <c r="LTW50" s="75"/>
      <c r="LTX50" s="75"/>
      <c r="LTY50" s="75"/>
      <c r="LTZ50" s="75"/>
      <c r="LUA50" s="75"/>
      <c r="LUB50" s="75"/>
      <c r="LUC50" s="75"/>
      <c r="LUD50" s="75"/>
      <c r="LUE50" s="75"/>
      <c r="LUF50" s="75"/>
      <c r="LUG50" s="75"/>
      <c r="LUH50" s="75"/>
      <c r="LUI50" s="75"/>
      <c r="LUJ50" s="75"/>
      <c r="LUK50" s="75"/>
      <c r="LUL50" s="75"/>
      <c r="LUM50" s="75"/>
      <c r="LUN50" s="75"/>
      <c r="LUO50" s="75"/>
      <c r="LUP50" s="75"/>
      <c r="LUQ50" s="75"/>
      <c r="LUR50" s="75"/>
      <c r="LUS50" s="75"/>
      <c r="LUT50" s="75"/>
      <c r="LUU50" s="75"/>
      <c r="LUV50" s="75"/>
      <c r="LUW50" s="75"/>
      <c r="LUX50" s="75"/>
      <c r="LUY50" s="75"/>
      <c r="LUZ50" s="75"/>
      <c r="LVA50" s="75"/>
      <c r="LVB50" s="75"/>
      <c r="LVC50" s="75"/>
      <c r="LVD50" s="75"/>
      <c r="LVE50" s="75"/>
      <c r="LVF50" s="75"/>
      <c r="LVG50" s="75"/>
      <c r="LVH50" s="75"/>
      <c r="LVI50" s="75"/>
      <c r="LVJ50" s="75"/>
      <c r="LVK50" s="75"/>
      <c r="LVL50" s="75"/>
      <c r="LVM50" s="75"/>
      <c r="LVN50" s="75"/>
      <c r="LVO50" s="75"/>
      <c r="LVP50" s="75"/>
      <c r="LVQ50" s="75"/>
      <c r="LVR50" s="75"/>
      <c r="LVS50" s="75"/>
      <c r="LVT50" s="75"/>
      <c r="LVU50" s="75"/>
      <c r="LVV50" s="75"/>
      <c r="LVW50" s="75"/>
      <c r="LVX50" s="75"/>
      <c r="LVY50" s="75"/>
      <c r="LVZ50" s="75"/>
      <c r="LWA50" s="75"/>
      <c r="LWB50" s="75"/>
      <c r="LWC50" s="75"/>
      <c r="LWD50" s="75"/>
      <c r="LWE50" s="75"/>
      <c r="LWF50" s="75"/>
      <c r="LWG50" s="75"/>
      <c r="LWH50" s="75"/>
      <c r="LWI50" s="75"/>
      <c r="LWJ50" s="75"/>
      <c r="LWK50" s="75"/>
      <c r="LWL50" s="75"/>
      <c r="LWM50" s="75"/>
      <c r="LWN50" s="75"/>
      <c r="LWO50" s="75"/>
      <c r="LWP50" s="75"/>
      <c r="LWQ50" s="75"/>
      <c r="LWR50" s="75"/>
      <c r="LWS50" s="75"/>
      <c r="LWT50" s="75"/>
      <c r="LWU50" s="75"/>
      <c r="LWV50" s="75"/>
      <c r="LWW50" s="75"/>
      <c r="LWX50" s="75"/>
      <c r="LWY50" s="75"/>
      <c r="LWZ50" s="75"/>
      <c r="LXA50" s="75"/>
      <c r="LXB50" s="75"/>
      <c r="LXC50" s="75"/>
      <c r="LXD50" s="75"/>
      <c r="LXE50" s="75"/>
      <c r="LXF50" s="75"/>
      <c r="LXG50" s="75"/>
      <c r="LXH50" s="75"/>
      <c r="LXI50" s="75"/>
      <c r="LXJ50" s="75"/>
      <c r="LXK50" s="75"/>
      <c r="LXL50" s="75"/>
      <c r="LXM50" s="75"/>
      <c r="LXN50" s="75"/>
      <c r="LXO50" s="75"/>
      <c r="LXP50" s="75"/>
      <c r="LXQ50" s="75"/>
      <c r="LXR50" s="75"/>
      <c r="LXS50" s="75"/>
      <c r="LXT50" s="75"/>
      <c r="LXU50" s="75"/>
      <c r="LXV50" s="75"/>
      <c r="LXW50" s="75"/>
      <c r="LXX50" s="75"/>
      <c r="LXY50" s="75"/>
      <c r="LXZ50" s="75"/>
      <c r="LYA50" s="75"/>
      <c r="LYB50" s="75"/>
      <c r="LYC50" s="75"/>
      <c r="LYD50" s="75"/>
      <c r="LYE50" s="75"/>
      <c r="LYF50" s="75"/>
      <c r="LYG50" s="75"/>
      <c r="LYH50" s="75"/>
      <c r="LYI50" s="75"/>
      <c r="LYJ50" s="75"/>
      <c r="LYK50" s="75"/>
      <c r="LYL50" s="75"/>
      <c r="LYM50" s="75"/>
      <c r="LYN50" s="75"/>
      <c r="LYO50" s="75"/>
      <c r="LYP50" s="75"/>
      <c r="LYQ50" s="75"/>
      <c r="LYR50" s="75"/>
      <c r="LYS50" s="75"/>
      <c r="LYT50" s="75"/>
      <c r="LYU50" s="75"/>
      <c r="LYV50" s="75"/>
      <c r="LYW50" s="75"/>
      <c r="LYX50" s="75"/>
      <c r="LYY50" s="75"/>
      <c r="LYZ50" s="75"/>
      <c r="LZA50" s="75"/>
      <c r="LZB50" s="75"/>
      <c r="LZC50" s="75"/>
      <c r="LZD50" s="75"/>
      <c r="LZE50" s="75"/>
      <c r="LZF50" s="75"/>
      <c r="LZG50" s="75"/>
      <c r="LZH50" s="75"/>
      <c r="LZI50" s="75"/>
      <c r="LZJ50" s="75"/>
      <c r="LZK50" s="75"/>
      <c r="LZL50" s="75"/>
      <c r="LZM50" s="75"/>
      <c r="LZN50" s="75"/>
      <c r="LZO50" s="75"/>
      <c r="LZP50" s="75"/>
      <c r="LZQ50" s="75"/>
      <c r="LZR50" s="75"/>
      <c r="LZS50" s="75"/>
      <c r="LZT50" s="75"/>
      <c r="LZU50" s="75"/>
      <c r="LZV50" s="75"/>
      <c r="LZW50" s="75"/>
      <c r="LZX50" s="75"/>
      <c r="LZY50" s="75"/>
      <c r="LZZ50" s="75"/>
      <c r="MAA50" s="75"/>
      <c r="MAB50" s="75"/>
      <c r="MAC50" s="75"/>
      <c r="MAD50" s="75"/>
      <c r="MAE50" s="75"/>
      <c r="MAF50" s="75"/>
      <c r="MAG50" s="75"/>
      <c r="MAH50" s="75"/>
      <c r="MAI50" s="75"/>
      <c r="MAJ50" s="75"/>
      <c r="MAK50" s="75"/>
      <c r="MAL50" s="75"/>
      <c r="MAM50" s="75"/>
      <c r="MAN50" s="75"/>
      <c r="MAO50" s="75"/>
      <c r="MAP50" s="75"/>
      <c r="MAQ50" s="75"/>
      <c r="MAR50" s="75"/>
      <c r="MAS50" s="75"/>
      <c r="MAT50" s="75"/>
      <c r="MAU50" s="75"/>
      <c r="MAV50" s="75"/>
      <c r="MAW50" s="75"/>
      <c r="MAX50" s="75"/>
      <c r="MAY50" s="75"/>
      <c r="MAZ50" s="75"/>
      <c r="MBA50" s="75"/>
      <c r="MBB50" s="75"/>
      <c r="MBC50" s="75"/>
      <c r="MBD50" s="75"/>
      <c r="MBE50" s="75"/>
      <c r="MBF50" s="75"/>
      <c r="MBG50" s="75"/>
      <c r="MBH50" s="75"/>
      <c r="MBI50" s="75"/>
      <c r="MBJ50" s="75"/>
      <c r="MBK50" s="75"/>
      <c r="MBL50" s="75"/>
      <c r="MBM50" s="75"/>
      <c r="MBN50" s="75"/>
      <c r="MBO50" s="75"/>
      <c r="MBP50" s="75"/>
      <c r="MBQ50" s="75"/>
      <c r="MBR50" s="75"/>
      <c r="MBS50" s="75"/>
      <c r="MBT50" s="75"/>
      <c r="MBU50" s="75"/>
      <c r="MBV50" s="75"/>
      <c r="MBW50" s="75"/>
      <c r="MBX50" s="75"/>
      <c r="MBY50" s="75"/>
      <c r="MBZ50" s="75"/>
      <c r="MCA50" s="75"/>
      <c r="MCB50" s="75"/>
      <c r="MCC50" s="75"/>
      <c r="MCD50" s="75"/>
      <c r="MCE50" s="75"/>
      <c r="MCF50" s="75"/>
      <c r="MCG50" s="75"/>
      <c r="MCH50" s="75"/>
      <c r="MCI50" s="75"/>
      <c r="MCJ50" s="75"/>
      <c r="MCK50" s="75"/>
      <c r="MCL50" s="75"/>
      <c r="MCM50" s="75"/>
      <c r="MCN50" s="75"/>
      <c r="MCO50" s="75"/>
      <c r="MCP50" s="75"/>
      <c r="MCQ50" s="75"/>
      <c r="MCR50" s="75"/>
      <c r="MCS50" s="75"/>
      <c r="MCT50" s="75"/>
      <c r="MCU50" s="75"/>
      <c r="MCV50" s="75"/>
      <c r="MCW50" s="75"/>
      <c r="MCX50" s="75"/>
      <c r="MCY50" s="75"/>
      <c r="MCZ50" s="75"/>
      <c r="MDA50" s="75"/>
      <c r="MDB50" s="75"/>
      <c r="MDC50" s="75"/>
      <c r="MDD50" s="75"/>
      <c r="MDE50" s="75"/>
      <c r="MDF50" s="75"/>
      <c r="MDG50" s="75"/>
      <c r="MDH50" s="75"/>
      <c r="MDI50" s="75"/>
      <c r="MDJ50" s="75"/>
      <c r="MDK50" s="75"/>
      <c r="MDL50" s="75"/>
      <c r="MDM50" s="75"/>
      <c r="MDN50" s="75"/>
      <c r="MDO50" s="75"/>
      <c r="MDP50" s="75"/>
      <c r="MDQ50" s="75"/>
      <c r="MDR50" s="75"/>
      <c r="MDS50" s="75"/>
      <c r="MDT50" s="75"/>
      <c r="MDU50" s="75"/>
      <c r="MDV50" s="75"/>
      <c r="MDW50" s="75"/>
      <c r="MDX50" s="75"/>
      <c r="MDY50" s="75"/>
      <c r="MDZ50" s="75"/>
      <c r="MEA50" s="75"/>
      <c r="MEB50" s="75"/>
      <c r="MEC50" s="75"/>
      <c r="MED50" s="75"/>
      <c r="MEE50" s="75"/>
      <c r="MEF50" s="75"/>
      <c r="MEG50" s="75"/>
      <c r="MEH50" s="75"/>
      <c r="MEI50" s="75"/>
      <c r="MEJ50" s="75"/>
      <c r="MEK50" s="75"/>
      <c r="MEL50" s="75"/>
      <c r="MEM50" s="75"/>
      <c r="MEN50" s="75"/>
      <c r="MEO50" s="75"/>
      <c r="MEP50" s="75"/>
      <c r="MEQ50" s="75"/>
      <c r="MER50" s="75"/>
      <c r="MES50" s="75"/>
      <c r="MET50" s="75"/>
      <c r="MEU50" s="75"/>
      <c r="MEV50" s="75"/>
      <c r="MEW50" s="75"/>
      <c r="MEX50" s="75"/>
      <c r="MEY50" s="75"/>
      <c r="MEZ50" s="75"/>
      <c r="MFA50" s="75"/>
      <c r="MFB50" s="75"/>
      <c r="MFC50" s="75"/>
      <c r="MFD50" s="75"/>
      <c r="MFE50" s="75"/>
      <c r="MFF50" s="75"/>
      <c r="MFG50" s="75"/>
      <c r="MFH50" s="75"/>
      <c r="MFI50" s="75"/>
      <c r="MFJ50" s="75"/>
      <c r="MFK50" s="75"/>
      <c r="MFL50" s="75"/>
      <c r="MFM50" s="75"/>
      <c r="MFN50" s="75"/>
      <c r="MFO50" s="75"/>
      <c r="MFP50" s="75"/>
      <c r="MFQ50" s="75"/>
      <c r="MFR50" s="75"/>
      <c r="MFS50" s="75"/>
      <c r="MFT50" s="75"/>
      <c r="MFU50" s="75"/>
      <c r="MFV50" s="75"/>
      <c r="MFW50" s="75"/>
      <c r="MFX50" s="75"/>
      <c r="MFY50" s="75"/>
      <c r="MFZ50" s="75"/>
      <c r="MGA50" s="75"/>
      <c r="MGB50" s="75"/>
      <c r="MGC50" s="75"/>
      <c r="MGD50" s="75"/>
      <c r="MGE50" s="75"/>
      <c r="MGF50" s="75"/>
      <c r="MGG50" s="75"/>
      <c r="MGH50" s="75"/>
      <c r="MGI50" s="75"/>
      <c r="MGJ50" s="75"/>
      <c r="MGK50" s="75"/>
      <c r="MGL50" s="75"/>
      <c r="MGM50" s="75"/>
      <c r="MGN50" s="75"/>
      <c r="MGO50" s="75"/>
      <c r="MGP50" s="75"/>
      <c r="MGQ50" s="75"/>
      <c r="MGR50" s="75"/>
      <c r="MGS50" s="75"/>
      <c r="MGT50" s="75"/>
      <c r="MGU50" s="75"/>
      <c r="MGV50" s="75"/>
      <c r="MGW50" s="75"/>
      <c r="MGX50" s="75"/>
      <c r="MGY50" s="75"/>
      <c r="MGZ50" s="75"/>
      <c r="MHA50" s="75"/>
      <c r="MHB50" s="75"/>
      <c r="MHC50" s="75"/>
      <c r="MHD50" s="75"/>
      <c r="MHE50" s="75"/>
      <c r="MHF50" s="75"/>
      <c r="MHG50" s="75"/>
      <c r="MHH50" s="75"/>
      <c r="MHI50" s="75"/>
      <c r="MHJ50" s="75"/>
      <c r="MHK50" s="75"/>
      <c r="MHL50" s="75"/>
      <c r="MHM50" s="75"/>
      <c r="MHN50" s="75"/>
      <c r="MHO50" s="75"/>
      <c r="MHP50" s="75"/>
      <c r="MHQ50" s="75"/>
      <c r="MHR50" s="75"/>
      <c r="MHS50" s="75"/>
      <c r="MHT50" s="75"/>
      <c r="MHU50" s="75"/>
      <c r="MHV50" s="75"/>
      <c r="MHW50" s="75"/>
      <c r="MHX50" s="75"/>
      <c r="MHY50" s="75"/>
      <c r="MHZ50" s="75"/>
      <c r="MIA50" s="75"/>
      <c r="MIB50" s="75"/>
      <c r="MIC50" s="75"/>
      <c r="MID50" s="75"/>
      <c r="MIE50" s="75"/>
      <c r="MIF50" s="75"/>
      <c r="MIG50" s="75"/>
      <c r="MIH50" s="75"/>
      <c r="MII50" s="75"/>
      <c r="MIJ50" s="75"/>
      <c r="MIK50" s="75"/>
      <c r="MIL50" s="75"/>
      <c r="MIM50" s="75"/>
      <c r="MIN50" s="75"/>
      <c r="MIO50" s="75"/>
      <c r="MIP50" s="75"/>
      <c r="MIQ50" s="75"/>
      <c r="MIR50" s="75"/>
      <c r="MIS50" s="75"/>
      <c r="MIT50" s="75"/>
      <c r="MIU50" s="75"/>
      <c r="MIV50" s="75"/>
      <c r="MIW50" s="75"/>
      <c r="MIX50" s="75"/>
      <c r="MIY50" s="75"/>
      <c r="MIZ50" s="75"/>
      <c r="MJA50" s="75"/>
      <c r="MJB50" s="75"/>
      <c r="MJC50" s="75"/>
      <c r="MJD50" s="75"/>
      <c r="MJE50" s="75"/>
      <c r="MJF50" s="75"/>
      <c r="MJG50" s="75"/>
      <c r="MJH50" s="75"/>
      <c r="MJI50" s="75"/>
      <c r="MJJ50" s="75"/>
      <c r="MJK50" s="75"/>
      <c r="MJL50" s="75"/>
      <c r="MJM50" s="75"/>
      <c r="MJN50" s="75"/>
      <c r="MJO50" s="75"/>
      <c r="MJP50" s="75"/>
      <c r="MJQ50" s="75"/>
      <c r="MJR50" s="75"/>
      <c r="MJS50" s="75"/>
      <c r="MJT50" s="75"/>
      <c r="MJU50" s="75"/>
      <c r="MJV50" s="75"/>
      <c r="MJW50" s="75"/>
      <c r="MJX50" s="75"/>
      <c r="MJY50" s="75"/>
      <c r="MJZ50" s="75"/>
      <c r="MKA50" s="75"/>
      <c r="MKB50" s="75"/>
      <c r="MKC50" s="75"/>
      <c r="MKD50" s="75"/>
      <c r="MKE50" s="75"/>
      <c r="MKF50" s="75"/>
      <c r="MKG50" s="75"/>
      <c r="MKH50" s="75"/>
      <c r="MKI50" s="75"/>
      <c r="MKJ50" s="75"/>
      <c r="MKK50" s="75"/>
      <c r="MKL50" s="75"/>
      <c r="MKM50" s="75"/>
      <c r="MKN50" s="75"/>
      <c r="MKO50" s="75"/>
      <c r="MKP50" s="75"/>
      <c r="MKQ50" s="75"/>
      <c r="MKR50" s="75"/>
      <c r="MKS50" s="75"/>
      <c r="MKT50" s="75"/>
      <c r="MKU50" s="75"/>
      <c r="MKV50" s="75"/>
      <c r="MKW50" s="75"/>
      <c r="MKX50" s="75"/>
      <c r="MKY50" s="75"/>
      <c r="MKZ50" s="75"/>
      <c r="MLA50" s="75"/>
      <c r="MLB50" s="75"/>
      <c r="MLC50" s="75"/>
      <c r="MLD50" s="75"/>
      <c r="MLE50" s="75"/>
      <c r="MLF50" s="75"/>
      <c r="MLG50" s="75"/>
      <c r="MLH50" s="75"/>
      <c r="MLI50" s="75"/>
      <c r="MLJ50" s="75"/>
      <c r="MLK50" s="75"/>
      <c r="MLL50" s="75"/>
      <c r="MLM50" s="75"/>
      <c r="MLN50" s="75"/>
      <c r="MLO50" s="75"/>
      <c r="MLP50" s="75"/>
      <c r="MLQ50" s="75"/>
      <c r="MLR50" s="75"/>
      <c r="MLS50" s="75"/>
      <c r="MLT50" s="75"/>
      <c r="MLU50" s="75"/>
      <c r="MLV50" s="75"/>
      <c r="MLW50" s="75"/>
      <c r="MLX50" s="75"/>
      <c r="MLY50" s="75"/>
      <c r="MLZ50" s="75"/>
      <c r="MMA50" s="75"/>
      <c r="MMB50" s="75"/>
      <c r="MMC50" s="75"/>
      <c r="MMD50" s="75"/>
      <c r="MME50" s="75"/>
      <c r="MMF50" s="75"/>
      <c r="MMG50" s="75"/>
      <c r="MMH50" s="75"/>
      <c r="MMI50" s="75"/>
      <c r="MMJ50" s="75"/>
      <c r="MMK50" s="75"/>
      <c r="MML50" s="75"/>
      <c r="MMM50" s="75"/>
      <c r="MMN50" s="75"/>
      <c r="MMO50" s="75"/>
      <c r="MMP50" s="75"/>
      <c r="MMQ50" s="75"/>
      <c r="MMR50" s="75"/>
      <c r="MMS50" s="75"/>
      <c r="MMT50" s="75"/>
      <c r="MMU50" s="75"/>
      <c r="MMV50" s="75"/>
      <c r="MMW50" s="75"/>
      <c r="MMX50" s="75"/>
      <c r="MMY50" s="75"/>
      <c r="MMZ50" s="75"/>
      <c r="MNA50" s="75"/>
      <c r="MNB50" s="75"/>
      <c r="MNC50" s="75"/>
      <c r="MND50" s="75"/>
      <c r="MNE50" s="75"/>
      <c r="MNF50" s="75"/>
      <c r="MNG50" s="75"/>
      <c r="MNH50" s="75"/>
      <c r="MNI50" s="75"/>
      <c r="MNJ50" s="75"/>
      <c r="MNK50" s="75"/>
      <c r="MNL50" s="75"/>
      <c r="MNM50" s="75"/>
      <c r="MNN50" s="75"/>
      <c r="MNO50" s="75"/>
      <c r="MNP50" s="75"/>
      <c r="MNQ50" s="75"/>
      <c r="MNR50" s="75"/>
      <c r="MNS50" s="75"/>
      <c r="MNT50" s="75"/>
      <c r="MNU50" s="75"/>
      <c r="MNV50" s="75"/>
      <c r="MNW50" s="75"/>
      <c r="MNX50" s="75"/>
      <c r="MNY50" s="75"/>
      <c r="MNZ50" s="75"/>
      <c r="MOA50" s="75"/>
      <c r="MOB50" s="75"/>
      <c r="MOC50" s="75"/>
      <c r="MOD50" s="75"/>
      <c r="MOE50" s="75"/>
      <c r="MOF50" s="75"/>
      <c r="MOG50" s="75"/>
      <c r="MOH50" s="75"/>
      <c r="MOI50" s="75"/>
      <c r="MOJ50" s="75"/>
      <c r="MOK50" s="75"/>
      <c r="MOL50" s="75"/>
      <c r="MOM50" s="75"/>
      <c r="MON50" s="75"/>
      <c r="MOO50" s="75"/>
      <c r="MOP50" s="75"/>
      <c r="MOQ50" s="75"/>
      <c r="MOR50" s="75"/>
      <c r="MOS50" s="75"/>
      <c r="MOT50" s="75"/>
      <c r="MOU50" s="75"/>
      <c r="MOV50" s="75"/>
      <c r="MOW50" s="75"/>
      <c r="MOX50" s="75"/>
      <c r="MOY50" s="75"/>
      <c r="MOZ50" s="75"/>
      <c r="MPA50" s="75"/>
      <c r="MPB50" s="75"/>
      <c r="MPC50" s="75"/>
      <c r="MPD50" s="75"/>
      <c r="MPE50" s="75"/>
      <c r="MPF50" s="75"/>
      <c r="MPG50" s="75"/>
      <c r="MPH50" s="75"/>
      <c r="MPI50" s="75"/>
      <c r="MPJ50" s="75"/>
      <c r="MPK50" s="75"/>
      <c r="MPL50" s="75"/>
      <c r="MPM50" s="75"/>
      <c r="MPN50" s="75"/>
      <c r="MPO50" s="75"/>
      <c r="MPP50" s="75"/>
      <c r="MPQ50" s="75"/>
      <c r="MPR50" s="75"/>
      <c r="MPS50" s="75"/>
      <c r="MPT50" s="75"/>
      <c r="MPU50" s="75"/>
      <c r="MPV50" s="75"/>
      <c r="MPW50" s="75"/>
      <c r="MPX50" s="75"/>
      <c r="MPY50" s="75"/>
      <c r="MPZ50" s="75"/>
      <c r="MQA50" s="75"/>
      <c r="MQB50" s="75"/>
      <c r="MQC50" s="75"/>
      <c r="MQD50" s="75"/>
      <c r="MQE50" s="75"/>
      <c r="MQF50" s="75"/>
      <c r="MQG50" s="75"/>
      <c r="MQH50" s="75"/>
      <c r="MQI50" s="75"/>
      <c r="MQJ50" s="75"/>
      <c r="MQK50" s="75"/>
      <c r="MQL50" s="75"/>
      <c r="MQM50" s="75"/>
      <c r="MQN50" s="75"/>
      <c r="MQO50" s="75"/>
      <c r="MQP50" s="75"/>
      <c r="MQQ50" s="75"/>
      <c r="MQR50" s="75"/>
      <c r="MQS50" s="75"/>
      <c r="MQT50" s="75"/>
      <c r="MQU50" s="75"/>
      <c r="MQV50" s="75"/>
      <c r="MQW50" s="75"/>
      <c r="MQX50" s="75"/>
      <c r="MQY50" s="75"/>
      <c r="MQZ50" s="75"/>
      <c r="MRA50" s="75"/>
      <c r="MRB50" s="75"/>
      <c r="MRC50" s="75"/>
      <c r="MRD50" s="75"/>
      <c r="MRE50" s="75"/>
      <c r="MRF50" s="75"/>
      <c r="MRG50" s="75"/>
      <c r="MRH50" s="75"/>
      <c r="MRI50" s="75"/>
      <c r="MRJ50" s="75"/>
      <c r="MRK50" s="75"/>
      <c r="MRL50" s="75"/>
      <c r="MRM50" s="75"/>
      <c r="MRN50" s="75"/>
      <c r="MRO50" s="75"/>
      <c r="MRP50" s="75"/>
      <c r="MRQ50" s="75"/>
      <c r="MRR50" s="75"/>
      <c r="MRS50" s="75"/>
      <c r="MRT50" s="75"/>
      <c r="MRU50" s="75"/>
      <c r="MRV50" s="75"/>
      <c r="MRW50" s="75"/>
      <c r="MRX50" s="75"/>
      <c r="MRY50" s="75"/>
      <c r="MRZ50" s="75"/>
      <c r="MSA50" s="75"/>
      <c r="MSB50" s="75"/>
      <c r="MSC50" s="75"/>
      <c r="MSD50" s="75"/>
      <c r="MSE50" s="75"/>
      <c r="MSF50" s="75"/>
      <c r="MSG50" s="75"/>
      <c r="MSH50" s="75"/>
      <c r="MSI50" s="75"/>
      <c r="MSJ50" s="75"/>
      <c r="MSK50" s="75"/>
      <c r="MSL50" s="75"/>
      <c r="MSM50" s="75"/>
      <c r="MSN50" s="75"/>
      <c r="MSO50" s="75"/>
      <c r="MSP50" s="75"/>
      <c r="MSQ50" s="75"/>
      <c r="MSR50" s="75"/>
      <c r="MSS50" s="75"/>
      <c r="MST50" s="75"/>
      <c r="MSU50" s="75"/>
      <c r="MSV50" s="75"/>
      <c r="MSW50" s="75"/>
      <c r="MSX50" s="75"/>
      <c r="MSY50" s="75"/>
      <c r="MSZ50" s="75"/>
      <c r="MTA50" s="75"/>
      <c r="MTB50" s="75"/>
      <c r="MTC50" s="75"/>
      <c r="MTD50" s="75"/>
      <c r="MTE50" s="75"/>
      <c r="MTF50" s="75"/>
      <c r="MTG50" s="75"/>
      <c r="MTH50" s="75"/>
      <c r="MTI50" s="75"/>
      <c r="MTJ50" s="75"/>
      <c r="MTK50" s="75"/>
      <c r="MTL50" s="75"/>
      <c r="MTM50" s="75"/>
      <c r="MTN50" s="75"/>
      <c r="MTO50" s="75"/>
      <c r="MTP50" s="75"/>
      <c r="MTQ50" s="75"/>
      <c r="MTR50" s="75"/>
      <c r="MTS50" s="75"/>
      <c r="MTT50" s="75"/>
      <c r="MTU50" s="75"/>
      <c r="MTV50" s="75"/>
      <c r="MTW50" s="75"/>
      <c r="MTX50" s="75"/>
      <c r="MTY50" s="75"/>
      <c r="MTZ50" s="75"/>
      <c r="MUA50" s="75"/>
      <c r="MUB50" s="75"/>
      <c r="MUC50" s="75"/>
      <c r="MUD50" s="75"/>
      <c r="MUE50" s="75"/>
      <c r="MUF50" s="75"/>
      <c r="MUG50" s="75"/>
      <c r="MUH50" s="75"/>
      <c r="MUI50" s="75"/>
      <c r="MUJ50" s="75"/>
      <c r="MUK50" s="75"/>
      <c r="MUL50" s="75"/>
      <c r="MUM50" s="75"/>
      <c r="MUN50" s="75"/>
      <c r="MUO50" s="75"/>
      <c r="MUP50" s="75"/>
      <c r="MUQ50" s="75"/>
      <c r="MUR50" s="75"/>
      <c r="MUS50" s="75"/>
      <c r="MUT50" s="75"/>
      <c r="MUU50" s="75"/>
      <c r="MUV50" s="75"/>
      <c r="MUW50" s="75"/>
      <c r="MUX50" s="75"/>
      <c r="MUY50" s="75"/>
      <c r="MUZ50" s="75"/>
      <c r="MVA50" s="75"/>
      <c r="MVB50" s="75"/>
      <c r="MVC50" s="75"/>
      <c r="MVD50" s="75"/>
      <c r="MVE50" s="75"/>
      <c r="MVF50" s="75"/>
      <c r="MVG50" s="75"/>
      <c r="MVH50" s="75"/>
      <c r="MVI50" s="75"/>
      <c r="MVJ50" s="75"/>
      <c r="MVK50" s="75"/>
      <c r="MVL50" s="75"/>
      <c r="MVM50" s="75"/>
      <c r="MVN50" s="75"/>
      <c r="MVO50" s="75"/>
      <c r="MVP50" s="75"/>
      <c r="MVQ50" s="75"/>
      <c r="MVR50" s="75"/>
      <c r="MVS50" s="75"/>
      <c r="MVT50" s="75"/>
      <c r="MVU50" s="75"/>
      <c r="MVV50" s="75"/>
      <c r="MVW50" s="75"/>
      <c r="MVX50" s="75"/>
      <c r="MVY50" s="75"/>
      <c r="MVZ50" s="75"/>
      <c r="MWA50" s="75"/>
      <c r="MWB50" s="75"/>
      <c r="MWC50" s="75"/>
      <c r="MWD50" s="75"/>
      <c r="MWE50" s="75"/>
      <c r="MWF50" s="75"/>
      <c r="MWG50" s="75"/>
      <c r="MWH50" s="75"/>
      <c r="MWI50" s="75"/>
      <c r="MWJ50" s="75"/>
      <c r="MWK50" s="75"/>
      <c r="MWL50" s="75"/>
      <c r="MWM50" s="75"/>
      <c r="MWN50" s="75"/>
      <c r="MWO50" s="75"/>
      <c r="MWP50" s="75"/>
      <c r="MWQ50" s="75"/>
      <c r="MWR50" s="75"/>
      <c r="MWS50" s="75"/>
      <c r="MWT50" s="75"/>
      <c r="MWU50" s="75"/>
      <c r="MWV50" s="75"/>
      <c r="MWW50" s="75"/>
      <c r="MWX50" s="75"/>
      <c r="MWY50" s="75"/>
      <c r="MWZ50" s="75"/>
      <c r="MXA50" s="75"/>
      <c r="MXB50" s="75"/>
      <c r="MXC50" s="75"/>
      <c r="MXD50" s="75"/>
      <c r="MXE50" s="75"/>
      <c r="MXF50" s="75"/>
      <c r="MXG50" s="75"/>
      <c r="MXH50" s="75"/>
      <c r="MXI50" s="75"/>
      <c r="MXJ50" s="75"/>
      <c r="MXK50" s="75"/>
      <c r="MXL50" s="75"/>
      <c r="MXM50" s="75"/>
      <c r="MXN50" s="75"/>
      <c r="MXO50" s="75"/>
      <c r="MXP50" s="75"/>
      <c r="MXQ50" s="75"/>
      <c r="MXR50" s="75"/>
      <c r="MXS50" s="75"/>
      <c r="MXT50" s="75"/>
      <c r="MXU50" s="75"/>
      <c r="MXV50" s="75"/>
      <c r="MXW50" s="75"/>
      <c r="MXX50" s="75"/>
      <c r="MXY50" s="75"/>
      <c r="MXZ50" s="75"/>
      <c r="MYA50" s="75"/>
      <c r="MYB50" s="75"/>
      <c r="MYC50" s="75"/>
      <c r="MYD50" s="75"/>
      <c r="MYE50" s="75"/>
      <c r="MYF50" s="75"/>
      <c r="MYG50" s="75"/>
      <c r="MYH50" s="75"/>
      <c r="MYI50" s="75"/>
      <c r="MYJ50" s="75"/>
      <c r="MYK50" s="75"/>
      <c r="MYL50" s="75"/>
      <c r="MYM50" s="75"/>
      <c r="MYN50" s="75"/>
      <c r="MYO50" s="75"/>
      <c r="MYP50" s="75"/>
      <c r="MYQ50" s="75"/>
      <c r="MYR50" s="75"/>
      <c r="MYS50" s="75"/>
      <c r="MYT50" s="75"/>
      <c r="MYU50" s="75"/>
      <c r="MYV50" s="75"/>
      <c r="MYW50" s="75"/>
      <c r="MYX50" s="75"/>
      <c r="MYY50" s="75"/>
      <c r="MYZ50" s="75"/>
      <c r="MZA50" s="75"/>
      <c r="MZB50" s="75"/>
      <c r="MZC50" s="75"/>
      <c r="MZD50" s="75"/>
      <c r="MZE50" s="75"/>
      <c r="MZF50" s="75"/>
      <c r="MZG50" s="75"/>
      <c r="MZH50" s="75"/>
      <c r="MZI50" s="75"/>
      <c r="MZJ50" s="75"/>
      <c r="MZK50" s="75"/>
      <c r="MZL50" s="75"/>
      <c r="MZM50" s="75"/>
      <c r="MZN50" s="75"/>
      <c r="MZO50" s="75"/>
      <c r="MZP50" s="75"/>
      <c r="MZQ50" s="75"/>
      <c r="MZR50" s="75"/>
      <c r="MZS50" s="75"/>
      <c r="MZT50" s="75"/>
      <c r="MZU50" s="75"/>
      <c r="MZV50" s="75"/>
      <c r="MZW50" s="75"/>
      <c r="MZX50" s="75"/>
      <c r="MZY50" s="75"/>
      <c r="MZZ50" s="75"/>
      <c r="NAA50" s="75"/>
      <c r="NAB50" s="75"/>
      <c r="NAC50" s="75"/>
      <c r="NAD50" s="75"/>
      <c r="NAE50" s="75"/>
      <c r="NAF50" s="75"/>
      <c r="NAG50" s="75"/>
      <c r="NAH50" s="75"/>
      <c r="NAI50" s="75"/>
      <c r="NAJ50" s="75"/>
      <c r="NAK50" s="75"/>
      <c r="NAL50" s="75"/>
      <c r="NAM50" s="75"/>
      <c r="NAN50" s="75"/>
      <c r="NAO50" s="75"/>
      <c r="NAP50" s="75"/>
      <c r="NAQ50" s="75"/>
      <c r="NAR50" s="75"/>
      <c r="NAS50" s="75"/>
      <c r="NAT50" s="75"/>
      <c r="NAU50" s="75"/>
      <c r="NAV50" s="75"/>
      <c r="NAW50" s="75"/>
      <c r="NAX50" s="75"/>
      <c r="NAY50" s="75"/>
      <c r="NAZ50" s="75"/>
      <c r="NBA50" s="75"/>
      <c r="NBB50" s="75"/>
      <c r="NBC50" s="75"/>
      <c r="NBD50" s="75"/>
      <c r="NBE50" s="75"/>
      <c r="NBF50" s="75"/>
      <c r="NBG50" s="75"/>
      <c r="NBH50" s="75"/>
      <c r="NBI50" s="75"/>
      <c r="NBJ50" s="75"/>
      <c r="NBK50" s="75"/>
      <c r="NBL50" s="75"/>
      <c r="NBM50" s="75"/>
      <c r="NBN50" s="75"/>
      <c r="NBO50" s="75"/>
      <c r="NBP50" s="75"/>
      <c r="NBQ50" s="75"/>
      <c r="NBR50" s="75"/>
      <c r="NBS50" s="75"/>
      <c r="NBT50" s="75"/>
      <c r="NBU50" s="75"/>
      <c r="NBV50" s="75"/>
      <c r="NBW50" s="75"/>
      <c r="NBX50" s="75"/>
      <c r="NBY50" s="75"/>
      <c r="NBZ50" s="75"/>
      <c r="NCA50" s="75"/>
      <c r="NCB50" s="75"/>
      <c r="NCC50" s="75"/>
      <c r="NCD50" s="75"/>
      <c r="NCE50" s="75"/>
      <c r="NCF50" s="75"/>
      <c r="NCG50" s="75"/>
      <c r="NCH50" s="75"/>
      <c r="NCI50" s="75"/>
      <c r="NCJ50" s="75"/>
      <c r="NCK50" s="75"/>
      <c r="NCL50" s="75"/>
      <c r="NCM50" s="75"/>
      <c r="NCN50" s="75"/>
      <c r="NCO50" s="75"/>
      <c r="NCP50" s="75"/>
      <c r="NCQ50" s="75"/>
      <c r="NCR50" s="75"/>
      <c r="NCS50" s="75"/>
      <c r="NCT50" s="75"/>
      <c r="NCU50" s="75"/>
      <c r="NCV50" s="75"/>
      <c r="NCW50" s="75"/>
      <c r="NCX50" s="75"/>
      <c r="NCY50" s="75"/>
      <c r="NCZ50" s="75"/>
      <c r="NDA50" s="75"/>
      <c r="NDB50" s="75"/>
      <c r="NDC50" s="75"/>
      <c r="NDD50" s="75"/>
      <c r="NDE50" s="75"/>
      <c r="NDF50" s="75"/>
      <c r="NDG50" s="75"/>
      <c r="NDH50" s="75"/>
      <c r="NDI50" s="75"/>
      <c r="NDJ50" s="75"/>
      <c r="NDK50" s="75"/>
      <c r="NDL50" s="75"/>
      <c r="NDM50" s="75"/>
      <c r="NDN50" s="75"/>
      <c r="NDO50" s="75"/>
      <c r="NDP50" s="75"/>
      <c r="NDQ50" s="75"/>
      <c r="NDR50" s="75"/>
      <c r="NDS50" s="75"/>
      <c r="NDT50" s="75"/>
      <c r="NDU50" s="75"/>
      <c r="NDV50" s="75"/>
      <c r="NDW50" s="75"/>
      <c r="NDX50" s="75"/>
      <c r="NDY50" s="75"/>
      <c r="NDZ50" s="75"/>
      <c r="NEA50" s="75"/>
      <c r="NEB50" s="75"/>
      <c r="NEC50" s="75"/>
      <c r="NED50" s="75"/>
      <c r="NEE50" s="75"/>
      <c r="NEF50" s="75"/>
      <c r="NEG50" s="75"/>
      <c r="NEH50" s="75"/>
      <c r="NEI50" s="75"/>
      <c r="NEJ50" s="75"/>
      <c r="NEK50" s="75"/>
      <c r="NEL50" s="75"/>
      <c r="NEM50" s="75"/>
      <c r="NEN50" s="75"/>
      <c r="NEO50" s="75"/>
      <c r="NEP50" s="75"/>
      <c r="NEQ50" s="75"/>
      <c r="NER50" s="75"/>
      <c r="NES50" s="75"/>
      <c r="NET50" s="75"/>
      <c r="NEU50" s="75"/>
      <c r="NEV50" s="75"/>
      <c r="NEW50" s="75"/>
      <c r="NEX50" s="75"/>
      <c r="NEY50" s="75"/>
      <c r="NEZ50" s="75"/>
      <c r="NFA50" s="75"/>
      <c r="NFB50" s="75"/>
      <c r="NFC50" s="75"/>
      <c r="NFD50" s="75"/>
      <c r="NFE50" s="75"/>
      <c r="NFF50" s="75"/>
      <c r="NFG50" s="75"/>
      <c r="NFH50" s="75"/>
      <c r="NFI50" s="75"/>
      <c r="NFJ50" s="75"/>
      <c r="NFK50" s="75"/>
      <c r="NFL50" s="75"/>
      <c r="NFM50" s="75"/>
      <c r="NFN50" s="75"/>
      <c r="NFO50" s="75"/>
      <c r="NFP50" s="75"/>
      <c r="NFQ50" s="75"/>
      <c r="NFR50" s="75"/>
      <c r="NFS50" s="75"/>
      <c r="NFT50" s="75"/>
      <c r="NFU50" s="75"/>
      <c r="NFV50" s="75"/>
      <c r="NFW50" s="75"/>
      <c r="NFX50" s="75"/>
      <c r="NFY50" s="75"/>
      <c r="NFZ50" s="75"/>
      <c r="NGA50" s="75"/>
      <c r="NGB50" s="75"/>
      <c r="NGC50" s="75"/>
      <c r="NGD50" s="75"/>
      <c r="NGE50" s="75"/>
      <c r="NGF50" s="75"/>
      <c r="NGG50" s="75"/>
      <c r="NGH50" s="75"/>
      <c r="NGI50" s="75"/>
      <c r="NGJ50" s="75"/>
      <c r="NGK50" s="75"/>
      <c r="NGL50" s="75"/>
      <c r="NGM50" s="75"/>
      <c r="NGN50" s="75"/>
      <c r="NGO50" s="75"/>
      <c r="NGP50" s="75"/>
      <c r="NGQ50" s="75"/>
      <c r="NGR50" s="75"/>
      <c r="NGS50" s="75"/>
      <c r="NGT50" s="75"/>
      <c r="NGU50" s="75"/>
      <c r="NGV50" s="75"/>
      <c r="NGW50" s="75"/>
      <c r="NGX50" s="75"/>
      <c r="NGY50" s="75"/>
      <c r="NGZ50" s="75"/>
      <c r="NHA50" s="75"/>
      <c r="NHB50" s="75"/>
      <c r="NHC50" s="75"/>
      <c r="NHD50" s="75"/>
      <c r="NHE50" s="75"/>
      <c r="NHF50" s="75"/>
      <c r="NHG50" s="75"/>
      <c r="NHH50" s="75"/>
      <c r="NHI50" s="75"/>
      <c r="NHJ50" s="75"/>
      <c r="NHK50" s="75"/>
      <c r="NHL50" s="75"/>
      <c r="NHM50" s="75"/>
      <c r="NHN50" s="75"/>
      <c r="NHO50" s="75"/>
      <c r="NHP50" s="75"/>
      <c r="NHQ50" s="75"/>
      <c r="NHR50" s="75"/>
      <c r="NHS50" s="75"/>
      <c r="NHT50" s="75"/>
      <c r="NHU50" s="75"/>
      <c r="NHV50" s="75"/>
      <c r="NHW50" s="75"/>
      <c r="NHX50" s="75"/>
      <c r="NHY50" s="75"/>
      <c r="NHZ50" s="75"/>
      <c r="NIA50" s="75"/>
      <c r="NIB50" s="75"/>
      <c r="NIC50" s="75"/>
      <c r="NID50" s="75"/>
      <c r="NIE50" s="75"/>
      <c r="NIF50" s="75"/>
      <c r="NIG50" s="75"/>
      <c r="NIH50" s="75"/>
      <c r="NII50" s="75"/>
      <c r="NIJ50" s="75"/>
      <c r="NIK50" s="75"/>
      <c r="NIL50" s="75"/>
      <c r="NIM50" s="75"/>
      <c r="NIN50" s="75"/>
      <c r="NIO50" s="75"/>
      <c r="NIP50" s="75"/>
      <c r="NIQ50" s="75"/>
      <c r="NIR50" s="75"/>
      <c r="NIS50" s="75"/>
      <c r="NIT50" s="75"/>
      <c r="NIU50" s="75"/>
      <c r="NIV50" s="75"/>
      <c r="NIW50" s="75"/>
      <c r="NIX50" s="75"/>
      <c r="NIY50" s="75"/>
      <c r="NIZ50" s="75"/>
      <c r="NJA50" s="75"/>
      <c r="NJB50" s="75"/>
      <c r="NJC50" s="75"/>
      <c r="NJD50" s="75"/>
      <c r="NJE50" s="75"/>
      <c r="NJF50" s="75"/>
      <c r="NJG50" s="75"/>
      <c r="NJH50" s="75"/>
      <c r="NJI50" s="75"/>
      <c r="NJJ50" s="75"/>
      <c r="NJK50" s="75"/>
      <c r="NJL50" s="75"/>
      <c r="NJM50" s="75"/>
      <c r="NJN50" s="75"/>
      <c r="NJO50" s="75"/>
      <c r="NJP50" s="75"/>
      <c r="NJQ50" s="75"/>
      <c r="NJR50" s="75"/>
      <c r="NJS50" s="75"/>
      <c r="NJT50" s="75"/>
      <c r="NJU50" s="75"/>
      <c r="NJV50" s="75"/>
      <c r="NJW50" s="75"/>
      <c r="NJX50" s="75"/>
      <c r="NJY50" s="75"/>
      <c r="NJZ50" s="75"/>
      <c r="NKA50" s="75"/>
      <c r="NKB50" s="75"/>
      <c r="NKC50" s="75"/>
      <c r="NKD50" s="75"/>
      <c r="NKE50" s="75"/>
      <c r="NKF50" s="75"/>
      <c r="NKG50" s="75"/>
      <c r="NKH50" s="75"/>
      <c r="NKI50" s="75"/>
      <c r="NKJ50" s="75"/>
      <c r="NKK50" s="75"/>
      <c r="NKL50" s="75"/>
      <c r="NKM50" s="75"/>
      <c r="NKN50" s="75"/>
      <c r="NKO50" s="75"/>
      <c r="NKP50" s="75"/>
      <c r="NKQ50" s="75"/>
      <c r="NKR50" s="75"/>
      <c r="NKS50" s="75"/>
      <c r="NKT50" s="75"/>
      <c r="NKU50" s="75"/>
      <c r="NKV50" s="75"/>
      <c r="NKW50" s="75"/>
      <c r="NKX50" s="75"/>
      <c r="NKY50" s="75"/>
      <c r="NKZ50" s="75"/>
      <c r="NLA50" s="75"/>
      <c r="NLB50" s="75"/>
      <c r="NLC50" s="75"/>
      <c r="NLD50" s="75"/>
      <c r="NLE50" s="75"/>
      <c r="NLF50" s="75"/>
      <c r="NLG50" s="75"/>
      <c r="NLH50" s="75"/>
      <c r="NLI50" s="75"/>
      <c r="NLJ50" s="75"/>
      <c r="NLK50" s="75"/>
      <c r="NLL50" s="75"/>
      <c r="NLM50" s="75"/>
      <c r="NLN50" s="75"/>
      <c r="NLO50" s="75"/>
      <c r="NLP50" s="75"/>
      <c r="NLQ50" s="75"/>
      <c r="NLR50" s="75"/>
      <c r="NLS50" s="75"/>
      <c r="NLT50" s="75"/>
      <c r="NLU50" s="75"/>
      <c r="NLV50" s="75"/>
      <c r="NLW50" s="75"/>
      <c r="NLX50" s="75"/>
      <c r="NLY50" s="75"/>
      <c r="NLZ50" s="75"/>
      <c r="NMA50" s="75"/>
      <c r="NMB50" s="75"/>
      <c r="NMC50" s="75"/>
      <c r="NMD50" s="75"/>
      <c r="NME50" s="75"/>
      <c r="NMF50" s="75"/>
      <c r="NMG50" s="75"/>
      <c r="NMH50" s="75"/>
      <c r="NMI50" s="75"/>
      <c r="NMJ50" s="75"/>
      <c r="NMK50" s="75"/>
      <c r="NML50" s="75"/>
      <c r="NMM50" s="75"/>
      <c r="NMN50" s="75"/>
      <c r="NMO50" s="75"/>
      <c r="NMP50" s="75"/>
      <c r="NMQ50" s="75"/>
      <c r="NMR50" s="75"/>
      <c r="NMS50" s="75"/>
      <c r="NMT50" s="75"/>
      <c r="NMU50" s="75"/>
      <c r="NMV50" s="75"/>
      <c r="NMW50" s="75"/>
      <c r="NMX50" s="75"/>
      <c r="NMY50" s="75"/>
      <c r="NMZ50" s="75"/>
      <c r="NNA50" s="75"/>
      <c r="NNB50" s="75"/>
      <c r="NNC50" s="75"/>
      <c r="NND50" s="75"/>
      <c r="NNE50" s="75"/>
      <c r="NNF50" s="75"/>
      <c r="NNG50" s="75"/>
      <c r="NNH50" s="75"/>
      <c r="NNI50" s="75"/>
      <c r="NNJ50" s="75"/>
      <c r="NNK50" s="75"/>
      <c r="NNL50" s="75"/>
      <c r="NNM50" s="75"/>
      <c r="NNN50" s="75"/>
      <c r="NNO50" s="75"/>
      <c r="NNP50" s="75"/>
      <c r="NNQ50" s="75"/>
      <c r="NNR50" s="75"/>
      <c r="NNS50" s="75"/>
      <c r="NNT50" s="75"/>
      <c r="NNU50" s="75"/>
      <c r="NNV50" s="75"/>
      <c r="NNW50" s="75"/>
      <c r="NNX50" s="75"/>
      <c r="NNY50" s="75"/>
      <c r="NNZ50" s="75"/>
      <c r="NOA50" s="75"/>
      <c r="NOB50" s="75"/>
      <c r="NOC50" s="75"/>
      <c r="NOD50" s="75"/>
      <c r="NOE50" s="75"/>
      <c r="NOF50" s="75"/>
      <c r="NOG50" s="75"/>
      <c r="NOH50" s="75"/>
      <c r="NOI50" s="75"/>
      <c r="NOJ50" s="75"/>
      <c r="NOK50" s="75"/>
      <c r="NOL50" s="75"/>
      <c r="NOM50" s="75"/>
      <c r="NON50" s="75"/>
      <c r="NOO50" s="75"/>
      <c r="NOP50" s="75"/>
      <c r="NOQ50" s="75"/>
      <c r="NOR50" s="75"/>
      <c r="NOS50" s="75"/>
      <c r="NOT50" s="75"/>
      <c r="NOU50" s="75"/>
      <c r="NOV50" s="75"/>
      <c r="NOW50" s="75"/>
      <c r="NOX50" s="75"/>
      <c r="NOY50" s="75"/>
      <c r="NOZ50" s="75"/>
      <c r="NPA50" s="75"/>
      <c r="NPB50" s="75"/>
      <c r="NPC50" s="75"/>
      <c r="NPD50" s="75"/>
      <c r="NPE50" s="75"/>
      <c r="NPF50" s="75"/>
      <c r="NPG50" s="75"/>
      <c r="NPH50" s="75"/>
      <c r="NPI50" s="75"/>
      <c r="NPJ50" s="75"/>
      <c r="NPK50" s="75"/>
      <c r="NPL50" s="75"/>
      <c r="NPM50" s="75"/>
      <c r="NPN50" s="75"/>
      <c r="NPO50" s="75"/>
      <c r="NPP50" s="75"/>
      <c r="NPQ50" s="75"/>
      <c r="NPR50" s="75"/>
      <c r="NPS50" s="75"/>
      <c r="NPT50" s="75"/>
      <c r="NPU50" s="75"/>
      <c r="NPV50" s="75"/>
      <c r="NPW50" s="75"/>
      <c r="NPX50" s="75"/>
      <c r="NPY50" s="75"/>
      <c r="NPZ50" s="75"/>
      <c r="NQA50" s="75"/>
      <c r="NQB50" s="75"/>
      <c r="NQC50" s="75"/>
      <c r="NQD50" s="75"/>
      <c r="NQE50" s="75"/>
      <c r="NQF50" s="75"/>
      <c r="NQG50" s="75"/>
      <c r="NQH50" s="75"/>
      <c r="NQI50" s="75"/>
      <c r="NQJ50" s="75"/>
      <c r="NQK50" s="75"/>
      <c r="NQL50" s="75"/>
      <c r="NQM50" s="75"/>
      <c r="NQN50" s="75"/>
      <c r="NQO50" s="75"/>
      <c r="NQP50" s="75"/>
      <c r="NQQ50" s="75"/>
      <c r="NQR50" s="75"/>
      <c r="NQS50" s="75"/>
      <c r="NQT50" s="75"/>
      <c r="NQU50" s="75"/>
      <c r="NQV50" s="75"/>
      <c r="NQW50" s="75"/>
      <c r="NQX50" s="75"/>
      <c r="NQY50" s="75"/>
      <c r="NQZ50" s="75"/>
      <c r="NRA50" s="75"/>
      <c r="NRB50" s="75"/>
      <c r="NRC50" s="75"/>
      <c r="NRD50" s="75"/>
      <c r="NRE50" s="75"/>
      <c r="NRF50" s="75"/>
      <c r="NRG50" s="75"/>
      <c r="NRH50" s="75"/>
      <c r="NRI50" s="75"/>
      <c r="NRJ50" s="75"/>
      <c r="NRK50" s="75"/>
      <c r="NRL50" s="75"/>
      <c r="NRM50" s="75"/>
      <c r="NRN50" s="75"/>
      <c r="NRO50" s="75"/>
      <c r="NRP50" s="75"/>
      <c r="NRQ50" s="75"/>
      <c r="NRR50" s="75"/>
      <c r="NRS50" s="75"/>
      <c r="NRT50" s="75"/>
      <c r="NRU50" s="75"/>
      <c r="NRV50" s="75"/>
      <c r="NRW50" s="75"/>
      <c r="NRX50" s="75"/>
      <c r="NRY50" s="75"/>
      <c r="NRZ50" s="75"/>
      <c r="NSA50" s="75"/>
      <c r="NSB50" s="75"/>
      <c r="NSC50" s="75"/>
      <c r="NSD50" s="75"/>
      <c r="NSE50" s="75"/>
      <c r="NSF50" s="75"/>
      <c r="NSG50" s="75"/>
      <c r="NSH50" s="75"/>
      <c r="NSI50" s="75"/>
      <c r="NSJ50" s="75"/>
      <c r="NSK50" s="75"/>
      <c r="NSL50" s="75"/>
      <c r="NSM50" s="75"/>
      <c r="NSN50" s="75"/>
      <c r="NSO50" s="75"/>
      <c r="NSP50" s="75"/>
      <c r="NSQ50" s="75"/>
      <c r="NSR50" s="75"/>
      <c r="NSS50" s="75"/>
      <c r="NST50" s="75"/>
      <c r="NSU50" s="75"/>
      <c r="NSV50" s="75"/>
      <c r="NSW50" s="75"/>
      <c r="NSX50" s="75"/>
      <c r="NSY50" s="75"/>
      <c r="NSZ50" s="75"/>
      <c r="NTA50" s="75"/>
      <c r="NTB50" s="75"/>
      <c r="NTC50" s="75"/>
      <c r="NTD50" s="75"/>
      <c r="NTE50" s="75"/>
      <c r="NTF50" s="75"/>
      <c r="NTG50" s="75"/>
      <c r="NTH50" s="75"/>
      <c r="NTI50" s="75"/>
      <c r="NTJ50" s="75"/>
      <c r="NTK50" s="75"/>
      <c r="NTL50" s="75"/>
      <c r="NTM50" s="75"/>
      <c r="NTN50" s="75"/>
      <c r="NTO50" s="75"/>
      <c r="NTP50" s="75"/>
      <c r="NTQ50" s="75"/>
      <c r="NTR50" s="75"/>
      <c r="NTS50" s="75"/>
      <c r="NTT50" s="75"/>
      <c r="NTU50" s="75"/>
      <c r="NTV50" s="75"/>
      <c r="NTW50" s="75"/>
      <c r="NTX50" s="75"/>
      <c r="NTY50" s="75"/>
      <c r="NTZ50" s="75"/>
      <c r="NUA50" s="75"/>
      <c r="NUB50" s="75"/>
      <c r="NUC50" s="75"/>
      <c r="NUD50" s="75"/>
      <c r="NUE50" s="75"/>
      <c r="NUF50" s="75"/>
      <c r="NUG50" s="75"/>
      <c r="NUH50" s="75"/>
      <c r="NUI50" s="75"/>
      <c r="NUJ50" s="75"/>
      <c r="NUK50" s="75"/>
      <c r="NUL50" s="75"/>
      <c r="NUM50" s="75"/>
      <c r="NUN50" s="75"/>
      <c r="NUO50" s="75"/>
      <c r="NUP50" s="75"/>
      <c r="NUQ50" s="75"/>
      <c r="NUR50" s="75"/>
      <c r="NUS50" s="75"/>
      <c r="NUT50" s="75"/>
      <c r="NUU50" s="75"/>
      <c r="NUV50" s="75"/>
      <c r="NUW50" s="75"/>
      <c r="NUX50" s="75"/>
      <c r="NUY50" s="75"/>
      <c r="NUZ50" s="75"/>
      <c r="NVA50" s="75"/>
      <c r="NVB50" s="75"/>
      <c r="NVC50" s="75"/>
      <c r="NVD50" s="75"/>
      <c r="NVE50" s="75"/>
      <c r="NVF50" s="75"/>
      <c r="NVG50" s="75"/>
      <c r="NVH50" s="75"/>
      <c r="NVI50" s="75"/>
      <c r="NVJ50" s="75"/>
      <c r="NVK50" s="75"/>
      <c r="NVL50" s="75"/>
      <c r="NVM50" s="75"/>
      <c r="NVN50" s="75"/>
      <c r="NVO50" s="75"/>
      <c r="NVP50" s="75"/>
      <c r="NVQ50" s="75"/>
      <c r="NVR50" s="75"/>
      <c r="NVS50" s="75"/>
      <c r="NVT50" s="75"/>
      <c r="NVU50" s="75"/>
      <c r="NVV50" s="75"/>
      <c r="NVW50" s="75"/>
      <c r="NVX50" s="75"/>
      <c r="NVY50" s="75"/>
      <c r="NVZ50" s="75"/>
      <c r="NWA50" s="75"/>
      <c r="NWB50" s="75"/>
      <c r="NWC50" s="75"/>
      <c r="NWD50" s="75"/>
      <c r="NWE50" s="75"/>
      <c r="NWF50" s="75"/>
      <c r="NWG50" s="75"/>
      <c r="NWH50" s="75"/>
      <c r="NWI50" s="75"/>
      <c r="NWJ50" s="75"/>
      <c r="NWK50" s="75"/>
      <c r="NWL50" s="75"/>
      <c r="NWM50" s="75"/>
      <c r="NWN50" s="75"/>
      <c r="NWO50" s="75"/>
      <c r="NWP50" s="75"/>
      <c r="NWQ50" s="75"/>
      <c r="NWR50" s="75"/>
      <c r="NWS50" s="75"/>
      <c r="NWT50" s="75"/>
      <c r="NWU50" s="75"/>
      <c r="NWV50" s="75"/>
      <c r="NWW50" s="75"/>
      <c r="NWX50" s="75"/>
      <c r="NWY50" s="75"/>
      <c r="NWZ50" s="75"/>
      <c r="NXA50" s="75"/>
      <c r="NXB50" s="75"/>
      <c r="NXC50" s="75"/>
      <c r="NXD50" s="75"/>
      <c r="NXE50" s="75"/>
      <c r="NXF50" s="75"/>
      <c r="NXG50" s="75"/>
      <c r="NXH50" s="75"/>
      <c r="NXI50" s="75"/>
      <c r="NXJ50" s="75"/>
      <c r="NXK50" s="75"/>
      <c r="NXL50" s="75"/>
      <c r="NXM50" s="75"/>
      <c r="NXN50" s="75"/>
      <c r="NXO50" s="75"/>
      <c r="NXP50" s="75"/>
      <c r="NXQ50" s="75"/>
      <c r="NXR50" s="75"/>
      <c r="NXS50" s="75"/>
      <c r="NXT50" s="75"/>
      <c r="NXU50" s="75"/>
      <c r="NXV50" s="75"/>
      <c r="NXW50" s="75"/>
      <c r="NXX50" s="75"/>
      <c r="NXY50" s="75"/>
      <c r="NXZ50" s="75"/>
      <c r="NYA50" s="75"/>
      <c r="NYB50" s="75"/>
      <c r="NYC50" s="75"/>
      <c r="NYD50" s="75"/>
      <c r="NYE50" s="75"/>
      <c r="NYF50" s="75"/>
      <c r="NYG50" s="75"/>
      <c r="NYH50" s="75"/>
      <c r="NYI50" s="75"/>
      <c r="NYJ50" s="75"/>
      <c r="NYK50" s="75"/>
      <c r="NYL50" s="75"/>
      <c r="NYM50" s="75"/>
      <c r="NYN50" s="75"/>
      <c r="NYO50" s="75"/>
      <c r="NYP50" s="75"/>
      <c r="NYQ50" s="75"/>
      <c r="NYR50" s="75"/>
      <c r="NYS50" s="75"/>
      <c r="NYT50" s="75"/>
      <c r="NYU50" s="75"/>
      <c r="NYV50" s="75"/>
      <c r="NYW50" s="75"/>
      <c r="NYX50" s="75"/>
      <c r="NYY50" s="75"/>
      <c r="NYZ50" s="75"/>
      <c r="NZA50" s="75"/>
      <c r="NZB50" s="75"/>
      <c r="NZC50" s="75"/>
      <c r="NZD50" s="75"/>
      <c r="NZE50" s="75"/>
      <c r="NZF50" s="75"/>
      <c r="NZG50" s="75"/>
      <c r="NZH50" s="75"/>
      <c r="NZI50" s="75"/>
      <c r="NZJ50" s="75"/>
      <c r="NZK50" s="75"/>
      <c r="NZL50" s="75"/>
      <c r="NZM50" s="75"/>
      <c r="NZN50" s="75"/>
      <c r="NZO50" s="75"/>
      <c r="NZP50" s="75"/>
      <c r="NZQ50" s="75"/>
      <c r="NZR50" s="75"/>
      <c r="NZS50" s="75"/>
      <c r="NZT50" s="75"/>
      <c r="NZU50" s="75"/>
      <c r="NZV50" s="75"/>
      <c r="NZW50" s="75"/>
      <c r="NZX50" s="75"/>
      <c r="NZY50" s="75"/>
      <c r="NZZ50" s="75"/>
      <c r="OAA50" s="75"/>
      <c r="OAB50" s="75"/>
      <c r="OAC50" s="75"/>
      <c r="OAD50" s="75"/>
      <c r="OAE50" s="75"/>
      <c r="OAF50" s="75"/>
      <c r="OAG50" s="75"/>
      <c r="OAH50" s="75"/>
      <c r="OAI50" s="75"/>
      <c r="OAJ50" s="75"/>
      <c r="OAK50" s="75"/>
      <c r="OAL50" s="75"/>
      <c r="OAM50" s="75"/>
      <c r="OAN50" s="75"/>
      <c r="OAO50" s="75"/>
      <c r="OAP50" s="75"/>
      <c r="OAQ50" s="75"/>
      <c r="OAR50" s="75"/>
      <c r="OAS50" s="75"/>
      <c r="OAT50" s="75"/>
      <c r="OAU50" s="75"/>
      <c r="OAV50" s="75"/>
      <c r="OAW50" s="75"/>
      <c r="OAX50" s="75"/>
      <c r="OAY50" s="75"/>
      <c r="OAZ50" s="75"/>
      <c r="OBA50" s="75"/>
      <c r="OBB50" s="75"/>
      <c r="OBC50" s="75"/>
      <c r="OBD50" s="75"/>
      <c r="OBE50" s="75"/>
      <c r="OBF50" s="75"/>
      <c r="OBG50" s="75"/>
      <c r="OBH50" s="75"/>
      <c r="OBI50" s="75"/>
      <c r="OBJ50" s="75"/>
      <c r="OBK50" s="75"/>
      <c r="OBL50" s="75"/>
      <c r="OBM50" s="75"/>
      <c r="OBN50" s="75"/>
      <c r="OBO50" s="75"/>
      <c r="OBP50" s="75"/>
      <c r="OBQ50" s="75"/>
      <c r="OBR50" s="75"/>
      <c r="OBS50" s="75"/>
      <c r="OBT50" s="75"/>
      <c r="OBU50" s="75"/>
      <c r="OBV50" s="75"/>
      <c r="OBW50" s="75"/>
      <c r="OBX50" s="75"/>
      <c r="OBY50" s="75"/>
      <c r="OBZ50" s="75"/>
      <c r="OCA50" s="75"/>
      <c r="OCB50" s="75"/>
      <c r="OCC50" s="75"/>
      <c r="OCD50" s="75"/>
      <c r="OCE50" s="75"/>
      <c r="OCF50" s="75"/>
      <c r="OCG50" s="75"/>
      <c r="OCH50" s="75"/>
      <c r="OCI50" s="75"/>
      <c r="OCJ50" s="75"/>
      <c r="OCK50" s="75"/>
      <c r="OCL50" s="75"/>
      <c r="OCM50" s="75"/>
      <c r="OCN50" s="75"/>
      <c r="OCO50" s="75"/>
      <c r="OCP50" s="75"/>
      <c r="OCQ50" s="75"/>
      <c r="OCR50" s="75"/>
      <c r="OCS50" s="75"/>
      <c r="OCT50" s="75"/>
      <c r="OCU50" s="75"/>
      <c r="OCV50" s="75"/>
      <c r="OCW50" s="75"/>
      <c r="OCX50" s="75"/>
      <c r="OCY50" s="75"/>
      <c r="OCZ50" s="75"/>
      <c r="ODA50" s="75"/>
      <c r="ODB50" s="75"/>
      <c r="ODC50" s="75"/>
      <c r="ODD50" s="75"/>
      <c r="ODE50" s="75"/>
      <c r="ODF50" s="75"/>
      <c r="ODG50" s="75"/>
      <c r="ODH50" s="75"/>
      <c r="ODI50" s="75"/>
      <c r="ODJ50" s="75"/>
      <c r="ODK50" s="75"/>
      <c r="ODL50" s="75"/>
      <c r="ODM50" s="75"/>
      <c r="ODN50" s="75"/>
      <c r="ODO50" s="75"/>
      <c r="ODP50" s="75"/>
      <c r="ODQ50" s="75"/>
      <c r="ODR50" s="75"/>
      <c r="ODS50" s="75"/>
      <c r="ODT50" s="75"/>
      <c r="ODU50" s="75"/>
      <c r="ODV50" s="75"/>
      <c r="ODW50" s="75"/>
      <c r="ODX50" s="75"/>
      <c r="ODY50" s="75"/>
      <c r="ODZ50" s="75"/>
      <c r="OEA50" s="75"/>
      <c r="OEB50" s="75"/>
      <c r="OEC50" s="75"/>
      <c r="OED50" s="75"/>
      <c r="OEE50" s="75"/>
      <c r="OEF50" s="75"/>
      <c r="OEG50" s="75"/>
      <c r="OEH50" s="75"/>
      <c r="OEI50" s="75"/>
      <c r="OEJ50" s="75"/>
      <c r="OEK50" s="75"/>
      <c r="OEL50" s="75"/>
      <c r="OEM50" s="75"/>
      <c r="OEN50" s="75"/>
      <c r="OEO50" s="75"/>
      <c r="OEP50" s="75"/>
      <c r="OEQ50" s="75"/>
      <c r="OER50" s="75"/>
      <c r="OES50" s="75"/>
      <c r="OET50" s="75"/>
      <c r="OEU50" s="75"/>
      <c r="OEV50" s="75"/>
      <c r="OEW50" s="75"/>
      <c r="OEX50" s="75"/>
      <c r="OEY50" s="75"/>
      <c r="OEZ50" s="75"/>
      <c r="OFA50" s="75"/>
      <c r="OFB50" s="75"/>
      <c r="OFC50" s="75"/>
      <c r="OFD50" s="75"/>
      <c r="OFE50" s="75"/>
      <c r="OFF50" s="75"/>
      <c r="OFG50" s="75"/>
      <c r="OFH50" s="75"/>
      <c r="OFI50" s="75"/>
      <c r="OFJ50" s="75"/>
      <c r="OFK50" s="75"/>
      <c r="OFL50" s="75"/>
      <c r="OFM50" s="75"/>
      <c r="OFN50" s="75"/>
      <c r="OFO50" s="75"/>
      <c r="OFP50" s="75"/>
      <c r="OFQ50" s="75"/>
      <c r="OFR50" s="75"/>
      <c r="OFS50" s="75"/>
      <c r="OFT50" s="75"/>
      <c r="OFU50" s="75"/>
      <c r="OFV50" s="75"/>
      <c r="OFW50" s="75"/>
      <c r="OFX50" s="75"/>
      <c r="OFY50" s="75"/>
      <c r="OFZ50" s="75"/>
      <c r="OGA50" s="75"/>
      <c r="OGB50" s="75"/>
      <c r="OGC50" s="75"/>
      <c r="OGD50" s="75"/>
      <c r="OGE50" s="75"/>
      <c r="OGF50" s="75"/>
      <c r="OGG50" s="75"/>
      <c r="OGH50" s="75"/>
      <c r="OGI50" s="75"/>
      <c r="OGJ50" s="75"/>
      <c r="OGK50" s="75"/>
      <c r="OGL50" s="75"/>
      <c r="OGM50" s="75"/>
      <c r="OGN50" s="75"/>
      <c r="OGO50" s="75"/>
      <c r="OGP50" s="75"/>
      <c r="OGQ50" s="75"/>
      <c r="OGR50" s="75"/>
      <c r="OGS50" s="75"/>
      <c r="OGT50" s="75"/>
      <c r="OGU50" s="75"/>
      <c r="OGV50" s="75"/>
      <c r="OGW50" s="75"/>
      <c r="OGX50" s="75"/>
      <c r="OGY50" s="75"/>
      <c r="OGZ50" s="75"/>
      <c r="OHA50" s="75"/>
      <c r="OHB50" s="75"/>
      <c r="OHC50" s="75"/>
      <c r="OHD50" s="75"/>
      <c r="OHE50" s="75"/>
      <c r="OHF50" s="75"/>
      <c r="OHG50" s="75"/>
      <c r="OHH50" s="75"/>
      <c r="OHI50" s="75"/>
      <c r="OHJ50" s="75"/>
      <c r="OHK50" s="75"/>
      <c r="OHL50" s="75"/>
      <c r="OHM50" s="75"/>
      <c r="OHN50" s="75"/>
      <c r="OHO50" s="75"/>
      <c r="OHP50" s="75"/>
      <c r="OHQ50" s="75"/>
      <c r="OHR50" s="75"/>
      <c r="OHS50" s="75"/>
      <c r="OHT50" s="75"/>
      <c r="OHU50" s="75"/>
      <c r="OHV50" s="75"/>
      <c r="OHW50" s="75"/>
      <c r="OHX50" s="75"/>
      <c r="OHY50" s="75"/>
      <c r="OHZ50" s="75"/>
      <c r="OIA50" s="75"/>
      <c r="OIB50" s="75"/>
      <c r="OIC50" s="75"/>
      <c r="OID50" s="75"/>
      <c r="OIE50" s="75"/>
      <c r="OIF50" s="75"/>
      <c r="OIG50" s="75"/>
      <c r="OIH50" s="75"/>
      <c r="OII50" s="75"/>
      <c r="OIJ50" s="75"/>
      <c r="OIK50" s="75"/>
      <c r="OIL50" s="75"/>
      <c r="OIM50" s="75"/>
      <c r="OIN50" s="75"/>
      <c r="OIO50" s="75"/>
      <c r="OIP50" s="75"/>
      <c r="OIQ50" s="75"/>
      <c r="OIR50" s="75"/>
      <c r="OIS50" s="75"/>
      <c r="OIT50" s="75"/>
      <c r="OIU50" s="75"/>
      <c r="OIV50" s="75"/>
      <c r="OIW50" s="75"/>
      <c r="OIX50" s="75"/>
      <c r="OIY50" s="75"/>
      <c r="OIZ50" s="75"/>
      <c r="OJA50" s="75"/>
      <c r="OJB50" s="75"/>
      <c r="OJC50" s="75"/>
      <c r="OJD50" s="75"/>
      <c r="OJE50" s="75"/>
      <c r="OJF50" s="75"/>
      <c r="OJG50" s="75"/>
      <c r="OJH50" s="75"/>
      <c r="OJI50" s="75"/>
      <c r="OJJ50" s="75"/>
      <c r="OJK50" s="75"/>
      <c r="OJL50" s="75"/>
      <c r="OJM50" s="75"/>
      <c r="OJN50" s="75"/>
      <c r="OJO50" s="75"/>
      <c r="OJP50" s="75"/>
      <c r="OJQ50" s="75"/>
      <c r="OJR50" s="75"/>
      <c r="OJS50" s="75"/>
      <c r="OJT50" s="75"/>
      <c r="OJU50" s="75"/>
      <c r="OJV50" s="75"/>
      <c r="OJW50" s="75"/>
      <c r="OJX50" s="75"/>
      <c r="OJY50" s="75"/>
      <c r="OJZ50" s="75"/>
      <c r="OKA50" s="75"/>
      <c r="OKB50" s="75"/>
      <c r="OKC50" s="75"/>
      <c r="OKD50" s="75"/>
      <c r="OKE50" s="75"/>
      <c r="OKF50" s="75"/>
      <c r="OKG50" s="75"/>
      <c r="OKH50" s="75"/>
      <c r="OKI50" s="75"/>
      <c r="OKJ50" s="75"/>
      <c r="OKK50" s="75"/>
      <c r="OKL50" s="75"/>
      <c r="OKM50" s="75"/>
      <c r="OKN50" s="75"/>
      <c r="OKO50" s="75"/>
      <c r="OKP50" s="75"/>
      <c r="OKQ50" s="75"/>
      <c r="OKR50" s="75"/>
      <c r="OKS50" s="75"/>
      <c r="OKT50" s="75"/>
      <c r="OKU50" s="75"/>
      <c r="OKV50" s="75"/>
      <c r="OKW50" s="75"/>
      <c r="OKX50" s="75"/>
      <c r="OKY50" s="75"/>
      <c r="OKZ50" s="75"/>
      <c r="OLA50" s="75"/>
      <c r="OLB50" s="75"/>
      <c r="OLC50" s="75"/>
      <c r="OLD50" s="75"/>
      <c r="OLE50" s="75"/>
      <c r="OLF50" s="75"/>
      <c r="OLG50" s="75"/>
      <c r="OLH50" s="75"/>
      <c r="OLI50" s="75"/>
      <c r="OLJ50" s="75"/>
      <c r="OLK50" s="75"/>
      <c r="OLL50" s="75"/>
      <c r="OLM50" s="75"/>
      <c r="OLN50" s="75"/>
      <c r="OLO50" s="75"/>
      <c r="OLP50" s="75"/>
      <c r="OLQ50" s="75"/>
      <c r="OLR50" s="75"/>
      <c r="OLS50" s="75"/>
      <c r="OLT50" s="75"/>
      <c r="OLU50" s="75"/>
      <c r="OLV50" s="75"/>
      <c r="OLW50" s="75"/>
      <c r="OLX50" s="75"/>
      <c r="OLY50" s="75"/>
      <c r="OLZ50" s="75"/>
      <c r="OMA50" s="75"/>
      <c r="OMB50" s="75"/>
      <c r="OMC50" s="75"/>
      <c r="OMD50" s="75"/>
      <c r="OME50" s="75"/>
      <c r="OMF50" s="75"/>
      <c r="OMG50" s="75"/>
      <c r="OMH50" s="75"/>
      <c r="OMI50" s="75"/>
      <c r="OMJ50" s="75"/>
      <c r="OMK50" s="75"/>
      <c r="OML50" s="75"/>
      <c r="OMM50" s="75"/>
      <c r="OMN50" s="75"/>
      <c r="OMO50" s="75"/>
      <c r="OMP50" s="75"/>
      <c r="OMQ50" s="75"/>
      <c r="OMR50" s="75"/>
      <c r="OMS50" s="75"/>
      <c r="OMT50" s="75"/>
      <c r="OMU50" s="75"/>
      <c r="OMV50" s="75"/>
      <c r="OMW50" s="75"/>
      <c r="OMX50" s="75"/>
      <c r="OMY50" s="75"/>
      <c r="OMZ50" s="75"/>
      <c r="ONA50" s="75"/>
      <c r="ONB50" s="75"/>
      <c r="ONC50" s="75"/>
      <c r="OND50" s="75"/>
      <c r="ONE50" s="75"/>
      <c r="ONF50" s="75"/>
      <c r="ONG50" s="75"/>
      <c r="ONH50" s="75"/>
      <c r="ONI50" s="75"/>
      <c r="ONJ50" s="75"/>
      <c r="ONK50" s="75"/>
      <c r="ONL50" s="75"/>
      <c r="ONM50" s="75"/>
      <c r="ONN50" s="75"/>
      <c r="ONO50" s="75"/>
      <c r="ONP50" s="75"/>
      <c r="ONQ50" s="75"/>
      <c r="ONR50" s="75"/>
      <c r="ONS50" s="75"/>
      <c r="ONT50" s="75"/>
      <c r="ONU50" s="75"/>
      <c r="ONV50" s="75"/>
      <c r="ONW50" s="75"/>
      <c r="ONX50" s="75"/>
      <c r="ONY50" s="75"/>
      <c r="ONZ50" s="75"/>
      <c r="OOA50" s="75"/>
      <c r="OOB50" s="75"/>
      <c r="OOC50" s="75"/>
      <c r="OOD50" s="75"/>
      <c r="OOE50" s="75"/>
      <c r="OOF50" s="75"/>
      <c r="OOG50" s="75"/>
      <c r="OOH50" s="75"/>
      <c r="OOI50" s="75"/>
      <c r="OOJ50" s="75"/>
      <c r="OOK50" s="75"/>
      <c r="OOL50" s="75"/>
      <c r="OOM50" s="75"/>
      <c r="OON50" s="75"/>
      <c r="OOO50" s="75"/>
      <c r="OOP50" s="75"/>
      <c r="OOQ50" s="75"/>
      <c r="OOR50" s="75"/>
      <c r="OOS50" s="75"/>
      <c r="OOT50" s="75"/>
      <c r="OOU50" s="75"/>
      <c r="OOV50" s="75"/>
      <c r="OOW50" s="75"/>
      <c r="OOX50" s="75"/>
      <c r="OOY50" s="75"/>
      <c r="OOZ50" s="75"/>
      <c r="OPA50" s="75"/>
      <c r="OPB50" s="75"/>
      <c r="OPC50" s="75"/>
      <c r="OPD50" s="75"/>
      <c r="OPE50" s="75"/>
      <c r="OPF50" s="75"/>
      <c r="OPG50" s="75"/>
      <c r="OPH50" s="75"/>
      <c r="OPI50" s="75"/>
      <c r="OPJ50" s="75"/>
      <c r="OPK50" s="75"/>
      <c r="OPL50" s="75"/>
      <c r="OPM50" s="75"/>
      <c r="OPN50" s="75"/>
      <c r="OPO50" s="75"/>
      <c r="OPP50" s="75"/>
      <c r="OPQ50" s="75"/>
      <c r="OPR50" s="75"/>
      <c r="OPS50" s="75"/>
      <c r="OPT50" s="75"/>
      <c r="OPU50" s="75"/>
      <c r="OPV50" s="75"/>
      <c r="OPW50" s="75"/>
      <c r="OPX50" s="75"/>
      <c r="OPY50" s="75"/>
      <c r="OPZ50" s="75"/>
      <c r="OQA50" s="75"/>
      <c r="OQB50" s="75"/>
      <c r="OQC50" s="75"/>
      <c r="OQD50" s="75"/>
      <c r="OQE50" s="75"/>
      <c r="OQF50" s="75"/>
      <c r="OQG50" s="75"/>
      <c r="OQH50" s="75"/>
      <c r="OQI50" s="75"/>
      <c r="OQJ50" s="75"/>
      <c r="OQK50" s="75"/>
      <c r="OQL50" s="75"/>
      <c r="OQM50" s="75"/>
      <c r="OQN50" s="75"/>
      <c r="OQO50" s="75"/>
      <c r="OQP50" s="75"/>
      <c r="OQQ50" s="75"/>
      <c r="OQR50" s="75"/>
      <c r="OQS50" s="75"/>
      <c r="OQT50" s="75"/>
      <c r="OQU50" s="75"/>
      <c r="OQV50" s="75"/>
      <c r="OQW50" s="75"/>
      <c r="OQX50" s="75"/>
      <c r="OQY50" s="75"/>
      <c r="OQZ50" s="75"/>
      <c r="ORA50" s="75"/>
      <c r="ORB50" s="75"/>
      <c r="ORC50" s="75"/>
      <c r="ORD50" s="75"/>
      <c r="ORE50" s="75"/>
      <c r="ORF50" s="75"/>
      <c r="ORG50" s="75"/>
      <c r="ORH50" s="75"/>
      <c r="ORI50" s="75"/>
      <c r="ORJ50" s="75"/>
      <c r="ORK50" s="75"/>
      <c r="ORL50" s="75"/>
      <c r="ORM50" s="75"/>
      <c r="ORN50" s="75"/>
      <c r="ORO50" s="75"/>
      <c r="ORP50" s="75"/>
      <c r="ORQ50" s="75"/>
      <c r="ORR50" s="75"/>
      <c r="ORS50" s="75"/>
      <c r="ORT50" s="75"/>
      <c r="ORU50" s="75"/>
      <c r="ORV50" s="75"/>
      <c r="ORW50" s="75"/>
      <c r="ORX50" s="75"/>
      <c r="ORY50" s="75"/>
      <c r="ORZ50" s="75"/>
      <c r="OSA50" s="75"/>
      <c r="OSB50" s="75"/>
      <c r="OSC50" s="75"/>
      <c r="OSD50" s="75"/>
      <c r="OSE50" s="75"/>
      <c r="OSF50" s="75"/>
      <c r="OSG50" s="75"/>
      <c r="OSH50" s="75"/>
      <c r="OSI50" s="75"/>
      <c r="OSJ50" s="75"/>
      <c r="OSK50" s="75"/>
      <c r="OSL50" s="75"/>
      <c r="OSM50" s="75"/>
      <c r="OSN50" s="75"/>
      <c r="OSO50" s="75"/>
      <c r="OSP50" s="75"/>
      <c r="OSQ50" s="75"/>
      <c r="OSR50" s="75"/>
      <c r="OSS50" s="75"/>
      <c r="OST50" s="75"/>
      <c r="OSU50" s="75"/>
      <c r="OSV50" s="75"/>
      <c r="OSW50" s="75"/>
      <c r="OSX50" s="75"/>
      <c r="OSY50" s="75"/>
      <c r="OSZ50" s="75"/>
      <c r="OTA50" s="75"/>
      <c r="OTB50" s="75"/>
      <c r="OTC50" s="75"/>
      <c r="OTD50" s="75"/>
      <c r="OTE50" s="75"/>
      <c r="OTF50" s="75"/>
      <c r="OTG50" s="75"/>
      <c r="OTH50" s="75"/>
      <c r="OTI50" s="75"/>
      <c r="OTJ50" s="75"/>
      <c r="OTK50" s="75"/>
      <c r="OTL50" s="75"/>
      <c r="OTM50" s="75"/>
      <c r="OTN50" s="75"/>
      <c r="OTO50" s="75"/>
      <c r="OTP50" s="75"/>
      <c r="OTQ50" s="75"/>
      <c r="OTR50" s="75"/>
      <c r="OTS50" s="75"/>
      <c r="OTT50" s="75"/>
      <c r="OTU50" s="75"/>
      <c r="OTV50" s="75"/>
      <c r="OTW50" s="75"/>
      <c r="OTX50" s="75"/>
      <c r="OTY50" s="75"/>
      <c r="OTZ50" s="75"/>
      <c r="OUA50" s="75"/>
      <c r="OUB50" s="75"/>
      <c r="OUC50" s="75"/>
      <c r="OUD50" s="75"/>
      <c r="OUE50" s="75"/>
      <c r="OUF50" s="75"/>
      <c r="OUG50" s="75"/>
      <c r="OUH50" s="75"/>
      <c r="OUI50" s="75"/>
      <c r="OUJ50" s="75"/>
      <c r="OUK50" s="75"/>
      <c r="OUL50" s="75"/>
      <c r="OUM50" s="75"/>
      <c r="OUN50" s="75"/>
      <c r="OUO50" s="75"/>
      <c r="OUP50" s="75"/>
      <c r="OUQ50" s="75"/>
      <c r="OUR50" s="75"/>
      <c r="OUS50" s="75"/>
      <c r="OUT50" s="75"/>
      <c r="OUU50" s="75"/>
      <c r="OUV50" s="75"/>
      <c r="OUW50" s="75"/>
      <c r="OUX50" s="75"/>
      <c r="OUY50" s="75"/>
      <c r="OUZ50" s="75"/>
      <c r="OVA50" s="75"/>
      <c r="OVB50" s="75"/>
      <c r="OVC50" s="75"/>
      <c r="OVD50" s="75"/>
      <c r="OVE50" s="75"/>
      <c r="OVF50" s="75"/>
      <c r="OVG50" s="75"/>
      <c r="OVH50" s="75"/>
      <c r="OVI50" s="75"/>
      <c r="OVJ50" s="75"/>
      <c r="OVK50" s="75"/>
      <c r="OVL50" s="75"/>
      <c r="OVM50" s="75"/>
      <c r="OVN50" s="75"/>
      <c r="OVO50" s="75"/>
      <c r="OVP50" s="75"/>
      <c r="OVQ50" s="75"/>
      <c r="OVR50" s="75"/>
      <c r="OVS50" s="75"/>
      <c r="OVT50" s="75"/>
      <c r="OVU50" s="75"/>
      <c r="OVV50" s="75"/>
      <c r="OVW50" s="75"/>
      <c r="OVX50" s="75"/>
      <c r="OVY50" s="75"/>
      <c r="OVZ50" s="75"/>
      <c r="OWA50" s="75"/>
      <c r="OWB50" s="75"/>
      <c r="OWC50" s="75"/>
      <c r="OWD50" s="75"/>
      <c r="OWE50" s="75"/>
      <c r="OWF50" s="75"/>
      <c r="OWG50" s="75"/>
      <c r="OWH50" s="75"/>
      <c r="OWI50" s="75"/>
      <c r="OWJ50" s="75"/>
      <c r="OWK50" s="75"/>
      <c r="OWL50" s="75"/>
      <c r="OWM50" s="75"/>
      <c r="OWN50" s="75"/>
      <c r="OWO50" s="75"/>
      <c r="OWP50" s="75"/>
      <c r="OWQ50" s="75"/>
      <c r="OWR50" s="75"/>
      <c r="OWS50" s="75"/>
      <c r="OWT50" s="75"/>
      <c r="OWU50" s="75"/>
      <c r="OWV50" s="75"/>
      <c r="OWW50" s="75"/>
      <c r="OWX50" s="75"/>
      <c r="OWY50" s="75"/>
      <c r="OWZ50" s="75"/>
      <c r="OXA50" s="75"/>
      <c r="OXB50" s="75"/>
      <c r="OXC50" s="75"/>
      <c r="OXD50" s="75"/>
      <c r="OXE50" s="75"/>
      <c r="OXF50" s="75"/>
      <c r="OXG50" s="75"/>
      <c r="OXH50" s="75"/>
      <c r="OXI50" s="75"/>
      <c r="OXJ50" s="75"/>
      <c r="OXK50" s="75"/>
      <c r="OXL50" s="75"/>
      <c r="OXM50" s="75"/>
      <c r="OXN50" s="75"/>
      <c r="OXO50" s="75"/>
      <c r="OXP50" s="75"/>
      <c r="OXQ50" s="75"/>
      <c r="OXR50" s="75"/>
      <c r="OXS50" s="75"/>
      <c r="OXT50" s="75"/>
      <c r="OXU50" s="75"/>
      <c r="OXV50" s="75"/>
      <c r="OXW50" s="75"/>
      <c r="OXX50" s="75"/>
      <c r="OXY50" s="75"/>
      <c r="OXZ50" s="75"/>
      <c r="OYA50" s="75"/>
      <c r="OYB50" s="75"/>
      <c r="OYC50" s="75"/>
      <c r="OYD50" s="75"/>
      <c r="OYE50" s="75"/>
      <c r="OYF50" s="75"/>
      <c r="OYG50" s="75"/>
      <c r="OYH50" s="75"/>
      <c r="OYI50" s="75"/>
      <c r="OYJ50" s="75"/>
      <c r="OYK50" s="75"/>
      <c r="OYL50" s="75"/>
      <c r="OYM50" s="75"/>
      <c r="OYN50" s="75"/>
      <c r="OYO50" s="75"/>
      <c r="OYP50" s="75"/>
      <c r="OYQ50" s="75"/>
      <c r="OYR50" s="75"/>
      <c r="OYS50" s="75"/>
      <c r="OYT50" s="75"/>
      <c r="OYU50" s="75"/>
      <c r="OYV50" s="75"/>
      <c r="OYW50" s="75"/>
      <c r="OYX50" s="75"/>
      <c r="OYY50" s="75"/>
      <c r="OYZ50" s="75"/>
      <c r="OZA50" s="75"/>
      <c r="OZB50" s="75"/>
      <c r="OZC50" s="75"/>
      <c r="OZD50" s="75"/>
      <c r="OZE50" s="75"/>
      <c r="OZF50" s="75"/>
      <c r="OZG50" s="75"/>
      <c r="OZH50" s="75"/>
      <c r="OZI50" s="75"/>
      <c r="OZJ50" s="75"/>
      <c r="OZK50" s="75"/>
      <c r="OZL50" s="75"/>
      <c r="OZM50" s="75"/>
      <c r="OZN50" s="75"/>
      <c r="OZO50" s="75"/>
      <c r="OZP50" s="75"/>
      <c r="OZQ50" s="75"/>
      <c r="OZR50" s="75"/>
      <c r="OZS50" s="75"/>
      <c r="OZT50" s="75"/>
      <c r="OZU50" s="75"/>
      <c r="OZV50" s="75"/>
      <c r="OZW50" s="75"/>
      <c r="OZX50" s="75"/>
      <c r="OZY50" s="75"/>
      <c r="OZZ50" s="75"/>
      <c r="PAA50" s="75"/>
      <c r="PAB50" s="75"/>
      <c r="PAC50" s="75"/>
      <c r="PAD50" s="75"/>
      <c r="PAE50" s="75"/>
      <c r="PAF50" s="75"/>
      <c r="PAG50" s="75"/>
      <c r="PAH50" s="75"/>
      <c r="PAI50" s="75"/>
      <c r="PAJ50" s="75"/>
      <c r="PAK50" s="75"/>
      <c r="PAL50" s="75"/>
      <c r="PAM50" s="75"/>
      <c r="PAN50" s="75"/>
      <c r="PAO50" s="75"/>
      <c r="PAP50" s="75"/>
      <c r="PAQ50" s="75"/>
      <c r="PAR50" s="75"/>
      <c r="PAS50" s="75"/>
      <c r="PAT50" s="75"/>
      <c r="PAU50" s="75"/>
      <c r="PAV50" s="75"/>
      <c r="PAW50" s="75"/>
      <c r="PAX50" s="75"/>
      <c r="PAY50" s="75"/>
      <c r="PAZ50" s="75"/>
      <c r="PBA50" s="75"/>
      <c r="PBB50" s="75"/>
      <c r="PBC50" s="75"/>
      <c r="PBD50" s="75"/>
      <c r="PBE50" s="75"/>
      <c r="PBF50" s="75"/>
      <c r="PBG50" s="75"/>
      <c r="PBH50" s="75"/>
      <c r="PBI50" s="75"/>
      <c r="PBJ50" s="75"/>
      <c r="PBK50" s="75"/>
      <c r="PBL50" s="75"/>
      <c r="PBM50" s="75"/>
      <c r="PBN50" s="75"/>
      <c r="PBO50" s="75"/>
      <c r="PBP50" s="75"/>
      <c r="PBQ50" s="75"/>
      <c r="PBR50" s="75"/>
      <c r="PBS50" s="75"/>
      <c r="PBT50" s="75"/>
      <c r="PBU50" s="75"/>
      <c r="PBV50" s="75"/>
      <c r="PBW50" s="75"/>
      <c r="PBX50" s="75"/>
      <c r="PBY50" s="75"/>
      <c r="PBZ50" s="75"/>
      <c r="PCA50" s="75"/>
      <c r="PCB50" s="75"/>
      <c r="PCC50" s="75"/>
      <c r="PCD50" s="75"/>
      <c r="PCE50" s="75"/>
      <c r="PCF50" s="75"/>
      <c r="PCG50" s="75"/>
      <c r="PCH50" s="75"/>
      <c r="PCI50" s="75"/>
      <c r="PCJ50" s="75"/>
      <c r="PCK50" s="75"/>
      <c r="PCL50" s="75"/>
      <c r="PCM50" s="75"/>
      <c r="PCN50" s="75"/>
      <c r="PCO50" s="75"/>
      <c r="PCP50" s="75"/>
      <c r="PCQ50" s="75"/>
      <c r="PCR50" s="75"/>
      <c r="PCS50" s="75"/>
      <c r="PCT50" s="75"/>
      <c r="PCU50" s="75"/>
      <c r="PCV50" s="75"/>
      <c r="PCW50" s="75"/>
      <c r="PCX50" s="75"/>
      <c r="PCY50" s="75"/>
      <c r="PCZ50" s="75"/>
      <c r="PDA50" s="75"/>
      <c r="PDB50" s="75"/>
      <c r="PDC50" s="75"/>
      <c r="PDD50" s="75"/>
      <c r="PDE50" s="75"/>
      <c r="PDF50" s="75"/>
      <c r="PDG50" s="75"/>
      <c r="PDH50" s="75"/>
      <c r="PDI50" s="75"/>
      <c r="PDJ50" s="75"/>
      <c r="PDK50" s="75"/>
      <c r="PDL50" s="75"/>
      <c r="PDM50" s="75"/>
      <c r="PDN50" s="75"/>
      <c r="PDO50" s="75"/>
      <c r="PDP50" s="75"/>
      <c r="PDQ50" s="75"/>
      <c r="PDR50" s="75"/>
      <c r="PDS50" s="75"/>
      <c r="PDT50" s="75"/>
      <c r="PDU50" s="75"/>
      <c r="PDV50" s="75"/>
      <c r="PDW50" s="75"/>
      <c r="PDX50" s="75"/>
      <c r="PDY50" s="75"/>
      <c r="PDZ50" s="75"/>
      <c r="PEA50" s="75"/>
      <c r="PEB50" s="75"/>
      <c r="PEC50" s="75"/>
      <c r="PED50" s="75"/>
      <c r="PEE50" s="75"/>
      <c r="PEF50" s="75"/>
      <c r="PEG50" s="75"/>
      <c r="PEH50" s="75"/>
      <c r="PEI50" s="75"/>
      <c r="PEJ50" s="75"/>
      <c r="PEK50" s="75"/>
      <c r="PEL50" s="75"/>
      <c r="PEM50" s="75"/>
      <c r="PEN50" s="75"/>
      <c r="PEO50" s="75"/>
      <c r="PEP50" s="75"/>
      <c r="PEQ50" s="75"/>
      <c r="PER50" s="75"/>
      <c r="PES50" s="75"/>
      <c r="PET50" s="75"/>
      <c r="PEU50" s="75"/>
      <c r="PEV50" s="75"/>
      <c r="PEW50" s="75"/>
      <c r="PEX50" s="75"/>
      <c r="PEY50" s="75"/>
      <c r="PEZ50" s="75"/>
      <c r="PFA50" s="75"/>
      <c r="PFB50" s="75"/>
      <c r="PFC50" s="75"/>
      <c r="PFD50" s="75"/>
      <c r="PFE50" s="75"/>
      <c r="PFF50" s="75"/>
      <c r="PFG50" s="75"/>
      <c r="PFH50" s="75"/>
      <c r="PFI50" s="75"/>
      <c r="PFJ50" s="75"/>
      <c r="PFK50" s="75"/>
      <c r="PFL50" s="75"/>
      <c r="PFM50" s="75"/>
      <c r="PFN50" s="75"/>
      <c r="PFO50" s="75"/>
      <c r="PFP50" s="75"/>
      <c r="PFQ50" s="75"/>
      <c r="PFR50" s="75"/>
      <c r="PFS50" s="75"/>
      <c r="PFT50" s="75"/>
      <c r="PFU50" s="75"/>
      <c r="PFV50" s="75"/>
      <c r="PFW50" s="75"/>
      <c r="PFX50" s="75"/>
      <c r="PFY50" s="75"/>
      <c r="PFZ50" s="75"/>
      <c r="PGA50" s="75"/>
      <c r="PGB50" s="75"/>
      <c r="PGC50" s="75"/>
      <c r="PGD50" s="75"/>
      <c r="PGE50" s="75"/>
      <c r="PGF50" s="75"/>
      <c r="PGG50" s="75"/>
      <c r="PGH50" s="75"/>
      <c r="PGI50" s="75"/>
      <c r="PGJ50" s="75"/>
      <c r="PGK50" s="75"/>
      <c r="PGL50" s="75"/>
      <c r="PGM50" s="75"/>
      <c r="PGN50" s="75"/>
      <c r="PGO50" s="75"/>
      <c r="PGP50" s="75"/>
      <c r="PGQ50" s="75"/>
      <c r="PGR50" s="75"/>
      <c r="PGS50" s="75"/>
      <c r="PGT50" s="75"/>
      <c r="PGU50" s="75"/>
      <c r="PGV50" s="75"/>
      <c r="PGW50" s="75"/>
      <c r="PGX50" s="75"/>
      <c r="PGY50" s="75"/>
      <c r="PGZ50" s="75"/>
      <c r="PHA50" s="75"/>
      <c r="PHB50" s="75"/>
      <c r="PHC50" s="75"/>
      <c r="PHD50" s="75"/>
      <c r="PHE50" s="75"/>
      <c r="PHF50" s="75"/>
      <c r="PHG50" s="75"/>
      <c r="PHH50" s="75"/>
      <c r="PHI50" s="75"/>
      <c r="PHJ50" s="75"/>
      <c r="PHK50" s="75"/>
      <c r="PHL50" s="75"/>
      <c r="PHM50" s="75"/>
      <c r="PHN50" s="75"/>
      <c r="PHO50" s="75"/>
      <c r="PHP50" s="75"/>
      <c r="PHQ50" s="75"/>
      <c r="PHR50" s="75"/>
      <c r="PHS50" s="75"/>
      <c r="PHT50" s="75"/>
      <c r="PHU50" s="75"/>
      <c r="PHV50" s="75"/>
      <c r="PHW50" s="75"/>
      <c r="PHX50" s="75"/>
      <c r="PHY50" s="75"/>
      <c r="PHZ50" s="75"/>
      <c r="PIA50" s="75"/>
      <c r="PIB50" s="75"/>
      <c r="PIC50" s="75"/>
      <c r="PID50" s="75"/>
      <c r="PIE50" s="75"/>
      <c r="PIF50" s="75"/>
      <c r="PIG50" s="75"/>
      <c r="PIH50" s="75"/>
      <c r="PII50" s="75"/>
      <c r="PIJ50" s="75"/>
      <c r="PIK50" s="75"/>
      <c r="PIL50" s="75"/>
      <c r="PIM50" s="75"/>
      <c r="PIN50" s="75"/>
      <c r="PIO50" s="75"/>
      <c r="PIP50" s="75"/>
      <c r="PIQ50" s="75"/>
      <c r="PIR50" s="75"/>
      <c r="PIS50" s="75"/>
      <c r="PIT50" s="75"/>
      <c r="PIU50" s="75"/>
      <c r="PIV50" s="75"/>
      <c r="PIW50" s="75"/>
      <c r="PIX50" s="75"/>
      <c r="PIY50" s="75"/>
      <c r="PIZ50" s="75"/>
      <c r="PJA50" s="75"/>
      <c r="PJB50" s="75"/>
      <c r="PJC50" s="75"/>
      <c r="PJD50" s="75"/>
      <c r="PJE50" s="75"/>
      <c r="PJF50" s="75"/>
      <c r="PJG50" s="75"/>
      <c r="PJH50" s="75"/>
      <c r="PJI50" s="75"/>
      <c r="PJJ50" s="75"/>
      <c r="PJK50" s="75"/>
      <c r="PJL50" s="75"/>
      <c r="PJM50" s="75"/>
      <c r="PJN50" s="75"/>
      <c r="PJO50" s="75"/>
      <c r="PJP50" s="75"/>
      <c r="PJQ50" s="75"/>
      <c r="PJR50" s="75"/>
      <c r="PJS50" s="75"/>
      <c r="PJT50" s="75"/>
      <c r="PJU50" s="75"/>
      <c r="PJV50" s="75"/>
      <c r="PJW50" s="75"/>
      <c r="PJX50" s="75"/>
      <c r="PJY50" s="75"/>
      <c r="PJZ50" s="75"/>
      <c r="PKA50" s="75"/>
      <c r="PKB50" s="75"/>
      <c r="PKC50" s="75"/>
      <c r="PKD50" s="75"/>
      <c r="PKE50" s="75"/>
      <c r="PKF50" s="75"/>
      <c r="PKG50" s="75"/>
      <c r="PKH50" s="75"/>
      <c r="PKI50" s="75"/>
      <c r="PKJ50" s="75"/>
      <c r="PKK50" s="75"/>
      <c r="PKL50" s="75"/>
      <c r="PKM50" s="75"/>
      <c r="PKN50" s="75"/>
      <c r="PKO50" s="75"/>
      <c r="PKP50" s="75"/>
      <c r="PKQ50" s="75"/>
      <c r="PKR50" s="75"/>
      <c r="PKS50" s="75"/>
      <c r="PKT50" s="75"/>
      <c r="PKU50" s="75"/>
      <c r="PKV50" s="75"/>
      <c r="PKW50" s="75"/>
      <c r="PKX50" s="75"/>
      <c r="PKY50" s="75"/>
      <c r="PKZ50" s="75"/>
      <c r="PLA50" s="75"/>
      <c r="PLB50" s="75"/>
      <c r="PLC50" s="75"/>
      <c r="PLD50" s="75"/>
      <c r="PLE50" s="75"/>
      <c r="PLF50" s="75"/>
      <c r="PLG50" s="75"/>
      <c r="PLH50" s="75"/>
      <c r="PLI50" s="75"/>
      <c r="PLJ50" s="75"/>
      <c r="PLK50" s="75"/>
      <c r="PLL50" s="75"/>
      <c r="PLM50" s="75"/>
      <c r="PLN50" s="75"/>
      <c r="PLO50" s="75"/>
      <c r="PLP50" s="75"/>
      <c r="PLQ50" s="75"/>
      <c r="PLR50" s="75"/>
      <c r="PLS50" s="75"/>
      <c r="PLT50" s="75"/>
      <c r="PLU50" s="75"/>
      <c r="PLV50" s="75"/>
      <c r="PLW50" s="75"/>
      <c r="PLX50" s="75"/>
      <c r="PLY50" s="75"/>
      <c r="PLZ50" s="75"/>
      <c r="PMA50" s="75"/>
      <c r="PMB50" s="75"/>
      <c r="PMC50" s="75"/>
      <c r="PMD50" s="75"/>
      <c r="PME50" s="75"/>
      <c r="PMF50" s="75"/>
      <c r="PMG50" s="75"/>
      <c r="PMH50" s="75"/>
      <c r="PMI50" s="75"/>
      <c r="PMJ50" s="75"/>
      <c r="PMK50" s="75"/>
      <c r="PML50" s="75"/>
      <c r="PMM50" s="75"/>
      <c r="PMN50" s="75"/>
      <c r="PMO50" s="75"/>
      <c r="PMP50" s="75"/>
      <c r="PMQ50" s="75"/>
      <c r="PMR50" s="75"/>
      <c r="PMS50" s="75"/>
      <c r="PMT50" s="75"/>
      <c r="PMU50" s="75"/>
      <c r="PMV50" s="75"/>
      <c r="PMW50" s="75"/>
      <c r="PMX50" s="75"/>
      <c r="PMY50" s="75"/>
      <c r="PMZ50" s="75"/>
      <c r="PNA50" s="75"/>
      <c r="PNB50" s="75"/>
      <c r="PNC50" s="75"/>
      <c r="PND50" s="75"/>
      <c r="PNE50" s="75"/>
      <c r="PNF50" s="75"/>
      <c r="PNG50" s="75"/>
      <c r="PNH50" s="75"/>
      <c r="PNI50" s="75"/>
      <c r="PNJ50" s="75"/>
      <c r="PNK50" s="75"/>
      <c r="PNL50" s="75"/>
      <c r="PNM50" s="75"/>
      <c r="PNN50" s="75"/>
      <c r="PNO50" s="75"/>
      <c r="PNP50" s="75"/>
      <c r="PNQ50" s="75"/>
      <c r="PNR50" s="75"/>
      <c r="PNS50" s="75"/>
      <c r="PNT50" s="75"/>
      <c r="PNU50" s="75"/>
      <c r="PNV50" s="75"/>
      <c r="PNW50" s="75"/>
      <c r="PNX50" s="75"/>
      <c r="PNY50" s="75"/>
      <c r="PNZ50" s="75"/>
      <c r="POA50" s="75"/>
      <c r="POB50" s="75"/>
      <c r="POC50" s="75"/>
      <c r="POD50" s="75"/>
      <c r="POE50" s="75"/>
      <c r="POF50" s="75"/>
      <c r="POG50" s="75"/>
      <c r="POH50" s="75"/>
      <c r="POI50" s="75"/>
      <c r="POJ50" s="75"/>
      <c r="POK50" s="75"/>
      <c r="POL50" s="75"/>
      <c r="POM50" s="75"/>
      <c r="PON50" s="75"/>
      <c r="POO50" s="75"/>
      <c r="POP50" s="75"/>
      <c r="POQ50" s="75"/>
      <c r="POR50" s="75"/>
      <c r="POS50" s="75"/>
      <c r="POT50" s="75"/>
      <c r="POU50" s="75"/>
      <c r="POV50" s="75"/>
      <c r="POW50" s="75"/>
      <c r="POX50" s="75"/>
      <c r="POY50" s="75"/>
      <c r="POZ50" s="75"/>
      <c r="PPA50" s="75"/>
      <c r="PPB50" s="75"/>
      <c r="PPC50" s="75"/>
      <c r="PPD50" s="75"/>
      <c r="PPE50" s="75"/>
      <c r="PPF50" s="75"/>
      <c r="PPG50" s="75"/>
      <c r="PPH50" s="75"/>
      <c r="PPI50" s="75"/>
      <c r="PPJ50" s="75"/>
      <c r="PPK50" s="75"/>
      <c r="PPL50" s="75"/>
      <c r="PPM50" s="75"/>
      <c r="PPN50" s="75"/>
      <c r="PPO50" s="75"/>
      <c r="PPP50" s="75"/>
      <c r="PPQ50" s="75"/>
      <c r="PPR50" s="75"/>
      <c r="PPS50" s="75"/>
      <c r="PPT50" s="75"/>
      <c r="PPU50" s="75"/>
      <c r="PPV50" s="75"/>
      <c r="PPW50" s="75"/>
      <c r="PPX50" s="75"/>
      <c r="PPY50" s="75"/>
      <c r="PPZ50" s="75"/>
      <c r="PQA50" s="75"/>
      <c r="PQB50" s="75"/>
      <c r="PQC50" s="75"/>
      <c r="PQD50" s="75"/>
      <c r="PQE50" s="75"/>
      <c r="PQF50" s="75"/>
      <c r="PQG50" s="75"/>
      <c r="PQH50" s="75"/>
      <c r="PQI50" s="75"/>
      <c r="PQJ50" s="75"/>
      <c r="PQK50" s="75"/>
      <c r="PQL50" s="75"/>
      <c r="PQM50" s="75"/>
      <c r="PQN50" s="75"/>
      <c r="PQO50" s="75"/>
      <c r="PQP50" s="75"/>
      <c r="PQQ50" s="75"/>
      <c r="PQR50" s="75"/>
      <c r="PQS50" s="75"/>
      <c r="PQT50" s="75"/>
      <c r="PQU50" s="75"/>
      <c r="PQV50" s="75"/>
      <c r="PQW50" s="75"/>
      <c r="PQX50" s="75"/>
      <c r="PQY50" s="75"/>
      <c r="PQZ50" s="75"/>
      <c r="PRA50" s="75"/>
      <c r="PRB50" s="75"/>
      <c r="PRC50" s="75"/>
      <c r="PRD50" s="75"/>
      <c r="PRE50" s="75"/>
      <c r="PRF50" s="75"/>
      <c r="PRG50" s="75"/>
      <c r="PRH50" s="75"/>
      <c r="PRI50" s="75"/>
      <c r="PRJ50" s="75"/>
      <c r="PRK50" s="75"/>
      <c r="PRL50" s="75"/>
      <c r="PRM50" s="75"/>
      <c r="PRN50" s="75"/>
      <c r="PRO50" s="75"/>
      <c r="PRP50" s="75"/>
      <c r="PRQ50" s="75"/>
      <c r="PRR50" s="75"/>
      <c r="PRS50" s="75"/>
      <c r="PRT50" s="75"/>
      <c r="PRU50" s="75"/>
      <c r="PRV50" s="75"/>
      <c r="PRW50" s="75"/>
      <c r="PRX50" s="75"/>
      <c r="PRY50" s="75"/>
      <c r="PRZ50" s="75"/>
      <c r="PSA50" s="75"/>
      <c r="PSB50" s="75"/>
      <c r="PSC50" s="75"/>
      <c r="PSD50" s="75"/>
      <c r="PSE50" s="75"/>
      <c r="PSF50" s="75"/>
      <c r="PSG50" s="75"/>
      <c r="PSH50" s="75"/>
      <c r="PSI50" s="75"/>
      <c r="PSJ50" s="75"/>
      <c r="PSK50" s="75"/>
      <c r="PSL50" s="75"/>
      <c r="PSM50" s="75"/>
      <c r="PSN50" s="75"/>
      <c r="PSO50" s="75"/>
      <c r="PSP50" s="75"/>
      <c r="PSQ50" s="75"/>
      <c r="PSR50" s="75"/>
      <c r="PSS50" s="75"/>
      <c r="PST50" s="75"/>
      <c r="PSU50" s="75"/>
      <c r="PSV50" s="75"/>
      <c r="PSW50" s="75"/>
      <c r="PSX50" s="75"/>
      <c r="PSY50" s="75"/>
      <c r="PSZ50" s="75"/>
      <c r="PTA50" s="75"/>
      <c r="PTB50" s="75"/>
      <c r="PTC50" s="75"/>
      <c r="PTD50" s="75"/>
      <c r="PTE50" s="75"/>
      <c r="PTF50" s="75"/>
      <c r="PTG50" s="75"/>
      <c r="PTH50" s="75"/>
      <c r="PTI50" s="75"/>
      <c r="PTJ50" s="75"/>
      <c r="PTK50" s="75"/>
      <c r="PTL50" s="75"/>
      <c r="PTM50" s="75"/>
      <c r="PTN50" s="75"/>
      <c r="PTO50" s="75"/>
      <c r="PTP50" s="75"/>
      <c r="PTQ50" s="75"/>
      <c r="PTR50" s="75"/>
      <c r="PTS50" s="75"/>
      <c r="PTT50" s="75"/>
      <c r="PTU50" s="75"/>
      <c r="PTV50" s="75"/>
      <c r="PTW50" s="75"/>
      <c r="PTX50" s="75"/>
      <c r="PTY50" s="75"/>
      <c r="PTZ50" s="75"/>
      <c r="PUA50" s="75"/>
      <c r="PUB50" s="75"/>
      <c r="PUC50" s="75"/>
      <c r="PUD50" s="75"/>
      <c r="PUE50" s="75"/>
      <c r="PUF50" s="75"/>
      <c r="PUG50" s="75"/>
      <c r="PUH50" s="75"/>
      <c r="PUI50" s="75"/>
      <c r="PUJ50" s="75"/>
      <c r="PUK50" s="75"/>
      <c r="PUL50" s="75"/>
      <c r="PUM50" s="75"/>
      <c r="PUN50" s="75"/>
      <c r="PUO50" s="75"/>
      <c r="PUP50" s="75"/>
      <c r="PUQ50" s="75"/>
      <c r="PUR50" s="75"/>
      <c r="PUS50" s="75"/>
      <c r="PUT50" s="75"/>
      <c r="PUU50" s="75"/>
      <c r="PUV50" s="75"/>
      <c r="PUW50" s="75"/>
      <c r="PUX50" s="75"/>
      <c r="PUY50" s="75"/>
      <c r="PUZ50" s="75"/>
      <c r="PVA50" s="75"/>
      <c r="PVB50" s="75"/>
      <c r="PVC50" s="75"/>
      <c r="PVD50" s="75"/>
      <c r="PVE50" s="75"/>
      <c r="PVF50" s="75"/>
      <c r="PVG50" s="75"/>
      <c r="PVH50" s="75"/>
      <c r="PVI50" s="75"/>
      <c r="PVJ50" s="75"/>
      <c r="PVK50" s="75"/>
      <c r="PVL50" s="75"/>
      <c r="PVM50" s="75"/>
      <c r="PVN50" s="75"/>
      <c r="PVO50" s="75"/>
      <c r="PVP50" s="75"/>
      <c r="PVQ50" s="75"/>
      <c r="PVR50" s="75"/>
      <c r="PVS50" s="75"/>
      <c r="PVT50" s="75"/>
      <c r="PVU50" s="75"/>
      <c r="PVV50" s="75"/>
      <c r="PVW50" s="75"/>
      <c r="PVX50" s="75"/>
      <c r="PVY50" s="75"/>
      <c r="PVZ50" s="75"/>
      <c r="PWA50" s="75"/>
      <c r="PWB50" s="75"/>
      <c r="PWC50" s="75"/>
      <c r="PWD50" s="75"/>
      <c r="PWE50" s="75"/>
      <c r="PWF50" s="75"/>
      <c r="PWG50" s="75"/>
      <c r="PWH50" s="75"/>
      <c r="PWI50" s="75"/>
      <c r="PWJ50" s="75"/>
      <c r="PWK50" s="75"/>
      <c r="PWL50" s="75"/>
      <c r="PWM50" s="75"/>
      <c r="PWN50" s="75"/>
      <c r="PWO50" s="75"/>
      <c r="PWP50" s="75"/>
      <c r="PWQ50" s="75"/>
      <c r="PWR50" s="75"/>
      <c r="PWS50" s="75"/>
      <c r="PWT50" s="75"/>
      <c r="PWU50" s="75"/>
      <c r="PWV50" s="75"/>
      <c r="PWW50" s="75"/>
      <c r="PWX50" s="75"/>
      <c r="PWY50" s="75"/>
      <c r="PWZ50" s="75"/>
      <c r="PXA50" s="75"/>
      <c r="PXB50" s="75"/>
      <c r="PXC50" s="75"/>
      <c r="PXD50" s="75"/>
      <c r="PXE50" s="75"/>
      <c r="PXF50" s="75"/>
      <c r="PXG50" s="75"/>
      <c r="PXH50" s="75"/>
      <c r="PXI50" s="75"/>
      <c r="PXJ50" s="75"/>
      <c r="PXK50" s="75"/>
      <c r="PXL50" s="75"/>
      <c r="PXM50" s="75"/>
      <c r="PXN50" s="75"/>
      <c r="PXO50" s="75"/>
      <c r="PXP50" s="75"/>
      <c r="PXQ50" s="75"/>
      <c r="PXR50" s="75"/>
      <c r="PXS50" s="75"/>
      <c r="PXT50" s="75"/>
      <c r="PXU50" s="75"/>
      <c r="PXV50" s="75"/>
      <c r="PXW50" s="75"/>
      <c r="PXX50" s="75"/>
      <c r="PXY50" s="75"/>
      <c r="PXZ50" s="75"/>
      <c r="PYA50" s="75"/>
      <c r="PYB50" s="75"/>
      <c r="PYC50" s="75"/>
      <c r="PYD50" s="75"/>
      <c r="PYE50" s="75"/>
      <c r="PYF50" s="75"/>
      <c r="PYG50" s="75"/>
      <c r="PYH50" s="75"/>
      <c r="PYI50" s="75"/>
      <c r="PYJ50" s="75"/>
      <c r="PYK50" s="75"/>
      <c r="PYL50" s="75"/>
      <c r="PYM50" s="75"/>
      <c r="PYN50" s="75"/>
      <c r="PYO50" s="75"/>
      <c r="PYP50" s="75"/>
      <c r="PYQ50" s="75"/>
      <c r="PYR50" s="75"/>
      <c r="PYS50" s="75"/>
      <c r="PYT50" s="75"/>
      <c r="PYU50" s="75"/>
      <c r="PYV50" s="75"/>
      <c r="PYW50" s="75"/>
      <c r="PYX50" s="75"/>
      <c r="PYY50" s="75"/>
      <c r="PYZ50" s="75"/>
      <c r="PZA50" s="75"/>
      <c r="PZB50" s="75"/>
      <c r="PZC50" s="75"/>
      <c r="PZD50" s="75"/>
      <c r="PZE50" s="75"/>
      <c r="PZF50" s="75"/>
      <c r="PZG50" s="75"/>
      <c r="PZH50" s="75"/>
      <c r="PZI50" s="75"/>
      <c r="PZJ50" s="75"/>
      <c r="PZK50" s="75"/>
      <c r="PZL50" s="75"/>
      <c r="PZM50" s="75"/>
      <c r="PZN50" s="75"/>
      <c r="PZO50" s="75"/>
      <c r="PZP50" s="75"/>
      <c r="PZQ50" s="75"/>
      <c r="PZR50" s="75"/>
      <c r="PZS50" s="75"/>
      <c r="PZT50" s="75"/>
      <c r="PZU50" s="75"/>
      <c r="PZV50" s="75"/>
      <c r="PZW50" s="75"/>
      <c r="PZX50" s="75"/>
      <c r="PZY50" s="75"/>
      <c r="PZZ50" s="75"/>
      <c r="QAA50" s="75"/>
      <c r="QAB50" s="75"/>
      <c r="QAC50" s="75"/>
      <c r="QAD50" s="75"/>
      <c r="QAE50" s="75"/>
      <c r="QAF50" s="75"/>
      <c r="QAG50" s="75"/>
      <c r="QAH50" s="75"/>
      <c r="QAI50" s="75"/>
      <c r="QAJ50" s="75"/>
      <c r="QAK50" s="75"/>
      <c r="QAL50" s="75"/>
      <c r="QAM50" s="75"/>
      <c r="QAN50" s="75"/>
      <c r="QAO50" s="75"/>
      <c r="QAP50" s="75"/>
      <c r="QAQ50" s="75"/>
      <c r="QAR50" s="75"/>
      <c r="QAS50" s="75"/>
      <c r="QAT50" s="75"/>
      <c r="QAU50" s="75"/>
      <c r="QAV50" s="75"/>
      <c r="QAW50" s="75"/>
      <c r="QAX50" s="75"/>
      <c r="QAY50" s="75"/>
      <c r="QAZ50" s="75"/>
      <c r="QBA50" s="75"/>
      <c r="QBB50" s="75"/>
      <c r="QBC50" s="75"/>
      <c r="QBD50" s="75"/>
      <c r="QBE50" s="75"/>
      <c r="QBF50" s="75"/>
      <c r="QBG50" s="75"/>
      <c r="QBH50" s="75"/>
      <c r="QBI50" s="75"/>
      <c r="QBJ50" s="75"/>
      <c r="QBK50" s="75"/>
      <c r="QBL50" s="75"/>
      <c r="QBM50" s="75"/>
      <c r="QBN50" s="75"/>
      <c r="QBO50" s="75"/>
      <c r="QBP50" s="75"/>
      <c r="QBQ50" s="75"/>
      <c r="QBR50" s="75"/>
      <c r="QBS50" s="75"/>
      <c r="QBT50" s="75"/>
      <c r="QBU50" s="75"/>
      <c r="QBV50" s="75"/>
      <c r="QBW50" s="75"/>
      <c r="QBX50" s="75"/>
      <c r="QBY50" s="75"/>
      <c r="QBZ50" s="75"/>
      <c r="QCA50" s="75"/>
      <c r="QCB50" s="75"/>
      <c r="QCC50" s="75"/>
      <c r="QCD50" s="75"/>
      <c r="QCE50" s="75"/>
      <c r="QCF50" s="75"/>
      <c r="QCG50" s="75"/>
      <c r="QCH50" s="75"/>
      <c r="QCI50" s="75"/>
      <c r="QCJ50" s="75"/>
      <c r="QCK50" s="75"/>
      <c r="QCL50" s="75"/>
      <c r="QCM50" s="75"/>
      <c r="QCN50" s="75"/>
      <c r="QCO50" s="75"/>
      <c r="QCP50" s="75"/>
      <c r="QCQ50" s="75"/>
      <c r="QCR50" s="75"/>
      <c r="QCS50" s="75"/>
      <c r="QCT50" s="75"/>
      <c r="QCU50" s="75"/>
      <c r="QCV50" s="75"/>
      <c r="QCW50" s="75"/>
      <c r="QCX50" s="75"/>
      <c r="QCY50" s="75"/>
      <c r="QCZ50" s="75"/>
      <c r="QDA50" s="75"/>
      <c r="QDB50" s="75"/>
      <c r="QDC50" s="75"/>
      <c r="QDD50" s="75"/>
      <c r="QDE50" s="75"/>
      <c r="QDF50" s="75"/>
      <c r="QDG50" s="75"/>
      <c r="QDH50" s="75"/>
      <c r="QDI50" s="75"/>
      <c r="QDJ50" s="75"/>
      <c r="QDK50" s="75"/>
      <c r="QDL50" s="75"/>
      <c r="QDM50" s="75"/>
      <c r="QDN50" s="75"/>
      <c r="QDO50" s="75"/>
      <c r="QDP50" s="75"/>
      <c r="QDQ50" s="75"/>
      <c r="QDR50" s="75"/>
      <c r="QDS50" s="75"/>
      <c r="QDT50" s="75"/>
      <c r="QDU50" s="75"/>
      <c r="QDV50" s="75"/>
      <c r="QDW50" s="75"/>
      <c r="QDX50" s="75"/>
      <c r="QDY50" s="75"/>
      <c r="QDZ50" s="75"/>
      <c r="QEA50" s="75"/>
      <c r="QEB50" s="75"/>
      <c r="QEC50" s="75"/>
      <c r="QED50" s="75"/>
      <c r="QEE50" s="75"/>
      <c r="QEF50" s="75"/>
      <c r="QEG50" s="75"/>
      <c r="QEH50" s="75"/>
      <c r="QEI50" s="75"/>
      <c r="QEJ50" s="75"/>
      <c r="QEK50" s="75"/>
      <c r="QEL50" s="75"/>
      <c r="QEM50" s="75"/>
      <c r="QEN50" s="75"/>
      <c r="QEO50" s="75"/>
      <c r="QEP50" s="75"/>
      <c r="QEQ50" s="75"/>
      <c r="QER50" s="75"/>
      <c r="QES50" s="75"/>
      <c r="QET50" s="75"/>
      <c r="QEU50" s="75"/>
      <c r="QEV50" s="75"/>
      <c r="QEW50" s="75"/>
      <c r="QEX50" s="75"/>
      <c r="QEY50" s="75"/>
      <c r="QEZ50" s="75"/>
      <c r="QFA50" s="75"/>
      <c r="QFB50" s="75"/>
      <c r="QFC50" s="75"/>
      <c r="QFD50" s="75"/>
      <c r="QFE50" s="75"/>
      <c r="QFF50" s="75"/>
      <c r="QFG50" s="75"/>
      <c r="QFH50" s="75"/>
      <c r="QFI50" s="75"/>
      <c r="QFJ50" s="75"/>
      <c r="QFK50" s="75"/>
      <c r="QFL50" s="75"/>
      <c r="QFM50" s="75"/>
      <c r="QFN50" s="75"/>
      <c r="QFO50" s="75"/>
      <c r="QFP50" s="75"/>
      <c r="QFQ50" s="75"/>
      <c r="QFR50" s="75"/>
      <c r="QFS50" s="75"/>
      <c r="QFT50" s="75"/>
      <c r="QFU50" s="75"/>
      <c r="QFV50" s="75"/>
      <c r="QFW50" s="75"/>
      <c r="QFX50" s="75"/>
      <c r="QFY50" s="75"/>
      <c r="QFZ50" s="75"/>
      <c r="QGA50" s="75"/>
      <c r="QGB50" s="75"/>
      <c r="QGC50" s="75"/>
      <c r="QGD50" s="75"/>
      <c r="QGE50" s="75"/>
      <c r="QGF50" s="75"/>
      <c r="QGG50" s="75"/>
      <c r="QGH50" s="75"/>
      <c r="QGI50" s="75"/>
      <c r="QGJ50" s="75"/>
      <c r="QGK50" s="75"/>
      <c r="QGL50" s="75"/>
      <c r="QGM50" s="75"/>
      <c r="QGN50" s="75"/>
      <c r="QGO50" s="75"/>
      <c r="QGP50" s="75"/>
      <c r="QGQ50" s="75"/>
      <c r="QGR50" s="75"/>
      <c r="QGS50" s="75"/>
      <c r="QGT50" s="75"/>
      <c r="QGU50" s="75"/>
      <c r="QGV50" s="75"/>
      <c r="QGW50" s="75"/>
      <c r="QGX50" s="75"/>
      <c r="QGY50" s="75"/>
      <c r="QGZ50" s="75"/>
      <c r="QHA50" s="75"/>
      <c r="QHB50" s="75"/>
      <c r="QHC50" s="75"/>
      <c r="QHD50" s="75"/>
      <c r="QHE50" s="75"/>
      <c r="QHF50" s="75"/>
      <c r="QHG50" s="75"/>
      <c r="QHH50" s="75"/>
      <c r="QHI50" s="75"/>
      <c r="QHJ50" s="75"/>
      <c r="QHK50" s="75"/>
      <c r="QHL50" s="75"/>
      <c r="QHM50" s="75"/>
      <c r="QHN50" s="75"/>
      <c r="QHO50" s="75"/>
      <c r="QHP50" s="75"/>
      <c r="QHQ50" s="75"/>
      <c r="QHR50" s="75"/>
      <c r="QHS50" s="75"/>
      <c r="QHT50" s="75"/>
      <c r="QHU50" s="75"/>
      <c r="QHV50" s="75"/>
      <c r="QHW50" s="75"/>
      <c r="QHX50" s="75"/>
      <c r="QHY50" s="75"/>
      <c r="QHZ50" s="75"/>
      <c r="QIA50" s="75"/>
      <c r="QIB50" s="75"/>
      <c r="QIC50" s="75"/>
      <c r="QID50" s="75"/>
      <c r="QIE50" s="75"/>
      <c r="QIF50" s="75"/>
      <c r="QIG50" s="75"/>
      <c r="QIH50" s="75"/>
      <c r="QII50" s="75"/>
      <c r="QIJ50" s="75"/>
      <c r="QIK50" s="75"/>
      <c r="QIL50" s="75"/>
      <c r="QIM50" s="75"/>
      <c r="QIN50" s="75"/>
      <c r="QIO50" s="75"/>
      <c r="QIP50" s="75"/>
      <c r="QIQ50" s="75"/>
      <c r="QIR50" s="75"/>
      <c r="QIS50" s="75"/>
      <c r="QIT50" s="75"/>
      <c r="QIU50" s="75"/>
      <c r="QIV50" s="75"/>
      <c r="QIW50" s="75"/>
      <c r="QIX50" s="75"/>
      <c r="QIY50" s="75"/>
      <c r="QIZ50" s="75"/>
      <c r="QJA50" s="75"/>
      <c r="QJB50" s="75"/>
      <c r="QJC50" s="75"/>
      <c r="QJD50" s="75"/>
      <c r="QJE50" s="75"/>
      <c r="QJF50" s="75"/>
      <c r="QJG50" s="75"/>
      <c r="QJH50" s="75"/>
      <c r="QJI50" s="75"/>
      <c r="QJJ50" s="75"/>
      <c r="QJK50" s="75"/>
      <c r="QJL50" s="75"/>
      <c r="QJM50" s="75"/>
      <c r="QJN50" s="75"/>
      <c r="QJO50" s="75"/>
      <c r="QJP50" s="75"/>
      <c r="QJQ50" s="75"/>
      <c r="QJR50" s="75"/>
      <c r="QJS50" s="75"/>
      <c r="QJT50" s="75"/>
      <c r="QJU50" s="75"/>
      <c r="QJV50" s="75"/>
      <c r="QJW50" s="75"/>
      <c r="QJX50" s="75"/>
      <c r="QJY50" s="75"/>
      <c r="QJZ50" s="75"/>
      <c r="QKA50" s="75"/>
      <c r="QKB50" s="75"/>
      <c r="QKC50" s="75"/>
      <c r="QKD50" s="75"/>
      <c r="QKE50" s="75"/>
      <c r="QKF50" s="75"/>
      <c r="QKG50" s="75"/>
      <c r="QKH50" s="75"/>
      <c r="QKI50" s="75"/>
      <c r="QKJ50" s="75"/>
      <c r="QKK50" s="75"/>
      <c r="QKL50" s="75"/>
      <c r="QKM50" s="75"/>
      <c r="QKN50" s="75"/>
      <c r="QKO50" s="75"/>
      <c r="QKP50" s="75"/>
      <c r="QKQ50" s="75"/>
      <c r="QKR50" s="75"/>
      <c r="QKS50" s="75"/>
      <c r="QKT50" s="75"/>
      <c r="QKU50" s="75"/>
      <c r="QKV50" s="75"/>
      <c r="QKW50" s="75"/>
      <c r="QKX50" s="75"/>
      <c r="QKY50" s="75"/>
      <c r="QKZ50" s="75"/>
      <c r="QLA50" s="75"/>
      <c r="QLB50" s="75"/>
      <c r="QLC50" s="75"/>
      <c r="QLD50" s="75"/>
      <c r="QLE50" s="75"/>
      <c r="QLF50" s="75"/>
      <c r="QLG50" s="75"/>
      <c r="QLH50" s="75"/>
      <c r="QLI50" s="75"/>
      <c r="QLJ50" s="75"/>
      <c r="QLK50" s="75"/>
      <c r="QLL50" s="75"/>
      <c r="QLM50" s="75"/>
      <c r="QLN50" s="75"/>
      <c r="QLO50" s="75"/>
      <c r="QLP50" s="75"/>
      <c r="QLQ50" s="75"/>
      <c r="QLR50" s="75"/>
      <c r="QLS50" s="75"/>
      <c r="QLT50" s="75"/>
      <c r="QLU50" s="75"/>
      <c r="QLV50" s="75"/>
      <c r="QLW50" s="75"/>
      <c r="QLX50" s="75"/>
      <c r="QLY50" s="75"/>
      <c r="QLZ50" s="75"/>
      <c r="QMA50" s="75"/>
      <c r="QMB50" s="75"/>
      <c r="QMC50" s="75"/>
      <c r="QMD50" s="75"/>
      <c r="QME50" s="75"/>
      <c r="QMF50" s="75"/>
      <c r="QMG50" s="75"/>
      <c r="QMH50" s="75"/>
      <c r="QMI50" s="75"/>
      <c r="QMJ50" s="75"/>
      <c r="QMK50" s="75"/>
      <c r="QML50" s="75"/>
      <c r="QMM50" s="75"/>
      <c r="QMN50" s="75"/>
      <c r="QMO50" s="75"/>
      <c r="QMP50" s="75"/>
      <c r="QMQ50" s="75"/>
      <c r="QMR50" s="75"/>
      <c r="QMS50" s="75"/>
      <c r="QMT50" s="75"/>
      <c r="QMU50" s="75"/>
      <c r="QMV50" s="75"/>
      <c r="QMW50" s="75"/>
      <c r="QMX50" s="75"/>
      <c r="QMY50" s="75"/>
      <c r="QMZ50" s="75"/>
      <c r="QNA50" s="75"/>
      <c r="QNB50" s="75"/>
      <c r="QNC50" s="75"/>
      <c r="QND50" s="75"/>
      <c r="QNE50" s="75"/>
      <c r="QNF50" s="75"/>
      <c r="QNG50" s="75"/>
      <c r="QNH50" s="75"/>
      <c r="QNI50" s="75"/>
      <c r="QNJ50" s="75"/>
      <c r="QNK50" s="75"/>
      <c r="QNL50" s="75"/>
      <c r="QNM50" s="75"/>
      <c r="QNN50" s="75"/>
      <c r="QNO50" s="75"/>
      <c r="QNP50" s="75"/>
      <c r="QNQ50" s="75"/>
      <c r="QNR50" s="75"/>
      <c r="QNS50" s="75"/>
      <c r="QNT50" s="75"/>
      <c r="QNU50" s="75"/>
      <c r="QNV50" s="75"/>
      <c r="QNW50" s="75"/>
      <c r="QNX50" s="75"/>
      <c r="QNY50" s="75"/>
      <c r="QNZ50" s="75"/>
      <c r="QOA50" s="75"/>
      <c r="QOB50" s="75"/>
      <c r="QOC50" s="75"/>
      <c r="QOD50" s="75"/>
      <c r="QOE50" s="75"/>
      <c r="QOF50" s="75"/>
      <c r="QOG50" s="75"/>
      <c r="QOH50" s="75"/>
      <c r="QOI50" s="75"/>
      <c r="QOJ50" s="75"/>
      <c r="QOK50" s="75"/>
      <c r="QOL50" s="75"/>
      <c r="QOM50" s="75"/>
      <c r="QON50" s="75"/>
      <c r="QOO50" s="75"/>
      <c r="QOP50" s="75"/>
      <c r="QOQ50" s="75"/>
      <c r="QOR50" s="75"/>
      <c r="QOS50" s="75"/>
      <c r="QOT50" s="75"/>
      <c r="QOU50" s="75"/>
      <c r="QOV50" s="75"/>
      <c r="QOW50" s="75"/>
      <c r="QOX50" s="75"/>
      <c r="QOY50" s="75"/>
      <c r="QOZ50" s="75"/>
      <c r="QPA50" s="75"/>
      <c r="QPB50" s="75"/>
      <c r="QPC50" s="75"/>
      <c r="QPD50" s="75"/>
      <c r="QPE50" s="75"/>
      <c r="QPF50" s="75"/>
      <c r="QPG50" s="75"/>
      <c r="QPH50" s="75"/>
      <c r="QPI50" s="75"/>
      <c r="QPJ50" s="75"/>
      <c r="QPK50" s="75"/>
      <c r="QPL50" s="75"/>
      <c r="QPM50" s="75"/>
      <c r="QPN50" s="75"/>
      <c r="QPO50" s="75"/>
      <c r="QPP50" s="75"/>
      <c r="QPQ50" s="75"/>
      <c r="QPR50" s="75"/>
      <c r="QPS50" s="75"/>
      <c r="QPT50" s="75"/>
      <c r="QPU50" s="75"/>
      <c r="QPV50" s="75"/>
      <c r="QPW50" s="75"/>
      <c r="QPX50" s="75"/>
      <c r="QPY50" s="75"/>
      <c r="QPZ50" s="75"/>
      <c r="QQA50" s="75"/>
      <c r="QQB50" s="75"/>
      <c r="QQC50" s="75"/>
      <c r="QQD50" s="75"/>
      <c r="QQE50" s="75"/>
      <c r="QQF50" s="75"/>
      <c r="QQG50" s="75"/>
      <c r="QQH50" s="75"/>
      <c r="QQI50" s="75"/>
      <c r="QQJ50" s="75"/>
      <c r="QQK50" s="75"/>
      <c r="QQL50" s="75"/>
      <c r="QQM50" s="75"/>
      <c r="QQN50" s="75"/>
      <c r="QQO50" s="75"/>
      <c r="QQP50" s="75"/>
      <c r="QQQ50" s="75"/>
      <c r="QQR50" s="75"/>
      <c r="QQS50" s="75"/>
      <c r="QQT50" s="75"/>
      <c r="QQU50" s="75"/>
      <c r="QQV50" s="75"/>
      <c r="QQW50" s="75"/>
      <c r="QQX50" s="75"/>
      <c r="QQY50" s="75"/>
      <c r="QQZ50" s="75"/>
      <c r="QRA50" s="75"/>
      <c r="QRB50" s="75"/>
      <c r="QRC50" s="75"/>
      <c r="QRD50" s="75"/>
      <c r="QRE50" s="75"/>
      <c r="QRF50" s="75"/>
      <c r="QRG50" s="75"/>
      <c r="QRH50" s="75"/>
      <c r="QRI50" s="75"/>
      <c r="QRJ50" s="75"/>
      <c r="QRK50" s="75"/>
      <c r="QRL50" s="75"/>
      <c r="QRM50" s="75"/>
      <c r="QRN50" s="75"/>
      <c r="QRO50" s="75"/>
      <c r="QRP50" s="75"/>
      <c r="QRQ50" s="75"/>
      <c r="QRR50" s="75"/>
      <c r="QRS50" s="75"/>
      <c r="QRT50" s="75"/>
      <c r="QRU50" s="75"/>
      <c r="QRV50" s="75"/>
      <c r="QRW50" s="75"/>
      <c r="QRX50" s="75"/>
      <c r="QRY50" s="75"/>
      <c r="QRZ50" s="75"/>
      <c r="QSA50" s="75"/>
      <c r="QSB50" s="75"/>
      <c r="QSC50" s="75"/>
      <c r="QSD50" s="75"/>
      <c r="QSE50" s="75"/>
      <c r="QSF50" s="75"/>
      <c r="QSG50" s="75"/>
      <c r="QSH50" s="75"/>
      <c r="QSI50" s="75"/>
      <c r="QSJ50" s="75"/>
      <c r="QSK50" s="75"/>
      <c r="QSL50" s="75"/>
      <c r="QSM50" s="75"/>
      <c r="QSN50" s="75"/>
      <c r="QSO50" s="75"/>
      <c r="QSP50" s="75"/>
      <c r="QSQ50" s="75"/>
      <c r="QSR50" s="75"/>
      <c r="QSS50" s="75"/>
      <c r="QST50" s="75"/>
      <c r="QSU50" s="75"/>
      <c r="QSV50" s="75"/>
      <c r="QSW50" s="75"/>
      <c r="QSX50" s="75"/>
      <c r="QSY50" s="75"/>
      <c r="QSZ50" s="75"/>
      <c r="QTA50" s="75"/>
      <c r="QTB50" s="75"/>
      <c r="QTC50" s="75"/>
      <c r="QTD50" s="75"/>
      <c r="QTE50" s="75"/>
      <c r="QTF50" s="75"/>
      <c r="QTG50" s="75"/>
      <c r="QTH50" s="75"/>
      <c r="QTI50" s="75"/>
      <c r="QTJ50" s="75"/>
      <c r="QTK50" s="75"/>
      <c r="QTL50" s="75"/>
      <c r="QTM50" s="75"/>
      <c r="QTN50" s="75"/>
      <c r="QTO50" s="75"/>
      <c r="QTP50" s="75"/>
      <c r="QTQ50" s="75"/>
      <c r="QTR50" s="75"/>
      <c r="QTS50" s="75"/>
      <c r="QTT50" s="75"/>
      <c r="QTU50" s="75"/>
      <c r="QTV50" s="75"/>
      <c r="QTW50" s="75"/>
      <c r="QTX50" s="75"/>
      <c r="QTY50" s="75"/>
      <c r="QTZ50" s="75"/>
      <c r="QUA50" s="75"/>
      <c r="QUB50" s="75"/>
      <c r="QUC50" s="75"/>
      <c r="QUD50" s="75"/>
      <c r="QUE50" s="75"/>
      <c r="QUF50" s="75"/>
      <c r="QUG50" s="75"/>
      <c r="QUH50" s="75"/>
      <c r="QUI50" s="75"/>
      <c r="QUJ50" s="75"/>
      <c r="QUK50" s="75"/>
      <c r="QUL50" s="75"/>
      <c r="QUM50" s="75"/>
      <c r="QUN50" s="75"/>
      <c r="QUO50" s="75"/>
      <c r="QUP50" s="75"/>
      <c r="QUQ50" s="75"/>
      <c r="QUR50" s="75"/>
      <c r="QUS50" s="75"/>
      <c r="QUT50" s="75"/>
      <c r="QUU50" s="75"/>
      <c r="QUV50" s="75"/>
      <c r="QUW50" s="75"/>
      <c r="QUX50" s="75"/>
      <c r="QUY50" s="75"/>
      <c r="QUZ50" s="75"/>
      <c r="QVA50" s="75"/>
      <c r="QVB50" s="75"/>
      <c r="QVC50" s="75"/>
      <c r="QVD50" s="75"/>
      <c r="QVE50" s="75"/>
      <c r="QVF50" s="75"/>
      <c r="QVG50" s="75"/>
      <c r="QVH50" s="75"/>
      <c r="QVI50" s="75"/>
      <c r="QVJ50" s="75"/>
      <c r="QVK50" s="75"/>
      <c r="QVL50" s="75"/>
      <c r="QVM50" s="75"/>
      <c r="QVN50" s="75"/>
      <c r="QVO50" s="75"/>
      <c r="QVP50" s="75"/>
      <c r="QVQ50" s="75"/>
      <c r="QVR50" s="75"/>
      <c r="QVS50" s="75"/>
      <c r="QVT50" s="75"/>
      <c r="QVU50" s="75"/>
      <c r="QVV50" s="75"/>
      <c r="QVW50" s="75"/>
      <c r="QVX50" s="75"/>
      <c r="QVY50" s="75"/>
      <c r="QVZ50" s="75"/>
      <c r="QWA50" s="75"/>
      <c r="QWB50" s="75"/>
      <c r="QWC50" s="75"/>
      <c r="QWD50" s="75"/>
      <c r="QWE50" s="75"/>
      <c r="QWF50" s="75"/>
      <c r="QWG50" s="75"/>
      <c r="QWH50" s="75"/>
      <c r="QWI50" s="75"/>
      <c r="QWJ50" s="75"/>
      <c r="QWK50" s="75"/>
      <c r="QWL50" s="75"/>
      <c r="QWM50" s="75"/>
      <c r="QWN50" s="75"/>
      <c r="QWO50" s="75"/>
      <c r="QWP50" s="75"/>
      <c r="QWQ50" s="75"/>
      <c r="QWR50" s="75"/>
      <c r="QWS50" s="75"/>
      <c r="QWT50" s="75"/>
      <c r="QWU50" s="75"/>
      <c r="QWV50" s="75"/>
      <c r="QWW50" s="75"/>
      <c r="QWX50" s="75"/>
      <c r="QWY50" s="75"/>
      <c r="QWZ50" s="75"/>
      <c r="QXA50" s="75"/>
      <c r="QXB50" s="75"/>
      <c r="QXC50" s="75"/>
      <c r="QXD50" s="75"/>
      <c r="QXE50" s="75"/>
      <c r="QXF50" s="75"/>
      <c r="QXG50" s="75"/>
      <c r="QXH50" s="75"/>
      <c r="QXI50" s="75"/>
      <c r="QXJ50" s="75"/>
      <c r="QXK50" s="75"/>
      <c r="QXL50" s="75"/>
      <c r="QXM50" s="75"/>
      <c r="QXN50" s="75"/>
      <c r="QXO50" s="75"/>
      <c r="QXP50" s="75"/>
      <c r="QXQ50" s="75"/>
      <c r="QXR50" s="75"/>
      <c r="QXS50" s="75"/>
      <c r="QXT50" s="75"/>
      <c r="QXU50" s="75"/>
      <c r="QXV50" s="75"/>
      <c r="QXW50" s="75"/>
      <c r="QXX50" s="75"/>
      <c r="QXY50" s="75"/>
      <c r="QXZ50" s="75"/>
      <c r="QYA50" s="75"/>
      <c r="QYB50" s="75"/>
      <c r="QYC50" s="75"/>
      <c r="QYD50" s="75"/>
      <c r="QYE50" s="75"/>
      <c r="QYF50" s="75"/>
      <c r="QYG50" s="75"/>
      <c r="QYH50" s="75"/>
      <c r="QYI50" s="75"/>
      <c r="QYJ50" s="75"/>
      <c r="QYK50" s="75"/>
      <c r="QYL50" s="75"/>
      <c r="QYM50" s="75"/>
      <c r="QYN50" s="75"/>
      <c r="QYO50" s="75"/>
      <c r="QYP50" s="75"/>
      <c r="QYQ50" s="75"/>
      <c r="QYR50" s="75"/>
      <c r="QYS50" s="75"/>
      <c r="QYT50" s="75"/>
      <c r="QYU50" s="75"/>
      <c r="QYV50" s="75"/>
      <c r="QYW50" s="75"/>
      <c r="QYX50" s="75"/>
      <c r="QYY50" s="75"/>
      <c r="QYZ50" s="75"/>
      <c r="QZA50" s="75"/>
      <c r="QZB50" s="75"/>
      <c r="QZC50" s="75"/>
      <c r="QZD50" s="75"/>
      <c r="QZE50" s="75"/>
      <c r="QZF50" s="75"/>
      <c r="QZG50" s="75"/>
      <c r="QZH50" s="75"/>
      <c r="QZI50" s="75"/>
      <c r="QZJ50" s="75"/>
      <c r="QZK50" s="75"/>
      <c r="QZL50" s="75"/>
      <c r="QZM50" s="75"/>
      <c r="QZN50" s="75"/>
      <c r="QZO50" s="75"/>
      <c r="QZP50" s="75"/>
      <c r="QZQ50" s="75"/>
      <c r="QZR50" s="75"/>
      <c r="QZS50" s="75"/>
      <c r="QZT50" s="75"/>
      <c r="QZU50" s="75"/>
      <c r="QZV50" s="75"/>
      <c r="QZW50" s="75"/>
      <c r="QZX50" s="75"/>
      <c r="QZY50" s="75"/>
      <c r="QZZ50" s="75"/>
      <c r="RAA50" s="75"/>
      <c r="RAB50" s="75"/>
      <c r="RAC50" s="75"/>
      <c r="RAD50" s="75"/>
      <c r="RAE50" s="75"/>
      <c r="RAF50" s="75"/>
      <c r="RAG50" s="75"/>
      <c r="RAH50" s="75"/>
      <c r="RAI50" s="75"/>
      <c r="RAJ50" s="75"/>
      <c r="RAK50" s="75"/>
      <c r="RAL50" s="75"/>
      <c r="RAM50" s="75"/>
      <c r="RAN50" s="75"/>
      <c r="RAO50" s="75"/>
      <c r="RAP50" s="75"/>
      <c r="RAQ50" s="75"/>
      <c r="RAR50" s="75"/>
      <c r="RAS50" s="75"/>
      <c r="RAT50" s="75"/>
      <c r="RAU50" s="75"/>
      <c r="RAV50" s="75"/>
      <c r="RAW50" s="75"/>
      <c r="RAX50" s="75"/>
      <c r="RAY50" s="75"/>
      <c r="RAZ50" s="75"/>
      <c r="RBA50" s="75"/>
      <c r="RBB50" s="75"/>
      <c r="RBC50" s="75"/>
      <c r="RBD50" s="75"/>
      <c r="RBE50" s="75"/>
      <c r="RBF50" s="75"/>
      <c r="RBG50" s="75"/>
      <c r="RBH50" s="75"/>
      <c r="RBI50" s="75"/>
      <c r="RBJ50" s="75"/>
      <c r="RBK50" s="75"/>
      <c r="RBL50" s="75"/>
      <c r="RBM50" s="75"/>
      <c r="RBN50" s="75"/>
      <c r="RBO50" s="75"/>
      <c r="RBP50" s="75"/>
      <c r="RBQ50" s="75"/>
      <c r="RBR50" s="75"/>
      <c r="RBS50" s="75"/>
      <c r="RBT50" s="75"/>
      <c r="RBU50" s="75"/>
      <c r="RBV50" s="75"/>
      <c r="RBW50" s="75"/>
      <c r="RBX50" s="75"/>
      <c r="RBY50" s="75"/>
      <c r="RBZ50" s="75"/>
      <c r="RCA50" s="75"/>
      <c r="RCB50" s="75"/>
      <c r="RCC50" s="75"/>
      <c r="RCD50" s="75"/>
      <c r="RCE50" s="75"/>
      <c r="RCF50" s="75"/>
      <c r="RCG50" s="75"/>
      <c r="RCH50" s="75"/>
      <c r="RCI50" s="75"/>
      <c r="RCJ50" s="75"/>
      <c r="RCK50" s="75"/>
      <c r="RCL50" s="75"/>
      <c r="RCM50" s="75"/>
      <c r="RCN50" s="75"/>
      <c r="RCO50" s="75"/>
      <c r="RCP50" s="75"/>
      <c r="RCQ50" s="75"/>
      <c r="RCR50" s="75"/>
      <c r="RCS50" s="75"/>
      <c r="RCT50" s="75"/>
      <c r="RCU50" s="75"/>
      <c r="RCV50" s="75"/>
      <c r="RCW50" s="75"/>
      <c r="RCX50" s="75"/>
      <c r="RCY50" s="75"/>
      <c r="RCZ50" s="75"/>
      <c r="RDA50" s="75"/>
      <c r="RDB50" s="75"/>
      <c r="RDC50" s="75"/>
      <c r="RDD50" s="75"/>
      <c r="RDE50" s="75"/>
      <c r="RDF50" s="75"/>
      <c r="RDG50" s="75"/>
      <c r="RDH50" s="75"/>
      <c r="RDI50" s="75"/>
      <c r="RDJ50" s="75"/>
      <c r="RDK50" s="75"/>
      <c r="RDL50" s="75"/>
      <c r="RDM50" s="75"/>
      <c r="RDN50" s="75"/>
      <c r="RDO50" s="75"/>
      <c r="RDP50" s="75"/>
      <c r="RDQ50" s="75"/>
      <c r="RDR50" s="75"/>
      <c r="RDS50" s="75"/>
      <c r="RDT50" s="75"/>
      <c r="RDU50" s="75"/>
      <c r="RDV50" s="75"/>
      <c r="RDW50" s="75"/>
      <c r="RDX50" s="75"/>
      <c r="RDY50" s="75"/>
      <c r="RDZ50" s="75"/>
      <c r="REA50" s="75"/>
      <c r="REB50" s="75"/>
      <c r="REC50" s="75"/>
      <c r="RED50" s="75"/>
      <c r="REE50" s="75"/>
      <c r="REF50" s="75"/>
      <c r="REG50" s="75"/>
      <c r="REH50" s="75"/>
      <c r="REI50" s="75"/>
      <c r="REJ50" s="75"/>
      <c r="REK50" s="75"/>
      <c r="REL50" s="75"/>
      <c r="REM50" s="75"/>
      <c r="REN50" s="75"/>
      <c r="REO50" s="75"/>
      <c r="REP50" s="75"/>
      <c r="REQ50" s="75"/>
      <c r="RER50" s="75"/>
      <c r="RES50" s="75"/>
      <c r="RET50" s="75"/>
      <c r="REU50" s="75"/>
      <c r="REV50" s="75"/>
      <c r="REW50" s="75"/>
      <c r="REX50" s="75"/>
      <c r="REY50" s="75"/>
      <c r="REZ50" s="75"/>
      <c r="RFA50" s="75"/>
      <c r="RFB50" s="75"/>
      <c r="RFC50" s="75"/>
      <c r="RFD50" s="75"/>
      <c r="RFE50" s="75"/>
      <c r="RFF50" s="75"/>
      <c r="RFG50" s="75"/>
      <c r="RFH50" s="75"/>
      <c r="RFI50" s="75"/>
      <c r="RFJ50" s="75"/>
      <c r="RFK50" s="75"/>
      <c r="RFL50" s="75"/>
      <c r="RFM50" s="75"/>
      <c r="RFN50" s="75"/>
      <c r="RFO50" s="75"/>
      <c r="RFP50" s="75"/>
      <c r="RFQ50" s="75"/>
      <c r="RFR50" s="75"/>
      <c r="RFS50" s="75"/>
      <c r="RFT50" s="75"/>
      <c r="RFU50" s="75"/>
      <c r="RFV50" s="75"/>
      <c r="RFW50" s="75"/>
      <c r="RFX50" s="75"/>
      <c r="RFY50" s="75"/>
      <c r="RFZ50" s="75"/>
      <c r="RGA50" s="75"/>
      <c r="RGB50" s="75"/>
      <c r="RGC50" s="75"/>
      <c r="RGD50" s="75"/>
      <c r="RGE50" s="75"/>
      <c r="RGF50" s="75"/>
      <c r="RGG50" s="75"/>
      <c r="RGH50" s="75"/>
      <c r="RGI50" s="75"/>
      <c r="RGJ50" s="75"/>
      <c r="RGK50" s="75"/>
      <c r="RGL50" s="75"/>
      <c r="RGM50" s="75"/>
      <c r="RGN50" s="75"/>
      <c r="RGO50" s="75"/>
      <c r="RGP50" s="75"/>
      <c r="RGQ50" s="75"/>
      <c r="RGR50" s="75"/>
      <c r="RGS50" s="75"/>
      <c r="RGT50" s="75"/>
      <c r="RGU50" s="75"/>
      <c r="RGV50" s="75"/>
      <c r="RGW50" s="75"/>
      <c r="RGX50" s="75"/>
      <c r="RGY50" s="75"/>
      <c r="RGZ50" s="75"/>
      <c r="RHA50" s="75"/>
      <c r="RHB50" s="75"/>
      <c r="RHC50" s="75"/>
      <c r="RHD50" s="75"/>
      <c r="RHE50" s="75"/>
      <c r="RHF50" s="75"/>
      <c r="RHG50" s="75"/>
      <c r="RHH50" s="75"/>
      <c r="RHI50" s="75"/>
      <c r="RHJ50" s="75"/>
      <c r="RHK50" s="75"/>
      <c r="RHL50" s="75"/>
      <c r="RHM50" s="75"/>
      <c r="RHN50" s="75"/>
      <c r="RHO50" s="75"/>
      <c r="RHP50" s="75"/>
      <c r="RHQ50" s="75"/>
      <c r="RHR50" s="75"/>
      <c r="RHS50" s="75"/>
      <c r="RHT50" s="75"/>
      <c r="RHU50" s="75"/>
      <c r="RHV50" s="75"/>
      <c r="RHW50" s="75"/>
      <c r="RHX50" s="75"/>
      <c r="RHY50" s="75"/>
      <c r="RHZ50" s="75"/>
      <c r="RIA50" s="75"/>
      <c r="RIB50" s="75"/>
      <c r="RIC50" s="75"/>
      <c r="RID50" s="75"/>
      <c r="RIE50" s="75"/>
      <c r="RIF50" s="75"/>
      <c r="RIG50" s="75"/>
      <c r="RIH50" s="75"/>
      <c r="RII50" s="75"/>
      <c r="RIJ50" s="75"/>
      <c r="RIK50" s="75"/>
      <c r="RIL50" s="75"/>
      <c r="RIM50" s="75"/>
      <c r="RIN50" s="75"/>
      <c r="RIO50" s="75"/>
      <c r="RIP50" s="75"/>
      <c r="RIQ50" s="75"/>
      <c r="RIR50" s="75"/>
      <c r="RIS50" s="75"/>
      <c r="RIT50" s="75"/>
      <c r="RIU50" s="75"/>
      <c r="RIV50" s="75"/>
      <c r="RIW50" s="75"/>
      <c r="RIX50" s="75"/>
      <c r="RIY50" s="75"/>
      <c r="RIZ50" s="75"/>
      <c r="RJA50" s="75"/>
      <c r="RJB50" s="75"/>
      <c r="RJC50" s="75"/>
      <c r="RJD50" s="75"/>
      <c r="RJE50" s="75"/>
      <c r="RJF50" s="75"/>
      <c r="RJG50" s="75"/>
      <c r="RJH50" s="75"/>
      <c r="RJI50" s="75"/>
      <c r="RJJ50" s="75"/>
      <c r="RJK50" s="75"/>
      <c r="RJL50" s="75"/>
      <c r="RJM50" s="75"/>
      <c r="RJN50" s="75"/>
      <c r="RJO50" s="75"/>
      <c r="RJP50" s="75"/>
      <c r="RJQ50" s="75"/>
      <c r="RJR50" s="75"/>
      <c r="RJS50" s="75"/>
      <c r="RJT50" s="75"/>
      <c r="RJU50" s="75"/>
      <c r="RJV50" s="75"/>
      <c r="RJW50" s="75"/>
      <c r="RJX50" s="75"/>
      <c r="RJY50" s="75"/>
      <c r="RJZ50" s="75"/>
      <c r="RKA50" s="75"/>
      <c r="RKB50" s="75"/>
      <c r="RKC50" s="75"/>
      <c r="RKD50" s="75"/>
      <c r="RKE50" s="75"/>
      <c r="RKF50" s="75"/>
      <c r="RKG50" s="75"/>
      <c r="RKH50" s="75"/>
      <c r="RKI50" s="75"/>
      <c r="RKJ50" s="75"/>
      <c r="RKK50" s="75"/>
      <c r="RKL50" s="75"/>
      <c r="RKM50" s="75"/>
      <c r="RKN50" s="75"/>
      <c r="RKO50" s="75"/>
      <c r="RKP50" s="75"/>
      <c r="RKQ50" s="75"/>
      <c r="RKR50" s="75"/>
      <c r="RKS50" s="75"/>
      <c r="RKT50" s="75"/>
      <c r="RKU50" s="75"/>
      <c r="RKV50" s="75"/>
      <c r="RKW50" s="75"/>
      <c r="RKX50" s="75"/>
      <c r="RKY50" s="75"/>
      <c r="RKZ50" s="75"/>
      <c r="RLA50" s="75"/>
      <c r="RLB50" s="75"/>
      <c r="RLC50" s="75"/>
      <c r="RLD50" s="75"/>
      <c r="RLE50" s="75"/>
      <c r="RLF50" s="75"/>
      <c r="RLG50" s="75"/>
      <c r="RLH50" s="75"/>
      <c r="RLI50" s="75"/>
      <c r="RLJ50" s="75"/>
      <c r="RLK50" s="75"/>
      <c r="RLL50" s="75"/>
      <c r="RLM50" s="75"/>
      <c r="RLN50" s="75"/>
      <c r="RLO50" s="75"/>
      <c r="RLP50" s="75"/>
      <c r="RLQ50" s="75"/>
      <c r="RLR50" s="75"/>
      <c r="RLS50" s="75"/>
      <c r="RLT50" s="75"/>
      <c r="RLU50" s="75"/>
      <c r="RLV50" s="75"/>
      <c r="RLW50" s="75"/>
      <c r="RLX50" s="75"/>
      <c r="RLY50" s="75"/>
      <c r="RLZ50" s="75"/>
      <c r="RMA50" s="75"/>
      <c r="RMB50" s="75"/>
      <c r="RMC50" s="75"/>
      <c r="RMD50" s="75"/>
      <c r="RME50" s="75"/>
      <c r="RMF50" s="75"/>
      <c r="RMG50" s="75"/>
      <c r="RMH50" s="75"/>
      <c r="RMI50" s="75"/>
      <c r="RMJ50" s="75"/>
      <c r="RMK50" s="75"/>
      <c r="RML50" s="75"/>
      <c r="RMM50" s="75"/>
      <c r="RMN50" s="75"/>
      <c r="RMO50" s="75"/>
      <c r="RMP50" s="75"/>
      <c r="RMQ50" s="75"/>
      <c r="RMR50" s="75"/>
      <c r="RMS50" s="75"/>
      <c r="RMT50" s="75"/>
      <c r="RMU50" s="75"/>
      <c r="RMV50" s="75"/>
      <c r="RMW50" s="75"/>
      <c r="RMX50" s="75"/>
      <c r="RMY50" s="75"/>
      <c r="RMZ50" s="75"/>
      <c r="RNA50" s="75"/>
      <c r="RNB50" s="75"/>
      <c r="RNC50" s="75"/>
      <c r="RND50" s="75"/>
      <c r="RNE50" s="75"/>
      <c r="RNF50" s="75"/>
      <c r="RNG50" s="75"/>
      <c r="RNH50" s="75"/>
      <c r="RNI50" s="75"/>
      <c r="RNJ50" s="75"/>
      <c r="RNK50" s="75"/>
      <c r="RNL50" s="75"/>
      <c r="RNM50" s="75"/>
      <c r="RNN50" s="75"/>
      <c r="RNO50" s="75"/>
      <c r="RNP50" s="75"/>
      <c r="RNQ50" s="75"/>
      <c r="RNR50" s="75"/>
      <c r="RNS50" s="75"/>
      <c r="RNT50" s="75"/>
      <c r="RNU50" s="75"/>
      <c r="RNV50" s="75"/>
      <c r="RNW50" s="75"/>
      <c r="RNX50" s="75"/>
      <c r="RNY50" s="75"/>
      <c r="RNZ50" s="75"/>
      <c r="ROA50" s="75"/>
      <c r="ROB50" s="75"/>
      <c r="ROC50" s="75"/>
      <c r="ROD50" s="75"/>
      <c r="ROE50" s="75"/>
      <c r="ROF50" s="75"/>
      <c r="ROG50" s="75"/>
      <c r="ROH50" s="75"/>
      <c r="ROI50" s="75"/>
      <c r="ROJ50" s="75"/>
      <c r="ROK50" s="75"/>
      <c r="ROL50" s="75"/>
      <c r="ROM50" s="75"/>
      <c r="RON50" s="75"/>
      <c r="ROO50" s="75"/>
      <c r="ROP50" s="75"/>
      <c r="ROQ50" s="75"/>
      <c r="ROR50" s="75"/>
      <c r="ROS50" s="75"/>
      <c r="ROT50" s="75"/>
      <c r="ROU50" s="75"/>
      <c r="ROV50" s="75"/>
      <c r="ROW50" s="75"/>
      <c r="ROX50" s="75"/>
      <c r="ROY50" s="75"/>
      <c r="ROZ50" s="75"/>
      <c r="RPA50" s="75"/>
      <c r="RPB50" s="75"/>
      <c r="RPC50" s="75"/>
      <c r="RPD50" s="75"/>
      <c r="RPE50" s="75"/>
      <c r="RPF50" s="75"/>
      <c r="RPG50" s="75"/>
      <c r="RPH50" s="75"/>
      <c r="RPI50" s="75"/>
      <c r="RPJ50" s="75"/>
      <c r="RPK50" s="75"/>
      <c r="RPL50" s="75"/>
      <c r="RPM50" s="75"/>
      <c r="RPN50" s="75"/>
      <c r="RPO50" s="75"/>
      <c r="RPP50" s="75"/>
      <c r="RPQ50" s="75"/>
      <c r="RPR50" s="75"/>
      <c r="RPS50" s="75"/>
      <c r="RPT50" s="75"/>
      <c r="RPU50" s="75"/>
      <c r="RPV50" s="75"/>
      <c r="RPW50" s="75"/>
      <c r="RPX50" s="75"/>
      <c r="RPY50" s="75"/>
      <c r="RPZ50" s="75"/>
      <c r="RQA50" s="75"/>
      <c r="RQB50" s="75"/>
      <c r="RQC50" s="75"/>
      <c r="RQD50" s="75"/>
      <c r="RQE50" s="75"/>
      <c r="RQF50" s="75"/>
      <c r="RQG50" s="75"/>
      <c r="RQH50" s="75"/>
      <c r="RQI50" s="75"/>
      <c r="RQJ50" s="75"/>
      <c r="RQK50" s="75"/>
      <c r="RQL50" s="75"/>
      <c r="RQM50" s="75"/>
      <c r="RQN50" s="75"/>
      <c r="RQO50" s="75"/>
      <c r="RQP50" s="75"/>
      <c r="RQQ50" s="75"/>
      <c r="RQR50" s="75"/>
      <c r="RQS50" s="75"/>
      <c r="RQT50" s="75"/>
      <c r="RQU50" s="75"/>
      <c r="RQV50" s="75"/>
      <c r="RQW50" s="75"/>
      <c r="RQX50" s="75"/>
      <c r="RQY50" s="75"/>
      <c r="RQZ50" s="75"/>
      <c r="RRA50" s="75"/>
      <c r="RRB50" s="75"/>
      <c r="RRC50" s="75"/>
      <c r="RRD50" s="75"/>
      <c r="RRE50" s="75"/>
      <c r="RRF50" s="75"/>
      <c r="RRG50" s="75"/>
      <c r="RRH50" s="75"/>
      <c r="RRI50" s="75"/>
      <c r="RRJ50" s="75"/>
      <c r="RRK50" s="75"/>
      <c r="RRL50" s="75"/>
      <c r="RRM50" s="75"/>
      <c r="RRN50" s="75"/>
      <c r="RRO50" s="75"/>
      <c r="RRP50" s="75"/>
      <c r="RRQ50" s="75"/>
      <c r="RRR50" s="75"/>
      <c r="RRS50" s="75"/>
      <c r="RRT50" s="75"/>
      <c r="RRU50" s="75"/>
      <c r="RRV50" s="75"/>
      <c r="RRW50" s="75"/>
      <c r="RRX50" s="75"/>
      <c r="RRY50" s="75"/>
      <c r="RRZ50" s="75"/>
      <c r="RSA50" s="75"/>
      <c r="RSB50" s="75"/>
      <c r="RSC50" s="75"/>
      <c r="RSD50" s="75"/>
      <c r="RSE50" s="75"/>
      <c r="RSF50" s="75"/>
      <c r="RSG50" s="75"/>
      <c r="RSH50" s="75"/>
      <c r="RSI50" s="75"/>
      <c r="RSJ50" s="75"/>
      <c r="RSK50" s="75"/>
      <c r="RSL50" s="75"/>
      <c r="RSM50" s="75"/>
      <c r="RSN50" s="75"/>
      <c r="RSO50" s="75"/>
      <c r="RSP50" s="75"/>
      <c r="RSQ50" s="75"/>
      <c r="RSR50" s="75"/>
      <c r="RSS50" s="75"/>
      <c r="RST50" s="75"/>
      <c r="RSU50" s="75"/>
      <c r="RSV50" s="75"/>
      <c r="RSW50" s="75"/>
      <c r="RSX50" s="75"/>
      <c r="RSY50" s="75"/>
      <c r="RSZ50" s="75"/>
      <c r="RTA50" s="75"/>
      <c r="RTB50" s="75"/>
      <c r="RTC50" s="75"/>
      <c r="RTD50" s="75"/>
      <c r="RTE50" s="75"/>
      <c r="RTF50" s="75"/>
      <c r="RTG50" s="75"/>
      <c r="RTH50" s="75"/>
      <c r="RTI50" s="75"/>
      <c r="RTJ50" s="75"/>
      <c r="RTK50" s="75"/>
      <c r="RTL50" s="75"/>
      <c r="RTM50" s="75"/>
      <c r="RTN50" s="75"/>
      <c r="RTO50" s="75"/>
      <c r="RTP50" s="75"/>
      <c r="RTQ50" s="75"/>
      <c r="RTR50" s="75"/>
      <c r="RTS50" s="75"/>
      <c r="RTT50" s="75"/>
      <c r="RTU50" s="75"/>
      <c r="RTV50" s="75"/>
      <c r="RTW50" s="75"/>
      <c r="RTX50" s="75"/>
      <c r="RTY50" s="75"/>
      <c r="RTZ50" s="75"/>
      <c r="RUA50" s="75"/>
      <c r="RUB50" s="75"/>
      <c r="RUC50" s="75"/>
      <c r="RUD50" s="75"/>
      <c r="RUE50" s="75"/>
      <c r="RUF50" s="75"/>
      <c r="RUG50" s="75"/>
      <c r="RUH50" s="75"/>
      <c r="RUI50" s="75"/>
      <c r="RUJ50" s="75"/>
      <c r="RUK50" s="75"/>
      <c r="RUL50" s="75"/>
      <c r="RUM50" s="75"/>
      <c r="RUN50" s="75"/>
      <c r="RUO50" s="75"/>
      <c r="RUP50" s="75"/>
      <c r="RUQ50" s="75"/>
      <c r="RUR50" s="75"/>
      <c r="RUS50" s="75"/>
      <c r="RUT50" s="75"/>
      <c r="RUU50" s="75"/>
      <c r="RUV50" s="75"/>
      <c r="RUW50" s="75"/>
      <c r="RUX50" s="75"/>
      <c r="RUY50" s="75"/>
      <c r="RUZ50" s="75"/>
      <c r="RVA50" s="75"/>
      <c r="RVB50" s="75"/>
      <c r="RVC50" s="75"/>
      <c r="RVD50" s="75"/>
      <c r="RVE50" s="75"/>
      <c r="RVF50" s="75"/>
      <c r="RVG50" s="75"/>
      <c r="RVH50" s="75"/>
      <c r="RVI50" s="75"/>
      <c r="RVJ50" s="75"/>
      <c r="RVK50" s="75"/>
      <c r="RVL50" s="75"/>
      <c r="RVM50" s="75"/>
      <c r="RVN50" s="75"/>
      <c r="RVO50" s="75"/>
      <c r="RVP50" s="75"/>
      <c r="RVQ50" s="75"/>
      <c r="RVR50" s="75"/>
      <c r="RVS50" s="75"/>
      <c r="RVT50" s="75"/>
      <c r="RVU50" s="75"/>
      <c r="RVV50" s="75"/>
      <c r="RVW50" s="75"/>
      <c r="RVX50" s="75"/>
      <c r="RVY50" s="75"/>
      <c r="RVZ50" s="75"/>
      <c r="RWA50" s="75"/>
      <c r="RWB50" s="75"/>
      <c r="RWC50" s="75"/>
      <c r="RWD50" s="75"/>
      <c r="RWE50" s="75"/>
      <c r="RWF50" s="75"/>
      <c r="RWG50" s="75"/>
      <c r="RWH50" s="75"/>
      <c r="RWI50" s="75"/>
      <c r="RWJ50" s="75"/>
      <c r="RWK50" s="75"/>
      <c r="RWL50" s="75"/>
      <c r="RWM50" s="75"/>
      <c r="RWN50" s="75"/>
      <c r="RWO50" s="75"/>
      <c r="RWP50" s="75"/>
      <c r="RWQ50" s="75"/>
      <c r="RWR50" s="75"/>
      <c r="RWS50" s="75"/>
      <c r="RWT50" s="75"/>
      <c r="RWU50" s="75"/>
      <c r="RWV50" s="75"/>
      <c r="RWW50" s="75"/>
      <c r="RWX50" s="75"/>
      <c r="RWY50" s="75"/>
      <c r="RWZ50" s="75"/>
      <c r="RXA50" s="75"/>
      <c r="RXB50" s="75"/>
      <c r="RXC50" s="75"/>
      <c r="RXD50" s="75"/>
      <c r="RXE50" s="75"/>
      <c r="RXF50" s="75"/>
      <c r="RXG50" s="75"/>
      <c r="RXH50" s="75"/>
      <c r="RXI50" s="75"/>
      <c r="RXJ50" s="75"/>
      <c r="RXK50" s="75"/>
      <c r="RXL50" s="75"/>
      <c r="RXM50" s="75"/>
      <c r="RXN50" s="75"/>
      <c r="RXO50" s="75"/>
      <c r="RXP50" s="75"/>
      <c r="RXQ50" s="75"/>
      <c r="RXR50" s="75"/>
      <c r="RXS50" s="75"/>
      <c r="RXT50" s="75"/>
      <c r="RXU50" s="75"/>
      <c r="RXV50" s="75"/>
      <c r="RXW50" s="75"/>
      <c r="RXX50" s="75"/>
      <c r="RXY50" s="75"/>
      <c r="RXZ50" s="75"/>
      <c r="RYA50" s="75"/>
      <c r="RYB50" s="75"/>
      <c r="RYC50" s="75"/>
      <c r="RYD50" s="75"/>
      <c r="RYE50" s="75"/>
      <c r="RYF50" s="75"/>
      <c r="RYG50" s="75"/>
      <c r="RYH50" s="75"/>
      <c r="RYI50" s="75"/>
      <c r="RYJ50" s="75"/>
      <c r="RYK50" s="75"/>
      <c r="RYL50" s="75"/>
      <c r="RYM50" s="75"/>
      <c r="RYN50" s="75"/>
      <c r="RYO50" s="75"/>
      <c r="RYP50" s="75"/>
      <c r="RYQ50" s="75"/>
      <c r="RYR50" s="75"/>
      <c r="RYS50" s="75"/>
      <c r="RYT50" s="75"/>
      <c r="RYU50" s="75"/>
      <c r="RYV50" s="75"/>
      <c r="RYW50" s="75"/>
      <c r="RYX50" s="75"/>
      <c r="RYY50" s="75"/>
      <c r="RYZ50" s="75"/>
      <c r="RZA50" s="75"/>
      <c r="RZB50" s="75"/>
      <c r="RZC50" s="75"/>
      <c r="RZD50" s="75"/>
      <c r="RZE50" s="75"/>
      <c r="RZF50" s="75"/>
      <c r="RZG50" s="75"/>
      <c r="RZH50" s="75"/>
      <c r="RZI50" s="75"/>
      <c r="RZJ50" s="75"/>
      <c r="RZK50" s="75"/>
      <c r="RZL50" s="75"/>
      <c r="RZM50" s="75"/>
      <c r="RZN50" s="75"/>
      <c r="RZO50" s="75"/>
      <c r="RZP50" s="75"/>
      <c r="RZQ50" s="75"/>
      <c r="RZR50" s="75"/>
      <c r="RZS50" s="75"/>
      <c r="RZT50" s="75"/>
      <c r="RZU50" s="75"/>
      <c r="RZV50" s="75"/>
      <c r="RZW50" s="75"/>
      <c r="RZX50" s="75"/>
      <c r="RZY50" s="75"/>
      <c r="RZZ50" s="75"/>
      <c r="SAA50" s="75"/>
      <c r="SAB50" s="75"/>
      <c r="SAC50" s="75"/>
      <c r="SAD50" s="75"/>
      <c r="SAE50" s="75"/>
      <c r="SAF50" s="75"/>
      <c r="SAG50" s="75"/>
      <c r="SAH50" s="75"/>
      <c r="SAI50" s="75"/>
      <c r="SAJ50" s="75"/>
      <c r="SAK50" s="75"/>
      <c r="SAL50" s="75"/>
      <c r="SAM50" s="75"/>
      <c r="SAN50" s="75"/>
      <c r="SAO50" s="75"/>
      <c r="SAP50" s="75"/>
      <c r="SAQ50" s="75"/>
      <c r="SAR50" s="75"/>
      <c r="SAS50" s="75"/>
      <c r="SAT50" s="75"/>
      <c r="SAU50" s="75"/>
      <c r="SAV50" s="75"/>
      <c r="SAW50" s="75"/>
      <c r="SAX50" s="75"/>
      <c r="SAY50" s="75"/>
      <c r="SAZ50" s="75"/>
      <c r="SBA50" s="75"/>
      <c r="SBB50" s="75"/>
      <c r="SBC50" s="75"/>
      <c r="SBD50" s="75"/>
      <c r="SBE50" s="75"/>
      <c r="SBF50" s="75"/>
      <c r="SBG50" s="75"/>
      <c r="SBH50" s="75"/>
      <c r="SBI50" s="75"/>
      <c r="SBJ50" s="75"/>
      <c r="SBK50" s="75"/>
      <c r="SBL50" s="75"/>
      <c r="SBM50" s="75"/>
      <c r="SBN50" s="75"/>
      <c r="SBO50" s="75"/>
      <c r="SBP50" s="75"/>
      <c r="SBQ50" s="75"/>
      <c r="SBR50" s="75"/>
      <c r="SBS50" s="75"/>
      <c r="SBT50" s="75"/>
      <c r="SBU50" s="75"/>
      <c r="SBV50" s="75"/>
      <c r="SBW50" s="75"/>
      <c r="SBX50" s="75"/>
      <c r="SBY50" s="75"/>
      <c r="SBZ50" s="75"/>
      <c r="SCA50" s="75"/>
      <c r="SCB50" s="75"/>
      <c r="SCC50" s="75"/>
      <c r="SCD50" s="75"/>
      <c r="SCE50" s="75"/>
      <c r="SCF50" s="75"/>
      <c r="SCG50" s="75"/>
      <c r="SCH50" s="75"/>
      <c r="SCI50" s="75"/>
      <c r="SCJ50" s="75"/>
      <c r="SCK50" s="75"/>
      <c r="SCL50" s="75"/>
      <c r="SCM50" s="75"/>
      <c r="SCN50" s="75"/>
      <c r="SCO50" s="75"/>
      <c r="SCP50" s="75"/>
      <c r="SCQ50" s="75"/>
      <c r="SCR50" s="75"/>
      <c r="SCS50" s="75"/>
      <c r="SCT50" s="75"/>
      <c r="SCU50" s="75"/>
      <c r="SCV50" s="75"/>
      <c r="SCW50" s="75"/>
      <c r="SCX50" s="75"/>
      <c r="SCY50" s="75"/>
      <c r="SCZ50" s="75"/>
      <c r="SDA50" s="75"/>
      <c r="SDB50" s="75"/>
      <c r="SDC50" s="75"/>
      <c r="SDD50" s="75"/>
      <c r="SDE50" s="75"/>
      <c r="SDF50" s="75"/>
      <c r="SDG50" s="75"/>
      <c r="SDH50" s="75"/>
      <c r="SDI50" s="75"/>
      <c r="SDJ50" s="75"/>
      <c r="SDK50" s="75"/>
      <c r="SDL50" s="75"/>
      <c r="SDM50" s="75"/>
      <c r="SDN50" s="75"/>
      <c r="SDO50" s="75"/>
      <c r="SDP50" s="75"/>
      <c r="SDQ50" s="75"/>
      <c r="SDR50" s="75"/>
      <c r="SDS50" s="75"/>
      <c r="SDT50" s="75"/>
      <c r="SDU50" s="75"/>
      <c r="SDV50" s="75"/>
      <c r="SDW50" s="75"/>
      <c r="SDX50" s="75"/>
      <c r="SDY50" s="75"/>
      <c r="SDZ50" s="75"/>
      <c r="SEA50" s="75"/>
      <c r="SEB50" s="75"/>
      <c r="SEC50" s="75"/>
      <c r="SED50" s="75"/>
      <c r="SEE50" s="75"/>
      <c r="SEF50" s="75"/>
      <c r="SEG50" s="75"/>
      <c r="SEH50" s="75"/>
      <c r="SEI50" s="75"/>
      <c r="SEJ50" s="75"/>
      <c r="SEK50" s="75"/>
      <c r="SEL50" s="75"/>
      <c r="SEM50" s="75"/>
      <c r="SEN50" s="75"/>
      <c r="SEO50" s="75"/>
      <c r="SEP50" s="75"/>
      <c r="SEQ50" s="75"/>
      <c r="SER50" s="75"/>
      <c r="SES50" s="75"/>
      <c r="SET50" s="75"/>
      <c r="SEU50" s="75"/>
      <c r="SEV50" s="75"/>
      <c r="SEW50" s="75"/>
      <c r="SEX50" s="75"/>
      <c r="SEY50" s="75"/>
      <c r="SEZ50" s="75"/>
      <c r="SFA50" s="75"/>
      <c r="SFB50" s="75"/>
      <c r="SFC50" s="75"/>
      <c r="SFD50" s="75"/>
      <c r="SFE50" s="75"/>
      <c r="SFF50" s="75"/>
      <c r="SFG50" s="75"/>
      <c r="SFH50" s="75"/>
      <c r="SFI50" s="75"/>
      <c r="SFJ50" s="75"/>
      <c r="SFK50" s="75"/>
      <c r="SFL50" s="75"/>
      <c r="SFM50" s="75"/>
      <c r="SFN50" s="75"/>
      <c r="SFO50" s="75"/>
      <c r="SFP50" s="75"/>
      <c r="SFQ50" s="75"/>
      <c r="SFR50" s="75"/>
      <c r="SFS50" s="75"/>
      <c r="SFT50" s="75"/>
      <c r="SFU50" s="75"/>
      <c r="SFV50" s="75"/>
      <c r="SFW50" s="75"/>
      <c r="SFX50" s="75"/>
      <c r="SFY50" s="75"/>
      <c r="SFZ50" s="75"/>
      <c r="SGA50" s="75"/>
      <c r="SGB50" s="75"/>
      <c r="SGC50" s="75"/>
      <c r="SGD50" s="75"/>
      <c r="SGE50" s="75"/>
      <c r="SGF50" s="75"/>
      <c r="SGG50" s="75"/>
      <c r="SGH50" s="75"/>
      <c r="SGI50" s="75"/>
      <c r="SGJ50" s="75"/>
      <c r="SGK50" s="75"/>
      <c r="SGL50" s="75"/>
      <c r="SGM50" s="75"/>
      <c r="SGN50" s="75"/>
      <c r="SGO50" s="75"/>
      <c r="SGP50" s="75"/>
      <c r="SGQ50" s="75"/>
      <c r="SGR50" s="75"/>
      <c r="SGS50" s="75"/>
      <c r="SGT50" s="75"/>
      <c r="SGU50" s="75"/>
      <c r="SGV50" s="75"/>
      <c r="SGW50" s="75"/>
      <c r="SGX50" s="75"/>
      <c r="SGY50" s="75"/>
      <c r="SGZ50" s="75"/>
      <c r="SHA50" s="75"/>
      <c r="SHB50" s="75"/>
      <c r="SHC50" s="75"/>
      <c r="SHD50" s="75"/>
      <c r="SHE50" s="75"/>
      <c r="SHF50" s="75"/>
      <c r="SHG50" s="75"/>
      <c r="SHH50" s="75"/>
      <c r="SHI50" s="75"/>
      <c r="SHJ50" s="75"/>
      <c r="SHK50" s="75"/>
      <c r="SHL50" s="75"/>
      <c r="SHM50" s="75"/>
      <c r="SHN50" s="75"/>
      <c r="SHO50" s="75"/>
      <c r="SHP50" s="75"/>
      <c r="SHQ50" s="75"/>
      <c r="SHR50" s="75"/>
      <c r="SHS50" s="75"/>
      <c r="SHT50" s="75"/>
      <c r="SHU50" s="75"/>
      <c r="SHV50" s="75"/>
      <c r="SHW50" s="75"/>
      <c r="SHX50" s="75"/>
      <c r="SHY50" s="75"/>
      <c r="SHZ50" s="75"/>
      <c r="SIA50" s="75"/>
      <c r="SIB50" s="75"/>
      <c r="SIC50" s="75"/>
      <c r="SID50" s="75"/>
      <c r="SIE50" s="75"/>
      <c r="SIF50" s="75"/>
      <c r="SIG50" s="75"/>
      <c r="SIH50" s="75"/>
      <c r="SII50" s="75"/>
      <c r="SIJ50" s="75"/>
      <c r="SIK50" s="75"/>
      <c r="SIL50" s="75"/>
      <c r="SIM50" s="75"/>
      <c r="SIN50" s="75"/>
      <c r="SIO50" s="75"/>
      <c r="SIP50" s="75"/>
      <c r="SIQ50" s="75"/>
      <c r="SIR50" s="75"/>
      <c r="SIS50" s="75"/>
      <c r="SIT50" s="75"/>
      <c r="SIU50" s="75"/>
      <c r="SIV50" s="75"/>
      <c r="SIW50" s="75"/>
      <c r="SIX50" s="75"/>
      <c r="SIY50" s="75"/>
      <c r="SIZ50" s="75"/>
      <c r="SJA50" s="75"/>
      <c r="SJB50" s="75"/>
      <c r="SJC50" s="75"/>
      <c r="SJD50" s="75"/>
      <c r="SJE50" s="75"/>
      <c r="SJF50" s="75"/>
      <c r="SJG50" s="75"/>
      <c r="SJH50" s="75"/>
      <c r="SJI50" s="75"/>
      <c r="SJJ50" s="75"/>
      <c r="SJK50" s="75"/>
      <c r="SJL50" s="75"/>
      <c r="SJM50" s="75"/>
      <c r="SJN50" s="75"/>
      <c r="SJO50" s="75"/>
      <c r="SJP50" s="75"/>
      <c r="SJQ50" s="75"/>
      <c r="SJR50" s="75"/>
      <c r="SJS50" s="75"/>
      <c r="SJT50" s="75"/>
      <c r="SJU50" s="75"/>
      <c r="SJV50" s="75"/>
      <c r="SJW50" s="75"/>
      <c r="SJX50" s="75"/>
      <c r="SJY50" s="75"/>
      <c r="SJZ50" s="75"/>
      <c r="SKA50" s="75"/>
      <c r="SKB50" s="75"/>
      <c r="SKC50" s="75"/>
      <c r="SKD50" s="75"/>
      <c r="SKE50" s="75"/>
      <c r="SKF50" s="75"/>
      <c r="SKG50" s="75"/>
      <c r="SKH50" s="75"/>
      <c r="SKI50" s="75"/>
      <c r="SKJ50" s="75"/>
      <c r="SKK50" s="75"/>
      <c r="SKL50" s="75"/>
      <c r="SKM50" s="75"/>
      <c r="SKN50" s="75"/>
      <c r="SKO50" s="75"/>
      <c r="SKP50" s="75"/>
      <c r="SKQ50" s="75"/>
      <c r="SKR50" s="75"/>
      <c r="SKS50" s="75"/>
      <c r="SKT50" s="75"/>
      <c r="SKU50" s="75"/>
      <c r="SKV50" s="75"/>
      <c r="SKW50" s="75"/>
      <c r="SKX50" s="75"/>
      <c r="SKY50" s="75"/>
      <c r="SKZ50" s="75"/>
      <c r="SLA50" s="75"/>
      <c r="SLB50" s="75"/>
      <c r="SLC50" s="75"/>
      <c r="SLD50" s="75"/>
      <c r="SLE50" s="75"/>
      <c r="SLF50" s="75"/>
      <c r="SLG50" s="75"/>
      <c r="SLH50" s="75"/>
      <c r="SLI50" s="75"/>
      <c r="SLJ50" s="75"/>
      <c r="SLK50" s="75"/>
      <c r="SLL50" s="75"/>
      <c r="SLM50" s="75"/>
      <c r="SLN50" s="75"/>
      <c r="SLO50" s="75"/>
      <c r="SLP50" s="75"/>
      <c r="SLQ50" s="75"/>
      <c r="SLR50" s="75"/>
      <c r="SLS50" s="75"/>
      <c r="SLT50" s="75"/>
      <c r="SLU50" s="75"/>
      <c r="SLV50" s="75"/>
      <c r="SLW50" s="75"/>
      <c r="SLX50" s="75"/>
      <c r="SLY50" s="75"/>
      <c r="SLZ50" s="75"/>
      <c r="SMA50" s="75"/>
      <c r="SMB50" s="75"/>
      <c r="SMC50" s="75"/>
      <c r="SMD50" s="75"/>
      <c r="SME50" s="75"/>
      <c r="SMF50" s="75"/>
      <c r="SMG50" s="75"/>
      <c r="SMH50" s="75"/>
      <c r="SMI50" s="75"/>
      <c r="SMJ50" s="75"/>
      <c r="SMK50" s="75"/>
      <c r="SML50" s="75"/>
      <c r="SMM50" s="75"/>
      <c r="SMN50" s="75"/>
      <c r="SMO50" s="75"/>
      <c r="SMP50" s="75"/>
      <c r="SMQ50" s="75"/>
      <c r="SMR50" s="75"/>
      <c r="SMS50" s="75"/>
      <c r="SMT50" s="75"/>
      <c r="SMU50" s="75"/>
      <c r="SMV50" s="75"/>
      <c r="SMW50" s="75"/>
      <c r="SMX50" s="75"/>
      <c r="SMY50" s="75"/>
      <c r="SMZ50" s="75"/>
      <c r="SNA50" s="75"/>
      <c r="SNB50" s="75"/>
      <c r="SNC50" s="75"/>
      <c r="SND50" s="75"/>
      <c r="SNE50" s="75"/>
      <c r="SNF50" s="75"/>
      <c r="SNG50" s="75"/>
      <c r="SNH50" s="75"/>
      <c r="SNI50" s="75"/>
      <c r="SNJ50" s="75"/>
      <c r="SNK50" s="75"/>
      <c r="SNL50" s="75"/>
      <c r="SNM50" s="75"/>
      <c r="SNN50" s="75"/>
      <c r="SNO50" s="75"/>
      <c r="SNP50" s="75"/>
      <c r="SNQ50" s="75"/>
      <c r="SNR50" s="75"/>
      <c r="SNS50" s="75"/>
      <c r="SNT50" s="75"/>
      <c r="SNU50" s="75"/>
      <c r="SNV50" s="75"/>
      <c r="SNW50" s="75"/>
      <c r="SNX50" s="75"/>
      <c r="SNY50" s="75"/>
      <c r="SNZ50" s="75"/>
      <c r="SOA50" s="75"/>
      <c r="SOB50" s="75"/>
      <c r="SOC50" s="75"/>
      <c r="SOD50" s="75"/>
      <c r="SOE50" s="75"/>
      <c r="SOF50" s="75"/>
      <c r="SOG50" s="75"/>
      <c r="SOH50" s="75"/>
      <c r="SOI50" s="75"/>
      <c r="SOJ50" s="75"/>
      <c r="SOK50" s="75"/>
      <c r="SOL50" s="75"/>
      <c r="SOM50" s="75"/>
      <c r="SON50" s="75"/>
      <c r="SOO50" s="75"/>
      <c r="SOP50" s="75"/>
      <c r="SOQ50" s="75"/>
      <c r="SOR50" s="75"/>
      <c r="SOS50" s="75"/>
      <c r="SOT50" s="75"/>
      <c r="SOU50" s="75"/>
      <c r="SOV50" s="75"/>
      <c r="SOW50" s="75"/>
      <c r="SOX50" s="75"/>
      <c r="SOY50" s="75"/>
      <c r="SOZ50" s="75"/>
      <c r="SPA50" s="75"/>
      <c r="SPB50" s="75"/>
      <c r="SPC50" s="75"/>
      <c r="SPD50" s="75"/>
      <c r="SPE50" s="75"/>
      <c r="SPF50" s="75"/>
      <c r="SPG50" s="75"/>
      <c r="SPH50" s="75"/>
      <c r="SPI50" s="75"/>
      <c r="SPJ50" s="75"/>
      <c r="SPK50" s="75"/>
      <c r="SPL50" s="75"/>
      <c r="SPM50" s="75"/>
      <c r="SPN50" s="75"/>
      <c r="SPO50" s="75"/>
      <c r="SPP50" s="75"/>
      <c r="SPQ50" s="75"/>
      <c r="SPR50" s="75"/>
      <c r="SPS50" s="75"/>
      <c r="SPT50" s="75"/>
      <c r="SPU50" s="75"/>
      <c r="SPV50" s="75"/>
      <c r="SPW50" s="75"/>
      <c r="SPX50" s="75"/>
      <c r="SPY50" s="75"/>
      <c r="SPZ50" s="75"/>
      <c r="SQA50" s="75"/>
      <c r="SQB50" s="75"/>
      <c r="SQC50" s="75"/>
      <c r="SQD50" s="75"/>
      <c r="SQE50" s="75"/>
      <c r="SQF50" s="75"/>
      <c r="SQG50" s="75"/>
      <c r="SQH50" s="75"/>
      <c r="SQI50" s="75"/>
      <c r="SQJ50" s="75"/>
      <c r="SQK50" s="75"/>
      <c r="SQL50" s="75"/>
      <c r="SQM50" s="75"/>
      <c r="SQN50" s="75"/>
      <c r="SQO50" s="75"/>
      <c r="SQP50" s="75"/>
      <c r="SQQ50" s="75"/>
      <c r="SQR50" s="75"/>
      <c r="SQS50" s="75"/>
      <c r="SQT50" s="75"/>
      <c r="SQU50" s="75"/>
      <c r="SQV50" s="75"/>
      <c r="SQW50" s="75"/>
      <c r="SQX50" s="75"/>
      <c r="SQY50" s="75"/>
      <c r="SQZ50" s="75"/>
      <c r="SRA50" s="75"/>
      <c r="SRB50" s="75"/>
      <c r="SRC50" s="75"/>
      <c r="SRD50" s="75"/>
      <c r="SRE50" s="75"/>
      <c r="SRF50" s="75"/>
      <c r="SRG50" s="75"/>
      <c r="SRH50" s="75"/>
      <c r="SRI50" s="75"/>
      <c r="SRJ50" s="75"/>
      <c r="SRK50" s="75"/>
      <c r="SRL50" s="75"/>
      <c r="SRM50" s="75"/>
      <c r="SRN50" s="75"/>
      <c r="SRO50" s="75"/>
      <c r="SRP50" s="75"/>
      <c r="SRQ50" s="75"/>
      <c r="SRR50" s="75"/>
      <c r="SRS50" s="75"/>
      <c r="SRT50" s="75"/>
      <c r="SRU50" s="75"/>
      <c r="SRV50" s="75"/>
      <c r="SRW50" s="75"/>
      <c r="SRX50" s="75"/>
      <c r="SRY50" s="75"/>
      <c r="SRZ50" s="75"/>
      <c r="SSA50" s="75"/>
      <c r="SSB50" s="75"/>
      <c r="SSC50" s="75"/>
      <c r="SSD50" s="75"/>
      <c r="SSE50" s="75"/>
      <c r="SSF50" s="75"/>
      <c r="SSG50" s="75"/>
      <c r="SSH50" s="75"/>
      <c r="SSI50" s="75"/>
      <c r="SSJ50" s="75"/>
      <c r="SSK50" s="75"/>
      <c r="SSL50" s="75"/>
      <c r="SSM50" s="75"/>
      <c r="SSN50" s="75"/>
      <c r="SSO50" s="75"/>
      <c r="SSP50" s="75"/>
      <c r="SSQ50" s="75"/>
      <c r="SSR50" s="75"/>
      <c r="SSS50" s="75"/>
      <c r="SST50" s="75"/>
      <c r="SSU50" s="75"/>
      <c r="SSV50" s="75"/>
      <c r="SSW50" s="75"/>
      <c r="SSX50" s="75"/>
      <c r="SSY50" s="75"/>
      <c r="SSZ50" s="75"/>
      <c r="STA50" s="75"/>
      <c r="STB50" s="75"/>
      <c r="STC50" s="75"/>
      <c r="STD50" s="75"/>
      <c r="STE50" s="75"/>
      <c r="STF50" s="75"/>
      <c r="STG50" s="75"/>
      <c r="STH50" s="75"/>
      <c r="STI50" s="75"/>
      <c r="STJ50" s="75"/>
      <c r="STK50" s="75"/>
      <c r="STL50" s="75"/>
      <c r="STM50" s="75"/>
      <c r="STN50" s="75"/>
      <c r="STO50" s="75"/>
      <c r="STP50" s="75"/>
      <c r="STQ50" s="75"/>
      <c r="STR50" s="75"/>
      <c r="STS50" s="75"/>
      <c r="STT50" s="75"/>
      <c r="STU50" s="75"/>
      <c r="STV50" s="75"/>
      <c r="STW50" s="75"/>
      <c r="STX50" s="75"/>
      <c r="STY50" s="75"/>
      <c r="STZ50" s="75"/>
      <c r="SUA50" s="75"/>
      <c r="SUB50" s="75"/>
      <c r="SUC50" s="75"/>
      <c r="SUD50" s="75"/>
      <c r="SUE50" s="75"/>
      <c r="SUF50" s="75"/>
      <c r="SUG50" s="75"/>
      <c r="SUH50" s="75"/>
      <c r="SUI50" s="75"/>
      <c r="SUJ50" s="75"/>
      <c r="SUK50" s="75"/>
      <c r="SUL50" s="75"/>
      <c r="SUM50" s="75"/>
      <c r="SUN50" s="75"/>
      <c r="SUO50" s="75"/>
      <c r="SUP50" s="75"/>
      <c r="SUQ50" s="75"/>
      <c r="SUR50" s="75"/>
      <c r="SUS50" s="75"/>
      <c r="SUT50" s="75"/>
      <c r="SUU50" s="75"/>
      <c r="SUV50" s="75"/>
      <c r="SUW50" s="75"/>
      <c r="SUX50" s="75"/>
      <c r="SUY50" s="75"/>
      <c r="SUZ50" s="75"/>
      <c r="SVA50" s="75"/>
      <c r="SVB50" s="75"/>
      <c r="SVC50" s="75"/>
      <c r="SVD50" s="75"/>
      <c r="SVE50" s="75"/>
      <c r="SVF50" s="75"/>
      <c r="SVG50" s="75"/>
      <c r="SVH50" s="75"/>
      <c r="SVI50" s="75"/>
      <c r="SVJ50" s="75"/>
      <c r="SVK50" s="75"/>
      <c r="SVL50" s="75"/>
      <c r="SVM50" s="75"/>
      <c r="SVN50" s="75"/>
      <c r="SVO50" s="75"/>
      <c r="SVP50" s="75"/>
      <c r="SVQ50" s="75"/>
      <c r="SVR50" s="75"/>
      <c r="SVS50" s="75"/>
      <c r="SVT50" s="75"/>
      <c r="SVU50" s="75"/>
      <c r="SVV50" s="75"/>
      <c r="SVW50" s="75"/>
      <c r="SVX50" s="75"/>
      <c r="SVY50" s="75"/>
      <c r="SVZ50" s="75"/>
      <c r="SWA50" s="75"/>
      <c r="SWB50" s="75"/>
      <c r="SWC50" s="75"/>
      <c r="SWD50" s="75"/>
      <c r="SWE50" s="75"/>
      <c r="SWF50" s="75"/>
      <c r="SWG50" s="75"/>
      <c r="SWH50" s="75"/>
      <c r="SWI50" s="75"/>
      <c r="SWJ50" s="75"/>
      <c r="SWK50" s="75"/>
      <c r="SWL50" s="75"/>
      <c r="SWM50" s="75"/>
      <c r="SWN50" s="75"/>
      <c r="SWO50" s="75"/>
      <c r="SWP50" s="75"/>
      <c r="SWQ50" s="75"/>
      <c r="SWR50" s="75"/>
      <c r="SWS50" s="75"/>
      <c r="SWT50" s="75"/>
      <c r="SWU50" s="75"/>
      <c r="SWV50" s="75"/>
      <c r="SWW50" s="75"/>
      <c r="SWX50" s="75"/>
      <c r="SWY50" s="75"/>
      <c r="SWZ50" s="75"/>
      <c r="SXA50" s="75"/>
      <c r="SXB50" s="75"/>
      <c r="SXC50" s="75"/>
      <c r="SXD50" s="75"/>
      <c r="SXE50" s="75"/>
      <c r="SXF50" s="75"/>
      <c r="SXG50" s="75"/>
      <c r="SXH50" s="75"/>
      <c r="SXI50" s="75"/>
      <c r="SXJ50" s="75"/>
      <c r="SXK50" s="75"/>
      <c r="SXL50" s="75"/>
      <c r="SXM50" s="75"/>
      <c r="SXN50" s="75"/>
      <c r="SXO50" s="75"/>
      <c r="SXP50" s="75"/>
      <c r="SXQ50" s="75"/>
      <c r="SXR50" s="75"/>
      <c r="SXS50" s="75"/>
      <c r="SXT50" s="75"/>
      <c r="SXU50" s="75"/>
      <c r="SXV50" s="75"/>
      <c r="SXW50" s="75"/>
      <c r="SXX50" s="75"/>
      <c r="SXY50" s="75"/>
      <c r="SXZ50" s="75"/>
      <c r="SYA50" s="75"/>
      <c r="SYB50" s="75"/>
      <c r="SYC50" s="75"/>
      <c r="SYD50" s="75"/>
      <c r="SYE50" s="75"/>
      <c r="SYF50" s="75"/>
      <c r="SYG50" s="75"/>
      <c r="SYH50" s="75"/>
      <c r="SYI50" s="75"/>
      <c r="SYJ50" s="75"/>
      <c r="SYK50" s="75"/>
      <c r="SYL50" s="75"/>
      <c r="SYM50" s="75"/>
      <c r="SYN50" s="75"/>
      <c r="SYO50" s="75"/>
      <c r="SYP50" s="75"/>
      <c r="SYQ50" s="75"/>
      <c r="SYR50" s="75"/>
      <c r="SYS50" s="75"/>
      <c r="SYT50" s="75"/>
      <c r="SYU50" s="75"/>
      <c r="SYV50" s="75"/>
      <c r="SYW50" s="75"/>
      <c r="SYX50" s="75"/>
      <c r="SYY50" s="75"/>
      <c r="SYZ50" s="75"/>
      <c r="SZA50" s="75"/>
      <c r="SZB50" s="75"/>
      <c r="SZC50" s="75"/>
      <c r="SZD50" s="75"/>
      <c r="SZE50" s="75"/>
      <c r="SZF50" s="75"/>
      <c r="SZG50" s="75"/>
      <c r="SZH50" s="75"/>
      <c r="SZI50" s="75"/>
      <c r="SZJ50" s="75"/>
      <c r="SZK50" s="75"/>
      <c r="SZL50" s="75"/>
      <c r="SZM50" s="75"/>
      <c r="SZN50" s="75"/>
      <c r="SZO50" s="75"/>
      <c r="SZP50" s="75"/>
      <c r="SZQ50" s="75"/>
      <c r="SZR50" s="75"/>
      <c r="SZS50" s="75"/>
      <c r="SZT50" s="75"/>
      <c r="SZU50" s="75"/>
      <c r="SZV50" s="75"/>
      <c r="SZW50" s="75"/>
      <c r="SZX50" s="75"/>
      <c r="SZY50" s="75"/>
      <c r="SZZ50" s="75"/>
      <c r="TAA50" s="75"/>
      <c r="TAB50" s="75"/>
      <c r="TAC50" s="75"/>
      <c r="TAD50" s="75"/>
      <c r="TAE50" s="75"/>
      <c r="TAF50" s="75"/>
      <c r="TAG50" s="75"/>
      <c r="TAH50" s="75"/>
      <c r="TAI50" s="75"/>
      <c r="TAJ50" s="75"/>
      <c r="TAK50" s="75"/>
      <c r="TAL50" s="75"/>
      <c r="TAM50" s="75"/>
      <c r="TAN50" s="75"/>
      <c r="TAO50" s="75"/>
      <c r="TAP50" s="75"/>
      <c r="TAQ50" s="75"/>
      <c r="TAR50" s="75"/>
      <c r="TAS50" s="75"/>
      <c r="TAT50" s="75"/>
      <c r="TAU50" s="75"/>
      <c r="TAV50" s="75"/>
      <c r="TAW50" s="75"/>
      <c r="TAX50" s="75"/>
      <c r="TAY50" s="75"/>
      <c r="TAZ50" s="75"/>
      <c r="TBA50" s="75"/>
      <c r="TBB50" s="75"/>
      <c r="TBC50" s="75"/>
      <c r="TBD50" s="75"/>
      <c r="TBE50" s="75"/>
      <c r="TBF50" s="75"/>
      <c r="TBG50" s="75"/>
      <c r="TBH50" s="75"/>
      <c r="TBI50" s="75"/>
      <c r="TBJ50" s="75"/>
      <c r="TBK50" s="75"/>
      <c r="TBL50" s="75"/>
      <c r="TBM50" s="75"/>
      <c r="TBN50" s="75"/>
      <c r="TBO50" s="75"/>
      <c r="TBP50" s="75"/>
      <c r="TBQ50" s="75"/>
      <c r="TBR50" s="75"/>
      <c r="TBS50" s="75"/>
      <c r="TBT50" s="75"/>
      <c r="TBU50" s="75"/>
      <c r="TBV50" s="75"/>
      <c r="TBW50" s="75"/>
      <c r="TBX50" s="75"/>
      <c r="TBY50" s="75"/>
      <c r="TBZ50" s="75"/>
      <c r="TCA50" s="75"/>
      <c r="TCB50" s="75"/>
      <c r="TCC50" s="75"/>
      <c r="TCD50" s="75"/>
      <c r="TCE50" s="75"/>
      <c r="TCF50" s="75"/>
      <c r="TCG50" s="75"/>
      <c r="TCH50" s="75"/>
      <c r="TCI50" s="75"/>
      <c r="TCJ50" s="75"/>
      <c r="TCK50" s="75"/>
      <c r="TCL50" s="75"/>
      <c r="TCM50" s="75"/>
      <c r="TCN50" s="75"/>
      <c r="TCO50" s="75"/>
      <c r="TCP50" s="75"/>
      <c r="TCQ50" s="75"/>
      <c r="TCR50" s="75"/>
      <c r="TCS50" s="75"/>
      <c r="TCT50" s="75"/>
      <c r="TCU50" s="75"/>
      <c r="TCV50" s="75"/>
      <c r="TCW50" s="75"/>
      <c r="TCX50" s="75"/>
      <c r="TCY50" s="75"/>
      <c r="TCZ50" s="75"/>
      <c r="TDA50" s="75"/>
      <c r="TDB50" s="75"/>
      <c r="TDC50" s="75"/>
      <c r="TDD50" s="75"/>
      <c r="TDE50" s="75"/>
      <c r="TDF50" s="75"/>
      <c r="TDG50" s="75"/>
      <c r="TDH50" s="75"/>
      <c r="TDI50" s="75"/>
      <c r="TDJ50" s="75"/>
      <c r="TDK50" s="75"/>
      <c r="TDL50" s="75"/>
      <c r="TDM50" s="75"/>
      <c r="TDN50" s="75"/>
      <c r="TDO50" s="75"/>
      <c r="TDP50" s="75"/>
      <c r="TDQ50" s="75"/>
      <c r="TDR50" s="75"/>
      <c r="TDS50" s="75"/>
      <c r="TDT50" s="75"/>
      <c r="TDU50" s="75"/>
      <c r="TDV50" s="75"/>
      <c r="TDW50" s="75"/>
      <c r="TDX50" s="75"/>
      <c r="TDY50" s="75"/>
      <c r="TDZ50" s="75"/>
      <c r="TEA50" s="75"/>
      <c r="TEB50" s="75"/>
      <c r="TEC50" s="75"/>
      <c r="TED50" s="75"/>
      <c r="TEE50" s="75"/>
      <c r="TEF50" s="75"/>
      <c r="TEG50" s="75"/>
      <c r="TEH50" s="75"/>
      <c r="TEI50" s="75"/>
      <c r="TEJ50" s="75"/>
      <c r="TEK50" s="75"/>
      <c r="TEL50" s="75"/>
      <c r="TEM50" s="75"/>
      <c r="TEN50" s="75"/>
      <c r="TEO50" s="75"/>
      <c r="TEP50" s="75"/>
      <c r="TEQ50" s="75"/>
      <c r="TER50" s="75"/>
      <c r="TES50" s="75"/>
      <c r="TET50" s="75"/>
      <c r="TEU50" s="75"/>
      <c r="TEV50" s="75"/>
      <c r="TEW50" s="75"/>
      <c r="TEX50" s="75"/>
      <c r="TEY50" s="75"/>
      <c r="TEZ50" s="75"/>
      <c r="TFA50" s="75"/>
      <c r="TFB50" s="75"/>
      <c r="TFC50" s="75"/>
      <c r="TFD50" s="75"/>
      <c r="TFE50" s="75"/>
      <c r="TFF50" s="75"/>
      <c r="TFG50" s="75"/>
      <c r="TFH50" s="75"/>
      <c r="TFI50" s="75"/>
      <c r="TFJ50" s="75"/>
      <c r="TFK50" s="75"/>
      <c r="TFL50" s="75"/>
      <c r="TFM50" s="75"/>
      <c r="TFN50" s="75"/>
      <c r="TFO50" s="75"/>
      <c r="TFP50" s="75"/>
      <c r="TFQ50" s="75"/>
      <c r="TFR50" s="75"/>
      <c r="TFS50" s="75"/>
      <c r="TFT50" s="75"/>
      <c r="TFU50" s="75"/>
      <c r="TFV50" s="75"/>
      <c r="TFW50" s="75"/>
      <c r="TFX50" s="75"/>
      <c r="TFY50" s="75"/>
      <c r="TFZ50" s="75"/>
      <c r="TGA50" s="75"/>
      <c r="TGB50" s="75"/>
      <c r="TGC50" s="75"/>
      <c r="TGD50" s="75"/>
      <c r="TGE50" s="75"/>
      <c r="TGF50" s="75"/>
      <c r="TGG50" s="75"/>
      <c r="TGH50" s="75"/>
      <c r="TGI50" s="75"/>
      <c r="TGJ50" s="75"/>
      <c r="TGK50" s="75"/>
      <c r="TGL50" s="75"/>
      <c r="TGM50" s="75"/>
      <c r="TGN50" s="75"/>
      <c r="TGO50" s="75"/>
      <c r="TGP50" s="75"/>
      <c r="TGQ50" s="75"/>
      <c r="TGR50" s="75"/>
      <c r="TGS50" s="75"/>
      <c r="TGT50" s="75"/>
      <c r="TGU50" s="75"/>
      <c r="TGV50" s="75"/>
      <c r="TGW50" s="75"/>
      <c r="TGX50" s="75"/>
      <c r="TGY50" s="75"/>
      <c r="TGZ50" s="75"/>
      <c r="THA50" s="75"/>
      <c r="THB50" s="75"/>
      <c r="THC50" s="75"/>
      <c r="THD50" s="75"/>
      <c r="THE50" s="75"/>
      <c r="THF50" s="75"/>
      <c r="THG50" s="75"/>
      <c r="THH50" s="75"/>
      <c r="THI50" s="75"/>
      <c r="THJ50" s="75"/>
      <c r="THK50" s="75"/>
      <c r="THL50" s="75"/>
      <c r="THM50" s="75"/>
      <c r="THN50" s="75"/>
      <c r="THO50" s="75"/>
      <c r="THP50" s="75"/>
      <c r="THQ50" s="75"/>
      <c r="THR50" s="75"/>
      <c r="THS50" s="75"/>
      <c r="THT50" s="75"/>
      <c r="THU50" s="75"/>
      <c r="THV50" s="75"/>
      <c r="THW50" s="75"/>
      <c r="THX50" s="75"/>
      <c r="THY50" s="75"/>
      <c r="THZ50" s="75"/>
      <c r="TIA50" s="75"/>
      <c r="TIB50" s="75"/>
      <c r="TIC50" s="75"/>
      <c r="TID50" s="75"/>
      <c r="TIE50" s="75"/>
      <c r="TIF50" s="75"/>
      <c r="TIG50" s="75"/>
      <c r="TIH50" s="75"/>
      <c r="TII50" s="75"/>
      <c r="TIJ50" s="75"/>
      <c r="TIK50" s="75"/>
      <c r="TIL50" s="75"/>
      <c r="TIM50" s="75"/>
      <c r="TIN50" s="75"/>
      <c r="TIO50" s="75"/>
      <c r="TIP50" s="75"/>
      <c r="TIQ50" s="75"/>
      <c r="TIR50" s="75"/>
      <c r="TIS50" s="75"/>
      <c r="TIT50" s="75"/>
      <c r="TIU50" s="75"/>
      <c r="TIV50" s="75"/>
      <c r="TIW50" s="75"/>
      <c r="TIX50" s="75"/>
      <c r="TIY50" s="75"/>
      <c r="TIZ50" s="75"/>
      <c r="TJA50" s="75"/>
      <c r="TJB50" s="75"/>
      <c r="TJC50" s="75"/>
      <c r="TJD50" s="75"/>
      <c r="TJE50" s="75"/>
      <c r="TJF50" s="75"/>
      <c r="TJG50" s="75"/>
      <c r="TJH50" s="75"/>
      <c r="TJI50" s="75"/>
      <c r="TJJ50" s="75"/>
      <c r="TJK50" s="75"/>
      <c r="TJL50" s="75"/>
      <c r="TJM50" s="75"/>
      <c r="TJN50" s="75"/>
      <c r="TJO50" s="75"/>
      <c r="TJP50" s="75"/>
      <c r="TJQ50" s="75"/>
      <c r="TJR50" s="75"/>
      <c r="TJS50" s="75"/>
      <c r="TJT50" s="75"/>
      <c r="TJU50" s="75"/>
      <c r="TJV50" s="75"/>
      <c r="TJW50" s="75"/>
      <c r="TJX50" s="75"/>
      <c r="TJY50" s="75"/>
      <c r="TJZ50" s="75"/>
      <c r="TKA50" s="75"/>
      <c r="TKB50" s="75"/>
      <c r="TKC50" s="75"/>
      <c r="TKD50" s="75"/>
      <c r="TKE50" s="75"/>
      <c r="TKF50" s="75"/>
      <c r="TKG50" s="75"/>
      <c r="TKH50" s="75"/>
      <c r="TKI50" s="75"/>
      <c r="TKJ50" s="75"/>
      <c r="TKK50" s="75"/>
      <c r="TKL50" s="75"/>
      <c r="TKM50" s="75"/>
      <c r="TKN50" s="75"/>
      <c r="TKO50" s="75"/>
      <c r="TKP50" s="75"/>
      <c r="TKQ50" s="75"/>
      <c r="TKR50" s="75"/>
      <c r="TKS50" s="75"/>
      <c r="TKT50" s="75"/>
      <c r="TKU50" s="75"/>
      <c r="TKV50" s="75"/>
      <c r="TKW50" s="75"/>
      <c r="TKX50" s="75"/>
      <c r="TKY50" s="75"/>
      <c r="TKZ50" s="75"/>
      <c r="TLA50" s="75"/>
      <c r="TLB50" s="75"/>
      <c r="TLC50" s="75"/>
      <c r="TLD50" s="75"/>
      <c r="TLE50" s="75"/>
      <c r="TLF50" s="75"/>
      <c r="TLG50" s="75"/>
      <c r="TLH50" s="75"/>
      <c r="TLI50" s="75"/>
      <c r="TLJ50" s="75"/>
      <c r="TLK50" s="75"/>
      <c r="TLL50" s="75"/>
      <c r="TLM50" s="75"/>
      <c r="TLN50" s="75"/>
      <c r="TLO50" s="75"/>
      <c r="TLP50" s="75"/>
      <c r="TLQ50" s="75"/>
      <c r="TLR50" s="75"/>
      <c r="TLS50" s="75"/>
      <c r="TLT50" s="75"/>
      <c r="TLU50" s="75"/>
      <c r="TLV50" s="75"/>
      <c r="TLW50" s="75"/>
      <c r="TLX50" s="75"/>
      <c r="TLY50" s="75"/>
      <c r="TLZ50" s="75"/>
      <c r="TMA50" s="75"/>
      <c r="TMB50" s="75"/>
      <c r="TMC50" s="75"/>
      <c r="TMD50" s="75"/>
      <c r="TME50" s="75"/>
      <c r="TMF50" s="75"/>
      <c r="TMG50" s="75"/>
      <c r="TMH50" s="75"/>
      <c r="TMI50" s="75"/>
      <c r="TMJ50" s="75"/>
      <c r="TMK50" s="75"/>
      <c r="TML50" s="75"/>
      <c r="TMM50" s="75"/>
      <c r="TMN50" s="75"/>
      <c r="TMO50" s="75"/>
      <c r="TMP50" s="75"/>
      <c r="TMQ50" s="75"/>
      <c r="TMR50" s="75"/>
      <c r="TMS50" s="75"/>
      <c r="TMT50" s="75"/>
      <c r="TMU50" s="75"/>
      <c r="TMV50" s="75"/>
      <c r="TMW50" s="75"/>
      <c r="TMX50" s="75"/>
      <c r="TMY50" s="75"/>
      <c r="TMZ50" s="75"/>
      <c r="TNA50" s="75"/>
      <c r="TNB50" s="75"/>
      <c r="TNC50" s="75"/>
      <c r="TND50" s="75"/>
      <c r="TNE50" s="75"/>
      <c r="TNF50" s="75"/>
      <c r="TNG50" s="75"/>
      <c r="TNH50" s="75"/>
      <c r="TNI50" s="75"/>
      <c r="TNJ50" s="75"/>
      <c r="TNK50" s="75"/>
      <c r="TNL50" s="75"/>
      <c r="TNM50" s="75"/>
      <c r="TNN50" s="75"/>
      <c r="TNO50" s="75"/>
      <c r="TNP50" s="75"/>
      <c r="TNQ50" s="75"/>
      <c r="TNR50" s="75"/>
      <c r="TNS50" s="75"/>
      <c r="TNT50" s="75"/>
      <c r="TNU50" s="75"/>
      <c r="TNV50" s="75"/>
      <c r="TNW50" s="75"/>
      <c r="TNX50" s="75"/>
      <c r="TNY50" s="75"/>
      <c r="TNZ50" s="75"/>
      <c r="TOA50" s="75"/>
      <c r="TOB50" s="75"/>
      <c r="TOC50" s="75"/>
      <c r="TOD50" s="75"/>
      <c r="TOE50" s="75"/>
      <c r="TOF50" s="75"/>
      <c r="TOG50" s="75"/>
      <c r="TOH50" s="75"/>
      <c r="TOI50" s="75"/>
      <c r="TOJ50" s="75"/>
      <c r="TOK50" s="75"/>
      <c r="TOL50" s="75"/>
      <c r="TOM50" s="75"/>
      <c r="TON50" s="75"/>
      <c r="TOO50" s="75"/>
      <c r="TOP50" s="75"/>
      <c r="TOQ50" s="75"/>
      <c r="TOR50" s="75"/>
      <c r="TOS50" s="75"/>
      <c r="TOT50" s="75"/>
      <c r="TOU50" s="75"/>
      <c r="TOV50" s="75"/>
      <c r="TOW50" s="75"/>
      <c r="TOX50" s="75"/>
      <c r="TOY50" s="75"/>
      <c r="TOZ50" s="75"/>
      <c r="TPA50" s="75"/>
      <c r="TPB50" s="75"/>
      <c r="TPC50" s="75"/>
      <c r="TPD50" s="75"/>
      <c r="TPE50" s="75"/>
      <c r="TPF50" s="75"/>
      <c r="TPG50" s="75"/>
      <c r="TPH50" s="75"/>
      <c r="TPI50" s="75"/>
      <c r="TPJ50" s="75"/>
      <c r="TPK50" s="75"/>
      <c r="TPL50" s="75"/>
      <c r="TPM50" s="75"/>
      <c r="TPN50" s="75"/>
      <c r="TPO50" s="75"/>
      <c r="TPP50" s="75"/>
      <c r="TPQ50" s="75"/>
      <c r="TPR50" s="75"/>
      <c r="TPS50" s="75"/>
      <c r="TPT50" s="75"/>
      <c r="TPU50" s="75"/>
      <c r="TPV50" s="75"/>
      <c r="TPW50" s="75"/>
      <c r="TPX50" s="75"/>
      <c r="TPY50" s="75"/>
      <c r="TPZ50" s="75"/>
      <c r="TQA50" s="75"/>
      <c r="TQB50" s="75"/>
      <c r="TQC50" s="75"/>
      <c r="TQD50" s="75"/>
      <c r="TQE50" s="75"/>
      <c r="TQF50" s="75"/>
      <c r="TQG50" s="75"/>
      <c r="TQH50" s="75"/>
      <c r="TQI50" s="75"/>
      <c r="TQJ50" s="75"/>
      <c r="TQK50" s="75"/>
      <c r="TQL50" s="75"/>
      <c r="TQM50" s="75"/>
      <c r="TQN50" s="75"/>
      <c r="TQO50" s="75"/>
      <c r="TQP50" s="75"/>
      <c r="TQQ50" s="75"/>
      <c r="TQR50" s="75"/>
      <c r="TQS50" s="75"/>
      <c r="TQT50" s="75"/>
      <c r="TQU50" s="75"/>
      <c r="TQV50" s="75"/>
      <c r="TQW50" s="75"/>
      <c r="TQX50" s="75"/>
      <c r="TQY50" s="75"/>
      <c r="TQZ50" s="75"/>
      <c r="TRA50" s="75"/>
      <c r="TRB50" s="75"/>
      <c r="TRC50" s="75"/>
      <c r="TRD50" s="75"/>
      <c r="TRE50" s="75"/>
      <c r="TRF50" s="75"/>
      <c r="TRG50" s="75"/>
      <c r="TRH50" s="75"/>
      <c r="TRI50" s="75"/>
      <c r="TRJ50" s="75"/>
      <c r="TRK50" s="75"/>
      <c r="TRL50" s="75"/>
      <c r="TRM50" s="75"/>
      <c r="TRN50" s="75"/>
      <c r="TRO50" s="75"/>
      <c r="TRP50" s="75"/>
      <c r="TRQ50" s="75"/>
      <c r="TRR50" s="75"/>
      <c r="TRS50" s="75"/>
      <c r="TRT50" s="75"/>
      <c r="TRU50" s="75"/>
      <c r="TRV50" s="75"/>
      <c r="TRW50" s="75"/>
      <c r="TRX50" s="75"/>
      <c r="TRY50" s="75"/>
      <c r="TRZ50" s="75"/>
      <c r="TSA50" s="75"/>
      <c r="TSB50" s="75"/>
      <c r="TSC50" s="75"/>
      <c r="TSD50" s="75"/>
      <c r="TSE50" s="75"/>
      <c r="TSF50" s="75"/>
      <c r="TSG50" s="75"/>
      <c r="TSH50" s="75"/>
      <c r="TSI50" s="75"/>
      <c r="TSJ50" s="75"/>
      <c r="TSK50" s="75"/>
      <c r="TSL50" s="75"/>
      <c r="TSM50" s="75"/>
      <c r="TSN50" s="75"/>
      <c r="TSO50" s="75"/>
      <c r="TSP50" s="75"/>
      <c r="TSQ50" s="75"/>
      <c r="TSR50" s="75"/>
      <c r="TSS50" s="75"/>
      <c r="TST50" s="75"/>
      <c r="TSU50" s="75"/>
      <c r="TSV50" s="75"/>
      <c r="TSW50" s="75"/>
      <c r="TSX50" s="75"/>
      <c r="TSY50" s="75"/>
      <c r="TSZ50" s="75"/>
      <c r="TTA50" s="75"/>
      <c r="TTB50" s="75"/>
      <c r="TTC50" s="75"/>
      <c r="TTD50" s="75"/>
      <c r="TTE50" s="75"/>
      <c r="TTF50" s="75"/>
      <c r="TTG50" s="75"/>
      <c r="TTH50" s="75"/>
      <c r="TTI50" s="75"/>
      <c r="TTJ50" s="75"/>
      <c r="TTK50" s="75"/>
      <c r="TTL50" s="75"/>
      <c r="TTM50" s="75"/>
      <c r="TTN50" s="75"/>
      <c r="TTO50" s="75"/>
      <c r="TTP50" s="75"/>
      <c r="TTQ50" s="75"/>
      <c r="TTR50" s="75"/>
      <c r="TTS50" s="75"/>
      <c r="TTT50" s="75"/>
      <c r="TTU50" s="75"/>
      <c r="TTV50" s="75"/>
      <c r="TTW50" s="75"/>
      <c r="TTX50" s="75"/>
      <c r="TTY50" s="75"/>
      <c r="TTZ50" s="75"/>
      <c r="TUA50" s="75"/>
      <c r="TUB50" s="75"/>
      <c r="TUC50" s="75"/>
      <c r="TUD50" s="75"/>
      <c r="TUE50" s="75"/>
      <c r="TUF50" s="75"/>
      <c r="TUG50" s="75"/>
      <c r="TUH50" s="75"/>
      <c r="TUI50" s="75"/>
      <c r="TUJ50" s="75"/>
      <c r="TUK50" s="75"/>
      <c r="TUL50" s="75"/>
      <c r="TUM50" s="75"/>
      <c r="TUN50" s="75"/>
      <c r="TUO50" s="75"/>
      <c r="TUP50" s="75"/>
      <c r="TUQ50" s="75"/>
      <c r="TUR50" s="75"/>
      <c r="TUS50" s="75"/>
      <c r="TUT50" s="75"/>
      <c r="TUU50" s="75"/>
      <c r="TUV50" s="75"/>
      <c r="TUW50" s="75"/>
      <c r="TUX50" s="75"/>
      <c r="TUY50" s="75"/>
      <c r="TUZ50" s="75"/>
      <c r="TVA50" s="75"/>
      <c r="TVB50" s="75"/>
      <c r="TVC50" s="75"/>
      <c r="TVD50" s="75"/>
      <c r="TVE50" s="75"/>
      <c r="TVF50" s="75"/>
      <c r="TVG50" s="75"/>
      <c r="TVH50" s="75"/>
      <c r="TVI50" s="75"/>
      <c r="TVJ50" s="75"/>
      <c r="TVK50" s="75"/>
      <c r="TVL50" s="75"/>
      <c r="TVM50" s="75"/>
      <c r="TVN50" s="75"/>
      <c r="TVO50" s="75"/>
      <c r="TVP50" s="75"/>
      <c r="TVQ50" s="75"/>
      <c r="TVR50" s="75"/>
      <c r="TVS50" s="75"/>
      <c r="TVT50" s="75"/>
      <c r="TVU50" s="75"/>
      <c r="TVV50" s="75"/>
      <c r="TVW50" s="75"/>
      <c r="TVX50" s="75"/>
      <c r="TVY50" s="75"/>
      <c r="TVZ50" s="75"/>
      <c r="TWA50" s="75"/>
      <c r="TWB50" s="75"/>
      <c r="TWC50" s="75"/>
      <c r="TWD50" s="75"/>
      <c r="TWE50" s="75"/>
      <c r="TWF50" s="75"/>
      <c r="TWG50" s="75"/>
      <c r="TWH50" s="75"/>
      <c r="TWI50" s="75"/>
      <c r="TWJ50" s="75"/>
      <c r="TWK50" s="75"/>
      <c r="TWL50" s="75"/>
      <c r="TWM50" s="75"/>
      <c r="TWN50" s="75"/>
      <c r="TWO50" s="75"/>
      <c r="TWP50" s="75"/>
      <c r="TWQ50" s="75"/>
      <c r="TWR50" s="75"/>
      <c r="TWS50" s="75"/>
      <c r="TWT50" s="75"/>
      <c r="TWU50" s="75"/>
      <c r="TWV50" s="75"/>
      <c r="TWW50" s="75"/>
      <c r="TWX50" s="75"/>
      <c r="TWY50" s="75"/>
      <c r="TWZ50" s="75"/>
      <c r="TXA50" s="75"/>
      <c r="TXB50" s="75"/>
      <c r="TXC50" s="75"/>
      <c r="TXD50" s="75"/>
      <c r="TXE50" s="75"/>
      <c r="TXF50" s="75"/>
      <c r="TXG50" s="75"/>
      <c r="TXH50" s="75"/>
      <c r="TXI50" s="75"/>
      <c r="TXJ50" s="75"/>
      <c r="TXK50" s="75"/>
      <c r="TXL50" s="75"/>
      <c r="TXM50" s="75"/>
      <c r="TXN50" s="75"/>
      <c r="TXO50" s="75"/>
      <c r="TXP50" s="75"/>
      <c r="TXQ50" s="75"/>
      <c r="TXR50" s="75"/>
      <c r="TXS50" s="75"/>
      <c r="TXT50" s="75"/>
      <c r="TXU50" s="75"/>
      <c r="TXV50" s="75"/>
      <c r="TXW50" s="75"/>
      <c r="TXX50" s="75"/>
      <c r="TXY50" s="75"/>
      <c r="TXZ50" s="75"/>
      <c r="TYA50" s="75"/>
      <c r="TYB50" s="75"/>
      <c r="TYC50" s="75"/>
      <c r="TYD50" s="75"/>
      <c r="TYE50" s="75"/>
      <c r="TYF50" s="75"/>
      <c r="TYG50" s="75"/>
      <c r="TYH50" s="75"/>
      <c r="TYI50" s="75"/>
      <c r="TYJ50" s="75"/>
      <c r="TYK50" s="75"/>
      <c r="TYL50" s="75"/>
      <c r="TYM50" s="75"/>
      <c r="TYN50" s="75"/>
      <c r="TYO50" s="75"/>
      <c r="TYP50" s="75"/>
      <c r="TYQ50" s="75"/>
      <c r="TYR50" s="75"/>
      <c r="TYS50" s="75"/>
      <c r="TYT50" s="75"/>
      <c r="TYU50" s="75"/>
      <c r="TYV50" s="75"/>
      <c r="TYW50" s="75"/>
      <c r="TYX50" s="75"/>
      <c r="TYY50" s="75"/>
      <c r="TYZ50" s="75"/>
      <c r="TZA50" s="75"/>
      <c r="TZB50" s="75"/>
      <c r="TZC50" s="75"/>
      <c r="TZD50" s="75"/>
      <c r="TZE50" s="75"/>
      <c r="TZF50" s="75"/>
      <c r="TZG50" s="75"/>
      <c r="TZH50" s="75"/>
      <c r="TZI50" s="75"/>
      <c r="TZJ50" s="75"/>
      <c r="TZK50" s="75"/>
      <c r="TZL50" s="75"/>
      <c r="TZM50" s="75"/>
      <c r="TZN50" s="75"/>
      <c r="TZO50" s="75"/>
      <c r="TZP50" s="75"/>
      <c r="TZQ50" s="75"/>
      <c r="TZR50" s="75"/>
      <c r="TZS50" s="75"/>
      <c r="TZT50" s="75"/>
      <c r="TZU50" s="75"/>
      <c r="TZV50" s="75"/>
      <c r="TZW50" s="75"/>
      <c r="TZX50" s="75"/>
      <c r="TZY50" s="75"/>
      <c r="TZZ50" s="75"/>
      <c r="UAA50" s="75"/>
      <c r="UAB50" s="75"/>
      <c r="UAC50" s="75"/>
      <c r="UAD50" s="75"/>
      <c r="UAE50" s="75"/>
      <c r="UAF50" s="75"/>
      <c r="UAG50" s="75"/>
      <c r="UAH50" s="75"/>
      <c r="UAI50" s="75"/>
      <c r="UAJ50" s="75"/>
      <c r="UAK50" s="75"/>
      <c r="UAL50" s="75"/>
      <c r="UAM50" s="75"/>
      <c r="UAN50" s="75"/>
      <c r="UAO50" s="75"/>
      <c r="UAP50" s="75"/>
      <c r="UAQ50" s="75"/>
      <c r="UAR50" s="75"/>
      <c r="UAS50" s="75"/>
      <c r="UAT50" s="75"/>
      <c r="UAU50" s="75"/>
      <c r="UAV50" s="75"/>
      <c r="UAW50" s="75"/>
      <c r="UAX50" s="75"/>
      <c r="UAY50" s="75"/>
      <c r="UAZ50" s="75"/>
      <c r="UBA50" s="75"/>
      <c r="UBB50" s="75"/>
      <c r="UBC50" s="75"/>
      <c r="UBD50" s="75"/>
      <c r="UBE50" s="75"/>
      <c r="UBF50" s="75"/>
      <c r="UBG50" s="75"/>
      <c r="UBH50" s="75"/>
      <c r="UBI50" s="75"/>
      <c r="UBJ50" s="75"/>
      <c r="UBK50" s="75"/>
      <c r="UBL50" s="75"/>
      <c r="UBM50" s="75"/>
      <c r="UBN50" s="75"/>
      <c r="UBO50" s="75"/>
      <c r="UBP50" s="75"/>
      <c r="UBQ50" s="75"/>
      <c r="UBR50" s="75"/>
      <c r="UBS50" s="75"/>
      <c r="UBT50" s="75"/>
      <c r="UBU50" s="75"/>
      <c r="UBV50" s="75"/>
      <c r="UBW50" s="75"/>
      <c r="UBX50" s="75"/>
      <c r="UBY50" s="75"/>
      <c r="UBZ50" s="75"/>
      <c r="UCA50" s="75"/>
      <c r="UCB50" s="75"/>
      <c r="UCC50" s="75"/>
      <c r="UCD50" s="75"/>
      <c r="UCE50" s="75"/>
      <c r="UCF50" s="75"/>
      <c r="UCG50" s="75"/>
      <c r="UCH50" s="75"/>
      <c r="UCI50" s="75"/>
      <c r="UCJ50" s="75"/>
      <c r="UCK50" s="75"/>
      <c r="UCL50" s="75"/>
      <c r="UCM50" s="75"/>
      <c r="UCN50" s="75"/>
      <c r="UCO50" s="75"/>
      <c r="UCP50" s="75"/>
      <c r="UCQ50" s="75"/>
      <c r="UCR50" s="75"/>
      <c r="UCS50" s="75"/>
      <c r="UCT50" s="75"/>
      <c r="UCU50" s="75"/>
      <c r="UCV50" s="75"/>
      <c r="UCW50" s="75"/>
      <c r="UCX50" s="75"/>
      <c r="UCY50" s="75"/>
      <c r="UCZ50" s="75"/>
      <c r="UDA50" s="75"/>
      <c r="UDB50" s="75"/>
      <c r="UDC50" s="75"/>
      <c r="UDD50" s="75"/>
      <c r="UDE50" s="75"/>
      <c r="UDF50" s="75"/>
      <c r="UDG50" s="75"/>
      <c r="UDH50" s="75"/>
      <c r="UDI50" s="75"/>
      <c r="UDJ50" s="75"/>
      <c r="UDK50" s="75"/>
      <c r="UDL50" s="75"/>
      <c r="UDM50" s="75"/>
      <c r="UDN50" s="75"/>
      <c r="UDO50" s="75"/>
      <c r="UDP50" s="75"/>
      <c r="UDQ50" s="75"/>
      <c r="UDR50" s="75"/>
      <c r="UDS50" s="75"/>
      <c r="UDT50" s="75"/>
      <c r="UDU50" s="75"/>
      <c r="UDV50" s="75"/>
      <c r="UDW50" s="75"/>
      <c r="UDX50" s="75"/>
      <c r="UDY50" s="75"/>
      <c r="UDZ50" s="75"/>
      <c r="UEA50" s="75"/>
      <c r="UEB50" s="75"/>
      <c r="UEC50" s="75"/>
      <c r="UED50" s="75"/>
      <c r="UEE50" s="75"/>
      <c r="UEF50" s="75"/>
      <c r="UEG50" s="75"/>
      <c r="UEH50" s="75"/>
      <c r="UEI50" s="75"/>
      <c r="UEJ50" s="75"/>
      <c r="UEK50" s="75"/>
      <c r="UEL50" s="75"/>
      <c r="UEM50" s="75"/>
      <c r="UEN50" s="75"/>
      <c r="UEO50" s="75"/>
      <c r="UEP50" s="75"/>
      <c r="UEQ50" s="75"/>
      <c r="UER50" s="75"/>
      <c r="UES50" s="75"/>
      <c r="UET50" s="75"/>
      <c r="UEU50" s="75"/>
      <c r="UEV50" s="75"/>
      <c r="UEW50" s="75"/>
      <c r="UEX50" s="75"/>
      <c r="UEY50" s="75"/>
      <c r="UEZ50" s="75"/>
      <c r="UFA50" s="75"/>
      <c r="UFB50" s="75"/>
      <c r="UFC50" s="75"/>
      <c r="UFD50" s="75"/>
      <c r="UFE50" s="75"/>
      <c r="UFF50" s="75"/>
      <c r="UFG50" s="75"/>
      <c r="UFH50" s="75"/>
      <c r="UFI50" s="75"/>
      <c r="UFJ50" s="75"/>
      <c r="UFK50" s="75"/>
      <c r="UFL50" s="75"/>
      <c r="UFM50" s="75"/>
      <c r="UFN50" s="75"/>
      <c r="UFO50" s="75"/>
      <c r="UFP50" s="75"/>
      <c r="UFQ50" s="75"/>
      <c r="UFR50" s="75"/>
      <c r="UFS50" s="75"/>
      <c r="UFT50" s="75"/>
      <c r="UFU50" s="75"/>
      <c r="UFV50" s="75"/>
      <c r="UFW50" s="75"/>
      <c r="UFX50" s="75"/>
      <c r="UFY50" s="75"/>
      <c r="UFZ50" s="75"/>
      <c r="UGA50" s="75"/>
      <c r="UGB50" s="75"/>
      <c r="UGC50" s="75"/>
      <c r="UGD50" s="75"/>
      <c r="UGE50" s="75"/>
      <c r="UGF50" s="75"/>
      <c r="UGG50" s="75"/>
      <c r="UGH50" s="75"/>
      <c r="UGI50" s="75"/>
      <c r="UGJ50" s="75"/>
      <c r="UGK50" s="75"/>
      <c r="UGL50" s="75"/>
      <c r="UGM50" s="75"/>
      <c r="UGN50" s="75"/>
      <c r="UGO50" s="75"/>
      <c r="UGP50" s="75"/>
      <c r="UGQ50" s="75"/>
      <c r="UGR50" s="75"/>
      <c r="UGS50" s="75"/>
      <c r="UGT50" s="75"/>
      <c r="UGU50" s="75"/>
      <c r="UGV50" s="75"/>
      <c r="UGW50" s="75"/>
      <c r="UGX50" s="75"/>
      <c r="UGY50" s="75"/>
      <c r="UGZ50" s="75"/>
      <c r="UHA50" s="75"/>
      <c r="UHB50" s="75"/>
      <c r="UHC50" s="75"/>
      <c r="UHD50" s="75"/>
      <c r="UHE50" s="75"/>
      <c r="UHF50" s="75"/>
      <c r="UHG50" s="75"/>
      <c r="UHH50" s="75"/>
      <c r="UHI50" s="75"/>
      <c r="UHJ50" s="75"/>
      <c r="UHK50" s="75"/>
      <c r="UHL50" s="75"/>
      <c r="UHM50" s="75"/>
      <c r="UHN50" s="75"/>
      <c r="UHO50" s="75"/>
      <c r="UHP50" s="75"/>
      <c r="UHQ50" s="75"/>
      <c r="UHR50" s="75"/>
      <c r="UHS50" s="75"/>
      <c r="UHT50" s="75"/>
      <c r="UHU50" s="75"/>
      <c r="UHV50" s="75"/>
      <c r="UHW50" s="75"/>
      <c r="UHX50" s="75"/>
      <c r="UHY50" s="75"/>
      <c r="UHZ50" s="75"/>
      <c r="UIA50" s="75"/>
      <c r="UIB50" s="75"/>
      <c r="UIC50" s="75"/>
      <c r="UID50" s="75"/>
      <c r="UIE50" s="75"/>
      <c r="UIF50" s="75"/>
      <c r="UIG50" s="75"/>
      <c r="UIH50" s="75"/>
      <c r="UII50" s="75"/>
      <c r="UIJ50" s="75"/>
      <c r="UIK50" s="75"/>
      <c r="UIL50" s="75"/>
      <c r="UIM50" s="75"/>
      <c r="UIN50" s="75"/>
      <c r="UIO50" s="75"/>
      <c r="UIP50" s="75"/>
      <c r="UIQ50" s="75"/>
      <c r="UIR50" s="75"/>
      <c r="UIS50" s="75"/>
      <c r="UIT50" s="75"/>
      <c r="UIU50" s="75"/>
      <c r="UIV50" s="75"/>
      <c r="UIW50" s="75"/>
      <c r="UIX50" s="75"/>
      <c r="UIY50" s="75"/>
      <c r="UIZ50" s="75"/>
      <c r="UJA50" s="75"/>
      <c r="UJB50" s="75"/>
      <c r="UJC50" s="75"/>
      <c r="UJD50" s="75"/>
      <c r="UJE50" s="75"/>
      <c r="UJF50" s="75"/>
      <c r="UJG50" s="75"/>
      <c r="UJH50" s="75"/>
      <c r="UJI50" s="75"/>
      <c r="UJJ50" s="75"/>
      <c r="UJK50" s="75"/>
      <c r="UJL50" s="75"/>
      <c r="UJM50" s="75"/>
      <c r="UJN50" s="75"/>
      <c r="UJO50" s="75"/>
      <c r="UJP50" s="75"/>
      <c r="UJQ50" s="75"/>
      <c r="UJR50" s="75"/>
      <c r="UJS50" s="75"/>
      <c r="UJT50" s="75"/>
      <c r="UJU50" s="75"/>
      <c r="UJV50" s="75"/>
      <c r="UJW50" s="75"/>
      <c r="UJX50" s="75"/>
      <c r="UJY50" s="75"/>
      <c r="UJZ50" s="75"/>
      <c r="UKA50" s="75"/>
      <c r="UKB50" s="75"/>
      <c r="UKC50" s="75"/>
      <c r="UKD50" s="75"/>
      <c r="UKE50" s="75"/>
      <c r="UKF50" s="75"/>
      <c r="UKG50" s="75"/>
      <c r="UKH50" s="75"/>
      <c r="UKI50" s="75"/>
      <c r="UKJ50" s="75"/>
      <c r="UKK50" s="75"/>
      <c r="UKL50" s="75"/>
      <c r="UKM50" s="75"/>
      <c r="UKN50" s="75"/>
      <c r="UKO50" s="75"/>
      <c r="UKP50" s="75"/>
      <c r="UKQ50" s="75"/>
      <c r="UKR50" s="75"/>
      <c r="UKS50" s="75"/>
      <c r="UKT50" s="75"/>
      <c r="UKU50" s="75"/>
      <c r="UKV50" s="75"/>
      <c r="UKW50" s="75"/>
      <c r="UKX50" s="75"/>
      <c r="UKY50" s="75"/>
      <c r="UKZ50" s="75"/>
      <c r="ULA50" s="75"/>
      <c r="ULB50" s="75"/>
      <c r="ULC50" s="75"/>
      <c r="ULD50" s="75"/>
      <c r="ULE50" s="75"/>
      <c r="ULF50" s="75"/>
      <c r="ULG50" s="75"/>
      <c r="ULH50" s="75"/>
      <c r="ULI50" s="75"/>
      <c r="ULJ50" s="75"/>
      <c r="ULK50" s="75"/>
      <c r="ULL50" s="75"/>
      <c r="ULM50" s="75"/>
      <c r="ULN50" s="75"/>
      <c r="ULO50" s="75"/>
      <c r="ULP50" s="75"/>
      <c r="ULQ50" s="75"/>
      <c r="ULR50" s="75"/>
      <c r="ULS50" s="75"/>
      <c r="ULT50" s="75"/>
      <c r="ULU50" s="75"/>
      <c r="ULV50" s="75"/>
      <c r="ULW50" s="75"/>
      <c r="ULX50" s="75"/>
      <c r="ULY50" s="75"/>
      <c r="ULZ50" s="75"/>
      <c r="UMA50" s="75"/>
      <c r="UMB50" s="75"/>
      <c r="UMC50" s="75"/>
      <c r="UMD50" s="75"/>
      <c r="UME50" s="75"/>
      <c r="UMF50" s="75"/>
      <c r="UMG50" s="75"/>
      <c r="UMH50" s="75"/>
      <c r="UMI50" s="75"/>
      <c r="UMJ50" s="75"/>
      <c r="UMK50" s="75"/>
      <c r="UML50" s="75"/>
      <c r="UMM50" s="75"/>
      <c r="UMN50" s="75"/>
      <c r="UMO50" s="75"/>
      <c r="UMP50" s="75"/>
      <c r="UMQ50" s="75"/>
      <c r="UMR50" s="75"/>
      <c r="UMS50" s="75"/>
      <c r="UMT50" s="75"/>
      <c r="UMU50" s="75"/>
      <c r="UMV50" s="75"/>
      <c r="UMW50" s="75"/>
      <c r="UMX50" s="75"/>
      <c r="UMY50" s="75"/>
      <c r="UMZ50" s="75"/>
      <c r="UNA50" s="75"/>
      <c r="UNB50" s="75"/>
      <c r="UNC50" s="75"/>
      <c r="UND50" s="75"/>
      <c r="UNE50" s="75"/>
      <c r="UNF50" s="75"/>
      <c r="UNG50" s="75"/>
      <c r="UNH50" s="75"/>
      <c r="UNI50" s="75"/>
      <c r="UNJ50" s="75"/>
      <c r="UNK50" s="75"/>
      <c r="UNL50" s="75"/>
      <c r="UNM50" s="75"/>
      <c r="UNN50" s="75"/>
      <c r="UNO50" s="75"/>
      <c r="UNP50" s="75"/>
      <c r="UNQ50" s="75"/>
      <c r="UNR50" s="75"/>
      <c r="UNS50" s="75"/>
      <c r="UNT50" s="75"/>
      <c r="UNU50" s="75"/>
      <c r="UNV50" s="75"/>
      <c r="UNW50" s="75"/>
      <c r="UNX50" s="75"/>
      <c r="UNY50" s="75"/>
      <c r="UNZ50" s="75"/>
      <c r="UOA50" s="75"/>
      <c r="UOB50" s="75"/>
      <c r="UOC50" s="75"/>
      <c r="UOD50" s="75"/>
      <c r="UOE50" s="75"/>
      <c r="UOF50" s="75"/>
      <c r="UOG50" s="75"/>
      <c r="UOH50" s="75"/>
      <c r="UOI50" s="75"/>
      <c r="UOJ50" s="75"/>
      <c r="UOK50" s="75"/>
      <c r="UOL50" s="75"/>
      <c r="UOM50" s="75"/>
      <c r="UON50" s="75"/>
      <c r="UOO50" s="75"/>
      <c r="UOP50" s="75"/>
      <c r="UOQ50" s="75"/>
      <c r="UOR50" s="75"/>
      <c r="UOS50" s="75"/>
      <c r="UOT50" s="75"/>
      <c r="UOU50" s="75"/>
      <c r="UOV50" s="75"/>
      <c r="UOW50" s="75"/>
      <c r="UOX50" s="75"/>
      <c r="UOY50" s="75"/>
      <c r="UOZ50" s="75"/>
      <c r="UPA50" s="75"/>
      <c r="UPB50" s="75"/>
      <c r="UPC50" s="75"/>
      <c r="UPD50" s="75"/>
      <c r="UPE50" s="75"/>
      <c r="UPF50" s="75"/>
      <c r="UPG50" s="75"/>
      <c r="UPH50" s="75"/>
      <c r="UPI50" s="75"/>
      <c r="UPJ50" s="75"/>
      <c r="UPK50" s="75"/>
      <c r="UPL50" s="75"/>
      <c r="UPM50" s="75"/>
      <c r="UPN50" s="75"/>
      <c r="UPO50" s="75"/>
      <c r="UPP50" s="75"/>
      <c r="UPQ50" s="75"/>
      <c r="UPR50" s="75"/>
      <c r="UPS50" s="75"/>
      <c r="UPT50" s="75"/>
      <c r="UPU50" s="75"/>
      <c r="UPV50" s="75"/>
      <c r="UPW50" s="75"/>
      <c r="UPX50" s="75"/>
      <c r="UPY50" s="75"/>
      <c r="UPZ50" s="75"/>
      <c r="UQA50" s="75"/>
      <c r="UQB50" s="75"/>
      <c r="UQC50" s="75"/>
      <c r="UQD50" s="75"/>
      <c r="UQE50" s="75"/>
      <c r="UQF50" s="75"/>
      <c r="UQG50" s="75"/>
      <c r="UQH50" s="75"/>
      <c r="UQI50" s="75"/>
      <c r="UQJ50" s="75"/>
      <c r="UQK50" s="75"/>
      <c r="UQL50" s="75"/>
      <c r="UQM50" s="75"/>
      <c r="UQN50" s="75"/>
      <c r="UQO50" s="75"/>
      <c r="UQP50" s="75"/>
      <c r="UQQ50" s="75"/>
      <c r="UQR50" s="75"/>
      <c r="UQS50" s="75"/>
      <c r="UQT50" s="75"/>
      <c r="UQU50" s="75"/>
      <c r="UQV50" s="75"/>
      <c r="UQW50" s="75"/>
      <c r="UQX50" s="75"/>
      <c r="UQY50" s="75"/>
      <c r="UQZ50" s="75"/>
      <c r="URA50" s="75"/>
      <c r="URB50" s="75"/>
      <c r="URC50" s="75"/>
      <c r="URD50" s="75"/>
      <c r="URE50" s="75"/>
      <c r="URF50" s="75"/>
      <c r="URG50" s="75"/>
      <c r="URH50" s="75"/>
      <c r="URI50" s="75"/>
      <c r="URJ50" s="75"/>
      <c r="URK50" s="75"/>
      <c r="URL50" s="75"/>
      <c r="URM50" s="75"/>
      <c r="URN50" s="75"/>
      <c r="URO50" s="75"/>
      <c r="URP50" s="75"/>
      <c r="URQ50" s="75"/>
      <c r="URR50" s="75"/>
      <c r="URS50" s="75"/>
      <c r="URT50" s="75"/>
      <c r="URU50" s="75"/>
      <c r="URV50" s="75"/>
      <c r="URW50" s="75"/>
      <c r="URX50" s="75"/>
      <c r="URY50" s="75"/>
      <c r="URZ50" s="75"/>
      <c r="USA50" s="75"/>
      <c r="USB50" s="75"/>
      <c r="USC50" s="75"/>
      <c r="USD50" s="75"/>
      <c r="USE50" s="75"/>
      <c r="USF50" s="75"/>
      <c r="USG50" s="75"/>
      <c r="USH50" s="75"/>
      <c r="USI50" s="75"/>
      <c r="USJ50" s="75"/>
      <c r="USK50" s="75"/>
      <c r="USL50" s="75"/>
      <c r="USM50" s="75"/>
      <c r="USN50" s="75"/>
      <c r="USO50" s="75"/>
      <c r="USP50" s="75"/>
      <c r="USQ50" s="75"/>
      <c r="USR50" s="75"/>
      <c r="USS50" s="75"/>
      <c r="UST50" s="75"/>
      <c r="USU50" s="75"/>
      <c r="USV50" s="75"/>
      <c r="USW50" s="75"/>
      <c r="USX50" s="75"/>
      <c r="USY50" s="75"/>
      <c r="USZ50" s="75"/>
      <c r="UTA50" s="75"/>
      <c r="UTB50" s="75"/>
      <c r="UTC50" s="75"/>
      <c r="UTD50" s="75"/>
      <c r="UTE50" s="75"/>
      <c r="UTF50" s="75"/>
      <c r="UTG50" s="75"/>
      <c r="UTH50" s="75"/>
      <c r="UTI50" s="75"/>
      <c r="UTJ50" s="75"/>
      <c r="UTK50" s="75"/>
      <c r="UTL50" s="75"/>
      <c r="UTM50" s="75"/>
      <c r="UTN50" s="75"/>
      <c r="UTO50" s="75"/>
      <c r="UTP50" s="75"/>
      <c r="UTQ50" s="75"/>
      <c r="UTR50" s="75"/>
      <c r="UTS50" s="75"/>
      <c r="UTT50" s="75"/>
      <c r="UTU50" s="75"/>
      <c r="UTV50" s="75"/>
      <c r="UTW50" s="75"/>
      <c r="UTX50" s="75"/>
      <c r="UTY50" s="75"/>
      <c r="UTZ50" s="75"/>
      <c r="UUA50" s="75"/>
      <c r="UUB50" s="75"/>
      <c r="UUC50" s="75"/>
      <c r="UUD50" s="75"/>
      <c r="UUE50" s="75"/>
      <c r="UUF50" s="75"/>
      <c r="UUG50" s="75"/>
      <c r="UUH50" s="75"/>
      <c r="UUI50" s="75"/>
      <c r="UUJ50" s="75"/>
      <c r="UUK50" s="75"/>
      <c r="UUL50" s="75"/>
      <c r="UUM50" s="75"/>
      <c r="UUN50" s="75"/>
      <c r="UUO50" s="75"/>
      <c r="UUP50" s="75"/>
      <c r="UUQ50" s="75"/>
      <c r="UUR50" s="75"/>
      <c r="UUS50" s="75"/>
      <c r="UUT50" s="75"/>
      <c r="UUU50" s="75"/>
      <c r="UUV50" s="75"/>
      <c r="UUW50" s="75"/>
      <c r="UUX50" s="75"/>
      <c r="UUY50" s="75"/>
      <c r="UUZ50" s="75"/>
      <c r="UVA50" s="75"/>
      <c r="UVB50" s="75"/>
      <c r="UVC50" s="75"/>
      <c r="UVD50" s="75"/>
      <c r="UVE50" s="75"/>
      <c r="UVF50" s="75"/>
      <c r="UVG50" s="75"/>
      <c r="UVH50" s="75"/>
      <c r="UVI50" s="75"/>
      <c r="UVJ50" s="75"/>
      <c r="UVK50" s="75"/>
      <c r="UVL50" s="75"/>
      <c r="UVM50" s="75"/>
      <c r="UVN50" s="75"/>
      <c r="UVO50" s="75"/>
      <c r="UVP50" s="75"/>
      <c r="UVQ50" s="75"/>
      <c r="UVR50" s="75"/>
      <c r="UVS50" s="75"/>
      <c r="UVT50" s="75"/>
      <c r="UVU50" s="75"/>
      <c r="UVV50" s="75"/>
      <c r="UVW50" s="75"/>
      <c r="UVX50" s="75"/>
      <c r="UVY50" s="75"/>
      <c r="UVZ50" s="75"/>
      <c r="UWA50" s="75"/>
      <c r="UWB50" s="75"/>
      <c r="UWC50" s="75"/>
      <c r="UWD50" s="75"/>
      <c r="UWE50" s="75"/>
      <c r="UWF50" s="75"/>
      <c r="UWG50" s="75"/>
      <c r="UWH50" s="75"/>
      <c r="UWI50" s="75"/>
      <c r="UWJ50" s="75"/>
      <c r="UWK50" s="75"/>
      <c r="UWL50" s="75"/>
      <c r="UWM50" s="75"/>
      <c r="UWN50" s="75"/>
      <c r="UWO50" s="75"/>
      <c r="UWP50" s="75"/>
      <c r="UWQ50" s="75"/>
      <c r="UWR50" s="75"/>
      <c r="UWS50" s="75"/>
      <c r="UWT50" s="75"/>
      <c r="UWU50" s="75"/>
      <c r="UWV50" s="75"/>
      <c r="UWW50" s="75"/>
      <c r="UWX50" s="75"/>
      <c r="UWY50" s="75"/>
      <c r="UWZ50" s="75"/>
      <c r="UXA50" s="75"/>
      <c r="UXB50" s="75"/>
      <c r="UXC50" s="75"/>
      <c r="UXD50" s="75"/>
      <c r="UXE50" s="75"/>
      <c r="UXF50" s="75"/>
      <c r="UXG50" s="75"/>
      <c r="UXH50" s="75"/>
      <c r="UXI50" s="75"/>
      <c r="UXJ50" s="75"/>
      <c r="UXK50" s="75"/>
      <c r="UXL50" s="75"/>
      <c r="UXM50" s="75"/>
      <c r="UXN50" s="75"/>
      <c r="UXO50" s="75"/>
      <c r="UXP50" s="75"/>
      <c r="UXQ50" s="75"/>
      <c r="UXR50" s="75"/>
      <c r="UXS50" s="75"/>
      <c r="UXT50" s="75"/>
      <c r="UXU50" s="75"/>
      <c r="UXV50" s="75"/>
      <c r="UXW50" s="75"/>
      <c r="UXX50" s="75"/>
      <c r="UXY50" s="75"/>
      <c r="UXZ50" s="75"/>
      <c r="UYA50" s="75"/>
      <c r="UYB50" s="75"/>
      <c r="UYC50" s="75"/>
      <c r="UYD50" s="75"/>
      <c r="UYE50" s="75"/>
      <c r="UYF50" s="75"/>
      <c r="UYG50" s="75"/>
      <c r="UYH50" s="75"/>
      <c r="UYI50" s="75"/>
      <c r="UYJ50" s="75"/>
      <c r="UYK50" s="75"/>
      <c r="UYL50" s="75"/>
      <c r="UYM50" s="75"/>
      <c r="UYN50" s="75"/>
      <c r="UYO50" s="75"/>
      <c r="UYP50" s="75"/>
      <c r="UYQ50" s="75"/>
      <c r="UYR50" s="75"/>
      <c r="UYS50" s="75"/>
      <c r="UYT50" s="75"/>
      <c r="UYU50" s="75"/>
      <c r="UYV50" s="75"/>
      <c r="UYW50" s="75"/>
      <c r="UYX50" s="75"/>
      <c r="UYY50" s="75"/>
      <c r="UYZ50" s="75"/>
      <c r="UZA50" s="75"/>
      <c r="UZB50" s="75"/>
      <c r="UZC50" s="75"/>
      <c r="UZD50" s="75"/>
      <c r="UZE50" s="75"/>
      <c r="UZF50" s="75"/>
      <c r="UZG50" s="75"/>
      <c r="UZH50" s="75"/>
      <c r="UZI50" s="75"/>
      <c r="UZJ50" s="75"/>
      <c r="UZK50" s="75"/>
      <c r="UZL50" s="75"/>
      <c r="UZM50" s="75"/>
      <c r="UZN50" s="75"/>
      <c r="UZO50" s="75"/>
      <c r="UZP50" s="75"/>
      <c r="UZQ50" s="75"/>
      <c r="UZR50" s="75"/>
      <c r="UZS50" s="75"/>
      <c r="UZT50" s="75"/>
      <c r="UZU50" s="75"/>
      <c r="UZV50" s="75"/>
      <c r="UZW50" s="75"/>
      <c r="UZX50" s="75"/>
      <c r="UZY50" s="75"/>
      <c r="UZZ50" s="75"/>
      <c r="VAA50" s="75"/>
      <c r="VAB50" s="75"/>
      <c r="VAC50" s="75"/>
      <c r="VAD50" s="75"/>
      <c r="VAE50" s="75"/>
      <c r="VAF50" s="75"/>
      <c r="VAG50" s="75"/>
      <c r="VAH50" s="75"/>
      <c r="VAI50" s="75"/>
      <c r="VAJ50" s="75"/>
      <c r="VAK50" s="75"/>
      <c r="VAL50" s="75"/>
      <c r="VAM50" s="75"/>
      <c r="VAN50" s="75"/>
      <c r="VAO50" s="75"/>
      <c r="VAP50" s="75"/>
      <c r="VAQ50" s="75"/>
      <c r="VAR50" s="75"/>
      <c r="VAS50" s="75"/>
      <c r="VAT50" s="75"/>
      <c r="VAU50" s="75"/>
      <c r="VAV50" s="75"/>
      <c r="VAW50" s="75"/>
      <c r="VAX50" s="75"/>
      <c r="VAY50" s="75"/>
      <c r="VAZ50" s="75"/>
      <c r="VBA50" s="75"/>
      <c r="VBB50" s="75"/>
      <c r="VBC50" s="75"/>
      <c r="VBD50" s="75"/>
      <c r="VBE50" s="75"/>
      <c r="VBF50" s="75"/>
      <c r="VBG50" s="75"/>
      <c r="VBH50" s="75"/>
      <c r="VBI50" s="75"/>
      <c r="VBJ50" s="75"/>
      <c r="VBK50" s="75"/>
      <c r="VBL50" s="75"/>
      <c r="VBM50" s="75"/>
      <c r="VBN50" s="75"/>
      <c r="VBO50" s="75"/>
      <c r="VBP50" s="75"/>
      <c r="VBQ50" s="75"/>
      <c r="VBR50" s="75"/>
      <c r="VBS50" s="75"/>
      <c r="VBT50" s="75"/>
      <c r="VBU50" s="75"/>
      <c r="VBV50" s="75"/>
      <c r="VBW50" s="75"/>
      <c r="VBX50" s="75"/>
      <c r="VBY50" s="75"/>
      <c r="VBZ50" s="75"/>
      <c r="VCA50" s="75"/>
      <c r="VCB50" s="75"/>
      <c r="VCC50" s="75"/>
      <c r="VCD50" s="75"/>
      <c r="VCE50" s="75"/>
      <c r="VCF50" s="75"/>
      <c r="VCG50" s="75"/>
      <c r="VCH50" s="75"/>
      <c r="VCI50" s="75"/>
      <c r="VCJ50" s="75"/>
      <c r="VCK50" s="75"/>
      <c r="VCL50" s="75"/>
      <c r="VCM50" s="75"/>
      <c r="VCN50" s="75"/>
      <c r="VCO50" s="75"/>
      <c r="VCP50" s="75"/>
      <c r="VCQ50" s="75"/>
      <c r="VCR50" s="75"/>
      <c r="VCS50" s="75"/>
      <c r="VCT50" s="75"/>
      <c r="VCU50" s="75"/>
      <c r="VCV50" s="75"/>
      <c r="VCW50" s="75"/>
      <c r="VCX50" s="75"/>
      <c r="VCY50" s="75"/>
      <c r="VCZ50" s="75"/>
      <c r="VDA50" s="75"/>
      <c r="VDB50" s="75"/>
      <c r="VDC50" s="75"/>
      <c r="VDD50" s="75"/>
      <c r="VDE50" s="75"/>
      <c r="VDF50" s="75"/>
      <c r="VDG50" s="75"/>
      <c r="VDH50" s="75"/>
      <c r="VDI50" s="75"/>
      <c r="VDJ50" s="75"/>
      <c r="VDK50" s="75"/>
      <c r="VDL50" s="75"/>
      <c r="VDM50" s="75"/>
      <c r="VDN50" s="75"/>
      <c r="VDO50" s="75"/>
      <c r="VDP50" s="75"/>
      <c r="VDQ50" s="75"/>
      <c r="VDR50" s="75"/>
      <c r="VDS50" s="75"/>
      <c r="VDT50" s="75"/>
      <c r="VDU50" s="75"/>
      <c r="VDV50" s="75"/>
      <c r="VDW50" s="75"/>
      <c r="VDX50" s="75"/>
      <c r="VDY50" s="75"/>
      <c r="VDZ50" s="75"/>
      <c r="VEA50" s="75"/>
      <c r="VEB50" s="75"/>
      <c r="VEC50" s="75"/>
      <c r="VED50" s="75"/>
      <c r="VEE50" s="75"/>
      <c r="VEF50" s="75"/>
      <c r="VEG50" s="75"/>
      <c r="VEH50" s="75"/>
      <c r="VEI50" s="75"/>
      <c r="VEJ50" s="75"/>
      <c r="VEK50" s="75"/>
      <c r="VEL50" s="75"/>
      <c r="VEM50" s="75"/>
      <c r="VEN50" s="75"/>
      <c r="VEO50" s="75"/>
      <c r="VEP50" s="75"/>
      <c r="VEQ50" s="75"/>
      <c r="VER50" s="75"/>
      <c r="VES50" s="75"/>
      <c r="VET50" s="75"/>
      <c r="VEU50" s="75"/>
      <c r="VEV50" s="75"/>
      <c r="VEW50" s="75"/>
      <c r="VEX50" s="75"/>
      <c r="VEY50" s="75"/>
      <c r="VEZ50" s="75"/>
      <c r="VFA50" s="75"/>
      <c r="VFB50" s="75"/>
      <c r="VFC50" s="75"/>
      <c r="VFD50" s="75"/>
      <c r="VFE50" s="75"/>
      <c r="VFF50" s="75"/>
      <c r="VFG50" s="75"/>
      <c r="VFH50" s="75"/>
      <c r="VFI50" s="75"/>
      <c r="VFJ50" s="75"/>
      <c r="VFK50" s="75"/>
      <c r="VFL50" s="75"/>
      <c r="VFM50" s="75"/>
      <c r="VFN50" s="75"/>
      <c r="VFO50" s="75"/>
      <c r="VFP50" s="75"/>
      <c r="VFQ50" s="75"/>
      <c r="VFR50" s="75"/>
      <c r="VFS50" s="75"/>
      <c r="VFT50" s="75"/>
      <c r="VFU50" s="75"/>
      <c r="VFV50" s="75"/>
      <c r="VFW50" s="75"/>
      <c r="VFX50" s="75"/>
      <c r="VFY50" s="75"/>
      <c r="VFZ50" s="75"/>
      <c r="VGA50" s="75"/>
      <c r="VGB50" s="75"/>
      <c r="VGC50" s="75"/>
      <c r="VGD50" s="75"/>
      <c r="VGE50" s="75"/>
      <c r="VGF50" s="75"/>
      <c r="VGG50" s="75"/>
      <c r="VGH50" s="75"/>
      <c r="VGI50" s="75"/>
      <c r="VGJ50" s="75"/>
      <c r="VGK50" s="75"/>
      <c r="VGL50" s="75"/>
      <c r="VGM50" s="75"/>
      <c r="VGN50" s="75"/>
      <c r="VGO50" s="75"/>
      <c r="VGP50" s="75"/>
      <c r="VGQ50" s="75"/>
      <c r="VGR50" s="75"/>
      <c r="VGS50" s="75"/>
      <c r="VGT50" s="75"/>
      <c r="VGU50" s="75"/>
      <c r="VGV50" s="75"/>
      <c r="VGW50" s="75"/>
      <c r="VGX50" s="75"/>
      <c r="VGY50" s="75"/>
      <c r="VGZ50" s="75"/>
      <c r="VHA50" s="75"/>
      <c r="VHB50" s="75"/>
      <c r="VHC50" s="75"/>
      <c r="VHD50" s="75"/>
      <c r="VHE50" s="75"/>
      <c r="VHF50" s="75"/>
      <c r="VHG50" s="75"/>
      <c r="VHH50" s="75"/>
      <c r="VHI50" s="75"/>
      <c r="VHJ50" s="75"/>
      <c r="VHK50" s="75"/>
      <c r="VHL50" s="75"/>
      <c r="VHM50" s="75"/>
      <c r="VHN50" s="75"/>
      <c r="VHO50" s="75"/>
      <c r="VHP50" s="75"/>
      <c r="VHQ50" s="75"/>
      <c r="VHR50" s="75"/>
      <c r="VHS50" s="75"/>
      <c r="VHT50" s="75"/>
      <c r="VHU50" s="75"/>
      <c r="VHV50" s="75"/>
      <c r="VHW50" s="75"/>
      <c r="VHX50" s="75"/>
      <c r="VHY50" s="75"/>
      <c r="VHZ50" s="75"/>
      <c r="VIA50" s="75"/>
      <c r="VIB50" s="75"/>
      <c r="VIC50" s="75"/>
      <c r="VID50" s="75"/>
      <c r="VIE50" s="75"/>
      <c r="VIF50" s="75"/>
      <c r="VIG50" s="75"/>
      <c r="VIH50" s="75"/>
      <c r="VII50" s="75"/>
      <c r="VIJ50" s="75"/>
      <c r="VIK50" s="75"/>
      <c r="VIL50" s="75"/>
      <c r="VIM50" s="75"/>
      <c r="VIN50" s="75"/>
      <c r="VIO50" s="75"/>
      <c r="VIP50" s="75"/>
      <c r="VIQ50" s="75"/>
      <c r="VIR50" s="75"/>
      <c r="VIS50" s="75"/>
      <c r="VIT50" s="75"/>
      <c r="VIU50" s="75"/>
      <c r="VIV50" s="75"/>
      <c r="VIW50" s="75"/>
      <c r="VIX50" s="75"/>
      <c r="VIY50" s="75"/>
      <c r="VIZ50" s="75"/>
      <c r="VJA50" s="75"/>
      <c r="VJB50" s="75"/>
      <c r="VJC50" s="75"/>
      <c r="VJD50" s="75"/>
      <c r="VJE50" s="75"/>
      <c r="VJF50" s="75"/>
      <c r="VJG50" s="75"/>
      <c r="VJH50" s="75"/>
      <c r="VJI50" s="75"/>
      <c r="VJJ50" s="75"/>
      <c r="VJK50" s="75"/>
      <c r="VJL50" s="75"/>
      <c r="VJM50" s="75"/>
      <c r="VJN50" s="75"/>
      <c r="VJO50" s="75"/>
      <c r="VJP50" s="75"/>
      <c r="VJQ50" s="75"/>
      <c r="VJR50" s="75"/>
      <c r="VJS50" s="75"/>
      <c r="VJT50" s="75"/>
      <c r="VJU50" s="75"/>
      <c r="VJV50" s="75"/>
      <c r="VJW50" s="75"/>
      <c r="VJX50" s="75"/>
      <c r="VJY50" s="75"/>
      <c r="VJZ50" s="75"/>
      <c r="VKA50" s="75"/>
      <c r="VKB50" s="75"/>
      <c r="VKC50" s="75"/>
      <c r="VKD50" s="75"/>
      <c r="VKE50" s="75"/>
      <c r="VKF50" s="75"/>
      <c r="VKG50" s="75"/>
      <c r="VKH50" s="75"/>
      <c r="VKI50" s="75"/>
      <c r="VKJ50" s="75"/>
      <c r="VKK50" s="75"/>
      <c r="VKL50" s="75"/>
      <c r="VKM50" s="75"/>
      <c r="VKN50" s="75"/>
      <c r="VKO50" s="75"/>
      <c r="VKP50" s="75"/>
      <c r="VKQ50" s="75"/>
      <c r="VKR50" s="75"/>
      <c r="VKS50" s="75"/>
      <c r="VKT50" s="75"/>
      <c r="VKU50" s="75"/>
      <c r="VKV50" s="75"/>
      <c r="VKW50" s="75"/>
      <c r="VKX50" s="75"/>
      <c r="VKY50" s="75"/>
      <c r="VKZ50" s="75"/>
      <c r="VLA50" s="75"/>
      <c r="VLB50" s="75"/>
      <c r="VLC50" s="75"/>
      <c r="VLD50" s="75"/>
      <c r="VLE50" s="75"/>
      <c r="VLF50" s="75"/>
      <c r="VLG50" s="75"/>
      <c r="VLH50" s="75"/>
      <c r="VLI50" s="75"/>
      <c r="VLJ50" s="75"/>
      <c r="VLK50" s="75"/>
      <c r="VLL50" s="75"/>
      <c r="VLM50" s="75"/>
      <c r="VLN50" s="75"/>
      <c r="VLO50" s="75"/>
      <c r="VLP50" s="75"/>
      <c r="VLQ50" s="75"/>
      <c r="VLR50" s="75"/>
      <c r="VLS50" s="75"/>
      <c r="VLT50" s="75"/>
      <c r="VLU50" s="75"/>
      <c r="VLV50" s="75"/>
      <c r="VLW50" s="75"/>
      <c r="VLX50" s="75"/>
      <c r="VLY50" s="75"/>
      <c r="VLZ50" s="75"/>
      <c r="VMA50" s="75"/>
      <c r="VMB50" s="75"/>
      <c r="VMC50" s="75"/>
      <c r="VMD50" s="75"/>
      <c r="VME50" s="75"/>
      <c r="VMF50" s="75"/>
      <c r="VMG50" s="75"/>
      <c r="VMH50" s="75"/>
      <c r="VMI50" s="75"/>
      <c r="VMJ50" s="75"/>
      <c r="VMK50" s="75"/>
      <c r="VML50" s="75"/>
      <c r="VMM50" s="75"/>
      <c r="VMN50" s="75"/>
      <c r="VMO50" s="75"/>
      <c r="VMP50" s="75"/>
      <c r="VMQ50" s="75"/>
      <c r="VMR50" s="75"/>
      <c r="VMS50" s="75"/>
      <c r="VMT50" s="75"/>
      <c r="VMU50" s="75"/>
      <c r="VMV50" s="75"/>
      <c r="VMW50" s="75"/>
      <c r="VMX50" s="75"/>
      <c r="VMY50" s="75"/>
      <c r="VMZ50" s="75"/>
      <c r="VNA50" s="75"/>
      <c r="VNB50" s="75"/>
      <c r="VNC50" s="75"/>
      <c r="VND50" s="75"/>
      <c r="VNE50" s="75"/>
      <c r="VNF50" s="75"/>
      <c r="VNG50" s="75"/>
      <c r="VNH50" s="75"/>
      <c r="VNI50" s="75"/>
      <c r="VNJ50" s="75"/>
      <c r="VNK50" s="75"/>
      <c r="VNL50" s="75"/>
      <c r="VNM50" s="75"/>
      <c r="VNN50" s="75"/>
      <c r="VNO50" s="75"/>
      <c r="VNP50" s="75"/>
      <c r="VNQ50" s="75"/>
      <c r="VNR50" s="75"/>
      <c r="VNS50" s="75"/>
      <c r="VNT50" s="75"/>
      <c r="VNU50" s="75"/>
      <c r="VNV50" s="75"/>
      <c r="VNW50" s="75"/>
      <c r="VNX50" s="75"/>
      <c r="VNY50" s="75"/>
      <c r="VNZ50" s="75"/>
      <c r="VOA50" s="75"/>
      <c r="VOB50" s="75"/>
      <c r="VOC50" s="75"/>
      <c r="VOD50" s="75"/>
      <c r="VOE50" s="75"/>
      <c r="VOF50" s="75"/>
      <c r="VOG50" s="75"/>
      <c r="VOH50" s="75"/>
      <c r="VOI50" s="75"/>
      <c r="VOJ50" s="75"/>
      <c r="VOK50" s="75"/>
      <c r="VOL50" s="75"/>
      <c r="VOM50" s="75"/>
      <c r="VON50" s="75"/>
      <c r="VOO50" s="75"/>
      <c r="VOP50" s="75"/>
      <c r="VOQ50" s="75"/>
      <c r="VOR50" s="75"/>
      <c r="VOS50" s="75"/>
      <c r="VOT50" s="75"/>
      <c r="VOU50" s="75"/>
      <c r="VOV50" s="75"/>
      <c r="VOW50" s="75"/>
      <c r="VOX50" s="75"/>
      <c r="VOY50" s="75"/>
      <c r="VOZ50" s="75"/>
      <c r="VPA50" s="75"/>
      <c r="VPB50" s="75"/>
      <c r="VPC50" s="75"/>
      <c r="VPD50" s="75"/>
      <c r="VPE50" s="75"/>
      <c r="VPF50" s="75"/>
      <c r="VPG50" s="75"/>
      <c r="VPH50" s="75"/>
      <c r="VPI50" s="75"/>
      <c r="VPJ50" s="75"/>
      <c r="VPK50" s="75"/>
      <c r="VPL50" s="75"/>
      <c r="VPM50" s="75"/>
      <c r="VPN50" s="75"/>
      <c r="VPO50" s="75"/>
      <c r="VPP50" s="75"/>
      <c r="VPQ50" s="75"/>
      <c r="VPR50" s="75"/>
      <c r="VPS50" s="75"/>
      <c r="VPT50" s="75"/>
      <c r="VPU50" s="75"/>
      <c r="VPV50" s="75"/>
      <c r="VPW50" s="75"/>
      <c r="VPX50" s="75"/>
      <c r="VPY50" s="75"/>
      <c r="VPZ50" s="75"/>
      <c r="VQA50" s="75"/>
      <c r="VQB50" s="75"/>
      <c r="VQC50" s="75"/>
      <c r="VQD50" s="75"/>
      <c r="VQE50" s="75"/>
      <c r="VQF50" s="75"/>
      <c r="VQG50" s="75"/>
      <c r="VQH50" s="75"/>
      <c r="VQI50" s="75"/>
      <c r="VQJ50" s="75"/>
      <c r="VQK50" s="75"/>
      <c r="VQL50" s="75"/>
      <c r="VQM50" s="75"/>
      <c r="VQN50" s="75"/>
      <c r="VQO50" s="75"/>
      <c r="VQP50" s="75"/>
      <c r="VQQ50" s="75"/>
      <c r="VQR50" s="75"/>
      <c r="VQS50" s="75"/>
      <c r="VQT50" s="75"/>
      <c r="VQU50" s="75"/>
      <c r="VQV50" s="75"/>
      <c r="VQW50" s="75"/>
      <c r="VQX50" s="75"/>
      <c r="VQY50" s="75"/>
      <c r="VQZ50" s="75"/>
      <c r="VRA50" s="75"/>
      <c r="VRB50" s="75"/>
      <c r="VRC50" s="75"/>
      <c r="VRD50" s="75"/>
      <c r="VRE50" s="75"/>
      <c r="VRF50" s="75"/>
      <c r="VRG50" s="75"/>
      <c r="VRH50" s="75"/>
      <c r="VRI50" s="75"/>
      <c r="VRJ50" s="75"/>
      <c r="VRK50" s="75"/>
      <c r="VRL50" s="75"/>
      <c r="VRM50" s="75"/>
      <c r="VRN50" s="75"/>
      <c r="VRO50" s="75"/>
      <c r="VRP50" s="75"/>
      <c r="VRQ50" s="75"/>
      <c r="VRR50" s="75"/>
      <c r="VRS50" s="75"/>
      <c r="VRT50" s="75"/>
      <c r="VRU50" s="75"/>
      <c r="VRV50" s="75"/>
      <c r="VRW50" s="75"/>
      <c r="VRX50" s="75"/>
      <c r="VRY50" s="75"/>
      <c r="VRZ50" s="75"/>
      <c r="VSA50" s="75"/>
      <c r="VSB50" s="75"/>
      <c r="VSC50" s="75"/>
      <c r="VSD50" s="75"/>
      <c r="VSE50" s="75"/>
      <c r="VSF50" s="75"/>
      <c r="VSG50" s="75"/>
      <c r="VSH50" s="75"/>
      <c r="VSI50" s="75"/>
      <c r="VSJ50" s="75"/>
      <c r="VSK50" s="75"/>
      <c r="VSL50" s="75"/>
      <c r="VSM50" s="75"/>
      <c r="VSN50" s="75"/>
      <c r="VSO50" s="75"/>
      <c r="VSP50" s="75"/>
      <c r="VSQ50" s="75"/>
      <c r="VSR50" s="75"/>
      <c r="VSS50" s="75"/>
      <c r="VST50" s="75"/>
      <c r="VSU50" s="75"/>
      <c r="VSV50" s="75"/>
      <c r="VSW50" s="75"/>
      <c r="VSX50" s="75"/>
      <c r="VSY50" s="75"/>
      <c r="VSZ50" s="75"/>
      <c r="VTA50" s="75"/>
      <c r="VTB50" s="75"/>
      <c r="VTC50" s="75"/>
      <c r="VTD50" s="75"/>
      <c r="VTE50" s="75"/>
      <c r="VTF50" s="75"/>
      <c r="VTG50" s="75"/>
      <c r="VTH50" s="75"/>
      <c r="VTI50" s="75"/>
      <c r="VTJ50" s="75"/>
      <c r="VTK50" s="75"/>
      <c r="VTL50" s="75"/>
      <c r="VTM50" s="75"/>
      <c r="VTN50" s="75"/>
      <c r="VTO50" s="75"/>
      <c r="VTP50" s="75"/>
      <c r="VTQ50" s="75"/>
      <c r="VTR50" s="75"/>
      <c r="VTS50" s="75"/>
      <c r="VTT50" s="75"/>
      <c r="VTU50" s="75"/>
      <c r="VTV50" s="75"/>
      <c r="VTW50" s="75"/>
      <c r="VTX50" s="75"/>
      <c r="VTY50" s="75"/>
      <c r="VTZ50" s="75"/>
      <c r="VUA50" s="75"/>
      <c r="VUB50" s="75"/>
      <c r="VUC50" s="75"/>
      <c r="VUD50" s="75"/>
      <c r="VUE50" s="75"/>
      <c r="VUF50" s="75"/>
      <c r="VUG50" s="75"/>
      <c r="VUH50" s="75"/>
      <c r="VUI50" s="75"/>
      <c r="VUJ50" s="75"/>
      <c r="VUK50" s="75"/>
      <c r="VUL50" s="75"/>
      <c r="VUM50" s="75"/>
      <c r="VUN50" s="75"/>
      <c r="VUO50" s="75"/>
      <c r="VUP50" s="75"/>
      <c r="VUQ50" s="75"/>
      <c r="VUR50" s="75"/>
      <c r="VUS50" s="75"/>
      <c r="VUT50" s="75"/>
      <c r="VUU50" s="75"/>
      <c r="VUV50" s="75"/>
      <c r="VUW50" s="75"/>
      <c r="VUX50" s="75"/>
      <c r="VUY50" s="75"/>
      <c r="VUZ50" s="75"/>
      <c r="VVA50" s="75"/>
      <c r="VVB50" s="75"/>
      <c r="VVC50" s="75"/>
      <c r="VVD50" s="75"/>
      <c r="VVE50" s="75"/>
      <c r="VVF50" s="75"/>
      <c r="VVG50" s="75"/>
      <c r="VVH50" s="75"/>
      <c r="VVI50" s="75"/>
      <c r="VVJ50" s="75"/>
      <c r="VVK50" s="75"/>
      <c r="VVL50" s="75"/>
      <c r="VVM50" s="75"/>
      <c r="VVN50" s="75"/>
      <c r="VVO50" s="75"/>
      <c r="VVP50" s="75"/>
      <c r="VVQ50" s="75"/>
      <c r="VVR50" s="75"/>
      <c r="VVS50" s="75"/>
      <c r="VVT50" s="75"/>
      <c r="VVU50" s="75"/>
      <c r="VVV50" s="75"/>
      <c r="VVW50" s="75"/>
      <c r="VVX50" s="75"/>
      <c r="VVY50" s="75"/>
      <c r="VVZ50" s="75"/>
      <c r="VWA50" s="75"/>
      <c r="VWB50" s="75"/>
      <c r="VWC50" s="75"/>
      <c r="VWD50" s="75"/>
      <c r="VWE50" s="75"/>
      <c r="VWF50" s="75"/>
      <c r="VWG50" s="75"/>
      <c r="VWH50" s="75"/>
      <c r="VWI50" s="75"/>
      <c r="VWJ50" s="75"/>
      <c r="VWK50" s="75"/>
      <c r="VWL50" s="75"/>
      <c r="VWM50" s="75"/>
      <c r="VWN50" s="75"/>
      <c r="VWO50" s="75"/>
      <c r="VWP50" s="75"/>
      <c r="VWQ50" s="75"/>
      <c r="VWR50" s="75"/>
      <c r="VWS50" s="75"/>
      <c r="VWT50" s="75"/>
      <c r="VWU50" s="75"/>
      <c r="VWV50" s="75"/>
      <c r="VWW50" s="75"/>
      <c r="VWX50" s="75"/>
      <c r="VWY50" s="75"/>
      <c r="VWZ50" s="75"/>
      <c r="VXA50" s="75"/>
      <c r="VXB50" s="75"/>
      <c r="VXC50" s="75"/>
      <c r="VXD50" s="75"/>
      <c r="VXE50" s="75"/>
      <c r="VXF50" s="75"/>
      <c r="VXG50" s="75"/>
      <c r="VXH50" s="75"/>
      <c r="VXI50" s="75"/>
      <c r="VXJ50" s="75"/>
      <c r="VXK50" s="75"/>
      <c r="VXL50" s="75"/>
      <c r="VXM50" s="75"/>
      <c r="VXN50" s="75"/>
      <c r="VXO50" s="75"/>
      <c r="VXP50" s="75"/>
      <c r="VXQ50" s="75"/>
      <c r="VXR50" s="75"/>
      <c r="VXS50" s="75"/>
      <c r="VXT50" s="75"/>
      <c r="VXU50" s="75"/>
      <c r="VXV50" s="75"/>
      <c r="VXW50" s="75"/>
      <c r="VXX50" s="75"/>
      <c r="VXY50" s="75"/>
      <c r="VXZ50" s="75"/>
      <c r="VYA50" s="75"/>
      <c r="VYB50" s="75"/>
      <c r="VYC50" s="75"/>
      <c r="VYD50" s="75"/>
      <c r="VYE50" s="75"/>
      <c r="VYF50" s="75"/>
      <c r="VYG50" s="75"/>
      <c r="VYH50" s="75"/>
      <c r="VYI50" s="75"/>
      <c r="VYJ50" s="75"/>
      <c r="VYK50" s="75"/>
      <c r="VYL50" s="75"/>
      <c r="VYM50" s="75"/>
      <c r="VYN50" s="75"/>
      <c r="VYO50" s="75"/>
      <c r="VYP50" s="75"/>
      <c r="VYQ50" s="75"/>
      <c r="VYR50" s="75"/>
      <c r="VYS50" s="75"/>
      <c r="VYT50" s="75"/>
      <c r="VYU50" s="75"/>
      <c r="VYV50" s="75"/>
      <c r="VYW50" s="75"/>
      <c r="VYX50" s="75"/>
      <c r="VYY50" s="75"/>
      <c r="VYZ50" s="75"/>
      <c r="VZA50" s="75"/>
      <c r="VZB50" s="75"/>
      <c r="VZC50" s="75"/>
      <c r="VZD50" s="75"/>
      <c r="VZE50" s="75"/>
      <c r="VZF50" s="75"/>
      <c r="VZG50" s="75"/>
      <c r="VZH50" s="75"/>
      <c r="VZI50" s="75"/>
      <c r="VZJ50" s="75"/>
      <c r="VZK50" s="75"/>
      <c r="VZL50" s="75"/>
      <c r="VZM50" s="75"/>
      <c r="VZN50" s="75"/>
      <c r="VZO50" s="75"/>
      <c r="VZP50" s="75"/>
      <c r="VZQ50" s="75"/>
      <c r="VZR50" s="75"/>
      <c r="VZS50" s="75"/>
      <c r="VZT50" s="75"/>
      <c r="VZU50" s="75"/>
      <c r="VZV50" s="75"/>
      <c r="VZW50" s="75"/>
      <c r="VZX50" s="75"/>
      <c r="VZY50" s="75"/>
      <c r="VZZ50" s="75"/>
      <c r="WAA50" s="75"/>
      <c r="WAB50" s="75"/>
      <c r="WAC50" s="75"/>
      <c r="WAD50" s="75"/>
      <c r="WAE50" s="75"/>
      <c r="WAF50" s="75"/>
      <c r="WAG50" s="75"/>
      <c r="WAH50" s="75"/>
      <c r="WAI50" s="75"/>
      <c r="WAJ50" s="75"/>
      <c r="WAK50" s="75"/>
      <c r="WAL50" s="75"/>
      <c r="WAM50" s="75"/>
      <c r="WAN50" s="75"/>
      <c r="WAO50" s="75"/>
      <c r="WAP50" s="75"/>
      <c r="WAQ50" s="75"/>
      <c r="WAR50" s="75"/>
      <c r="WAS50" s="75"/>
      <c r="WAT50" s="75"/>
      <c r="WAU50" s="75"/>
      <c r="WAV50" s="75"/>
      <c r="WAW50" s="75"/>
      <c r="WAX50" s="75"/>
      <c r="WAY50" s="75"/>
      <c r="WAZ50" s="75"/>
      <c r="WBA50" s="75"/>
      <c r="WBB50" s="75"/>
      <c r="WBC50" s="75"/>
      <c r="WBD50" s="75"/>
      <c r="WBE50" s="75"/>
      <c r="WBF50" s="75"/>
      <c r="WBG50" s="75"/>
      <c r="WBH50" s="75"/>
      <c r="WBI50" s="75"/>
      <c r="WBJ50" s="75"/>
      <c r="WBK50" s="75"/>
      <c r="WBL50" s="75"/>
      <c r="WBM50" s="75"/>
      <c r="WBN50" s="75"/>
      <c r="WBO50" s="75"/>
      <c r="WBP50" s="75"/>
      <c r="WBQ50" s="75"/>
      <c r="WBR50" s="75"/>
      <c r="WBS50" s="75"/>
      <c r="WBT50" s="75"/>
      <c r="WBU50" s="75"/>
      <c r="WBV50" s="75"/>
      <c r="WBW50" s="75"/>
      <c r="WBX50" s="75"/>
      <c r="WBY50" s="75"/>
      <c r="WBZ50" s="75"/>
      <c r="WCA50" s="75"/>
      <c r="WCB50" s="75"/>
      <c r="WCC50" s="75"/>
      <c r="WCD50" s="75"/>
      <c r="WCE50" s="75"/>
      <c r="WCF50" s="75"/>
      <c r="WCG50" s="75"/>
      <c r="WCH50" s="75"/>
      <c r="WCI50" s="75"/>
      <c r="WCJ50" s="75"/>
      <c r="WCK50" s="75"/>
      <c r="WCL50" s="75"/>
      <c r="WCM50" s="75"/>
      <c r="WCN50" s="75"/>
      <c r="WCO50" s="75"/>
      <c r="WCP50" s="75"/>
      <c r="WCQ50" s="75"/>
      <c r="WCR50" s="75"/>
      <c r="WCS50" s="75"/>
      <c r="WCT50" s="75"/>
      <c r="WCU50" s="75"/>
      <c r="WCV50" s="75"/>
      <c r="WCW50" s="75"/>
      <c r="WCX50" s="75"/>
      <c r="WCY50" s="75"/>
      <c r="WCZ50" s="75"/>
      <c r="WDA50" s="75"/>
      <c r="WDB50" s="75"/>
      <c r="WDC50" s="75"/>
      <c r="WDD50" s="75"/>
      <c r="WDE50" s="75"/>
      <c r="WDF50" s="75"/>
      <c r="WDG50" s="75"/>
      <c r="WDH50" s="75"/>
      <c r="WDI50" s="75"/>
      <c r="WDJ50" s="75"/>
      <c r="WDK50" s="75"/>
      <c r="WDL50" s="75"/>
      <c r="WDM50" s="75"/>
      <c r="WDN50" s="75"/>
      <c r="WDO50" s="75"/>
      <c r="WDP50" s="75"/>
      <c r="WDQ50" s="75"/>
      <c r="WDR50" s="75"/>
      <c r="WDS50" s="75"/>
      <c r="WDT50" s="75"/>
      <c r="WDU50" s="75"/>
      <c r="WDV50" s="75"/>
      <c r="WDW50" s="75"/>
      <c r="WDX50" s="75"/>
      <c r="WDY50" s="75"/>
      <c r="WDZ50" s="75"/>
      <c r="WEA50" s="75"/>
      <c r="WEB50" s="75"/>
      <c r="WEC50" s="75"/>
      <c r="WED50" s="75"/>
      <c r="WEE50" s="75"/>
      <c r="WEF50" s="75"/>
      <c r="WEG50" s="75"/>
      <c r="WEH50" s="75"/>
      <c r="WEI50" s="75"/>
      <c r="WEJ50" s="75"/>
      <c r="WEK50" s="75"/>
      <c r="WEL50" s="75"/>
      <c r="WEM50" s="75"/>
      <c r="WEN50" s="75"/>
      <c r="WEO50" s="75"/>
      <c r="WEP50" s="75"/>
      <c r="WEQ50" s="75"/>
      <c r="WER50" s="75"/>
      <c r="WES50" s="75"/>
      <c r="WET50" s="75"/>
      <c r="WEU50" s="75"/>
      <c r="WEV50" s="75"/>
      <c r="WEW50" s="75"/>
      <c r="WEX50" s="75"/>
      <c r="WEY50" s="75"/>
      <c r="WEZ50" s="75"/>
      <c r="WFA50" s="75"/>
      <c r="WFB50" s="75"/>
      <c r="WFC50" s="75"/>
      <c r="WFD50" s="75"/>
      <c r="WFE50" s="75"/>
      <c r="WFF50" s="75"/>
      <c r="WFG50" s="75"/>
      <c r="WFH50" s="75"/>
      <c r="WFI50" s="75"/>
      <c r="WFJ50" s="75"/>
      <c r="WFK50" s="75"/>
      <c r="WFL50" s="75"/>
      <c r="WFM50" s="75"/>
      <c r="WFN50" s="75"/>
      <c r="WFO50" s="75"/>
      <c r="WFP50" s="75"/>
      <c r="WFQ50" s="75"/>
      <c r="WFR50" s="75"/>
      <c r="WFS50" s="75"/>
      <c r="WFT50" s="75"/>
      <c r="WFU50" s="75"/>
      <c r="WFV50" s="75"/>
      <c r="WFW50" s="75"/>
      <c r="WFX50" s="75"/>
      <c r="WFY50" s="75"/>
      <c r="WFZ50" s="75"/>
      <c r="WGA50" s="75"/>
      <c r="WGB50" s="75"/>
      <c r="WGC50" s="75"/>
      <c r="WGD50" s="75"/>
      <c r="WGE50" s="75"/>
      <c r="WGF50" s="75"/>
      <c r="WGG50" s="75"/>
      <c r="WGH50" s="75"/>
      <c r="WGI50" s="75"/>
      <c r="WGJ50" s="75"/>
      <c r="WGK50" s="75"/>
      <c r="WGL50" s="75"/>
      <c r="WGM50" s="75"/>
      <c r="WGN50" s="75"/>
      <c r="WGO50" s="75"/>
      <c r="WGP50" s="75"/>
      <c r="WGQ50" s="75"/>
      <c r="WGR50" s="75"/>
      <c r="WGS50" s="75"/>
      <c r="WGT50" s="75"/>
      <c r="WGU50" s="75"/>
      <c r="WGV50" s="75"/>
      <c r="WGW50" s="75"/>
      <c r="WGX50" s="75"/>
      <c r="WGY50" s="75"/>
      <c r="WGZ50" s="75"/>
      <c r="WHA50" s="75"/>
      <c r="WHB50" s="75"/>
      <c r="WHC50" s="75"/>
      <c r="WHD50" s="75"/>
      <c r="WHE50" s="75"/>
      <c r="WHF50" s="75"/>
      <c r="WHG50" s="75"/>
      <c r="WHH50" s="75"/>
      <c r="WHI50" s="75"/>
      <c r="WHJ50" s="75"/>
      <c r="WHK50" s="75"/>
      <c r="WHL50" s="75"/>
      <c r="WHM50" s="75"/>
      <c r="WHN50" s="75"/>
      <c r="WHO50" s="75"/>
      <c r="WHP50" s="75"/>
      <c r="WHQ50" s="75"/>
      <c r="WHR50" s="75"/>
      <c r="WHS50" s="75"/>
      <c r="WHT50" s="75"/>
      <c r="WHU50" s="75"/>
      <c r="WHV50" s="75"/>
      <c r="WHW50" s="75"/>
      <c r="WHX50" s="75"/>
      <c r="WHY50" s="75"/>
      <c r="WHZ50" s="75"/>
      <c r="WIA50" s="75"/>
      <c r="WIB50" s="75"/>
      <c r="WIC50" s="75"/>
      <c r="WID50" s="75"/>
      <c r="WIE50" s="75"/>
      <c r="WIF50" s="75"/>
      <c r="WIG50" s="75"/>
      <c r="WIH50" s="75"/>
      <c r="WII50" s="75"/>
      <c r="WIJ50" s="75"/>
      <c r="WIK50" s="75"/>
      <c r="WIL50" s="75"/>
      <c r="WIM50" s="75"/>
      <c r="WIN50" s="75"/>
      <c r="WIO50" s="75"/>
      <c r="WIP50" s="75"/>
      <c r="WIQ50" s="75"/>
      <c r="WIR50" s="75"/>
      <c r="WIS50" s="75"/>
      <c r="WIT50" s="75"/>
      <c r="WIU50" s="75"/>
      <c r="WIV50" s="75"/>
      <c r="WIW50" s="75"/>
      <c r="WIX50" s="75"/>
      <c r="WIY50" s="75"/>
      <c r="WIZ50" s="75"/>
      <c r="WJA50" s="75"/>
      <c r="WJB50" s="75"/>
      <c r="WJC50" s="75"/>
      <c r="WJD50" s="75"/>
      <c r="WJE50" s="75"/>
      <c r="WJF50" s="75"/>
      <c r="WJG50" s="75"/>
      <c r="WJH50" s="75"/>
      <c r="WJI50" s="75"/>
      <c r="WJJ50" s="75"/>
      <c r="WJK50" s="75"/>
      <c r="WJL50" s="75"/>
      <c r="WJM50" s="75"/>
      <c r="WJN50" s="75"/>
      <c r="WJO50" s="75"/>
      <c r="WJP50" s="75"/>
      <c r="WJQ50" s="75"/>
      <c r="WJR50" s="75"/>
      <c r="WJS50" s="75"/>
      <c r="WJT50" s="75"/>
      <c r="WJU50" s="75"/>
      <c r="WJV50" s="75"/>
      <c r="WJW50" s="75"/>
      <c r="WJX50" s="75"/>
      <c r="WJY50" s="75"/>
      <c r="WJZ50" s="75"/>
      <c r="WKA50" s="75"/>
      <c r="WKB50" s="75"/>
      <c r="WKC50" s="75"/>
      <c r="WKD50" s="75"/>
      <c r="WKE50" s="75"/>
      <c r="WKF50" s="75"/>
      <c r="WKG50" s="75"/>
      <c r="WKH50" s="75"/>
      <c r="WKI50" s="75"/>
      <c r="WKJ50" s="75"/>
      <c r="WKK50" s="75"/>
      <c r="WKL50" s="75"/>
      <c r="WKM50" s="75"/>
      <c r="WKN50" s="75"/>
      <c r="WKO50" s="75"/>
      <c r="WKP50" s="75"/>
      <c r="WKQ50" s="75"/>
      <c r="WKR50" s="75"/>
      <c r="WKS50" s="75"/>
      <c r="WKT50" s="75"/>
      <c r="WKU50" s="75"/>
      <c r="WKV50" s="75"/>
      <c r="WKW50" s="75"/>
      <c r="WKX50" s="75"/>
      <c r="WKY50" s="75"/>
      <c r="WKZ50" s="75"/>
      <c r="WLA50" s="75"/>
      <c r="WLB50" s="75"/>
      <c r="WLC50" s="75"/>
      <c r="WLD50" s="75"/>
      <c r="WLE50" s="75"/>
      <c r="WLF50" s="75"/>
      <c r="WLG50" s="75"/>
      <c r="WLH50" s="75"/>
      <c r="WLI50" s="75"/>
      <c r="WLJ50" s="75"/>
      <c r="WLK50" s="75"/>
      <c r="WLL50" s="75"/>
      <c r="WLM50" s="75"/>
      <c r="WLN50" s="75"/>
      <c r="WLO50" s="75"/>
      <c r="WLP50" s="75"/>
      <c r="WLQ50" s="75"/>
      <c r="WLR50" s="75"/>
      <c r="WLS50" s="75"/>
      <c r="WLT50" s="75"/>
      <c r="WLU50" s="75"/>
      <c r="WLV50" s="75"/>
      <c r="WLW50" s="75"/>
      <c r="WLX50" s="75"/>
      <c r="WLY50" s="75"/>
      <c r="WLZ50" s="75"/>
      <c r="WMA50" s="75"/>
      <c r="WMB50" s="75"/>
      <c r="WMC50" s="75"/>
      <c r="WMD50" s="75"/>
      <c r="WME50" s="75"/>
      <c r="WMF50" s="75"/>
      <c r="WMG50" s="75"/>
      <c r="WMH50" s="75"/>
      <c r="WMI50" s="75"/>
      <c r="WMJ50" s="75"/>
      <c r="WMK50" s="75"/>
      <c r="WML50" s="75"/>
      <c r="WMM50" s="75"/>
      <c r="WMN50" s="75"/>
      <c r="WMO50" s="75"/>
      <c r="WMP50" s="75"/>
      <c r="WMQ50" s="75"/>
      <c r="WMR50" s="75"/>
      <c r="WMS50" s="75"/>
      <c r="WMT50" s="75"/>
      <c r="WMU50" s="75"/>
      <c r="WMV50" s="75"/>
      <c r="WMW50" s="75"/>
      <c r="WMX50" s="75"/>
      <c r="WMY50" s="75"/>
      <c r="WMZ50" s="75"/>
      <c r="WNA50" s="75"/>
      <c r="WNB50" s="75"/>
      <c r="WNC50" s="75"/>
      <c r="WND50" s="75"/>
      <c r="WNE50" s="75"/>
      <c r="WNF50" s="75"/>
      <c r="WNG50" s="75"/>
      <c r="WNH50" s="75"/>
      <c r="WNI50" s="75"/>
      <c r="WNJ50" s="75"/>
      <c r="WNK50" s="75"/>
      <c r="WNL50" s="75"/>
      <c r="WNM50" s="75"/>
      <c r="WNN50" s="75"/>
      <c r="WNO50" s="75"/>
      <c r="WNP50" s="75"/>
      <c r="WNQ50" s="75"/>
      <c r="WNR50" s="75"/>
      <c r="WNS50" s="75"/>
      <c r="WNT50" s="75"/>
      <c r="WNU50" s="75"/>
      <c r="WNV50" s="75"/>
      <c r="WNW50" s="75"/>
      <c r="WNX50" s="75"/>
      <c r="WNY50" s="75"/>
      <c r="WNZ50" s="75"/>
      <c r="WOA50" s="75"/>
      <c r="WOB50" s="75"/>
      <c r="WOC50" s="75"/>
      <c r="WOD50" s="75"/>
      <c r="WOE50" s="75"/>
      <c r="WOF50" s="75"/>
      <c r="WOG50" s="75"/>
      <c r="WOH50" s="75"/>
      <c r="WOI50" s="75"/>
      <c r="WOJ50" s="75"/>
      <c r="WOK50" s="75"/>
      <c r="WOL50" s="75"/>
      <c r="WOM50" s="75"/>
      <c r="WON50" s="75"/>
      <c r="WOO50" s="75"/>
      <c r="WOP50" s="75"/>
      <c r="WOQ50" s="75"/>
      <c r="WOR50" s="75"/>
      <c r="WOS50" s="75"/>
      <c r="WOT50" s="75"/>
      <c r="WOU50" s="75"/>
      <c r="WOV50" s="75"/>
      <c r="WOW50" s="75"/>
      <c r="WOX50" s="75"/>
      <c r="WOY50" s="75"/>
      <c r="WOZ50" s="75"/>
      <c r="WPA50" s="75"/>
      <c r="WPB50" s="75"/>
      <c r="WPC50" s="75"/>
      <c r="WPD50" s="75"/>
      <c r="WPE50" s="75"/>
      <c r="WPF50" s="75"/>
      <c r="WPG50" s="75"/>
      <c r="WPH50" s="75"/>
      <c r="WPI50" s="75"/>
      <c r="WPJ50" s="75"/>
      <c r="WPK50" s="75"/>
      <c r="WPL50" s="75"/>
      <c r="WPM50" s="75"/>
      <c r="WPN50" s="75"/>
      <c r="WPO50" s="75"/>
      <c r="WPP50" s="75"/>
      <c r="WPQ50" s="75"/>
      <c r="WPR50" s="75"/>
      <c r="WPS50" s="75"/>
      <c r="WPT50" s="75"/>
      <c r="WPU50" s="75"/>
      <c r="WPV50" s="75"/>
      <c r="WPW50" s="75"/>
      <c r="WPX50" s="75"/>
      <c r="WPY50" s="75"/>
      <c r="WPZ50" s="75"/>
      <c r="WQA50" s="75"/>
      <c r="WQB50" s="75"/>
      <c r="WQC50" s="75"/>
      <c r="WQD50" s="75"/>
      <c r="WQE50" s="75"/>
      <c r="WQF50" s="75"/>
      <c r="WQG50" s="75"/>
      <c r="WQH50" s="75"/>
      <c r="WQI50" s="75"/>
      <c r="WQJ50" s="75"/>
      <c r="WQK50" s="75"/>
      <c r="WQL50" s="75"/>
      <c r="WQM50" s="75"/>
      <c r="WQN50" s="75"/>
      <c r="WQO50" s="75"/>
      <c r="WQP50" s="75"/>
      <c r="WQQ50" s="75"/>
      <c r="WQR50" s="75"/>
      <c r="WQS50" s="75"/>
      <c r="WQT50" s="75"/>
      <c r="WQU50" s="75"/>
      <c r="WQV50" s="75"/>
      <c r="WQW50" s="75"/>
      <c r="WQX50" s="75"/>
      <c r="WQY50" s="75"/>
      <c r="WQZ50" s="75"/>
      <c r="WRA50" s="75"/>
      <c r="WRB50" s="75"/>
      <c r="WRC50" s="75"/>
      <c r="WRD50" s="75"/>
      <c r="WRE50" s="75"/>
      <c r="WRF50" s="75"/>
      <c r="WRG50" s="75"/>
      <c r="WRH50" s="75"/>
      <c r="WRI50" s="75"/>
      <c r="WRJ50" s="75"/>
      <c r="WRK50" s="75"/>
      <c r="WRL50" s="75"/>
      <c r="WRM50" s="75"/>
      <c r="WRN50" s="75"/>
      <c r="WRO50" s="75"/>
      <c r="WRP50" s="75"/>
      <c r="WRQ50" s="75"/>
      <c r="WRR50" s="75"/>
      <c r="WRS50" s="75"/>
      <c r="WRT50" s="75"/>
      <c r="WRU50" s="75"/>
      <c r="WRV50" s="75"/>
      <c r="WRW50" s="75"/>
      <c r="WRX50" s="75"/>
      <c r="WRY50" s="75"/>
      <c r="WRZ50" s="75"/>
      <c r="WSA50" s="75"/>
      <c r="WSB50" s="75"/>
      <c r="WSC50" s="75"/>
      <c r="WSD50" s="75"/>
      <c r="WSE50" s="75"/>
      <c r="WSF50" s="75"/>
      <c r="WSG50" s="75"/>
      <c r="WSH50" s="75"/>
      <c r="WSI50" s="75"/>
      <c r="WSJ50" s="75"/>
      <c r="WSK50" s="75"/>
      <c r="WSL50" s="75"/>
      <c r="WSM50" s="75"/>
      <c r="WSN50" s="75"/>
      <c r="WSO50" s="75"/>
      <c r="WSP50" s="75"/>
      <c r="WSQ50" s="75"/>
      <c r="WSR50" s="75"/>
      <c r="WSS50" s="75"/>
      <c r="WST50" s="75"/>
      <c r="WSU50" s="75"/>
      <c r="WSV50" s="75"/>
      <c r="WSW50" s="75"/>
      <c r="WSX50" s="75"/>
      <c r="WSY50" s="75"/>
      <c r="WSZ50" s="75"/>
      <c r="WTA50" s="75"/>
      <c r="WTB50" s="75"/>
      <c r="WTC50" s="75"/>
      <c r="WTD50" s="75"/>
      <c r="WTE50" s="75"/>
      <c r="WTF50" s="75"/>
      <c r="WTG50" s="75"/>
      <c r="WTH50" s="75"/>
      <c r="WTI50" s="75"/>
      <c r="WTJ50" s="75"/>
      <c r="WTK50" s="75"/>
      <c r="WTL50" s="75"/>
      <c r="WTM50" s="75"/>
      <c r="WTN50" s="75"/>
      <c r="WTO50" s="75"/>
      <c r="WTP50" s="75"/>
      <c r="WTQ50" s="75"/>
      <c r="WTR50" s="75"/>
      <c r="WTS50" s="75"/>
      <c r="WTT50" s="75"/>
      <c r="WTU50" s="75"/>
      <c r="WTV50" s="75"/>
      <c r="WTW50" s="75"/>
      <c r="WTX50" s="75"/>
      <c r="WTY50" s="75"/>
      <c r="WTZ50" s="75"/>
      <c r="WUA50" s="75"/>
      <c r="WUB50" s="75"/>
      <c r="WUC50" s="75"/>
      <c r="WUD50" s="75"/>
      <c r="WUE50" s="75"/>
      <c r="WUF50" s="75"/>
      <c r="WUG50" s="75"/>
      <c r="WUH50" s="75"/>
      <c r="WUI50" s="75"/>
      <c r="WUJ50" s="75"/>
      <c r="WUK50" s="75"/>
      <c r="WUL50" s="75"/>
      <c r="WUM50" s="75"/>
      <c r="WUN50" s="75"/>
      <c r="WUO50" s="75"/>
      <c r="WUP50" s="75"/>
      <c r="WUQ50" s="75"/>
      <c r="WUR50" s="75"/>
      <c r="WUS50" s="75"/>
      <c r="WUT50" s="75"/>
      <c r="WUU50" s="75"/>
      <c r="WUV50" s="75"/>
      <c r="WUW50" s="75"/>
      <c r="WUX50" s="75"/>
      <c r="WUY50" s="75"/>
      <c r="WUZ50" s="75"/>
      <c r="WVA50" s="75"/>
      <c r="WVB50" s="75"/>
      <c r="WVC50" s="75"/>
      <c r="WVD50" s="75"/>
      <c r="WVE50" s="75"/>
      <c r="WVF50" s="75"/>
      <c r="WVG50" s="75"/>
      <c r="WVH50" s="75"/>
      <c r="WVI50" s="75"/>
      <c r="WVJ50" s="75"/>
      <c r="WVK50" s="75"/>
      <c r="WVL50" s="75"/>
      <c r="WVM50" s="75"/>
      <c r="WVN50" s="75"/>
      <c r="WVO50" s="75"/>
      <c r="WVP50" s="75"/>
      <c r="WVQ50" s="75"/>
      <c r="WVR50" s="75"/>
      <c r="WVS50" s="75"/>
      <c r="WVT50" s="75"/>
      <c r="WVU50" s="75"/>
      <c r="WVV50" s="75"/>
      <c r="WVW50" s="75"/>
      <c r="WVX50" s="75"/>
      <c r="WVY50" s="75"/>
      <c r="WVZ50" s="75"/>
      <c r="WWA50" s="75"/>
      <c r="WWB50" s="75"/>
      <c r="WWC50" s="75"/>
      <c r="WWD50" s="75"/>
      <c r="WWE50" s="75"/>
      <c r="WWF50" s="75"/>
      <c r="WWG50" s="75"/>
      <c r="WWH50" s="75"/>
      <c r="WWI50" s="75"/>
      <c r="WWJ50" s="75"/>
      <c r="WWK50" s="75"/>
      <c r="WWL50" s="75"/>
      <c r="WWM50" s="75"/>
      <c r="WWN50" s="75"/>
      <c r="WWO50" s="75"/>
      <c r="WWP50" s="75"/>
      <c r="WWQ50" s="75"/>
      <c r="WWR50" s="75"/>
      <c r="WWS50" s="75"/>
      <c r="WWT50" s="75"/>
      <c r="WWU50" s="75"/>
      <c r="WWV50" s="75"/>
      <c r="WWW50" s="75"/>
      <c r="WWX50" s="75"/>
      <c r="WWY50" s="75"/>
      <c r="WWZ50" s="75"/>
      <c r="WXA50" s="75"/>
      <c r="WXB50" s="75"/>
      <c r="WXC50" s="75"/>
      <c r="WXD50" s="75"/>
      <c r="WXE50" s="75"/>
      <c r="WXF50" s="75"/>
      <c r="WXG50" s="75"/>
      <c r="WXH50" s="75"/>
      <c r="WXI50" s="75"/>
      <c r="WXJ50" s="75"/>
      <c r="WXK50" s="75"/>
      <c r="WXL50" s="75"/>
      <c r="WXM50" s="75"/>
      <c r="WXN50" s="75"/>
      <c r="WXO50" s="75"/>
      <c r="WXP50" s="75"/>
      <c r="WXQ50" s="75"/>
      <c r="WXR50" s="75"/>
      <c r="WXS50" s="75"/>
      <c r="WXT50" s="75"/>
      <c r="WXU50" s="75"/>
      <c r="WXV50" s="75"/>
      <c r="WXW50" s="75"/>
      <c r="WXX50" s="75"/>
      <c r="WXY50" s="75"/>
      <c r="WXZ50" s="75"/>
      <c r="WYA50" s="75"/>
      <c r="WYB50" s="75"/>
      <c r="WYC50" s="75"/>
      <c r="WYD50" s="75"/>
      <c r="WYE50" s="75"/>
      <c r="WYF50" s="75"/>
      <c r="WYG50" s="75"/>
      <c r="WYH50" s="75"/>
      <c r="WYI50" s="75"/>
      <c r="WYJ50" s="75"/>
      <c r="WYK50" s="75"/>
      <c r="WYL50" s="75"/>
      <c r="WYM50" s="75"/>
      <c r="WYN50" s="75"/>
      <c r="WYO50" s="75"/>
      <c r="WYP50" s="75"/>
      <c r="WYQ50" s="75"/>
      <c r="WYR50" s="75"/>
      <c r="WYS50" s="75"/>
      <c r="WYT50" s="75"/>
      <c r="WYU50" s="75"/>
      <c r="WYV50" s="75"/>
      <c r="WYW50" s="75"/>
      <c r="WYX50" s="75"/>
      <c r="WYY50" s="75"/>
      <c r="WYZ50" s="75"/>
      <c r="WZA50" s="75"/>
      <c r="WZB50" s="75"/>
      <c r="WZC50" s="75"/>
      <c r="WZD50" s="75"/>
      <c r="WZE50" s="75"/>
      <c r="WZF50" s="75"/>
      <c r="WZG50" s="75"/>
      <c r="WZH50" s="75"/>
      <c r="WZI50" s="75"/>
      <c r="WZJ50" s="75"/>
      <c r="WZK50" s="75"/>
      <c r="WZL50" s="75"/>
      <c r="WZM50" s="75"/>
      <c r="WZN50" s="75"/>
      <c r="WZO50" s="75"/>
      <c r="WZP50" s="75"/>
      <c r="WZQ50" s="75"/>
      <c r="WZR50" s="75"/>
      <c r="WZS50" s="75"/>
      <c r="WZT50" s="75"/>
      <c r="WZU50" s="75"/>
      <c r="WZV50" s="75"/>
      <c r="WZW50" s="75"/>
      <c r="WZX50" s="75"/>
      <c r="WZY50" s="75"/>
      <c r="WZZ50" s="75"/>
      <c r="XAA50" s="75"/>
      <c r="XAB50" s="75"/>
      <c r="XAC50" s="75"/>
      <c r="XAD50" s="75"/>
      <c r="XAE50" s="75"/>
      <c r="XAF50" s="75"/>
      <c r="XAG50" s="75"/>
      <c r="XAH50" s="75"/>
      <c r="XAI50" s="75"/>
      <c r="XAJ50" s="75"/>
      <c r="XAK50" s="75"/>
      <c r="XAL50" s="75"/>
      <c r="XAM50" s="75"/>
      <c r="XAN50" s="75"/>
      <c r="XAO50" s="75"/>
      <c r="XAP50" s="75"/>
      <c r="XAQ50" s="75"/>
      <c r="XAR50" s="75"/>
      <c r="XAS50" s="75"/>
      <c r="XAT50" s="75"/>
      <c r="XAU50" s="75"/>
      <c r="XAV50" s="75"/>
      <c r="XAW50" s="75"/>
      <c r="XAX50" s="75"/>
      <c r="XAY50" s="75"/>
      <c r="XAZ50" s="75"/>
      <c r="XBA50" s="75"/>
      <c r="XBB50" s="75"/>
      <c r="XBC50" s="75"/>
      <c r="XBD50" s="75"/>
      <c r="XBE50" s="75"/>
      <c r="XBF50" s="75"/>
      <c r="XBG50" s="75"/>
      <c r="XBH50" s="75"/>
      <c r="XBI50" s="75"/>
      <c r="XBJ50" s="75"/>
      <c r="XBK50" s="75"/>
      <c r="XBL50" s="75"/>
      <c r="XBM50" s="75"/>
      <c r="XBN50" s="75"/>
      <c r="XBO50" s="75"/>
      <c r="XBP50" s="75"/>
      <c r="XBQ50" s="75"/>
      <c r="XBR50" s="75"/>
      <c r="XBS50" s="75"/>
      <c r="XBT50" s="75"/>
      <c r="XBU50" s="75"/>
      <c r="XBV50" s="75"/>
      <c r="XBW50" s="75"/>
      <c r="XBX50" s="75"/>
      <c r="XBY50" s="75"/>
      <c r="XBZ50" s="75"/>
      <c r="XCA50" s="75"/>
      <c r="XCB50" s="75"/>
      <c r="XCC50" s="75"/>
      <c r="XCD50" s="75"/>
      <c r="XCE50" s="75"/>
      <c r="XCF50" s="75"/>
      <c r="XCG50" s="75"/>
      <c r="XCH50" s="75"/>
      <c r="XCI50" s="75"/>
      <c r="XCJ50" s="75"/>
      <c r="XCK50" s="75"/>
      <c r="XCL50" s="75"/>
      <c r="XCM50" s="75"/>
      <c r="XCN50" s="75"/>
      <c r="XCO50" s="75"/>
      <c r="XCP50" s="75"/>
      <c r="XCQ50" s="75"/>
      <c r="XCR50" s="75"/>
      <c r="XCS50" s="75"/>
      <c r="XCT50" s="75"/>
      <c r="XCU50" s="75"/>
      <c r="XCV50" s="75"/>
      <c r="XCW50" s="75"/>
      <c r="XCX50" s="75"/>
      <c r="XCY50" s="75"/>
      <c r="XCZ50" s="75"/>
      <c r="XDA50" s="75"/>
      <c r="XDB50" s="75"/>
      <c r="XDC50" s="75"/>
      <c r="XDD50" s="75"/>
      <c r="XDE50" s="75"/>
      <c r="XDF50" s="75"/>
      <c r="XDG50" s="137"/>
      <c r="XDH50" s="137"/>
      <c r="XDI50" s="137"/>
      <c r="XDJ50" s="137"/>
      <c r="XDK50" s="137"/>
      <c r="XDL50" s="137"/>
      <c r="XDM50" s="137"/>
      <c r="XDN50" s="137"/>
      <c r="XDO50" s="137"/>
      <c r="XDP50" s="137"/>
      <c r="XDQ50" s="137"/>
      <c r="XDR50" s="137"/>
      <c r="XDS50" s="137"/>
      <c r="XDT50" s="137"/>
      <c r="XDU50" s="137"/>
      <c r="XDV50" s="137"/>
      <c r="XDW50" s="137"/>
      <c r="XDX50" s="137"/>
      <c r="XDY50" s="137"/>
      <c r="XDZ50" s="137"/>
      <c r="XEA50" s="137"/>
      <c r="XEB50" s="137"/>
      <c r="XEC50" s="137"/>
      <c r="XED50" s="137"/>
      <c r="XEE50" s="137"/>
      <c r="XEF50" s="137"/>
      <c r="XEG50" s="137"/>
      <c r="XEH50" s="137"/>
      <c r="XEI50" s="137"/>
      <c r="XEJ50" s="137"/>
      <c r="XEK50" s="137"/>
      <c r="XEL50" s="137"/>
      <c r="XEM50" s="137"/>
      <c r="XEN50" s="137"/>
      <c r="XEO50" s="137"/>
      <c r="XEP50" s="138"/>
      <c r="XEQ50" s="137"/>
      <c r="XER50" s="137"/>
      <c r="XES50" s="137"/>
      <c r="XET50" s="137"/>
      <c r="XEU50" s="137"/>
      <c r="XEV50" s="137"/>
      <c r="XEW50" s="137"/>
      <c r="XEX50" s="137"/>
      <c r="XEY50" s="137"/>
      <c r="XEZ50" s="137"/>
      <c r="XFA50" s="137"/>
      <c r="XFB50" s="137"/>
      <c r="XFC50" s="137"/>
      <c r="XFD50" s="137"/>
    </row>
    <row r="51" s="77" customFormat="1" ht="23" customHeight="1" spans="1:1024 1025:16384">
      <c r="A51" s="123">
        <v>46</v>
      </c>
      <c r="B51" s="123" t="s">
        <v>369</v>
      </c>
      <c r="C51" s="124" t="s">
        <v>427</v>
      </c>
      <c r="D51" s="125">
        <v>5150201009</v>
      </c>
      <c r="E51" s="124" t="s">
        <v>432</v>
      </c>
      <c r="F51" s="125" t="s">
        <v>372</v>
      </c>
      <c r="G51" s="127" t="s">
        <v>429</v>
      </c>
      <c r="H51" s="128">
        <v>1</v>
      </c>
      <c r="I51" s="129" t="s">
        <v>396</v>
      </c>
      <c r="J51" s="130">
        <f t="shared" si="0"/>
        <v>35.7</v>
      </c>
      <c r="K51" s="141">
        <v>35.7</v>
      </c>
      <c r="L51" s="130">
        <f t="shared" si="1"/>
        <v>39.7</v>
      </c>
      <c r="M51" s="142">
        <v>39.7</v>
      </c>
      <c r="N51" s="143">
        <f t="shared" si="2"/>
        <v>0.100755667506297</v>
      </c>
      <c r="O51" s="141">
        <v>52</v>
      </c>
      <c r="P51" s="144">
        <f t="shared" si="3"/>
        <v>0.236538461538461</v>
      </c>
      <c r="Q51" s="135">
        <v>6977172040117</v>
      </c>
      <c r="R51" s="14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75"/>
      <c r="FY51" s="75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75"/>
      <c r="GK51" s="75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75"/>
      <c r="GW51" s="75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75"/>
      <c r="HI51" s="75"/>
      <c r="HJ51" s="75"/>
      <c r="HK51" s="75"/>
      <c r="HL51" s="75"/>
      <c r="HM51" s="75"/>
      <c r="HN51" s="75"/>
      <c r="HO51" s="75"/>
      <c r="HP51" s="75"/>
      <c r="HQ51" s="75"/>
      <c r="HR51" s="75"/>
      <c r="HS51" s="75"/>
      <c r="HT51" s="75"/>
      <c r="HU51" s="75"/>
      <c r="HV51" s="75"/>
      <c r="HW51" s="75"/>
      <c r="HX51" s="75"/>
      <c r="HY51" s="75"/>
      <c r="HZ51" s="75"/>
      <c r="IA51" s="75"/>
      <c r="IB51" s="75"/>
      <c r="IC51" s="75"/>
      <c r="ID51" s="75"/>
      <c r="IE51" s="75"/>
      <c r="IF51" s="75"/>
      <c r="IG51" s="75"/>
      <c r="IH51" s="75"/>
      <c r="II51" s="75"/>
      <c r="IJ51" s="75"/>
      <c r="IK51" s="75"/>
      <c r="IL51" s="75"/>
      <c r="IM51" s="75"/>
      <c r="IN51" s="75"/>
      <c r="IO51" s="75"/>
      <c r="IP51" s="75"/>
      <c r="IQ51" s="75"/>
      <c r="IR51" s="75"/>
      <c r="IS51" s="75"/>
      <c r="IT51" s="75"/>
      <c r="IU51" s="75"/>
      <c r="IV51" s="75"/>
      <c r="IW51" s="75"/>
      <c r="IX51" s="75"/>
      <c r="IY51" s="75"/>
      <c r="IZ51" s="75"/>
      <c r="JA51" s="75"/>
      <c r="JB51" s="75"/>
      <c r="JC51" s="75"/>
      <c r="JD51" s="75"/>
      <c r="JE51" s="75"/>
      <c r="JF51" s="75"/>
      <c r="JG51" s="75"/>
      <c r="JH51" s="75"/>
      <c r="JI51" s="75"/>
      <c r="JJ51" s="75"/>
      <c r="JK51" s="75"/>
      <c r="JL51" s="75"/>
      <c r="JM51" s="75"/>
      <c r="JN51" s="75"/>
      <c r="JO51" s="75"/>
      <c r="JP51" s="75"/>
      <c r="JQ51" s="75"/>
      <c r="JR51" s="75"/>
      <c r="JS51" s="75"/>
      <c r="JT51" s="75"/>
      <c r="JU51" s="75"/>
      <c r="JV51" s="75"/>
      <c r="JW51" s="75"/>
      <c r="JX51" s="75"/>
      <c r="JY51" s="75"/>
      <c r="JZ51" s="75"/>
      <c r="KA51" s="75"/>
      <c r="KB51" s="75"/>
      <c r="KC51" s="75"/>
      <c r="KD51" s="75"/>
      <c r="KE51" s="75"/>
      <c r="KF51" s="75"/>
      <c r="KG51" s="75"/>
      <c r="KH51" s="75"/>
      <c r="KI51" s="75"/>
      <c r="KJ51" s="75"/>
      <c r="KK51" s="75"/>
      <c r="KL51" s="75"/>
      <c r="KM51" s="75"/>
      <c r="KN51" s="75"/>
      <c r="KO51" s="75"/>
      <c r="KP51" s="75"/>
      <c r="KQ51" s="75"/>
      <c r="KR51" s="75"/>
      <c r="KS51" s="75"/>
      <c r="KT51" s="75"/>
      <c r="KU51" s="75"/>
      <c r="KV51" s="75"/>
      <c r="KW51" s="75"/>
      <c r="KX51" s="75"/>
      <c r="KY51" s="75"/>
      <c r="KZ51" s="75"/>
      <c r="LA51" s="75"/>
      <c r="LB51" s="75"/>
      <c r="LC51" s="75"/>
      <c r="LD51" s="75"/>
      <c r="LE51" s="75"/>
      <c r="LF51" s="75"/>
      <c r="LG51" s="75"/>
      <c r="LH51" s="75"/>
      <c r="LI51" s="75"/>
      <c r="LJ51" s="75"/>
      <c r="LK51" s="75"/>
      <c r="LL51" s="75"/>
      <c r="LM51" s="75"/>
      <c r="LN51" s="75"/>
      <c r="LO51" s="75"/>
      <c r="LP51" s="75"/>
      <c r="LQ51" s="75"/>
      <c r="LR51" s="75"/>
      <c r="LS51" s="75"/>
      <c r="LT51" s="75"/>
      <c r="LU51" s="75"/>
      <c r="LV51" s="75"/>
      <c r="LW51" s="75"/>
      <c r="LX51" s="75"/>
      <c r="LY51" s="75"/>
      <c r="LZ51" s="75"/>
      <c r="MA51" s="75"/>
      <c r="MB51" s="75"/>
      <c r="MC51" s="75"/>
      <c r="MD51" s="75"/>
      <c r="ME51" s="75"/>
      <c r="MF51" s="75"/>
      <c r="MG51" s="75"/>
      <c r="MH51" s="75"/>
      <c r="MI51" s="75"/>
      <c r="MJ51" s="75"/>
      <c r="MK51" s="75"/>
      <c r="ML51" s="75"/>
      <c r="MM51" s="75"/>
      <c r="MN51" s="75"/>
      <c r="MO51" s="75"/>
      <c r="MP51" s="75"/>
      <c r="MQ51" s="75"/>
      <c r="MR51" s="75"/>
      <c r="MS51" s="75"/>
      <c r="MT51" s="75"/>
      <c r="MU51" s="75"/>
      <c r="MV51" s="75"/>
      <c r="MW51" s="75"/>
      <c r="MX51" s="75"/>
      <c r="MY51" s="75"/>
      <c r="MZ51" s="75"/>
      <c r="NA51" s="75"/>
      <c r="NB51" s="75"/>
      <c r="NC51" s="75"/>
      <c r="ND51" s="75"/>
      <c r="NE51" s="75"/>
      <c r="NF51" s="75"/>
      <c r="NG51" s="75"/>
      <c r="NH51" s="75"/>
      <c r="NI51" s="75"/>
      <c r="NJ51" s="75"/>
      <c r="NK51" s="75"/>
      <c r="NL51" s="75"/>
      <c r="NM51" s="75"/>
      <c r="NN51" s="75"/>
      <c r="NO51" s="75"/>
      <c r="NP51" s="75"/>
      <c r="NQ51" s="75"/>
      <c r="NR51" s="75"/>
      <c r="NS51" s="75"/>
      <c r="NT51" s="75"/>
      <c r="NU51" s="75"/>
      <c r="NV51" s="75"/>
      <c r="NW51" s="75"/>
      <c r="NX51" s="75"/>
      <c r="NY51" s="75"/>
      <c r="NZ51" s="75"/>
      <c r="OA51" s="75"/>
      <c r="OB51" s="75"/>
      <c r="OC51" s="75"/>
      <c r="OD51" s="75"/>
      <c r="OE51" s="75"/>
      <c r="OF51" s="75"/>
      <c r="OG51" s="75"/>
      <c r="OH51" s="75"/>
      <c r="OI51" s="75"/>
      <c r="OJ51" s="75"/>
      <c r="OK51" s="75"/>
      <c r="OL51" s="75"/>
      <c r="OM51" s="75"/>
      <c r="ON51" s="75"/>
      <c r="OO51" s="75"/>
      <c r="OP51" s="75"/>
      <c r="OQ51" s="75"/>
      <c r="OR51" s="75"/>
      <c r="OS51" s="75"/>
      <c r="OT51" s="75"/>
      <c r="OU51" s="75"/>
      <c r="OV51" s="75"/>
      <c r="OW51" s="75"/>
      <c r="OX51" s="75"/>
      <c r="OY51" s="75"/>
      <c r="OZ51" s="75"/>
      <c r="PA51" s="75"/>
      <c r="PB51" s="75"/>
      <c r="PC51" s="75"/>
      <c r="PD51" s="75"/>
      <c r="PE51" s="75"/>
      <c r="PF51" s="75"/>
      <c r="PG51" s="75"/>
      <c r="PH51" s="75"/>
      <c r="PI51" s="75"/>
      <c r="PJ51" s="75"/>
      <c r="PK51" s="75"/>
      <c r="PL51" s="75"/>
      <c r="PM51" s="75"/>
      <c r="PN51" s="75"/>
      <c r="PO51" s="75"/>
      <c r="PP51" s="75"/>
      <c r="PQ51" s="75"/>
      <c r="PR51" s="75"/>
      <c r="PS51" s="75"/>
      <c r="PT51" s="75"/>
      <c r="PU51" s="75"/>
      <c r="PV51" s="75"/>
      <c r="PW51" s="75"/>
      <c r="PX51" s="75"/>
      <c r="PY51" s="75"/>
      <c r="PZ51" s="75"/>
      <c r="QA51" s="75"/>
      <c r="QB51" s="75"/>
      <c r="QC51" s="75"/>
      <c r="QD51" s="75"/>
      <c r="QE51" s="75"/>
      <c r="QF51" s="75"/>
      <c r="QG51" s="75"/>
      <c r="QH51" s="75"/>
      <c r="QI51" s="75"/>
      <c r="QJ51" s="75"/>
      <c r="QK51" s="75"/>
      <c r="QL51" s="75"/>
      <c r="QM51" s="75"/>
      <c r="QN51" s="75"/>
      <c r="QO51" s="75"/>
      <c r="QP51" s="75"/>
      <c r="QQ51" s="75"/>
      <c r="QR51" s="75"/>
      <c r="QS51" s="75"/>
      <c r="QT51" s="75"/>
      <c r="QU51" s="75"/>
      <c r="QV51" s="75"/>
      <c r="QW51" s="75"/>
      <c r="QX51" s="75"/>
      <c r="QY51" s="75"/>
      <c r="QZ51" s="75"/>
      <c r="RA51" s="75"/>
      <c r="RB51" s="75"/>
      <c r="RC51" s="75"/>
      <c r="RD51" s="75"/>
      <c r="RE51" s="75"/>
      <c r="RF51" s="75"/>
      <c r="RG51" s="75"/>
      <c r="RH51" s="75"/>
      <c r="RI51" s="75"/>
      <c r="RJ51" s="75"/>
      <c r="RK51" s="75"/>
      <c r="RL51" s="75"/>
      <c r="RM51" s="75"/>
      <c r="RN51" s="75"/>
      <c r="RO51" s="75"/>
      <c r="RP51" s="75"/>
      <c r="RQ51" s="75"/>
      <c r="RR51" s="75"/>
      <c r="RS51" s="75"/>
      <c r="RT51" s="75"/>
      <c r="RU51" s="75"/>
      <c r="RV51" s="75"/>
      <c r="RW51" s="75"/>
      <c r="RX51" s="75"/>
      <c r="RY51" s="75"/>
      <c r="RZ51" s="75"/>
      <c r="SA51" s="75"/>
      <c r="SB51" s="75"/>
      <c r="SC51" s="75"/>
      <c r="SD51" s="75"/>
      <c r="SE51" s="75"/>
      <c r="SF51" s="75"/>
      <c r="SG51" s="75"/>
      <c r="SH51" s="75"/>
      <c r="SI51" s="75"/>
      <c r="SJ51" s="75"/>
      <c r="SK51" s="75"/>
      <c r="SL51" s="75"/>
      <c r="SM51" s="75"/>
      <c r="SN51" s="75"/>
      <c r="SO51" s="75"/>
      <c r="SP51" s="75"/>
      <c r="SQ51" s="75"/>
      <c r="SR51" s="75"/>
      <c r="SS51" s="75"/>
      <c r="ST51" s="75"/>
      <c r="SU51" s="75"/>
      <c r="SV51" s="75"/>
      <c r="SW51" s="75"/>
      <c r="SX51" s="75"/>
      <c r="SY51" s="75"/>
      <c r="SZ51" s="75"/>
      <c r="TA51" s="75"/>
      <c r="TB51" s="75"/>
      <c r="TC51" s="75"/>
      <c r="TD51" s="75"/>
      <c r="TE51" s="75"/>
      <c r="TF51" s="75"/>
      <c r="TG51" s="75"/>
      <c r="TH51" s="75"/>
      <c r="TI51" s="75"/>
      <c r="TJ51" s="75"/>
      <c r="TK51" s="75"/>
      <c r="TL51" s="75"/>
      <c r="TM51" s="75"/>
      <c r="TN51" s="75"/>
      <c r="TO51" s="75"/>
      <c r="TP51" s="75"/>
      <c r="TQ51" s="75"/>
      <c r="TR51" s="75"/>
      <c r="TS51" s="75"/>
      <c r="TT51" s="75"/>
      <c r="TU51" s="75"/>
      <c r="TV51" s="75"/>
      <c r="TW51" s="75"/>
      <c r="TX51" s="75"/>
      <c r="TY51" s="75"/>
      <c r="TZ51" s="75"/>
      <c r="UA51" s="75"/>
      <c r="UB51" s="75"/>
      <c r="UC51" s="75"/>
      <c r="UD51" s="75"/>
      <c r="UE51" s="75"/>
      <c r="UF51" s="75"/>
      <c r="UG51" s="75"/>
      <c r="UH51" s="75"/>
      <c r="UI51" s="75"/>
      <c r="UJ51" s="75"/>
      <c r="UK51" s="75"/>
      <c r="UL51" s="75"/>
      <c r="UM51" s="75"/>
      <c r="UN51" s="75"/>
      <c r="UO51" s="75"/>
      <c r="UP51" s="75"/>
      <c r="UQ51" s="75"/>
      <c r="UR51" s="75"/>
      <c r="US51" s="75"/>
      <c r="UT51" s="75"/>
      <c r="UU51" s="75"/>
      <c r="UV51" s="75"/>
      <c r="UW51" s="75"/>
      <c r="UX51" s="75"/>
      <c r="UY51" s="75"/>
      <c r="UZ51" s="75"/>
      <c r="VA51" s="75"/>
      <c r="VB51" s="75"/>
      <c r="VC51" s="75"/>
      <c r="VD51" s="75"/>
      <c r="VE51" s="75"/>
      <c r="VF51" s="75"/>
      <c r="VG51" s="75"/>
      <c r="VH51" s="75"/>
      <c r="VI51" s="75"/>
      <c r="VJ51" s="75"/>
      <c r="VK51" s="75"/>
      <c r="VL51" s="75"/>
      <c r="VM51" s="75"/>
      <c r="VN51" s="75"/>
      <c r="VO51" s="75"/>
      <c r="VP51" s="75"/>
      <c r="VQ51" s="75"/>
      <c r="VR51" s="75"/>
      <c r="VS51" s="75"/>
      <c r="VT51" s="75"/>
      <c r="VU51" s="75"/>
      <c r="VV51" s="75"/>
      <c r="VW51" s="75"/>
      <c r="VX51" s="75"/>
      <c r="VY51" s="75"/>
      <c r="VZ51" s="75"/>
      <c r="WA51" s="75"/>
      <c r="WB51" s="75"/>
      <c r="WC51" s="75"/>
      <c r="WD51" s="75"/>
      <c r="WE51" s="75"/>
      <c r="WF51" s="75"/>
      <c r="WG51" s="75"/>
      <c r="WH51" s="75"/>
      <c r="WI51" s="75"/>
      <c r="WJ51" s="75"/>
      <c r="WK51" s="75"/>
      <c r="WL51" s="75"/>
      <c r="WM51" s="75"/>
      <c r="WN51" s="75"/>
      <c r="WO51" s="75"/>
      <c r="WP51" s="75"/>
      <c r="WQ51" s="75"/>
      <c r="WR51" s="75"/>
      <c r="WS51" s="75"/>
      <c r="WT51" s="75"/>
      <c r="WU51" s="75"/>
      <c r="WV51" s="75"/>
      <c r="WW51" s="75"/>
      <c r="WX51" s="75"/>
      <c r="WY51" s="75"/>
      <c r="WZ51" s="75"/>
      <c r="XA51" s="75"/>
      <c r="XB51" s="75"/>
      <c r="XC51" s="75"/>
      <c r="XD51" s="75"/>
      <c r="XE51" s="75"/>
      <c r="XF51" s="75"/>
      <c r="XG51" s="75"/>
      <c r="XH51" s="75"/>
      <c r="XI51" s="75"/>
      <c r="XJ51" s="75"/>
      <c r="XK51" s="75"/>
      <c r="XL51" s="75"/>
      <c r="XM51" s="75"/>
      <c r="XN51" s="75"/>
      <c r="XO51" s="75"/>
      <c r="XP51" s="75"/>
      <c r="XQ51" s="75"/>
      <c r="XR51" s="75"/>
      <c r="XS51" s="75"/>
      <c r="XT51" s="75"/>
      <c r="XU51" s="75"/>
      <c r="XV51" s="75"/>
      <c r="XW51" s="75"/>
      <c r="XX51" s="75"/>
      <c r="XY51" s="75"/>
      <c r="XZ51" s="75"/>
      <c r="YA51" s="75"/>
      <c r="YB51" s="75"/>
      <c r="YC51" s="75"/>
      <c r="YD51" s="75"/>
      <c r="YE51" s="75"/>
      <c r="YF51" s="75"/>
      <c r="YG51" s="75"/>
      <c r="YH51" s="75"/>
      <c r="YI51" s="75"/>
      <c r="YJ51" s="75"/>
      <c r="YK51" s="75"/>
      <c r="YL51" s="75"/>
      <c r="YM51" s="75"/>
      <c r="YN51" s="75"/>
      <c r="YO51" s="75"/>
      <c r="YP51" s="75"/>
      <c r="YQ51" s="75"/>
      <c r="YR51" s="75"/>
      <c r="YS51" s="75"/>
      <c r="YT51" s="75"/>
      <c r="YU51" s="75"/>
      <c r="YV51" s="75"/>
      <c r="YW51" s="75"/>
      <c r="YX51" s="75"/>
      <c r="YY51" s="75"/>
      <c r="YZ51" s="75"/>
      <c r="ZA51" s="75"/>
      <c r="ZB51" s="75"/>
      <c r="ZC51" s="75"/>
      <c r="ZD51" s="75"/>
      <c r="ZE51" s="75"/>
      <c r="ZF51" s="75"/>
      <c r="ZG51" s="75"/>
      <c r="ZH51" s="75"/>
      <c r="ZI51" s="75"/>
      <c r="ZJ51" s="75"/>
      <c r="ZK51" s="75"/>
      <c r="ZL51" s="75"/>
      <c r="ZM51" s="75"/>
      <c r="ZN51" s="75"/>
      <c r="ZO51" s="75"/>
      <c r="ZP51" s="75"/>
      <c r="ZQ51" s="75"/>
      <c r="ZR51" s="75"/>
      <c r="ZS51" s="75"/>
      <c r="ZT51" s="75"/>
      <c r="ZU51" s="75"/>
      <c r="ZV51" s="75"/>
      <c r="ZW51" s="75"/>
      <c r="ZX51" s="75"/>
      <c r="ZY51" s="75"/>
      <c r="ZZ51" s="75"/>
      <c r="AAA51" s="75"/>
      <c r="AAB51" s="75"/>
      <c r="AAC51" s="75"/>
      <c r="AAD51" s="75"/>
      <c r="AAE51" s="75"/>
      <c r="AAF51" s="75"/>
      <c r="AAG51" s="75"/>
      <c r="AAH51" s="75"/>
      <c r="AAI51" s="75"/>
      <c r="AAJ51" s="75"/>
      <c r="AAK51" s="75"/>
      <c r="AAL51" s="75"/>
      <c r="AAM51" s="75"/>
      <c r="AAN51" s="75"/>
      <c r="AAO51" s="75"/>
      <c r="AAP51" s="75"/>
      <c r="AAQ51" s="75"/>
      <c r="AAR51" s="75"/>
      <c r="AAS51" s="75"/>
      <c r="AAT51" s="75"/>
      <c r="AAU51" s="75"/>
      <c r="AAV51" s="75"/>
      <c r="AAW51" s="75"/>
      <c r="AAX51" s="75"/>
      <c r="AAY51" s="75"/>
      <c r="AAZ51" s="75"/>
      <c r="ABA51" s="75"/>
      <c r="ABB51" s="75"/>
      <c r="ABC51" s="75"/>
      <c r="ABD51" s="75"/>
      <c r="ABE51" s="75"/>
      <c r="ABF51" s="75"/>
      <c r="ABG51" s="75"/>
      <c r="ABH51" s="75"/>
      <c r="ABI51" s="75"/>
      <c r="ABJ51" s="75"/>
      <c r="ABK51" s="75"/>
      <c r="ABL51" s="75"/>
      <c r="ABM51" s="75"/>
      <c r="ABN51" s="75"/>
      <c r="ABO51" s="75"/>
      <c r="ABP51" s="75"/>
      <c r="ABQ51" s="75"/>
      <c r="ABR51" s="75"/>
      <c r="ABS51" s="75"/>
      <c r="ABT51" s="75"/>
      <c r="ABU51" s="75"/>
      <c r="ABV51" s="75"/>
      <c r="ABW51" s="75"/>
      <c r="ABX51" s="75"/>
      <c r="ABY51" s="75"/>
      <c r="ABZ51" s="75"/>
      <c r="ACA51" s="75"/>
      <c r="ACB51" s="75"/>
      <c r="ACC51" s="75"/>
      <c r="ACD51" s="75"/>
      <c r="ACE51" s="75"/>
      <c r="ACF51" s="75"/>
      <c r="ACG51" s="75"/>
      <c r="ACH51" s="75"/>
      <c r="ACI51" s="75"/>
      <c r="ACJ51" s="75"/>
      <c r="ACK51" s="75"/>
      <c r="ACL51" s="75"/>
      <c r="ACM51" s="75"/>
      <c r="ACN51" s="75"/>
      <c r="ACO51" s="75"/>
      <c r="ACP51" s="75"/>
      <c r="ACQ51" s="75"/>
      <c r="ACR51" s="75"/>
      <c r="ACS51" s="75"/>
      <c r="ACT51" s="75"/>
      <c r="ACU51" s="75"/>
      <c r="ACV51" s="75"/>
      <c r="ACW51" s="75"/>
      <c r="ACX51" s="75"/>
      <c r="ACY51" s="75"/>
      <c r="ACZ51" s="75"/>
      <c r="ADA51" s="75"/>
      <c r="ADB51" s="75"/>
      <c r="ADC51" s="75"/>
      <c r="ADD51" s="75"/>
      <c r="ADE51" s="75"/>
      <c r="ADF51" s="75"/>
      <c r="ADG51" s="75"/>
      <c r="ADH51" s="75"/>
      <c r="ADI51" s="75"/>
      <c r="ADJ51" s="75"/>
      <c r="ADK51" s="75"/>
      <c r="ADL51" s="75"/>
      <c r="ADM51" s="75"/>
      <c r="ADN51" s="75"/>
      <c r="ADO51" s="75"/>
      <c r="ADP51" s="75"/>
      <c r="ADQ51" s="75"/>
      <c r="ADR51" s="75"/>
      <c r="ADS51" s="75"/>
      <c r="ADT51" s="75"/>
      <c r="ADU51" s="75"/>
      <c r="ADV51" s="75"/>
      <c r="ADW51" s="75"/>
      <c r="ADX51" s="75"/>
      <c r="ADY51" s="75"/>
      <c r="ADZ51" s="75"/>
      <c r="AEA51" s="75"/>
      <c r="AEB51" s="75"/>
      <c r="AEC51" s="75"/>
      <c r="AED51" s="75"/>
      <c r="AEE51" s="75"/>
      <c r="AEF51" s="75"/>
      <c r="AEG51" s="75"/>
      <c r="AEH51" s="75"/>
      <c r="AEI51" s="75"/>
      <c r="AEJ51" s="75"/>
      <c r="AEK51" s="75"/>
      <c r="AEL51" s="75"/>
      <c r="AEM51" s="75"/>
      <c r="AEN51" s="75"/>
      <c r="AEO51" s="75"/>
      <c r="AEP51" s="75"/>
      <c r="AEQ51" s="75"/>
      <c r="AER51" s="75"/>
      <c r="AES51" s="75"/>
      <c r="AET51" s="75"/>
      <c r="AEU51" s="75"/>
      <c r="AEV51" s="75"/>
      <c r="AEW51" s="75"/>
      <c r="AEX51" s="75"/>
      <c r="AEY51" s="75"/>
      <c r="AEZ51" s="75"/>
      <c r="AFA51" s="75"/>
      <c r="AFB51" s="75"/>
      <c r="AFC51" s="75"/>
      <c r="AFD51" s="75"/>
      <c r="AFE51" s="75"/>
      <c r="AFF51" s="75"/>
      <c r="AFG51" s="75"/>
      <c r="AFH51" s="75"/>
      <c r="AFI51" s="75"/>
      <c r="AFJ51" s="75"/>
      <c r="AFK51" s="75"/>
      <c r="AFL51" s="75"/>
      <c r="AFM51" s="75"/>
      <c r="AFN51" s="75"/>
      <c r="AFO51" s="75"/>
      <c r="AFP51" s="75"/>
      <c r="AFQ51" s="75"/>
      <c r="AFR51" s="75"/>
      <c r="AFS51" s="75"/>
      <c r="AFT51" s="75"/>
      <c r="AFU51" s="75"/>
      <c r="AFV51" s="75"/>
      <c r="AFW51" s="75"/>
      <c r="AFX51" s="75"/>
      <c r="AFY51" s="75"/>
      <c r="AFZ51" s="75"/>
      <c r="AGA51" s="75"/>
      <c r="AGB51" s="75"/>
      <c r="AGC51" s="75"/>
      <c r="AGD51" s="75"/>
      <c r="AGE51" s="75"/>
      <c r="AGF51" s="75"/>
      <c r="AGG51" s="75"/>
      <c r="AGH51" s="75"/>
      <c r="AGI51" s="75"/>
      <c r="AGJ51" s="75"/>
      <c r="AGK51" s="75"/>
      <c r="AGL51" s="75"/>
      <c r="AGM51" s="75"/>
      <c r="AGN51" s="75"/>
      <c r="AGO51" s="75"/>
      <c r="AGP51" s="75"/>
      <c r="AGQ51" s="75"/>
      <c r="AGR51" s="75"/>
      <c r="AGS51" s="75"/>
      <c r="AGT51" s="75"/>
      <c r="AGU51" s="75"/>
      <c r="AGV51" s="75"/>
      <c r="AGW51" s="75"/>
      <c r="AGX51" s="75"/>
      <c r="AGY51" s="75"/>
      <c r="AGZ51" s="75"/>
      <c r="AHA51" s="75"/>
      <c r="AHB51" s="75"/>
      <c r="AHC51" s="75"/>
      <c r="AHD51" s="75"/>
      <c r="AHE51" s="75"/>
      <c r="AHF51" s="75"/>
      <c r="AHG51" s="75"/>
      <c r="AHH51" s="75"/>
      <c r="AHI51" s="75"/>
      <c r="AHJ51" s="75"/>
      <c r="AHK51" s="75"/>
      <c r="AHL51" s="75"/>
      <c r="AHM51" s="75"/>
      <c r="AHN51" s="75"/>
      <c r="AHO51" s="75"/>
      <c r="AHP51" s="75"/>
      <c r="AHQ51" s="75"/>
      <c r="AHR51" s="75"/>
      <c r="AHS51" s="75"/>
      <c r="AHT51" s="75"/>
      <c r="AHU51" s="75"/>
      <c r="AHV51" s="75"/>
      <c r="AHW51" s="75"/>
      <c r="AHX51" s="75"/>
      <c r="AHY51" s="75"/>
      <c r="AHZ51" s="75"/>
      <c r="AIA51" s="75"/>
      <c r="AIB51" s="75"/>
      <c r="AIC51" s="75"/>
      <c r="AID51" s="75"/>
      <c r="AIE51" s="75"/>
      <c r="AIF51" s="75"/>
      <c r="AIG51" s="75"/>
      <c r="AIH51" s="75"/>
      <c r="AII51" s="75"/>
      <c r="AIJ51" s="75"/>
      <c r="AIK51" s="75"/>
      <c r="AIL51" s="75"/>
      <c r="AIM51" s="75"/>
      <c r="AIN51" s="75"/>
      <c r="AIO51" s="75"/>
      <c r="AIP51" s="75"/>
      <c r="AIQ51" s="75"/>
      <c r="AIR51" s="75"/>
      <c r="AIS51" s="75"/>
      <c r="AIT51" s="75"/>
      <c r="AIU51" s="75"/>
      <c r="AIV51" s="75"/>
      <c r="AIW51" s="75"/>
      <c r="AIX51" s="75"/>
      <c r="AIY51" s="75"/>
      <c r="AIZ51" s="75"/>
      <c r="AJA51" s="75"/>
      <c r="AJB51" s="75"/>
      <c r="AJC51" s="75"/>
      <c r="AJD51" s="75"/>
      <c r="AJE51" s="75"/>
      <c r="AJF51" s="75"/>
      <c r="AJG51" s="75"/>
      <c r="AJH51" s="75"/>
      <c r="AJI51" s="75"/>
      <c r="AJJ51" s="75"/>
      <c r="AJK51" s="75"/>
      <c r="AJL51" s="75"/>
      <c r="AJM51" s="75"/>
      <c r="AJN51" s="75"/>
      <c r="AJO51" s="75"/>
      <c r="AJP51" s="75"/>
      <c r="AJQ51" s="75"/>
      <c r="AJR51" s="75"/>
      <c r="AJS51" s="75"/>
      <c r="AJT51" s="75"/>
      <c r="AJU51" s="75"/>
      <c r="AJV51" s="75"/>
      <c r="AJW51" s="75"/>
      <c r="AJX51" s="75"/>
      <c r="AJY51" s="75"/>
      <c r="AJZ51" s="75"/>
      <c r="AKA51" s="75"/>
      <c r="AKB51" s="75"/>
      <c r="AKC51" s="75"/>
      <c r="AKD51" s="75"/>
      <c r="AKE51" s="75"/>
      <c r="AKF51" s="75"/>
      <c r="AKG51" s="75"/>
      <c r="AKH51" s="75"/>
      <c r="AKI51" s="75"/>
      <c r="AKJ51" s="75"/>
      <c r="AKK51" s="75"/>
      <c r="AKL51" s="75"/>
      <c r="AKM51" s="75"/>
      <c r="AKN51" s="75"/>
      <c r="AKO51" s="75"/>
      <c r="AKP51" s="75"/>
      <c r="AKQ51" s="75"/>
      <c r="AKR51" s="75"/>
      <c r="AKS51" s="75"/>
      <c r="AKT51" s="75"/>
      <c r="AKU51" s="75"/>
      <c r="AKV51" s="75"/>
      <c r="AKW51" s="75"/>
      <c r="AKX51" s="75"/>
      <c r="AKY51" s="75"/>
      <c r="AKZ51" s="75"/>
      <c r="ALA51" s="75"/>
      <c r="ALB51" s="75"/>
      <c r="ALC51" s="75"/>
      <c r="ALD51" s="75"/>
      <c r="ALE51" s="75"/>
      <c r="ALF51" s="75"/>
      <c r="ALG51" s="75"/>
      <c r="ALH51" s="75"/>
      <c r="ALI51" s="75"/>
      <c r="ALJ51" s="75"/>
      <c r="ALK51" s="75"/>
      <c r="ALL51" s="75"/>
      <c r="ALM51" s="75"/>
      <c r="ALN51" s="75"/>
      <c r="ALO51" s="75"/>
      <c r="ALP51" s="75"/>
      <c r="ALQ51" s="75"/>
      <c r="ALR51" s="75"/>
      <c r="ALS51" s="75"/>
      <c r="ALT51" s="75"/>
      <c r="ALU51" s="75"/>
      <c r="ALV51" s="75"/>
      <c r="ALW51" s="75"/>
      <c r="ALX51" s="75"/>
      <c r="ALY51" s="75"/>
      <c r="ALZ51" s="75"/>
      <c r="AMA51" s="75"/>
      <c r="AMB51" s="75"/>
      <c r="AMC51" s="75"/>
      <c r="AMD51" s="75"/>
      <c r="AME51" s="75"/>
      <c r="AMF51" s="75"/>
      <c r="AMG51" s="75"/>
      <c r="AMH51" s="75"/>
      <c r="AMI51" s="75"/>
      <c r="AMJ51" s="75"/>
      <c r="AMK51" s="75"/>
      <c r="AML51" s="75"/>
      <c r="AMM51" s="75"/>
      <c r="AMN51" s="75"/>
      <c r="AMO51" s="75"/>
      <c r="AMP51" s="75"/>
      <c r="AMQ51" s="75"/>
      <c r="AMR51" s="75"/>
      <c r="AMS51" s="75"/>
      <c r="AMT51" s="75"/>
      <c r="AMU51" s="75"/>
      <c r="AMV51" s="75"/>
      <c r="AMW51" s="75"/>
      <c r="AMX51" s="75"/>
      <c r="AMY51" s="75"/>
      <c r="AMZ51" s="75"/>
      <c r="ANA51" s="75"/>
      <c r="ANB51" s="75"/>
      <c r="ANC51" s="75"/>
      <c r="AND51" s="75"/>
      <c r="ANE51" s="75"/>
      <c r="ANF51" s="75"/>
      <c r="ANG51" s="75"/>
      <c r="ANH51" s="75"/>
      <c r="ANI51" s="75"/>
      <c r="ANJ51" s="75"/>
      <c r="ANK51" s="75"/>
      <c r="ANL51" s="75"/>
      <c r="ANM51" s="75"/>
      <c r="ANN51" s="75"/>
      <c r="ANO51" s="75"/>
      <c r="ANP51" s="75"/>
      <c r="ANQ51" s="75"/>
      <c r="ANR51" s="75"/>
      <c r="ANS51" s="75"/>
      <c r="ANT51" s="75"/>
      <c r="ANU51" s="75"/>
      <c r="ANV51" s="75"/>
      <c r="ANW51" s="75"/>
      <c r="ANX51" s="75"/>
      <c r="ANY51" s="75"/>
      <c r="ANZ51" s="75"/>
      <c r="AOA51" s="75"/>
      <c r="AOB51" s="75"/>
      <c r="AOC51" s="75"/>
      <c r="AOD51" s="75"/>
      <c r="AOE51" s="75"/>
      <c r="AOF51" s="75"/>
      <c r="AOG51" s="75"/>
      <c r="AOH51" s="75"/>
      <c r="AOI51" s="75"/>
      <c r="AOJ51" s="75"/>
      <c r="AOK51" s="75"/>
      <c r="AOL51" s="75"/>
      <c r="AOM51" s="75"/>
      <c r="AON51" s="75"/>
      <c r="AOO51" s="75"/>
      <c r="AOP51" s="75"/>
      <c r="AOQ51" s="75"/>
      <c r="AOR51" s="75"/>
      <c r="AOS51" s="75"/>
      <c r="AOT51" s="75"/>
      <c r="AOU51" s="75"/>
      <c r="AOV51" s="75"/>
      <c r="AOW51" s="75"/>
      <c r="AOX51" s="75"/>
      <c r="AOY51" s="75"/>
      <c r="AOZ51" s="75"/>
      <c r="APA51" s="75"/>
      <c r="APB51" s="75"/>
      <c r="APC51" s="75"/>
      <c r="APD51" s="75"/>
      <c r="APE51" s="75"/>
      <c r="APF51" s="75"/>
      <c r="APG51" s="75"/>
      <c r="APH51" s="75"/>
      <c r="API51" s="75"/>
      <c r="APJ51" s="75"/>
      <c r="APK51" s="75"/>
      <c r="APL51" s="75"/>
      <c r="APM51" s="75"/>
      <c r="APN51" s="75"/>
      <c r="APO51" s="75"/>
      <c r="APP51" s="75"/>
      <c r="APQ51" s="75"/>
      <c r="APR51" s="75"/>
      <c r="APS51" s="75"/>
      <c r="APT51" s="75"/>
      <c r="APU51" s="75"/>
      <c r="APV51" s="75"/>
      <c r="APW51" s="75"/>
      <c r="APX51" s="75"/>
      <c r="APY51" s="75"/>
      <c r="APZ51" s="75"/>
      <c r="AQA51" s="75"/>
      <c r="AQB51" s="75"/>
      <c r="AQC51" s="75"/>
      <c r="AQD51" s="75"/>
      <c r="AQE51" s="75"/>
      <c r="AQF51" s="75"/>
      <c r="AQG51" s="75"/>
      <c r="AQH51" s="75"/>
      <c r="AQI51" s="75"/>
      <c r="AQJ51" s="75"/>
      <c r="AQK51" s="75"/>
      <c r="AQL51" s="75"/>
      <c r="AQM51" s="75"/>
      <c r="AQN51" s="75"/>
      <c r="AQO51" s="75"/>
      <c r="AQP51" s="75"/>
      <c r="AQQ51" s="75"/>
      <c r="AQR51" s="75"/>
      <c r="AQS51" s="75"/>
      <c r="AQT51" s="75"/>
      <c r="AQU51" s="75"/>
      <c r="AQV51" s="75"/>
      <c r="AQW51" s="75"/>
      <c r="AQX51" s="75"/>
      <c r="AQY51" s="75"/>
      <c r="AQZ51" s="75"/>
      <c r="ARA51" s="75"/>
      <c r="ARB51" s="75"/>
      <c r="ARC51" s="75"/>
      <c r="ARD51" s="75"/>
      <c r="ARE51" s="75"/>
      <c r="ARF51" s="75"/>
      <c r="ARG51" s="75"/>
      <c r="ARH51" s="75"/>
      <c r="ARI51" s="75"/>
      <c r="ARJ51" s="75"/>
      <c r="ARK51" s="75"/>
      <c r="ARL51" s="75"/>
      <c r="ARM51" s="75"/>
      <c r="ARN51" s="75"/>
      <c r="ARO51" s="75"/>
      <c r="ARP51" s="75"/>
      <c r="ARQ51" s="75"/>
      <c r="ARR51" s="75"/>
      <c r="ARS51" s="75"/>
      <c r="ART51" s="75"/>
      <c r="ARU51" s="75"/>
      <c r="ARV51" s="75"/>
      <c r="ARW51" s="75"/>
      <c r="ARX51" s="75"/>
      <c r="ARY51" s="75"/>
      <c r="ARZ51" s="75"/>
      <c r="ASA51" s="75"/>
      <c r="ASB51" s="75"/>
      <c r="ASC51" s="75"/>
      <c r="ASD51" s="75"/>
      <c r="ASE51" s="75"/>
      <c r="ASF51" s="75"/>
      <c r="ASG51" s="75"/>
      <c r="ASH51" s="75"/>
      <c r="ASI51" s="75"/>
      <c r="ASJ51" s="75"/>
      <c r="ASK51" s="75"/>
      <c r="ASL51" s="75"/>
      <c r="ASM51" s="75"/>
      <c r="ASN51" s="75"/>
      <c r="ASO51" s="75"/>
      <c r="ASP51" s="75"/>
      <c r="ASQ51" s="75"/>
      <c r="ASR51" s="75"/>
      <c r="ASS51" s="75"/>
      <c r="AST51" s="75"/>
      <c r="ASU51" s="75"/>
      <c r="ASV51" s="75"/>
      <c r="ASW51" s="75"/>
      <c r="ASX51" s="75"/>
      <c r="ASY51" s="75"/>
      <c r="ASZ51" s="75"/>
      <c r="ATA51" s="75"/>
      <c r="ATB51" s="75"/>
      <c r="ATC51" s="75"/>
      <c r="ATD51" s="75"/>
      <c r="ATE51" s="75"/>
      <c r="ATF51" s="75"/>
      <c r="ATG51" s="75"/>
      <c r="ATH51" s="75"/>
      <c r="ATI51" s="75"/>
      <c r="ATJ51" s="75"/>
      <c r="ATK51" s="75"/>
      <c r="ATL51" s="75"/>
      <c r="ATM51" s="75"/>
      <c r="ATN51" s="75"/>
      <c r="ATO51" s="75"/>
      <c r="ATP51" s="75"/>
      <c r="ATQ51" s="75"/>
      <c r="ATR51" s="75"/>
      <c r="ATS51" s="75"/>
      <c r="ATT51" s="75"/>
      <c r="ATU51" s="75"/>
      <c r="ATV51" s="75"/>
      <c r="ATW51" s="75"/>
      <c r="ATX51" s="75"/>
      <c r="ATY51" s="75"/>
      <c r="ATZ51" s="75"/>
      <c r="AUA51" s="75"/>
      <c r="AUB51" s="75"/>
      <c r="AUC51" s="75"/>
      <c r="AUD51" s="75"/>
      <c r="AUE51" s="75"/>
      <c r="AUF51" s="75"/>
      <c r="AUG51" s="75"/>
      <c r="AUH51" s="75"/>
      <c r="AUI51" s="75"/>
      <c r="AUJ51" s="75"/>
      <c r="AUK51" s="75"/>
      <c r="AUL51" s="75"/>
      <c r="AUM51" s="75"/>
      <c r="AUN51" s="75"/>
      <c r="AUO51" s="75"/>
      <c r="AUP51" s="75"/>
      <c r="AUQ51" s="75"/>
      <c r="AUR51" s="75"/>
      <c r="AUS51" s="75"/>
      <c r="AUT51" s="75"/>
      <c r="AUU51" s="75"/>
      <c r="AUV51" s="75"/>
      <c r="AUW51" s="75"/>
      <c r="AUX51" s="75"/>
      <c r="AUY51" s="75"/>
      <c r="AUZ51" s="75"/>
      <c r="AVA51" s="75"/>
      <c r="AVB51" s="75"/>
      <c r="AVC51" s="75"/>
      <c r="AVD51" s="75"/>
      <c r="AVE51" s="75"/>
      <c r="AVF51" s="75"/>
      <c r="AVG51" s="75"/>
      <c r="AVH51" s="75"/>
      <c r="AVI51" s="75"/>
      <c r="AVJ51" s="75"/>
      <c r="AVK51" s="75"/>
      <c r="AVL51" s="75"/>
      <c r="AVM51" s="75"/>
      <c r="AVN51" s="75"/>
      <c r="AVO51" s="75"/>
      <c r="AVP51" s="75"/>
      <c r="AVQ51" s="75"/>
      <c r="AVR51" s="75"/>
      <c r="AVS51" s="75"/>
      <c r="AVT51" s="75"/>
      <c r="AVU51" s="75"/>
      <c r="AVV51" s="75"/>
      <c r="AVW51" s="75"/>
      <c r="AVX51" s="75"/>
      <c r="AVY51" s="75"/>
      <c r="AVZ51" s="75"/>
      <c r="AWA51" s="75"/>
      <c r="AWB51" s="75"/>
      <c r="AWC51" s="75"/>
      <c r="AWD51" s="75"/>
      <c r="AWE51" s="75"/>
      <c r="AWF51" s="75"/>
      <c r="AWG51" s="75"/>
      <c r="AWH51" s="75"/>
      <c r="AWI51" s="75"/>
      <c r="AWJ51" s="75"/>
      <c r="AWK51" s="75"/>
      <c r="AWL51" s="75"/>
      <c r="AWM51" s="75"/>
      <c r="AWN51" s="75"/>
      <c r="AWO51" s="75"/>
      <c r="AWP51" s="75"/>
      <c r="AWQ51" s="75"/>
      <c r="AWR51" s="75"/>
      <c r="AWS51" s="75"/>
      <c r="AWT51" s="75"/>
      <c r="AWU51" s="75"/>
      <c r="AWV51" s="75"/>
      <c r="AWW51" s="75"/>
      <c r="AWX51" s="75"/>
      <c r="AWY51" s="75"/>
      <c r="AWZ51" s="75"/>
      <c r="AXA51" s="75"/>
      <c r="AXB51" s="75"/>
      <c r="AXC51" s="75"/>
      <c r="AXD51" s="75"/>
      <c r="AXE51" s="75"/>
      <c r="AXF51" s="75"/>
      <c r="AXG51" s="75"/>
      <c r="AXH51" s="75"/>
      <c r="AXI51" s="75"/>
      <c r="AXJ51" s="75"/>
      <c r="AXK51" s="75"/>
      <c r="AXL51" s="75"/>
      <c r="AXM51" s="75"/>
      <c r="AXN51" s="75"/>
      <c r="AXO51" s="75"/>
      <c r="AXP51" s="75"/>
      <c r="AXQ51" s="75"/>
      <c r="AXR51" s="75"/>
      <c r="AXS51" s="75"/>
      <c r="AXT51" s="75"/>
      <c r="AXU51" s="75"/>
      <c r="AXV51" s="75"/>
      <c r="AXW51" s="75"/>
      <c r="AXX51" s="75"/>
      <c r="AXY51" s="75"/>
      <c r="AXZ51" s="75"/>
      <c r="AYA51" s="75"/>
      <c r="AYB51" s="75"/>
      <c r="AYC51" s="75"/>
      <c r="AYD51" s="75"/>
      <c r="AYE51" s="75"/>
      <c r="AYF51" s="75"/>
      <c r="AYG51" s="75"/>
      <c r="AYH51" s="75"/>
      <c r="AYI51" s="75"/>
      <c r="AYJ51" s="75"/>
      <c r="AYK51" s="75"/>
      <c r="AYL51" s="75"/>
      <c r="AYM51" s="75"/>
      <c r="AYN51" s="75"/>
      <c r="AYO51" s="75"/>
      <c r="AYP51" s="75"/>
      <c r="AYQ51" s="75"/>
      <c r="AYR51" s="75"/>
      <c r="AYS51" s="75"/>
      <c r="AYT51" s="75"/>
      <c r="AYU51" s="75"/>
      <c r="AYV51" s="75"/>
      <c r="AYW51" s="75"/>
      <c r="AYX51" s="75"/>
      <c r="AYY51" s="75"/>
      <c r="AYZ51" s="75"/>
      <c r="AZA51" s="75"/>
      <c r="AZB51" s="75"/>
      <c r="AZC51" s="75"/>
      <c r="AZD51" s="75"/>
      <c r="AZE51" s="75"/>
      <c r="AZF51" s="75"/>
      <c r="AZG51" s="75"/>
      <c r="AZH51" s="75"/>
      <c r="AZI51" s="75"/>
      <c r="AZJ51" s="75"/>
      <c r="AZK51" s="75"/>
      <c r="AZL51" s="75"/>
      <c r="AZM51" s="75"/>
      <c r="AZN51" s="75"/>
      <c r="AZO51" s="75"/>
      <c r="AZP51" s="75"/>
      <c r="AZQ51" s="75"/>
      <c r="AZR51" s="75"/>
      <c r="AZS51" s="75"/>
      <c r="AZT51" s="75"/>
      <c r="AZU51" s="75"/>
      <c r="AZV51" s="75"/>
      <c r="AZW51" s="75"/>
      <c r="AZX51" s="75"/>
      <c r="AZY51" s="75"/>
      <c r="AZZ51" s="75"/>
      <c r="BAA51" s="75"/>
      <c r="BAB51" s="75"/>
      <c r="BAC51" s="75"/>
      <c r="BAD51" s="75"/>
      <c r="BAE51" s="75"/>
      <c r="BAF51" s="75"/>
      <c r="BAG51" s="75"/>
      <c r="BAH51" s="75"/>
      <c r="BAI51" s="75"/>
      <c r="BAJ51" s="75"/>
      <c r="BAK51" s="75"/>
      <c r="BAL51" s="75"/>
      <c r="BAM51" s="75"/>
      <c r="BAN51" s="75"/>
      <c r="BAO51" s="75"/>
      <c r="BAP51" s="75"/>
      <c r="BAQ51" s="75"/>
      <c r="BAR51" s="75"/>
      <c r="BAS51" s="75"/>
      <c r="BAT51" s="75"/>
      <c r="BAU51" s="75"/>
      <c r="BAV51" s="75"/>
      <c r="BAW51" s="75"/>
      <c r="BAX51" s="75"/>
      <c r="BAY51" s="75"/>
      <c r="BAZ51" s="75"/>
      <c r="BBA51" s="75"/>
      <c r="BBB51" s="75"/>
      <c r="BBC51" s="75"/>
      <c r="BBD51" s="75"/>
      <c r="BBE51" s="75"/>
      <c r="BBF51" s="75"/>
      <c r="BBG51" s="75"/>
      <c r="BBH51" s="75"/>
      <c r="BBI51" s="75"/>
      <c r="BBJ51" s="75"/>
      <c r="BBK51" s="75"/>
      <c r="BBL51" s="75"/>
      <c r="BBM51" s="75"/>
      <c r="BBN51" s="75"/>
      <c r="BBO51" s="75"/>
      <c r="BBP51" s="75"/>
      <c r="BBQ51" s="75"/>
      <c r="BBR51" s="75"/>
      <c r="BBS51" s="75"/>
      <c r="BBT51" s="75"/>
      <c r="BBU51" s="75"/>
      <c r="BBV51" s="75"/>
      <c r="BBW51" s="75"/>
      <c r="BBX51" s="75"/>
      <c r="BBY51" s="75"/>
      <c r="BBZ51" s="75"/>
      <c r="BCA51" s="75"/>
      <c r="BCB51" s="75"/>
      <c r="BCC51" s="75"/>
      <c r="BCD51" s="75"/>
      <c r="BCE51" s="75"/>
      <c r="BCF51" s="75"/>
      <c r="BCG51" s="75"/>
      <c r="BCH51" s="75"/>
      <c r="BCI51" s="75"/>
      <c r="BCJ51" s="75"/>
      <c r="BCK51" s="75"/>
      <c r="BCL51" s="75"/>
      <c r="BCM51" s="75"/>
      <c r="BCN51" s="75"/>
      <c r="BCO51" s="75"/>
      <c r="BCP51" s="75"/>
      <c r="BCQ51" s="75"/>
      <c r="BCR51" s="75"/>
      <c r="BCS51" s="75"/>
      <c r="BCT51" s="75"/>
      <c r="BCU51" s="75"/>
      <c r="BCV51" s="75"/>
      <c r="BCW51" s="75"/>
      <c r="BCX51" s="75"/>
      <c r="BCY51" s="75"/>
      <c r="BCZ51" s="75"/>
      <c r="BDA51" s="75"/>
      <c r="BDB51" s="75"/>
      <c r="BDC51" s="75"/>
      <c r="BDD51" s="75"/>
      <c r="BDE51" s="75"/>
      <c r="BDF51" s="75"/>
      <c r="BDG51" s="75"/>
      <c r="BDH51" s="75"/>
      <c r="BDI51" s="75"/>
      <c r="BDJ51" s="75"/>
      <c r="BDK51" s="75"/>
      <c r="BDL51" s="75"/>
      <c r="BDM51" s="75"/>
      <c r="BDN51" s="75"/>
      <c r="BDO51" s="75"/>
      <c r="BDP51" s="75"/>
      <c r="BDQ51" s="75"/>
      <c r="BDR51" s="75"/>
      <c r="BDS51" s="75"/>
      <c r="BDT51" s="75"/>
      <c r="BDU51" s="75"/>
      <c r="BDV51" s="75"/>
      <c r="BDW51" s="75"/>
      <c r="BDX51" s="75"/>
      <c r="BDY51" s="75"/>
      <c r="BDZ51" s="75"/>
      <c r="BEA51" s="75"/>
      <c r="BEB51" s="75"/>
      <c r="BEC51" s="75"/>
      <c r="BED51" s="75"/>
      <c r="BEE51" s="75"/>
      <c r="BEF51" s="75"/>
      <c r="BEG51" s="75"/>
      <c r="BEH51" s="75"/>
      <c r="BEI51" s="75"/>
      <c r="BEJ51" s="75"/>
      <c r="BEK51" s="75"/>
      <c r="BEL51" s="75"/>
      <c r="BEM51" s="75"/>
      <c r="BEN51" s="75"/>
      <c r="BEO51" s="75"/>
      <c r="BEP51" s="75"/>
      <c r="BEQ51" s="75"/>
      <c r="BER51" s="75"/>
      <c r="BES51" s="75"/>
      <c r="BET51" s="75"/>
      <c r="BEU51" s="75"/>
      <c r="BEV51" s="75"/>
      <c r="BEW51" s="75"/>
      <c r="BEX51" s="75"/>
      <c r="BEY51" s="75"/>
      <c r="BEZ51" s="75"/>
      <c r="BFA51" s="75"/>
      <c r="BFB51" s="75"/>
      <c r="BFC51" s="75"/>
      <c r="BFD51" s="75"/>
      <c r="BFE51" s="75"/>
      <c r="BFF51" s="75"/>
      <c r="BFG51" s="75"/>
      <c r="BFH51" s="75"/>
      <c r="BFI51" s="75"/>
      <c r="BFJ51" s="75"/>
      <c r="BFK51" s="75"/>
      <c r="BFL51" s="75"/>
      <c r="BFM51" s="75"/>
      <c r="BFN51" s="75"/>
      <c r="BFO51" s="75"/>
      <c r="BFP51" s="75"/>
      <c r="BFQ51" s="75"/>
      <c r="BFR51" s="75"/>
      <c r="BFS51" s="75"/>
      <c r="BFT51" s="75"/>
      <c r="BFU51" s="75"/>
      <c r="BFV51" s="75"/>
      <c r="BFW51" s="75"/>
      <c r="BFX51" s="75"/>
      <c r="BFY51" s="75"/>
      <c r="BFZ51" s="75"/>
      <c r="BGA51" s="75"/>
      <c r="BGB51" s="75"/>
      <c r="BGC51" s="75"/>
      <c r="BGD51" s="75"/>
      <c r="BGE51" s="75"/>
      <c r="BGF51" s="75"/>
      <c r="BGG51" s="75"/>
      <c r="BGH51" s="75"/>
      <c r="BGI51" s="75"/>
      <c r="BGJ51" s="75"/>
      <c r="BGK51" s="75"/>
      <c r="BGL51" s="75"/>
      <c r="BGM51" s="75"/>
      <c r="BGN51" s="75"/>
      <c r="BGO51" s="75"/>
      <c r="BGP51" s="75"/>
      <c r="BGQ51" s="75"/>
      <c r="BGR51" s="75"/>
      <c r="BGS51" s="75"/>
      <c r="BGT51" s="75"/>
      <c r="BGU51" s="75"/>
      <c r="BGV51" s="75"/>
      <c r="BGW51" s="75"/>
      <c r="BGX51" s="75"/>
      <c r="BGY51" s="75"/>
      <c r="BGZ51" s="75"/>
      <c r="BHA51" s="75"/>
      <c r="BHB51" s="75"/>
      <c r="BHC51" s="75"/>
      <c r="BHD51" s="75"/>
      <c r="BHE51" s="75"/>
      <c r="BHF51" s="75"/>
      <c r="BHG51" s="75"/>
      <c r="BHH51" s="75"/>
      <c r="BHI51" s="75"/>
      <c r="BHJ51" s="75"/>
      <c r="BHK51" s="75"/>
      <c r="BHL51" s="75"/>
      <c r="BHM51" s="75"/>
      <c r="BHN51" s="75"/>
      <c r="BHO51" s="75"/>
      <c r="BHP51" s="75"/>
      <c r="BHQ51" s="75"/>
      <c r="BHR51" s="75"/>
      <c r="BHS51" s="75"/>
      <c r="BHT51" s="75"/>
      <c r="BHU51" s="75"/>
      <c r="BHV51" s="75"/>
      <c r="BHW51" s="75"/>
      <c r="BHX51" s="75"/>
      <c r="BHY51" s="75"/>
      <c r="BHZ51" s="75"/>
      <c r="BIA51" s="75"/>
      <c r="BIB51" s="75"/>
      <c r="BIC51" s="75"/>
      <c r="BID51" s="75"/>
      <c r="BIE51" s="75"/>
      <c r="BIF51" s="75"/>
      <c r="BIG51" s="75"/>
      <c r="BIH51" s="75"/>
      <c r="BII51" s="75"/>
      <c r="BIJ51" s="75"/>
      <c r="BIK51" s="75"/>
      <c r="BIL51" s="75"/>
      <c r="BIM51" s="75"/>
      <c r="BIN51" s="75"/>
      <c r="BIO51" s="75"/>
      <c r="BIP51" s="75"/>
      <c r="BIQ51" s="75"/>
      <c r="BIR51" s="75"/>
      <c r="BIS51" s="75"/>
      <c r="BIT51" s="75"/>
      <c r="BIU51" s="75"/>
      <c r="BIV51" s="75"/>
      <c r="BIW51" s="75"/>
      <c r="BIX51" s="75"/>
      <c r="BIY51" s="75"/>
      <c r="BIZ51" s="75"/>
      <c r="BJA51" s="75"/>
      <c r="BJB51" s="75"/>
      <c r="BJC51" s="75"/>
      <c r="BJD51" s="75"/>
      <c r="BJE51" s="75"/>
      <c r="BJF51" s="75"/>
      <c r="BJG51" s="75"/>
      <c r="BJH51" s="75"/>
      <c r="BJI51" s="75"/>
      <c r="BJJ51" s="75"/>
      <c r="BJK51" s="75"/>
      <c r="BJL51" s="75"/>
      <c r="BJM51" s="75"/>
      <c r="BJN51" s="75"/>
      <c r="BJO51" s="75"/>
      <c r="BJP51" s="75"/>
      <c r="BJQ51" s="75"/>
      <c r="BJR51" s="75"/>
      <c r="BJS51" s="75"/>
      <c r="BJT51" s="75"/>
      <c r="BJU51" s="75"/>
      <c r="BJV51" s="75"/>
      <c r="BJW51" s="75"/>
      <c r="BJX51" s="75"/>
      <c r="BJY51" s="75"/>
      <c r="BJZ51" s="75"/>
      <c r="BKA51" s="75"/>
      <c r="BKB51" s="75"/>
      <c r="BKC51" s="75"/>
      <c r="BKD51" s="75"/>
      <c r="BKE51" s="75"/>
      <c r="BKF51" s="75"/>
      <c r="BKG51" s="75"/>
      <c r="BKH51" s="75"/>
      <c r="BKI51" s="75"/>
      <c r="BKJ51" s="75"/>
      <c r="BKK51" s="75"/>
      <c r="BKL51" s="75"/>
      <c r="BKM51" s="75"/>
      <c r="BKN51" s="75"/>
      <c r="BKO51" s="75"/>
      <c r="BKP51" s="75"/>
      <c r="BKQ51" s="75"/>
      <c r="BKR51" s="75"/>
      <c r="BKS51" s="75"/>
      <c r="BKT51" s="75"/>
      <c r="BKU51" s="75"/>
      <c r="BKV51" s="75"/>
      <c r="BKW51" s="75"/>
      <c r="BKX51" s="75"/>
      <c r="BKY51" s="75"/>
      <c r="BKZ51" s="75"/>
      <c r="BLA51" s="75"/>
      <c r="BLB51" s="75"/>
      <c r="BLC51" s="75"/>
      <c r="BLD51" s="75"/>
      <c r="BLE51" s="75"/>
      <c r="BLF51" s="75"/>
      <c r="BLG51" s="75"/>
      <c r="BLH51" s="75"/>
      <c r="BLI51" s="75"/>
      <c r="BLJ51" s="75"/>
      <c r="BLK51" s="75"/>
      <c r="BLL51" s="75"/>
      <c r="BLM51" s="75"/>
      <c r="BLN51" s="75"/>
      <c r="BLO51" s="75"/>
      <c r="BLP51" s="75"/>
      <c r="BLQ51" s="75"/>
      <c r="BLR51" s="75"/>
      <c r="BLS51" s="75"/>
      <c r="BLT51" s="75"/>
      <c r="BLU51" s="75"/>
      <c r="BLV51" s="75"/>
      <c r="BLW51" s="75"/>
      <c r="BLX51" s="75"/>
      <c r="BLY51" s="75"/>
      <c r="BLZ51" s="75"/>
      <c r="BMA51" s="75"/>
      <c r="BMB51" s="75"/>
      <c r="BMC51" s="75"/>
      <c r="BMD51" s="75"/>
      <c r="BME51" s="75"/>
      <c r="BMF51" s="75"/>
      <c r="BMG51" s="75"/>
      <c r="BMH51" s="75"/>
      <c r="BMI51" s="75"/>
      <c r="BMJ51" s="75"/>
      <c r="BMK51" s="75"/>
      <c r="BML51" s="75"/>
      <c r="BMM51" s="75"/>
      <c r="BMN51" s="75"/>
      <c r="BMO51" s="75"/>
      <c r="BMP51" s="75"/>
      <c r="BMQ51" s="75"/>
      <c r="BMR51" s="75"/>
      <c r="BMS51" s="75"/>
      <c r="BMT51" s="75"/>
      <c r="BMU51" s="75"/>
      <c r="BMV51" s="75"/>
      <c r="BMW51" s="75"/>
      <c r="BMX51" s="75"/>
      <c r="BMY51" s="75"/>
      <c r="BMZ51" s="75"/>
      <c r="BNA51" s="75"/>
      <c r="BNB51" s="75"/>
      <c r="BNC51" s="75"/>
      <c r="BND51" s="75"/>
      <c r="BNE51" s="75"/>
      <c r="BNF51" s="75"/>
      <c r="BNG51" s="75"/>
      <c r="BNH51" s="75"/>
      <c r="BNI51" s="75"/>
      <c r="BNJ51" s="75"/>
      <c r="BNK51" s="75"/>
      <c r="BNL51" s="75"/>
      <c r="BNM51" s="75"/>
      <c r="BNN51" s="75"/>
      <c r="BNO51" s="75"/>
      <c r="BNP51" s="75"/>
      <c r="BNQ51" s="75"/>
      <c r="BNR51" s="75"/>
      <c r="BNS51" s="75"/>
      <c r="BNT51" s="75"/>
      <c r="BNU51" s="75"/>
      <c r="BNV51" s="75"/>
      <c r="BNW51" s="75"/>
      <c r="BNX51" s="75"/>
      <c r="BNY51" s="75"/>
      <c r="BNZ51" s="75"/>
      <c r="BOA51" s="75"/>
      <c r="BOB51" s="75"/>
      <c r="BOC51" s="75"/>
      <c r="BOD51" s="75"/>
      <c r="BOE51" s="75"/>
      <c r="BOF51" s="75"/>
      <c r="BOG51" s="75"/>
      <c r="BOH51" s="75"/>
      <c r="BOI51" s="75"/>
      <c r="BOJ51" s="75"/>
      <c r="BOK51" s="75"/>
      <c r="BOL51" s="75"/>
      <c r="BOM51" s="75"/>
      <c r="BON51" s="75"/>
      <c r="BOO51" s="75"/>
      <c r="BOP51" s="75"/>
      <c r="BOQ51" s="75"/>
      <c r="BOR51" s="75"/>
      <c r="BOS51" s="75"/>
      <c r="BOT51" s="75"/>
      <c r="BOU51" s="75"/>
      <c r="BOV51" s="75"/>
      <c r="BOW51" s="75"/>
      <c r="BOX51" s="75"/>
      <c r="BOY51" s="75"/>
      <c r="BOZ51" s="75"/>
      <c r="BPA51" s="75"/>
      <c r="BPB51" s="75"/>
      <c r="BPC51" s="75"/>
      <c r="BPD51" s="75"/>
      <c r="BPE51" s="75"/>
      <c r="BPF51" s="75"/>
      <c r="BPG51" s="75"/>
      <c r="BPH51" s="75"/>
      <c r="BPI51" s="75"/>
      <c r="BPJ51" s="75"/>
      <c r="BPK51" s="75"/>
      <c r="BPL51" s="75"/>
      <c r="BPM51" s="75"/>
      <c r="BPN51" s="75"/>
      <c r="BPO51" s="75"/>
      <c r="BPP51" s="75"/>
      <c r="BPQ51" s="75"/>
      <c r="BPR51" s="75"/>
      <c r="BPS51" s="75"/>
      <c r="BPT51" s="75"/>
      <c r="BPU51" s="75"/>
      <c r="BPV51" s="75"/>
      <c r="BPW51" s="75"/>
      <c r="BPX51" s="75"/>
      <c r="BPY51" s="75"/>
      <c r="BPZ51" s="75"/>
      <c r="BQA51" s="75"/>
      <c r="BQB51" s="75"/>
      <c r="BQC51" s="75"/>
      <c r="BQD51" s="75"/>
      <c r="BQE51" s="75"/>
      <c r="BQF51" s="75"/>
      <c r="BQG51" s="75"/>
      <c r="BQH51" s="75"/>
      <c r="BQI51" s="75"/>
      <c r="BQJ51" s="75"/>
      <c r="BQK51" s="75"/>
      <c r="BQL51" s="75"/>
      <c r="BQM51" s="75"/>
      <c r="BQN51" s="75"/>
      <c r="BQO51" s="75"/>
      <c r="BQP51" s="75"/>
      <c r="BQQ51" s="75"/>
      <c r="BQR51" s="75"/>
      <c r="BQS51" s="75"/>
      <c r="BQT51" s="75"/>
      <c r="BQU51" s="75"/>
      <c r="BQV51" s="75"/>
      <c r="BQW51" s="75"/>
      <c r="BQX51" s="75"/>
      <c r="BQY51" s="75"/>
      <c r="BQZ51" s="75"/>
      <c r="BRA51" s="75"/>
      <c r="BRB51" s="75"/>
      <c r="BRC51" s="75"/>
      <c r="BRD51" s="75"/>
      <c r="BRE51" s="75"/>
      <c r="BRF51" s="75"/>
      <c r="BRG51" s="75"/>
      <c r="BRH51" s="75"/>
      <c r="BRI51" s="75"/>
      <c r="BRJ51" s="75"/>
      <c r="BRK51" s="75"/>
      <c r="BRL51" s="75"/>
      <c r="BRM51" s="75"/>
      <c r="BRN51" s="75"/>
      <c r="BRO51" s="75"/>
      <c r="BRP51" s="75"/>
      <c r="BRQ51" s="75"/>
      <c r="BRR51" s="75"/>
      <c r="BRS51" s="75"/>
      <c r="BRT51" s="75"/>
      <c r="BRU51" s="75"/>
      <c r="BRV51" s="75"/>
      <c r="BRW51" s="75"/>
      <c r="BRX51" s="75"/>
      <c r="BRY51" s="75"/>
      <c r="BRZ51" s="75"/>
      <c r="BSA51" s="75"/>
      <c r="BSB51" s="75"/>
      <c r="BSC51" s="75"/>
      <c r="BSD51" s="75"/>
      <c r="BSE51" s="75"/>
      <c r="BSF51" s="75"/>
      <c r="BSG51" s="75"/>
      <c r="BSH51" s="75"/>
      <c r="BSI51" s="75"/>
      <c r="BSJ51" s="75"/>
      <c r="BSK51" s="75"/>
      <c r="BSL51" s="75"/>
      <c r="BSM51" s="75"/>
      <c r="BSN51" s="75"/>
      <c r="BSO51" s="75"/>
      <c r="BSP51" s="75"/>
      <c r="BSQ51" s="75"/>
      <c r="BSR51" s="75"/>
      <c r="BSS51" s="75"/>
      <c r="BST51" s="75"/>
      <c r="BSU51" s="75"/>
      <c r="BSV51" s="75"/>
      <c r="BSW51" s="75"/>
      <c r="BSX51" s="75"/>
      <c r="BSY51" s="75"/>
      <c r="BSZ51" s="75"/>
      <c r="BTA51" s="75"/>
      <c r="BTB51" s="75"/>
      <c r="BTC51" s="75"/>
      <c r="BTD51" s="75"/>
      <c r="BTE51" s="75"/>
      <c r="BTF51" s="75"/>
      <c r="BTG51" s="75"/>
      <c r="BTH51" s="75"/>
      <c r="BTI51" s="75"/>
      <c r="BTJ51" s="75"/>
      <c r="BTK51" s="75"/>
      <c r="BTL51" s="75"/>
      <c r="BTM51" s="75"/>
      <c r="BTN51" s="75"/>
      <c r="BTO51" s="75"/>
      <c r="BTP51" s="75"/>
      <c r="BTQ51" s="75"/>
      <c r="BTR51" s="75"/>
      <c r="BTS51" s="75"/>
      <c r="BTT51" s="75"/>
      <c r="BTU51" s="75"/>
      <c r="BTV51" s="75"/>
      <c r="BTW51" s="75"/>
      <c r="BTX51" s="75"/>
      <c r="BTY51" s="75"/>
      <c r="BTZ51" s="75"/>
      <c r="BUA51" s="75"/>
      <c r="BUB51" s="75"/>
      <c r="BUC51" s="75"/>
      <c r="BUD51" s="75"/>
      <c r="BUE51" s="75"/>
      <c r="BUF51" s="75"/>
      <c r="BUG51" s="75"/>
      <c r="BUH51" s="75"/>
      <c r="BUI51" s="75"/>
      <c r="BUJ51" s="75"/>
      <c r="BUK51" s="75"/>
      <c r="BUL51" s="75"/>
      <c r="BUM51" s="75"/>
      <c r="BUN51" s="75"/>
      <c r="BUO51" s="75"/>
      <c r="BUP51" s="75"/>
      <c r="BUQ51" s="75"/>
      <c r="BUR51" s="75"/>
      <c r="BUS51" s="75"/>
      <c r="BUT51" s="75"/>
      <c r="BUU51" s="75"/>
      <c r="BUV51" s="75"/>
      <c r="BUW51" s="75"/>
      <c r="BUX51" s="75"/>
      <c r="BUY51" s="75"/>
      <c r="BUZ51" s="75"/>
      <c r="BVA51" s="75"/>
      <c r="BVB51" s="75"/>
      <c r="BVC51" s="75"/>
      <c r="BVD51" s="75"/>
      <c r="BVE51" s="75"/>
      <c r="BVF51" s="75"/>
      <c r="BVG51" s="75"/>
      <c r="BVH51" s="75"/>
      <c r="BVI51" s="75"/>
      <c r="BVJ51" s="75"/>
      <c r="BVK51" s="75"/>
      <c r="BVL51" s="75"/>
      <c r="BVM51" s="75"/>
      <c r="BVN51" s="75"/>
      <c r="BVO51" s="75"/>
      <c r="BVP51" s="75"/>
      <c r="BVQ51" s="75"/>
      <c r="BVR51" s="75"/>
      <c r="BVS51" s="75"/>
      <c r="BVT51" s="75"/>
      <c r="BVU51" s="75"/>
      <c r="BVV51" s="75"/>
      <c r="BVW51" s="75"/>
      <c r="BVX51" s="75"/>
      <c r="BVY51" s="75"/>
      <c r="BVZ51" s="75"/>
      <c r="BWA51" s="75"/>
      <c r="BWB51" s="75"/>
      <c r="BWC51" s="75"/>
      <c r="BWD51" s="75"/>
      <c r="BWE51" s="75"/>
      <c r="BWF51" s="75"/>
      <c r="BWG51" s="75"/>
      <c r="BWH51" s="75"/>
      <c r="BWI51" s="75"/>
      <c r="BWJ51" s="75"/>
      <c r="BWK51" s="75"/>
      <c r="BWL51" s="75"/>
      <c r="BWM51" s="75"/>
      <c r="BWN51" s="75"/>
      <c r="BWO51" s="75"/>
      <c r="BWP51" s="75"/>
      <c r="BWQ51" s="75"/>
      <c r="BWR51" s="75"/>
      <c r="BWS51" s="75"/>
      <c r="BWT51" s="75"/>
      <c r="BWU51" s="75"/>
      <c r="BWV51" s="75"/>
      <c r="BWW51" s="75"/>
      <c r="BWX51" s="75"/>
      <c r="BWY51" s="75"/>
      <c r="BWZ51" s="75"/>
      <c r="BXA51" s="75"/>
      <c r="BXB51" s="75"/>
      <c r="BXC51" s="75"/>
      <c r="BXD51" s="75"/>
      <c r="BXE51" s="75"/>
      <c r="BXF51" s="75"/>
      <c r="BXG51" s="75"/>
      <c r="BXH51" s="75"/>
      <c r="BXI51" s="75"/>
      <c r="BXJ51" s="75"/>
      <c r="BXK51" s="75"/>
      <c r="BXL51" s="75"/>
      <c r="BXM51" s="75"/>
      <c r="BXN51" s="75"/>
      <c r="BXO51" s="75"/>
      <c r="BXP51" s="75"/>
      <c r="BXQ51" s="75"/>
      <c r="BXR51" s="75"/>
      <c r="BXS51" s="75"/>
      <c r="BXT51" s="75"/>
      <c r="BXU51" s="75"/>
      <c r="BXV51" s="75"/>
      <c r="BXW51" s="75"/>
      <c r="BXX51" s="75"/>
      <c r="BXY51" s="75"/>
      <c r="BXZ51" s="75"/>
      <c r="BYA51" s="75"/>
      <c r="BYB51" s="75"/>
      <c r="BYC51" s="75"/>
      <c r="BYD51" s="75"/>
      <c r="BYE51" s="75"/>
      <c r="BYF51" s="75"/>
      <c r="BYG51" s="75"/>
      <c r="BYH51" s="75"/>
      <c r="BYI51" s="75"/>
      <c r="BYJ51" s="75"/>
      <c r="BYK51" s="75"/>
      <c r="BYL51" s="75"/>
      <c r="BYM51" s="75"/>
      <c r="BYN51" s="75"/>
      <c r="BYO51" s="75"/>
      <c r="BYP51" s="75"/>
      <c r="BYQ51" s="75"/>
      <c r="BYR51" s="75"/>
      <c r="BYS51" s="75"/>
      <c r="BYT51" s="75"/>
      <c r="BYU51" s="75"/>
      <c r="BYV51" s="75"/>
      <c r="BYW51" s="75"/>
      <c r="BYX51" s="75"/>
      <c r="BYY51" s="75"/>
      <c r="BYZ51" s="75"/>
      <c r="BZA51" s="75"/>
      <c r="BZB51" s="75"/>
      <c r="BZC51" s="75"/>
      <c r="BZD51" s="75"/>
      <c r="BZE51" s="75"/>
      <c r="BZF51" s="75"/>
      <c r="BZG51" s="75"/>
      <c r="BZH51" s="75"/>
      <c r="BZI51" s="75"/>
      <c r="BZJ51" s="75"/>
      <c r="BZK51" s="75"/>
      <c r="BZL51" s="75"/>
      <c r="BZM51" s="75"/>
      <c r="BZN51" s="75"/>
      <c r="BZO51" s="75"/>
      <c r="BZP51" s="75"/>
      <c r="BZQ51" s="75"/>
      <c r="BZR51" s="75"/>
      <c r="BZS51" s="75"/>
      <c r="BZT51" s="75"/>
      <c r="BZU51" s="75"/>
      <c r="BZV51" s="75"/>
      <c r="BZW51" s="75"/>
      <c r="BZX51" s="75"/>
      <c r="BZY51" s="75"/>
      <c r="BZZ51" s="75"/>
      <c r="CAA51" s="75"/>
      <c r="CAB51" s="75"/>
      <c r="CAC51" s="75"/>
      <c r="CAD51" s="75"/>
      <c r="CAE51" s="75"/>
      <c r="CAF51" s="75"/>
      <c r="CAG51" s="75"/>
      <c r="CAH51" s="75"/>
      <c r="CAI51" s="75"/>
      <c r="CAJ51" s="75"/>
      <c r="CAK51" s="75"/>
      <c r="CAL51" s="75"/>
      <c r="CAM51" s="75"/>
      <c r="CAN51" s="75"/>
      <c r="CAO51" s="75"/>
      <c r="CAP51" s="75"/>
      <c r="CAQ51" s="75"/>
      <c r="CAR51" s="75"/>
      <c r="CAS51" s="75"/>
      <c r="CAT51" s="75"/>
      <c r="CAU51" s="75"/>
      <c r="CAV51" s="75"/>
      <c r="CAW51" s="75"/>
      <c r="CAX51" s="75"/>
      <c r="CAY51" s="75"/>
      <c r="CAZ51" s="75"/>
      <c r="CBA51" s="75"/>
      <c r="CBB51" s="75"/>
      <c r="CBC51" s="75"/>
      <c r="CBD51" s="75"/>
      <c r="CBE51" s="75"/>
      <c r="CBF51" s="75"/>
      <c r="CBG51" s="75"/>
      <c r="CBH51" s="75"/>
      <c r="CBI51" s="75"/>
      <c r="CBJ51" s="75"/>
      <c r="CBK51" s="75"/>
      <c r="CBL51" s="75"/>
      <c r="CBM51" s="75"/>
      <c r="CBN51" s="75"/>
      <c r="CBO51" s="75"/>
      <c r="CBP51" s="75"/>
      <c r="CBQ51" s="75"/>
      <c r="CBR51" s="75"/>
      <c r="CBS51" s="75"/>
      <c r="CBT51" s="75"/>
      <c r="CBU51" s="75"/>
      <c r="CBV51" s="75"/>
      <c r="CBW51" s="75"/>
      <c r="CBX51" s="75"/>
      <c r="CBY51" s="75"/>
      <c r="CBZ51" s="75"/>
      <c r="CCA51" s="75"/>
      <c r="CCB51" s="75"/>
      <c r="CCC51" s="75"/>
      <c r="CCD51" s="75"/>
      <c r="CCE51" s="75"/>
      <c r="CCF51" s="75"/>
      <c r="CCG51" s="75"/>
      <c r="CCH51" s="75"/>
      <c r="CCI51" s="75"/>
      <c r="CCJ51" s="75"/>
      <c r="CCK51" s="75"/>
      <c r="CCL51" s="75"/>
      <c r="CCM51" s="75"/>
      <c r="CCN51" s="75"/>
      <c r="CCO51" s="75"/>
      <c r="CCP51" s="75"/>
      <c r="CCQ51" s="75"/>
      <c r="CCR51" s="75"/>
      <c r="CCS51" s="75"/>
      <c r="CCT51" s="75"/>
      <c r="CCU51" s="75"/>
      <c r="CCV51" s="75"/>
      <c r="CCW51" s="75"/>
      <c r="CCX51" s="75"/>
      <c r="CCY51" s="75"/>
      <c r="CCZ51" s="75"/>
      <c r="CDA51" s="75"/>
      <c r="CDB51" s="75"/>
      <c r="CDC51" s="75"/>
      <c r="CDD51" s="75"/>
      <c r="CDE51" s="75"/>
      <c r="CDF51" s="75"/>
      <c r="CDG51" s="75"/>
      <c r="CDH51" s="75"/>
      <c r="CDI51" s="75"/>
      <c r="CDJ51" s="75"/>
      <c r="CDK51" s="75"/>
      <c r="CDL51" s="75"/>
      <c r="CDM51" s="75"/>
      <c r="CDN51" s="75"/>
      <c r="CDO51" s="75"/>
      <c r="CDP51" s="75"/>
      <c r="CDQ51" s="75"/>
      <c r="CDR51" s="75"/>
      <c r="CDS51" s="75"/>
      <c r="CDT51" s="75"/>
      <c r="CDU51" s="75"/>
      <c r="CDV51" s="75"/>
      <c r="CDW51" s="75"/>
      <c r="CDX51" s="75"/>
      <c r="CDY51" s="75"/>
      <c r="CDZ51" s="75"/>
      <c r="CEA51" s="75"/>
      <c r="CEB51" s="75"/>
      <c r="CEC51" s="75"/>
      <c r="CED51" s="75"/>
      <c r="CEE51" s="75"/>
      <c r="CEF51" s="75"/>
      <c r="CEG51" s="75"/>
      <c r="CEH51" s="75"/>
      <c r="CEI51" s="75"/>
      <c r="CEJ51" s="75"/>
      <c r="CEK51" s="75"/>
      <c r="CEL51" s="75"/>
      <c r="CEM51" s="75"/>
      <c r="CEN51" s="75"/>
      <c r="CEO51" s="75"/>
      <c r="CEP51" s="75"/>
      <c r="CEQ51" s="75"/>
      <c r="CER51" s="75"/>
      <c r="CES51" s="75"/>
      <c r="CET51" s="75"/>
      <c r="CEU51" s="75"/>
      <c r="CEV51" s="75"/>
      <c r="CEW51" s="75"/>
      <c r="CEX51" s="75"/>
      <c r="CEY51" s="75"/>
      <c r="CEZ51" s="75"/>
      <c r="CFA51" s="75"/>
      <c r="CFB51" s="75"/>
      <c r="CFC51" s="75"/>
      <c r="CFD51" s="75"/>
      <c r="CFE51" s="75"/>
      <c r="CFF51" s="75"/>
      <c r="CFG51" s="75"/>
      <c r="CFH51" s="75"/>
      <c r="CFI51" s="75"/>
      <c r="CFJ51" s="75"/>
      <c r="CFK51" s="75"/>
      <c r="CFL51" s="75"/>
      <c r="CFM51" s="75"/>
      <c r="CFN51" s="75"/>
      <c r="CFO51" s="75"/>
      <c r="CFP51" s="75"/>
      <c r="CFQ51" s="75"/>
      <c r="CFR51" s="75"/>
      <c r="CFS51" s="75"/>
      <c r="CFT51" s="75"/>
      <c r="CFU51" s="75"/>
      <c r="CFV51" s="75"/>
      <c r="CFW51" s="75"/>
      <c r="CFX51" s="75"/>
      <c r="CFY51" s="75"/>
      <c r="CFZ51" s="75"/>
      <c r="CGA51" s="75"/>
      <c r="CGB51" s="75"/>
      <c r="CGC51" s="75"/>
      <c r="CGD51" s="75"/>
      <c r="CGE51" s="75"/>
      <c r="CGF51" s="75"/>
      <c r="CGG51" s="75"/>
      <c r="CGH51" s="75"/>
      <c r="CGI51" s="75"/>
      <c r="CGJ51" s="75"/>
      <c r="CGK51" s="75"/>
      <c r="CGL51" s="75"/>
      <c r="CGM51" s="75"/>
      <c r="CGN51" s="75"/>
      <c r="CGO51" s="75"/>
      <c r="CGP51" s="75"/>
      <c r="CGQ51" s="75"/>
      <c r="CGR51" s="75"/>
      <c r="CGS51" s="75"/>
      <c r="CGT51" s="75"/>
      <c r="CGU51" s="75"/>
      <c r="CGV51" s="75"/>
      <c r="CGW51" s="75"/>
      <c r="CGX51" s="75"/>
      <c r="CGY51" s="75"/>
      <c r="CGZ51" s="75"/>
      <c r="CHA51" s="75"/>
      <c r="CHB51" s="75"/>
      <c r="CHC51" s="75"/>
      <c r="CHD51" s="75"/>
      <c r="CHE51" s="75"/>
      <c r="CHF51" s="75"/>
      <c r="CHG51" s="75"/>
      <c r="CHH51" s="75"/>
      <c r="CHI51" s="75"/>
      <c r="CHJ51" s="75"/>
      <c r="CHK51" s="75"/>
      <c r="CHL51" s="75"/>
      <c r="CHM51" s="75"/>
      <c r="CHN51" s="75"/>
      <c r="CHO51" s="75"/>
      <c r="CHP51" s="75"/>
      <c r="CHQ51" s="75"/>
      <c r="CHR51" s="75"/>
      <c r="CHS51" s="75"/>
      <c r="CHT51" s="75"/>
      <c r="CHU51" s="75"/>
      <c r="CHV51" s="75"/>
      <c r="CHW51" s="75"/>
      <c r="CHX51" s="75"/>
      <c r="CHY51" s="75"/>
      <c r="CHZ51" s="75"/>
      <c r="CIA51" s="75"/>
      <c r="CIB51" s="75"/>
      <c r="CIC51" s="75"/>
      <c r="CID51" s="75"/>
      <c r="CIE51" s="75"/>
      <c r="CIF51" s="75"/>
      <c r="CIG51" s="75"/>
      <c r="CIH51" s="75"/>
      <c r="CII51" s="75"/>
      <c r="CIJ51" s="75"/>
      <c r="CIK51" s="75"/>
      <c r="CIL51" s="75"/>
      <c r="CIM51" s="75"/>
      <c r="CIN51" s="75"/>
      <c r="CIO51" s="75"/>
      <c r="CIP51" s="75"/>
      <c r="CIQ51" s="75"/>
      <c r="CIR51" s="75"/>
      <c r="CIS51" s="75"/>
      <c r="CIT51" s="75"/>
      <c r="CIU51" s="75"/>
      <c r="CIV51" s="75"/>
      <c r="CIW51" s="75"/>
      <c r="CIX51" s="75"/>
      <c r="CIY51" s="75"/>
      <c r="CIZ51" s="75"/>
      <c r="CJA51" s="75"/>
      <c r="CJB51" s="75"/>
      <c r="CJC51" s="75"/>
      <c r="CJD51" s="75"/>
      <c r="CJE51" s="75"/>
      <c r="CJF51" s="75"/>
      <c r="CJG51" s="75"/>
      <c r="CJH51" s="75"/>
      <c r="CJI51" s="75"/>
      <c r="CJJ51" s="75"/>
      <c r="CJK51" s="75"/>
      <c r="CJL51" s="75"/>
      <c r="CJM51" s="75"/>
      <c r="CJN51" s="75"/>
      <c r="CJO51" s="75"/>
      <c r="CJP51" s="75"/>
      <c r="CJQ51" s="75"/>
      <c r="CJR51" s="75"/>
      <c r="CJS51" s="75"/>
      <c r="CJT51" s="75"/>
      <c r="CJU51" s="75"/>
      <c r="CJV51" s="75"/>
      <c r="CJW51" s="75"/>
      <c r="CJX51" s="75"/>
      <c r="CJY51" s="75"/>
      <c r="CJZ51" s="75"/>
      <c r="CKA51" s="75"/>
      <c r="CKB51" s="75"/>
      <c r="CKC51" s="75"/>
      <c r="CKD51" s="75"/>
      <c r="CKE51" s="75"/>
      <c r="CKF51" s="75"/>
      <c r="CKG51" s="75"/>
      <c r="CKH51" s="75"/>
      <c r="CKI51" s="75"/>
      <c r="CKJ51" s="75"/>
      <c r="CKK51" s="75"/>
      <c r="CKL51" s="75"/>
      <c r="CKM51" s="75"/>
      <c r="CKN51" s="75"/>
      <c r="CKO51" s="75"/>
      <c r="CKP51" s="75"/>
      <c r="CKQ51" s="75"/>
      <c r="CKR51" s="75"/>
      <c r="CKS51" s="75"/>
      <c r="CKT51" s="75"/>
      <c r="CKU51" s="75"/>
      <c r="CKV51" s="75"/>
      <c r="CKW51" s="75"/>
      <c r="CKX51" s="75"/>
      <c r="CKY51" s="75"/>
      <c r="CKZ51" s="75"/>
      <c r="CLA51" s="75"/>
      <c r="CLB51" s="75"/>
      <c r="CLC51" s="75"/>
      <c r="CLD51" s="75"/>
      <c r="CLE51" s="75"/>
      <c r="CLF51" s="75"/>
      <c r="CLG51" s="75"/>
      <c r="CLH51" s="75"/>
      <c r="CLI51" s="75"/>
      <c r="CLJ51" s="75"/>
      <c r="CLK51" s="75"/>
      <c r="CLL51" s="75"/>
      <c r="CLM51" s="75"/>
      <c r="CLN51" s="75"/>
      <c r="CLO51" s="75"/>
      <c r="CLP51" s="75"/>
      <c r="CLQ51" s="75"/>
      <c r="CLR51" s="75"/>
      <c r="CLS51" s="75"/>
      <c r="CLT51" s="75"/>
      <c r="CLU51" s="75"/>
      <c r="CLV51" s="75"/>
      <c r="CLW51" s="75"/>
      <c r="CLX51" s="75"/>
      <c r="CLY51" s="75"/>
      <c r="CLZ51" s="75"/>
      <c r="CMA51" s="75"/>
      <c r="CMB51" s="75"/>
      <c r="CMC51" s="75"/>
      <c r="CMD51" s="75"/>
      <c r="CME51" s="75"/>
      <c r="CMF51" s="75"/>
      <c r="CMG51" s="75"/>
      <c r="CMH51" s="75"/>
      <c r="CMI51" s="75"/>
      <c r="CMJ51" s="75"/>
      <c r="CMK51" s="75"/>
      <c r="CML51" s="75"/>
      <c r="CMM51" s="75"/>
      <c r="CMN51" s="75"/>
      <c r="CMO51" s="75"/>
      <c r="CMP51" s="75"/>
      <c r="CMQ51" s="75"/>
      <c r="CMR51" s="75"/>
      <c r="CMS51" s="75"/>
      <c r="CMT51" s="75"/>
      <c r="CMU51" s="75"/>
      <c r="CMV51" s="75"/>
      <c r="CMW51" s="75"/>
      <c r="CMX51" s="75"/>
      <c r="CMY51" s="75"/>
      <c r="CMZ51" s="75"/>
      <c r="CNA51" s="75"/>
      <c r="CNB51" s="75"/>
      <c r="CNC51" s="75"/>
      <c r="CND51" s="75"/>
      <c r="CNE51" s="75"/>
      <c r="CNF51" s="75"/>
      <c r="CNG51" s="75"/>
      <c r="CNH51" s="75"/>
      <c r="CNI51" s="75"/>
      <c r="CNJ51" s="75"/>
      <c r="CNK51" s="75"/>
      <c r="CNL51" s="75"/>
      <c r="CNM51" s="75"/>
      <c r="CNN51" s="75"/>
      <c r="CNO51" s="75"/>
      <c r="CNP51" s="75"/>
      <c r="CNQ51" s="75"/>
      <c r="CNR51" s="75"/>
      <c r="CNS51" s="75"/>
      <c r="CNT51" s="75"/>
      <c r="CNU51" s="75"/>
      <c r="CNV51" s="75"/>
      <c r="CNW51" s="75"/>
      <c r="CNX51" s="75"/>
      <c r="CNY51" s="75"/>
      <c r="CNZ51" s="75"/>
      <c r="COA51" s="75"/>
      <c r="COB51" s="75"/>
      <c r="COC51" s="75"/>
      <c r="COD51" s="75"/>
      <c r="COE51" s="75"/>
      <c r="COF51" s="75"/>
      <c r="COG51" s="75"/>
      <c r="COH51" s="75"/>
      <c r="COI51" s="75"/>
      <c r="COJ51" s="75"/>
      <c r="COK51" s="75"/>
      <c r="COL51" s="75"/>
      <c r="COM51" s="75"/>
      <c r="CON51" s="75"/>
      <c r="COO51" s="75"/>
      <c r="COP51" s="75"/>
      <c r="COQ51" s="75"/>
      <c r="COR51" s="75"/>
      <c r="COS51" s="75"/>
      <c r="COT51" s="75"/>
      <c r="COU51" s="75"/>
      <c r="COV51" s="75"/>
      <c r="COW51" s="75"/>
      <c r="COX51" s="75"/>
      <c r="COY51" s="75"/>
      <c r="COZ51" s="75"/>
      <c r="CPA51" s="75"/>
      <c r="CPB51" s="75"/>
      <c r="CPC51" s="75"/>
      <c r="CPD51" s="75"/>
      <c r="CPE51" s="75"/>
      <c r="CPF51" s="75"/>
      <c r="CPG51" s="75"/>
      <c r="CPH51" s="75"/>
      <c r="CPI51" s="75"/>
      <c r="CPJ51" s="75"/>
      <c r="CPK51" s="75"/>
      <c r="CPL51" s="75"/>
      <c r="CPM51" s="75"/>
      <c r="CPN51" s="75"/>
      <c r="CPO51" s="75"/>
      <c r="CPP51" s="75"/>
      <c r="CPQ51" s="75"/>
      <c r="CPR51" s="75"/>
      <c r="CPS51" s="75"/>
      <c r="CPT51" s="75"/>
      <c r="CPU51" s="75"/>
      <c r="CPV51" s="75"/>
      <c r="CPW51" s="75"/>
      <c r="CPX51" s="75"/>
      <c r="CPY51" s="75"/>
      <c r="CPZ51" s="75"/>
      <c r="CQA51" s="75"/>
      <c r="CQB51" s="75"/>
      <c r="CQC51" s="75"/>
      <c r="CQD51" s="75"/>
      <c r="CQE51" s="75"/>
      <c r="CQF51" s="75"/>
      <c r="CQG51" s="75"/>
      <c r="CQH51" s="75"/>
      <c r="CQI51" s="75"/>
      <c r="CQJ51" s="75"/>
      <c r="CQK51" s="75"/>
      <c r="CQL51" s="75"/>
      <c r="CQM51" s="75"/>
      <c r="CQN51" s="75"/>
      <c r="CQO51" s="75"/>
      <c r="CQP51" s="75"/>
      <c r="CQQ51" s="75"/>
      <c r="CQR51" s="75"/>
      <c r="CQS51" s="75"/>
      <c r="CQT51" s="75"/>
      <c r="CQU51" s="75"/>
      <c r="CQV51" s="75"/>
      <c r="CQW51" s="75"/>
      <c r="CQX51" s="75"/>
      <c r="CQY51" s="75"/>
      <c r="CQZ51" s="75"/>
      <c r="CRA51" s="75"/>
      <c r="CRB51" s="75"/>
      <c r="CRC51" s="75"/>
      <c r="CRD51" s="75"/>
      <c r="CRE51" s="75"/>
      <c r="CRF51" s="75"/>
      <c r="CRG51" s="75"/>
      <c r="CRH51" s="75"/>
      <c r="CRI51" s="75"/>
      <c r="CRJ51" s="75"/>
      <c r="CRK51" s="75"/>
      <c r="CRL51" s="75"/>
      <c r="CRM51" s="75"/>
      <c r="CRN51" s="75"/>
      <c r="CRO51" s="75"/>
      <c r="CRP51" s="75"/>
      <c r="CRQ51" s="75"/>
      <c r="CRR51" s="75"/>
      <c r="CRS51" s="75"/>
      <c r="CRT51" s="75"/>
      <c r="CRU51" s="75"/>
      <c r="CRV51" s="75"/>
      <c r="CRW51" s="75"/>
      <c r="CRX51" s="75"/>
      <c r="CRY51" s="75"/>
      <c r="CRZ51" s="75"/>
      <c r="CSA51" s="75"/>
      <c r="CSB51" s="75"/>
      <c r="CSC51" s="75"/>
      <c r="CSD51" s="75"/>
      <c r="CSE51" s="75"/>
      <c r="CSF51" s="75"/>
      <c r="CSG51" s="75"/>
      <c r="CSH51" s="75"/>
      <c r="CSI51" s="75"/>
      <c r="CSJ51" s="75"/>
      <c r="CSK51" s="75"/>
      <c r="CSL51" s="75"/>
      <c r="CSM51" s="75"/>
      <c r="CSN51" s="75"/>
      <c r="CSO51" s="75"/>
      <c r="CSP51" s="75"/>
      <c r="CSQ51" s="75"/>
      <c r="CSR51" s="75"/>
      <c r="CSS51" s="75"/>
      <c r="CST51" s="75"/>
      <c r="CSU51" s="75"/>
      <c r="CSV51" s="75"/>
      <c r="CSW51" s="75"/>
      <c r="CSX51" s="75"/>
      <c r="CSY51" s="75"/>
      <c r="CSZ51" s="75"/>
      <c r="CTA51" s="75"/>
      <c r="CTB51" s="75"/>
      <c r="CTC51" s="75"/>
      <c r="CTD51" s="75"/>
      <c r="CTE51" s="75"/>
      <c r="CTF51" s="75"/>
      <c r="CTG51" s="75"/>
      <c r="CTH51" s="75"/>
      <c r="CTI51" s="75"/>
      <c r="CTJ51" s="75"/>
      <c r="CTK51" s="75"/>
      <c r="CTL51" s="75"/>
      <c r="CTM51" s="75"/>
      <c r="CTN51" s="75"/>
      <c r="CTO51" s="75"/>
      <c r="CTP51" s="75"/>
      <c r="CTQ51" s="75"/>
      <c r="CTR51" s="75"/>
      <c r="CTS51" s="75"/>
      <c r="CTT51" s="75"/>
      <c r="CTU51" s="75"/>
      <c r="CTV51" s="75"/>
      <c r="CTW51" s="75"/>
      <c r="CTX51" s="75"/>
      <c r="CTY51" s="75"/>
      <c r="CTZ51" s="75"/>
      <c r="CUA51" s="75"/>
      <c r="CUB51" s="75"/>
      <c r="CUC51" s="75"/>
      <c r="CUD51" s="75"/>
      <c r="CUE51" s="75"/>
      <c r="CUF51" s="75"/>
      <c r="CUG51" s="75"/>
      <c r="CUH51" s="75"/>
      <c r="CUI51" s="75"/>
      <c r="CUJ51" s="75"/>
      <c r="CUK51" s="75"/>
      <c r="CUL51" s="75"/>
      <c r="CUM51" s="75"/>
      <c r="CUN51" s="75"/>
      <c r="CUO51" s="75"/>
      <c r="CUP51" s="75"/>
      <c r="CUQ51" s="75"/>
      <c r="CUR51" s="75"/>
      <c r="CUS51" s="75"/>
      <c r="CUT51" s="75"/>
      <c r="CUU51" s="75"/>
      <c r="CUV51" s="75"/>
      <c r="CUW51" s="75"/>
      <c r="CUX51" s="75"/>
      <c r="CUY51" s="75"/>
      <c r="CUZ51" s="75"/>
      <c r="CVA51" s="75"/>
      <c r="CVB51" s="75"/>
      <c r="CVC51" s="75"/>
      <c r="CVD51" s="75"/>
      <c r="CVE51" s="75"/>
      <c r="CVF51" s="75"/>
      <c r="CVG51" s="75"/>
      <c r="CVH51" s="75"/>
      <c r="CVI51" s="75"/>
      <c r="CVJ51" s="75"/>
      <c r="CVK51" s="75"/>
      <c r="CVL51" s="75"/>
      <c r="CVM51" s="75"/>
      <c r="CVN51" s="75"/>
      <c r="CVO51" s="75"/>
      <c r="CVP51" s="75"/>
      <c r="CVQ51" s="75"/>
      <c r="CVR51" s="75"/>
      <c r="CVS51" s="75"/>
      <c r="CVT51" s="75"/>
      <c r="CVU51" s="75"/>
      <c r="CVV51" s="75"/>
      <c r="CVW51" s="75"/>
      <c r="CVX51" s="75"/>
      <c r="CVY51" s="75"/>
      <c r="CVZ51" s="75"/>
      <c r="CWA51" s="75"/>
      <c r="CWB51" s="75"/>
      <c r="CWC51" s="75"/>
      <c r="CWD51" s="75"/>
      <c r="CWE51" s="75"/>
      <c r="CWF51" s="75"/>
      <c r="CWG51" s="75"/>
      <c r="CWH51" s="75"/>
      <c r="CWI51" s="75"/>
      <c r="CWJ51" s="75"/>
      <c r="CWK51" s="75"/>
      <c r="CWL51" s="75"/>
      <c r="CWM51" s="75"/>
      <c r="CWN51" s="75"/>
      <c r="CWO51" s="75"/>
      <c r="CWP51" s="75"/>
      <c r="CWQ51" s="75"/>
      <c r="CWR51" s="75"/>
      <c r="CWS51" s="75"/>
      <c r="CWT51" s="75"/>
      <c r="CWU51" s="75"/>
      <c r="CWV51" s="75"/>
      <c r="CWW51" s="75"/>
      <c r="CWX51" s="75"/>
      <c r="CWY51" s="75"/>
      <c r="CWZ51" s="75"/>
      <c r="CXA51" s="75"/>
      <c r="CXB51" s="75"/>
      <c r="CXC51" s="75"/>
      <c r="CXD51" s="75"/>
      <c r="CXE51" s="75"/>
      <c r="CXF51" s="75"/>
      <c r="CXG51" s="75"/>
      <c r="CXH51" s="75"/>
      <c r="CXI51" s="75"/>
      <c r="CXJ51" s="75"/>
      <c r="CXK51" s="75"/>
      <c r="CXL51" s="75"/>
      <c r="CXM51" s="75"/>
      <c r="CXN51" s="75"/>
      <c r="CXO51" s="75"/>
      <c r="CXP51" s="75"/>
      <c r="CXQ51" s="75"/>
      <c r="CXR51" s="75"/>
      <c r="CXS51" s="75"/>
      <c r="CXT51" s="75"/>
      <c r="CXU51" s="75"/>
      <c r="CXV51" s="75"/>
      <c r="CXW51" s="75"/>
      <c r="CXX51" s="75"/>
      <c r="CXY51" s="75"/>
      <c r="CXZ51" s="75"/>
      <c r="CYA51" s="75"/>
      <c r="CYB51" s="75"/>
      <c r="CYC51" s="75"/>
      <c r="CYD51" s="75"/>
      <c r="CYE51" s="75"/>
      <c r="CYF51" s="75"/>
      <c r="CYG51" s="75"/>
      <c r="CYH51" s="75"/>
      <c r="CYI51" s="75"/>
      <c r="CYJ51" s="75"/>
      <c r="CYK51" s="75"/>
      <c r="CYL51" s="75"/>
      <c r="CYM51" s="75"/>
      <c r="CYN51" s="75"/>
      <c r="CYO51" s="75"/>
      <c r="CYP51" s="75"/>
      <c r="CYQ51" s="75"/>
      <c r="CYR51" s="75"/>
      <c r="CYS51" s="75"/>
      <c r="CYT51" s="75"/>
      <c r="CYU51" s="75"/>
      <c r="CYV51" s="75"/>
      <c r="CYW51" s="75"/>
      <c r="CYX51" s="75"/>
      <c r="CYY51" s="75"/>
      <c r="CYZ51" s="75"/>
      <c r="CZA51" s="75"/>
      <c r="CZB51" s="75"/>
      <c r="CZC51" s="75"/>
      <c r="CZD51" s="75"/>
      <c r="CZE51" s="75"/>
      <c r="CZF51" s="75"/>
      <c r="CZG51" s="75"/>
      <c r="CZH51" s="75"/>
      <c r="CZI51" s="75"/>
      <c r="CZJ51" s="75"/>
      <c r="CZK51" s="75"/>
      <c r="CZL51" s="75"/>
      <c r="CZM51" s="75"/>
      <c r="CZN51" s="75"/>
      <c r="CZO51" s="75"/>
      <c r="CZP51" s="75"/>
      <c r="CZQ51" s="75"/>
      <c r="CZR51" s="75"/>
      <c r="CZS51" s="75"/>
      <c r="CZT51" s="75"/>
      <c r="CZU51" s="75"/>
      <c r="CZV51" s="75"/>
      <c r="CZW51" s="75"/>
      <c r="CZX51" s="75"/>
      <c r="CZY51" s="75"/>
      <c r="CZZ51" s="75"/>
      <c r="DAA51" s="75"/>
      <c r="DAB51" s="75"/>
      <c r="DAC51" s="75"/>
      <c r="DAD51" s="75"/>
      <c r="DAE51" s="75"/>
      <c r="DAF51" s="75"/>
      <c r="DAG51" s="75"/>
      <c r="DAH51" s="75"/>
      <c r="DAI51" s="75"/>
      <c r="DAJ51" s="75"/>
      <c r="DAK51" s="75"/>
      <c r="DAL51" s="75"/>
      <c r="DAM51" s="75"/>
      <c r="DAN51" s="75"/>
      <c r="DAO51" s="75"/>
      <c r="DAP51" s="75"/>
      <c r="DAQ51" s="75"/>
      <c r="DAR51" s="75"/>
      <c r="DAS51" s="75"/>
      <c r="DAT51" s="75"/>
      <c r="DAU51" s="75"/>
      <c r="DAV51" s="75"/>
      <c r="DAW51" s="75"/>
      <c r="DAX51" s="75"/>
      <c r="DAY51" s="75"/>
      <c r="DAZ51" s="75"/>
      <c r="DBA51" s="75"/>
      <c r="DBB51" s="75"/>
      <c r="DBC51" s="75"/>
      <c r="DBD51" s="75"/>
      <c r="DBE51" s="75"/>
      <c r="DBF51" s="75"/>
      <c r="DBG51" s="75"/>
      <c r="DBH51" s="75"/>
      <c r="DBI51" s="75"/>
      <c r="DBJ51" s="75"/>
      <c r="DBK51" s="75"/>
      <c r="DBL51" s="75"/>
      <c r="DBM51" s="75"/>
      <c r="DBN51" s="75"/>
      <c r="DBO51" s="75"/>
      <c r="DBP51" s="75"/>
      <c r="DBQ51" s="75"/>
      <c r="DBR51" s="75"/>
      <c r="DBS51" s="75"/>
      <c r="DBT51" s="75"/>
      <c r="DBU51" s="75"/>
      <c r="DBV51" s="75"/>
      <c r="DBW51" s="75"/>
      <c r="DBX51" s="75"/>
      <c r="DBY51" s="75"/>
      <c r="DBZ51" s="75"/>
      <c r="DCA51" s="75"/>
      <c r="DCB51" s="75"/>
      <c r="DCC51" s="75"/>
      <c r="DCD51" s="75"/>
      <c r="DCE51" s="75"/>
      <c r="DCF51" s="75"/>
      <c r="DCG51" s="75"/>
      <c r="DCH51" s="75"/>
      <c r="DCI51" s="75"/>
      <c r="DCJ51" s="75"/>
      <c r="DCK51" s="75"/>
      <c r="DCL51" s="75"/>
      <c r="DCM51" s="75"/>
      <c r="DCN51" s="75"/>
      <c r="DCO51" s="75"/>
      <c r="DCP51" s="75"/>
      <c r="DCQ51" s="75"/>
      <c r="DCR51" s="75"/>
      <c r="DCS51" s="75"/>
      <c r="DCT51" s="75"/>
      <c r="DCU51" s="75"/>
      <c r="DCV51" s="75"/>
      <c r="DCW51" s="75"/>
      <c r="DCX51" s="75"/>
      <c r="DCY51" s="75"/>
      <c r="DCZ51" s="75"/>
      <c r="DDA51" s="75"/>
      <c r="DDB51" s="75"/>
      <c r="DDC51" s="75"/>
      <c r="DDD51" s="75"/>
      <c r="DDE51" s="75"/>
      <c r="DDF51" s="75"/>
      <c r="DDG51" s="75"/>
      <c r="DDH51" s="75"/>
      <c r="DDI51" s="75"/>
      <c r="DDJ51" s="75"/>
      <c r="DDK51" s="75"/>
      <c r="DDL51" s="75"/>
      <c r="DDM51" s="75"/>
      <c r="DDN51" s="75"/>
      <c r="DDO51" s="75"/>
      <c r="DDP51" s="75"/>
      <c r="DDQ51" s="75"/>
      <c r="DDR51" s="75"/>
      <c r="DDS51" s="75"/>
      <c r="DDT51" s="75"/>
      <c r="DDU51" s="75"/>
      <c r="DDV51" s="75"/>
      <c r="DDW51" s="75"/>
      <c r="DDX51" s="75"/>
      <c r="DDY51" s="75"/>
      <c r="DDZ51" s="75"/>
      <c r="DEA51" s="75"/>
      <c r="DEB51" s="75"/>
      <c r="DEC51" s="75"/>
      <c r="DED51" s="75"/>
      <c r="DEE51" s="75"/>
      <c r="DEF51" s="75"/>
      <c r="DEG51" s="75"/>
      <c r="DEH51" s="75"/>
      <c r="DEI51" s="75"/>
      <c r="DEJ51" s="75"/>
      <c r="DEK51" s="75"/>
      <c r="DEL51" s="75"/>
      <c r="DEM51" s="75"/>
      <c r="DEN51" s="75"/>
      <c r="DEO51" s="75"/>
      <c r="DEP51" s="75"/>
      <c r="DEQ51" s="75"/>
      <c r="DER51" s="75"/>
      <c r="DES51" s="75"/>
      <c r="DET51" s="75"/>
      <c r="DEU51" s="75"/>
      <c r="DEV51" s="75"/>
      <c r="DEW51" s="75"/>
      <c r="DEX51" s="75"/>
      <c r="DEY51" s="75"/>
      <c r="DEZ51" s="75"/>
      <c r="DFA51" s="75"/>
      <c r="DFB51" s="75"/>
      <c r="DFC51" s="75"/>
      <c r="DFD51" s="75"/>
      <c r="DFE51" s="75"/>
      <c r="DFF51" s="75"/>
      <c r="DFG51" s="75"/>
      <c r="DFH51" s="75"/>
      <c r="DFI51" s="75"/>
      <c r="DFJ51" s="75"/>
      <c r="DFK51" s="75"/>
      <c r="DFL51" s="75"/>
      <c r="DFM51" s="75"/>
      <c r="DFN51" s="75"/>
      <c r="DFO51" s="75"/>
      <c r="DFP51" s="75"/>
      <c r="DFQ51" s="75"/>
      <c r="DFR51" s="75"/>
      <c r="DFS51" s="75"/>
      <c r="DFT51" s="75"/>
      <c r="DFU51" s="75"/>
      <c r="DFV51" s="75"/>
      <c r="DFW51" s="75"/>
      <c r="DFX51" s="75"/>
      <c r="DFY51" s="75"/>
      <c r="DFZ51" s="75"/>
      <c r="DGA51" s="75"/>
      <c r="DGB51" s="75"/>
      <c r="DGC51" s="75"/>
      <c r="DGD51" s="75"/>
      <c r="DGE51" s="75"/>
      <c r="DGF51" s="75"/>
      <c r="DGG51" s="75"/>
      <c r="DGH51" s="75"/>
      <c r="DGI51" s="75"/>
      <c r="DGJ51" s="75"/>
      <c r="DGK51" s="75"/>
      <c r="DGL51" s="75"/>
      <c r="DGM51" s="75"/>
      <c r="DGN51" s="75"/>
      <c r="DGO51" s="75"/>
      <c r="DGP51" s="75"/>
      <c r="DGQ51" s="75"/>
      <c r="DGR51" s="75"/>
      <c r="DGS51" s="75"/>
      <c r="DGT51" s="75"/>
      <c r="DGU51" s="75"/>
      <c r="DGV51" s="75"/>
      <c r="DGW51" s="75"/>
      <c r="DGX51" s="75"/>
      <c r="DGY51" s="75"/>
      <c r="DGZ51" s="75"/>
      <c r="DHA51" s="75"/>
      <c r="DHB51" s="75"/>
      <c r="DHC51" s="75"/>
      <c r="DHD51" s="75"/>
      <c r="DHE51" s="75"/>
      <c r="DHF51" s="75"/>
      <c r="DHG51" s="75"/>
      <c r="DHH51" s="75"/>
      <c r="DHI51" s="75"/>
      <c r="DHJ51" s="75"/>
      <c r="DHK51" s="75"/>
      <c r="DHL51" s="75"/>
      <c r="DHM51" s="75"/>
      <c r="DHN51" s="75"/>
      <c r="DHO51" s="75"/>
      <c r="DHP51" s="75"/>
      <c r="DHQ51" s="75"/>
      <c r="DHR51" s="75"/>
      <c r="DHS51" s="75"/>
      <c r="DHT51" s="75"/>
      <c r="DHU51" s="75"/>
      <c r="DHV51" s="75"/>
      <c r="DHW51" s="75"/>
      <c r="DHX51" s="75"/>
      <c r="DHY51" s="75"/>
      <c r="DHZ51" s="75"/>
      <c r="DIA51" s="75"/>
      <c r="DIB51" s="75"/>
      <c r="DIC51" s="75"/>
      <c r="DID51" s="75"/>
      <c r="DIE51" s="75"/>
      <c r="DIF51" s="75"/>
      <c r="DIG51" s="75"/>
      <c r="DIH51" s="75"/>
      <c r="DII51" s="75"/>
      <c r="DIJ51" s="75"/>
      <c r="DIK51" s="75"/>
      <c r="DIL51" s="75"/>
      <c r="DIM51" s="75"/>
      <c r="DIN51" s="75"/>
      <c r="DIO51" s="75"/>
      <c r="DIP51" s="75"/>
      <c r="DIQ51" s="75"/>
      <c r="DIR51" s="75"/>
      <c r="DIS51" s="75"/>
      <c r="DIT51" s="75"/>
      <c r="DIU51" s="75"/>
      <c r="DIV51" s="75"/>
      <c r="DIW51" s="75"/>
      <c r="DIX51" s="75"/>
      <c r="DIY51" s="75"/>
      <c r="DIZ51" s="75"/>
      <c r="DJA51" s="75"/>
      <c r="DJB51" s="75"/>
      <c r="DJC51" s="75"/>
      <c r="DJD51" s="75"/>
      <c r="DJE51" s="75"/>
      <c r="DJF51" s="75"/>
      <c r="DJG51" s="75"/>
      <c r="DJH51" s="75"/>
      <c r="DJI51" s="75"/>
      <c r="DJJ51" s="75"/>
      <c r="DJK51" s="75"/>
      <c r="DJL51" s="75"/>
      <c r="DJM51" s="75"/>
      <c r="DJN51" s="75"/>
      <c r="DJO51" s="75"/>
      <c r="DJP51" s="75"/>
      <c r="DJQ51" s="75"/>
      <c r="DJR51" s="75"/>
      <c r="DJS51" s="75"/>
      <c r="DJT51" s="75"/>
      <c r="DJU51" s="75"/>
      <c r="DJV51" s="75"/>
      <c r="DJW51" s="75"/>
      <c r="DJX51" s="75"/>
      <c r="DJY51" s="75"/>
      <c r="DJZ51" s="75"/>
      <c r="DKA51" s="75"/>
      <c r="DKB51" s="75"/>
      <c r="DKC51" s="75"/>
      <c r="DKD51" s="75"/>
      <c r="DKE51" s="75"/>
      <c r="DKF51" s="75"/>
      <c r="DKG51" s="75"/>
      <c r="DKH51" s="75"/>
      <c r="DKI51" s="75"/>
      <c r="DKJ51" s="75"/>
      <c r="DKK51" s="75"/>
      <c r="DKL51" s="75"/>
      <c r="DKM51" s="75"/>
      <c r="DKN51" s="75"/>
      <c r="DKO51" s="75"/>
      <c r="DKP51" s="75"/>
      <c r="DKQ51" s="75"/>
      <c r="DKR51" s="75"/>
      <c r="DKS51" s="75"/>
      <c r="DKT51" s="75"/>
      <c r="DKU51" s="75"/>
      <c r="DKV51" s="75"/>
      <c r="DKW51" s="75"/>
      <c r="DKX51" s="75"/>
      <c r="DKY51" s="75"/>
      <c r="DKZ51" s="75"/>
      <c r="DLA51" s="75"/>
      <c r="DLB51" s="75"/>
      <c r="DLC51" s="75"/>
      <c r="DLD51" s="75"/>
      <c r="DLE51" s="75"/>
      <c r="DLF51" s="75"/>
      <c r="DLG51" s="75"/>
      <c r="DLH51" s="75"/>
      <c r="DLI51" s="75"/>
      <c r="DLJ51" s="75"/>
      <c r="DLK51" s="75"/>
      <c r="DLL51" s="75"/>
      <c r="DLM51" s="75"/>
      <c r="DLN51" s="75"/>
      <c r="DLO51" s="75"/>
      <c r="DLP51" s="75"/>
      <c r="DLQ51" s="75"/>
      <c r="DLR51" s="75"/>
      <c r="DLS51" s="75"/>
      <c r="DLT51" s="75"/>
      <c r="DLU51" s="75"/>
      <c r="DLV51" s="75"/>
      <c r="DLW51" s="75"/>
      <c r="DLX51" s="75"/>
      <c r="DLY51" s="75"/>
      <c r="DLZ51" s="75"/>
      <c r="DMA51" s="75"/>
      <c r="DMB51" s="75"/>
      <c r="DMC51" s="75"/>
      <c r="DMD51" s="75"/>
      <c r="DME51" s="75"/>
      <c r="DMF51" s="75"/>
      <c r="DMG51" s="75"/>
      <c r="DMH51" s="75"/>
      <c r="DMI51" s="75"/>
      <c r="DMJ51" s="75"/>
      <c r="DMK51" s="75"/>
      <c r="DML51" s="75"/>
      <c r="DMM51" s="75"/>
      <c r="DMN51" s="75"/>
      <c r="DMO51" s="75"/>
      <c r="DMP51" s="75"/>
      <c r="DMQ51" s="75"/>
      <c r="DMR51" s="75"/>
      <c r="DMS51" s="75"/>
      <c r="DMT51" s="75"/>
      <c r="DMU51" s="75"/>
      <c r="DMV51" s="75"/>
      <c r="DMW51" s="75"/>
      <c r="DMX51" s="75"/>
      <c r="DMY51" s="75"/>
      <c r="DMZ51" s="75"/>
      <c r="DNA51" s="75"/>
      <c r="DNB51" s="75"/>
      <c r="DNC51" s="75"/>
      <c r="DND51" s="75"/>
      <c r="DNE51" s="75"/>
      <c r="DNF51" s="75"/>
      <c r="DNG51" s="75"/>
      <c r="DNH51" s="75"/>
      <c r="DNI51" s="75"/>
      <c r="DNJ51" s="75"/>
      <c r="DNK51" s="75"/>
      <c r="DNL51" s="75"/>
      <c r="DNM51" s="75"/>
      <c r="DNN51" s="75"/>
      <c r="DNO51" s="75"/>
      <c r="DNP51" s="75"/>
      <c r="DNQ51" s="75"/>
      <c r="DNR51" s="75"/>
      <c r="DNS51" s="75"/>
      <c r="DNT51" s="75"/>
      <c r="DNU51" s="75"/>
      <c r="DNV51" s="75"/>
      <c r="DNW51" s="75"/>
      <c r="DNX51" s="75"/>
      <c r="DNY51" s="75"/>
      <c r="DNZ51" s="75"/>
      <c r="DOA51" s="75"/>
      <c r="DOB51" s="75"/>
      <c r="DOC51" s="75"/>
      <c r="DOD51" s="75"/>
      <c r="DOE51" s="75"/>
      <c r="DOF51" s="75"/>
      <c r="DOG51" s="75"/>
      <c r="DOH51" s="75"/>
      <c r="DOI51" s="75"/>
      <c r="DOJ51" s="75"/>
      <c r="DOK51" s="75"/>
      <c r="DOL51" s="75"/>
      <c r="DOM51" s="75"/>
      <c r="DON51" s="75"/>
      <c r="DOO51" s="75"/>
      <c r="DOP51" s="75"/>
      <c r="DOQ51" s="75"/>
      <c r="DOR51" s="75"/>
      <c r="DOS51" s="75"/>
      <c r="DOT51" s="75"/>
      <c r="DOU51" s="75"/>
      <c r="DOV51" s="75"/>
      <c r="DOW51" s="75"/>
      <c r="DOX51" s="75"/>
      <c r="DOY51" s="75"/>
      <c r="DOZ51" s="75"/>
      <c r="DPA51" s="75"/>
      <c r="DPB51" s="75"/>
      <c r="DPC51" s="75"/>
      <c r="DPD51" s="75"/>
      <c r="DPE51" s="75"/>
      <c r="DPF51" s="75"/>
      <c r="DPG51" s="75"/>
      <c r="DPH51" s="75"/>
      <c r="DPI51" s="75"/>
      <c r="DPJ51" s="75"/>
      <c r="DPK51" s="75"/>
      <c r="DPL51" s="75"/>
      <c r="DPM51" s="75"/>
      <c r="DPN51" s="75"/>
      <c r="DPO51" s="75"/>
      <c r="DPP51" s="75"/>
      <c r="DPQ51" s="75"/>
      <c r="DPR51" s="75"/>
      <c r="DPS51" s="75"/>
      <c r="DPT51" s="75"/>
      <c r="DPU51" s="75"/>
      <c r="DPV51" s="75"/>
      <c r="DPW51" s="75"/>
      <c r="DPX51" s="75"/>
      <c r="DPY51" s="75"/>
      <c r="DPZ51" s="75"/>
      <c r="DQA51" s="75"/>
      <c r="DQB51" s="75"/>
      <c r="DQC51" s="75"/>
      <c r="DQD51" s="75"/>
      <c r="DQE51" s="75"/>
      <c r="DQF51" s="75"/>
      <c r="DQG51" s="75"/>
      <c r="DQH51" s="75"/>
      <c r="DQI51" s="75"/>
      <c r="DQJ51" s="75"/>
      <c r="DQK51" s="75"/>
      <c r="DQL51" s="75"/>
      <c r="DQM51" s="75"/>
      <c r="DQN51" s="75"/>
      <c r="DQO51" s="75"/>
      <c r="DQP51" s="75"/>
      <c r="DQQ51" s="75"/>
      <c r="DQR51" s="75"/>
      <c r="DQS51" s="75"/>
      <c r="DQT51" s="75"/>
      <c r="DQU51" s="75"/>
      <c r="DQV51" s="75"/>
      <c r="DQW51" s="75"/>
      <c r="DQX51" s="75"/>
      <c r="DQY51" s="75"/>
      <c r="DQZ51" s="75"/>
      <c r="DRA51" s="75"/>
      <c r="DRB51" s="75"/>
      <c r="DRC51" s="75"/>
      <c r="DRD51" s="75"/>
      <c r="DRE51" s="75"/>
      <c r="DRF51" s="75"/>
      <c r="DRG51" s="75"/>
      <c r="DRH51" s="75"/>
      <c r="DRI51" s="75"/>
      <c r="DRJ51" s="75"/>
      <c r="DRK51" s="75"/>
      <c r="DRL51" s="75"/>
      <c r="DRM51" s="75"/>
      <c r="DRN51" s="75"/>
      <c r="DRO51" s="75"/>
      <c r="DRP51" s="75"/>
      <c r="DRQ51" s="75"/>
      <c r="DRR51" s="75"/>
      <c r="DRS51" s="75"/>
      <c r="DRT51" s="75"/>
      <c r="DRU51" s="75"/>
      <c r="DRV51" s="75"/>
      <c r="DRW51" s="75"/>
      <c r="DRX51" s="75"/>
      <c r="DRY51" s="75"/>
      <c r="DRZ51" s="75"/>
      <c r="DSA51" s="75"/>
      <c r="DSB51" s="75"/>
      <c r="DSC51" s="75"/>
      <c r="DSD51" s="75"/>
      <c r="DSE51" s="75"/>
      <c r="DSF51" s="75"/>
      <c r="DSG51" s="75"/>
      <c r="DSH51" s="75"/>
      <c r="DSI51" s="75"/>
      <c r="DSJ51" s="75"/>
      <c r="DSK51" s="75"/>
      <c r="DSL51" s="75"/>
      <c r="DSM51" s="75"/>
      <c r="DSN51" s="75"/>
      <c r="DSO51" s="75"/>
      <c r="DSP51" s="75"/>
      <c r="DSQ51" s="75"/>
      <c r="DSR51" s="75"/>
      <c r="DSS51" s="75"/>
      <c r="DST51" s="75"/>
      <c r="DSU51" s="75"/>
      <c r="DSV51" s="75"/>
      <c r="DSW51" s="75"/>
      <c r="DSX51" s="75"/>
      <c r="DSY51" s="75"/>
      <c r="DSZ51" s="75"/>
      <c r="DTA51" s="75"/>
      <c r="DTB51" s="75"/>
      <c r="DTC51" s="75"/>
      <c r="DTD51" s="75"/>
      <c r="DTE51" s="75"/>
      <c r="DTF51" s="75"/>
      <c r="DTG51" s="75"/>
      <c r="DTH51" s="75"/>
      <c r="DTI51" s="75"/>
      <c r="DTJ51" s="75"/>
      <c r="DTK51" s="75"/>
      <c r="DTL51" s="75"/>
      <c r="DTM51" s="75"/>
      <c r="DTN51" s="75"/>
      <c r="DTO51" s="75"/>
      <c r="DTP51" s="75"/>
      <c r="DTQ51" s="75"/>
      <c r="DTR51" s="75"/>
      <c r="DTS51" s="75"/>
      <c r="DTT51" s="75"/>
      <c r="DTU51" s="75"/>
      <c r="DTV51" s="75"/>
      <c r="DTW51" s="75"/>
      <c r="DTX51" s="75"/>
      <c r="DTY51" s="75"/>
      <c r="DTZ51" s="75"/>
      <c r="DUA51" s="75"/>
      <c r="DUB51" s="75"/>
      <c r="DUC51" s="75"/>
      <c r="DUD51" s="75"/>
      <c r="DUE51" s="75"/>
      <c r="DUF51" s="75"/>
      <c r="DUG51" s="75"/>
      <c r="DUH51" s="75"/>
      <c r="DUI51" s="75"/>
      <c r="DUJ51" s="75"/>
      <c r="DUK51" s="75"/>
      <c r="DUL51" s="75"/>
      <c r="DUM51" s="75"/>
      <c r="DUN51" s="75"/>
      <c r="DUO51" s="75"/>
      <c r="DUP51" s="75"/>
      <c r="DUQ51" s="75"/>
      <c r="DUR51" s="75"/>
      <c r="DUS51" s="75"/>
      <c r="DUT51" s="75"/>
      <c r="DUU51" s="75"/>
      <c r="DUV51" s="75"/>
      <c r="DUW51" s="75"/>
      <c r="DUX51" s="75"/>
      <c r="DUY51" s="75"/>
      <c r="DUZ51" s="75"/>
      <c r="DVA51" s="75"/>
      <c r="DVB51" s="75"/>
      <c r="DVC51" s="75"/>
      <c r="DVD51" s="75"/>
      <c r="DVE51" s="75"/>
      <c r="DVF51" s="75"/>
      <c r="DVG51" s="75"/>
      <c r="DVH51" s="75"/>
      <c r="DVI51" s="75"/>
      <c r="DVJ51" s="75"/>
      <c r="DVK51" s="75"/>
      <c r="DVL51" s="75"/>
      <c r="DVM51" s="75"/>
      <c r="DVN51" s="75"/>
      <c r="DVO51" s="75"/>
      <c r="DVP51" s="75"/>
      <c r="DVQ51" s="75"/>
      <c r="DVR51" s="75"/>
      <c r="DVS51" s="75"/>
      <c r="DVT51" s="75"/>
      <c r="DVU51" s="75"/>
      <c r="DVV51" s="75"/>
      <c r="DVW51" s="75"/>
      <c r="DVX51" s="75"/>
      <c r="DVY51" s="75"/>
      <c r="DVZ51" s="75"/>
      <c r="DWA51" s="75"/>
      <c r="DWB51" s="75"/>
      <c r="DWC51" s="75"/>
      <c r="DWD51" s="75"/>
      <c r="DWE51" s="75"/>
      <c r="DWF51" s="75"/>
      <c r="DWG51" s="75"/>
      <c r="DWH51" s="75"/>
      <c r="DWI51" s="75"/>
      <c r="DWJ51" s="75"/>
      <c r="DWK51" s="75"/>
      <c r="DWL51" s="75"/>
      <c r="DWM51" s="75"/>
      <c r="DWN51" s="75"/>
      <c r="DWO51" s="75"/>
      <c r="DWP51" s="75"/>
      <c r="DWQ51" s="75"/>
      <c r="DWR51" s="75"/>
      <c r="DWS51" s="75"/>
      <c r="DWT51" s="75"/>
      <c r="DWU51" s="75"/>
      <c r="DWV51" s="75"/>
      <c r="DWW51" s="75"/>
      <c r="DWX51" s="75"/>
      <c r="DWY51" s="75"/>
      <c r="DWZ51" s="75"/>
      <c r="DXA51" s="75"/>
      <c r="DXB51" s="75"/>
      <c r="DXC51" s="75"/>
      <c r="DXD51" s="75"/>
      <c r="DXE51" s="75"/>
      <c r="DXF51" s="75"/>
      <c r="DXG51" s="75"/>
      <c r="DXH51" s="75"/>
      <c r="DXI51" s="75"/>
      <c r="DXJ51" s="75"/>
      <c r="DXK51" s="75"/>
      <c r="DXL51" s="75"/>
      <c r="DXM51" s="75"/>
      <c r="DXN51" s="75"/>
      <c r="DXO51" s="75"/>
      <c r="DXP51" s="75"/>
      <c r="DXQ51" s="75"/>
      <c r="DXR51" s="75"/>
      <c r="DXS51" s="75"/>
      <c r="DXT51" s="75"/>
      <c r="DXU51" s="75"/>
      <c r="DXV51" s="75"/>
      <c r="DXW51" s="75"/>
      <c r="DXX51" s="75"/>
      <c r="DXY51" s="75"/>
      <c r="DXZ51" s="75"/>
      <c r="DYA51" s="75"/>
      <c r="DYB51" s="75"/>
      <c r="DYC51" s="75"/>
      <c r="DYD51" s="75"/>
      <c r="DYE51" s="75"/>
      <c r="DYF51" s="75"/>
      <c r="DYG51" s="75"/>
      <c r="DYH51" s="75"/>
      <c r="DYI51" s="75"/>
      <c r="DYJ51" s="75"/>
      <c r="DYK51" s="75"/>
      <c r="DYL51" s="75"/>
      <c r="DYM51" s="75"/>
      <c r="DYN51" s="75"/>
      <c r="DYO51" s="75"/>
      <c r="DYP51" s="75"/>
      <c r="DYQ51" s="75"/>
      <c r="DYR51" s="75"/>
      <c r="DYS51" s="75"/>
      <c r="DYT51" s="75"/>
      <c r="DYU51" s="75"/>
      <c r="DYV51" s="75"/>
      <c r="DYW51" s="75"/>
      <c r="DYX51" s="75"/>
      <c r="DYY51" s="75"/>
      <c r="DYZ51" s="75"/>
      <c r="DZA51" s="75"/>
      <c r="DZB51" s="75"/>
      <c r="DZC51" s="75"/>
      <c r="DZD51" s="75"/>
      <c r="DZE51" s="75"/>
      <c r="DZF51" s="75"/>
      <c r="DZG51" s="75"/>
      <c r="DZH51" s="75"/>
      <c r="DZI51" s="75"/>
      <c r="DZJ51" s="75"/>
      <c r="DZK51" s="75"/>
      <c r="DZL51" s="75"/>
      <c r="DZM51" s="75"/>
      <c r="DZN51" s="75"/>
      <c r="DZO51" s="75"/>
      <c r="DZP51" s="75"/>
      <c r="DZQ51" s="75"/>
      <c r="DZR51" s="75"/>
      <c r="DZS51" s="75"/>
      <c r="DZT51" s="75"/>
      <c r="DZU51" s="75"/>
      <c r="DZV51" s="75"/>
      <c r="DZW51" s="75"/>
      <c r="DZX51" s="75"/>
      <c r="DZY51" s="75"/>
      <c r="DZZ51" s="75"/>
      <c r="EAA51" s="75"/>
      <c r="EAB51" s="75"/>
      <c r="EAC51" s="75"/>
      <c r="EAD51" s="75"/>
      <c r="EAE51" s="75"/>
      <c r="EAF51" s="75"/>
      <c r="EAG51" s="75"/>
      <c r="EAH51" s="75"/>
      <c r="EAI51" s="75"/>
      <c r="EAJ51" s="75"/>
      <c r="EAK51" s="75"/>
      <c r="EAL51" s="75"/>
      <c r="EAM51" s="75"/>
      <c r="EAN51" s="75"/>
      <c r="EAO51" s="75"/>
      <c r="EAP51" s="75"/>
      <c r="EAQ51" s="75"/>
      <c r="EAR51" s="75"/>
      <c r="EAS51" s="75"/>
      <c r="EAT51" s="75"/>
      <c r="EAU51" s="75"/>
      <c r="EAV51" s="75"/>
      <c r="EAW51" s="75"/>
      <c r="EAX51" s="75"/>
      <c r="EAY51" s="75"/>
      <c r="EAZ51" s="75"/>
      <c r="EBA51" s="75"/>
      <c r="EBB51" s="75"/>
      <c r="EBC51" s="75"/>
      <c r="EBD51" s="75"/>
      <c r="EBE51" s="75"/>
      <c r="EBF51" s="75"/>
      <c r="EBG51" s="75"/>
      <c r="EBH51" s="75"/>
      <c r="EBI51" s="75"/>
      <c r="EBJ51" s="75"/>
      <c r="EBK51" s="75"/>
      <c r="EBL51" s="75"/>
      <c r="EBM51" s="75"/>
      <c r="EBN51" s="75"/>
      <c r="EBO51" s="75"/>
      <c r="EBP51" s="75"/>
      <c r="EBQ51" s="75"/>
      <c r="EBR51" s="75"/>
      <c r="EBS51" s="75"/>
      <c r="EBT51" s="75"/>
      <c r="EBU51" s="75"/>
      <c r="EBV51" s="75"/>
      <c r="EBW51" s="75"/>
      <c r="EBX51" s="75"/>
      <c r="EBY51" s="75"/>
      <c r="EBZ51" s="75"/>
      <c r="ECA51" s="75"/>
      <c r="ECB51" s="75"/>
      <c r="ECC51" s="75"/>
      <c r="ECD51" s="75"/>
      <c r="ECE51" s="75"/>
      <c r="ECF51" s="75"/>
      <c r="ECG51" s="75"/>
      <c r="ECH51" s="75"/>
      <c r="ECI51" s="75"/>
      <c r="ECJ51" s="75"/>
      <c r="ECK51" s="75"/>
      <c r="ECL51" s="75"/>
      <c r="ECM51" s="75"/>
      <c r="ECN51" s="75"/>
      <c r="ECO51" s="75"/>
      <c r="ECP51" s="75"/>
      <c r="ECQ51" s="75"/>
      <c r="ECR51" s="75"/>
      <c r="ECS51" s="75"/>
      <c r="ECT51" s="75"/>
      <c r="ECU51" s="75"/>
      <c r="ECV51" s="75"/>
      <c r="ECW51" s="75"/>
      <c r="ECX51" s="75"/>
      <c r="ECY51" s="75"/>
      <c r="ECZ51" s="75"/>
      <c r="EDA51" s="75"/>
      <c r="EDB51" s="75"/>
      <c r="EDC51" s="75"/>
      <c r="EDD51" s="75"/>
      <c r="EDE51" s="75"/>
      <c r="EDF51" s="75"/>
      <c r="EDG51" s="75"/>
      <c r="EDH51" s="75"/>
      <c r="EDI51" s="75"/>
      <c r="EDJ51" s="75"/>
      <c r="EDK51" s="75"/>
      <c r="EDL51" s="75"/>
      <c r="EDM51" s="75"/>
      <c r="EDN51" s="75"/>
      <c r="EDO51" s="75"/>
      <c r="EDP51" s="75"/>
      <c r="EDQ51" s="75"/>
      <c r="EDR51" s="75"/>
      <c r="EDS51" s="75"/>
      <c r="EDT51" s="75"/>
      <c r="EDU51" s="75"/>
      <c r="EDV51" s="75"/>
      <c r="EDW51" s="75"/>
      <c r="EDX51" s="75"/>
      <c r="EDY51" s="75"/>
      <c r="EDZ51" s="75"/>
      <c r="EEA51" s="75"/>
      <c r="EEB51" s="75"/>
      <c r="EEC51" s="75"/>
      <c r="EED51" s="75"/>
      <c r="EEE51" s="75"/>
      <c r="EEF51" s="75"/>
      <c r="EEG51" s="75"/>
      <c r="EEH51" s="75"/>
      <c r="EEI51" s="75"/>
      <c r="EEJ51" s="75"/>
      <c r="EEK51" s="75"/>
      <c r="EEL51" s="75"/>
      <c r="EEM51" s="75"/>
      <c r="EEN51" s="75"/>
      <c r="EEO51" s="75"/>
      <c r="EEP51" s="75"/>
      <c r="EEQ51" s="75"/>
      <c r="EER51" s="75"/>
      <c r="EES51" s="75"/>
      <c r="EET51" s="75"/>
      <c r="EEU51" s="75"/>
      <c r="EEV51" s="75"/>
      <c r="EEW51" s="75"/>
      <c r="EEX51" s="75"/>
      <c r="EEY51" s="75"/>
      <c r="EEZ51" s="75"/>
      <c r="EFA51" s="75"/>
      <c r="EFB51" s="75"/>
      <c r="EFC51" s="75"/>
      <c r="EFD51" s="75"/>
      <c r="EFE51" s="75"/>
      <c r="EFF51" s="75"/>
      <c r="EFG51" s="75"/>
      <c r="EFH51" s="75"/>
      <c r="EFI51" s="75"/>
      <c r="EFJ51" s="75"/>
      <c r="EFK51" s="75"/>
      <c r="EFL51" s="75"/>
      <c r="EFM51" s="75"/>
      <c r="EFN51" s="75"/>
      <c r="EFO51" s="75"/>
      <c r="EFP51" s="75"/>
      <c r="EFQ51" s="75"/>
      <c r="EFR51" s="75"/>
      <c r="EFS51" s="75"/>
      <c r="EFT51" s="75"/>
      <c r="EFU51" s="75"/>
      <c r="EFV51" s="75"/>
      <c r="EFW51" s="75"/>
      <c r="EFX51" s="75"/>
      <c r="EFY51" s="75"/>
      <c r="EFZ51" s="75"/>
      <c r="EGA51" s="75"/>
      <c r="EGB51" s="75"/>
      <c r="EGC51" s="75"/>
      <c r="EGD51" s="75"/>
      <c r="EGE51" s="75"/>
      <c r="EGF51" s="75"/>
      <c r="EGG51" s="75"/>
      <c r="EGH51" s="75"/>
      <c r="EGI51" s="75"/>
      <c r="EGJ51" s="75"/>
      <c r="EGK51" s="75"/>
      <c r="EGL51" s="75"/>
      <c r="EGM51" s="75"/>
      <c r="EGN51" s="75"/>
      <c r="EGO51" s="75"/>
      <c r="EGP51" s="75"/>
      <c r="EGQ51" s="75"/>
      <c r="EGR51" s="75"/>
      <c r="EGS51" s="75"/>
      <c r="EGT51" s="75"/>
      <c r="EGU51" s="75"/>
      <c r="EGV51" s="75"/>
      <c r="EGW51" s="75"/>
      <c r="EGX51" s="75"/>
      <c r="EGY51" s="75"/>
      <c r="EGZ51" s="75"/>
      <c r="EHA51" s="75"/>
      <c r="EHB51" s="75"/>
      <c r="EHC51" s="75"/>
      <c r="EHD51" s="75"/>
      <c r="EHE51" s="75"/>
      <c r="EHF51" s="75"/>
      <c r="EHG51" s="75"/>
      <c r="EHH51" s="75"/>
      <c r="EHI51" s="75"/>
      <c r="EHJ51" s="75"/>
      <c r="EHK51" s="75"/>
      <c r="EHL51" s="75"/>
      <c r="EHM51" s="75"/>
      <c r="EHN51" s="75"/>
      <c r="EHO51" s="75"/>
      <c r="EHP51" s="75"/>
      <c r="EHQ51" s="75"/>
      <c r="EHR51" s="75"/>
      <c r="EHS51" s="75"/>
      <c r="EHT51" s="75"/>
      <c r="EHU51" s="75"/>
      <c r="EHV51" s="75"/>
      <c r="EHW51" s="75"/>
      <c r="EHX51" s="75"/>
      <c r="EHY51" s="75"/>
      <c r="EHZ51" s="75"/>
      <c r="EIA51" s="75"/>
      <c r="EIB51" s="75"/>
      <c r="EIC51" s="75"/>
      <c r="EID51" s="75"/>
      <c r="EIE51" s="75"/>
      <c r="EIF51" s="75"/>
      <c r="EIG51" s="75"/>
      <c r="EIH51" s="75"/>
      <c r="EII51" s="75"/>
      <c r="EIJ51" s="75"/>
      <c r="EIK51" s="75"/>
      <c r="EIL51" s="75"/>
      <c r="EIM51" s="75"/>
      <c r="EIN51" s="75"/>
      <c r="EIO51" s="75"/>
      <c r="EIP51" s="75"/>
      <c r="EIQ51" s="75"/>
      <c r="EIR51" s="75"/>
      <c r="EIS51" s="75"/>
      <c r="EIT51" s="75"/>
      <c r="EIU51" s="75"/>
      <c r="EIV51" s="75"/>
      <c r="EIW51" s="75"/>
      <c r="EIX51" s="75"/>
      <c r="EIY51" s="75"/>
      <c r="EIZ51" s="75"/>
      <c r="EJA51" s="75"/>
      <c r="EJB51" s="75"/>
      <c r="EJC51" s="75"/>
      <c r="EJD51" s="75"/>
      <c r="EJE51" s="75"/>
      <c r="EJF51" s="75"/>
      <c r="EJG51" s="75"/>
      <c r="EJH51" s="75"/>
      <c r="EJI51" s="75"/>
      <c r="EJJ51" s="75"/>
      <c r="EJK51" s="75"/>
      <c r="EJL51" s="75"/>
      <c r="EJM51" s="75"/>
      <c r="EJN51" s="75"/>
      <c r="EJO51" s="75"/>
      <c r="EJP51" s="75"/>
      <c r="EJQ51" s="75"/>
      <c r="EJR51" s="75"/>
      <c r="EJS51" s="75"/>
      <c r="EJT51" s="75"/>
      <c r="EJU51" s="75"/>
      <c r="EJV51" s="75"/>
      <c r="EJW51" s="75"/>
      <c r="EJX51" s="75"/>
      <c r="EJY51" s="75"/>
      <c r="EJZ51" s="75"/>
      <c r="EKA51" s="75"/>
      <c r="EKB51" s="75"/>
      <c r="EKC51" s="75"/>
      <c r="EKD51" s="75"/>
      <c r="EKE51" s="75"/>
      <c r="EKF51" s="75"/>
      <c r="EKG51" s="75"/>
      <c r="EKH51" s="75"/>
      <c r="EKI51" s="75"/>
      <c r="EKJ51" s="75"/>
      <c r="EKK51" s="75"/>
      <c r="EKL51" s="75"/>
      <c r="EKM51" s="75"/>
      <c r="EKN51" s="75"/>
      <c r="EKO51" s="75"/>
      <c r="EKP51" s="75"/>
      <c r="EKQ51" s="75"/>
      <c r="EKR51" s="75"/>
      <c r="EKS51" s="75"/>
      <c r="EKT51" s="75"/>
      <c r="EKU51" s="75"/>
      <c r="EKV51" s="75"/>
      <c r="EKW51" s="75"/>
      <c r="EKX51" s="75"/>
      <c r="EKY51" s="75"/>
      <c r="EKZ51" s="75"/>
      <c r="ELA51" s="75"/>
      <c r="ELB51" s="75"/>
      <c r="ELC51" s="75"/>
      <c r="ELD51" s="75"/>
      <c r="ELE51" s="75"/>
      <c r="ELF51" s="75"/>
      <c r="ELG51" s="75"/>
      <c r="ELH51" s="75"/>
      <c r="ELI51" s="75"/>
      <c r="ELJ51" s="75"/>
      <c r="ELK51" s="75"/>
      <c r="ELL51" s="75"/>
      <c r="ELM51" s="75"/>
      <c r="ELN51" s="75"/>
      <c r="ELO51" s="75"/>
      <c r="ELP51" s="75"/>
      <c r="ELQ51" s="75"/>
      <c r="ELR51" s="75"/>
      <c r="ELS51" s="75"/>
      <c r="ELT51" s="75"/>
      <c r="ELU51" s="75"/>
      <c r="ELV51" s="75"/>
      <c r="ELW51" s="75"/>
      <c r="ELX51" s="75"/>
      <c r="ELY51" s="75"/>
      <c r="ELZ51" s="75"/>
      <c r="EMA51" s="75"/>
      <c r="EMB51" s="75"/>
      <c r="EMC51" s="75"/>
      <c r="EMD51" s="75"/>
      <c r="EME51" s="75"/>
      <c r="EMF51" s="75"/>
      <c r="EMG51" s="75"/>
      <c r="EMH51" s="75"/>
      <c r="EMI51" s="75"/>
      <c r="EMJ51" s="75"/>
      <c r="EMK51" s="75"/>
      <c r="EML51" s="75"/>
      <c r="EMM51" s="75"/>
      <c r="EMN51" s="75"/>
      <c r="EMO51" s="75"/>
      <c r="EMP51" s="75"/>
      <c r="EMQ51" s="75"/>
      <c r="EMR51" s="75"/>
      <c r="EMS51" s="75"/>
      <c r="EMT51" s="75"/>
      <c r="EMU51" s="75"/>
      <c r="EMV51" s="75"/>
      <c r="EMW51" s="75"/>
      <c r="EMX51" s="75"/>
      <c r="EMY51" s="75"/>
      <c r="EMZ51" s="75"/>
      <c r="ENA51" s="75"/>
      <c r="ENB51" s="75"/>
      <c r="ENC51" s="75"/>
      <c r="END51" s="75"/>
      <c r="ENE51" s="75"/>
      <c r="ENF51" s="75"/>
      <c r="ENG51" s="75"/>
      <c r="ENH51" s="75"/>
      <c r="ENI51" s="75"/>
      <c r="ENJ51" s="75"/>
      <c r="ENK51" s="75"/>
      <c r="ENL51" s="75"/>
      <c r="ENM51" s="75"/>
      <c r="ENN51" s="75"/>
      <c r="ENO51" s="75"/>
      <c r="ENP51" s="75"/>
      <c r="ENQ51" s="75"/>
      <c r="ENR51" s="75"/>
      <c r="ENS51" s="75"/>
      <c r="ENT51" s="75"/>
      <c r="ENU51" s="75"/>
      <c r="ENV51" s="75"/>
      <c r="ENW51" s="75"/>
      <c r="ENX51" s="75"/>
      <c r="ENY51" s="75"/>
      <c r="ENZ51" s="75"/>
      <c r="EOA51" s="75"/>
      <c r="EOB51" s="75"/>
      <c r="EOC51" s="75"/>
      <c r="EOD51" s="75"/>
      <c r="EOE51" s="75"/>
      <c r="EOF51" s="75"/>
      <c r="EOG51" s="75"/>
      <c r="EOH51" s="75"/>
      <c r="EOI51" s="75"/>
      <c r="EOJ51" s="75"/>
      <c r="EOK51" s="75"/>
      <c r="EOL51" s="75"/>
      <c r="EOM51" s="75"/>
      <c r="EON51" s="75"/>
      <c r="EOO51" s="75"/>
      <c r="EOP51" s="75"/>
      <c r="EOQ51" s="75"/>
      <c r="EOR51" s="75"/>
      <c r="EOS51" s="75"/>
      <c r="EOT51" s="75"/>
      <c r="EOU51" s="75"/>
      <c r="EOV51" s="75"/>
      <c r="EOW51" s="75"/>
      <c r="EOX51" s="75"/>
      <c r="EOY51" s="75"/>
      <c r="EOZ51" s="75"/>
      <c r="EPA51" s="75"/>
      <c r="EPB51" s="75"/>
      <c r="EPC51" s="75"/>
      <c r="EPD51" s="75"/>
      <c r="EPE51" s="75"/>
      <c r="EPF51" s="75"/>
      <c r="EPG51" s="75"/>
      <c r="EPH51" s="75"/>
      <c r="EPI51" s="75"/>
      <c r="EPJ51" s="75"/>
      <c r="EPK51" s="75"/>
      <c r="EPL51" s="75"/>
      <c r="EPM51" s="75"/>
      <c r="EPN51" s="75"/>
      <c r="EPO51" s="75"/>
      <c r="EPP51" s="75"/>
      <c r="EPQ51" s="75"/>
      <c r="EPR51" s="75"/>
      <c r="EPS51" s="75"/>
      <c r="EPT51" s="75"/>
      <c r="EPU51" s="75"/>
      <c r="EPV51" s="75"/>
      <c r="EPW51" s="75"/>
      <c r="EPX51" s="75"/>
      <c r="EPY51" s="75"/>
      <c r="EPZ51" s="75"/>
      <c r="EQA51" s="75"/>
      <c r="EQB51" s="75"/>
      <c r="EQC51" s="75"/>
      <c r="EQD51" s="75"/>
      <c r="EQE51" s="75"/>
      <c r="EQF51" s="75"/>
      <c r="EQG51" s="75"/>
      <c r="EQH51" s="75"/>
      <c r="EQI51" s="75"/>
      <c r="EQJ51" s="75"/>
      <c r="EQK51" s="75"/>
      <c r="EQL51" s="75"/>
      <c r="EQM51" s="75"/>
      <c r="EQN51" s="75"/>
      <c r="EQO51" s="75"/>
      <c r="EQP51" s="75"/>
      <c r="EQQ51" s="75"/>
      <c r="EQR51" s="75"/>
      <c r="EQS51" s="75"/>
      <c r="EQT51" s="75"/>
      <c r="EQU51" s="75"/>
      <c r="EQV51" s="75"/>
      <c r="EQW51" s="75"/>
      <c r="EQX51" s="75"/>
      <c r="EQY51" s="75"/>
      <c r="EQZ51" s="75"/>
      <c r="ERA51" s="75"/>
      <c r="ERB51" s="75"/>
      <c r="ERC51" s="75"/>
      <c r="ERD51" s="75"/>
      <c r="ERE51" s="75"/>
      <c r="ERF51" s="75"/>
      <c r="ERG51" s="75"/>
      <c r="ERH51" s="75"/>
      <c r="ERI51" s="75"/>
      <c r="ERJ51" s="75"/>
      <c r="ERK51" s="75"/>
      <c r="ERL51" s="75"/>
      <c r="ERM51" s="75"/>
      <c r="ERN51" s="75"/>
      <c r="ERO51" s="75"/>
      <c r="ERP51" s="75"/>
      <c r="ERQ51" s="75"/>
      <c r="ERR51" s="75"/>
      <c r="ERS51" s="75"/>
      <c r="ERT51" s="75"/>
      <c r="ERU51" s="75"/>
      <c r="ERV51" s="75"/>
      <c r="ERW51" s="75"/>
      <c r="ERX51" s="75"/>
      <c r="ERY51" s="75"/>
      <c r="ERZ51" s="75"/>
      <c r="ESA51" s="75"/>
      <c r="ESB51" s="75"/>
      <c r="ESC51" s="75"/>
      <c r="ESD51" s="75"/>
      <c r="ESE51" s="75"/>
      <c r="ESF51" s="75"/>
      <c r="ESG51" s="75"/>
      <c r="ESH51" s="75"/>
      <c r="ESI51" s="75"/>
      <c r="ESJ51" s="75"/>
      <c r="ESK51" s="75"/>
      <c r="ESL51" s="75"/>
      <c r="ESM51" s="75"/>
      <c r="ESN51" s="75"/>
      <c r="ESO51" s="75"/>
      <c r="ESP51" s="75"/>
      <c r="ESQ51" s="75"/>
      <c r="ESR51" s="75"/>
      <c r="ESS51" s="75"/>
      <c r="EST51" s="75"/>
      <c r="ESU51" s="75"/>
      <c r="ESV51" s="75"/>
      <c r="ESW51" s="75"/>
      <c r="ESX51" s="75"/>
      <c r="ESY51" s="75"/>
      <c r="ESZ51" s="75"/>
      <c r="ETA51" s="75"/>
      <c r="ETB51" s="75"/>
      <c r="ETC51" s="75"/>
      <c r="ETD51" s="75"/>
      <c r="ETE51" s="75"/>
      <c r="ETF51" s="75"/>
      <c r="ETG51" s="75"/>
      <c r="ETH51" s="75"/>
      <c r="ETI51" s="75"/>
      <c r="ETJ51" s="75"/>
      <c r="ETK51" s="75"/>
      <c r="ETL51" s="75"/>
      <c r="ETM51" s="75"/>
      <c r="ETN51" s="75"/>
      <c r="ETO51" s="75"/>
      <c r="ETP51" s="75"/>
      <c r="ETQ51" s="75"/>
      <c r="ETR51" s="75"/>
      <c r="ETS51" s="75"/>
      <c r="ETT51" s="75"/>
      <c r="ETU51" s="75"/>
      <c r="ETV51" s="75"/>
      <c r="ETW51" s="75"/>
      <c r="ETX51" s="75"/>
      <c r="ETY51" s="75"/>
      <c r="ETZ51" s="75"/>
      <c r="EUA51" s="75"/>
      <c r="EUB51" s="75"/>
      <c r="EUC51" s="75"/>
      <c r="EUD51" s="75"/>
      <c r="EUE51" s="75"/>
      <c r="EUF51" s="75"/>
      <c r="EUG51" s="75"/>
      <c r="EUH51" s="75"/>
      <c r="EUI51" s="75"/>
      <c r="EUJ51" s="75"/>
      <c r="EUK51" s="75"/>
      <c r="EUL51" s="75"/>
      <c r="EUM51" s="75"/>
      <c r="EUN51" s="75"/>
      <c r="EUO51" s="75"/>
      <c r="EUP51" s="75"/>
      <c r="EUQ51" s="75"/>
      <c r="EUR51" s="75"/>
      <c r="EUS51" s="75"/>
      <c r="EUT51" s="75"/>
      <c r="EUU51" s="75"/>
      <c r="EUV51" s="75"/>
      <c r="EUW51" s="75"/>
      <c r="EUX51" s="75"/>
      <c r="EUY51" s="75"/>
      <c r="EUZ51" s="75"/>
      <c r="EVA51" s="75"/>
      <c r="EVB51" s="75"/>
      <c r="EVC51" s="75"/>
      <c r="EVD51" s="75"/>
      <c r="EVE51" s="75"/>
      <c r="EVF51" s="75"/>
      <c r="EVG51" s="75"/>
      <c r="EVH51" s="75"/>
      <c r="EVI51" s="75"/>
      <c r="EVJ51" s="75"/>
      <c r="EVK51" s="75"/>
      <c r="EVL51" s="75"/>
      <c r="EVM51" s="75"/>
      <c r="EVN51" s="75"/>
      <c r="EVO51" s="75"/>
      <c r="EVP51" s="75"/>
      <c r="EVQ51" s="75"/>
      <c r="EVR51" s="75"/>
      <c r="EVS51" s="75"/>
      <c r="EVT51" s="75"/>
      <c r="EVU51" s="75"/>
      <c r="EVV51" s="75"/>
      <c r="EVW51" s="75"/>
      <c r="EVX51" s="75"/>
      <c r="EVY51" s="75"/>
      <c r="EVZ51" s="75"/>
      <c r="EWA51" s="75"/>
      <c r="EWB51" s="75"/>
      <c r="EWC51" s="75"/>
      <c r="EWD51" s="75"/>
      <c r="EWE51" s="75"/>
      <c r="EWF51" s="75"/>
      <c r="EWG51" s="75"/>
      <c r="EWH51" s="75"/>
      <c r="EWI51" s="75"/>
      <c r="EWJ51" s="75"/>
      <c r="EWK51" s="75"/>
      <c r="EWL51" s="75"/>
      <c r="EWM51" s="75"/>
      <c r="EWN51" s="75"/>
      <c r="EWO51" s="75"/>
      <c r="EWP51" s="75"/>
      <c r="EWQ51" s="75"/>
      <c r="EWR51" s="75"/>
      <c r="EWS51" s="75"/>
      <c r="EWT51" s="75"/>
      <c r="EWU51" s="75"/>
      <c r="EWV51" s="75"/>
      <c r="EWW51" s="75"/>
      <c r="EWX51" s="75"/>
      <c r="EWY51" s="75"/>
      <c r="EWZ51" s="75"/>
      <c r="EXA51" s="75"/>
      <c r="EXB51" s="75"/>
      <c r="EXC51" s="75"/>
      <c r="EXD51" s="75"/>
      <c r="EXE51" s="75"/>
      <c r="EXF51" s="75"/>
      <c r="EXG51" s="75"/>
      <c r="EXH51" s="75"/>
      <c r="EXI51" s="75"/>
      <c r="EXJ51" s="75"/>
      <c r="EXK51" s="75"/>
      <c r="EXL51" s="75"/>
      <c r="EXM51" s="75"/>
      <c r="EXN51" s="75"/>
      <c r="EXO51" s="75"/>
      <c r="EXP51" s="75"/>
      <c r="EXQ51" s="75"/>
      <c r="EXR51" s="75"/>
      <c r="EXS51" s="75"/>
      <c r="EXT51" s="75"/>
      <c r="EXU51" s="75"/>
      <c r="EXV51" s="75"/>
      <c r="EXW51" s="75"/>
      <c r="EXX51" s="75"/>
      <c r="EXY51" s="75"/>
      <c r="EXZ51" s="75"/>
      <c r="EYA51" s="75"/>
      <c r="EYB51" s="75"/>
      <c r="EYC51" s="75"/>
      <c r="EYD51" s="75"/>
      <c r="EYE51" s="75"/>
      <c r="EYF51" s="75"/>
      <c r="EYG51" s="75"/>
      <c r="EYH51" s="75"/>
      <c r="EYI51" s="75"/>
      <c r="EYJ51" s="75"/>
      <c r="EYK51" s="75"/>
      <c r="EYL51" s="75"/>
      <c r="EYM51" s="75"/>
      <c r="EYN51" s="75"/>
      <c r="EYO51" s="75"/>
      <c r="EYP51" s="75"/>
      <c r="EYQ51" s="75"/>
      <c r="EYR51" s="75"/>
      <c r="EYS51" s="75"/>
      <c r="EYT51" s="75"/>
      <c r="EYU51" s="75"/>
      <c r="EYV51" s="75"/>
      <c r="EYW51" s="75"/>
      <c r="EYX51" s="75"/>
      <c r="EYY51" s="75"/>
      <c r="EYZ51" s="75"/>
      <c r="EZA51" s="75"/>
      <c r="EZB51" s="75"/>
      <c r="EZC51" s="75"/>
      <c r="EZD51" s="75"/>
      <c r="EZE51" s="75"/>
      <c r="EZF51" s="75"/>
      <c r="EZG51" s="75"/>
      <c r="EZH51" s="75"/>
      <c r="EZI51" s="75"/>
      <c r="EZJ51" s="75"/>
      <c r="EZK51" s="75"/>
      <c r="EZL51" s="75"/>
      <c r="EZM51" s="75"/>
      <c r="EZN51" s="75"/>
      <c r="EZO51" s="75"/>
      <c r="EZP51" s="75"/>
      <c r="EZQ51" s="75"/>
      <c r="EZR51" s="75"/>
      <c r="EZS51" s="75"/>
      <c r="EZT51" s="75"/>
      <c r="EZU51" s="75"/>
      <c r="EZV51" s="75"/>
      <c r="EZW51" s="75"/>
      <c r="EZX51" s="75"/>
      <c r="EZY51" s="75"/>
      <c r="EZZ51" s="75"/>
      <c r="FAA51" s="75"/>
      <c r="FAB51" s="75"/>
      <c r="FAC51" s="75"/>
      <c r="FAD51" s="75"/>
      <c r="FAE51" s="75"/>
      <c r="FAF51" s="75"/>
      <c r="FAG51" s="75"/>
      <c r="FAH51" s="75"/>
      <c r="FAI51" s="75"/>
      <c r="FAJ51" s="75"/>
      <c r="FAK51" s="75"/>
      <c r="FAL51" s="75"/>
      <c r="FAM51" s="75"/>
      <c r="FAN51" s="75"/>
      <c r="FAO51" s="75"/>
      <c r="FAP51" s="75"/>
      <c r="FAQ51" s="75"/>
      <c r="FAR51" s="75"/>
      <c r="FAS51" s="75"/>
      <c r="FAT51" s="75"/>
      <c r="FAU51" s="75"/>
      <c r="FAV51" s="75"/>
      <c r="FAW51" s="75"/>
      <c r="FAX51" s="75"/>
      <c r="FAY51" s="75"/>
      <c r="FAZ51" s="75"/>
      <c r="FBA51" s="75"/>
      <c r="FBB51" s="75"/>
      <c r="FBC51" s="75"/>
      <c r="FBD51" s="75"/>
      <c r="FBE51" s="75"/>
      <c r="FBF51" s="75"/>
      <c r="FBG51" s="75"/>
      <c r="FBH51" s="75"/>
      <c r="FBI51" s="75"/>
      <c r="FBJ51" s="75"/>
      <c r="FBK51" s="75"/>
      <c r="FBL51" s="75"/>
      <c r="FBM51" s="75"/>
      <c r="FBN51" s="75"/>
      <c r="FBO51" s="75"/>
      <c r="FBP51" s="75"/>
      <c r="FBQ51" s="75"/>
      <c r="FBR51" s="75"/>
      <c r="FBS51" s="75"/>
      <c r="FBT51" s="75"/>
      <c r="FBU51" s="75"/>
      <c r="FBV51" s="75"/>
      <c r="FBW51" s="75"/>
      <c r="FBX51" s="75"/>
      <c r="FBY51" s="75"/>
      <c r="FBZ51" s="75"/>
      <c r="FCA51" s="75"/>
      <c r="FCB51" s="75"/>
      <c r="FCC51" s="75"/>
      <c r="FCD51" s="75"/>
      <c r="FCE51" s="75"/>
      <c r="FCF51" s="75"/>
      <c r="FCG51" s="75"/>
      <c r="FCH51" s="75"/>
      <c r="FCI51" s="75"/>
      <c r="FCJ51" s="75"/>
      <c r="FCK51" s="75"/>
      <c r="FCL51" s="75"/>
      <c r="FCM51" s="75"/>
      <c r="FCN51" s="75"/>
      <c r="FCO51" s="75"/>
      <c r="FCP51" s="75"/>
      <c r="FCQ51" s="75"/>
      <c r="FCR51" s="75"/>
      <c r="FCS51" s="75"/>
      <c r="FCT51" s="75"/>
      <c r="FCU51" s="75"/>
      <c r="FCV51" s="75"/>
      <c r="FCW51" s="75"/>
      <c r="FCX51" s="75"/>
      <c r="FCY51" s="75"/>
      <c r="FCZ51" s="75"/>
      <c r="FDA51" s="75"/>
      <c r="FDB51" s="75"/>
      <c r="FDC51" s="75"/>
      <c r="FDD51" s="75"/>
      <c r="FDE51" s="75"/>
      <c r="FDF51" s="75"/>
      <c r="FDG51" s="75"/>
      <c r="FDH51" s="75"/>
      <c r="FDI51" s="75"/>
      <c r="FDJ51" s="75"/>
      <c r="FDK51" s="75"/>
      <c r="FDL51" s="75"/>
      <c r="FDM51" s="75"/>
      <c r="FDN51" s="75"/>
      <c r="FDO51" s="75"/>
      <c r="FDP51" s="75"/>
      <c r="FDQ51" s="75"/>
      <c r="FDR51" s="75"/>
      <c r="FDS51" s="75"/>
      <c r="FDT51" s="75"/>
      <c r="FDU51" s="75"/>
      <c r="FDV51" s="75"/>
      <c r="FDW51" s="75"/>
      <c r="FDX51" s="75"/>
      <c r="FDY51" s="75"/>
      <c r="FDZ51" s="75"/>
      <c r="FEA51" s="75"/>
      <c r="FEB51" s="75"/>
      <c r="FEC51" s="75"/>
      <c r="FED51" s="75"/>
      <c r="FEE51" s="75"/>
      <c r="FEF51" s="75"/>
      <c r="FEG51" s="75"/>
      <c r="FEH51" s="75"/>
      <c r="FEI51" s="75"/>
      <c r="FEJ51" s="75"/>
      <c r="FEK51" s="75"/>
      <c r="FEL51" s="75"/>
      <c r="FEM51" s="75"/>
      <c r="FEN51" s="75"/>
      <c r="FEO51" s="75"/>
      <c r="FEP51" s="75"/>
      <c r="FEQ51" s="75"/>
      <c r="FER51" s="75"/>
      <c r="FES51" s="75"/>
      <c r="FET51" s="75"/>
      <c r="FEU51" s="75"/>
      <c r="FEV51" s="75"/>
      <c r="FEW51" s="75"/>
      <c r="FEX51" s="75"/>
      <c r="FEY51" s="75"/>
      <c r="FEZ51" s="75"/>
      <c r="FFA51" s="75"/>
      <c r="FFB51" s="75"/>
      <c r="FFC51" s="75"/>
      <c r="FFD51" s="75"/>
      <c r="FFE51" s="75"/>
      <c r="FFF51" s="75"/>
      <c r="FFG51" s="75"/>
      <c r="FFH51" s="75"/>
      <c r="FFI51" s="75"/>
      <c r="FFJ51" s="75"/>
      <c r="FFK51" s="75"/>
      <c r="FFL51" s="75"/>
      <c r="FFM51" s="75"/>
      <c r="FFN51" s="75"/>
      <c r="FFO51" s="75"/>
      <c r="FFP51" s="75"/>
      <c r="FFQ51" s="75"/>
      <c r="FFR51" s="75"/>
      <c r="FFS51" s="75"/>
      <c r="FFT51" s="75"/>
      <c r="FFU51" s="75"/>
      <c r="FFV51" s="75"/>
      <c r="FFW51" s="75"/>
      <c r="FFX51" s="75"/>
      <c r="FFY51" s="75"/>
      <c r="FFZ51" s="75"/>
      <c r="FGA51" s="75"/>
      <c r="FGB51" s="75"/>
      <c r="FGC51" s="75"/>
      <c r="FGD51" s="75"/>
      <c r="FGE51" s="75"/>
      <c r="FGF51" s="75"/>
      <c r="FGG51" s="75"/>
      <c r="FGH51" s="75"/>
      <c r="FGI51" s="75"/>
      <c r="FGJ51" s="75"/>
      <c r="FGK51" s="75"/>
      <c r="FGL51" s="75"/>
      <c r="FGM51" s="75"/>
      <c r="FGN51" s="75"/>
      <c r="FGO51" s="75"/>
      <c r="FGP51" s="75"/>
      <c r="FGQ51" s="75"/>
      <c r="FGR51" s="75"/>
      <c r="FGS51" s="75"/>
      <c r="FGT51" s="75"/>
      <c r="FGU51" s="75"/>
      <c r="FGV51" s="75"/>
      <c r="FGW51" s="75"/>
      <c r="FGX51" s="75"/>
      <c r="FGY51" s="75"/>
      <c r="FGZ51" s="75"/>
      <c r="FHA51" s="75"/>
      <c r="FHB51" s="75"/>
      <c r="FHC51" s="75"/>
      <c r="FHD51" s="75"/>
      <c r="FHE51" s="75"/>
      <c r="FHF51" s="75"/>
      <c r="FHG51" s="75"/>
      <c r="FHH51" s="75"/>
      <c r="FHI51" s="75"/>
      <c r="FHJ51" s="75"/>
      <c r="FHK51" s="75"/>
      <c r="FHL51" s="75"/>
      <c r="FHM51" s="75"/>
      <c r="FHN51" s="75"/>
      <c r="FHO51" s="75"/>
      <c r="FHP51" s="75"/>
      <c r="FHQ51" s="75"/>
      <c r="FHR51" s="75"/>
      <c r="FHS51" s="75"/>
      <c r="FHT51" s="75"/>
      <c r="FHU51" s="75"/>
      <c r="FHV51" s="75"/>
      <c r="FHW51" s="75"/>
      <c r="FHX51" s="75"/>
      <c r="FHY51" s="75"/>
      <c r="FHZ51" s="75"/>
      <c r="FIA51" s="75"/>
      <c r="FIB51" s="75"/>
      <c r="FIC51" s="75"/>
      <c r="FID51" s="75"/>
      <c r="FIE51" s="75"/>
      <c r="FIF51" s="75"/>
      <c r="FIG51" s="75"/>
      <c r="FIH51" s="75"/>
      <c r="FII51" s="75"/>
      <c r="FIJ51" s="75"/>
      <c r="FIK51" s="75"/>
      <c r="FIL51" s="75"/>
      <c r="FIM51" s="75"/>
      <c r="FIN51" s="75"/>
      <c r="FIO51" s="75"/>
      <c r="FIP51" s="75"/>
      <c r="FIQ51" s="75"/>
      <c r="FIR51" s="75"/>
      <c r="FIS51" s="75"/>
      <c r="FIT51" s="75"/>
      <c r="FIU51" s="75"/>
      <c r="FIV51" s="75"/>
      <c r="FIW51" s="75"/>
      <c r="FIX51" s="75"/>
      <c r="FIY51" s="75"/>
      <c r="FIZ51" s="75"/>
      <c r="FJA51" s="75"/>
      <c r="FJB51" s="75"/>
      <c r="FJC51" s="75"/>
      <c r="FJD51" s="75"/>
      <c r="FJE51" s="75"/>
      <c r="FJF51" s="75"/>
      <c r="FJG51" s="75"/>
      <c r="FJH51" s="75"/>
      <c r="FJI51" s="75"/>
      <c r="FJJ51" s="75"/>
      <c r="FJK51" s="75"/>
      <c r="FJL51" s="75"/>
      <c r="FJM51" s="75"/>
      <c r="FJN51" s="75"/>
      <c r="FJO51" s="75"/>
      <c r="FJP51" s="75"/>
      <c r="FJQ51" s="75"/>
      <c r="FJR51" s="75"/>
      <c r="FJS51" s="75"/>
      <c r="FJT51" s="75"/>
      <c r="FJU51" s="75"/>
      <c r="FJV51" s="75"/>
      <c r="FJW51" s="75"/>
      <c r="FJX51" s="75"/>
      <c r="FJY51" s="75"/>
      <c r="FJZ51" s="75"/>
      <c r="FKA51" s="75"/>
      <c r="FKB51" s="75"/>
      <c r="FKC51" s="75"/>
      <c r="FKD51" s="75"/>
      <c r="FKE51" s="75"/>
      <c r="FKF51" s="75"/>
      <c r="FKG51" s="75"/>
      <c r="FKH51" s="75"/>
      <c r="FKI51" s="75"/>
      <c r="FKJ51" s="75"/>
      <c r="FKK51" s="75"/>
      <c r="FKL51" s="75"/>
      <c r="FKM51" s="75"/>
      <c r="FKN51" s="75"/>
      <c r="FKO51" s="75"/>
      <c r="FKP51" s="75"/>
      <c r="FKQ51" s="75"/>
      <c r="FKR51" s="75"/>
      <c r="FKS51" s="75"/>
      <c r="FKT51" s="75"/>
      <c r="FKU51" s="75"/>
      <c r="FKV51" s="75"/>
      <c r="FKW51" s="75"/>
      <c r="FKX51" s="75"/>
      <c r="FKY51" s="75"/>
      <c r="FKZ51" s="75"/>
      <c r="FLA51" s="75"/>
      <c r="FLB51" s="75"/>
      <c r="FLC51" s="75"/>
      <c r="FLD51" s="75"/>
      <c r="FLE51" s="75"/>
      <c r="FLF51" s="75"/>
      <c r="FLG51" s="75"/>
      <c r="FLH51" s="75"/>
      <c r="FLI51" s="75"/>
      <c r="FLJ51" s="75"/>
      <c r="FLK51" s="75"/>
      <c r="FLL51" s="75"/>
      <c r="FLM51" s="75"/>
      <c r="FLN51" s="75"/>
      <c r="FLO51" s="75"/>
      <c r="FLP51" s="75"/>
      <c r="FLQ51" s="75"/>
      <c r="FLR51" s="75"/>
      <c r="FLS51" s="75"/>
      <c r="FLT51" s="75"/>
      <c r="FLU51" s="75"/>
      <c r="FLV51" s="75"/>
      <c r="FLW51" s="75"/>
      <c r="FLX51" s="75"/>
      <c r="FLY51" s="75"/>
      <c r="FLZ51" s="75"/>
      <c r="FMA51" s="75"/>
      <c r="FMB51" s="75"/>
      <c r="FMC51" s="75"/>
      <c r="FMD51" s="75"/>
      <c r="FME51" s="75"/>
      <c r="FMF51" s="75"/>
      <c r="FMG51" s="75"/>
      <c r="FMH51" s="75"/>
      <c r="FMI51" s="75"/>
      <c r="FMJ51" s="75"/>
      <c r="FMK51" s="75"/>
      <c r="FML51" s="75"/>
      <c r="FMM51" s="75"/>
      <c r="FMN51" s="75"/>
      <c r="FMO51" s="75"/>
      <c r="FMP51" s="75"/>
      <c r="FMQ51" s="75"/>
      <c r="FMR51" s="75"/>
      <c r="FMS51" s="75"/>
      <c r="FMT51" s="75"/>
      <c r="FMU51" s="75"/>
      <c r="FMV51" s="75"/>
      <c r="FMW51" s="75"/>
      <c r="FMX51" s="75"/>
      <c r="FMY51" s="75"/>
      <c r="FMZ51" s="75"/>
      <c r="FNA51" s="75"/>
      <c r="FNB51" s="75"/>
      <c r="FNC51" s="75"/>
      <c r="FND51" s="75"/>
      <c r="FNE51" s="75"/>
      <c r="FNF51" s="75"/>
      <c r="FNG51" s="75"/>
      <c r="FNH51" s="75"/>
      <c r="FNI51" s="75"/>
      <c r="FNJ51" s="75"/>
      <c r="FNK51" s="75"/>
      <c r="FNL51" s="75"/>
      <c r="FNM51" s="75"/>
      <c r="FNN51" s="75"/>
      <c r="FNO51" s="75"/>
      <c r="FNP51" s="75"/>
      <c r="FNQ51" s="75"/>
      <c r="FNR51" s="75"/>
      <c r="FNS51" s="75"/>
      <c r="FNT51" s="75"/>
      <c r="FNU51" s="75"/>
      <c r="FNV51" s="75"/>
      <c r="FNW51" s="75"/>
      <c r="FNX51" s="75"/>
      <c r="FNY51" s="75"/>
      <c r="FNZ51" s="75"/>
      <c r="FOA51" s="75"/>
      <c r="FOB51" s="75"/>
      <c r="FOC51" s="75"/>
      <c r="FOD51" s="75"/>
      <c r="FOE51" s="75"/>
      <c r="FOF51" s="75"/>
      <c r="FOG51" s="75"/>
      <c r="FOH51" s="75"/>
      <c r="FOI51" s="75"/>
      <c r="FOJ51" s="75"/>
      <c r="FOK51" s="75"/>
      <c r="FOL51" s="75"/>
      <c r="FOM51" s="75"/>
      <c r="FON51" s="75"/>
      <c r="FOO51" s="75"/>
      <c r="FOP51" s="75"/>
      <c r="FOQ51" s="75"/>
      <c r="FOR51" s="75"/>
      <c r="FOS51" s="75"/>
      <c r="FOT51" s="75"/>
      <c r="FOU51" s="75"/>
      <c r="FOV51" s="75"/>
      <c r="FOW51" s="75"/>
      <c r="FOX51" s="75"/>
      <c r="FOY51" s="75"/>
      <c r="FOZ51" s="75"/>
      <c r="FPA51" s="75"/>
      <c r="FPB51" s="75"/>
      <c r="FPC51" s="75"/>
      <c r="FPD51" s="75"/>
      <c r="FPE51" s="75"/>
      <c r="FPF51" s="75"/>
      <c r="FPG51" s="75"/>
      <c r="FPH51" s="75"/>
      <c r="FPI51" s="75"/>
      <c r="FPJ51" s="75"/>
      <c r="FPK51" s="75"/>
      <c r="FPL51" s="75"/>
      <c r="FPM51" s="75"/>
      <c r="FPN51" s="75"/>
      <c r="FPO51" s="75"/>
      <c r="FPP51" s="75"/>
      <c r="FPQ51" s="75"/>
      <c r="FPR51" s="75"/>
      <c r="FPS51" s="75"/>
      <c r="FPT51" s="75"/>
      <c r="FPU51" s="75"/>
      <c r="FPV51" s="75"/>
      <c r="FPW51" s="75"/>
      <c r="FPX51" s="75"/>
      <c r="FPY51" s="75"/>
      <c r="FPZ51" s="75"/>
      <c r="FQA51" s="75"/>
      <c r="FQB51" s="75"/>
      <c r="FQC51" s="75"/>
      <c r="FQD51" s="75"/>
      <c r="FQE51" s="75"/>
      <c r="FQF51" s="75"/>
      <c r="FQG51" s="75"/>
      <c r="FQH51" s="75"/>
      <c r="FQI51" s="75"/>
      <c r="FQJ51" s="75"/>
      <c r="FQK51" s="75"/>
      <c r="FQL51" s="75"/>
      <c r="FQM51" s="75"/>
      <c r="FQN51" s="75"/>
      <c r="FQO51" s="75"/>
      <c r="FQP51" s="75"/>
      <c r="FQQ51" s="75"/>
      <c r="FQR51" s="75"/>
      <c r="FQS51" s="75"/>
      <c r="FQT51" s="75"/>
      <c r="FQU51" s="75"/>
      <c r="FQV51" s="75"/>
      <c r="FQW51" s="75"/>
      <c r="FQX51" s="75"/>
      <c r="FQY51" s="75"/>
      <c r="FQZ51" s="75"/>
      <c r="FRA51" s="75"/>
      <c r="FRB51" s="75"/>
      <c r="FRC51" s="75"/>
      <c r="FRD51" s="75"/>
      <c r="FRE51" s="75"/>
      <c r="FRF51" s="75"/>
      <c r="FRG51" s="75"/>
      <c r="FRH51" s="75"/>
      <c r="FRI51" s="75"/>
      <c r="FRJ51" s="75"/>
      <c r="FRK51" s="75"/>
      <c r="FRL51" s="75"/>
      <c r="FRM51" s="75"/>
      <c r="FRN51" s="75"/>
      <c r="FRO51" s="75"/>
      <c r="FRP51" s="75"/>
      <c r="FRQ51" s="75"/>
      <c r="FRR51" s="75"/>
      <c r="FRS51" s="75"/>
      <c r="FRT51" s="75"/>
      <c r="FRU51" s="75"/>
      <c r="FRV51" s="75"/>
      <c r="FRW51" s="75"/>
      <c r="FRX51" s="75"/>
      <c r="FRY51" s="75"/>
      <c r="FRZ51" s="75"/>
      <c r="FSA51" s="75"/>
      <c r="FSB51" s="75"/>
      <c r="FSC51" s="75"/>
      <c r="FSD51" s="75"/>
      <c r="FSE51" s="75"/>
      <c r="FSF51" s="75"/>
      <c r="FSG51" s="75"/>
      <c r="FSH51" s="75"/>
      <c r="FSI51" s="75"/>
      <c r="FSJ51" s="75"/>
      <c r="FSK51" s="75"/>
      <c r="FSL51" s="75"/>
      <c r="FSM51" s="75"/>
      <c r="FSN51" s="75"/>
      <c r="FSO51" s="75"/>
      <c r="FSP51" s="75"/>
      <c r="FSQ51" s="75"/>
      <c r="FSR51" s="75"/>
      <c r="FSS51" s="75"/>
      <c r="FST51" s="75"/>
      <c r="FSU51" s="75"/>
      <c r="FSV51" s="75"/>
      <c r="FSW51" s="75"/>
      <c r="FSX51" s="75"/>
      <c r="FSY51" s="75"/>
      <c r="FSZ51" s="75"/>
      <c r="FTA51" s="75"/>
      <c r="FTB51" s="75"/>
      <c r="FTC51" s="75"/>
      <c r="FTD51" s="75"/>
      <c r="FTE51" s="75"/>
      <c r="FTF51" s="75"/>
      <c r="FTG51" s="75"/>
      <c r="FTH51" s="75"/>
      <c r="FTI51" s="75"/>
      <c r="FTJ51" s="75"/>
      <c r="FTK51" s="75"/>
      <c r="FTL51" s="75"/>
      <c r="FTM51" s="75"/>
      <c r="FTN51" s="75"/>
      <c r="FTO51" s="75"/>
      <c r="FTP51" s="75"/>
      <c r="FTQ51" s="75"/>
      <c r="FTR51" s="75"/>
      <c r="FTS51" s="75"/>
      <c r="FTT51" s="75"/>
      <c r="FTU51" s="75"/>
      <c r="FTV51" s="75"/>
      <c r="FTW51" s="75"/>
      <c r="FTX51" s="75"/>
      <c r="FTY51" s="75"/>
      <c r="FTZ51" s="75"/>
      <c r="FUA51" s="75"/>
      <c r="FUB51" s="75"/>
      <c r="FUC51" s="75"/>
      <c r="FUD51" s="75"/>
      <c r="FUE51" s="75"/>
      <c r="FUF51" s="75"/>
      <c r="FUG51" s="75"/>
      <c r="FUH51" s="75"/>
      <c r="FUI51" s="75"/>
      <c r="FUJ51" s="75"/>
      <c r="FUK51" s="75"/>
      <c r="FUL51" s="75"/>
      <c r="FUM51" s="75"/>
      <c r="FUN51" s="75"/>
      <c r="FUO51" s="75"/>
      <c r="FUP51" s="75"/>
      <c r="FUQ51" s="75"/>
      <c r="FUR51" s="75"/>
      <c r="FUS51" s="75"/>
      <c r="FUT51" s="75"/>
      <c r="FUU51" s="75"/>
      <c r="FUV51" s="75"/>
      <c r="FUW51" s="75"/>
      <c r="FUX51" s="75"/>
      <c r="FUY51" s="75"/>
      <c r="FUZ51" s="75"/>
      <c r="FVA51" s="75"/>
      <c r="FVB51" s="75"/>
      <c r="FVC51" s="75"/>
      <c r="FVD51" s="75"/>
      <c r="FVE51" s="75"/>
      <c r="FVF51" s="75"/>
      <c r="FVG51" s="75"/>
      <c r="FVH51" s="75"/>
      <c r="FVI51" s="75"/>
      <c r="FVJ51" s="75"/>
      <c r="FVK51" s="75"/>
      <c r="FVL51" s="75"/>
      <c r="FVM51" s="75"/>
      <c r="FVN51" s="75"/>
      <c r="FVO51" s="75"/>
      <c r="FVP51" s="75"/>
      <c r="FVQ51" s="75"/>
      <c r="FVR51" s="75"/>
      <c r="FVS51" s="75"/>
      <c r="FVT51" s="75"/>
      <c r="FVU51" s="75"/>
      <c r="FVV51" s="75"/>
      <c r="FVW51" s="75"/>
      <c r="FVX51" s="75"/>
      <c r="FVY51" s="75"/>
      <c r="FVZ51" s="75"/>
      <c r="FWA51" s="75"/>
      <c r="FWB51" s="75"/>
      <c r="FWC51" s="75"/>
      <c r="FWD51" s="75"/>
      <c r="FWE51" s="75"/>
      <c r="FWF51" s="75"/>
      <c r="FWG51" s="75"/>
      <c r="FWH51" s="75"/>
      <c r="FWI51" s="75"/>
      <c r="FWJ51" s="75"/>
      <c r="FWK51" s="75"/>
      <c r="FWL51" s="75"/>
      <c r="FWM51" s="75"/>
      <c r="FWN51" s="75"/>
      <c r="FWO51" s="75"/>
      <c r="FWP51" s="75"/>
      <c r="FWQ51" s="75"/>
      <c r="FWR51" s="75"/>
      <c r="FWS51" s="75"/>
      <c r="FWT51" s="75"/>
      <c r="FWU51" s="75"/>
      <c r="FWV51" s="75"/>
      <c r="FWW51" s="75"/>
      <c r="FWX51" s="75"/>
      <c r="FWY51" s="75"/>
      <c r="FWZ51" s="75"/>
      <c r="FXA51" s="75"/>
      <c r="FXB51" s="75"/>
      <c r="FXC51" s="75"/>
      <c r="FXD51" s="75"/>
      <c r="FXE51" s="75"/>
      <c r="FXF51" s="75"/>
      <c r="FXG51" s="75"/>
      <c r="FXH51" s="75"/>
      <c r="FXI51" s="75"/>
      <c r="FXJ51" s="75"/>
      <c r="FXK51" s="75"/>
      <c r="FXL51" s="75"/>
      <c r="FXM51" s="75"/>
      <c r="FXN51" s="75"/>
      <c r="FXO51" s="75"/>
      <c r="FXP51" s="75"/>
      <c r="FXQ51" s="75"/>
      <c r="FXR51" s="75"/>
      <c r="FXS51" s="75"/>
      <c r="FXT51" s="75"/>
      <c r="FXU51" s="75"/>
      <c r="FXV51" s="75"/>
      <c r="FXW51" s="75"/>
      <c r="FXX51" s="75"/>
      <c r="FXY51" s="75"/>
      <c r="FXZ51" s="75"/>
      <c r="FYA51" s="75"/>
      <c r="FYB51" s="75"/>
      <c r="FYC51" s="75"/>
      <c r="FYD51" s="75"/>
      <c r="FYE51" s="75"/>
      <c r="FYF51" s="75"/>
      <c r="FYG51" s="75"/>
      <c r="FYH51" s="75"/>
      <c r="FYI51" s="75"/>
      <c r="FYJ51" s="75"/>
      <c r="FYK51" s="75"/>
      <c r="FYL51" s="75"/>
      <c r="FYM51" s="75"/>
      <c r="FYN51" s="75"/>
      <c r="FYO51" s="75"/>
      <c r="FYP51" s="75"/>
      <c r="FYQ51" s="75"/>
      <c r="FYR51" s="75"/>
      <c r="FYS51" s="75"/>
      <c r="FYT51" s="75"/>
      <c r="FYU51" s="75"/>
      <c r="FYV51" s="75"/>
      <c r="FYW51" s="75"/>
      <c r="FYX51" s="75"/>
      <c r="FYY51" s="75"/>
      <c r="FYZ51" s="75"/>
      <c r="FZA51" s="75"/>
      <c r="FZB51" s="75"/>
      <c r="FZC51" s="75"/>
      <c r="FZD51" s="75"/>
      <c r="FZE51" s="75"/>
      <c r="FZF51" s="75"/>
      <c r="FZG51" s="75"/>
      <c r="FZH51" s="75"/>
      <c r="FZI51" s="75"/>
      <c r="FZJ51" s="75"/>
      <c r="FZK51" s="75"/>
      <c r="FZL51" s="75"/>
      <c r="FZM51" s="75"/>
      <c r="FZN51" s="75"/>
      <c r="FZO51" s="75"/>
      <c r="FZP51" s="75"/>
      <c r="FZQ51" s="75"/>
      <c r="FZR51" s="75"/>
      <c r="FZS51" s="75"/>
      <c r="FZT51" s="75"/>
      <c r="FZU51" s="75"/>
      <c r="FZV51" s="75"/>
      <c r="FZW51" s="75"/>
      <c r="FZX51" s="75"/>
      <c r="FZY51" s="75"/>
      <c r="FZZ51" s="75"/>
      <c r="GAA51" s="75"/>
      <c r="GAB51" s="75"/>
      <c r="GAC51" s="75"/>
      <c r="GAD51" s="75"/>
      <c r="GAE51" s="75"/>
      <c r="GAF51" s="75"/>
      <c r="GAG51" s="75"/>
      <c r="GAH51" s="75"/>
      <c r="GAI51" s="75"/>
      <c r="GAJ51" s="75"/>
      <c r="GAK51" s="75"/>
      <c r="GAL51" s="75"/>
      <c r="GAM51" s="75"/>
      <c r="GAN51" s="75"/>
      <c r="GAO51" s="75"/>
      <c r="GAP51" s="75"/>
      <c r="GAQ51" s="75"/>
      <c r="GAR51" s="75"/>
      <c r="GAS51" s="75"/>
      <c r="GAT51" s="75"/>
      <c r="GAU51" s="75"/>
      <c r="GAV51" s="75"/>
      <c r="GAW51" s="75"/>
      <c r="GAX51" s="75"/>
      <c r="GAY51" s="75"/>
      <c r="GAZ51" s="75"/>
      <c r="GBA51" s="75"/>
      <c r="GBB51" s="75"/>
      <c r="GBC51" s="75"/>
      <c r="GBD51" s="75"/>
      <c r="GBE51" s="75"/>
      <c r="GBF51" s="75"/>
      <c r="GBG51" s="75"/>
      <c r="GBH51" s="75"/>
      <c r="GBI51" s="75"/>
      <c r="GBJ51" s="75"/>
      <c r="GBK51" s="75"/>
      <c r="GBL51" s="75"/>
      <c r="GBM51" s="75"/>
      <c r="GBN51" s="75"/>
      <c r="GBO51" s="75"/>
      <c r="GBP51" s="75"/>
      <c r="GBQ51" s="75"/>
      <c r="GBR51" s="75"/>
      <c r="GBS51" s="75"/>
      <c r="GBT51" s="75"/>
      <c r="GBU51" s="75"/>
      <c r="GBV51" s="75"/>
      <c r="GBW51" s="75"/>
      <c r="GBX51" s="75"/>
      <c r="GBY51" s="75"/>
      <c r="GBZ51" s="75"/>
      <c r="GCA51" s="75"/>
      <c r="GCB51" s="75"/>
      <c r="GCC51" s="75"/>
      <c r="GCD51" s="75"/>
      <c r="GCE51" s="75"/>
      <c r="GCF51" s="75"/>
      <c r="GCG51" s="75"/>
      <c r="GCH51" s="75"/>
      <c r="GCI51" s="75"/>
      <c r="GCJ51" s="75"/>
      <c r="GCK51" s="75"/>
      <c r="GCL51" s="75"/>
      <c r="GCM51" s="75"/>
      <c r="GCN51" s="75"/>
      <c r="GCO51" s="75"/>
      <c r="GCP51" s="75"/>
      <c r="GCQ51" s="75"/>
      <c r="GCR51" s="75"/>
      <c r="GCS51" s="75"/>
      <c r="GCT51" s="75"/>
      <c r="GCU51" s="75"/>
      <c r="GCV51" s="75"/>
      <c r="GCW51" s="75"/>
      <c r="GCX51" s="75"/>
      <c r="GCY51" s="75"/>
      <c r="GCZ51" s="75"/>
      <c r="GDA51" s="75"/>
      <c r="GDB51" s="75"/>
      <c r="GDC51" s="75"/>
      <c r="GDD51" s="75"/>
      <c r="GDE51" s="75"/>
      <c r="GDF51" s="75"/>
      <c r="GDG51" s="75"/>
      <c r="GDH51" s="75"/>
      <c r="GDI51" s="75"/>
      <c r="GDJ51" s="75"/>
      <c r="GDK51" s="75"/>
      <c r="GDL51" s="75"/>
      <c r="GDM51" s="75"/>
      <c r="GDN51" s="75"/>
      <c r="GDO51" s="75"/>
      <c r="GDP51" s="75"/>
      <c r="GDQ51" s="75"/>
      <c r="GDR51" s="75"/>
      <c r="GDS51" s="75"/>
      <c r="GDT51" s="75"/>
      <c r="GDU51" s="75"/>
      <c r="GDV51" s="75"/>
      <c r="GDW51" s="75"/>
      <c r="GDX51" s="75"/>
      <c r="GDY51" s="75"/>
      <c r="GDZ51" s="75"/>
      <c r="GEA51" s="75"/>
      <c r="GEB51" s="75"/>
      <c r="GEC51" s="75"/>
      <c r="GED51" s="75"/>
      <c r="GEE51" s="75"/>
      <c r="GEF51" s="75"/>
      <c r="GEG51" s="75"/>
      <c r="GEH51" s="75"/>
      <c r="GEI51" s="75"/>
      <c r="GEJ51" s="75"/>
      <c r="GEK51" s="75"/>
      <c r="GEL51" s="75"/>
      <c r="GEM51" s="75"/>
      <c r="GEN51" s="75"/>
      <c r="GEO51" s="75"/>
      <c r="GEP51" s="75"/>
      <c r="GEQ51" s="75"/>
      <c r="GER51" s="75"/>
      <c r="GES51" s="75"/>
      <c r="GET51" s="75"/>
      <c r="GEU51" s="75"/>
      <c r="GEV51" s="75"/>
      <c r="GEW51" s="75"/>
      <c r="GEX51" s="75"/>
      <c r="GEY51" s="75"/>
      <c r="GEZ51" s="75"/>
      <c r="GFA51" s="75"/>
      <c r="GFB51" s="75"/>
      <c r="GFC51" s="75"/>
      <c r="GFD51" s="75"/>
      <c r="GFE51" s="75"/>
      <c r="GFF51" s="75"/>
      <c r="GFG51" s="75"/>
      <c r="GFH51" s="75"/>
      <c r="GFI51" s="75"/>
      <c r="GFJ51" s="75"/>
      <c r="GFK51" s="75"/>
      <c r="GFL51" s="75"/>
      <c r="GFM51" s="75"/>
      <c r="GFN51" s="75"/>
      <c r="GFO51" s="75"/>
      <c r="GFP51" s="75"/>
      <c r="GFQ51" s="75"/>
      <c r="GFR51" s="75"/>
      <c r="GFS51" s="75"/>
      <c r="GFT51" s="75"/>
      <c r="GFU51" s="75"/>
      <c r="GFV51" s="75"/>
      <c r="GFW51" s="75"/>
      <c r="GFX51" s="75"/>
      <c r="GFY51" s="75"/>
      <c r="GFZ51" s="75"/>
      <c r="GGA51" s="75"/>
      <c r="GGB51" s="75"/>
      <c r="GGC51" s="75"/>
      <c r="GGD51" s="75"/>
      <c r="GGE51" s="75"/>
      <c r="GGF51" s="75"/>
      <c r="GGG51" s="75"/>
      <c r="GGH51" s="75"/>
      <c r="GGI51" s="75"/>
      <c r="GGJ51" s="75"/>
      <c r="GGK51" s="75"/>
      <c r="GGL51" s="75"/>
      <c r="GGM51" s="75"/>
      <c r="GGN51" s="75"/>
      <c r="GGO51" s="75"/>
      <c r="GGP51" s="75"/>
      <c r="GGQ51" s="75"/>
      <c r="GGR51" s="75"/>
      <c r="GGS51" s="75"/>
      <c r="GGT51" s="75"/>
      <c r="GGU51" s="75"/>
      <c r="GGV51" s="75"/>
      <c r="GGW51" s="75"/>
      <c r="GGX51" s="75"/>
      <c r="GGY51" s="75"/>
      <c r="GGZ51" s="75"/>
      <c r="GHA51" s="75"/>
      <c r="GHB51" s="75"/>
      <c r="GHC51" s="75"/>
      <c r="GHD51" s="75"/>
      <c r="GHE51" s="75"/>
      <c r="GHF51" s="75"/>
      <c r="GHG51" s="75"/>
      <c r="GHH51" s="75"/>
      <c r="GHI51" s="75"/>
      <c r="GHJ51" s="75"/>
      <c r="GHK51" s="75"/>
      <c r="GHL51" s="75"/>
      <c r="GHM51" s="75"/>
      <c r="GHN51" s="75"/>
      <c r="GHO51" s="75"/>
      <c r="GHP51" s="75"/>
      <c r="GHQ51" s="75"/>
      <c r="GHR51" s="75"/>
      <c r="GHS51" s="75"/>
      <c r="GHT51" s="75"/>
      <c r="GHU51" s="75"/>
      <c r="GHV51" s="75"/>
      <c r="GHW51" s="75"/>
      <c r="GHX51" s="75"/>
      <c r="GHY51" s="75"/>
      <c r="GHZ51" s="75"/>
      <c r="GIA51" s="75"/>
      <c r="GIB51" s="75"/>
      <c r="GIC51" s="75"/>
      <c r="GID51" s="75"/>
      <c r="GIE51" s="75"/>
      <c r="GIF51" s="75"/>
      <c r="GIG51" s="75"/>
      <c r="GIH51" s="75"/>
      <c r="GII51" s="75"/>
      <c r="GIJ51" s="75"/>
      <c r="GIK51" s="75"/>
      <c r="GIL51" s="75"/>
      <c r="GIM51" s="75"/>
      <c r="GIN51" s="75"/>
      <c r="GIO51" s="75"/>
      <c r="GIP51" s="75"/>
      <c r="GIQ51" s="75"/>
      <c r="GIR51" s="75"/>
      <c r="GIS51" s="75"/>
      <c r="GIT51" s="75"/>
      <c r="GIU51" s="75"/>
      <c r="GIV51" s="75"/>
      <c r="GIW51" s="75"/>
      <c r="GIX51" s="75"/>
      <c r="GIY51" s="75"/>
      <c r="GIZ51" s="75"/>
      <c r="GJA51" s="75"/>
      <c r="GJB51" s="75"/>
      <c r="GJC51" s="75"/>
      <c r="GJD51" s="75"/>
      <c r="GJE51" s="75"/>
      <c r="GJF51" s="75"/>
      <c r="GJG51" s="75"/>
      <c r="GJH51" s="75"/>
      <c r="GJI51" s="75"/>
      <c r="GJJ51" s="75"/>
      <c r="GJK51" s="75"/>
      <c r="GJL51" s="75"/>
      <c r="GJM51" s="75"/>
      <c r="GJN51" s="75"/>
      <c r="GJO51" s="75"/>
      <c r="GJP51" s="75"/>
      <c r="GJQ51" s="75"/>
      <c r="GJR51" s="75"/>
      <c r="GJS51" s="75"/>
      <c r="GJT51" s="75"/>
      <c r="GJU51" s="75"/>
      <c r="GJV51" s="75"/>
      <c r="GJW51" s="75"/>
      <c r="GJX51" s="75"/>
      <c r="GJY51" s="75"/>
      <c r="GJZ51" s="75"/>
      <c r="GKA51" s="75"/>
      <c r="GKB51" s="75"/>
      <c r="GKC51" s="75"/>
      <c r="GKD51" s="75"/>
      <c r="GKE51" s="75"/>
      <c r="GKF51" s="75"/>
      <c r="GKG51" s="75"/>
      <c r="GKH51" s="75"/>
      <c r="GKI51" s="75"/>
      <c r="GKJ51" s="75"/>
      <c r="GKK51" s="75"/>
      <c r="GKL51" s="75"/>
      <c r="GKM51" s="75"/>
      <c r="GKN51" s="75"/>
      <c r="GKO51" s="75"/>
      <c r="GKP51" s="75"/>
      <c r="GKQ51" s="75"/>
      <c r="GKR51" s="75"/>
      <c r="GKS51" s="75"/>
      <c r="GKT51" s="75"/>
      <c r="GKU51" s="75"/>
      <c r="GKV51" s="75"/>
      <c r="GKW51" s="75"/>
      <c r="GKX51" s="75"/>
      <c r="GKY51" s="75"/>
      <c r="GKZ51" s="75"/>
      <c r="GLA51" s="75"/>
      <c r="GLB51" s="75"/>
      <c r="GLC51" s="75"/>
      <c r="GLD51" s="75"/>
      <c r="GLE51" s="75"/>
      <c r="GLF51" s="75"/>
      <c r="GLG51" s="75"/>
      <c r="GLH51" s="75"/>
      <c r="GLI51" s="75"/>
      <c r="GLJ51" s="75"/>
      <c r="GLK51" s="75"/>
      <c r="GLL51" s="75"/>
      <c r="GLM51" s="75"/>
      <c r="GLN51" s="75"/>
      <c r="GLO51" s="75"/>
      <c r="GLP51" s="75"/>
      <c r="GLQ51" s="75"/>
      <c r="GLR51" s="75"/>
      <c r="GLS51" s="75"/>
      <c r="GLT51" s="75"/>
      <c r="GLU51" s="75"/>
      <c r="GLV51" s="75"/>
      <c r="GLW51" s="75"/>
      <c r="GLX51" s="75"/>
      <c r="GLY51" s="75"/>
      <c r="GLZ51" s="75"/>
      <c r="GMA51" s="75"/>
      <c r="GMB51" s="75"/>
      <c r="GMC51" s="75"/>
      <c r="GMD51" s="75"/>
      <c r="GME51" s="75"/>
      <c r="GMF51" s="75"/>
      <c r="GMG51" s="75"/>
      <c r="GMH51" s="75"/>
      <c r="GMI51" s="75"/>
      <c r="GMJ51" s="75"/>
      <c r="GMK51" s="75"/>
      <c r="GML51" s="75"/>
      <c r="GMM51" s="75"/>
      <c r="GMN51" s="75"/>
      <c r="GMO51" s="75"/>
      <c r="GMP51" s="75"/>
      <c r="GMQ51" s="75"/>
      <c r="GMR51" s="75"/>
      <c r="GMS51" s="75"/>
      <c r="GMT51" s="75"/>
      <c r="GMU51" s="75"/>
      <c r="GMV51" s="75"/>
      <c r="GMW51" s="75"/>
      <c r="GMX51" s="75"/>
      <c r="GMY51" s="75"/>
      <c r="GMZ51" s="75"/>
      <c r="GNA51" s="75"/>
      <c r="GNB51" s="75"/>
      <c r="GNC51" s="75"/>
      <c r="GND51" s="75"/>
      <c r="GNE51" s="75"/>
      <c r="GNF51" s="75"/>
      <c r="GNG51" s="75"/>
      <c r="GNH51" s="75"/>
      <c r="GNI51" s="75"/>
      <c r="GNJ51" s="75"/>
      <c r="GNK51" s="75"/>
      <c r="GNL51" s="75"/>
      <c r="GNM51" s="75"/>
      <c r="GNN51" s="75"/>
      <c r="GNO51" s="75"/>
      <c r="GNP51" s="75"/>
      <c r="GNQ51" s="75"/>
      <c r="GNR51" s="75"/>
      <c r="GNS51" s="75"/>
      <c r="GNT51" s="75"/>
      <c r="GNU51" s="75"/>
      <c r="GNV51" s="75"/>
      <c r="GNW51" s="75"/>
      <c r="GNX51" s="75"/>
      <c r="GNY51" s="75"/>
      <c r="GNZ51" s="75"/>
      <c r="GOA51" s="75"/>
      <c r="GOB51" s="75"/>
      <c r="GOC51" s="75"/>
      <c r="GOD51" s="75"/>
      <c r="GOE51" s="75"/>
      <c r="GOF51" s="75"/>
      <c r="GOG51" s="75"/>
      <c r="GOH51" s="75"/>
      <c r="GOI51" s="75"/>
      <c r="GOJ51" s="75"/>
      <c r="GOK51" s="75"/>
      <c r="GOL51" s="75"/>
      <c r="GOM51" s="75"/>
      <c r="GON51" s="75"/>
      <c r="GOO51" s="75"/>
      <c r="GOP51" s="75"/>
      <c r="GOQ51" s="75"/>
      <c r="GOR51" s="75"/>
      <c r="GOS51" s="75"/>
      <c r="GOT51" s="75"/>
      <c r="GOU51" s="75"/>
      <c r="GOV51" s="75"/>
      <c r="GOW51" s="75"/>
      <c r="GOX51" s="75"/>
      <c r="GOY51" s="75"/>
      <c r="GOZ51" s="75"/>
      <c r="GPA51" s="75"/>
      <c r="GPB51" s="75"/>
      <c r="GPC51" s="75"/>
      <c r="GPD51" s="75"/>
      <c r="GPE51" s="75"/>
      <c r="GPF51" s="75"/>
      <c r="GPG51" s="75"/>
      <c r="GPH51" s="75"/>
      <c r="GPI51" s="75"/>
      <c r="GPJ51" s="75"/>
      <c r="GPK51" s="75"/>
      <c r="GPL51" s="75"/>
      <c r="GPM51" s="75"/>
      <c r="GPN51" s="75"/>
      <c r="GPO51" s="75"/>
      <c r="GPP51" s="75"/>
      <c r="GPQ51" s="75"/>
      <c r="GPR51" s="75"/>
      <c r="GPS51" s="75"/>
      <c r="GPT51" s="75"/>
      <c r="GPU51" s="75"/>
      <c r="GPV51" s="75"/>
      <c r="GPW51" s="75"/>
      <c r="GPX51" s="75"/>
      <c r="GPY51" s="75"/>
      <c r="GPZ51" s="75"/>
      <c r="GQA51" s="75"/>
      <c r="GQB51" s="75"/>
      <c r="GQC51" s="75"/>
      <c r="GQD51" s="75"/>
      <c r="GQE51" s="75"/>
      <c r="GQF51" s="75"/>
      <c r="GQG51" s="75"/>
      <c r="GQH51" s="75"/>
      <c r="GQI51" s="75"/>
      <c r="GQJ51" s="75"/>
      <c r="GQK51" s="75"/>
      <c r="GQL51" s="75"/>
      <c r="GQM51" s="75"/>
      <c r="GQN51" s="75"/>
      <c r="GQO51" s="75"/>
      <c r="GQP51" s="75"/>
      <c r="GQQ51" s="75"/>
      <c r="GQR51" s="75"/>
      <c r="GQS51" s="75"/>
      <c r="GQT51" s="75"/>
      <c r="GQU51" s="75"/>
      <c r="GQV51" s="75"/>
      <c r="GQW51" s="75"/>
      <c r="GQX51" s="75"/>
      <c r="GQY51" s="75"/>
      <c r="GQZ51" s="75"/>
      <c r="GRA51" s="75"/>
      <c r="GRB51" s="75"/>
      <c r="GRC51" s="75"/>
      <c r="GRD51" s="75"/>
      <c r="GRE51" s="75"/>
      <c r="GRF51" s="75"/>
      <c r="GRG51" s="75"/>
      <c r="GRH51" s="75"/>
      <c r="GRI51" s="75"/>
      <c r="GRJ51" s="75"/>
      <c r="GRK51" s="75"/>
      <c r="GRL51" s="75"/>
      <c r="GRM51" s="75"/>
      <c r="GRN51" s="75"/>
      <c r="GRO51" s="75"/>
      <c r="GRP51" s="75"/>
      <c r="GRQ51" s="75"/>
      <c r="GRR51" s="75"/>
      <c r="GRS51" s="75"/>
      <c r="GRT51" s="75"/>
      <c r="GRU51" s="75"/>
      <c r="GRV51" s="75"/>
      <c r="GRW51" s="75"/>
      <c r="GRX51" s="75"/>
      <c r="GRY51" s="75"/>
      <c r="GRZ51" s="75"/>
      <c r="GSA51" s="75"/>
      <c r="GSB51" s="75"/>
      <c r="GSC51" s="75"/>
      <c r="GSD51" s="75"/>
      <c r="GSE51" s="75"/>
      <c r="GSF51" s="75"/>
      <c r="GSG51" s="75"/>
      <c r="GSH51" s="75"/>
      <c r="GSI51" s="75"/>
      <c r="GSJ51" s="75"/>
      <c r="GSK51" s="75"/>
      <c r="GSL51" s="75"/>
      <c r="GSM51" s="75"/>
      <c r="GSN51" s="75"/>
      <c r="GSO51" s="75"/>
      <c r="GSP51" s="75"/>
      <c r="GSQ51" s="75"/>
      <c r="GSR51" s="75"/>
      <c r="GSS51" s="75"/>
      <c r="GST51" s="75"/>
      <c r="GSU51" s="75"/>
      <c r="GSV51" s="75"/>
      <c r="GSW51" s="75"/>
      <c r="GSX51" s="75"/>
      <c r="GSY51" s="75"/>
      <c r="GSZ51" s="75"/>
      <c r="GTA51" s="75"/>
      <c r="GTB51" s="75"/>
      <c r="GTC51" s="75"/>
      <c r="GTD51" s="75"/>
      <c r="GTE51" s="75"/>
      <c r="GTF51" s="75"/>
      <c r="GTG51" s="75"/>
      <c r="GTH51" s="75"/>
      <c r="GTI51" s="75"/>
      <c r="GTJ51" s="75"/>
      <c r="GTK51" s="75"/>
      <c r="GTL51" s="75"/>
      <c r="GTM51" s="75"/>
      <c r="GTN51" s="75"/>
      <c r="GTO51" s="75"/>
      <c r="GTP51" s="75"/>
      <c r="GTQ51" s="75"/>
      <c r="GTR51" s="75"/>
      <c r="GTS51" s="75"/>
      <c r="GTT51" s="75"/>
      <c r="GTU51" s="75"/>
      <c r="GTV51" s="75"/>
      <c r="GTW51" s="75"/>
      <c r="GTX51" s="75"/>
      <c r="GTY51" s="75"/>
      <c r="GTZ51" s="75"/>
      <c r="GUA51" s="75"/>
      <c r="GUB51" s="75"/>
      <c r="GUC51" s="75"/>
      <c r="GUD51" s="75"/>
      <c r="GUE51" s="75"/>
      <c r="GUF51" s="75"/>
      <c r="GUG51" s="75"/>
      <c r="GUH51" s="75"/>
      <c r="GUI51" s="75"/>
      <c r="GUJ51" s="75"/>
      <c r="GUK51" s="75"/>
      <c r="GUL51" s="75"/>
      <c r="GUM51" s="75"/>
      <c r="GUN51" s="75"/>
      <c r="GUO51" s="75"/>
      <c r="GUP51" s="75"/>
      <c r="GUQ51" s="75"/>
      <c r="GUR51" s="75"/>
      <c r="GUS51" s="75"/>
      <c r="GUT51" s="75"/>
      <c r="GUU51" s="75"/>
      <c r="GUV51" s="75"/>
      <c r="GUW51" s="75"/>
      <c r="GUX51" s="75"/>
      <c r="GUY51" s="75"/>
      <c r="GUZ51" s="75"/>
      <c r="GVA51" s="75"/>
      <c r="GVB51" s="75"/>
      <c r="GVC51" s="75"/>
      <c r="GVD51" s="75"/>
      <c r="GVE51" s="75"/>
      <c r="GVF51" s="75"/>
      <c r="GVG51" s="75"/>
      <c r="GVH51" s="75"/>
      <c r="GVI51" s="75"/>
      <c r="GVJ51" s="75"/>
      <c r="GVK51" s="75"/>
      <c r="GVL51" s="75"/>
      <c r="GVM51" s="75"/>
      <c r="GVN51" s="75"/>
      <c r="GVO51" s="75"/>
      <c r="GVP51" s="75"/>
      <c r="GVQ51" s="75"/>
      <c r="GVR51" s="75"/>
      <c r="GVS51" s="75"/>
      <c r="GVT51" s="75"/>
      <c r="GVU51" s="75"/>
      <c r="GVV51" s="75"/>
      <c r="GVW51" s="75"/>
      <c r="GVX51" s="75"/>
      <c r="GVY51" s="75"/>
      <c r="GVZ51" s="75"/>
      <c r="GWA51" s="75"/>
      <c r="GWB51" s="75"/>
      <c r="GWC51" s="75"/>
      <c r="GWD51" s="75"/>
      <c r="GWE51" s="75"/>
      <c r="GWF51" s="75"/>
      <c r="GWG51" s="75"/>
      <c r="GWH51" s="75"/>
      <c r="GWI51" s="75"/>
      <c r="GWJ51" s="75"/>
      <c r="GWK51" s="75"/>
      <c r="GWL51" s="75"/>
      <c r="GWM51" s="75"/>
      <c r="GWN51" s="75"/>
      <c r="GWO51" s="75"/>
      <c r="GWP51" s="75"/>
      <c r="GWQ51" s="75"/>
      <c r="GWR51" s="75"/>
      <c r="GWS51" s="75"/>
      <c r="GWT51" s="75"/>
      <c r="GWU51" s="75"/>
      <c r="GWV51" s="75"/>
      <c r="GWW51" s="75"/>
      <c r="GWX51" s="75"/>
      <c r="GWY51" s="75"/>
      <c r="GWZ51" s="75"/>
      <c r="GXA51" s="75"/>
      <c r="GXB51" s="75"/>
      <c r="GXC51" s="75"/>
      <c r="GXD51" s="75"/>
      <c r="GXE51" s="75"/>
      <c r="GXF51" s="75"/>
      <c r="GXG51" s="75"/>
      <c r="GXH51" s="75"/>
      <c r="GXI51" s="75"/>
      <c r="GXJ51" s="75"/>
      <c r="GXK51" s="75"/>
      <c r="GXL51" s="75"/>
      <c r="GXM51" s="75"/>
      <c r="GXN51" s="75"/>
      <c r="GXO51" s="75"/>
      <c r="GXP51" s="75"/>
      <c r="GXQ51" s="75"/>
      <c r="GXR51" s="75"/>
      <c r="GXS51" s="75"/>
      <c r="GXT51" s="75"/>
      <c r="GXU51" s="75"/>
      <c r="GXV51" s="75"/>
      <c r="GXW51" s="75"/>
      <c r="GXX51" s="75"/>
      <c r="GXY51" s="75"/>
      <c r="GXZ51" s="75"/>
      <c r="GYA51" s="75"/>
      <c r="GYB51" s="75"/>
      <c r="GYC51" s="75"/>
      <c r="GYD51" s="75"/>
      <c r="GYE51" s="75"/>
      <c r="GYF51" s="75"/>
      <c r="GYG51" s="75"/>
      <c r="GYH51" s="75"/>
      <c r="GYI51" s="75"/>
      <c r="GYJ51" s="75"/>
      <c r="GYK51" s="75"/>
      <c r="GYL51" s="75"/>
      <c r="GYM51" s="75"/>
      <c r="GYN51" s="75"/>
      <c r="GYO51" s="75"/>
      <c r="GYP51" s="75"/>
      <c r="GYQ51" s="75"/>
      <c r="GYR51" s="75"/>
      <c r="GYS51" s="75"/>
      <c r="GYT51" s="75"/>
      <c r="GYU51" s="75"/>
      <c r="GYV51" s="75"/>
      <c r="GYW51" s="75"/>
      <c r="GYX51" s="75"/>
      <c r="GYY51" s="75"/>
      <c r="GYZ51" s="75"/>
      <c r="GZA51" s="75"/>
      <c r="GZB51" s="75"/>
      <c r="GZC51" s="75"/>
      <c r="GZD51" s="75"/>
      <c r="GZE51" s="75"/>
      <c r="GZF51" s="75"/>
      <c r="GZG51" s="75"/>
      <c r="GZH51" s="75"/>
      <c r="GZI51" s="75"/>
      <c r="GZJ51" s="75"/>
      <c r="GZK51" s="75"/>
      <c r="GZL51" s="75"/>
      <c r="GZM51" s="75"/>
      <c r="GZN51" s="75"/>
      <c r="GZO51" s="75"/>
      <c r="GZP51" s="75"/>
      <c r="GZQ51" s="75"/>
      <c r="GZR51" s="75"/>
      <c r="GZS51" s="75"/>
      <c r="GZT51" s="75"/>
      <c r="GZU51" s="75"/>
      <c r="GZV51" s="75"/>
      <c r="GZW51" s="75"/>
      <c r="GZX51" s="75"/>
      <c r="GZY51" s="75"/>
      <c r="GZZ51" s="75"/>
      <c r="HAA51" s="75"/>
      <c r="HAB51" s="75"/>
      <c r="HAC51" s="75"/>
      <c r="HAD51" s="75"/>
      <c r="HAE51" s="75"/>
      <c r="HAF51" s="75"/>
      <c r="HAG51" s="75"/>
      <c r="HAH51" s="75"/>
      <c r="HAI51" s="75"/>
      <c r="HAJ51" s="75"/>
      <c r="HAK51" s="75"/>
      <c r="HAL51" s="75"/>
      <c r="HAM51" s="75"/>
      <c r="HAN51" s="75"/>
      <c r="HAO51" s="75"/>
      <c r="HAP51" s="75"/>
      <c r="HAQ51" s="75"/>
      <c r="HAR51" s="75"/>
      <c r="HAS51" s="75"/>
      <c r="HAT51" s="75"/>
      <c r="HAU51" s="75"/>
      <c r="HAV51" s="75"/>
      <c r="HAW51" s="75"/>
      <c r="HAX51" s="75"/>
      <c r="HAY51" s="75"/>
      <c r="HAZ51" s="75"/>
      <c r="HBA51" s="75"/>
      <c r="HBB51" s="75"/>
      <c r="HBC51" s="75"/>
      <c r="HBD51" s="75"/>
      <c r="HBE51" s="75"/>
      <c r="HBF51" s="75"/>
      <c r="HBG51" s="75"/>
      <c r="HBH51" s="75"/>
      <c r="HBI51" s="75"/>
      <c r="HBJ51" s="75"/>
      <c r="HBK51" s="75"/>
      <c r="HBL51" s="75"/>
      <c r="HBM51" s="75"/>
      <c r="HBN51" s="75"/>
      <c r="HBO51" s="75"/>
      <c r="HBP51" s="75"/>
      <c r="HBQ51" s="75"/>
      <c r="HBR51" s="75"/>
      <c r="HBS51" s="75"/>
      <c r="HBT51" s="75"/>
      <c r="HBU51" s="75"/>
      <c r="HBV51" s="75"/>
      <c r="HBW51" s="75"/>
      <c r="HBX51" s="75"/>
      <c r="HBY51" s="75"/>
      <c r="HBZ51" s="75"/>
      <c r="HCA51" s="75"/>
      <c r="HCB51" s="75"/>
      <c r="HCC51" s="75"/>
      <c r="HCD51" s="75"/>
      <c r="HCE51" s="75"/>
      <c r="HCF51" s="75"/>
      <c r="HCG51" s="75"/>
      <c r="HCH51" s="75"/>
      <c r="HCI51" s="75"/>
      <c r="HCJ51" s="75"/>
      <c r="HCK51" s="75"/>
      <c r="HCL51" s="75"/>
      <c r="HCM51" s="75"/>
      <c r="HCN51" s="75"/>
      <c r="HCO51" s="75"/>
      <c r="HCP51" s="75"/>
      <c r="HCQ51" s="75"/>
      <c r="HCR51" s="75"/>
      <c r="HCS51" s="75"/>
      <c r="HCT51" s="75"/>
      <c r="HCU51" s="75"/>
      <c r="HCV51" s="75"/>
      <c r="HCW51" s="75"/>
      <c r="HCX51" s="75"/>
      <c r="HCY51" s="75"/>
      <c r="HCZ51" s="75"/>
      <c r="HDA51" s="75"/>
      <c r="HDB51" s="75"/>
      <c r="HDC51" s="75"/>
      <c r="HDD51" s="75"/>
      <c r="HDE51" s="75"/>
      <c r="HDF51" s="75"/>
      <c r="HDG51" s="75"/>
      <c r="HDH51" s="75"/>
      <c r="HDI51" s="75"/>
      <c r="HDJ51" s="75"/>
      <c r="HDK51" s="75"/>
      <c r="HDL51" s="75"/>
      <c r="HDM51" s="75"/>
      <c r="HDN51" s="75"/>
      <c r="HDO51" s="75"/>
      <c r="HDP51" s="75"/>
      <c r="HDQ51" s="75"/>
      <c r="HDR51" s="75"/>
      <c r="HDS51" s="75"/>
      <c r="HDT51" s="75"/>
      <c r="HDU51" s="75"/>
      <c r="HDV51" s="75"/>
      <c r="HDW51" s="75"/>
      <c r="HDX51" s="75"/>
      <c r="HDY51" s="75"/>
      <c r="HDZ51" s="75"/>
      <c r="HEA51" s="75"/>
      <c r="HEB51" s="75"/>
      <c r="HEC51" s="75"/>
      <c r="HED51" s="75"/>
      <c r="HEE51" s="75"/>
      <c r="HEF51" s="75"/>
      <c r="HEG51" s="75"/>
      <c r="HEH51" s="75"/>
      <c r="HEI51" s="75"/>
      <c r="HEJ51" s="75"/>
      <c r="HEK51" s="75"/>
      <c r="HEL51" s="75"/>
      <c r="HEM51" s="75"/>
      <c r="HEN51" s="75"/>
      <c r="HEO51" s="75"/>
      <c r="HEP51" s="75"/>
      <c r="HEQ51" s="75"/>
      <c r="HER51" s="75"/>
      <c r="HES51" s="75"/>
      <c r="HET51" s="75"/>
      <c r="HEU51" s="75"/>
      <c r="HEV51" s="75"/>
      <c r="HEW51" s="75"/>
      <c r="HEX51" s="75"/>
      <c r="HEY51" s="75"/>
      <c r="HEZ51" s="75"/>
      <c r="HFA51" s="75"/>
      <c r="HFB51" s="75"/>
      <c r="HFC51" s="75"/>
      <c r="HFD51" s="75"/>
      <c r="HFE51" s="75"/>
      <c r="HFF51" s="75"/>
      <c r="HFG51" s="75"/>
      <c r="HFH51" s="75"/>
      <c r="HFI51" s="75"/>
      <c r="HFJ51" s="75"/>
      <c r="HFK51" s="75"/>
      <c r="HFL51" s="75"/>
      <c r="HFM51" s="75"/>
      <c r="HFN51" s="75"/>
      <c r="HFO51" s="75"/>
      <c r="HFP51" s="75"/>
      <c r="HFQ51" s="75"/>
      <c r="HFR51" s="75"/>
      <c r="HFS51" s="75"/>
      <c r="HFT51" s="75"/>
      <c r="HFU51" s="75"/>
      <c r="HFV51" s="75"/>
      <c r="HFW51" s="75"/>
      <c r="HFX51" s="75"/>
      <c r="HFY51" s="75"/>
      <c r="HFZ51" s="75"/>
      <c r="HGA51" s="75"/>
      <c r="HGB51" s="75"/>
      <c r="HGC51" s="75"/>
      <c r="HGD51" s="75"/>
      <c r="HGE51" s="75"/>
      <c r="HGF51" s="75"/>
      <c r="HGG51" s="75"/>
      <c r="HGH51" s="75"/>
      <c r="HGI51" s="75"/>
      <c r="HGJ51" s="75"/>
      <c r="HGK51" s="75"/>
      <c r="HGL51" s="75"/>
      <c r="HGM51" s="75"/>
      <c r="HGN51" s="75"/>
      <c r="HGO51" s="75"/>
      <c r="HGP51" s="75"/>
      <c r="HGQ51" s="75"/>
      <c r="HGR51" s="75"/>
      <c r="HGS51" s="75"/>
      <c r="HGT51" s="75"/>
      <c r="HGU51" s="75"/>
      <c r="HGV51" s="75"/>
      <c r="HGW51" s="75"/>
      <c r="HGX51" s="75"/>
      <c r="HGY51" s="75"/>
      <c r="HGZ51" s="75"/>
      <c r="HHA51" s="75"/>
      <c r="HHB51" s="75"/>
      <c r="HHC51" s="75"/>
      <c r="HHD51" s="75"/>
      <c r="HHE51" s="75"/>
      <c r="HHF51" s="75"/>
      <c r="HHG51" s="75"/>
      <c r="HHH51" s="75"/>
      <c r="HHI51" s="75"/>
      <c r="HHJ51" s="75"/>
      <c r="HHK51" s="75"/>
      <c r="HHL51" s="75"/>
      <c r="HHM51" s="75"/>
      <c r="HHN51" s="75"/>
      <c r="HHO51" s="75"/>
      <c r="HHP51" s="75"/>
      <c r="HHQ51" s="75"/>
      <c r="HHR51" s="75"/>
      <c r="HHS51" s="75"/>
      <c r="HHT51" s="75"/>
      <c r="HHU51" s="75"/>
      <c r="HHV51" s="75"/>
      <c r="HHW51" s="75"/>
      <c r="HHX51" s="75"/>
      <c r="HHY51" s="75"/>
      <c r="HHZ51" s="75"/>
      <c r="HIA51" s="75"/>
      <c r="HIB51" s="75"/>
      <c r="HIC51" s="75"/>
      <c r="HID51" s="75"/>
      <c r="HIE51" s="75"/>
      <c r="HIF51" s="75"/>
      <c r="HIG51" s="75"/>
      <c r="HIH51" s="75"/>
      <c r="HII51" s="75"/>
      <c r="HIJ51" s="75"/>
      <c r="HIK51" s="75"/>
      <c r="HIL51" s="75"/>
      <c r="HIM51" s="75"/>
      <c r="HIN51" s="75"/>
      <c r="HIO51" s="75"/>
      <c r="HIP51" s="75"/>
      <c r="HIQ51" s="75"/>
      <c r="HIR51" s="75"/>
      <c r="HIS51" s="75"/>
      <c r="HIT51" s="75"/>
      <c r="HIU51" s="75"/>
      <c r="HIV51" s="75"/>
      <c r="HIW51" s="75"/>
      <c r="HIX51" s="75"/>
      <c r="HIY51" s="75"/>
      <c r="HIZ51" s="75"/>
      <c r="HJA51" s="75"/>
      <c r="HJB51" s="75"/>
      <c r="HJC51" s="75"/>
      <c r="HJD51" s="75"/>
      <c r="HJE51" s="75"/>
      <c r="HJF51" s="75"/>
      <c r="HJG51" s="75"/>
      <c r="HJH51" s="75"/>
      <c r="HJI51" s="75"/>
      <c r="HJJ51" s="75"/>
      <c r="HJK51" s="75"/>
      <c r="HJL51" s="75"/>
      <c r="HJM51" s="75"/>
      <c r="HJN51" s="75"/>
      <c r="HJO51" s="75"/>
      <c r="HJP51" s="75"/>
      <c r="HJQ51" s="75"/>
      <c r="HJR51" s="75"/>
      <c r="HJS51" s="75"/>
      <c r="HJT51" s="75"/>
      <c r="HJU51" s="75"/>
      <c r="HJV51" s="75"/>
      <c r="HJW51" s="75"/>
      <c r="HJX51" s="75"/>
      <c r="HJY51" s="75"/>
      <c r="HJZ51" s="75"/>
      <c r="HKA51" s="75"/>
      <c r="HKB51" s="75"/>
      <c r="HKC51" s="75"/>
      <c r="HKD51" s="75"/>
      <c r="HKE51" s="75"/>
      <c r="HKF51" s="75"/>
      <c r="HKG51" s="75"/>
      <c r="HKH51" s="75"/>
      <c r="HKI51" s="75"/>
      <c r="HKJ51" s="75"/>
      <c r="HKK51" s="75"/>
      <c r="HKL51" s="75"/>
      <c r="HKM51" s="75"/>
      <c r="HKN51" s="75"/>
      <c r="HKO51" s="75"/>
      <c r="HKP51" s="75"/>
      <c r="HKQ51" s="75"/>
      <c r="HKR51" s="75"/>
      <c r="HKS51" s="75"/>
      <c r="HKT51" s="75"/>
      <c r="HKU51" s="75"/>
      <c r="HKV51" s="75"/>
      <c r="HKW51" s="75"/>
      <c r="HKX51" s="75"/>
      <c r="HKY51" s="75"/>
      <c r="HKZ51" s="75"/>
      <c r="HLA51" s="75"/>
      <c r="HLB51" s="75"/>
      <c r="HLC51" s="75"/>
      <c r="HLD51" s="75"/>
      <c r="HLE51" s="75"/>
      <c r="HLF51" s="75"/>
      <c r="HLG51" s="75"/>
      <c r="HLH51" s="75"/>
      <c r="HLI51" s="75"/>
      <c r="HLJ51" s="75"/>
      <c r="HLK51" s="75"/>
      <c r="HLL51" s="75"/>
      <c r="HLM51" s="75"/>
      <c r="HLN51" s="75"/>
      <c r="HLO51" s="75"/>
      <c r="HLP51" s="75"/>
      <c r="HLQ51" s="75"/>
      <c r="HLR51" s="75"/>
      <c r="HLS51" s="75"/>
      <c r="HLT51" s="75"/>
      <c r="HLU51" s="75"/>
      <c r="HLV51" s="75"/>
      <c r="HLW51" s="75"/>
      <c r="HLX51" s="75"/>
      <c r="HLY51" s="75"/>
      <c r="HLZ51" s="75"/>
      <c r="HMA51" s="75"/>
      <c r="HMB51" s="75"/>
      <c r="HMC51" s="75"/>
      <c r="HMD51" s="75"/>
      <c r="HME51" s="75"/>
      <c r="HMF51" s="75"/>
      <c r="HMG51" s="75"/>
      <c r="HMH51" s="75"/>
      <c r="HMI51" s="75"/>
      <c r="HMJ51" s="75"/>
      <c r="HMK51" s="75"/>
      <c r="HML51" s="75"/>
      <c r="HMM51" s="75"/>
      <c r="HMN51" s="75"/>
      <c r="HMO51" s="75"/>
      <c r="HMP51" s="75"/>
      <c r="HMQ51" s="75"/>
      <c r="HMR51" s="75"/>
      <c r="HMS51" s="75"/>
      <c r="HMT51" s="75"/>
      <c r="HMU51" s="75"/>
      <c r="HMV51" s="75"/>
      <c r="HMW51" s="75"/>
      <c r="HMX51" s="75"/>
      <c r="HMY51" s="75"/>
      <c r="HMZ51" s="75"/>
      <c r="HNA51" s="75"/>
      <c r="HNB51" s="75"/>
      <c r="HNC51" s="75"/>
      <c r="HND51" s="75"/>
      <c r="HNE51" s="75"/>
      <c r="HNF51" s="75"/>
      <c r="HNG51" s="75"/>
      <c r="HNH51" s="75"/>
      <c r="HNI51" s="75"/>
      <c r="HNJ51" s="75"/>
      <c r="HNK51" s="75"/>
      <c r="HNL51" s="75"/>
      <c r="HNM51" s="75"/>
      <c r="HNN51" s="75"/>
      <c r="HNO51" s="75"/>
      <c r="HNP51" s="75"/>
      <c r="HNQ51" s="75"/>
      <c r="HNR51" s="75"/>
      <c r="HNS51" s="75"/>
      <c r="HNT51" s="75"/>
      <c r="HNU51" s="75"/>
      <c r="HNV51" s="75"/>
      <c r="HNW51" s="75"/>
      <c r="HNX51" s="75"/>
      <c r="HNY51" s="75"/>
      <c r="HNZ51" s="75"/>
      <c r="HOA51" s="75"/>
      <c r="HOB51" s="75"/>
      <c r="HOC51" s="75"/>
      <c r="HOD51" s="75"/>
      <c r="HOE51" s="75"/>
      <c r="HOF51" s="75"/>
      <c r="HOG51" s="75"/>
      <c r="HOH51" s="75"/>
      <c r="HOI51" s="75"/>
      <c r="HOJ51" s="75"/>
      <c r="HOK51" s="75"/>
      <c r="HOL51" s="75"/>
      <c r="HOM51" s="75"/>
      <c r="HON51" s="75"/>
      <c r="HOO51" s="75"/>
      <c r="HOP51" s="75"/>
      <c r="HOQ51" s="75"/>
      <c r="HOR51" s="75"/>
      <c r="HOS51" s="75"/>
      <c r="HOT51" s="75"/>
      <c r="HOU51" s="75"/>
      <c r="HOV51" s="75"/>
      <c r="HOW51" s="75"/>
      <c r="HOX51" s="75"/>
      <c r="HOY51" s="75"/>
      <c r="HOZ51" s="75"/>
      <c r="HPA51" s="75"/>
      <c r="HPB51" s="75"/>
      <c r="HPC51" s="75"/>
      <c r="HPD51" s="75"/>
      <c r="HPE51" s="75"/>
      <c r="HPF51" s="75"/>
      <c r="HPG51" s="75"/>
      <c r="HPH51" s="75"/>
      <c r="HPI51" s="75"/>
      <c r="HPJ51" s="75"/>
      <c r="HPK51" s="75"/>
      <c r="HPL51" s="75"/>
      <c r="HPM51" s="75"/>
      <c r="HPN51" s="75"/>
      <c r="HPO51" s="75"/>
      <c r="HPP51" s="75"/>
      <c r="HPQ51" s="75"/>
      <c r="HPR51" s="75"/>
      <c r="HPS51" s="75"/>
      <c r="HPT51" s="75"/>
      <c r="HPU51" s="75"/>
      <c r="HPV51" s="75"/>
      <c r="HPW51" s="75"/>
      <c r="HPX51" s="75"/>
      <c r="HPY51" s="75"/>
      <c r="HPZ51" s="75"/>
      <c r="HQA51" s="75"/>
      <c r="HQB51" s="75"/>
      <c r="HQC51" s="75"/>
      <c r="HQD51" s="75"/>
      <c r="HQE51" s="75"/>
      <c r="HQF51" s="75"/>
      <c r="HQG51" s="75"/>
      <c r="HQH51" s="75"/>
      <c r="HQI51" s="75"/>
      <c r="HQJ51" s="75"/>
      <c r="HQK51" s="75"/>
      <c r="HQL51" s="75"/>
      <c r="HQM51" s="75"/>
      <c r="HQN51" s="75"/>
      <c r="HQO51" s="75"/>
      <c r="HQP51" s="75"/>
      <c r="HQQ51" s="75"/>
      <c r="HQR51" s="75"/>
      <c r="HQS51" s="75"/>
      <c r="HQT51" s="75"/>
      <c r="HQU51" s="75"/>
      <c r="HQV51" s="75"/>
      <c r="HQW51" s="75"/>
      <c r="HQX51" s="75"/>
      <c r="HQY51" s="75"/>
      <c r="HQZ51" s="75"/>
      <c r="HRA51" s="75"/>
      <c r="HRB51" s="75"/>
      <c r="HRC51" s="75"/>
      <c r="HRD51" s="75"/>
      <c r="HRE51" s="75"/>
      <c r="HRF51" s="75"/>
      <c r="HRG51" s="75"/>
      <c r="HRH51" s="75"/>
      <c r="HRI51" s="75"/>
      <c r="HRJ51" s="75"/>
      <c r="HRK51" s="75"/>
      <c r="HRL51" s="75"/>
      <c r="HRM51" s="75"/>
      <c r="HRN51" s="75"/>
      <c r="HRO51" s="75"/>
      <c r="HRP51" s="75"/>
      <c r="HRQ51" s="75"/>
      <c r="HRR51" s="75"/>
      <c r="HRS51" s="75"/>
      <c r="HRT51" s="75"/>
      <c r="HRU51" s="75"/>
      <c r="HRV51" s="75"/>
      <c r="HRW51" s="75"/>
      <c r="HRX51" s="75"/>
      <c r="HRY51" s="75"/>
      <c r="HRZ51" s="75"/>
      <c r="HSA51" s="75"/>
      <c r="HSB51" s="75"/>
      <c r="HSC51" s="75"/>
      <c r="HSD51" s="75"/>
      <c r="HSE51" s="75"/>
      <c r="HSF51" s="75"/>
      <c r="HSG51" s="75"/>
      <c r="HSH51" s="75"/>
      <c r="HSI51" s="75"/>
      <c r="HSJ51" s="75"/>
      <c r="HSK51" s="75"/>
      <c r="HSL51" s="75"/>
      <c r="HSM51" s="75"/>
      <c r="HSN51" s="75"/>
      <c r="HSO51" s="75"/>
      <c r="HSP51" s="75"/>
      <c r="HSQ51" s="75"/>
      <c r="HSR51" s="75"/>
      <c r="HSS51" s="75"/>
      <c r="HST51" s="75"/>
      <c r="HSU51" s="75"/>
      <c r="HSV51" s="75"/>
      <c r="HSW51" s="75"/>
      <c r="HSX51" s="75"/>
      <c r="HSY51" s="75"/>
      <c r="HSZ51" s="75"/>
      <c r="HTA51" s="75"/>
      <c r="HTB51" s="75"/>
      <c r="HTC51" s="75"/>
      <c r="HTD51" s="75"/>
      <c r="HTE51" s="75"/>
      <c r="HTF51" s="75"/>
      <c r="HTG51" s="75"/>
      <c r="HTH51" s="75"/>
      <c r="HTI51" s="75"/>
      <c r="HTJ51" s="75"/>
      <c r="HTK51" s="75"/>
      <c r="HTL51" s="75"/>
      <c r="HTM51" s="75"/>
      <c r="HTN51" s="75"/>
      <c r="HTO51" s="75"/>
      <c r="HTP51" s="75"/>
      <c r="HTQ51" s="75"/>
      <c r="HTR51" s="75"/>
      <c r="HTS51" s="75"/>
      <c r="HTT51" s="75"/>
      <c r="HTU51" s="75"/>
      <c r="HTV51" s="75"/>
      <c r="HTW51" s="75"/>
      <c r="HTX51" s="75"/>
      <c r="HTY51" s="75"/>
      <c r="HTZ51" s="75"/>
      <c r="HUA51" s="75"/>
      <c r="HUB51" s="75"/>
      <c r="HUC51" s="75"/>
      <c r="HUD51" s="75"/>
      <c r="HUE51" s="75"/>
      <c r="HUF51" s="75"/>
      <c r="HUG51" s="75"/>
      <c r="HUH51" s="75"/>
      <c r="HUI51" s="75"/>
      <c r="HUJ51" s="75"/>
      <c r="HUK51" s="75"/>
      <c r="HUL51" s="75"/>
      <c r="HUM51" s="75"/>
      <c r="HUN51" s="75"/>
      <c r="HUO51" s="75"/>
      <c r="HUP51" s="75"/>
      <c r="HUQ51" s="75"/>
      <c r="HUR51" s="75"/>
      <c r="HUS51" s="75"/>
      <c r="HUT51" s="75"/>
      <c r="HUU51" s="75"/>
      <c r="HUV51" s="75"/>
      <c r="HUW51" s="75"/>
      <c r="HUX51" s="75"/>
      <c r="HUY51" s="75"/>
      <c r="HUZ51" s="75"/>
      <c r="HVA51" s="75"/>
      <c r="HVB51" s="75"/>
      <c r="HVC51" s="75"/>
      <c r="HVD51" s="75"/>
      <c r="HVE51" s="75"/>
      <c r="HVF51" s="75"/>
      <c r="HVG51" s="75"/>
      <c r="HVH51" s="75"/>
      <c r="HVI51" s="75"/>
      <c r="HVJ51" s="75"/>
      <c r="HVK51" s="75"/>
      <c r="HVL51" s="75"/>
      <c r="HVM51" s="75"/>
      <c r="HVN51" s="75"/>
      <c r="HVO51" s="75"/>
      <c r="HVP51" s="75"/>
      <c r="HVQ51" s="75"/>
      <c r="HVR51" s="75"/>
      <c r="HVS51" s="75"/>
      <c r="HVT51" s="75"/>
      <c r="HVU51" s="75"/>
      <c r="HVV51" s="75"/>
      <c r="HVW51" s="75"/>
      <c r="HVX51" s="75"/>
      <c r="HVY51" s="75"/>
      <c r="HVZ51" s="75"/>
      <c r="HWA51" s="75"/>
      <c r="HWB51" s="75"/>
      <c r="HWC51" s="75"/>
      <c r="HWD51" s="75"/>
      <c r="HWE51" s="75"/>
      <c r="HWF51" s="75"/>
      <c r="HWG51" s="75"/>
      <c r="HWH51" s="75"/>
      <c r="HWI51" s="75"/>
      <c r="HWJ51" s="75"/>
      <c r="HWK51" s="75"/>
      <c r="HWL51" s="75"/>
      <c r="HWM51" s="75"/>
      <c r="HWN51" s="75"/>
      <c r="HWO51" s="75"/>
      <c r="HWP51" s="75"/>
      <c r="HWQ51" s="75"/>
      <c r="HWR51" s="75"/>
      <c r="HWS51" s="75"/>
      <c r="HWT51" s="75"/>
      <c r="HWU51" s="75"/>
      <c r="HWV51" s="75"/>
      <c r="HWW51" s="75"/>
      <c r="HWX51" s="75"/>
      <c r="HWY51" s="75"/>
      <c r="HWZ51" s="75"/>
      <c r="HXA51" s="75"/>
      <c r="HXB51" s="75"/>
      <c r="HXC51" s="75"/>
      <c r="HXD51" s="75"/>
      <c r="HXE51" s="75"/>
      <c r="HXF51" s="75"/>
      <c r="HXG51" s="75"/>
      <c r="HXH51" s="75"/>
      <c r="HXI51" s="75"/>
      <c r="HXJ51" s="75"/>
      <c r="HXK51" s="75"/>
      <c r="HXL51" s="75"/>
      <c r="HXM51" s="75"/>
      <c r="HXN51" s="75"/>
      <c r="HXO51" s="75"/>
      <c r="HXP51" s="75"/>
      <c r="HXQ51" s="75"/>
      <c r="HXR51" s="75"/>
      <c r="HXS51" s="75"/>
      <c r="HXT51" s="75"/>
      <c r="HXU51" s="75"/>
      <c r="HXV51" s="75"/>
      <c r="HXW51" s="75"/>
      <c r="HXX51" s="75"/>
      <c r="HXY51" s="75"/>
      <c r="HXZ51" s="75"/>
      <c r="HYA51" s="75"/>
      <c r="HYB51" s="75"/>
      <c r="HYC51" s="75"/>
      <c r="HYD51" s="75"/>
      <c r="HYE51" s="75"/>
      <c r="HYF51" s="75"/>
      <c r="HYG51" s="75"/>
      <c r="HYH51" s="75"/>
      <c r="HYI51" s="75"/>
      <c r="HYJ51" s="75"/>
      <c r="HYK51" s="75"/>
      <c r="HYL51" s="75"/>
      <c r="HYM51" s="75"/>
      <c r="HYN51" s="75"/>
      <c r="HYO51" s="75"/>
      <c r="HYP51" s="75"/>
      <c r="HYQ51" s="75"/>
      <c r="HYR51" s="75"/>
      <c r="HYS51" s="75"/>
      <c r="HYT51" s="75"/>
      <c r="HYU51" s="75"/>
      <c r="HYV51" s="75"/>
      <c r="HYW51" s="75"/>
      <c r="HYX51" s="75"/>
      <c r="HYY51" s="75"/>
      <c r="HYZ51" s="75"/>
      <c r="HZA51" s="75"/>
      <c r="HZB51" s="75"/>
      <c r="HZC51" s="75"/>
      <c r="HZD51" s="75"/>
      <c r="HZE51" s="75"/>
      <c r="HZF51" s="75"/>
      <c r="HZG51" s="75"/>
      <c r="HZH51" s="75"/>
      <c r="HZI51" s="75"/>
      <c r="HZJ51" s="75"/>
      <c r="HZK51" s="75"/>
      <c r="HZL51" s="75"/>
      <c r="HZM51" s="75"/>
      <c r="HZN51" s="75"/>
      <c r="HZO51" s="75"/>
      <c r="HZP51" s="75"/>
      <c r="HZQ51" s="75"/>
      <c r="HZR51" s="75"/>
      <c r="HZS51" s="75"/>
      <c r="HZT51" s="75"/>
      <c r="HZU51" s="75"/>
      <c r="HZV51" s="75"/>
      <c r="HZW51" s="75"/>
      <c r="HZX51" s="75"/>
      <c r="HZY51" s="75"/>
      <c r="HZZ51" s="75"/>
      <c r="IAA51" s="75"/>
      <c r="IAB51" s="75"/>
      <c r="IAC51" s="75"/>
      <c r="IAD51" s="75"/>
      <c r="IAE51" s="75"/>
      <c r="IAF51" s="75"/>
      <c r="IAG51" s="75"/>
      <c r="IAH51" s="75"/>
      <c r="IAI51" s="75"/>
      <c r="IAJ51" s="75"/>
      <c r="IAK51" s="75"/>
      <c r="IAL51" s="75"/>
      <c r="IAM51" s="75"/>
      <c r="IAN51" s="75"/>
      <c r="IAO51" s="75"/>
      <c r="IAP51" s="75"/>
      <c r="IAQ51" s="75"/>
      <c r="IAR51" s="75"/>
      <c r="IAS51" s="75"/>
      <c r="IAT51" s="75"/>
      <c r="IAU51" s="75"/>
      <c r="IAV51" s="75"/>
      <c r="IAW51" s="75"/>
      <c r="IAX51" s="75"/>
      <c r="IAY51" s="75"/>
      <c r="IAZ51" s="75"/>
      <c r="IBA51" s="75"/>
      <c r="IBB51" s="75"/>
      <c r="IBC51" s="75"/>
      <c r="IBD51" s="75"/>
      <c r="IBE51" s="75"/>
      <c r="IBF51" s="75"/>
      <c r="IBG51" s="75"/>
      <c r="IBH51" s="75"/>
      <c r="IBI51" s="75"/>
      <c r="IBJ51" s="75"/>
      <c r="IBK51" s="75"/>
      <c r="IBL51" s="75"/>
      <c r="IBM51" s="75"/>
      <c r="IBN51" s="75"/>
      <c r="IBO51" s="75"/>
      <c r="IBP51" s="75"/>
      <c r="IBQ51" s="75"/>
      <c r="IBR51" s="75"/>
      <c r="IBS51" s="75"/>
      <c r="IBT51" s="75"/>
      <c r="IBU51" s="75"/>
      <c r="IBV51" s="75"/>
      <c r="IBW51" s="75"/>
      <c r="IBX51" s="75"/>
      <c r="IBY51" s="75"/>
      <c r="IBZ51" s="75"/>
      <c r="ICA51" s="75"/>
      <c r="ICB51" s="75"/>
      <c r="ICC51" s="75"/>
      <c r="ICD51" s="75"/>
      <c r="ICE51" s="75"/>
      <c r="ICF51" s="75"/>
      <c r="ICG51" s="75"/>
      <c r="ICH51" s="75"/>
      <c r="ICI51" s="75"/>
      <c r="ICJ51" s="75"/>
      <c r="ICK51" s="75"/>
      <c r="ICL51" s="75"/>
      <c r="ICM51" s="75"/>
      <c r="ICN51" s="75"/>
      <c r="ICO51" s="75"/>
      <c r="ICP51" s="75"/>
      <c r="ICQ51" s="75"/>
      <c r="ICR51" s="75"/>
      <c r="ICS51" s="75"/>
      <c r="ICT51" s="75"/>
      <c r="ICU51" s="75"/>
      <c r="ICV51" s="75"/>
      <c r="ICW51" s="75"/>
      <c r="ICX51" s="75"/>
      <c r="ICY51" s="75"/>
      <c r="ICZ51" s="75"/>
      <c r="IDA51" s="75"/>
      <c r="IDB51" s="75"/>
      <c r="IDC51" s="75"/>
      <c r="IDD51" s="75"/>
      <c r="IDE51" s="75"/>
      <c r="IDF51" s="75"/>
      <c r="IDG51" s="75"/>
      <c r="IDH51" s="75"/>
      <c r="IDI51" s="75"/>
      <c r="IDJ51" s="75"/>
      <c r="IDK51" s="75"/>
      <c r="IDL51" s="75"/>
      <c r="IDM51" s="75"/>
      <c r="IDN51" s="75"/>
      <c r="IDO51" s="75"/>
      <c r="IDP51" s="75"/>
      <c r="IDQ51" s="75"/>
      <c r="IDR51" s="75"/>
      <c r="IDS51" s="75"/>
      <c r="IDT51" s="75"/>
      <c r="IDU51" s="75"/>
      <c r="IDV51" s="75"/>
      <c r="IDW51" s="75"/>
      <c r="IDX51" s="75"/>
      <c r="IDY51" s="75"/>
      <c r="IDZ51" s="75"/>
      <c r="IEA51" s="75"/>
      <c r="IEB51" s="75"/>
      <c r="IEC51" s="75"/>
      <c r="IED51" s="75"/>
      <c r="IEE51" s="75"/>
      <c r="IEF51" s="75"/>
      <c r="IEG51" s="75"/>
      <c r="IEH51" s="75"/>
      <c r="IEI51" s="75"/>
      <c r="IEJ51" s="75"/>
      <c r="IEK51" s="75"/>
      <c r="IEL51" s="75"/>
      <c r="IEM51" s="75"/>
      <c r="IEN51" s="75"/>
      <c r="IEO51" s="75"/>
      <c r="IEP51" s="75"/>
      <c r="IEQ51" s="75"/>
      <c r="IER51" s="75"/>
      <c r="IES51" s="75"/>
      <c r="IET51" s="75"/>
      <c r="IEU51" s="75"/>
      <c r="IEV51" s="75"/>
      <c r="IEW51" s="75"/>
      <c r="IEX51" s="75"/>
      <c r="IEY51" s="75"/>
      <c r="IEZ51" s="75"/>
      <c r="IFA51" s="75"/>
      <c r="IFB51" s="75"/>
      <c r="IFC51" s="75"/>
      <c r="IFD51" s="75"/>
      <c r="IFE51" s="75"/>
      <c r="IFF51" s="75"/>
      <c r="IFG51" s="75"/>
      <c r="IFH51" s="75"/>
      <c r="IFI51" s="75"/>
      <c r="IFJ51" s="75"/>
      <c r="IFK51" s="75"/>
      <c r="IFL51" s="75"/>
      <c r="IFM51" s="75"/>
      <c r="IFN51" s="75"/>
      <c r="IFO51" s="75"/>
      <c r="IFP51" s="75"/>
      <c r="IFQ51" s="75"/>
      <c r="IFR51" s="75"/>
      <c r="IFS51" s="75"/>
      <c r="IFT51" s="75"/>
      <c r="IFU51" s="75"/>
      <c r="IFV51" s="75"/>
      <c r="IFW51" s="75"/>
      <c r="IFX51" s="75"/>
      <c r="IFY51" s="75"/>
      <c r="IFZ51" s="75"/>
      <c r="IGA51" s="75"/>
      <c r="IGB51" s="75"/>
      <c r="IGC51" s="75"/>
      <c r="IGD51" s="75"/>
      <c r="IGE51" s="75"/>
      <c r="IGF51" s="75"/>
      <c r="IGG51" s="75"/>
      <c r="IGH51" s="75"/>
      <c r="IGI51" s="75"/>
      <c r="IGJ51" s="75"/>
      <c r="IGK51" s="75"/>
      <c r="IGL51" s="75"/>
      <c r="IGM51" s="75"/>
      <c r="IGN51" s="75"/>
      <c r="IGO51" s="75"/>
      <c r="IGP51" s="75"/>
      <c r="IGQ51" s="75"/>
      <c r="IGR51" s="75"/>
      <c r="IGS51" s="75"/>
      <c r="IGT51" s="75"/>
      <c r="IGU51" s="75"/>
      <c r="IGV51" s="75"/>
      <c r="IGW51" s="75"/>
      <c r="IGX51" s="75"/>
      <c r="IGY51" s="75"/>
      <c r="IGZ51" s="75"/>
      <c r="IHA51" s="75"/>
      <c r="IHB51" s="75"/>
      <c r="IHC51" s="75"/>
      <c r="IHD51" s="75"/>
      <c r="IHE51" s="75"/>
      <c r="IHF51" s="75"/>
      <c r="IHG51" s="75"/>
      <c r="IHH51" s="75"/>
      <c r="IHI51" s="75"/>
      <c r="IHJ51" s="75"/>
      <c r="IHK51" s="75"/>
      <c r="IHL51" s="75"/>
      <c r="IHM51" s="75"/>
      <c r="IHN51" s="75"/>
      <c r="IHO51" s="75"/>
      <c r="IHP51" s="75"/>
      <c r="IHQ51" s="75"/>
      <c r="IHR51" s="75"/>
      <c r="IHS51" s="75"/>
      <c r="IHT51" s="75"/>
      <c r="IHU51" s="75"/>
      <c r="IHV51" s="75"/>
      <c r="IHW51" s="75"/>
      <c r="IHX51" s="75"/>
      <c r="IHY51" s="75"/>
      <c r="IHZ51" s="75"/>
      <c r="IIA51" s="75"/>
      <c r="IIB51" s="75"/>
      <c r="IIC51" s="75"/>
      <c r="IID51" s="75"/>
      <c r="IIE51" s="75"/>
      <c r="IIF51" s="75"/>
      <c r="IIG51" s="75"/>
      <c r="IIH51" s="75"/>
      <c r="III51" s="75"/>
      <c r="IIJ51" s="75"/>
      <c r="IIK51" s="75"/>
      <c r="IIL51" s="75"/>
      <c r="IIM51" s="75"/>
      <c r="IIN51" s="75"/>
      <c r="IIO51" s="75"/>
      <c r="IIP51" s="75"/>
      <c r="IIQ51" s="75"/>
      <c r="IIR51" s="75"/>
      <c r="IIS51" s="75"/>
      <c r="IIT51" s="75"/>
      <c r="IIU51" s="75"/>
      <c r="IIV51" s="75"/>
      <c r="IIW51" s="75"/>
      <c r="IIX51" s="75"/>
      <c r="IIY51" s="75"/>
      <c r="IIZ51" s="75"/>
      <c r="IJA51" s="75"/>
      <c r="IJB51" s="75"/>
      <c r="IJC51" s="75"/>
      <c r="IJD51" s="75"/>
      <c r="IJE51" s="75"/>
      <c r="IJF51" s="75"/>
      <c r="IJG51" s="75"/>
      <c r="IJH51" s="75"/>
      <c r="IJI51" s="75"/>
      <c r="IJJ51" s="75"/>
      <c r="IJK51" s="75"/>
      <c r="IJL51" s="75"/>
      <c r="IJM51" s="75"/>
      <c r="IJN51" s="75"/>
      <c r="IJO51" s="75"/>
      <c r="IJP51" s="75"/>
      <c r="IJQ51" s="75"/>
      <c r="IJR51" s="75"/>
      <c r="IJS51" s="75"/>
      <c r="IJT51" s="75"/>
      <c r="IJU51" s="75"/>
      <c r="IJV51" s="75"/>
      <c r="IJW51" s="75"/>
      <c r="IJX51" s="75"/>
      <c r="IJY51" s="75"/>
      <c r="IJZ51" s="75"/>
      <c r="IKA51" s="75"/>
      <c r="IKB51" s="75"/>
      <c r="IKC51" s="75"/>
      <c r="IKD51" s="75"/>
      <c r="IKE51" s="75"/>
      <c r="IKF51" s="75"/>
      <c r="IKG51" s="75"/>
      <c r="IKH51" s="75"/>
      <c r="IKI51" s="75"/>
      <c r="IKJ51" s="75"/>
      <c r="IKK51" s="75"/>
      <c r="IKL51" s="75"/>
      <c r="IKM51" s="75"/>
      <c r="IKN51" s="75"/>
      <c r="IKO51" s="75"/>
      <c r="IKP51" s="75"/>
      <c r="IKQ51" s="75"/>
      <c r="IKR51" s="75"/>
      <c r="IKS51" s="75"/>
      <c r="IKT51" s="75"/>
      <c r="IKU51" s="75"/>
      <c r="IKV51" s="75"/>
      <c r="IKW51" s="75"/>
      <c r="IKX51" s="75"/>
      <c r="IKY51" s="75"/>
      <c r="IKZ51" s="75"/>
      <c r="ILA51" s="75"/>
      <c r="ILB51" s="75"/>
      <c r="ILC51" s="75"/>
      <c r="ILD51" s="75"/>
      <c r="ILE51" s="75"/>
      <c r="ILF51" s="75"/>
      <c r="ILG51" s="75"/>
      <c r="ILH51" s="75"/>
      <c r="ILI51" s="75"/>
      <c r="ILJ51" s="75"/>
      <c r="ILK51" s="75"/>
      <c r="ILL51" s="75"/>
      <c r="ILM51" s="75"/>
      <c r="ILN51" s="75"/>
      <c r="ILO51" s="75"/>
      <c r="ILP51" s="75"/>
      <c r="ILQ51" s="75"/>
      <c r="ILR51" s="75"/>
      <c r="ILS51" s="75"/>
      <c r="ILT51" s="75"/>
      <c r="ILU51" s="75"/>
      <c r="ILV51" s="75"/>
      <c r="ILW51" s="75"/>
      <c r="ILX51" s="75"/>
      <c r="ILY51" s="75"/>
      <c r="ILZ51" s="75"/>
      <c r="IMA51" s="75"/>
      <c r="IMB51" s="75"/>
      <c r="IMC51" s="75"/>
      <c r="IMD51" s="75"/>
      <c r="IME51" s="75"/>
      <c r="IMF51" s="75"/>
      <c r="IMG51" s="75"/>
      <c r="IMH51" s="75"/>
      <c r="IMI51" s="75"/>
      <c r="IMJ51" s="75"/>
      <c r="IMK51" s="75"/>
      <c r="IML51" s="75"/>
      <c r="IMM51" s="75"/>
      <c r="IMN51" s="75"/>
      <c r="IMO51" s="75"/>
      <c r="IMP51" s="75"/>
      <c r="IMQ51" s="75"/>
      <c r="IMR51" s="75"/>
      <c r="IMS51" s="75"/>
      <c r="IMT51" s="75"/>
      <c r="IMU51" s="75"/>
      <c r="IMV51" s="75"/>
      <c r="IMW51" s="75"/>
      <c r="IMX51" s="75"/>
      <c r="IMY51" s="75"/>
      <c r="IMZ51" s="75"/>
      <c r="INA51" s="75"/>
      <c r="INB51" s="75"/>
      <c r="INC51" s="75"/>
      <c r="IND51" s="75"/>
      <c r="INE51" s="75"/>
      <c r="INF51" s="75"/>
      <c r="ING51" s="75"/>
      <c r="INH51" s="75"/>
      <c r="INI51" s="75"/>
      <c r="INJ51" s="75"/>
      <c r="INK51" s="75"/>
      <c r="INL51" s="75"/>
      <c r="INM51" s="75"/>
      <c r="INN51" s="75"/>
      <c r="INO51" s="75"/>
      <c r="INP51" s="75"/>
      <c r="INQ51" s="75"/>
      <c r="INR51" s="75"/>
      <c r="INS51" s="75"/>
      <c r="INT51" s="75"/>
      <c r="INU51" s="75"/>
      <c r="INV51" s="75"/>
      <c r="INW51" s="75"/>
      <c r="INX51" s="75"/>
      <c r="INY51" s="75"/>
      <c r="INZ51" s="75"/>
      <c r="IOA51" s="75"/>
      <c r="IOB51" s="75"/>
      <c r="IOC51" s="75"/>
      <c r="IOD51" s="75"/>
      <c r="IOE51" s="75"/>
      <c r="IOF51" s="75"/>
      <c r="IOG51" s="75"/>
      <c r="IOH51" s="75"/>
      <c r="IOI51" s="75"/>
      <c r="IOJ51" s="75"/>
      <c r="IOK51" s="75"/>
      <c r="IOL51" s="75"/>
      <c r="IOM51" s="75"/>
      <c r="ION51" s="75"/>
      <c r="IOO51" s="75"/>
      <c r="IOP51" s="75"/>
      <c r="IOQ51" s="75"/>
      <c r="IOR51" s="75"/>
      <c r="IOS51" s="75"/>
      <c r="IOT51" s="75"/>
      <c r="IOU51" s="75"/>
      <c r="IOV51" s="75"/>
      <c r="IOW51" s="75"/>
      <c r="IOX51" s="75"/>
      <c r="IOY51" s="75"/>
      <c r="IOZ51" s="75"/>
      <c r="IPA51" s="75"/>
      <c r="IPB51" s="75"/>
      <c r="IPC51" s="75"/>
      <c r="IPD51" s="75"/>
      <c r="IPE51" s="75"/>
      <c r="IPF51" s="75"/>
      <c r="IPG51" s="75"/>
      <c r="IPH51" s="75"/>
      <c r="IPI51" s="75"/>
      <c r="IPJ51" s="75"/>
      <c r="IPK51" s="75"/>
      <c r="IPL51" s="75"/>
      <c r="IPM51" s="75"/>
      <c r="IPN51" s="75"/>
      <c r="IPO51" s="75"/>
      <c r="IPP51" s="75"/>
      <c r="IPQ51" s="75"/>
      <c r="IPR51" s="75"/>
      <c r="IPS51" s="75"/>
      <c r="IPT51" s="75"/>
      <c r="IPU51" s="75"/>
      <c r="IPV51" s="75"/>
      <c r="IPW51" s="75"/>
      <c r="IPX51" s="75"/>
      <c r="IPY51" s="75"/>
      <c r="IPZ51" s="75"/>
      <c r="IQA51" s="75"/>
      <c r="IQB51" s="75"/>
      <c r="IQC51" s="75"/>
      <c r="IQD51" s="75"/>
      <c r="IQE51" s="75"/>
      <c r="IQF51" s="75"/>
      <c r="IQG51" s="75"/>
      <c r="IQH51" s="75"/>
      <c r="IQI51" s="75"/>
      <c r="IQJ51" s="75"/>
      <c r="IQK51" s="75"/>
      <c r="IQL51" s="75"/>
      <c r="IQM51" s="75"/>
      <c r="IQN51" s="75"/>
      <c r="IQO51" s="75"/>
      <c r="IQP51" s="75"/>
      <c r="IQQ51" s="75"/>
      <c r="IQR51" s="75"/>
      <c r="IQS51" s="75"/>
      <c r="IQT51" s="75"/>
      <c r="IQU51" s="75"/>
      <c r="IQV51" s="75"/>
      <c r="IQW51" s="75"/>
      <c r="IQX51" s="75"/>
      <c r="IQY51" s="75"/>
      <c r="IQZ51" s="75"/>
      <c r="IRA51" s="75"/>
      <c r="IRB51" s="75"/>
      <c r="IRC51" s="75"/>
      <c r="IRD51" s="75"/>
      <c r="IRE51" s="75"/>
      <c r="IRF51" s="75"/>
      <c r="IRG51" s="75"/>
      <c r="IRH51" s="75"/>
      <c r="IRI51" s="75"/>
      <c r="IRJ51" s="75"/>
      <c r="IRK51" s="75"/>
      <c r="IRL51" s="75"/>
      <c r="IRM51" s="75"/>
      <c r="IRN51" s="75"/>
      <c r="IRO51" s="75"/>
      <c r="IRP51" s="75"/>
      <c r="IRQ51" s="75"/>
      <c r="IRR51" s="75"/>
      <c r="IRS51" s="75"/>
      <c r="IRT51" s="75"/>
      <c r="IRU51" s="75"/>
      <c r="IRV51" s="75"/>
      <c r="IRW51" s="75"/>
      <c r="IRX51" s="75"/>
      <c r="IRY51" s="75"/>
      <c r="IRZ51" s="75"/>
      <c r="ISA51" s="75"/>
      <c r="ISB51" s="75"/>
      <c r="ISC51" s="75"/>
      <c r="ISD51" s="75"/>
      <c r="ISE51" s="75"/>
      <c r="ISF51" s="75"/>
      <c r="ISG51" s="75"/>
      <c r="ISH51" s="75"/>
      <c r="ISI51" s="75"/>
      <c r="ISJ51" s="75"/>
      <c r="ISK51" s="75"/>
      <c r="ISL51" s="75"/>
      <c r="ISM51" s="75"/>
      <c r="ISN51" s="75"/>
      <c r="ISO51" s="75"/>
      <c r="ISP51" s="75"/>
      <c r="ISQ51" s="75"/>
      <c r="ISR51" s="75"/>
      <c r="ISS51" s="75"/>
      <c r="IST51" s="75"/>
      <c r="ISU51" s="75"/>
      <c r="ISV51" s="75"/>
      <c r="ISW51" s="75"/>
      <c r="ISX51" s="75"/>
      <c r="ISY51" s="75"/>
      <c r="ISZ51" s="75"/>
      <c r="ITA51" s="75"/>
      <c r="ITB51" s="75"/>
      <c r="ITC51" s="75"/>
      <c r="ITD51" s="75"/>
      <c r="ITE51" s="75"/>
      <c r="ITF51" s="75"/>
      <c r="ITG51" s="75"/>
      <c r="ITH51" s="75"/>
      <c r="ITI51" s="75"/>
      <c r="ITJ51" s="75"/>
      <c r="ITK51" s="75"/>
      <c r="ITL51" s="75"/>
      <c r="ITM51" s="75"/>
      <c r="ITN51" s="75"/>
      <c r="ITO51" s="75"/>
      <c r="ITP51" s="75"/>
      <c r="ITQ51" s="75"/>
      <c r="ITR51" s="75"/>
      <c r="ITS51" s="75"/>
      <c r="ITT51" s="75"/>
      <c r="ITU51" s="75"/>
      <c r="ITV51" s="75"/>
      <c r="ITW51" s="75"/>
      <c r="ITX51" s="75"/>
      <c r="ITY51" s="75"/>
      <c r="ITZ51" s="75"/>
      <c r="IUA51" s="75"/>
      <c r="IUB51" s="75"/>
      <c r="IUC51" s="75"/>
      <c r="IUD51" s="75"/>
      <c r="IUE51" s="75"/>
      <c r="IUF51" s="75"/>
      <c r="IUG51" s="75"/>
      <c r="IUH51" s="75"/>
      <c r="IUI51" s="75"/>
      <c r="IUJ51" s="75"/>
      <c r="IUK51" s="75"/>
      <c r="IUL51" s="75"/>
      <c r="IUM51" s="75"/>
      <c r="IUN51" s="75"/>
      <c r="IUO51" s="75"/>
      <c r="IUP51" s="75"/>
      <c r="IUQ51" s="75"/>
      <c r="IUR51" s="75"/>
      <c r="IUS51" s="75"/>
      <c r="IUT51" s="75"/>
      <c r="IUU51" s="75"/>
      <c r="IUV51" s="75"/>
      <c r="IUW51" s="75"/>
      <c r="IUX51" s="75"/>
      <c r="IUY51" s="75"/>
      <c r="IUZ51" s="75"/>
      <c r="IVA51" s="75"/>
      <c r="IVB51" s="75"/>
      <c r="IVC51" s="75"/>
      <c r="IVD51" s="75"/>
      <c r="IVE51" s="75"/>
      <c r="IVF51" s="75"/>
      <c r="IVG51" s="75"/>
      <c r="IVH51" s="75"/>
      <c r="IVI51" s="75"/>
      <c r="IVJ51" s="75"/>
      <c r="IVK51" s="75"/>
      <c r="IVL51" s="75"/>
      <c r="IVM51" s="75"/>
      <c r="IVN51" s="75"/>
      <c r="IVO51" s="75"/>
      <c r="IVP51" s="75"/>
      <c r="IVQ51" s="75"/>
      <c r="IVR51" s="75"/>
      <c r="IVS51" s="75"/>
      <c r="IVT51" s="75"/>
      <c r="IVU51" s="75"/>
      <c r="IVV51" s="75"/>
      <c r="IVW51" s="75"/>
      <c r="IVX51" s="75"/>
      <c r="IVY51" s="75"/>
      <c r="IVZ51" s="75"/>
      <c r="IWA51" s="75"/>
      <c r="IWB51" s="75"/>
      <c r="IWC51" s="75"/>
      <c r="IWD51" s="75"/>
      <c r="IWE51" s="75"/>
      <c r="IWF51" s="75"/>
      <c r="IWG51" s="75"/>
      <c r="IWH51" s="75"/>
      <c r="IWI51" s="75"/>
      <c r="IWJ51" s="75"/>
      <c r="IWK51" s="75"/>
      <c r="IWL51" s="75"/>
      <c r="IWM51" s="75"/>
      <c r="IWN51" s="75"/>
      <c r="IWO51" s="75"/>
      <c r="IWP51" s="75"/>
      <c r="IWQ51" s="75"/>
      <c r="IWR51" s="75"/>
      <c r="IWS51" s="75"/>
      <c r="IWT51" s="75"/>
      <c r="IWU51" s="75"/>
      <c r="IWV51" s="75"/>
      <c r="IWW51" s="75"/>
      <c r="IWX51" s="75"/>
      <c r="IWY51" s="75"/>
      <c r="IWZ51" s="75"/>
      <c r="IXA51" s="75"/>
      <c r="IXB51" s="75"/>
      <c r="IXC51" s="75"/>
      <c r="IXD51" s="75"/>
      <c r="IXE51" s="75"/>
      <c r="IXF51" s="75"/>
      <c r="IXG51" s="75"/>
      <c r="IXH51" s="75"/>
      <c r="IXI51" s="75"/>
      <c r="IXJ51" s="75"/>
      <c r="IXK51" s="75"/>
      <c r="IXL51" s="75"/>
      <c r="IXM51" s="75"/>
      <c r="IXN51" s="75"/>
      <c r="IXO51" s="75"/>
      <c r="IXP51" s="75"/>
      <c r="IXQ51" s="75"/>
      <c r="IXR51" s="75"/>
      <c r="IXS51" s="75"/>
      <c r="IXT51" s="75"/>
      <c r="IXU51" s="75"/>
      <c r="IXV51" s="75"/>
      <c r="IXW51" s="75"/>
      <c r="IXX51" s="75"/>
      <c r="IXY51" s="75"/>
      <c r="IXZ51" s="75"/>
      <c r="IYA51" s="75"/>
      <c r="IYB51" s="75"/>
      <c r="IYC51" s="75"/>
      <c r="IYD51" s="75"/>
      <c r="IYE51" s="75"/>
      <c r="IYF51" s="75"/>
      <c r="IYG51" s="75"/>
      <c r="IYH51" s="75"/>
      <c r="IYI51" s="75"/>
      <c r="IYJ51" s="75"/>
      <c r="IYK51" s="75"/>
      <c r="IYL51" s="75"/>
      <c r="IYM51" s="75"/>
      <c r="IYN51" s="75"/>
      <c r="IYO51" s="75"/>
      <c r="IYP51" s="75"/>
      <c r="IYQ51" s="75"/>
      <c r="IYR51" s="75"/>
      <c r="IYS51" s="75"/>
      <c r="IYT51" s="75"/>
      <c r="IYU51" s="75"/>
      <c r="IYV51" s="75"/>
      <c r="IYW51" s="75"/>
      <c r="IYX51" s="75"/>
      <c r="IYY51" s="75"/>
      <c r="IYZ51" s="75"/>
      <c r="IZA51" s="75"/>
      <c r="IZB51" s="75"/>
      <c r="IZC51" s="75"/>
      <c r="IZD51" s="75"/>
      <c r="IZE51" s="75"/>
      <c r="IZF51" s="75"/>
      <c r="IZG51" s="75"/>
      <c r="IZH51" s="75"/>
      <c r="IZI51" s="75"/>
      <c r="IZJ51" s="75"/>
      <c r="IZK51" s="75"/>
      <c r="IZL51" s="75"/>
      <c r="IZM51" s="75"/>
      <c r="IZN51" s="75"/>
      <c r="IZO51" s="75"/>
      <c r="IZP51" s="75"/>
      <c r="IZQ51" s="75"/>
      <c r="IZR51" s="75"/>
      <c r="IZS51" s="75"/>
      <c r="IZT51" s="75"/>
      <c r="IZU51" s="75"/>
      <c r="IZV51" s="75"/>
      <c r="IZW51" s="75"/>
      <c r="IZX51" s="75"/>
      <c r="IZY51" s="75"/>
      <c r="IZZ51" s="75"/>
      <c r="JAA51" s="75"/>
      <c r="JAB51" s="75"/>
      <c r="JAC51" s="75"/>
      <c r="JAD51" s="75"/>
      <c r="JAE51" s="75"/>
      <c r="JAF51" s="75"/>
      <c r="JAG51" s="75"/>
      <c r="JAH51" s="75"/>
      <c r="JAI51" s="75"/>
      <c r="JAJ51" s="75"/>
      <c r="JAK51" s="75"/>
      <c r="JAL51" s="75"/>
      <c r="JAM51" s="75"/>
      <c r="JAN51" s="75"/>
      <c r="JAO51" s="75"/>
      <c r="JAP51" s="75"/>
      <c r="JAQ51" s="75"/>
      <c r="JAR51" s="75"/>
      <c r="JAS51" s="75"/>
      <c r="JAT51" s="75"/>
      <c r="JAU51" s="75"/>
      <c r="JAV51" s="75"/>
      <c r="JAW51" s="75"/>
      <c r="JAX51" s="75"/>
      <c r="JAY51" s="75"/>
      <c r="JAZ51" s="75"/>
      <c r="JBA51" s="75"/>
      <c r="JBB51" s="75"/>
      <c r="JBC51" s="75"/>
      <c r="JBD51" s="75"/>
      <c r="JBE51" s="75"/>
      <c r="JBF51" s="75"/>
      <c r="JBG51" s="75"/>
      <c r="JBH51" s="75"/>
      <c r="JBI51" s="75"/>
      <c r="JBJ51" s="75"/>
      <c r="JBK51" s="75"/>
      <c r="JBL51" s="75"/>
      <c r="JBM51" s="75"/>
      <c r="JBN51" s="75"/>
      <c r="JBO51" s="75"/>
      <c r="JBP51" s="75"/>
      <c r="JBQ51" s="75"/>
      <c r="JBR51" s="75"/>
      <c r="JBS51" s="75"/>
      <c r="JBT51" s="75"/>
      <c r="JBU51" s="75"/>
      <c r="JBV51" s="75"/>
      <c r="JBW51" s="75"/>
      <c r="JBX51" s="75"/>
      <c r="JBY51" s="75"/>
      <c r="JBZ51" s="75"/>
      <c r="JCA51" s="75"/>
      <c r="JCB51" s="75"/>
      <c r="JCC51" s="75"/>
      <c r="JCD51" s="75"/>
      <c r="JCE51" s="75"/>
      <c r="JCF51" s="75"/>
      <c r="JCG51" s="75"/>
      <c r="JCH51" s="75"/>
      <c r="JCI51" s="75"/>
      <c r="JCJ51" s="75"/>
      <c r="JCK51" s="75"/>
      <c r="JCL51" s="75"/>
      <c r="JCM51" s="75"/>
      <c r="JCN51" s="75"/>
      <c r="JCO51" s="75"/>
      <c r="JCP51" s="75"/>
      <c r="JCQ51" s="75"/>
      <c r="JCR51" s="75"/>
      <c r="JCS51" s="75"/>
      <c r="JCT51" s="75"/>
      <c r="JCU51" s="75"/>
      <c r="JCV51" s="75"/>
      <c r="JCW51" s="75"/>
      <c r="JCX51" s="75"/>
      <c r="JCY51" s="75"/>
      <c r="JCZ51" s="75"/>
      <c r="JDA51" s="75"/>
      <c r="JDB51" s="75"/>
      <c r="JDC51" s="75"/>
      <c r="JDD51" s="75"/>
      <c r="JDE51" s="75"/>
      <c r="JDF51" s="75"/>
      <c r="JDG51" s="75"/>
      <c r="JDH51" s="75"/>
      <c r="JDI51" s="75"/>
      <c r="JDJ51" s="75"/>
      <c r="JDK51" s="75"/>
      <c r="JDL51" s="75"/>
      <c r="JDM51" s="75"/>
      <c r="JDN51" s="75"/>
      <c r="JDO51" s="75"/>
      <c r="JDP51" s="75"/>
      <c r="JDQ51" s="75"/>
      <c r="JDR51" s="75"/>
      <c r="JDS51" s="75"/>
      <c r="JDT51" s="75"/>
      <c r="JDU51" s="75"/>
      <c r="JDV51" s="75"/>
      <c r="JDW51" s="75"/>
      <c r="JDX51" s="75"/>
      <c r="JDY51" s="75"/>
      <c r="JDZ51" s="75"/>
      <c r="JEA51" s="75"/>
      <c r="JEB51" s="75"/>
      <c r="JEC51" s="75"/>
      <c r="JED51" s="75"/>
      <c r="JEE51" s="75"/>
      <c r="JEF51" s="75"/>
      <c r="JEG51" s="75"/>
      <c r="JEH51" s="75"/>
      <c r="JEI51" s="75"/>
      <c r="JEJ51" s="75"/>
      <c r="JEK51" s="75"/>
      <c r="JEL51" s="75"/>
      <c r="JEM51" s="75"/>
      <c r="JEN51" s="75"/>
      <c r="JEO51" s="75"/>
      <c r="JEP51" s="75"/>
      <c r="JEQ51" s="75"/>
      <c r="JER51" s="75"/>
      <c r="JES51" s="75"/>
      <c r="JET51" s="75"/>
      <c r="JEU51" s="75"/>
      <c r="JEV51" s="75"/>
      <c r="JEW51" s="75"/>
      <c r="JEX51" s="75"/>
      <c r="JEY51" s="75"/>
      <c r="JEZ51" s="75"/>
      <c r="JFA51" s="75"/>
      <c r="JFB51" s="75"/>
      <c r="JFC51" s="75"/>
      <c r="JFD51" s="75"/>
      <c r="JFE51" s="75"/>
      <c r="JFF51" s="75"/>
      <c r="JFG51" s="75"/>
      <c r="JFH51" s="75"/>
      <c r="JFI51" s="75"/>
      <c r="JFJ51" s="75"/>
      <c r="JFK51" s="75"/>
      <c r="JFL51" s="75"/>
      <c r="JFM51" s="75"/>
      <c r="JFN51" s="75"/>
      <c r="JFO51" s="75"/>
      <c r="JFP51" s="75"/>
      <c r="JFQ51" s="75"/>
      <c r="JFR51" s="75"/>
      <c r="JFS51" s="75"/>
      <c r="JFT51" s="75"/>
      <c r="JFU51" s="75"/>
      <c r="JFV51" s="75"/>
      <c r="JFW51" s="75"/>
      <c r="JFX51" s="75"/>
      <c r="JFY51" s="75"/>
      <c r="JFZ51" s="75"/>
      <c r="JGA51" s="75"/>
      <c r="JGB51" s="75"/>
      <c r="JGC51" s="75"/>
      <c r="JGD51" s="75"/>
      <c r="JGE51" s="75"/>
      <c r="JGF51" s="75"/>
      <c r="JGG51" s="75"/>
      <c r="JGH51" s="75"/>
      <c r="JGI51" s="75"/>
      <c r="JGJ51" s="75"/>
      <c r="JGK51" s="75"/>
      <c r="JGL51" s="75"/>
      <c r="JGM51" s="75"/>
      <c r="JGN51" s="75"/>
      <c r="JGO51" s="75"/>
      <c r="JGP51" s="75"/>
      <c r="JGQ51" s="75"/>
      <c r="JGR51" s="75"/>
      <c r="JGS51" s="75"/>
      <c r="JGT51" s="75"/>
      <c r="JGU51" s="75"/>
      <c r="JGV51" s="75"/>
      <c r="JGW51" s="75"/>
      <c r="JGX51" s="75"/>
      <c r="JGY51" s="75"/>
      <c r="JGZ51" s="75"/>
      <c r="JHA51" s="75"/>
      <c r="JHB51" s="75"/>
      <c r="JHC51" s="75"/>
      <c r="JHD51" s="75"/>
      <c r="JHE51" s="75"/>
      <c r="JHF51" s="75"/>
      <c r="JHG51" s="75"/>
      <c r="JHH51" s="75"/>
      <c r="JHI51" s="75"/>
      <c r="JHJ51" s="75"/>
      <c r="JHK51" s="75"/>
      <c r="JHL51" s="75"/>
      <c r="JHM51" s="75"/>
      <c r="JHN51" s="75"/>
      <c r="JHO51" s="75"/>
      <c r="JHP51" s="75"/>
      <c r="JHQ51" s="75"/>
      <c r="JHR51" s="75"/>
      <c r="JHS51" s="75"/>
      <c r="JHT51" s="75"/>
      <c r="JHU51" s="75"/>
      <c r="JHV51" s="75"/>
      <c r="JHW51" s="75"/>
      <c r="JHX51" s="75"/>
      <c r="JHY51" s="75"/>
      <c r="JHZ51" s="75"/>
      <c r="JIA51" s="75"/>
      <c r="JIB51" s="75"/>
      <c r="JIC51" s="75"/>
      <c r="JID51" s="75"/>
      <c r="JIE51" s="75"/>
      <c r="JIF51" s="75"/>
      <c r="JIG51" s="75"/>
      <c r="JIH51" s="75"/>
      <c r="JII51" s="75"/>
      <c r="JIJ51" s="75"/>
      <c r="JIK51" s="75"/>
      <c r="JIL51" s="75"/>
      <c r="JIM51" s="75"/>
      <c r="JIN51" s="75"/>
      <c r="JIO51" s="75"/>
      <c r="JIP51" s="75"/>
      <c r="JIQ51" s="75"/>
      <c r="JIR51" s="75"/>
      <c r="JIS51" s="75"/>
      <c r="JIT51" s="75"/>
      <c r="JIU51" s="75"/>
      <c r="JIV51" s="75"/>
      <c r="JIW51" s="75"/>
      <c r="JIX51" s="75"/>
      <c r="JIY51" s="75"/>
      <c r="JIZ51" s="75"/>
      <c r="JJA51" s="75"/>
      <c r="JJB51" s="75"/>
      <c r="JJC51" s="75"/>
      <c r="JJD51" s="75"/>
      <c r="JJE51" s="75"/>
      <c r="JJF51" s="75"/>
      <c r="JJG51" s="75"/>
      <c r="JJH51" s="75"/>
      <c r="JJI51" s="75"/>
      <c r="JJJ51" s="75"/>
      <c r="JJK51" s="75"/>
      <c r="JJL51" s="75"/>
      <c r="JJM51" s="75"/>
      <c r="JJN51" s="75"/>
      <c r="JJO51" s="75"/>
      <c r="JJP51" s="75"/>
      <c r="JJQ51" s="75"/>
      <c r="JJR51" s="75"/>
      <c r="JJS51" s="75"/>
      <c r="JJT51" s="75"/>
      <c r="JJU51" s="75"/>
      <c r="JJV51" s="75"/>
      <c r="JJW51" s="75"/>
      <c r="JJX51" s="75"/>
      <c r="JJY51" s="75"/>
      <c r="JJZ51" s="75"/>
      <c r="JKA51" s="75"/>
      <c r="JKB51" s="75"/>
      <c r="JKC51" s="75"/>
      <c r="JKD51" s="75"/>
      <c r="JKE51" s="75"/>
      <c r="JKF51" s="75"/>
      <c r="JKG51" s="75"/>
      <c r="JKH51" s="75"/>
      <c r="JKI51" s="75"/>
      <c r="JKJ51" s="75"/>
      <c r="JKK51" s="75"/>
      <c r="JKL51" s="75"/>
      <c r="JKM51" s="75"/>
      <c r="JKN51" s="75"/>
      <c r="JKO51" s="75"/>
      <c r="JKP51" s="75"/>
      <c r="JKQ51" s="75"/>
      <c r="JKR51" s="75"/>
      <c r="JKS51" s="75"/>
      <c r="JKT51" s="75"/>
      <c r="JKU51" s="75"/>
      <c r="JKV51" s="75"/>
      <c r="JKW51" s="75"/>
      <c r="JKX51" s="75"/>
      <c r="JKY51" s="75"/>
      <c r="JKZ51" s="75"/>
      <c r="JLA51" s="75"/>
      <c r="JLB51" s="75"/>
      <c r="JLC51" s="75"/>
      <c r="JLD51" s="75"/>
      <c r="JLE51" s="75"/>
      <c r="JLF51" s="75"/>
      <c r="JLG51" s="75"/>
      <c r="JLH51" s="75"/>
      <c r="JLI51" s="75"/>
      <c r="JLJ51" s="75"/>
      <c r="JLK51" s="75"/>
      <c r="JLL51" s="75"/>
      <c r="JLM51" s="75"/>
      <c r="JLN51" s="75"/>
      <c r="JLO51" s="75"/>
      <c r="JLP51" s="75"/>
      <c r="JLQ51" s="75"/>
      <c r="JLR51" s="75"/>
      <c r="JLS51" s="75"/>
      <c r="JLT51" s="75"/>
      <c r="JLU51" s="75"/>
      <c r="JLV51" s="75"/>
      <c r="JLW51" s="75"/>
      <c r="JLX51" s="75"/>
      <c r="JLY51" s="75"/>
      <c r="JLZ51" s="75"/>
      <c r="JMA51" s="75"/>
      <c r="JMB51" s="75"/>
      <c r="JMC51" s="75"/>
      <c r="JMD51" s="75"/>
      <c r="JME51" s="75"/>
      <c r="JMF51" s="75"/>
      <c r="JMG51" s="75"/>
      <c r="JMH51" s="75"/>
      <c r="JMI51" s="75"/>
      <c r="JMJ51" s="75"/>
      <c r="JMK51" s="75"/>
      <c r="JML51" s="75"/>
      <c r="JMM51" s="75"/>
      <c r="JMN51" s="75"/>
      <c r="JMO51" s="75"/>
      <c r="JMP51" s="75"/>
      <c r="JMQ51" s="75"/>
      <c r="JMR51" s="75"/>
      <c r="JMS51" s="75"/>
      <c r="JMT51" s="75"/>
      <c r="JMU51" s="75"/>
      <c r="JMV51" s="75"/>
      <c r="JMW51" s="75"/>
      <c r="JMX51" s="75"/>
      <c r="JMY51" s="75"/>
      <c r="JMZ51" s="75"/>
      <c r="JNA51" s="75"/>
      <c r="JNB51" s="75"/>
      <c r="JNC51" s="75"/>
      <c r="JND51" s="75"/>
      <c r="JNE51" s="75"/>
      <c r="JNF51" s="75"/>
      <c r="JNG51" s="75"/>
      <c r="JNH51" s="75"/>
      <c r="JNI51" s="75"/>
      <c r="JNJ51" s="75"/>
      <c r="JNK51" s="75"/>
      <c r="JNL51" s="75"/>
      <c r="JNM51" s="75"/>
      <c r="JNN51" s="75"/>
      <c r="JNO51" s="75"/>
      <c r="JNP51" s="75"/>
      <c r="JNQ51" s="75"/>
      <c r="JNR51" s="75"/>
      <c r="JNS51" s="75"/>
      <c r="JNT51" s="75"/>
      <c r="JNU51" s="75"/>
      <c r="JNV51" s="75"/>
      <c r="JNW51" s="75"/>
      <c r="JNX51" s="75"/>
      <c r="JNY51" s="75"/>
      <c r="JNZ51" s="75"/>
      <c r="JOA51" s="75"/>
      <c r="JOB51" s="75"/>
      <c r="JOC51" s="75"/>
      <c r="JOD51" s="75"/>
      <c r="JOE51" s="75"/>
      <c r="JOF51" s="75"/>
      <c r="JOG51" s="75"/>
      <c r="JOH51" s="75"/>
      <c r="JOI51" s="75"/>
      <c r="JOJ51" s="75"/>
      <c r="JOK51" s="75"/>
      <c r="JOL51" s="75"/>
      <c r="JOM51" s="75"/>
      <c r="JON51" s="75"/>
      <c r="JOO51" s="75"/>
      <c r="JOP51" s="75"/>
      <c r="JOQ51" s="75"/>
      <c r="JOR51" s="75"/>
      <c r="JOS51" s="75"/>
      <c r="JOT51" s="75"/>
      <c r="JOU51" s="75"/>
      <c r="JOV51" s="75"/>
      <c r="JOW51" s="75"/>
      <c r="JOX51" s="75"/>
      <c r="JOY51" s="75"/>
      <c r="JOZ51" s="75"/>
      <c r="JPA51" s="75"/>
      <c r="JPB51" s="75"/>
      <c r="JPC51" s="75"/>
      <c r="JPD51" s="75"/>
      <c r="JPE51" s="75"/>
      <c r="JPF51" s="75"/>
      <c r="JPG51" s="75"/>
      <c r="JPH51" s="75"/>
      <c r="JPI51" s="75"/>
      <c r="JPJ51" s="75"/>
      <c r="JPK51" s="75"/>
      <c r="JPL51" s="75"/>
      <c r="JPM51" s="75"/>
      <c r="JPN51" s="75"/>
      <c r="JPO51" s="75"/>
      <c r="JPP51" s="75"/>
      <c r="JPQ51" s="75"/>
      <c r="JPR51" s="75"/>
      <c r="JPS51" s="75"/>
      <c r="JPT51" s="75"/>
      <c r="JPU51" s="75"/>
      <c r="JPV51" s="75"/>
      <c r="JPW51" s="75"/>
      <c r="JPX51" s="75"/>
      <c r="JPY51" s="75"/>
      <c r="JPZ51" s="75"/>
      <c r="JQA51" s="75"/>
      <c r="JQB51" s="75"/>
      <c r="JQC51" s="75"/>
      <c r="JQD51" s="75"/>
      <c r="JQE51" s="75"/>
      <c r="JQF51" s="75"/>
      <c r="JQG51" s="75"/>
      <c r="JQH51" s="75"/>
      <c r="JQI51" s="75"/>
      <c r="JQJ51" s="75"/>
      <c r="JQK51" s="75"/>
      <c r="JQL51" s="75"/>
      <c r="JQM51" s="75"/>
      <c r="JQN51" s="75"/>
      <c r="JQO51" s="75"/>
      <c r="JQP51" s="75"/>
      <c r="JQQ51" s="75"/>
      <c r="JQR51" s="75"/>
      <c r="JQS51" s="75"/>
      <c r="JQT51" s="75"/>
      <c r="JQU51" s="75"/>
      <c r="JQV51" s="75"/>
      <c r="JQW51" s="75"/>
      <c r="JQX51" s="75"/>
      <c r="JQY51" s="75"/>
      <c r="JQZ51" s="75"/>
      <c r="JRA51" s="75"/>
      <c r="JRB51" s="75"/>
      <c r="JRC51" s="75"/>
      <c r="JRD51" s="75"/>
      <c r="JRE51" s="75"/>
      <c r="JRF51" s="75"/>
      <c r="JRG51" s="75"/>
      <c r="JRH51" s="75"/>
      <c r="JRI51" s="75"/>
      <c r="JRJ51" s="75"/>
      <c r="JRK51" s="75"/>
      <c r="JRL51" s="75"/>
      <c r="JRM51" s="75"/>
      <c r="JRN51" s="75"/>
      <c r="JRO51" s="75"/>
      <c r="JRP51" s="75"/>
      <c r="JRQ51" s="75"/>
      <c r="JRR51" s="75"/>
      <c r="JRS51" s="75"/>
      <c r="JRT51" s="75"/>
      <c r="JRU51" s="75"/>
      <c r="JRV51" s="75"/>
      <c r="JRW51" s="75"/>
      <c r="JRX51" s="75"/>
      <c r="JRY51" s="75"/>
      <c r="JRZ51" s="75"/>
      <c r="JSA51" s="75"/>
      <c r="JSB51" s="75"/>
      <c r="JSC51" s="75"/>
      <c r="JSD51" s="75"/>
      <c r="JSE51" s="75"/>
      <c r="JSF51" s="75"/>
      <c r="JSG51" s="75"/>
      <c r="JSH51" s="75"/>
      <c r="JSI51" s="75"/>
      <c r="JSJ51" s="75"/>
      <c r="JSK51" s="75"/>
      <c r="JSL51" s="75"/>
      <c r="JSM51" s="75"/>
      <c r="JSN51" s="75"/>
      <c r="JSO51" s="75"/>
      <c r="JSP51" s="75"/>
      <c r="JSQ51" s="75"/>
      <c r="JSR51" s="75"/>
      <c r="JSS51" s="75"/>
      <c r="JST51" s="75"/>
      <c r="JSU51" s="75"/>
      <c r="JSV51" s="75"/>
      <c r="JSW51" s="75"/>
      <c r="JSX51" s="75"/>
      <c r="JSY51" s="75"/>
      <c r="JSZ51" s="75"/>
      <c r="JTA51" s="75"/>
      <c r="JTB51" s="75"/>
      <c r="JTC51" s="75"/>
      <c r="JTD51" s="75"/>
      <c r="JTE51" s="75"/>
      <c r="JTF51" s="75"/>
      <c r="JTG51" s="75"/>
      <c r="JTH51" s="75"/>
      <c r="JTI51" s="75"/>
      <c r="JTJ51" s="75"/>
      <c r="JTK51" s="75"/>
      <c r="JTL51" s="75"/>
      <c r="JTM51" s="75"/>
      <c r="JTN51" s="75"/>
      <c r="JTO51" s="75"/>
      <c r="JTP51" s="75"/>
      <c r="JTQ51" s="75"/>
      <c r="JTR51" s="75"/>
      <c r="JTS51" s="75"/>
      <c r="JTT51" s="75"/>
      <c r="JTU51" s="75"/>
      <c r="JTV51" s="75"/>
      <c r="JTW51" s="75"/>
      <c r="JTX51" s="75"/>
      <c r="JTY51" s="75"/>
      <c r="JTZ51" s="75"/>
      <c r="JUA51" s="75"/>
      <c r="JUB51" s="75"/>
      <c r="JUC51" s="75"/>
      <c r="JUD51" s="75"/>
      <c r="JUE51" s="75"/>
      <c r="JUF51" s="75"/>
      <c r="JUG51" s="75"/>
      <c r="JUH51" s="75"/>
      <c r="JUI51" s="75"/>
      <c r="JUJ51" s="75"/>
      <c r="JUK51" s="75"/>
      <c r="JUL51" s="75"/>
      <c r="JUM51" s="75"/>
      <c r="JUN51" s="75"/>
      <c r="JUO51" s="75"/>
      <c r="JUP51" s="75"/>
      <c r="JUQ51" s="75"/>
      <c r="JUR51" s="75"/>
      <c r="JUS51" s="75"/>
      <c r="JUT51" s="75"/>
      <c r="JUU51" s="75"/>
      <c r="JUV51" s="75"/>
      <c r="JUW51" s="75"/>
      <c r="JUX51" s="75"/>
      <c r="JUY51" s="75"/>
      <c r="JUZ51" s="75"/>
      <c r="JVA51" s="75"/>
      <c r="JVB51" s="75"/>
      <c r="JVC51" s="75"/>
      <c r="JVD51" s="75"/>
      <c r="JVE51" s="75"/>
      <c r="JVF51" s="75"/>
      <c r="JVG51" s="75"/>
      <c r="JVH51" s="75"/>
      <c r="JVI51" s="75"/>
      <c r="JVJ51" s="75"/>
      <c r="JVK51" s="75"/>
      <c r="JVL51" s="75"/>
      <c r="JVM51" s="75"/>
      <c r="JVN51" s="75"/>
      <c r="JVO51" s="75"/>
      <c r="JVP51" s="75"/>
      <c r="JVQ51" s="75"/>
      <c r="JVR51" s="75"/>
      <c r="JVS51" s="75"/>
      <c r="JVT51" s="75"/>
      <c r="JVU51" s="75"/>
      <c r="JVV51" s="75"/>
      <c r="JVW51" s="75"/>
      <c r="JVX51" s="75"/>
      <c r="JVY51" s="75"/>
      <c r="JVZ51" s="75"/>
      <c r="JWA51" s="75"/>
      <c r="JWB51" s="75"/>
      <c r="JWC51" s="75"/>
      <c r="JWD51" s="75"/>
      <c r="JWE51" s="75"/>
      <c r="JWF51" s="75"/>
      <c r="JWG51" s="75"/>
      <c r="JWH51" s="75"/>
      <c r="JWI51" s="75"/>
      <c r="JWJ51" s="75"/>
      <c r="JWK51" s="75"/>
      <c r="JWL51" s="75"/>
      <c r="JWM51" s="75"/>
      <c r="JWN51" s="75"/>
      <c r="JWO51" s="75"/>
      <c r="JWP51" s="75"/>
      <c r="JWQ51" s="75"/>
      <c r="JWR51" s="75"/>
      <c r="JWS51" s="75"/>
      <c r="JWT51" s="75"/>
      <c r="JWU51" s="75"/>
      <c r="JWV51" s="75"/>
      <c r="JWW51" s="75"/>
      <c r="JWX51" s="75"/>
      <c r="JWY51" s="75"/>
      <c r="JWZ51" s="75"/>
      <c r="JXA51" s="75"/>
      <c r="JXB51" s="75"/>
      <c r="JXC51" s="75"/>
      <c r="JXD51" s="75"/>
      <c r="JXE51" s="75"/>
      <c r="JXF51" s="75"/>
      <c r="JXG51" s="75"/>
      <c r="JXH51" s="75"/>
      <c r="JXI51" s="75"/>
      <c r="JXJ51" s="75"/>
      <c r="JXK51" s="75"/>
      <c r="JXL51" s="75"/>
      <c r="JXM51" s="75"/>
      <c r="JXN51" s="75"/>
      <c r="JXO51" s="75"/>
      <c r="JXP51" s="75"/>
      <c r="JXQ51" s="75"/>
      <c r="JXR51" s="75"/>
      <c r="JXS51" s="75"/>
      <c r="JXT51" s="75"/>
      <c r="JXU51" s="75"/>
      <c r="JXV51" s="75"/>
      <c r="JXW51" s="75"/>
      <c r="JXX51" s="75"/>
      <c r="JXY51" s="75"/>
      <c r="JXZ51" s="75"/>
      <c r="JYA51" s="75"/>
      <c r="JYB51" s="75"/>
      <c r="JYC51" s="75"/>
      <c r="JYD51" s="75"/>
      <c r="JYE51" s="75"/>
      <c r="JYF51" s="75"/>
      <c r="JYG51" s="75"/>
      <c r="JYH51" s="75"/>
      <c r="JYI51" s="75"/>
      <c r="JYJ51" s="75"/>
      <c r="JYK51" s="75"/>
      <c r="JYL51" s="75"/>
      <c r="JYM51" s="75"/>
      <c r="JYN51" s="75"/>
      <c r="JYO51" s="75"/>
      <c r="JYP51" s="75"/>
      <c r="JYQ51" s="75"/>
      <c r="JYR51" s="75"/>
      <c r="JYS51" s="75"/>
      <c r="JYT51" s="75"/>
      <c r="JYU51" s="75"/>
      <c r="JYV51" s="75"/>
      <c r="JYW51" s="75"/>
      <c r="JYX51" s="75"/>
      <c r="JYY51" s="75"/>
      <c r="JYZ51" s="75"/>
      <c r="JZA51" s="75"/>
      <c r="JZB51" s="75"/>
      <c r="JZC51" s="75"/>
      <c r="JZD51" s="75"/>
      <c r="JZE51" s="75"/>
      <c r="JZF51" s="75"/>
      <c r="JZG51" s="75"/>
      <c r="JZH51" s="75"/>
      <c r="JZI51" s="75"/>
      <c r="JZJ51" s="75"/>
      <c r="JZK51" s="75"/>
      <c r="JZL51" s="75"/>
      <c r="JZM51" s="75"/>
      <c r="JZN51" s="75"/>
      <c r="JZO51" s="75"/>
      <c r="JZP51" s="75"/>
      <c r="JZQ51" s="75"/>
      <c r="JZR51" s="75"/>
      <c r="JZS51" s="75"/>
      <c r="JZT51" s="75"/>
      <c r="JZU51" s="75"/>
      <c r="JZV51" s="75"/>
      <c r="JZW51" s="75"/>
      <c r="JZX51" s="75"/>
      <c r="JZY51" s="75"/>
      <c r="JZZ51" s="75"/>
      <c r="KAA51" s="75"/>
      <c r="KAB51" s="75"/>
      <c r="KAC51" s="75"/>
      <c r="KAD51" s="75"/>
      <c r="KAE51" s="75"/>
      <c r="KAF51" s="75"/>
      <c r="KAG51" s="75"/>
      <c r="KAH51" s="75"/>
      <c r="KAI51" s="75"/>
      <c r="KAJ51" s="75"/>
      <c r="KAK51" s="75"/>
      <c r="KAL51" s="75"/>
      <c r="KAM51" s="75"/>
      <c r="KAN51" s="75"/>
      <c r="KAO51" s="75"/>
      <c r="KAP51" s="75"/>
      <c r="KAQ51" s="75"/>
      <c r="KAR51" s="75"/>
      <c r="KAS51" s="75"/>
      <c r="KAT51" s="75"/>
      <c r="KAU51" s="75"/>
      <c r="KAV51" s="75"/>
      <c r="KAW51" s="75"/>
      <c r="KAX51" s="75"/>
      <c r="KAY51" s="75"/>
      <c r="KAZ51" s="75"/>
      <c r="KBA51" s="75"/>
      <c r="KBB51" s="75"/>
      <c r="KBC51" s="75"/>
      <c r="KBD51" s="75"/>
      <c r="KBE51" s="75"/>
      <c r="KBF51" s="75"/>
      <c r="KBG51" s="75"/>
      <c r="KBH51" s="75"/>
      <c r="KBI51" s="75"/>
      <c r="KBJ51" s="75"/>
      <c r="KBK51" s="75"/>
      <c r="KBL51" s="75"/>
      <c r="KBM51" s="75"/>
      <c r="KBN51" s="75"/>
      <c r="KBO51" s="75"/>
      <c r="KBP51" s="75"/>
      <c r="KBQ51" s="75"/>
      <c r="KBR51" s="75"/>
      <c r="KBS51" s="75"/>
      <c r="KBT51" s="75"/>
      <c r="KBU51" s="75"/>
      <c r="KBV51" s="75"/>
      <c r="KBW51" s="75"/>
      <c r="KBX51" s="75"/>
      <c r="KBY51" s="75"/>
      <c r="KBZ51" s="75"/>
      <c r="KCA51" s="75"/>
      <c r="KCB51" s="75"/>
      <c r="KCC51" s="75"/>
      <c r="KCD51" s="75"/>
      <c r="KCE51" s="75"/>
      <c r="KCF51" s="75"/>
      <c r="KCG51" s="75"/>
      <c r="KCH51" s="75"/>
      <c r="KCI51" s="75"/>
      <c r="KCJ51" s="75"/>
      <c r="KCK51" s="75"/>
      <c r="KCL51" s="75"/>
      <c r="KCM51" s="75"/>
      <c r="KCN51" s="75"/>
      <c r="KCO51" s="75"/>
      <c r="KCP51" s="75"/>
      <c r="KCQ51" s="75"/>
      <c r="KCR51" s="75"/>
      <c r="KCS51" s="75"/>
      <c r="KCT51" s="75"/>
      <c r="KCU51" s="75"/>
      <c r="KCV51" s="75"/>
      <c r="KCW51" s="75"/>
      <c r="KCX51" s="75"/>
      <c r="KCY51" s="75"/>
      <c r="KCZ51" s="75"/>
      <c r="KDA51" s="75"/>
      <c r="KDB51" s="75"/>
      <c r="KDC51" s="75"/>
      <c r="KDD51" s="75"/>
      <c r="KDE51" s="75"/>
      <c r="KDF51" s="75"/>
      <c r="KDG51" s="75"/>
      <c r="KDH51" s="75"/>
      <c r="KDI51" s="75"/>
      <c r="KDJ51" s="75"/>
      <c r="KDK51" s="75"/>
      <c r="KDL51" s="75"/>
      <c r="KDM51" s="75"/>
      <c r="KDN51" s="75"/>
      <c r="KDO51" s="75"/>
      <c r="KDP51" s="75"/>
      <c r="KDQ51" s="75"/>
      <c r="KDR51" s="75"/>
      <c r="KDS51" s="75"/>
      <c r="KDT51" s="75"/>
      <c r="KDU51" s="75"/>
      <c r="KDV51" s="75"/>
      <c r="KDW51" s="75"/>
      <c r="KDX51" s="75"/>
      <c r="KDY51" s="75"/>
      <c r="KDZ51" s="75"/>
      <c r="KEA51" s="75"/>
      <c r="KEB51" s="75"/>
      <c r="KEC51" s="75"/>
      <c r="KED51" s="75"/>
      <c r="KEE51" s="75"/>
      <c r="KEF51" s="75"/>
      <c r="KEG51" s="75"/>
      <c r="KEH51" s="75"/>
      <c r="KEI51" s="75"/>
      <c r="KEJ51" s="75"/>
      <c r="KEK51" s="75"/>
      <c r="KEL51" s="75"/>
      <c r="KEM51" s="75"/>
      <c r="KEN51" s="75"/>
      <c r="KEO51" s="75"/>
      <c r="KEP51" s="75"/>
      <c r="KEQ51" s="75"/>
      <c r="KER51" s="75"/>
      <c r="KES51" s="75"/>
      <c r="KET51" s="75"/>
      <c r="KEU51" s="75"/>
      <c r="KEV51" s="75"/>
      <c r="KEW51" s="75"/>
      <c r="KEX51" s="75"/>
      <c r="KEY51" s="75"/>
      <c r="KEZ51" s="75"/>
      <c r="KFA51" s="75"/>
      <c r="KFB51" s="75"/>
      <c r="KFC51" s="75"/>
      <c r="KFD51" s="75"/>
      <c r="KFE51" s="75"/>
      <c r="KFF51" s="75"/>
      <c r="KFG51" s="75"/>
      <c r="KFH51" s="75"/>
      <c r="KFI51" s="75"/>
      <c r="KFJ51" s="75"/>
      <c r="KFK51" s="75"/>
      <c r="KFL51" s="75"/>
      <c r="KFM51" s="75"/>
      <c r="KFN51" s="75"/>
      <c r="KFO51" s="75"/>
      <c r="KFP51" s="75"/>
      <c r="KFQ51" s="75"/>
      <c r="KFR51" s="75"/>
      <c r="KFS51" s="75"/>
      <c r="KFT51" s="75"/>
      <c r="KFU51" s="75"/>
      <c r="KFV51" s="75"/>
      <c r="KFW51" s="75"/>
      <c r="KFX51" s="75"/>
      <c r="KFY51" s="75"/>
      <c r="KFZ51" s="75"/>
      <c r="KGA51" s="75"/>
      <c r="KGB51" s="75"/>
      <c r="KGC51" s="75"/>
      <c r="KGD51" s="75"/>
      <c r="KGE51" s="75"/>
      <c r="KGF51" s="75"/>
      <c r="KGG51" s="75"/>
      <c r="KGH51" s="75"/>
      <c r="KGI51" s="75"/>
      <c r="KGJ51" s="75"/>
      <c r="KGK51" s="75"/>
      <c r="KGL51" s="75"/>
      <c r="KGM51" s="75"/>
      <c r="KGN51" s="75"/>
      <c r="KGO51" s="75"/>
      <c r="KGP51" s="75"/>
      <c r="KGQ51" s="75"/>
      <c r="KGR51" s="75"/>
      <c r="KGS51" s="75"/>
      <c r="KGT51" s="75"/>
      <c r="KGU51" s="75"/>
      <c r="KGV51" s="75"/>
      <c r="KGW51" s="75"/>
      <c r="KGX51" s="75"/>
      <c r="KGY51" s="75"/>
      <c r="KGZ51" s="75"/>
      <c r="KHA51" s="75"/>
      <c r="KHB51" s="75"/>
      <c r="KHC51" s="75"/>
      <c r="KHD51" s="75"/>
      <c r="KHE51" s="75"/>
      <c r="KHF51" s="75"/>
      <c r="KHG51" s="75"/>
      <c r="KHH51" s="75"/>
      <c r="KHI51" s="75"/>
      <c r="KHJ51" s="75"/>
      <c r="KHK51" s="75"/>
      <c r="KHL51" s="75"/>
      <c r="KHM51" s="75"/>
      <c r="KHN51" s="75"/>
      <c r="KHO51" s="75"/>
      <c r="KHP51" s="75"/>
      <c r="KHQ51" s="75"/>
      <c r="KHR51" s="75"/>
      <c r="KHS51" s="75"/>
      <c r="KHT51" s="75"/>
      <c r="KHU51" s="75"/>
      <c r="KHV51" s="75"/>
      <c r="KHW51" s="75"/>
      <c r="KHX51" s="75"/>
      <c r="KHY51" s="75"/>
      <c r="KHZ51" s="75"/>
      <c r="KIA51" s="75"/>
      <c r="KIB51" s="75"/>
      <c r="KIC51" s="75"/>
      <c r="KID51" s="75"/>
      <c r="KIE51" s="75"/>
      <c r="KIF51" s="75"/>
      <c r="KIG51" s="75"/>
      <c r="KIH51" s="75"/>
      <c r="KII51" s="75"/>
      <c r="KIJ51" s="75"/>
      <c r="KIK51" s="75"/>
      <c r="KIL51" s="75"/>
      <c r="KIM51" s="75"/>
      <c r="KIN51" s="75"/>
      <c r="KIO51" s="75"/>
      <c r="KIP51" s="75"/>
      <c r="KIQ51" s="75"/>
      <c r="KIR51" s="75"/>
      <c r="KIS51" s="75"/>
      <c r="KIT51" s="75"/>
      <c r="KIU51" s="75"/>
      <c r="KIV51" s="75"/>
      <c r="KIW51" s="75"/>
      <c r="KIX51" s="75"/>
      <c r="KIY51" s="75"/>
      <c r="KIZ51" s="75"/>
      <c r="KJA51" s="75"/>
      <c r="KJB51" s="75"/>
      <c r="KJC51" s="75"/>
      <c r="KJD51" s="75"/>
      <c r="KJE51" s="75"/>
      <c r="KJF51" s="75"/>
      <c r="KJG51" s="75"/>
      <c r="KJH51" s="75"/>
      <c r="KJI51" s="75"/>
      <c r="KJJ51" s="75"/>
      <c r="KJK51" s="75"/>
      <c r="KJL51" s="75"/>
      <c r="KJM51" s="75"/>
      <c r="KJN51" s="75"/>
      <c r="KJO51" s="75"/>
      <c r="KJP51" s="75"/>
      <c r="KJQ51" s="75"/>
      <c r="KJR51" s="75"/>
      <c r="KJS51" s="75"/>
      <c r="KJT51" s="75"/>
      <c r="KJU51" s="75"/>
      <c r="KJV51" s="75"/>
      <c r="KJW51" s="75"/>
      <c r="KJX51" s="75"/>
      <c r="KJY51" s="75"/>
      <c r="KJZ51" s="75"/>
      <c r="KKA51" s="75"/>
      <c r="KKB51" s="75"/>
      <c r="KKC51" s="75"/>
      <c r="KKD51" s="75"/>
      <c r="KKE51" s="75"/>
      <c r="KKF51" s="75"/>
      <c r="KKG51" s="75"/>
      <c r="KKH51" s="75"/>
      <c r="KKI51" s="75"/>
      <c r="KKJ51" s="75"/>
      <c r="KKK51" s="75"/>
      <c r="KKL51" s="75"/>
      <c r="KKM51" s="75"/>
      <c r="KKN51" s="75"/>
      <c r="KKO51" s="75"/>
      <c r="KKP51" s="75"/>
      <c r="KKQ51" s="75"/>
      <c r="KKR51" s="75"/>
      <c r="KKS51" s="75"/>
      <c r="KKT51" s="75"/>
      <c r="KKU51" s="75"/>
      <c r="KKV51" s="75"/>
      <c r="KKW51" s="75"/>
      <c r="KKX51" s="75"/>
      <c r="KKY51" s="75"/>
      <c r="KKZ51" s="75"/>
      <c r="KLA51" s="75"/>
      <c r="KLB51" s="75"/>
      <c r="KLC51" s="75"/>
      <c r="KLD51" s="75"/>
      <c r="KLE51" s="75"/>
      <c r="KLF51" s="75"/>
      <c r="KLG51" s="75"/>
      <c r="KLH51" s="75"/>
      <c r="KLI51" s="75"/>
      <c r="KLJ51" s="75"/>
      <c r="KLK51" s="75"/>
      <c r="KLL51" s="75"/>
      <c r="KLM51" s="75"/>
      <c r="KLN51" s="75"/>
      <c r="KLO51" s="75"/>
      <c r="KLP51" s="75"/>
      <c r="KLQ51" s="75"/>
      <c r="KLR51" s="75"/>
      <c r="KLS51" s="75"/>
      <c r="KLT51" s="75"/>
      <c r="KLU51" s="75"/>
      <c r="KLV51" s="75"/>
      <c r="KLW51" s="75"/>
      <c r="KLX51" s="75"/>
      <c r="KLY51" s="75"/>
      <c r="KLZ51" s="75"/>
      <c r="KMA51" s="75"/>
      <c r="KMB51" s="75"/>
      <c r="KMC51" s="75"/>
      <c r="KMD51" s="75"/>
      <c r="KME51" s="75"/>
      <c r="KMF51" s="75"/>
      <c r="KMG51" s="75"/>
      <c r="KMH51" s="75"/>
      <c r="KMI51" s="75"/>
      <c r="KMJ51" s="75"/>
      <c r="KMK51" s="75"/>
      <c r="KML51" s="75"/>
      <c r="KMM51" s="75"/>
      <c r="KMN51" s="75"/>
      <c r="KMO51" s="75"/>
      <c r="KMP51" s="75"/>
      <c r="KMQ51" s="75"/>
      <c r="KMR51" s="75"/>
      <c r="KMS51" s="75"/>
      <c r="KMT51" s="75"/>
      <c r="KMU51" s="75"/>
      <c r="KMV51" s="75"/>
      <c r="KMW51" s="75"/>
      <c r="KMX51" s="75"/>
      <c r="KMY51" s="75"/>
      <c r="KMZ51" s="75"/>
      <c r="KNA51" s="75"/>
      <c r="KNB51" s="75"/>
      <c r="KNC51" s="75"/>
      <c r="KND51" s="75"/>
      <c r="KNE51" s="75"/>
      <c r="KNF51" s="75"/>
      <c r="KNG51" s="75"/>
      <c r="KNH51" s="75"/>
      <c r="KNI51" s="75"/>
      <c r="KNJ51" s="75"/>
      <c r="KNK51" s="75"/>
      <c r="KNL51" s="75"/>
      <c r="KNM51" s="75"/>
      <c r="KNN51" s="75"/>
      <c r="KNO51" s="75"/>
      <c r="KNP51" s="75"/>
      <c r="KNQ51" s="75"/>
      <c r="KNR51" s="75"/>
      <c r="KNS51" s="75"/>
      <c r="KNT51" s="75"/>
      <c r="KNU51" s="75"/>
      <c r="KNV51" s="75"/>
      <c r="KNW51" s="75"/>
      <c r="KNX51" s="75"/>
      <c r="KNY51" s="75"/>
      <c r="KNZ51" s="75"/>
      <c r="KOA51" s="75"/>
      <c r="KOB51" s="75"/>
      <c r="KOC51" s="75"/>
      <c r="KOD51" s="75"/>
      <c r="KOE51" s="75"/>
      <c r="KOF51" s="75"/>
      <c r="KOG51" s="75"/>
      <c r="KOH51" s="75"/>
      <c r="KOI51" s="75"/>
      <c r="KOJ51" s="75"/>
      <c r="KOK51" s="75"/>
      <c r="KOL51" s="75"/>
      <c r="KOM51" s="75"/>
      <c r="KON51" s="75"/>
      <c r="KOO51" s="75"/>
      <c r="KOP51" s="75"/>
      <c r="KOQ51" s="75"/>
      <c r="KOR51" s="75"/>
      <c r="KOS51" s="75"/>
      <c r="KOT51" s="75"/>
      <c r="KOU51" s="75"/>
      <c r="KOV51" s="75"/>
      <c r="KOW51" s="75"/>
      <c r="KOX51" s="75"/>
      <c r="KOY51" s="75"/>
      <c r="KOZ51" s="75"/>
      <c r="KPA51" s="75"/>
      <c r="KPB51" s="75"/>
      <c r="KPC51" s="75"/>
      <c r="KPD51" s="75"/>
      <c r="KPE51" s="75"/>
      <c r="KPF51" s="75"/>
      <c r="KPG51" s="75"/>
      <c r="KPH51" s="75"/>
      <c r="KPI51" s="75"/>
      <c r="KPJ51" s="75"/>
      <c r="KPK51" s="75"/>
      <c r="KPL51" s="75"/>
      <c r="KPM51" s="75"/>
      <c r="KPN51" s="75"/>
      <c r="KPO51" s="75"/>
      <c r="KPP51" s="75"/>
      <c r="KPQ51" s="75"/>
      <c r="KPR51" s="75"/>
      <c r="KPS51" s="75"/>
      <c r="KPT51" s="75"/>
      <c r="KPU51" s="75"/>
      <c r="KPV51" s="75"/>
      <c r="KPW51" s="75"/>
      <c r="KPX51" s="75"/>
      <c r="KPY51" s="75"/>
      <c r="KPZ51" s="75"/>
      <c r="KQA51" s="75"/>
      <c r="KQB51" s="75"/>
      <c r="KQC51" s="75"/>
      <c r="KQD51" s="75"/>
      <c r="KQE51" s="75"/>
      <c r="KQF51" s="75"/>
      <c r="KQG51" s="75"/>
      <c r="KQH51" s="75"/>
      <c r="KQI51" s="75"/>
      <c r="KQJ51" s="75"/>
      <c r="KQK51" s="75"/>
      <c r="KQL51" s="75"/>
      <c r="KQM51" s="75"/>
      <c r="KQN51" s="75"/>
      <c r="KQO51" s="75"/>
      <c r="KQP51" s="75"/>
      <c r="KQQ51" s="75"/>
      <c r="KQR51" s="75"/>
      <c r="KQS51" s="75"/>
      <c r="KQT51" s="75"/>
      <c r="KQU51" s="75"/>
      <c r="KQV51" s="75"/>
      <c r="KQW51" s="75"/>
      <c r="KQX51" s="75"/>
      <c r="KQY51" s="75"/>
      <c r="KQZ51" s="75"/>
      <c r="KRA51" s="75"/>
      <c r="KRB51" s="75"/>
      <c r="KRC51" s="75"/>
      <c r="KRD51" s="75"/>
      <c r="KRE51" s="75"/>
      <c r="KRF51" s="75"/>
      <c r="KRG51" s="75"/>
      <c r="KRH51" s="75"/>
      <c r="KRI51" s="75"/>
      <c r="KRJ51" s="75"/>
      <c r="KRK51" s="75"/>
      <c r="KRL51" s="75"/>
      <c r="KRM51" s="75"/>
      <c r="KRN51" s="75"/>
      <c r="KRO51" s="75"/>
      <c r="KRP51" s="75"/>
      <c r="KRQ51" s="75"/>
      <c r="KRR51" s="75"/>
      <c r="KRS51" s="75"/>
      <c r="KRT51" s="75"/>
      <c r="KRU51" s="75"/>
      <c r="KRV51" s="75"/>
      <c r="KRW51" s="75"/>
      <c r="KRX51" s="75"/>
      <c r="KRY51" s="75"/>
      <c r="KRZ51" s="75"/>
      <c r="KSA51" s="75"/>
      <c r="KSB51" s="75"/>
      <c r="KSC51" s="75"/>
      <c r="KSD51" s="75"/>
      <c r="KSE51" s="75"/>
      <c r="KSF51" s="75"/>
      <c r="KSG51" s="75"/>
      <c r="KSH51" s="75"/>
      <c r="KSI51" s="75"/>
      <c r="KSJ51" s="75"/>
      <c r="KSK51" s="75"/>
      <c r="KSL51" s="75"/>
      <c r="KSM51" s="75"/>
      <c r="KSN51" s="75"/>
      <c r="KSO51" s="75"/>
      <c r="KSP51" s="75"/>
      <c r="KSQ51" s="75"/>
      <c r="KSR51" s="75"/>
      <c r="KSS51" s="75"/>
      <c r="KST51" s="75"/>
      <c r="KSU51" s="75"/>
      <c r="KSV51" s="75"/>
      <c r="KSW51" s="75"/>
      <c r="KSX51" s="75"/>
      <c r="KSY51" s="75"/>
      <c r="KSZ51" s="75"/>
      <c r="KTA51" s="75"/>
      <c r="KTB51" s="75"/>
      <c r="KTC51" s="75"/>
      <c r="KTD51" s="75"/>
      <c r="KTE51" s="75"/>
      <c r="KTF51" s="75"/>
      <c r="KTG51" s="75"/>
      <c r="KTH51" s="75"/>
      <c r="KTI51" s="75"/>
      <c r="KTJ51" s="75"/>
      <c r="KTK51" s="75"/>
      <c r="KTL51" s="75"/>
      <c r="KTM51" s="75"/>
      <c r="KTN51" s="75"/>
      <c r="KTO51" s="75"/>
      <c r="KTP51" s="75"/>
      <c r="KTQ51" s="75"/>
      <c r="KTR51" s="75"/>
      <c r="KTS51" s="75"/>
      <c r="KTT51" s="75"/>
      <c r="KTU51" s="75"/>
      <c r="KTV51" s="75"/>
      <c r="KTW51" s="75"/>
      <c r="KTX51" s="75"/>
      <c r="KTY51" s="75"/>
      <c r="KTZ51" s="75"/>
      <c r="KUA51" s="75"/>
      <c r="KUB51" s="75"/>
      <c r="KUC51" s="75"/>
      <c r="KUD51" s="75"/>
      <c r="KUE51" s="75"/>
      <c r="KUF51" s="75"/>
      <c r="KUG51" s="75"/>
      <c r="KUH51" s="75"/>
      <c r="KUI51" s="75"/>
      <c r="KUJ51" s="75"/>
      <c r="KUK51" s="75"/>
      <c r="KUL51" s="75"/>
      <c r="KUM51" s="75"/>
      <c r="KUN51" s="75"/>
      <c r="KUO51" s="75"/>
      <c r="KUP51" s="75"/>
      <c r="KUQ51" s="75"/>
      <c r="KUR51" s="75"/>
      <c r="KUS51" s="75"/>
      <c r="KUT51" s="75"/>
      <c r="KUU51" s="75"/>
      <c r="KUV51" s="75"/>
      <c r="KUW51" s="75"/>
      <c r="KUX51" s="75"/>
      <c r="KUY51" s="75"/>
      <c r="KUZ51" s="75"/>
      <c r="KVA51" s="75"/>
      <c r="KVB51" s="75"/>
      <c r="KVC51" s="75"/>
      <c r="KVD51" s="75"/>
      <c r="KVE51" s="75"/>
      <c r="KVF51" s="75"/>
      <c r="KVG51" s="75"/>
      <c r="KVH51" s="75"/>
      <c r="KVI51" s="75"/>
      <c r="KVJ51" s="75"/>
      <c r="KVK51" s="75"/>
      <c r="KVL51" s="75"/>
      <c r="KVM51" s="75"/>
      <c r="KVN51" s="75"/>
      <c r="KVO51" s="75"/>
      <c r="KVP51" s="75"/>
      <c r="KVQ51" s="75"/>
      <c r="KVR51" s="75"/>
      <c r="KVS51" s="75"/>
      <c r="KVT51" s="75"/>
      <c r="KVU51" s="75"/>
      <c r="KVV51" s="75"/>
      <c r="KVW51" s="75"/>
      <c r="KVX51" s="75"/>
      <c r="KVY51" s="75"/>
      <c r="KVZ51" s="75"/>
      <c r="KWA51" s="75"/>
      <c r="KWB51" s="75"/>
      <c r="KWC51" s="75"/>
      <c r="KWD51" s="75"/>
      <c r="KWE51" s="75"/>
      <c r="KWF51" s="75"/>
      <c r="KWG51" s="75"/>
      <c r="KWH51" s="75"/>
      <c r="KWI51" s="75"/>
      <c r="KWJ51" s="75"/>
      <c r="KWK51" s="75"/>
      <c r="KWL51" s="75"/>
      <c r="KWM51" s="75"/>
      <c r="KWN51" s="75"/>
      <c r="KWO51" s="75"/>
      <c r="KWP51" s="75"/>
      <c r="KWQ51" s="75"/>
      <c r="KWR51" s="75"/>
      <c r="KWS51" s="75"/>
      <c r="KWT51" s="75"/>
      <c r="KWU51" s="75"/>
      <c r="KWV51" s="75"/>
      <c r="KWW51" s="75"/>
      <c r="KWX51" s="75"/>
      <c r="KWY51" s="75"/>
      <c r="KWZ51" s="75"/>
      <c r="KXA51" s="75"/>
      <c r="KXB51" s="75"/>
      <c r="KXC51" s="75"/>
      <c r="KXD51" s="75"/>
      <c r="KXE51" s="75"/>
      <c r="KXF51" s="75"/>
      <c r="KXG51" s="75"/>
      <c r="KXH51" s="75"/>
      <c r="KXI51" s="75"/>
      <c r="KXJ51" s="75"/>
      <c r="KXK51" s="75"/>
      <c r="KXL51" s="75"/>
      <c r="KXM51" s="75"/>
      <c r="KXN51" s="75"/>
      <c r="KXO51" s="75"/>
      <c r="KXP51" s="75"/>
      <c r="KXQ51" s="75"/>
      <c r="KXR51" s="75"/>
      <c r="KXS51" s="75"/>
      <c r="KXT51" s="75"/>
      <c r="KXU51" s="75"/>
      <c r="KXV51" s="75"/>
      <c r="KXW51" s="75"/>
      <c r="KXX51" s="75"/>
      <c r="KXY51" s="75"/>
      <c r="KXZ51" s="75"/>
      <c r="KYA51" s="75"/>
      <c r="KYB51" s="75"/>
      <c r="KYC51" s="75"/>
      <c r="KYD51" s="75"/>
      <c r="KYE51" s="75"/>
      <c r="KYF51" s="75"/>
      <c r="KYG51" s="75"/>
      <c r="KYH51" s="75"/>
      <c r="KYI51" s="75"/>
      <c r="KYJ51" s="75"/>
      <c r="KYK51" s="75"/>
      <c r="KYL51" s="75"/>
      <c r="KYM51" s="75"/>
      <c r="KYN51" s="75"/>
      <c r="KYO51" s="75"/>
      <c r="KYP51" s="75"/>
      <c r="KYQ51" s="75"/>
      <c r="KYR51" s="75"/>
      <c r="KYS51" s="75"/>
      <c r="KYT51" s="75"/>
      <c r="KYU51" s="75"/>
      <c r="KYV51" s="75"/>
      <c r="KYW51" s="75"/>
      <c r="KYX51" s="75"/>
      <c r="KYY51" s="75"/>
      <c r="KYZ51" s="75"/>
      <c r="KZA51" s="75"/>
      <c r="KZB51" s="75"/>
      <c r="KZC51" s="75"/>
      <c r="KZD51" s="75"/>
      <c r="KZE51" s="75"/>
      <c r="KZF51" s="75"/>
      <c r="KZG51" s="75"/>
      <c r="KZH51" s="75"/>
      <c r="KZI51" s="75"/>
      <c r="KZJ51" s="75"/>
      <c r="KZK51" s="75"/>
      <c r="KZL51" s="75"/>
      <c r="KZM51" s="75"/>
      <c r="KZN51" s="75"/>
      <c r="KZO51" s="75"/>
      <c r="KZP51" s="75"/>
      <c r="KZQ51" s="75"/>
      <c r="KZR51" s="75"/>
      <c r="KZS51" s="75"/>
      <c r="KZT51" s="75"/>
      <c r="KZU51" s="75"/>
      <c r="KZV51" s="75"/>
      <c r="KZW51" s="75"/>
      <c r="KZX51" s="75"/>
      <c r="KZY51" s="75"/>
      <c r="KZZ51" s="75"/>
      <c r="LAA51" s="75"/>
      <c r="LAB51" s="75"/>
      <c r="LAC51" s="75"/>
      <c r="LAD51" s="75"/>
      <c r="LAE51" s="75"/>
      <c r="LAF51" s="75"/>
      <c r="LAG51" s="75"/>
      <c r="LAH51" s="75"/>
      <c r="LAI51" s="75"/>
      <c r="LAJ51" s="75"/>
      <c r="LAK51" s="75"/>
      <c r="LAL51" s="75"/>
      <c r="LAM51" s="75"/>
      <c r="LAN51" s="75"/>
      <c r="LAO51" s="75"/>
      <c r="LAP51" s="75"/>
      <c r="LAQ51" s="75"/>
      <c r="LAR51" s="75"/>
      <c r="LAS51" s="75"/>
      <c r="LAT51" s="75"/>
      <c r="LAU51" s="75"/>
      <c r="LAV51" s="75"/>
      <c r="LAW51" s="75"/>
      <c r="LAX51" s="75"/>
      <c r="LAY51" s="75"/>
      <c r="LAZ51" s="75"/>
      <c r="LBA51" s="75"/>
      <c r="LBB51" s="75"/>
      <c r="LBC51" s="75"/>
      <c r="LBD51" s="75"/>
      <c r="LBE51" s="75"/>
      <c r="LBF51" s="75"/>
      <c r="LBG51" s="75"/>
      <c r="LBH51" s="75"/>
      <c r="LBI51" s="75"/>
      <c r="LBJ51" s="75"/>
      <c r="LBK51" s="75"/>
      <c r="LBL51" s="75"/>
      <c r="LBM51" s="75"/>
      <c r="LBN51" s="75"/>
      <c r="LBO51" s="75"/>
      <c r="LBP51" s="75"/>
      <c r="LBQ51" s="75"/>
      <c r="LBR51" s="75"/>
      <c r="LBS51" s="75"/>
      <c r="LBT51" s="75"/>
      <c r="LBU51" s="75"/>
      <c r="LBV51" s="75"/>
      <c r="LBW51" s="75"/>
      <c r="LBX51" s="75"/>
      <c r="LBY51" s="75"/>
      <c r="LBZ51" s="75"/>
      <c r="LCA51" s="75"/>
      <c r="LCB51" s="75"/>
      <c r="LCC51" s="75"/>
      <c r="LCD51" s="75"/>
      <c r="LCE51" s="75"/>
      <c r="LCF51" s="75"/>
      <c r="LCG51" s="75"/>
      <c r="LCH51" s="75"/>
      <c r="LCI51" s="75"/>
      <c r="LCJ51" s="75"/>
      <c r="LCK51" s="75"/>
      <c r="LCL51" s="75"/>
      <c r="LCM51" s="75"/>
      <c r="LCN51" s="75"/>
      <c r="LCO51" s="75"/>
      <c r="LCP51" s="75"/>
      <c r="LCQ51" s="75"/>
      <c r="LCR51" s="75"/>
      <c r="LCS51" s="75"/>
      <c r="LCT51" s="75"/>
      <c r="LCU51" s="75"/>
      <c r="LCV51" s="75"/>
      <c r="LCW51" s="75"/>
      <c r="LCX51" s="75"/>
      <c r="LCY51" s="75"/>
      <c r="LCZ51" s="75"/>
      <c r="LDA51" s="75"/>
      <c r="LDB51" s="75"/>
      <c r="LDC51" s="75"/>
      <c r="LDD51" s="75"/>
      <c r="LDE51" s="75"/>
      <c r="LDF51" s="75"/>
      <c r="LDG51" s="75"/>
      <c r="LDH51" s="75"/>
      <c r="LDI51" s="75"/>
      <c r="LDJ51" s="75"/>
      <c r="LDK51" s="75"/>
      <c r="LDL51" s="75"/>
      <c r="LDM51" s="75"/>
      <c r="LDN51" s="75"/>
      <c r="LDO51" s="75"/>
      <c r="LDP51" s="75"/>
      <c r="LDQ51" s="75"/>
      <c r="LDR51" s="75"/>
      <c r="LDS51" s="75"/>
      <c r="LDT51" s="75"/>
      <c r="LDU51" s="75"/>
      <c r="LDV51" s="75"/>
      <c r="LDW51" s="75"/>
      <c r="LDX51" s="75"/>
      <c r="LDY51" s="75"/>
      <c r="LDZ51" s="75"/>
      <c r="LEA51" s="75"/>
      <c r="LEB51" s="75"/>
      <c r="LEC51" s="75"/>
      <c r="LED51" s="75"/>
      <c r="LEE51" s="75"/>
      <c r="LEF51" s="75"/>
      <c r="LEG51" s="75"/>
      <c r="LEH51" s="75"/>
      <c r="LEI51" s="75"/>
      <c r="LEJ51" s="75"/>
      <c r="LEK51" s="75"/>
      <c r="LEL51" s="75"/>
      <c r="LEM51" s="75"/>
      <c r="LEN51" s="75"/>
      <c r="LEO51" s="75"/>
      <c r="LEP51" s="75"/>
      <c r="LEQ51" s="75"/>
      <c r="LER51" s="75"/>
      <c r="LES51" s="75"/>
      <c r="LET51" s="75"/>
      <c r="LEU51" s="75"/>
      <c r="LEV51" s="75"/>
      <c r="LEW51" s="75"/>
      <c r="LEX51" s="75"/>
      <c r="LEY51" s="75"/>
      <c r="LEZ51" s="75"/>
      <c r="LFA51" s="75"/>
      <c r="LFB51" s="75"/>
      <c r="LFC51" s="75"/>
      <c r="LFD51" s="75"/>
      <c r="LFE51" s="75"/>
      <c r="LFF51" s="75"/>
      <c r="LFG51" s="75"/>
      <c r="LFH51" s="75"/>
      <c r="LFI51" s="75"/>
      <c r="LFJ51" s="75"/>
      <c r="LFK51" s="75"/>
      <c r="LFL51" s="75"/>
      <c r="LFM51" s="75"/>
      <c r="LFN51" s="75"/>
      <c r="LFO51" s="75"/>
      <c r="LFP51" s="75"/>
      <c r="LFQ51" s="75"/>
      <c r="LFR51" s="75"/>
      <c r="LFS51" s="75"/>
      <c r="LFT51" s="75"/>
      <c r="LFU51" s="75"/>
      <c r="LFV51" s="75"/>
      <c r="LFW51" s="75"/>
      <c r="LFX51" s="75"/>
      <c r="LFY51" s="75"/>
      <c r="LFZ51" s="75"/>
      <c r="LGA51" s="75"/>
      <c r="LGB51" s="75"/>
      <c r="LGC51" s="75"/>
      <c r="LGD51" s="75"/>
      <c r="LGE51" s="75"/>
      <c r="LGF51" s="75"/>
      <c r="LGG51" s="75"/>
      <c r="LGH51" s="75"/>
      <c r="LGI51" s="75"/>
      <c r="LGJ51" s="75"/>
      <c r="LGK51" s="75"/>
      <c r="LGL51" s="75"/>
      <c r="LGM51" s="75"/>
      <c r="LGN51" s="75"/>
      <c r="LGO51" s="75"/>
      <c r="LGP51" s="75"/>
      <c r="LGQ51" s="75"/>
      <c r="LGR51" s="75"/>
      <c r="LGS51" s="75"/>
      <c r="LGT51" s="75"/>
      <c r="LGU51" s="75"/>
      <c r="LGV51" s="75"/>
      <c r="LGW51" s="75"/>
      <c r="LGX51" s="75"/>
      <c r="LGY51" s="75"/>
      <c r="LGZ51" s="75"/>
      <c r="LHA51" s="75"/>
      <c r="LHB51" s="75"/>
      <c r="LHC51" s="75"/>
      <c r="LHD51" s="75"/>
      <c r="LHE51" s="75"/>
      <c r="LHF51" s="75"/>
      <c r="LHG51" s="75"/>
      <c r="LHH51" s="75"/>
      <c r="LHI51" s="75"/>
      <c r="LHJ51" s="75"/>
      <c r="LHK51" s="75"/>
      <c r="LHL51" s="75"/>
      <c r="LHM51" s="75"/>
      <c r="LHN51" s="75"/>
      <c r="LHO51" s="75"/>
      <c r="LHP51" s="75"/>
      <c r="LHQ51" s="75"/>
      <c r="LHR51" s="75"/>
      <c r="LHS51" s="75"/>
      <c r="LHT51" s="75"/>
      <c r="LHU51" s="75"/>
      <c r="LHV51" s="75"/>
      <c r="LHW51" s="75"/>
      <c r="LHX51" s="75"/>
      <c r="LHY51" s="75"/>
      <c r="LHZ51" s="75"/>
      <c r="LIA51" s="75"/>
      <c r="LIB51" s="75"/>
      <c r="LIC51" s="75"/>
      <c r="LID51" s="75"/>
      <c r="LIE51" s="75"/>
      <c r="LIF51" s="75"/>
      <c r="LIG51" s="75"/>
      <c r="LIH51" s="75"/>
      <c r="LII51" s="75"/>
      <c r="LIJ51" s="75"/>
      <c r="LIK51" s="75"/>
      <c r="LIL51" s="75"/>
      <c r="LIM51" s="75"/>
      <c r="LIN51" s="75"/>
      <c r="LIO51" s="75"/>
      <c r="LIP51" s="75"/>
      <c r="LIQ51" s="75"/>
      <c r="LIR51" s="75"/>
      <c r="LIS51" s="75"/>
      <c r="LIT51" s="75"/>
      <c r="LIU51" s="75"/>
      <c r="LIV51" s="75"/>
      <c r="LIW51" s="75"/>
      <c r="LIX51" s="75"/>
      <c r="LIY51" s="75"/>
      <c r="LIZ51" s="75"/>
      <c r="LJA51" s="75"/>
      <c r="LJB51" s="75"/>
      <c r="LJC51" s="75"/>
      <c r="LJD51" s="75"/>
      <c r="LJE51" s="75"/>
      <c r="LJF51" s="75"/>
      <c r="LJG51" s="75"/>
      <c r="LJH51" s="75"/>
      <c r="LJI51" s="75"/>
      <c r="LJJ51" s="75"/>
      <c r="LJK51" s="75"/>
      <c r="LJL51" s="75"/>
      <c r="LJM51" s="75"/>
      <c r="LJN51" s="75"/>
      <c r="LJO51" s="75"/>
      <c r="LJP51" s="75"/>
      <c r="LJQ51" s="75"/>
      <c r="LJR51" s="75"/>
      <c r="LJS51" s="75"/>
      <c r="LJT51" s="75"/>
      <c r="LJU51" s="75"/>
      <c r="LJV51" s="75"/>
      <c r="LJW51" s="75"/>
      <c r="LJX51" s="75"/>
      <c r="LJY51" s="75"/>
      <c r="LJZ51" s="75"/>
      <c r="LKA51" s="75"/>
      <c r="LKB51" s="75"/>
      <c r="LKC51" s="75"/>
      <c r="LKD51" s="75"/>
      <c r="LKE51" s="75"/>
      <c r="LKF51" s="75"/>
      <c r="LKG51" s="75"/>
      <c r="LKH51" s="75"/>
      <c r="LKI51" s="75"/>
      <c r="LKJ51" s="75"/>
      <c r="LKK51" s="75"/>
      <c r="LKL51" s="75"/>
      <c r="LKM51" s="75"/>
      <c r="LKN51" s="75"/>
      <c r="LKO51" s="75"/>
      <c r="LKP51" s="75"/>
      <c r="LKQ51" s="75"/>
      <c r="LKR51" s="75"/>
      <c r="LKS51" s="75"/>
      <c r="LKT51" s="75"/>
      <c r="LKU51" s="75"/>
      <c r="LKV51" s="75"/>
      <c r="LKW51" s="75"/>
      <c r="LKX51" s="75"/>
      <c r="LKY51" s="75"/>
      <c r="LKZ51" s="75"/>
      <c r="LLA51" s="75"/>
      <c r="LLB51" s="75"/>
      <c r="LLC51" s="75"/>
      <c r="LLD51" s="75"/>
      <c r="LLE51" s="75"/>
      <c r="LLF51" s="75"/>
      <c r="LLG51" s="75"/>
      <c r="LLH51" s="75"/>
      <c r="LLI51" s="75"/>
      <c r="LLJ51" s="75"/>
      <c r="LLK51" s="75"/>
      <c r="LLL51" s="75"/>
      <c r="LLM51" s="75"/>
      <c r="LLN51" s="75"/>
      <c r="LLO51" s="75"/>
      <c r="LLP51" s="75"/>
      <c r="LLQ51" s="75"/>
      <c r="LLR51" s="75"/>
      <c r="LLS51" s="75"/>
      <c r="LLT51" s="75"/>
      <c r="LLU51" s="75"/>
      <c r="LLV51" s="75"/>
      <c r="LLW51" s="75"/>
      <c r="LLX51" s="75"/>
      <c r="LLY51" s="75"/>
      <c r="LLZ51" s="75"/>
      <c r="LMA51" s="75"/>
      <c r="LMB51" s="75"/>
      <c r="LMC51" s="75"/>
      <c r="LMD51" s="75"/>
      <c r="LME51" s="75"/>
      <c r="LMF51" s="75"/>
      <c r="LMG51" s="75"/>
      <c r="LMH51" s="75"/>
      <c r="LMI51" s="75"/>
      <c r="LMJ51" s="75"/>
      <c r="LMK51" s="75"/>
      <c r="LML51" s="75"/>
      <c r="LMM51" s="75"/>
      <c r="LMN51" s="75"/>
      <c r="LMO51" s="75"/>
      <c r="LMP51" s="75"/>
      <c r="LMQ51" s="75"/>
      <c r="LMR51" s="75"/>
      <c r="LMS51" s="75"/>
      <c r="LMT51" s="75"/>
      <c r="LMU51" s="75"/>
      <c r="LMV51" s="75"/>
      <c r="LMW51" s="75"/>
      <c r="LMX51" s="75"/>
      <c r="LMY51" s="75"/>
      <c r="LMZ51" s="75"/>
      <c r="LNA51" s="75"/>
      <c r="LNB51" s="75"/>
      <c r="LNC51" s="75"/>
      <c r="LND51" s="75"/>
      <c r="LNE51" s="75"/>
      <c r="LNF51" s="75"/>
      <c r="LNG51" s="75"/>
      <c r="LNH51" s="75"/>
      <c r="LNI51" s="75"/>
      <c r="LNJ51" s="75"/>
      <c r="LNK51" s="75"/>
      <c r="LNL51" s="75"/>
      <c r="LNM51" s="75"/>
      <c r="LNN51" s="75"/>
      <c r="LNO51" s="75"/>
      <c r="LNP51" s="75"/>
      <c r="LNQ51" s="75"/>
      <c r="LNR51" s="75"/>
      <c r="LNS51" s="75"/>
      <c r="LNT51" s="75"/>
      <c r="LNU51" s="75"/>
      <c r="LNV51" s="75"/>
      <c r="LNW51" s="75"/>
      <c r="LNX51" s="75"/>
      <c r="LNY51" s="75"/>
      <c r="LNZ51" s="75"/>
      <c r="LOA51" s="75"/>
      <c r="LOB51" s="75"/>
      <c r="LOC51" s="75"/>
      <c r="LOD51" s="75"/>
      <c r="LOE51" s="75"/>
      <c r="LOF51" s="75"/>
      <c r="LOG51" s="75"/>
      <c r="LOH51" s="75"/>
      <c r="LOI51" s="75"/>
      <c r="LOJ51" s="75"/>
      <c r="LOK51" s="75"/>
      <c r="LOL51" s="75"/>
      <c r="LOM51" s="75"/>
      <c r="LON51" s="75"/>
      <c r="LOO51" s="75"/>
      <c r="LOP51" s="75"/>
      <c r="LOQ51" s="75"/>
      <c r="LOR51" s="75"/>
      <c r="LOS51" s="75"/>
      <c r="LOT51" s="75"/>
      <c r="LOU51" s="75"/>
      <c r="LOV51" s="75"/>
      <c r="LOW51" s="75"/>
      <c r="LOX51" s="75"/>
      <c r="LOY51" s="75"/>
      <c r="LOZ51" s="75"/>
      <c r="LPA51" s="75"/>
      <c r="LPB51" s="75"/>
      <c r="LPC51" s="75"/>
      <c r="LPD51" s="75"/>
      <c r="LPE51" s="75"/>
      <c r="LPF51" s="75"/>
      <c r="LPG51" s="75"/>
      <c r="LPH51" s="75"/>
      <c r="LPI51" s="75"/>
      <c r="LPJ51" s="75"/>
      <c r="LPK51" s="75"/>
      <c r="LPL51" s="75"/>
      <c r="LPM51" s="75"/>
      <c r="LPN51" s="75"/>
      <c r="LPO51" s="75"/>
      <c r="LPP51" s="75"/>
      <c r="LPQ51" s="75"/>
      <c r="LPR51" s="75"/>
      <c r="LPS51" s="75"/>
      <c r="LPT51" s="75"/>
      <c r="LPU51" s="75"/>
      <c r="LPV51" s="75"/>
      <c r="LPW51" s="75"/>
      <c r="LPX51" s="75"/>
      <c r="LPY51" s="75"/>
      <c r="LPZ51" s="75"/>
      <c r="LQA51" s="75"/>
      <c r="LQB51" s="75"/>
      <c r="LQC51" s="75"/>
      <c r="LQD51" s="75"/>
      <c r="LQE51" s="75"/>
      <c r="LQF51" s="75"/>
      <c r="LQG51" s="75"/>
      <c r="LQH51" s="75"/>
      <c r="LQI51" s="75"/>
      <c r="LQJ51" s="75"/>
      <c r="LQK51" s="75"/>
      <c r="LQL51" s="75"/>
      <c r="LQM51" s="75"/>
      <c r="LQN51" s="75"/>
      <c r="LQO51" s="75"/>
      <c r="LQP51" s="75"/>
      <c r="LQQ51" s="75"/>
      <c r="LQR51" s="75"/>
      <c r="LQS51" s="75"/>
      <c r="LQT51" s="75"/>
      <c r="LQU51" s="75"/>
      <c r="LQV51" s="75"/>
      <c r="LQW51" s="75"/>
      <c r="LQX51" s="75"/>
      <c r="LQY51" s="75"/>
      <c r="LQZ51" s="75"/>
      <c r="LRA51" s="75"/>
      <c r="LRB51" s="75"/>
      <c r="LRC51" s="75"/>
      <c r="LRD51" s="75"/>
      <c r="LRE51" s="75"/>
      <c r="LRF51" s="75"/>
      <c r="LRG51" s="75"/>
      <c r="LRH51" s="75"/>
      <c r="LRI51" s="75"/>
      <c r="LRJ51" s="75"/>
      <c r="LRK51" s="75"/>
      <c r="LRL51" s="75"/>
      <c r="LRM51" s="75"/>
      <c r="LRN51" s="75"/>
      <c r="LRO51" s="75"/>
      <c r="LRP51" s="75"/>
      <c r="LRQ51" s="75"/>
      <c r="LRR51" s="75"/>
      <c r="LRS51" s="75"/>
      <c r="LRT51" s="75"/>
      <c r="LRU51" s="75"/>
      <c r="LRV51" s="75"/>
      <c r="LRW51" s="75"/>
      <c r="LRX51" s="75"/>
      <c r="LRY51" s="75"/>
      <c r="LRZ51" s="75"/>
      <c r="LSA51" s="75"/>
      <c r="LSB51" s="75"/>
      <c r="LSC51" s="75"/>
      <c r="LSD51" s="75"/>
      <c r="LSE51" s="75"/>
      <c r="LSF51" s="75"/>
      <c r="LSG51" s="75"/>
      <c r="LSH51" s="75"/>
      <c r="LSI51" s="75"/>
      <c r="LSJ51" s="75"/>
      <c r="LSK51" s="75"/>
      <c r="LSL51" s="75"/>
      <c r="LSM51" s="75"/>
      <c r="LSN51" s="75"/>
      <c r="LSO51" s="75"/>
      <c r="LSP51" s="75"/>
      <c r="LSQ51" s="75"/>
      <c r="LSR51" s="75"/>
      <c r="LSS51" s="75"/>
      <c r="LST51" s="75"/>
      <c r="LSU51" s="75"/>
      <c r="LSV51" s="75"/>
      <c r="LSW51" s="75"/>
      <c r="LSX51" s="75"/>
      <c r="LSY51" s="75"/>
      <c r="LSZ51" s="75"/>
      <c r="LTA51" s="75"/>
      <c r="LTB51" s="75"/>
      <c r="LTC51" s="75"/>
      <c r="LTD51" s="75"/>
      <c r="LTE51" s="75"/>
      <c r="LTF51" s="75"/>
      <c r="LTG51" s="75"/>
      <c r="LTH51" s="75"/>
      <c r="LTI51" s="75"/>
      <c r="LTJ51" s="75"/>
      <c r="LTK51" s="75"/>
      <c r="LTL51" s="75"/>
      <c r="LTM51" s="75"/>
      <c r="LTN51" s="75"/>
      <c r="LTO51" s="75"/>
      <c r="LTP51" s="75"/>
      <c r="LTQ51" s="75"/>
      <c r="LTR51" s="75"/>
      <c r="LTS51" s="75"/>
      <c r="LTT51" s="75"/>
      <c r="LTU51" s="75"/>
      <c r="LTV51" s="75"/>
      <c r="LTW51" s="75"/>
      <c r="LTX51" s="75"/>
      <c r="LTY51" s="75"/>
      <c r="LTZ51" s="75"/>
      <c r="LUA51" s="75"/>
      <c r="LUB51" s="75"/>
      <c r="LUC51" s="75"/>
      <c r="LUD51" s="75"/>
      <c r="LUE51" s="75"/>
      <c r="LUF51" s="75"/>
      <c r="LUG51" s="75"/>
      <c r="LUH51" s="75"/>
      <c r="LUI51" s="75"/>
      <c r="LUJ51" s="75"/>
      <c r="LUK51" s="75"/>
      <c r="LUL51" s="75"/>
      <c r="LUM51" s="75"/>
      <c r="LUN51" s="75"/>
      <c r="LUO51" s="75"/>
      <c r="LUP51" s="75"/>
      <c r="LUQ51" s="75"/>
      <c r="LUR51" s="75"/>
      <c r="LUS51" s="75"/>
      <c r="LUT51" s="75"/>
      <c r="LUU51" s="75"/>
      <c r="LUV51" s="75"/>
      <c r="LUW51" s="75"/>
      <c r="LUX51" s="75"/>
      <c r="LUY51" s="75"/>
      <c r="LUZ51" s="75"/>
      <c r="LVA51" s="75"/>
      <c r="LVB51" s="75"/>
      <c r="LVC51" s="75"/>
      <c r="LVD51" s="75"/>
      <c r="LVE51" s="75"/>
      <c r="LVF51" s="75"/>
      <c r="LVG51" s="75"/>
      <c r="LVH51" s="75"/>
      <c r="LVI51" s="75"/>
      <c r="LVJ51" s="75"/>
      <c r="LVK51" s="75"/>
      <c r="LVL51" s="75"/>
      <c r="LVM51" s="75"/>
      <c r="LVN51" s="75"/>
      <c r="LVO51" s="75"/>
      <c r="LVP51" s="75"/>
      <c r="LVQ51" s="75"/>
      <c r="LVR51" s="75"/>
      <c r="LVS51" s="75"/>
      <c r="LVT51" s="75"/>
      <c r="LVU51" s="75"/>
      <c r="LVV51" s="75"/>
      <c r="LVW51" s="75"/>
      <c r="LVX51" s="75"/>
      <c r="LVY51" s="75"/>
      <c r="LVZ51" s="75"/>
      <c r="LWA51" s="75"/>
      <c r="LWB51" s="75"/>
      <c r="LWC51" s="75"/>
      <c r="LWD51" s="75"/>
      <c r="LWE51" s="75"/>
      <c r="LWF51" s="75"/>
      <c r="LWG51" s="75"/>
      <c r="LWH51" s="75"/>
      <c r="LWI51" s="75"/>
      <c r="LWJ51" s="75"/>
      <c r="LWK51" s="75"/>
      <c r="LWL51" s="75"/>
      <c r="LWM51" s="75"/>
      <c r="LWN51" s="75"/>
      <c r="LWO51" s="75"/>
      <c r="LWP51" s="75"/>
      <c r="LWQ51" s="75"/>
      <c r="LWR51" s="75"/>
      <c r="LWS51" s="75"/>
      <c r="LWT51" s="75"/>
      <c r="LWU51" s="75"/>
      <c r="LWV51" s="75"/>
      <c r="LWW51" s="75"/>
      <c r="LWX51" s="75"/>
      <c r="LWY51" s="75"/>
      <c r="LWZ51" s="75"/>
      <c r="LXA51" s="75"/>
      <c r="LXB51" s="75"/>
      <c r="LXC51" s="75"/>
      <c r="LXD51" s="75"/>
      <c r="LXE51" s="75"/>
      <c r="LXF51" s="75"/>
      <c r="LXG51" s="75"/>
      <c r="LXH51" s="75"/>
      <c r="LXI51" s="75"/>
      <c r="LXJ51" s="75"/>
      <c r="LXK51" s="75"/>
      <c r="LXL51" s="75"/>
      <c r="LXM51" s="75"/>
      <c r="LXN51" s="75"/>
      <c r="LXO51" s="75"/>
      <c r="LXP51" s="75"/>
      <c r="LXQ51" s="75"/>
      <c r="LXR51" s="75"/>
      <c r="LXS51" s="75"/>
      <c r="LXT51" s="75"/>
      <c r="LXU51" s="75"/>
      <c r="LXV51" s="75"/>
      <c r="LXW51" s="75"/>
      <c r="LXX51" s="75"/>
      <c r="LXY51" s="75"/>
      <c r="LXZ51" s="75"/>
      <c r="LYA51" s="75"/>
      <c r="LYB51" s="75"/>
      <c r="LYC51" s="75"/>
      <c r="LYD51" s="75"/>
      <c r="LYE51" s="75"/>
      <c r="LYF51" s="75"/>
      <c r="LYG51" s="75"/>
      <c r="LYH51" s="75"/>
      <c r="LYI51" s="75"/>
      <c r="LYJ51" s="75"/>
      <c r="LYK51" s="75"/>
      <c r="LYL51" s="75"/>
      <c r="LYM51" s="75"/>
      <c r="LYN51" s="75"/>
      <c r="LYO51" s="75"/>
      <c r="LYP51" s="75"/>
      <c r="LYQ51" s="75"/>
      <c r="LYR51" s="75"/>
      <c r="LYS51" s="75"/>
      <c r="LYT51" s="75"/>
      <c r="LYU51" s="75"/>
      <c r="LYV51" s="75"/>
      <c r="LYW51" s="75"/>
      <c r="LYX51" s="75"/>
      <c r="LYY51" s="75"/>
      <c r="LYZ51" s="75"/>
      <c r="LZA51" s="75"/>
      <c r="LZB51" s="75"/>
      <c r="LZC51" s="75"/>
      <c r="LZD51" s="75"/>
      <c r="LZE51" s="75"/>
      <c r="LZF51" s="75"/>
      <c r="LZG51" s="75"/>
      <c r="LZH51" s="75"/>
      <c r="LZI51" s="75"/>
      <c r="LZJ51" s="75"/>
      <c r="LZK51" s="75"/>
      <c r="LZL51" s="75"/>
      <c r="LZM51" s="75"/>
      <c r="LZN51" s="75"/>
      <c r="LZO51" s="75"/>
      <c r="LZP51" s="75"/>
      <c r="LZQ51" s="75"/>
      <c r="LZR51" s="75"/>
      <c r="LZS51" s="75"/>
      <c r="LZT51" s="75"/>
      <c r="LZU51" s="75"/>
      <c r="LZV51" s="75"/>
      <c r="LZW51" s="75"/>
      <c r="LZX51" s="75"/>
      <c r="LZY51" s="75"/>
      <c r="LZZ51" s="75"/>
      <c r="MAA51" s="75"/>
      <c r="MAB51" s="75"/>
      <c r="MAC51" s="75"/>
      <c r="MAD51" s="75"/>
      <c r="MAE51" s="75"/>
      <c r="MAF51" s="75"/>
      <c r="MAG51" s="75"/>
      <c r="MAH51" s="75"/>
      <c r="MAI51" s="75"/>
      <c r="MAJ51" s="75"/>
      <c r="MAK51" s="75"/>
      <c r="MAL51" s="75"/>
      <c r="MAM51" s="75"/>
      <c r="MAN51" s="75"/>
      <c r="MAO51" s="75"/>
      <c r="MAP51" s="75"/>
      <c r="MAQ51" s="75"/>
      <c r="MAR51" s="75"/>
      <c r="MAS51" s="75"/>
      <c r="MAT51" s="75"/>
      <c r="MAU51" s="75"/>
      <c r="MAV51" s="75"/>
      <c r="MAW51" s="75"/>
      <c r="MAX51" s="75"/>
      <c r="MAY51" s="75"/>
      <c r="MAZ51" s="75"/>
      <c r="MBA51" s="75"/>
      <c r="MBB51" s="75"/>
      <c r="MBC51" s="75"/>
      <c r="MBD51" s="75"/>
      <c r="MBE51" s="75"/>
      <c r="MBF51" s="75"/>
      <c r="MBG51" s="75"/>
      <c r="MBH51" s="75"/>
      <c r="MBI51" s="75"/>
      <c r="MBJ51" s="75"/>
      <c r="MBK51" s="75"/>
      <c r="MBL51" s="75"/>
      <c r="MBM51" s="75"/>
      <c r="MBN51" s="75"/>
      <c r="MBO51" s="75"/>
      <c r="MBP51" s="75"/>
      <c r="MBQ51" s="75"/>
      <c r="MBR51" s="75"/>
      <c r="MBS51" s="75"/>
      <c r="MBT51" s="75"/>
      <c r="MBU51" s="75"/>
      <c r="MBV51" s="75"/>
      <c r="MBW51" s="75"/>
      <c r="MBX51" s="75"/>
      <c r="MBY51" s="75"/>
      <c r="MBZ51" s="75"/>
      <c r="MCA51" s="75"/>
      <c r="MCB51" s="75"/>
      <c r="MCC51" s="75"/>
      <c r="MCD51" s="75"/>
      <c r="MCE51" s="75"/>
      <c r="MCF51" s="75"/>
      <c r="MCG51" s="75"/>
      <c r="MCH51" s="75"/>
      <c r="MCI51" s="75"/>
      <c r="MCJ51" s="75"/>
      <c r="MCK51" s="75"/>
      <c r="MCL51" s="75"/>
      <c r="MCM51" s="75"/>
      <c r="MCN51" s="75"/>
      <c r="MCO51" s="75"/>
      <c r="MCP51" s="75"/>
      <c r="MCQ51" s="75"/>
      <c r="MCR51" s="75"/>
      <c r="MCS51" s="75"/>
      <c r="MCT51" s="75"/>
      <c r="MCU51" s="75"/>
      <c r="MCV51" s="75"/>
      <c r="MCW51" s="75"/>
      <c r="MCX51" s="75"/>
      <c r="MCY51" s="75"/>
      <c r="MCZ51" s="75"/>
      <c r="MDA51" s="75"/>
      <c r="MDB51" s="75"/>
      <c r="MDC51" s="75"/>
      <c r="MDD51" s="75"/>
      <c r="MDE51" s="75"/>
      <c r="MDF51" s="75"/>
      <c r="MDG51" s="75"/>
      <c r="MDH51" s="75"/>
      <c r="MDI51" s="75"/>
      <c r="MDJ51" s="75"/>
      <c r="MDK51" s="75"/>
      <c r="MDL51" s="75"/>
      <c r="MDM51" s="75"/>
      <c r="MDN51" s="75"/>
      <c r="MDO51" s="75"/>
      <c r="MDP51" s="75"/>
      <c r="MDQ51" s="75"/>
      <c r="MDR51" s="75"/>
      <c r="MDS51" s="75"/>
      <c r="MDT51" s="75"/>
      <c r="MDU51" s="75"/>
      <c r="MDV51" s="75"/>
      <c r="MDW51" s="75"/>
      <c r="MDX51" s="75"/>
      <c r="MDY51" s="75"/>
      <c r="MDZ51" s="75"/>
      <c r="MEA51" s="75"/>
      <c r="MEB51" s="75"/>
      <c r="MEC51" s="75"/>
      <c r="MED51" s="75"/>
      <c r="MEE51" s="75"/>
      <c r="MEF51" s="75"/>
      <c r="MEG51" s="75"/>
      <c r="MEH51" s="75"/>
      <c r="MEI51" s="75"/>
      <c r="MEJ51" s="75"/>
      <c r="MEK51" s="75"/>
      <c r="MEL51" s="75"/>
      <c r="MEM51" s="75"/>
      <c r="MEN51" s="75"/>
      <c r="MEO51" s="75"/>
      <c r="MEP51" s="75"/>
      <c r="MEQ51" s="75"/>
      <c r="MER51" s="75"/>
      <c r="MES51" s="75"/>
      <c r="MET51" s="75"/>
      <c r="MEU51" s="75"/>
      <c r="MEV51" s="75"/>
      <c r="MEW51" s="75"/>
      <c r="MEX51" s="75"/>
      <c r="MEY51" s="75"/>
      <c r="MEZ51" s="75"/>
      <c r="MFA51" s="75"/>
      <c r="MFB51" s="75"/>
      <c r="MFC51" s="75"/>
      <c r="MFD51" s="75"/>
      <c r="MFE51" s="75"/>
      <c r="MFF51" s="75"/>
      <c r="MFG51" s="75"/>
      <c r="MFH51" s="75"/>
      <c r="MFI51" s="75"/>
      <c r="MFJ51" s="75"/>
      <c r="MFK51" s="75"/>
      <c r="MFL51" s="75"/>
      <c r="MFM51" s="75"/>
      <c r="MFN51" s="75"/>
      <c r="MFO51" s="75"/>
      <c r="MFP51" s="75"/>
      <c r="MFQ51" s="75"/>
      <c r="MFR51" s="75"/>
      <c r="MFS51" s="75"/>
      <c r="MFT51" s="75"/>
      <c r="MFU51" s="75"/>
      <c r="MFV51" s="75"/>
      <c r="MFW51" s="75"/>
      <c r="MFX51" s="75"/>
      <c r="MFY51" s="75"/>
      <c r="MFZ51" s="75"/>
      <c r="MGA51" s="75"/>
      <c r="MGB51" s="75"/>
      <c r="MGC51" s="75"/>
      <c r="MGD51" s="75"/>
      <c r="MGE51" s="75"/>
      <c r="MGF51" s="75"/>
      <c r="MGG51" s="75"/>
      <c r="MGH51" s="75"/>
      <c r="MGI51" s="75"/>
      <c r="MGJ51" s="75"/>
      <c r="MGK51" s="75"/>
      <c r="MGL51" s="75"/>
      <c r="MGM51" s="75"/>
      <c r="MGN51" s="75"/>
      <c r="MGO51" s="75"/>
      <c r="MGP51" s="75"/>
      <c r="MGQ51" s="75"/>
      <c r="MGR51" s="75"/>
      <c r="MGS51" s="75"/>
      <c r="MGT51" s="75"/>
      <c r="MGU51" s="75"/>
      <c r="MGV51" s="75"/>
      <c r="MGW51" s="75"/>
      <c r="MGX51" s="75"/>
      <c r="MGY51" s="75"/>
      <c r="MGZ51" s="75"/>
      <c r="MHA51" s="75"/>
      <c r="MHB51" s="75"/>
      <c r="MHC51" s="75"/>
      <c r="MHD51" s="75"/>
      <c r="MHE51" s="75"/>
      <c r="MHF51" s="75"/>
      <c r="MHG51" s="75"/>
      <c r="MHH51" s="75"/>
      <c r="MHI51" s="75"/>
      <c r="MHJ51" s="75"/>
      <c r="MHK51" s="75"/>
      <c r="MHL51" s="75"/>
      <c r="MHM51" s="75"/>
      <c r="MHN51" s="75"/>
      <c r="MHO51" s="75"/>
      <c r="MHP51" s="75"/>
      <c r="MHQ51" s="75"/>
      <c r="MHR51" s="75"/>
      <c r="MHS51" s="75"/>
      <c r="MHT51" s="75"/>
      <c r="MHU51" s="75"/>
      <c r="MHV51" s="75"/>
      <c r="MHW51" s="75"/>
      <c r="MHX51" s="75"/>
      <c r="MHY51" s="75"/>
      <c r="MHZ51" s="75"/>
      <c r="MIA51" s="75"/>
      <c r="MIB51" s="75"/>
      <c r="MIC51" s="75"/>
      <c r="MID51" s="75"/>
      <c r="MIE51" s="75"/>
      <c r="MIF51" s="75"/>
      <c r="MIG51" s="75"/>
      <c r="MIH51" s="75"/>
      <c r="MII51" s="75"/>
      <c r="MIJ51" s="75"/>
      <c r="MIK51" s="75"/>
      <c r="MIL51" s="75"/>
      <c r="MIM51" s="75"/>
      <c r="MIN51" s="75"/>
      <c r="MIO51" s="75"/>
      <c r="MIP51" s="75"/>
      <c r="MIQ51" s="75"/>
      <c r="MIR51" s="75"/>
      <c r="MIS51" s="75"/>
      <c r="MIT51" s="75"/>
      <c r="MIU51" s="75"/>
      <c r="MIV51" s="75"/>
      <c r="MIW51" s="75"/>
      <c r="MIX51" s="75"/>
      <c r="MIY51" s="75"/>
      <c r="MIZ51" s="75"/>
      <c r="MJA51" s="75"/>
      <c r="MJB51" s="75"/>
      <c r="MJC51" s="75"/>
      <c r="MJD51" s="75"/>
      <c r="MJE51" s="75"/>
      <c r="MJF51" s="75"/>
      <c r="MJG51" s="75"/>
      <c r="MJH51" s="75"/>
      <c r="MJI51" s="75"/>
      <c r="MJJ51" s="75"/>
      <c r="MJK51" s="75"/>
      <c r="MJL51" s="75"/>
      <c r="MJM51" s="75"/>
      <c r="MJN51" s="75"/>
      <c r="MJO51" s="75"/>
      <c r="MJP51" s="75"/>
      <c r="MJQ51" s="75"/>
      <c r="MJR51" s="75"/>
      <c r="MJS51" s="75"/>
      <c r="MJT51" s="75"/>
      <c r="MJU51" s="75"/>
      <c r="MJV51" s="75"/>
      <c r="MJW51" s="75"/>
      <c r="MJX51" s="75"/>
      <c r="MJY51" s="75"/>
      <c r="MJZ51" s="75"/>
      <c r="MKA51" s="75"/>
      <c r="MKB51" s="75"/>
      <c r="MKC51" s="75"/>
      <c r="MKD51" s="75"/>
      <c r="MKE51" s="75"/>
      <c r="MKF51" s="75"/>
      <c r="MKG51" s="75"/>
      <c r="MKH51" s="75"/>
      <c r="MKI51" s="75"/>
      <c r="MKJ51" s="75"/>
      <c r="MKK51" s="75"/>
      <c r="MKL51" s="75"/>
      <c r="MKM51" s="75"/>
      <c r="MKN51" s="75"/>
      <c r="MKO51" s="75"/>
      <c r="MKP51" s="75"/>
      <c r="MKQ51" s="75"/>
      <c r="MKR51" s="75"/>
      <c r="MKS51" s="75"/>
      <c r="MKT51" s="75"/>
      <c r="MKU51" s="75"/>
      <c r="MKV51" s="75"/>
      <c r="MKW51" s="75"/>
      <c r="MKX51" s="75"/>
      <c r="MKY51" s="75"/>
      <c r="MKZ51" s="75"/>
      <c r="MLA51" s="75"/>
      <c r="MLB51" s="75"/>
      <c r="MLC51" s="75"/>
      <c r="MLD51" s="75"/>
      <c r="MLE51" s="75"/>
      <c r="MLF51" s="75"/>
      <c r="MLG51" s="75"/>
      <c r="MLH51" s="75"/>
      <c r="MLI51" s="75"/>
      <c r="MLJ51" s="75"/>
      <c r="MLK51" s="75"/>
      <c r="MLL51" s="75"/>
      <c r="MLM51" s="75"/>
      <c r="MLN51" s="75"/>
      <c r="MLO51" s="75"/>
      <c r="MLP51" s="75"/>
      <c r="MLQ51" s="75"/>
      <c r="MLR51" s="75"/>
      <c r="MLS51" s="75"/>
      <c r="MLT51" s="75"/>
      <c r="MLU51" s="75"/>
      <c r="MLV51" s="75"/>
      <c r="MLW51" s="75"/>
      <c r="MLX51" s="75"/>
      <c r="MLY51" s="75"/>
      <c r="MLZ51" s="75"/>
      <c r="MMA51" s="75"/>
      <c r="MMB51" s="75"/>
      <c r="MMC51" s="75"/>
      <c r="MMD51" s="75"/>
      <c r="MME51" s="75"/>
      <c r="MMF51" s="75"/>
      <c r="MMG51" s="75"/>
      <c r="MMH51" s="75"/>
      <c r="MMI51" s="75"/>
      <c r="MMJ51" s="75"/>
      <c r="MMK51" s="75"/>
      <c r="MML51" s="75"/>
      <c r="MMM51" s="75"/>
      <c r="MMN51" s="75"/>
      <c r="MMO51" s="75"/>
      <c r="MMP51" s="75"/>
      <c r="MMQ51" s="75"/>
      <c r="MMR51" s="75"/>
      <c r="MMS51" s="75"/>
      <c r="MMT51" s="75"/>
      <c r="MMU51" s="75"/>
      <c r="MMV51" s="75"/>
      <c r="MMW51" s="75"/>
      <c r="MMX51" s="75"/>
      <c r="MMY51" s="75"/>
      <c r="MMZ51" s="75"/>
      <c r="MNA51" s="75"/>
      <c r="MNB51" s="75"/>
      <c r="MNC51" s="75"/>
      <c r="MND51" s="75"/>
      <c r="MNE51" s="75"/>
      <c r="MNF51" s="75"/>
      <c r="MNG51" s="75"/>
      <c r="MNH51" s="75"/>
      <c r="MNI51" s="75"/>
      <c r="MNJ51" s="75"/>
      <c r="MNK51" s="75"/>
      <c r="MNL51" s="75"/>
      <c r="MNM51" s="75"/>
      <c r="MNN51" s="75"/>
      <c r="MNO51" s="75"/>
      <c r="MNP51" s="75"/>
      <c r="MNQ51" s="75"/>
      <c r="MNR51" s="75"/>
      <c r="MNS51" s="75"/>
      <c r="MNT51" s="75"/>
      <c r="MNU51" s="75"/>
      <c r="MNV51" s="75"/>
      <c r="MNW51" s="75"/>
      <c r="MNX51" s="75"/>
      <c r="MNY51" s="75"/>
      <c r="MNZ51" s="75"/>
      <c r="MOA51" s="75"/>
      <c r="MOB51" s="75"/>
      <c r="MOC51" s="75"/>
      <c r="MOD51" s="75"/>
      <c r="MOE51" s="75"/>
      <c r="MOF51" s="75"/>
      <c r="MOG51" s="75"/>
      <c r="MOH51" s="75"/>
      <c r="MOI51" s="75"/>
      <c r="MOJ51" s="75"/>
      <c r="MOK51" s="75"/>
      <c r="MOL51" s="75"/>
      <c r="MOM51" s="75"/>
      <c r="MON51" s="75"/>
      <c r="MOO51" s="75"/>
      <c r="MOP51" s="75"/>
      <c r="MOQ51" s="75"/>
      <c r="MOR51" s="75"/>
      <c r="MOS51" s="75"/>
      <c r="MOT51" s="75"/>
      <c r="MOU51" s="75"/>
      <c r="MOV51" s="75"/>
      <c r="MOW51" s="75"/>
      <c r="MOX51" s="75"/>
      <c r="MOY51" s="75"/>
      <c r="MOZ51" s="75"/>
      <c r="MPA51" s="75"/>
      <c r="MPB51" s="75"/>
      <c r="MPC51" s="75"/>
      <c r="MPD51" s="75"/>
      <c r="MPE51" s="75"/>
      <c r="MPF51" s="75"/>
      <c r="MPG51" s="75"/>
      <c r="MPH51" s="75"/>
      <c r="MPI51" s="75"/>
      <c r="MPJ51" s="75"/>
      <c r="MPK51" s="75"/>
      <c r="MPL51" s="75"/>
      <c r="MPM51" s="75"/>
      <c r="MPN51" s="75"/>
      <c r="MPO51" s="75"/>
      <c r="MPP51" s="75"/>
      <c r="MPQ51" s="75"/>
      <c r="MPR51" s="75"/>
      <c r="MPS51" s="75"/>
      <c r="MPT51" s="75"/>
      <c r="MPU51" s="75"/>
      <c r="MPV51" s="75"/>
      <c r="MPW51" s="75"/>
      <c r="MPX51" s="75"/>
      <c r="MPY51" s="75"/>
      <c r="MPZ51" s="75"/>
      <c r="MQA51" s="75"/>
      <c r="MQB51" s="75"/>
      <c r="MQC51" s="75"/>
      <c r="MQD51" s="75"/>
      <c r="MQE51" s="75"/>
      <c r="MQF51" s="75"/>
      <c r="MQG51" s="75"/>
      <c r="MQH51" s="75"/>
      <c r="MQI51" s="75"/>
      <c r="MQJ51" s="75"/>
      <c r="MQK51" s="75"/>
      <c r="MQL51" s="75"/>
      <c r="MQM51" s="75"/>
      <c r="MQN51" s="75"/>
      <c r="MQO51" s="75"/>
      <c r="MQP51" s="75"/>
      <c r="MQQ51" s="75"/>
      <c r="MQR51" s="75"/>
      <c r="MQS51" s="75"/>
      <c r="MQT51" s="75"/>
      <c r="MQU51" s="75"/>
      <c r="MQV51" s="75"/>
      <c r="MQW51" s="75"/>
      <c r="MQX51" s="75"/>
      <c r="MQY51" s="75"/>
      <c r="MQZ51" s="75"/>
      <c r="MRA51" s="75"/>
      <c r="MRB51" s="75"/>
      <c r="MRC51" s="75"/>
      <c r="MRD51" s="75"/>
      <c r="MRE51" s="75"/>
      <c r="MRF51" s="75"/>
      <c r="MRG51" s="75"/>
      <c r="MRH51" s="75"/>
      <c r="MRI51" s="75"/>
      <c r="MRJ51" s="75"/>
      <c r="MRK51" s="75"/>
      <c r="MRL51" s="75"/>
      <c r="MRM51" s="75"/>
      <c r="MRN51" s="75"/>
      <c r="MRO51" s="75"/>
      <c r="MRP51" s="75"/>
      <c r="MRQ51" s="75"/>
      <c r="MRR51" s="75"/>
      <c r="MRS51" s="75"/>
      <c r="MRT51" s="75"/>
      <c r="MRU51" s="75"/>
      <c r="MRV51" s="75"/>
      <c r="MRW51" s="75"/>
      <c r="MRX51" s="75"/>
      <c r="MRY51" s="75"/>
      <c r="MRZ51" s="75"/>
      <c r="MSA51" s="75"/>
      <c r="MSB51" s="75"/>
      <c r="MSC51" s="75"/>
      <c r="MSD51" s="75"/>
      <c r="MSE51" s="75"/>
      <c r="MSF51" s="75"/>
      <c r="MSG51" s="75"/>
      <c r="MSH51" s="75"/>
      <c r="MSI51" s="75"/>
      <c r="MSJ51" s="75"/>
      <c r="MSK51" s="75"/>
      <c r="MSL51" s="75"/>
      <c r="MSM51" s="75"/>
      <c r="MSN51" s="75"/>
      <c r="MSO51" s="75"/>
      <c r="MSP51" s="75"/>
      <c r="MSQ51" s="75"/>
      <c r="MSR51" s="75"/>
      <c r="MSS51" s="75"/>
      <c r="MST51" s="75"/>
      <c r="MSU51" s="75"/>
      <c r="MSV51" s="75"/>
      <c r="MSW51" s="75"/>
      <c r="MSX51" s="75"/>
      <c r="MSY51" s="75"/>
      <c r="MSZ51" s="75"/>
      <c r="MTA51" s="75"/>
      <c r="MTB51" s="75"/>
      <c r="MTC51" s="75"/>
      <c r="MTD51" s="75"/>
      <c r="MTE51" s="75"/>
      <c r="MTF51" s="75"/>
      <c r="MTG51" s="75"/>
      <c r="MTH51" s="75"/>
      <c r="MTI51" s="75"/>
      <c r="MTJ51" s="75"/>
      <c r="MTK51" s="75"/>
      <c r="MTL51" s="75"/>
      <c r="MTM51" s="75"/>
      <c r="MTN51" s="75"/>
      <c r="MTO51" s="75"/>
      <c r="MTP51" s="75"/>
      <c r="MTQ51" s="75"/>
      <c r="MTR51" s="75"/>
      <c r="MTS51" s="75"/>
      <c r="MTT51" s="75"/>
      <c r="MTU51" s="75"/>
      <c r="MTV51" s="75"/>
      <c r="MTW51" s="75"/>
      <c r="MTX51" s="75"/>
      <c r="MTY51" s="75"/>
      <c r="MTZ51" s="75"/>
      <c r="MUA51" s="75"/>
      <c r="MUB51" s="75"/>
      <c r="MUC51" s="75"/>
      <c r="MUD51" s="75"/>
      <c r="MUE51" s="75"/>
      <c r="MUF51" s="75"/>
      <c r="MUG51" s="75"/>
      <c r="MUH51" s="75"/>
      <c r="MUI51" s="75"/>
      <c r="MUJ51" s="75"/>
      <c r="MUK51" s="75"/>
      <c r="MUL51" s="75"/>
      <c r="MUM51" s="75"/>
      <c r="MUN51" s="75"/>
      <c r="MUO51" s="75"/>
      <c r="MUP51" s="75"/>
      <c r="MUQ51" s="75"/>
      <c r="MUR51" s="75"/>
      <c r="MUS51" s="75"/>
      <c r="MUT51" s="75"/>
      <c r="MUU51" s="75"/>
      <c r="MUV51" s="75"/>
      <c r="MUW51" s="75"/>
      <c r="MUX51" s="75"/>
      <c r="MUY51" s="75"/>
      <c r="MUZ51" s="75"/>
      <c r="MVA51" s="75"/>
      <c r="MVB51" s="75"/>
      <c r="MVC51" s="75"/>
      <c r="MVD51" s="75"/>
      <c r="MVE51" s="75"/>
      <c r="MVF51" s="75"/>
      <c r="MVG51" s="75"/>
      <c r="MVH51" s="75"/>
      <c r="MVI51" s="75"/>
      <c r="MVJ51" s="75"/>
      <c r="MVK51" s="75"/>
      <c r="MVL51" s="75"/>
      <c r="MVM51" s="75"/>
      <c r="MVN51" s="75"/>
      <c r="MVO51" s="75"/>
      <c r="MVP51" s="75"/>
      <c r="MVQ51" s="75"/>
      <c r="MVR51" s="75"/>
      <c r="MVS51" s="75"/>
      <c r="MVT51" s="75"/>
      <c r="MVU51" s="75"/>
      <c r="MVV51" s="75"/>
      <c r="MVW51" s="75"/>
      <c r="MVX51" s="75"/>
      <c r="MVY51" s="75"/>
      <c r="MVZ51" s="75"/>
      <c r="MWA51" s="75"/>
      <c r="MWB51" s="75"/>
      <c r="MWC51" s="75"/>
      <c r="MWD51" s="75"/>
      <c r="MWE51" s="75"/>
      <c r="MWF51" s="75"/>
      <c r="MWG51" s="75"/>
      <c r="MWH51" s="75"/>
      <c r="MWI51" s="75"/>
      <c r="MWJ51" s="75"/>
      <c r="MWK51" s="75"/>
      <c r="MWL51" s="75"/>
      <c r="MWM51" s="75"/>
      <c r="MWN51" s="75"/>
      <c r="MWO51" s="75"/>
      <c r="MWP51" s="75"/>
      <c r="MWQ51" s="75"/>
      <c r="MWR51" s="75"/>
      <c r="MWS51" s="75"/>
      <c r="MWT51" s="75"/>
      <c r="MWU51" s="75"/>
      <c r="MWV51" s="75"/>
      <c r="MWW51" s="75"/>
      <c r="MWX51" s="75"/>
      <c r="MWY51" s="75"/>
      <c r="MWZ51" s="75"/>
      <c r="MXA51" s="75"/>
      <c r="MXB51" s="75"/>
      <c r="MXC51" s="75"/>
      <c r="MXD51" s="75"/>
      <c r="MXE51" s="75"/>
      <c r="MXF51" s="75"/>
      <c r="MXG51" s="75"/>
      <c r="MXH51" s="75"/>
      <c r="MXI51" s="75"/>
      <c r="MXJ51" s="75"/>
      <c r="MXK51" s="75"/>
      <c r="MXL51" s="75"/>
      <c r="MXM51" s="75"/>
      <c r="MXN51" s="75"/>
      <c r="MXO51" s="75"/>
      <c r="MXP51" s="75"/>
      <c r="MXQ51" s="75"/>
      <c r="MXR51" s="75"/>
      <c r="MXS51" s="75"/>
      <c r="MXT51" s="75"/>
      <c r="MXU51" s="75"/>
      <c r="MXV51" s="75"/>
      <c r="MXW51" s="75"/>
      <c r="MXX51" s="75"/>
      <c r="MXY51" s="75"/>
      <c r="MXZ51" s="75"/>
      <c r="MYA51" s="75"/>
      <c r="MYB51" s="75"/>
      <c r="MYC51" s="75"/>
      <c r="MYD51" s="75"/>
      <c r="MYE51" s="75"/>
      <c r="MYF51" s="75"/>
      <c r="MYG51" s="75"/>
      <c r="MYH51" s="75"/>
      <c r="MYI51" s="75"/>
      <c r="MYJ51" s="75"/>
      <c r="MYK51" s="75"/>
      <c r="MYL51" s="75"/>
      <c r="MYM51" s="75"/>
      <c r="MYN51" s="75"/>
      <c r="MYO51" s="75"/>
      <c r="MYP51" s="75"/>
      <c r="MYQ51" s="75"/>
      <c r="MYR51" s="75"/>
      <c r="MYS51" s="75"/>
      <c r="MYT51" s="75"/>
      <c r="MYU51" s="75"/>
      <c r="MYV51" s="75"/>
      <c r="MYW51" s="75"/>
      <c r="MYX51" s="75"/>
      <c r="MYY51" s="75"/>
      <c r="MYZ51" s="75"/>
      <c r="MZA51" s="75"/>
      <c r="MZB51" s="75"/>
      <c r="MZC51" s="75"/>
      <c r="MZD51" s="75"/>
      <c r="MZE51" s="75"/>
      <c r="MZF51" s="75"/>
      <c r="MZG51" s="75"/>
      <c r="MZH51" s="75"/>
      <c r="MZI51" s="75"/>
      <c r="MZJ51" s="75"/>
      <c r="MZK51" s="75"/>
      <c r="MZL51" s="75"/>
      <c r="MZM51" s="75"/>
      <c r="MZN51" s="75"/>
      <c r="MZO51" s="75"/>
      <c r="MZP51" s="75"/>
      <c r="MZQ51" s="75"/>
      <c r="MZR51" s="75"/>
      <c r="MZS51" s="75"/>
      <c r="MZT51" s="75"/>
      <c r="MZU51" s="75"/>
      <c r="MZV51" s="75"/>
      <c r="MZW51" s="75"/>
      <c r="MZX51" s="75"/>
      <c r="MZY51" s="75"/>
      <c r="MZZ51" s="75"/>
      <c r="NAA51" s="75"/>
      <c r="NAB51" s="75"/>
      <c r="NAC51" s="75"/>
      <c r="NAD51" s="75"/>
      <c r="NAE51" s="75"/>
      <c r="NAF51" s="75"/>
      <c r="NAG51" s="75"/>
      <c r="NAH51" s="75"/>
      <c r="NAI51" s="75"/>
      <c r="NAJ51" s="75"/>
      <c r="NAK51" s="75"/>
      <c r="NAL51" s="75"/>
      <c r="NAM51" s="75"/>
      <c r="NAN51" s="75"/>
      <c r="NAO51" s="75"/>
      <c r="NAP51" s="75"/>
      <c r="NAQ51" s="75"/>
      <c r="NAR51" s="75"/>
      <c r="NAS51" s="75"/>
      <c r="NAT51" s="75"/>
      <c r="NAU51" s="75"/>
      <c r="NAV51" s="75"/>
      <c r="NAW51" s="75"/>
      <c r="NAX51" s="75"/>
      <c r="NAY51" s="75"/>
      <c r="NAZ51" s="75"/>
      <c r="NBA51" s="75"/>
      <c r="NBB51" s="75"/>
      <c r="NBC51" s="75"/>
      <c r="NBD51" s="75"/>
      <c r="NBE51" s="75"/>
      <c r="NBF51" s="75"/>
      <c r="NBG51" s="75"/>
      <c r="NBH51" s="75"/>
      <c r="NBI51" s="75"/>
      <c r="NBJ51" s="75"/>
      <c r="NBK51" s="75"/>
      <c r="NBL51" s="75"/>
      <c r="NBM51" s="75"/>
      <c r="NBN51" s="75"/>
      <c r="NBO51" s="75"/>
      <c r="NBP51" s="75"/>
      <c r="NBQ51" s="75"/>
      <c r="NBR51" s="75"/>
      <c r="NBS51" s="75"/>
      <c r="NBT51" s="75"/>
      <c r="NBU51" s="75"/>
      <c r="NBV51" s="75"/>
      <c r="NBW51" s="75"/>
      <c r="NBX51" s="75"/>
      <c r="NBY51" s="75"/>
      <c r="NBZ51" s="75"/>
      <c r="NCA51" s="75"/>
      <c r="NCB51" s="75"/>
      <c r="NCC51" s="75"/>
      <c r="NCD51" s="75"/>
      <c r="NCE51" s="75"/>
      <c r="NCF51" s="75"/>
      <c r="NCG51" s="75"/>
      <c r="NCH51" s="75"/>
      <c r="NCI51" s="75"/>
      <c r="NCJ51" s="75"/>
      <c r="NCK51" s="75"/>
      <c r="NCL51" s="75"/>
      <c r="NCM51" s="75"/>
      <c r="NCN51" s="75"/>
      <c r="NCO51" s="75"/>
      <c r="NCP51" s="75"/>
      <c r="NCQ51" s="75"/>
      <c r="NCR51" s="75"/>
      <c r="NCS51" s="75"/>
      <c r="NCT51" s="75"/>
      <c r="NCU51" s="75"/>
      <c r="NCV51" s="75"/>
      <c r="NCW51" s="75"/>
      <c r="NCX51" s="75"/>
      <c r="NCY51" s="75"/>
      <c r="NCZ51" s="75"/>
      <c r="NDA51" s="75"/>
      <c r="NDB51" s="75"/>
      <c r="NDC51" s="75"/>
      <c r="NDD51" s="75"/>
      <c r="NDE51" s="75"/>
      <c r="NDF51" s="75"/>
      <c r="NDG51" s="75"/>
      <c r="NDH51" s="75"/>
      <c r="NDI51" s="75"/>
      <c r="NDJ51" s="75"/>
      <c r="NDK51" s="75"/>
      <c r="NDL51" s="75"/>
      <c r="NDM51" s="75"/>
      <c r="NDN51" s="75"/>
      <c r="NDO51" s="75"/>
      <c r="NDP51" s="75"/>
      <c r="NDQ51" s="75"/>
      <c r="NDR51" s="75"/>
      <c r="NDS51" s="75"/>
      <c r="NDT51" s="75"/>
      <c r="NDU51" s="75"/>
      <c r="NDV51" s="75"/>
      <c r="NDW51" s="75"/>
      <c r="NDX51" s="75"/>
      <c r="NDY51" s="75"/>
      <c r="NDZ51" s="75"/>
      <c r="NEA51" s="75"/>
      <c r="NEB51" s="75"/>
      <c r="NEC51" s="75"/>
      <c r="NED51" s="75"/>
      <c r="NEE51" s="75"/>
      <c r="NEF51" s="75"/>
      <c r="NEG51" s="75"/>
      <c r="NEH51" s="75"/>
      <c r="NEI51" s="75"/>
      <c r="NEJ51" s="75"/>
      <c r="NEK51" s="75"/>
      <c r="NEL51" s="75"/>
      <c r="NEM51" s="75"/>
      <c r="NEN51" s="75"/>
      <c r="NEO51" s="75"/>
      <c r="NEP51" s="75"/>
      <c r="NEQ51" s="75"/>
      <c r="NER51" s="75"/>
      <c r="NES51" s="75"/>
      <c r="NET51" s="75"/>
      <c r="NEU51" s="75"/>
      <c r="NEV51" s="75"/>
      <c r="NEW51" s="75"/>
      <c r="NEX51" s="75"/>
      <c r="NEY51" s="75"/>
      <c r="NEZ51" s="75"/>
      <c r="NFA51" s="75"/>
      <c r="NFB51" s="75"/>
      <c r="NFC51" s="75"/>
      <c r="NFD51" s="75"/>
      <c r="NFE51" s="75"/>
      <c r="NFF51" s="75"/>
      <c r="NFG51" s="75"/>
      <c r="NFH51" s="75"/>
      <c r="NFI51" s="75"/>
      <c r="NFJ51" s="75"/>
      <c r="NFK51" s="75"/>
      <c r="NFL51" s="75"/>
      <c r="NFM51" s="75"/>
      <c r="NFN51" s="75"/>
      <c r="NFO51" s="75"/>
      <c r="NFP51" s="75"/>
      <c r="NFQ51" s="75"/>
      <c r="NFR51" s="75"/>
      <c r="NFS51" s="75"/>
      <c r="NFT51" s="75"/>
      <c r="NFU51" s="75"/>
      <c r="NFV51" s="75"/>
      <c r="NFW51" s="75"/>
      <c r="NFX51" s="75"/>
      <c r="NFY51" s="75"/>
      <c r="NFZ51" s="75"/>
      <c r="NGA51" s="75"/>
      <c r="NGB51" s="75"/>
      <c r="NGC51" s="75"/>
      <c r="NGD51" s="75"/>
      <c r="NGE51" s="75"/>
      <c r="NGF51" s="75"/>
      <c r="NGG51" s="75"/>
      <c r="NGH51" s="75"/>
      <c r="NGI51" s="75"/>
      <c r="NGJ51" s="75"/>
      <c r="NGK51" s="75"/>
      <c r="NGL51" s="75"/>
      <c r="NGM51" s="75"/>
      <c r="NGN51" s="75"/>
      <c r="NGO51" s="75"/>
      <c r="NGP51" s="75"/>
      <c r="NGQ51" s="75"/>
      <c r="NGR51" s="75"/>
      <c r="NGS51" s="75"/>
      <c r="NGT51" s="75"/>
      <c r="NGU51" s="75"/>
      <c r="NGV51" s="75"/>
      <c r="NGW51" s="75"/>
      <c r="NGX51" s="75"/>
      <c r="NGY51" s="75"/>
      <c r="NGZ51" s="75"/>
      <c r="NHA51" s="75"/>
      <c r="NHB51" s="75"/>
      <c r="NHC51" s="75"/>
      <c r="NHD51" s="75"/>
      <c r="NHE51" s="75"/>
      <c r="NHF51" s="75"/>
      <c r="NHG51" s="75"/>
      <c r="NHH51" s="75"/>
      <c r="NHI51" s="75"/>
      <c r="NHJ51" s="75"/>
      <c r="NHK51" s="75"/>
      <c r="NHL51" s="75"/>
      <c r="NHM51" s="75"/>
      <c r="NHN51" s="75"/>
      <c r="NHO51" s="75"/>
      <c r="NHP51" s="75"/>
      <c r="NHQ51" s="75"/>
      <c r="NHR51" s="75"/>
      <c r="NHS51" s="75"/>
      <c r="NHT51" s="75"/>
      <c r="NHU51" s="75"/>
      <c r="NHV51" s="75"/>
      <c r="NHW51" s="75"/>
      <c r="NHX51" s="75"/>
      <c r="NHY51" s="75"/>
      <c r="NHZ51" s="75"/>
      <c r="NIA51" s="75"/>
      <c r="NIB51" s="75"/>
      <c r="NIC51" s="75"/>
      <c r="NID51" s="75"/>
      <c r="NIE51" s="75"/>
      <c r="NIF51" s="75"/>
      <c r="NIG51" s="75"/>
      <c r="NIH51" s="75"/>
      <c r="NII51" s="75"/>
      <c r="NIJ51" s="75"/>
      <c r="NIK51" s="75"/>
      <c r="NIL51" s="75"/>
      <c r="NIM51" s="75"/>
      <c r="NIN51" s="75"/>
      <c r="NIO51" s="75"/>
      <c r="NIP51" s="75"/>
      <c r="NIQ51" s="75"/>
      <c r="NIR51" s="75"/>
      <c r="NIS51" s="75"/>
      <c r="NIT51" s="75"/>
      <c r="NIU51" s="75"/>
      <c r="NIV51" s="75"/>
      <c r="NIW51" s="75"/>
      <c r="NIX51" s="75"/>
      <c r="NIY51" s="75"/>
      <c r="NIZ51" s="75"/>
      <c r="NJA51" s="75"/>
      <c r="NJB51" s="75"/>
      <c r="NJC51" s="75"/>
      <c r="NJD51" s="75"/>
      <c r="NJE51" s="75"/>
      <c r="NJF51" s="75"/>
      <c r="NJG51" s="75"/>
      <c r="NJH51" s="75"/>
      <c r="NJI51" s="75"/>
      <c r="NJJ51" s="75"/>
      <c r="NJK51" s="75"/>
      <c r="NJL51" s="75"/>
      <c r="NJM51" s="75"/>
      <c r="NJN51" s="75"/>
      <c r="NJO51" s="75"/>
      <c r="NJP51" s="75"/>
      <c r="NJQ51" s="75"/>
      <c r="NJR51" s="75"/>
      <c r="NJS51" s="75"/>
      <c r="NJT51" s="75"/>
      <c r="NJU51" s="75"/>
      <c r="NJV51" s="75"/>
      <c r="NJW51" s="75"/>
      <c r="NJX51" s="75"/>
      <c r="NJY51" s="75"/>
      <c r="NJZ51" s="75"/>
      <c r="NKA51" s="75"/>
      <c r="NKB51" s="75"/>
      <c r="NKC51" s="75"/>
      <c r="NKD51" s="75"/>
      <c r="NKE51" s="75"/>
      <c r="NKF51" s="75"/>
      <c r="NKG51" s="75"/>
      <c r="NKH51" s="75"/>
      <c r="NKI51" s="75"/>
      <c r="NKJ51" s="75"/>
      <c r="NKK51" s="75"/>
      <c r="NKL51" s="75"/>
      <c r="NKM51" s="75"/>
      <c r="NKN51" s="75"/>
      <c r="NKO51" s="75"/>
      <c r="NKP51" s="75"/>
      <c r="NKQ51" s="75"/>
      <c r="NKR51" s="75"/>
      <c r="NKS51" s="75"/>
      <c r="NKT51" s="75"/>
      <c r="NKU51" s="75"/>
      <c r="NKV51" s="75"/>
      <c r="NKW51" s="75"/>
      <c r="NKX51" s="75"/>
      <c r="NKY51" s="75"/>
      <c r="NKZ51" s="75"/>
      <c r="NLA51" s="75"/>
      <c r="NLB51" s="75"/>
      <c r="NLC51" s="75"/>
      <c r="NLD51" s="75"/>
      <c r="NLE51" s="75"/>
      <c r="NLF51" s="75"/>
      <c r="NLG51" s="75"/>
      <c r="NLH51" s="75"/>
      <c r="NLI51" s="75"/>
      <c r="NLJ51" s="75"/>
      <c r="NLK51" s="75"/>
      <c r="NLL51" s="75"/>
      <c r="NLM51" s="75"/>
      <c r="NLN51" s="75"/>
      <c r="NLO51" s="75"/>
      <c r="NLP51" s="75"/>
      <c r="NLQ51" s="75"/>
      <c r="NLR51" s="75"/>
      <c r="NLS51" s="75"/>
      <c r="NLT51" s="75"/>
      <c r="NLU51" s="75"/>
      <c r="NLV51" s="75"/>
      <c r="NLW51" s="75"/>
      <c r="NLX51" s="75"/>
      <c r="NLY51" s="75"/>
      <c r="NLZ51" s="75"/>
      <c r="NMA51" s="75"/>
      <c r="NMB51" s="75"/>
      <c r="NMC51" s="75"/>
      <c r="NMD51" s="75"/>
      <c r="NME51" s="75"/>
      <c r="NMF51" s="75"/>
      <c r="NMG51" s="75"/>
      <c r="NMH51" s="75"/>
      <c r="NMI51" s="75"/>
      <c r="NMJ51" s="75"/>
      <c r="NMK51" s="75"/>
      <c r="NML51" s="75"/>
      <c r="NMM51" s="75"/>
      <c r="NMN51" s="75"/>
      <c r="NMO51" s="75"/>
      <c r="NMP51" s="75"/>
      <c r="NMQ51" s="75"/>
      <c r="NMR51" s="75"/>
      <c r="NMS51" s="75"/>
      <c r="NMT51" s="75"/>
      <c r="NMU51" s="75"/>
      <c r="NMV51" s="75"/>
      <c r="NMW51" s="75"/>
      <c r="NMX51" s="75"/>
      <c r="NMY51" s="75"/>
      <c r="NMZ51" s="75"/>
      <c r="NNA51" s="75"/>
      <c r="NNB51" s="75"/>
      <c r="NNC51" s="75"/>
      <c r="NND51" s="75"/>
      <c r="NNE51" s="75"/>
      <c r="NNF51" s="75"/>
      <c r="NNG51" s="75"/>
      <c r="NNH51" s="75"/>
      <c r="NNI51" s="75"/>
      <c r="NNJ51" s="75"/>
      <c r="NNK51" s="75"/>
      <c r="NNL51" s="75"/>
      <c r="NNM51" s="75"/>
      <c r="NNN51" s="75"/>
      <c r="NNO51" s="75"/>
      <c r="NNP51" s="75"/>
      <c r="NNQ51" s="75"/>
      <c r="NNR51" s="75"/>
      <c r="NNS51" s="75"/>
      <c r="NNT51" s="75"/>
      <c r="NNU51" s="75"/>
      <c r="NNV51" s="75"/>
      <c r="NNW51" s="75"/>
      <c r="NNX51" s="75"/>
      <c r="NNY51" s="75"/>
      <c r="NNZ51" s="75"/>
      <c r="NOA51" s="75"/>
      <c r="NOB51" s="75"/>
      <c r="NOC51" s="75"/>
      <c r="NOD51" s="75"/>
      <c r="NOE51" s="75"/>
      <c r="NOF51" s="75"/>
      <c r="NOG51" s="75"/>
      <c r="NOH51" s="75"/>
      <c r="NOI51" s="75"/>
      <c r="NOJ51" s="75"/>
      <c r="NOK51" s="75"/>
      <c r="NOL51" s="75"/>
      <c r="NOM51" s="75"/>
      <c r="NON51" s="75"/>
      <c r="NOO51" s="75"/>
      <c r="NOP51" s="75"/>
      <c r="NOQ51" s="75"/>
      <c r="NOR51" s="75"/>
      <c r="NOS51" s="75"/>
      <c r="NOT51" s="75"/>
      <c r="NOU51" s="75"/>
      <c r="NOV51" s="75"/>
      <c r="NOW51" s="75"/>
      <c r="NOX51" s="75"/>
      <c r="NOY51" s="75"/>
      <c r="NOZ51" s="75"/>
      <c r="NPA51" s="75"/>
      <c r="NPB51" s="75"/>
      <c r="NPC51" s="75"/>
      <c r="NPD51" s="75"/>
      <c r="NPE51" s="75"/>
      <c r="NPF51" s="75"/>
      <c r="NPG51" s="75"/>
      <c r="NPH51" s="75"/>
      <c r="NPI51" s="75"/>
      <c r="NPJ51" s="75"/>
      <c r="NPK51" s="75"/>
      <c r="NPL51" s="75"/>
      <c r="NPM51" s="75"/>
      <c r="NPN51" s="75"/>
      <c r="NPO51" s="75"/>
      <c r="NPP51" s="75"/>
      <c r="NPQ51" s="75"/>
      <c r="NPR51" s="75"/>
      <c r="NPS51" s="75"/>
      <c r="NPT51" s="75"/>
      <c r="NPU51" s="75"/>
      <c r="NPV51" s="75"/>
      <c r="NPW51" s="75"/>
      <c r="NPX51" s="75"/>
      <c r="NPY51" s="75"/>
      <c r="NPZ51" s="75"/>
      <c r="NQA51" s="75"/>
      <c r="NQB51" s="75"/>
      <c r="NQC51" s="75"/>
      <c r="NQD51" s="75"/>
      <c r="NQE51" s="75"/>
      <c r="NQF51" s="75"/>
      <c r="NQG51" s="75"/>
      <c r="NQH51" s="75"/>
      <c r="NQI51" s="75"/>
      <c r="NQJ51" s="75"/>
      <c r="NQK51" s="75"/>
      <c r="NQL51" s="75"/>
      <c r="NQM51" s="75"/>
      <c r="NQN51" s="75"/>
      <c r="NQO51" s="75"/>
      <c r="NQP51" s="75"/>
      <c r="NQQ51" s="75"/>
      <c r="NQR51" s="75"/>
      <c r="NQS51" s="75"/>
      <c r="NQT51" s="75"/>
      <c r="NQU51" s="75"/>
      <c r="NQV51" s="75"/>
      <c r="NQW51" s="75"/>
      <c r="NQX51" s="75"/>
      <c r="NQY51" s="75"/>
      <c r="NQZ51" s="75"/>
      <c r="NRA51" s="75"/>
      <c r="NRB51" s="75"/>
      <c r="NRC51" s="75"/>
      <c r="NRD51" s="75"/>
      <c r="NRE51" s="75"/>
      <c r="NRF51" s="75"/>
      <c r="NRG51" s="75"/>
      <c r="NRH51" s="75"/>
      <c r="NRI51" s="75"/>
      <c r="NRJ51" s="75"/>
      <c r="NRK51" s="75"/>
      <c r="NRL51" s="75"/>
      <c r="NRM51" s="75"/>
      <c r="NRN51" s="75"/>
      <c r="NRO51" s="75"/>
      <c r="NRP51" s="75"/>
      <c r="NRQ51" s="75"/>
      <c r="NRR51" s="75"/>
      <c r="NRS51" s="75"/>
      <c r="NRT51" s="75"/>
      <c r="NRU51" s="75"/>
      <c r="NRV51" s="75"/>
      <c r="NRW51" s="75"/>
      <c r="NRX51" s="75"/>
      <c r="NRY51" s="75"/>
      <c r="NRZ51" s="75"/>
      <c r="NSA51" s="75"/>
      <c r="NSB51" s="75"/>
      <c r="NSC51" s="75"/>
      <c r="NSD51" s="75"/>
      <c r="NSE51" s="75"/>
      <c r="NSF51" s="75"/>
      <c r="NSG51" s="75"/>
      <c r="NSH51" s="75"/>
      <c r="NSI51" s="75"/>
      <c r="NSJ51" s="75"/>
      <c r="NSK51" s="75"/>
      <c r="NSL51" s="75"/>
      <c r="NSM51" s="75"/>
      <c r="NSN51" s="75"/>
      <c r="NSO51" s="75"/>
      <c r="NSP51" s="75"/>
      <c r="NSQ51" s="75"/>
      <c r="NSR51" s="75"/>
      <c r="NSS51" s="75"/>
      <c r="NST51" s="75"/>
      <c r="NSU51" s="75"/>
      <c r="NSV51" s="75"/>
      <c r="NSW51" s="75"/>
      <c r="NSX51" s="75"/>
      <c r="NSY51" s="75"/>
      <c r="NSZ51" s="75"/>
      <c r="NTA51" s="75"/>
      <c r="NTB51" s="75"/>
      <c r="NTC51" s="75"/>
      <c r="NTD51" s="75"/>
      <c r="NTE51" s="75"/>
      <c r="NTF51" s="75"/>
      <c r="NTG51" s="75"/>
      <c r="NTH51" s="75"/>
      <c r="NTI51" s="75"/>
      <c r="NTJ51" s="75"/>
      <c r="NTK51" s="75"/>
      <c r="NTL51" s="75"/>
      <c r="NTM51" s="75"/>
      <c r="NTN51" s="75"/>
      <c r="NTO51" s="75"/>
      <c r="NTP51" s="75"/>
      <c r="NTQ51" s="75"/>
      <c r="NTR51" s="75"/>
      <c r="NTS51" s="75"/>
      <c r="NTT51" s="75"/>
      <c r="NTU51" s="75"/>
      <c r="NTV51" s="75"/>
      <c r="NTW51" s="75"/>
      <c r="NTX51" s="75"/>
      <c r="NTY51" s="75"/>
      <c r="NTZ51" s="75"/>
      <c r="NUA51" s="75"/>
      <c r="NUB51" s="75"/>
      <c r="NUC51" s="75"/>
      <c r="NUD51" s="75"/>
      <c r="NUE51" s="75"/>
      <c r="NUF51" s="75"/>
      <c r="NUG51" s="75"/>
      <c r="NUH51" s="75"/>
      <c r="NUI51" s="75"/>
      <c r="NUJ51" s="75"/>
      <c r="NUK51" s="75"/>
      <c r="NUL51" s="75"/>
      <c r="NUM51" s="75"/>
      <c r="NUN51" s="75"/>
      <c r="NUO51" s="75"/>
      <c r="NUP51" s="75"/>
      <c r="NUQ51" s="75"/>
      <c r="NUR51" s="75"/>
      <c r="NUS51" s="75"/>
      <c r="NUT51" s="75"/>
      <c r="NUU51" s="75"/>
      <c r="NUV51" s="75"/>
      <c r="NUW51" s="75"/>
      <c r="NUX51" s="75"/>
      <c r="NUY51" s="75"/>
      <c r="NUZ51" s="75"/>
      <c r="NVA51" s="75"/>
      <c r="NVB51" s="75"/>
      <c r="NVC51" s="75"/>
      <c r="NVD51" s="75"/>
      <c r="NVE51" s="75"/>
      <c r="NVF51" s="75"/>
      <c r="NVG51" s="75"/>
      <c r="NVH51" s="75"/>
      <c r="NVI51" s="75"/>
      <c r="NVJ51" s="75"/>
      <c r="NVK51" s="75"/>
      <c r="NVL51" s="75"/>
      <c r="NVM51" s="75"/>
      <c r="NVN51" s="75"/>
      <c r="NVO51" s="75"/>
      <c r="NVP51" s="75"/>
      <c r="NVQ51" s="75"/>
      <c r="NVR51" s="75"/>
      <c r="NVS51" s="75"/>
      <c r="NVT51" s="75"/>
      <c r="NVU51" s="75"/>
      <c r="NVV51" s="75"/>
      <c r="NVW51" s="75"/>
      <c r="NVX51" s="75"/>
      <c r="NVY51" s="75"/>
      <c r="NVZ51" s="75"/>
      <c r="NWA51" s="75"/>
      <c r="NWB51" s="75"/>
      <c r="NWC51" s="75"/>
      <c r="NWD51" s="75"/>
      <c r="NWE51" s="75"/>
      <c r="NWF51" s="75"/>
      <c r="NWG51" s="75"/>
      <c r="NWH51" s="75"/>
      <c r="NWI51" s="75"/>
      <c r="NWJ51" s="75"/>
      <c r="NWK51" s="75"/>
      <c r="NWL51" s="75"/>
      <c r="NWM51" s="75"/>
      <c r="NWN51" s="75"/>
      <c r="NWO51" s="75"/>
      <c r="NWP51" s="75"/>
      <c r="NWQ51" s="75"/>
      <c r="NWR51" s="75"/>
      <c r="NWS51" s="75"/>
      <c r="NWT51" s="75"/>
      <c r="NWU51" s="75"/>
      <c r="NWV51" s="75"/>
      <c r="NWW51" s="75"/>
      <c r="NWX51" s="75"/>
      <c r="NWY51" s="75"/>
      <c r="NWZ51" s="75"/>
      <c r="NXA51" s="75"/>
      <c r="NXB51" s="75"/>
      <c r="NXC51" s="75"/>
      <c r="NXD51" s="75"/>
      <c r="NXE51" s="75"/>
      <c r="NXF51" s="75"/>
      <c r="NXG51" s="75"/>
      <c r="NXH51" s="75"/>
      <c r="NXI51" s="75"/>
      <c r="NXJ51" s="75"/>
      <c r="NXK51" s="75"/>
      <c r="NXL51" s="75"/>
      <c r="NXM51" s="75"/>
      <c r="NXN51" s="75"/>
      <c r="NXO51" s="75"/>
      <c r="NXP51" s="75"/>
      <c r="NXQ51" s="75"/>
      <c r="NXR51" s="75"/>
      <c r="NXS51" s="75"/>
      <c r="NXT51" s="75"/>
      <c r="NXU51" s="75"/>
      <c r="NXV51" s="75"/>
      <c r="NXW51" s="75"/>
      <c r="NXX51" s="75"/>
      <c r="NXY51" s="75"/>
      <c r="NXZ51" s="75"/>
      <c r="NYA51" s="75"/>
      <c r="NYB51" s="75"/>
      <c r="NYC51" s="75"/>
      <c r="NYD51" s="75"/>
      <c r="NYE51" s="75"/>
      <c r="NYF51" s="75"/>
      <c r="NYG51" s="75"/>
      <c r="NYH51" s="75"/>
      <c r="NYI51" s="75"/>
      <c r="NYJ51" s="75"/>
      <c r="NYK51" s="75"/>
      <c r="NYL51" s="75"/>
      <c r="NYM51" s="75"/>
      <c r="NYN51" s="75"/>
      <c r="NYO51" s="75"/>
      <c r="NYP51" s="75"/>
      <c r="NYQ51" s="75"/>
      <c r="NYR51" s="75"/>
      <c r="NYS51" s="75"/>
      <c r="NYT51" s="75"/>
      <c r="NYU51" s="75"/>
      <c r="NYV51" s="75"/>
      <c r="NYW51" s="75"/>
      <c r="NYX51" s="75"/>
      <c r="NYY51" s="75"/>
      <c r="NYZ51" s="75"/>
      <c r="NZA51" s="75"/>
      <c r="NZB51" s="75"/>
      <c r="NZC51" s="75"/>
      <c r="NZD51" s="75"/>
      <c r="NZE51" s="75"/>
      <c r="NZF51" s="75"/>
      <c r="NZG51" s="75"/>
      <c r="NZH51" s="75"/>
      <c r="NZI51" s="75"/>
      <c r="NZJ51" s="75"/>
      <c r="NZK51" s="75"/>
      <c r="NZL51" s="75"/>
      <c r="NZM51" s="75"/>
      <c r="NZN51" s="75"/>
      <c r="NZO51" s="75"/>
      <c r="NZP51" s="75"/>
      <c r="NZQ51" s="75"/>
      <c r="NZR51" s="75"/>
      <c r="NZS51" s="75"/>
      <c r="NZT51" s="75"/>
      <c r="NZU51" s="75"/>
      <c r="NZV51" s="75"/>
      <c r="NZW51" s="75"/>
      <c r="NZX51" s="75"/>
      <c r="NZY51" s="75"/>
      <c r="NZZ51" s="75"/>
      <c r="OAA51" s="75"/>
      <c r="OAB51" s="75"/>
      <c r="OAC51" s="75"/>
      <c r="OAD51" s="75"/>
      <c r="OAE51" s="75"/>
      <c r="OAF51" s="75"/>
      <c r="OAG51" s="75"/>
      <c r="OAH51" s="75"/>
      <c r="OAI51" s="75"/>
      <c r="OAJ51" s="75"/>
      <c r="OAK51" s="75"/>
      <c r="OAL51" s="75"/>
      <c r="OAM51" s="75"/>
      <c r="OAN51" s="75"/>
      <c r="OAO51" s="75"/>
      <c r="OAP51" s="75"/>
      <c r="OAQ51" s="75"/>
      <c r="OAR51" s="75"/>
      <c r="OAS51" s="75"/>
      <c r="OAT51" s="75"/>
      <c r="OAU51" s="75"/>
      <c r="OAV51" s="75"/>
      <c r="OAW51" s="75"/>
      <c r="OAX51" s="75"/>
      <c r="OAY51" s="75"/>
      <c r="OAZ51" s="75"/>
      <c r="OBA51" s="75"/>
      <c r="OBB51" s="75"/>
      <c r="OBC51" s="75"/>
      <c r="OBD51" s="75"/>
      <c r="OBE51" s="75"/>
      <c r="OBF51" s="75"/>
      <c r="OBG51" s="75"/>
      <c r="OBH51" s="75"/>
      <c r="OBI51" s="75"/>
      <c r="OBJ51" s="75"/>
      <c r="OBK51" s="75"/>
      <c r="OBL51" s="75"/>
      <c r="OBM51" s="75"/>
      <c r="OBN51" s="75"/>
      <c r="OBO51" s="75"/>
      <c r="OBP51" s="75"/>
      <c r="OBQ51" s="75"/>
      <c r="OBR51" s="75"/>
      <c r="OBS51" s="75"/>
      <c r="OBT51" s="75"/>
      <c r="OBU51" s="75"/>
      <c r="OBV51" s="75"/>
      <c r="OBW51" s="75"/>
      <c r="OBX51" s="75"/>
      <c r="OBY51" s="75"/>
      <c r="OBZ51" s="75"/>
      <c r="OCA51" s="75"/>
      <c r="OCB51" s="75"/>
      <c r="OCC51" s="75"/>
      <c r="OCD51" s="75"/>
      <c r="OCE51" s="75"/>
      <c r="OCF51" s="75"/>
      <c r="OCG51" s="75"/>
      <c r="OCH51" s="75"/>
      <c r="OCI51" s="75"/>
      <c r="OCJ51" s="75"/>
      <c r="OCK51" s="75"/>
      <c r="OCL51" s="75"/>
      <c r="OCM51" s="75"/>
      <c r="OCN51" s="75"/>
      <c r="OCO51" s="75"/>
      <c r="OCP51" s="75"/>
      <c r="OCQ51" s="75"/>
      <c r="OCR51" s="75"/>
      <c r="OCS51" s="75"/>
      <c r="OCT51" s="75"/>
      <c r="OCU51" s="75"/>
      <c r="OCV51" s="75"/>
      <c r="OCW51" s="75"/>
      <c r="OCX51" s="75"/>
      <c r="OCY51" s="75"/>
      <c r="OCZ51" s="75"/>
      <c r="ODA51" s="75"/>
      <c r="ODB51" s="75"/>
      <c r="ODC51" s="75"/>
      <c r="ODD51" s="75"/>
      <c r="ODE51" s="75"/>
      <c r="ODF51" s="75"/>
      <c r="ODG51" s="75"/>
      <c r="ODH51" s="75"/>
      <c r="ODI51" s="75"/>
      <c r="ODJ51" s="75"/>
      <c r="ODK51" s="75"/>
      <c r="ODL51" s="75"/>
      <c r="ODM51" s="75"/>
      <c r="ODN51" s="75"/>
      <c r="ODO51" s="75"/>
      <c r="ODP51" s="75"/>
      <c r="ODQ51" s="75"/>
      <c r="ODR51" s="75"/>
      <c r="ODS51" s="75"/>
      <c r="ODT51" s="75"/>
      <c r="ODU51" s="75"/>
      <c r="ODV51" s="75"/>
      <c r="ODW51" s="75"/>
      <c r="ODX51" s="75"/>
      <c r="ODY51" s="75"/>
      <c r="ODZ51" s="75"/>
      <c r="OEA51" s="75"/>
      <c r="OEB51" s="75"/>
      <c r="OEC51" s="75"/>
      <c r="OED51" s="75"/>
      <c r="OEE51" s="75"/>
      <c r="OEF51" s="75"/>
      <c r="OEG51" s="75"/>
      <c r="OEH51" s="75"/>
      <c r="OEI51" s="75"/>
      <c r="OEJ51" s="75"/>
      <c r="OEK51" s="75"/>
      <c r="OEL51" s="75"/>
      <c r="OEM51" s="75"/>
      <c r="OEN51" s="75"/>
      <c r="OEO51" s="75"/>
      <c r="OEP51" s="75"/>
      <c r="OEQ51" s="75"/>
      <c r="OER51" s="75"/>
      <c r="OES51" s="75"/>
      <c r="OET51" s="75"/>
      <c r="OEU51" s="75"/>
      <c r="OEV51" s="75"/>
      <c r="OEW51" s="75"/>
      <c r="OEX51" s="75"/>
      <c r="OEY51" s="75"/>
      <c r="OEZ51" s="75"/>
      <c r="OFA51" s="75"/>
      <c r="OFB51" s="75"/>
      <c r="OFC51" s="75"/>
      <c r="OFD51" s="75"/>
      <c r="OFE51" s="75"/>
      <c r="OFF51" s="75"/>
      <c r="OFG51" s="75"/>
      <c r="OFH51" s="75"/>
      <c r="OFI51" s="75"/>
      <c r="OFJ51" s="75"/>
      <c r="OFK51" s="75"/>
      <c r="OFL51" s="75"/>
      <c r="OFM51" s="75"/>
      <c r="OFN51" s="75"/>
      <c r="OFO51" s="75"/>
      <c r="OFP51" s="75"/>
      <c r="OFQ51" s="75"/>
      <c r="OFR51" s="75"/>
      <c r="OFS51" s="75"/>
      <c r="OFT51" s="75"/>
      <c r="OFU51" s="75"/>
      <c r="OFV51" s="75"/>
      <c r="OFW51" s="75"/>
      <c r="OFX51" s="75"/>
      <c r="OFY51" s="75"/>
      <c r="OFZ51" s="75"/>
      <c r="OGA51" s="75"/>
      <c r="OGB51" s="75"/>
      <c r="OGC51" s="75"/>
      <c r="OGD51" s="75"/>
      <c r="OGE51" s="75"/>
      <c r="OGF51" s="75"/>
      <c r="OGG51" s="75"/>
      <c r="OGH51" s="75"/>
      <c r="OGI51" s="75"/>
      <c r="OGJ51" s="75"/>
      <c r="OGK51" s="75"/>
      <c r="OGL51" s="75"/>
      <c r="OGM51" s="75"/>
      <c r="OGN51" s="75"/>
      <c r="OGO51" s="75"/>
      <c r="OGP51" s="75"/>
      <c r="OGQ51" s="75"/>
      <c r="OGR51" s="75"/>
      <c r="OGS51" s="75"/>
      <c r="OGT51" s="75"/>
      <c r="OGU51" s="75"/>
      <c r="OGV51" s="75"/>
      <c r="OGW51" s="75"/>
      <c r="OGX51" s="75"/>
      <c r="OGY51" s="75"/>
      <c r="OGZ51" s="75"/>
      <c r="OHA51" s="75"/>
      <c r="OHB51" s="75"/>
      <c r="OHC51" s="75"/>
      <c r="OHD51" s="75"/>
      <c r="OHE51" s="75"/>
      <c r="OHF51" s="75"/>
      <c r="OHG51" s="75"/>
      <c r="OHH51" s="75"/>
      <c r="OHI51" s="75"/>
      <c r="OHJ51" s="75"/>
      <c r="OHK51" s="75"/>
      <c r="OHL51" s="75"/>
      <c r="OHM51" s="75"/>
      <c r="OHN51" s="75"/>
      <c r="OHO51" s="75"/>
      <c r="OHP51" s="75"/>
      <c r="OHQ51" s="75"/>
      <c r="OHR51" s="75"/>
      <c r="OHS51" s="75"/>
      <c r="OHT51" s="75"/>
      <c r="OHU51" s="75"/>
      <c r="OHV51" s="75"/>
      <c r="OHW51" s="75"/>
      <c r="OHX51" s="75"/>
      <c r="OHY51" s="75"/>
      <c r="OHZ51" s="75"/>
      <c r="OIA51" s="75"/>
      <c r="OIB51" s="75"/>
      <c r="OIC51" s="75"/>
      <c r="OID51" s="75"/>
      <c r="OIE51" s="75"/>
      <c r="OIF51" s="75"/>
      <c r="OIG51" s="75"/>
      <c r="OIH51" s="75"/>
      <c r="OII51" s="75"/>
      <c r="OIJ51" s="75"/>
      <c r="OIK51" s="75"/>
      <c r="OIL51" s="75"/>
      <c r="OIM51" s="75"/>
      <c r="OIN51" s="75"/>
      <c r="OIO51" s="75"/>
      <c r="OIP51" s="75"/>
      <c r="OIQ51" s="75"/>
      <c r="OIR51" s="75"/>
      <c r="OIS51" s="75"/>
      <c r="OIT51" s="75"/>
      <c r="OIU51" s="75"/>
      <c r="OIV51" s="75"/>
      <c r="OIW51" s="75"/>
      <c r="OIX51" s="75"/>
      <c r="OIY51" s="75"/>
      <c r="OIZ51" s="75"/>
      <c r="OJA51" s="75"/>
      <c r="OJB51" s="75"/>
      <c r="OJC51" s="75"/>
      <c r="OJD51" s="75"/>
      <c r="OJE51" s="75"/>
      <c r="OJF51" s="75"/>
      <c r="OJG51" s="75"/>
      <c r="OJH51" s="75"/>
      <c r="OJI51" s="75"/>
      <c r="OJJ51" s="75"/>
      <c r="OJK51" s="75"/>
      <c r="OJL51" s="75"/>
      <c r="OJM51" s="75"/>
      <c r="OJN51" s="75"/>
      <c r="OJO51" s="75"/>
      <c r="OJP51" s="75"/>
      <c r="OJQ51" s="75"/>
      <c r="OJR51" s="75"/>
      <c r="OJS51" s="75"/>
      <c r="OJT51" s="75"/>
      <c r="OJU51" s="75"/>
      <c r="OJV51" s="75"/>
      <c r="OJW51" s="75"/>
      <c r="OJX51" s="75"/>
      <c r="OJY51" s="75"/>
      <c r="OJZ51" s="75"/>
      <c r="OKA51" s="75"/>
      <c r="OKB51" s="75"/>
      <c r="OKC51" s="75"/>
      <c r="OKD51" s="75"/>
      <c r="OKE51" s="75"/>
      <c r="OKF51" s="75"/>
      <c r="OKG51" s="75"/>
      <c r="OKH51" s="75"/>
      <c r="OKI51" s="75"/>
      <c r="OKJ51" s="75"/>
      <c r="OKK51" s="75"/>
      <c r="OKL51" s="75"/>
      <c r="OKM51" s="75"/>
      <c r="OKN51" s="75"/>
      <c r="OKO51" s="75"/>
      <c r="OKP51" s="75"/>
      <c r="OKQ51" s="75"/>
      <c r="OKR51" s="75"/>
      <c r="OKS51" s="75"/>
      <c r="OKT51" s="75"/>
      <c r="OKU51" s="75"/>
      <c r="OKV51" s="75"/>
      <c r="OKW51" s="75"/>
      <c r="OKX51" s="75"/>
      <c r="OKY51" s="75"/>
      <c r="OKZ51" s="75"/>
      <c r="OLA51" s="75"/>
      <c r="OLB51" s="75"/>
      <c r="OLC51" s="75"/>
      <c r="OLD51" s="75"/>
      <c r="OLE51" s="75"/>
      <c r="OLF51" s="75"/>
      <c r="OLG51" s="75"/>
      <c r="OLH51" s="75"/>
      <c r="OLI51" s="75"/>
      <c r="OLJ51" s="75"/>
      <c r="OLK51" s="75"/>
      <c r="OLL51" s="75"/>
      <c r="OLM51" s="75"/>
      <c r="OLN51" s="75"/>
      <c r="OLO51" s="75"/>
      <c r="OLP51" s="75"/>
      <c r="OLQ51" s="75"/>
      <c r="OLR51" s="75"/>
      <c r="OLS51" s="75"/>
      <c r="OLT51" s="75"/>
      <c r="OLU51" s="75"/>
      <c r="OLV51" s="75"/>
      <c r="OLW51" s="75"/>
      <c r="OLX51" s="75"/>
      <c r="OLY51" s="75"/>
      <c r="OLZ51" s="75"/>
      <c r="OMA51" s="75"/>
      <c r="OMB51" s="75"/>
      <c r="OMC51" s="75"/>
      <c r="OMD51" s="75"/>
      <c r="OME51" s="75"/>
      <c r="OMF51" s="75"/>
      <c r="OMG51" s="75"/>
      <c r="OMH51" s="75"/>
      <c r="OMI51" s="75"/>
      <c r="OMJ51" s="75"/>
      <c r="OMK51" s="75"/>
      <c r="OML51" s="75"/>
      <c r="OMM51" s="75"/>
      <c r="OMN51" s="75"/>
      <c r="OMO51" s="75"/>
      <c r="OMP51" s="75"/>
      <c r="OMQ51" s="75"/>
      <c r="OMR51" s="75"/>
      <c r="OMS51" s="75"/>
      <c r="OMT51" s="75"/>
      <c r="OMU51" s="75"/>
      <c r="OMV51" s="75"/>
      <c r="OMW51" s="75"/>
      <c r="OMX51" s="75"/>
      <c r="OMY51" s="75"/>
      <c r="OMZ51" s="75"/>
      <c r="ONA51" s="75"/>
      <c r="ONB51" s="75"/>
      <c r="ONC51" s="75"/>
      <c r="OND51" s="75"/>
      <c r="ONE51" s="75"/>
      <c r="ONF51" s="75"/>
      <c r="ONG51" s="75"/>
      <c r="ONH51" s="75"/>
      <c r="ONI51" s="75"/>
      <c r="ONJ51" s="75"/>
      <c r="ONK51" s="75"/>
      <c r="ONL51" s="75"/>
      <c r="ONM51" s="75"/>
      <c r="ONN51" s="75"/>
      <c r="ONO51" s="75"/>
      <c r="ONP51" s="75"/>
      <c r="ONQ51" s="75"/>
      <c r="ONR51" s="75"/>
      <c r="ONS51" s="75"/>
      <c r="ONT51" s="75"/>
      <c r="ONU51" s="75"/>
      <c r="ONV51" s="75"/>
      <c r="ONW51" s="75"/>
      <c r="ONX51" s="75"/>
      <c r="ONY51" s="75"/>
      <c r="ONZ51" s="75"/>
      <c r="OOA51" s="75"/>
      <c r="OOB51" s="75"/>
      <c r="OOC51" s="75"/>
      <c r="OOD51" s="75"/>
      <c r="OOE51" s="75"/>
      <c r="OOF51" s="75"/>
      <c r="OOG51" s="75"/>
      <c r="OOH51" s="75"/>
      <c r="OOI51" s="75"/>
      <c r="OOJ51" s="75"/>
      <c r="OOK51" s="75"/>
      <c r="OOL51" s="75"/>
      <c r="OOM51" s="75"/>
      <c r="OON51" s="75"/>
      <c r="OOO51" s="75"/>
      <c r="OOP51" s="75"/>
      <c r="OOQ51" s="75"/>
      <c r="OOR51" s="75"/>
      <c r="OOS51" s="75"/>
      <c r="OOT51" s="75"/>
      <c r="OOU51" s="75"/>
      <c r="OOV51" s="75"/>
      <c r="OOW51" s="75"/>
      <c r="OOX51" s="75"/>
      <c r="OOY51" s="75"/>
      <c r="OOZ51" s="75"/>
      <c r="OPA51" s="75"/>
      <c r="OPB51" s="75"/>
      <c r="OPC51" s="75"/>
      <c r="OPD51" s="75"/>
      <c r="OPE51" s="75"/>
      <c r="OPF51" s="75"/>
      <c r="OPG51" s="75"/>
      <c r="OPH51" s="75"/>
      <c r="OPI51" s="75"/>
      <c r="OPJ51" s="75"/>
      <c r="OPK51" s="75"/>
      <c r="OPL51" s="75"/>
      <c r="OPM51" s="75"/>
      <c r="OPN51" s="75"/>
      <c r="OPO51" s="75"/>
      <c r="OPP51" s="75"/>
      <c r="OPQ51" s="75"/>
      <c r="OPR51" s="75"/>
      <c r="OPS51" s="75"/>
      <c r="OPT51" s="75"/>
      <c r="OPU51" s="75"/>
      <c r="OPV51" s="75"/>
      <c r="OPW51" s="75"/>
      <c r="OPX51" s="75"/>
      <c r="OPY51" s="75"/>
      <c r="OPZ51" s="75"/>
      <c r="OQA51" s="75"/>
      <c r="OQB51" s="75"/>
      <c r="OQC51" s="75"/>
      <c r="OQD51" s="75"/>
      <c r="OQE51" s="75"/>
      <c r="OQF51" s="75"/>
      <c r="OQG51" s="75"/>
      <c r="OQH51" s="75"/>
      <c r="OQI51" s="75"/>
      <c r="OQJ51" s="75"/>
      <c r="OQK51" s="75"/>
      <c r="OQL51" s="75"/>
      <c r="OQM51" s="75"/>
      <c r="OQN51" s="75"/>
      <c r="OQO51" s="75"/>
      <c r="OQP51" s="75"/>
      <c r="OQQ51" s="75"/>
      <c r="OQR51" s="75"/>
      <c r="OQS51" s="75"/>
      <c r="OQT51" s="75"/>
      <c r="OQU51" s="75"/>
      <c r="OQV51" s="75"/>
      <c r="OQW51" s="75"/>
      <c r="OQX51" s="75"/>
      <c r="OQY51" s="75"/>
      <c r="OQZ51" s="75"/>
      <c r="ORA51" s="75"/>
      <c r="ORB51" s="75"/>
      <c r="ORC51" s="75"/>
      <c r="ORD51" s="75"/>
      <c r="ORE51" s="75"/>
      <c r="ORF51" s="75"/>
      <c r="ORG51" s="75"/>
      <c r="ORH51" s="75"/>
      <c r="ORI51" s="75"/>
      <c r="ORJ51" s="75"/>
      <c r="ORK51" s="75"/>
      <c r="ORL51" s="75"/>
      <c r="ORM51" s="75"/>
      <c r="ORN51" s="75"/>
      <c r="ORO51" s="75"/>
      <c r="ORP51" s="75"/>
      <c r="ORQ51" s="75"/>
      <c r="ORR51" s="75"/>
      <c r="ORS51" s="75"/>
      <c r="ORT51" s="75"/>
      <c r="ORU51" s="75"/>
      <c r="ORV51" s="75"/>
      <c r="ORW51" s="75"/>
      <c r="ORX51" s="75"/>
      <c r="ORY51" s="75"/>
      <c r="ORZ51" s="75"/>
      <c r="OSA51" s="75"/>
      <c r="OSB51" s="75"/>
      <c r="OSC51" s="75"/>
      <c r="OSD51" s="75"/>
      <c r="OSE51" s="75"/>
      <c r="OSF51" s="75"/>
      <c r="OSG51" s="75"/>
      <c r="OSH51" s="75"/>
      <c r="OSI51" s="75"/>
      <c r="OSJ51" s="75"/>
      <c r="OSK51" s="75"/>
      <c r="OSL51" s="75"/>
      <c r="OSM51" s="75"/>
      <c r="OSN51" s="75"/>
      <c r="OSO51" s="75"/>
      <c r="OSP51" s="75"/>
      <c r="OSQ51" s="75"/>
      <c r="OSR51" s="75"/>
      <c r="OSS51" s="75"/>
      <c r="OST51" s="75"/>
      <c r="OSU51" s="75"/>
      <c r="OSV51" s="75"/>
      <c r="OSW51" s="75"/>
      <c r="OSX51" s="75"/>
      <c r="OSY51" s="75"/>
      <c r="OSZ51" s="75"/>
      <c r="OTA51" s="75"/>
      <c r="OTB51" s="75"/>
      <c r="OTC51" s="75"/>
      <c r="OTD51" s="75"/>
      <c r="OTE51" s="75"/>
      <c r="OTF51" s="75"/>
      <c r="OTG51" s="75"/>
      <c r="OTH51" s="75"/>
      <c r="OTI51" s="75"/>
      <c r="OTJ51" s="75"/>
      <c r="OTK51" s="75"/>
      <c r="OTL51" s="75"/>
      <c r="OTM51" s="75"/>
      <c r="OTN51" s="75"/>
      <c r="OTO51" s="75"/>
      <c r="OTP51" s="75"/>
      <c r="OTQ51" s="75"/>
      <c r="OTR51" s="75"/>
      <c r="OTS51" s="75"/>
      <c r="OTT51" s="75"/>
      <c r="OTU51" s="75"/>
      <c r="OTV51" s="75"/>
      <c r="OTW51" s="75"/>
      <c r="OTX51" s="75"/>
      <c r="OTY51" s="75"/>
      <c r="OTZ51" s="75"/>
      <c r="OUA51" s="75"/>
      <c r="OUB51" s="75"/>
      <c r="OUC51" s="75"/>
      <c r="OUD51" s="75"/>
      <c r="OUE51" s="75"/>
      <c r="OUF51" s="75"/>
      <c r="OUG51" s="75"/>
      <c r="OUH51" s="75"/>
      <c r="OUI51" s="75"/>
      <c r="OUJ51" s="75"/>
      <c r="OUK51" s="75"/>
      <c r="OUL51" s="75"/>
      <c r="OUM51" s="75"/>
      <c r="OUN51" s="75"/>
      <c r="OUO51" s="75"/>
      <c r="OUP51" s="75"/>
      <c r="OUQ51" s="75"/>
      <c r="OUR51" s="75"/>
      <c r="OUS51" s="75"/>
      <c r="OUT51" s="75"/>
      <c r="OUU51" s="75"/>
      <c r="OUV51" s="75"/>
      <c r="OUW51" s="75"/>
      <c r="OUX51" s="75"/>
      <c r="OUY51" s="75"/>
      <c r="OUZ51" s="75"/>
      <c r="OVA51" s="75"/>
      <c r="OVB51" s="75"/>
      <c r="OVC51" s="75"/>
      <c r="OVD51" s="75"/>
      <c r="OVE51" s="75"/>
      <c r="OVF51" s="75"/>
      <c r="OVG51" s="75"/>
      <c r="OVH51" s="75"/>
      <c r="OVI51" s="75"/>
      <c r="OVJ51" s="75"/>
      <c r="OVK51" s="75"/>
      <c r="OVL51" s="75"/>
      <c r="OVM51" s="75"/>
      <c r="OVN51" s="75"/>
      <c r="OVO51" s="75"/>
      <c r="OVP51" s="75"/>
      <c r="OVQ51" s="75"/>
      <c r="OVR51" s="75"/>
      <c r="OVS51" s="75"/>
      <c r="OVT51" s="75"/>
      <c r="OVU51" s="75"/>
      <c r="OVV51" s="75"/>
      <c r="OVW51" s="75"/>
      <c r="OVX51" s="75"/>
      <c r="OVY51" s="75"/>
      <c r="OVZ51" s="75"/>
      <c r="OWA51" s="75"/>
      <c r="OWB51" s="75"/>
      <c r="OWC51" s="75"/>
      <c r="OWD51" s="75"/>
      <c r="OWE51" s="75"/>
      <c r="OWF51" s="75"/>
      <c r="OWG51" s="75"/>
      <c r="OWH51" s="75"/>
      <c r="OWI51" s="75"/>
      <c r="OWJ51" s="75"/>
      <c r="OWK51" s="75"/>
      <c r="OWL51" s="75"/>
      <c r="OWM51" s="75"/>
      <c r="OWN51" s="75"/>
      <c r="OWO51" s="75"/>
      <c r="OWP51" s="75"/>
      <c r="OWQ51" s="75"/>
      <c r="OWR51" s="75"/>
      <c r="OWS51" s="75"/>
      <c r="OWT51" s="75"/>
      <c r="OWU51" s="75"/>
      <c r="OWV51" s="75"/>
      <c r="OWW51" s="75"/>
      <c r="OWX51" s="75"/>
      <c r="OWY51" s="75"/>
      <c r="OWZ51" s="75"/>
      <c r="OXA51" s="75"/>
      <c r="OXB51" s="75"/>
      <c r="OXC51" s="75"/>
      <c r="OXD51" s="75"/>
      <c r="OXE51" s="75"/>
      <c r="OXF51" s="75"/>
      <c r="OXG51" s="75"/>
      <c r="OXH51" s="75"/>
      <c r="OXI51" s="75"/>
      <c r="OXJ51" s="75"/>
      <c r="OXK51" s="75"/>
      <c r="OXL51" s="75"/>
      <c r="OXM51" s="75"/>
      <c r="OXN51" s="75"/>
      <c r="OXO51" s="75"/>
      <c r="OXP51" s="75"/>
      <c r="OXQ51" s="75"/>
      <c r="OXR51" s="75"/>
      <c r="OXS51" s="75"/>
      <c r="OXT51" s="75"/>
      <c r="OXU51" s="75"/>
      <c r="OXV51" s="75"/>
      <c r="OXW51" s="75"/>
      <c r="OXX51" s="75"/>
      <c r="OXY51" s="75"/>
      <c r="OXZ51" s="75"/>
      <c r="OYA51" s="75"/>
      <c r="OYB51" s="75"/>
      <c r="OYC51" s="75"/>
      <c r="OYD51" s="75"/>
      <c r="OYE51" s="75"/>
      <c r="OYF51" s="75"/>
      <c r="OYG51" s="75"/>
      <c r="OYH51" s="75"/>
      <c r="OYI51" s="75"/>
      <c r="OYJ51" s="75"/>
      <c r="OYK51" s="75"/>
      <c r="OYL51" s="75"/>
      <c r="OYM51" s="75"/>
      <c r="OYN51" s="75"/>
      <c r="OYO51" s="75"/>
      <c r="OYP51" s="75"/>
      <c r="OYQ51" s="75"/>
      <c r="OYR51" s="75"/>
      <c r="OYS51" s="75"/>
      <c r="OYT51" s="75"/>
      <c r="OYU51" s="75"/>
      <c r="OYV51" s="75"/>
      <c r="OYW51" s="75"/>
      <c r="OYX51" s="75"/>
      <c r="OYY51" s="75"/>
      <c r="OYZ51" s="75"/>
      <c r="OZA51" s="75"/>
      <c r="OZB51" s="75"/>
      <c r="OZC51" s="75"/>
      <c r="OZD51" s="75"/>
      <c r="OZE51" s="75"/>
      <c r="OZF51" s="75"/>
      <c r="OZG51" s="75"/>
      <c r="OZH51" s="75"/>
      <c r="OZI51" s="75"/>
      <c r="OZJ51" s="75"/>
      <c r="OZK51" s="75"/>
      <c r="OZL51" s="75"/>
      <c r="OZM51" s="75"/>
      <c r="OZN51" s="75"/>
      <c r="OZO51" s="75"/>
      <c r="OZP51" s="75"/>
      <c r="OZQ51" s="75"/>
      <c r="OZR51" s="75"/>
      <c r="OZS51" s="75"/>
      <c r="OZT51" s="75"/>
      <c r="OZU51" s="75"/>
      <c r="OZV51" s="75"/>
      <c r="OZW51" s="75"/>
      <c r="OZX51" s="75"/>
      <c r="OZY51" s="75"/>
      <c r="OZZ51" s="75"/>
      <c r="PAA51" s="75"/>
      <c r="PAB51" s="75"/>
      <c r="PAC51" s="75"/>
      <c r="PAD51" s="75"/>
      <c r="PAE51" s="75"/>
      <c r="PAF51" s="75"/>
      <c r="PAG51" s="75"/>
      <c r="PAH51" s="75"/>
      <c r="PAI51" s="75"/>
      <c r="PAJ51" s="75"/>
      <c r="PAK51" s="75"/>
      <c r="PAL51" s="75"/>
      <c r="PAM51" s="75"/>
      <c r="PAN51" s="75"/>
      <c r="PAO51" s="75"/>
      <c r="PAP51" s="75"/>
      <c r="PAQ51" s="75"/>
      <c r="PAR51" s="75"/>
      <c r="PAS51" s="75"/>
      <c r="PAT51" s="75"/>
      <c r="PAU51" s="75"/>
      <c r="PAV51" s="75"/>
      <c r="PAW51" s="75"/>
      <c r="PAX51" s="75"/>
      <c r="PAY51" s="75"/>
      <c r="PAZ51" s="75"/>
      <c r="PBA51" s="75"/>
      <c r="PBB51" s="75"/>
      <c r="PBC51" s="75"/>
      <c r="PBD51" s="75"/>
      <c r="PBE51" s="75"/>
      <c r="PBF51" s="75"/>
      <c r="PBG51" s="75"/>
      <c r="PBH51" s="75"/>
      <c r="PBI51" s="75"/>
      <c r="PBJ51" s="75"/>
      <c r="PBK51" s="75"/>
      <c r="PBL51" s="75"/>
      <c r="PBM51" s="75"/>
      <c r="PBN51" s="75"/>
      <c r="PBO51" s="75"/>
      <c r="PBP51" s="75"/>
      <c r="PBQ51" s="75"/>
      <c r="PBR51" s="75"/>
      <c r="PBS51" s="75"/>
      <c r="PBT51" s="75"/>
      <c r="PBU51" s="75"/>
      <c r="PBV51" s="75"/>
      <c r="PBW51" s="75"/>
      <c r="PBX51" s="75"/>
      <c r="PBY51" s="75"/>
      <c r="PBZ51" s="75"/>
      <c r="PCA51" s="75"/>
      <c r="PCB51" s="75"/>
      <c r="PCC51" s="75"/>
      <c r="PCD51" s="75"/>
      <c r="PCE51" s="75"/>
      <c r="PCF51" s="75"/>
      <c r="PCG51" s="75"/>
      <c r="PCH51" s="75"/>
      <c r="PCI51" s="75"/>
      <c r="PCJ51" s="75"/>
      <c r="PCK51" s="75"/>
      <c r="PCL51" s="75"/>
      <c r="PCM51" s="75"/>
      <c r="PCN51" s="75"/>
      <c r="PCO51" s="75"/>
      <c r="PCP51" s="75"/>
      <c r="PCQ51" s="75"/>
      <c r="PCR51" s="75"/>
      <c r="PCS51" s="75"/>
      <c r="PCT51" s="75"/>
      <c r="PCU51" s="75"/>
      <c r="PCV51" s="75"/>
      <c r="PCW51" s="75"/>
      <c r="PCX51" s="75"/>
      <c r="PCY51" s="75"/>
      <c r="PCZ51" s="75"/>
      <c r="PDA51" s="75"/>
      <c r="PDB51" s="75"/>
      <c r="PDC51" s="75"/>
      <c r="PDD51" s="75"/>
      <c r="PDE51" s="75"/>
      <c r="PDF51" s="75"/>
      <c r="PDG51" s="75"/>
      <c r="PDH51" s="75"/>
      <c r="PDI51" s="75"/>
      <c r="PDJ51" s="75"/>
      <c r="PDK51" s="75"/>
      <c r="PDL51" s="75"/>
      <c r="PDM51" s="75"/>
      <c r="PDN51" s="75"/>
      <c r="PDO51" s="75"/>
      <c r="PDP51" s="75"/>
      <c r="PDQ51" s="75"/>
      <c r="PDR51" s="75"/>
      <c r="PDS51" s="75"/>
      <c r="PDT51" s="75"/>
      <c r="PDU51" s="75"/>
      <c r="PDV51" s="75"/>
      <c r="PDW51" s="75"/>
      <c r="PDX51" s="75"/>
      <c r="PDY51" s="75"/>
      <c r="PDZ51" s="75"/>
      <c r="PEA51" s="75"/>
      <c r="PEB51" s="75"/>
      <c r="PEC51" s="75"/>
      <c r="PED51" s="75"/>
      <c r="PEE51" s="75"/>
      <c r="PEF51" s="75"/>
      <c r="PEG51" s="75"/>
      <c r="PEH51" s="75"/>
      <c r="PEI51" s="75"/>
      <c r="PEJ51" s="75"/>
      <c r="PEK51" s="75"/>
      <c r="PEL51" s="75"/>
      <c r="PEM51" s="75"/>
      <c r="PEN51" s="75"/>
      <c r="PEO51" s="75"/>
      <c r="PEP51" s="75"/>
      <c r="PEQ51" s="75"/>
      <c r="PER51" s="75"/>
      <c r="PES51" s="75"/>
      <c r="PET51" s="75"/>
      <c r="PEU51" s="75"/>
      <c r="PEV51" s="75"/>
      <c r="PEW51" s="75"/>
      <c r="PEX51" s="75"/>
      <c r="PEY51" s="75"/>
      <c r="PEZ51" s="75"/>
      <c r="PFA51" s="75"/>
      <c r="PFB51" s="75"/>
      <c r="PFC51" s="75"/>
      <c r="PFD51" s="75"/>
      <c r="PFE51" s="75"/>
      <c r="PFF51" s="75"/>
      <c r="PFG51" s="75"/>
      <c r="PFH51" s="75"/>
      <c r="PFI51" s="75"/>
      <c r="PFJ51" s="75"/>
      <c r="PFK51" s="75"/>
      <c r="PFL51" s="75"/>
      <c r="PFM51" s="75"/>
      <c r="PFN51" s="75"/>
      <c r="PFO51" s="75"/>
      <c r="PFP51" s="75"/>
      <c r="PFQ51" s="75"/>
      <c r="PFR51" s="75"/>
      <c r="PFS51" s="75"/>
      <c r="PFT51" s="75"/>
      <c r="PFU51" s="75"/>
      <c r="PFV51" s="75"/>
      <c r="PFW51" s="75"/>
      <c r="PFX51" s="75"/>
      <c r="PFY51" s="75"/>
      <c r="PFZ51" s="75"/>
      <c r="PGA51" s="75"/>
      <c r="PGB51" s="75"/>
      <c r="PGC51" s="75"/>
      <c r="PGD51" s="75"/>
      <c r="PGE51" s="75"/>
      <c r="PGF51" s="75"/>
      <c r="PGG51" s="75"/>
      <c r="PGH51" s="75"/>
      <c r="PGI51" s="75"/>
      <c r="PGJ51" s="75"/>
      <c r="PGK51" s="75"/>
      <c r="PGL51" s="75"/>
      <c r="PGM51" s="75"/>
      <c r="PGN51" s="75"/>
      <c r="PGO51" s="75"/>
      <c r="PGP51" s="75"/>
      <c r="PGQ51" s="75"/>
      <c r="PGR51" s="75"/>
      <c r="PGS51" s="75"/>
      <c r="PGT51" s="75"/>
      <c r="PGU51" s="75"/>
      <c r="PGV51" s="75"/>
      <c r="PGW51" s="75"/>
      <c r="PGX51" s="75"/>
      <c r="PGY51" s="75"/>
      <c r="PGZ51" s="75"/>
      <c r="PHA51" s="75"/>
      <c r="PHB51" s="75"/>
      <c r="PHC51" s="75"/>
      <c r="PHD51" s="75"/>
      <c r="PHE51" s="75"/>
      <c r="PHF51" s="75"/>
      <c r="PHG51" s="75"/>
      <c r="PHH51" s="75"/>
      <c r="PHI51" s="75"/>
      <c r="PHJ51" s="75"/>
      <c r="PHK51" s="75"/>
      <c r="PHL51" s="75"/>
      <c r="PHM51" s="75"/>
      <c r="PHN51" s="75"/>
      <c r="PHO51" s="75"/>
      <c r="PHP51" s="75"/>
      <c r="PHQ51" s="75"/>
      <c r="PHR51" s="75"/>
      <c r="PHS51" s="75"/>
      <c r="PHT51" s="75"/>
      <c r="PHU51" s="75"/>
      <c r="PHV51" s="75"/>
      <c r="PHW51" s="75"/>
      <c r="PHX51" s="75"/>
      <c r="PHY51" s="75"/>
      <c r="PHZ51" s="75"/>
      <c r="PIA51" s="75"/>
      <c r="PIB51" s="75"/>
      <c r="PIC51" s="75"/>
      <c r="PID51" s="75"/>
      <c r="PIE51" s="75"/>
      <c r="PIF51" s="75"/>
      <c r="PIG51" s="75"/>
      <c r="PIH51" s="75"/>
      <c r="PII51" s="75"/>
      <c r="PIJ51" s="75"/>
      <c r="PIK51" s="75"/>
      <c r="PIL51" s="75"/>
      <c r="PIM51" s="75"/>
      <c r="PIN51" s="75"/>
      <c r="PIO51" s="75"/>
      <c r="PIP51" s="75"/>
      <c r="PIQ51" s="75"/>
      <c r="PIR51" s="75"/>
      <c r="PIS51" s="75"/>
      <c r="PIT51" s="75"/>
      <c r="PIU51" s="75"/>
      <c r="PIV51" s="75"/>
      <c r="PIW51" s="75"/>
      <c r="PIX51" s="75"/>
      <c r="PIY51" s="75"/>
      <c r="PIZ51" s="75"/>
      <c r="PJA51" s="75"/>
      <c r="PJB51" s="75"/>
      <c r="PJC51" s="75"/>
      <c r="PJD51" s="75"/>
      <c r="PJE51" s="75"/>
      <c r="PJF51" s="75"/>
      <c r="PJG51" s="75"/>
      <c r="PJH51" s="75"/>
      <c r="PJI51" s="75"/>
      <c r="PJJ51" s="75"/>
      <c r="PJK51" s="75"/>
      <c r="PJL51" s="75"/>
      <c r="PJM51" s="75"/>
      <c r="PJN51" s="75"/>
      <c r="PJO51" s="75"/>
      <c r="PJP51" s="75"/>
      <c r="PJQ51" s="75"/>
      <c r="PJR51" s="75"/>
      <c r="PJS51" s="75"/>
      <c r="PJT51" s="75"/>
      <c r="PJU51" s="75"/>
      <c r="PJV51" s="75"/>
      <c r="PJW51" s="75"/>
      <c r="PJX51" s="75"/>
      <c r="PJY51" s="75"/>
      <c r="PJZ51" s="75"/>
      <c r="PKA51" s="75"/>
      <c r="PKB51" s="75"/>
      <c r="PKC51" s="75"/>
      <c r="PKD51" s="75"/>
      <c r="PKE51" s="75"/>
      <c r="PKF51" s="75"/>
      <c r="PKG51" s="75"/>
      <c r="PKH51" s="75"/>
      <c r="PKI51" s="75"/>
      <c r="PKJ51" s="75"/>
      <c r="PKK51" s="75"/>
      <c r="PKL51" s="75"/>
      <c r="PKM51" s="75"/>
      <c r="PKN51" s="75"/>
      <c r="PKO51" s="75"/>
      <c r="PKP51" s="75"/>
      <c r="PKQ51" s="75"/>
      <c r="PKR51" s="75"/>
      <c r="PKS51" s="75"/>
      <c r="PKT51" s="75"/>
      <c r="PKU51" s="75"/>
      <c r="PKV51" s="75"/>
      <c r="PKW51" s="75"/>
      <c r="PKX51" s="75"/>
      <c r="PKY51" s="75"/>
      <c r="PKZ51" s="75"/>
      <c r="PLA51" s="75"/>
      <c r="PLB51" s="75"/>
      <c r="PLC51" s="75"/>
      <c r="PLD51" s="75"/>
      <c r="PLE51" s="75"/>
      <c r="PLF51" s="75"/>
      <c r="PLG51" s="75"/>
      <c r="PLH51" s="75"/>
      <c r="PLI51" s="75"/>
      <c r="PLJ51" s="75"/>
      <c r="PLK51" s="75"/>
      <c r="PLL51" s="75"/>
      <c r="PLM51" s="75"/>
      <c r="PLN51" s="75"/>
      <c r="PLO51" s="75"/>
      <c r="PLP51" s="75"/>
      <c r="PLQ51" s="75"/>
      <c r="PLR51" s="75"/>
      <c r="PLS51" s="75"/>
      <c r="PLT51" s="75"/>
      <c r="PLU51" s="75"/>
      <c r="PLV51" s="75"/>
      <c r="PLW51" s="75"/>
      <c r="PLX51" s="75"/>
      <c r="PLY51" s="75"/>
      <c r="PLZ51" s="75"/>
      <c r="PMA51" s="75"/>
      <c r="PMB51" s="75"/>
      <c r="PMC51" s="75"/>
      <c r="PMD51" s="75"/>
      <c r="PME51" s="75"/>
      <c r="PMF51" s="75"/>
      <c r="PMG51" s="75"/>
      <c r="PMH51" s="75"/>
      <c r="PMI51" s="75"/>
      <c r="PMJ51" s="75"/>
      <c r="PMK51" s="75"/>
      <c r="PML51" s="75"/>
      <c r="PMM51" s="75"/>
      <c r="PMN51" s="75"/>
      <c r="PMO51" s="75"/>
      <c r="PMP51" s="75"/>
      <c r="PMQ51" s="75"/>
      <c r="PMR51" s="75"/>
      <c r="PMS51" s="75"/>
      <c r="PMT51" s="75"/>
      <c r="PMU51" s="75"/>
      <c r="PMV51" s="75"/>
      <c r="PMW51" s="75"/>
      <c r="PMX51" s="75"/>
      <c r="PMY51" s="75"/>
      <c r="PMZ51" s="75"/>
      <c r="PNA51" s="75"/>
      <c r="PNB51" s="75"/>
      <c r="PNC51" s="75"/>
      <c r="PND51" s="75"/>
      <c r="PNE51" s="75"/>
      <c r="PNF51" s="75"/>
      <c r="PNG51" s="75"/>
      <c r="PNH51" s="75"/>
      <c r="PNI51" s="75"/>
      <c r="PNJ51" s="75"/>
      <c r="PNK51" s="75"/>
      <c r="PNL51" s="75"/>
      <c r="PNM51" s="75"/>
      <c r="PNN51" s="75"/>
      <c r="PNO51" s="75"/>
      <c r="PNP51" s="75"/>
      <c r="PNQ51" s="75"/>
      <c r="PNR51" s="75"/>
      <c r="PNS51" s="75"/>
      <c r="PNT51" s="75"/>
      <c r="PNU51" s="75"/>
      <c r="PNV51" s="75"/>
      <c r="PNW51" s="75"/>
      <c r="PNX51" s="75"/>
      <c r="PNY51" s="75"/>
      <c r="PNZ51" s="75"/>
      <c r="POA51" s="75"/>
      <c r="POB51" s="75"/>
      <c r="POC51" s="75"/>
      <c r="POD51" s="75"/>
      <c r="POE51" s="75"/>
      <c r="POF51" s="75"/>
      <c r="POG51" s="75"/>
      <c r="POH51" s="75"/>
      <c r="POI51" s="75"/>
      <c r="POJ51" s="75"/>
      <c r="POK51" s="75"/>
      <c r="POL51" s="75"/>
      <c r="POM51" s="75"/>
      <c r="PON51" s="75"/>
      <c r="POO51" s="75"/>
      <c r="POP51" s="75"/>
      <c r="POQ51" s="75"/>
      <c r="POR51" s="75"/>
      <c r="POS51" s="75"/>
      <c r="POT51" s="75"/>
      <c r="POU51" s="75"/>
      <c r="POV51" s="75"/>
      <c r="POW51" s="75"/>
      <c r="POX51" s="75"/>
      <c r="POY51" s="75"/>
      <c r="POZ51" s="75"/>
      <c r="PPA51" s="75"/>
      <c r="PPB51" s="75"/>
      <c r="PPC51" s="75"/>
      <c r="PPD51" s="75"/>
      <c r="PPE51" s="75"/>
      <c r="PPF51" s="75"/>
      <c r="PPG51" s="75"/>
      <c r="PPH51" s="75"/>
      <c r="PPI51" s="75"/>
      <c r="PPJ51" s="75"/>
      <c r="PPK51" s="75"/>
      <c r="PPL51" s="75"/>
      <c r="PPM51" s="75"/>
      <c r="PPN51" s="75"/>
      <c r="PPO51" s="75"/>
      <c r="PPP51" s="75"/>
      <c r="PPQ51" s="75"/>
      <c r="PPR51" s="75"/>
      <c r="PPS51" s="75"/>
      <c r="PPT51" s="75"/>
      <c r="PPU51" s="75"/>
      <c r="PPV51" s="75"/>
      <c r="PPW51" s="75"/>
      <c r="PPX51" s="75"/>
      <c r="PPY51" s="75"/>
      <c r="PPZ51" s="75"/>
      <c r="PQA51" s="75"/>
      <c r="PQB51" s="75"/>
      <c r="PQC51" s="75"/>
      <c r="PQD51" s="75"/>
      <c r="PQE51" s="75"/>
      <c r="PQF51" s="75"/>
      <c r="PQG51" s="75"/>
      <c r="PQH51" s="75"/>
      <c r="PQI51" s="75"/>
      <c r="PQJ51" s="75"/>
      <c r="PQK51" s="75"/>
      <c r="PQL51" s="75"/>
      <c r="PQM51" s="75"/>
      <c r="PQN51" s="75"/>
      <c r="PQO51" s="75"/>
      <c r="PQP51" s="75"/>
      <c r="PQQ51" s="75"/>
      <c r="PQR51" s="75"/>
      <c r="PQS51" s="75"/>
      <c r="PQT51" s="75"/>
      <c r="PQU51" s="75"/>
      <c r="PQV51" s="75"/>
      <c r="PQW51" s="75"/>
      <c r="PQX51" s="75"/>
      <c r="PQY51" s="75"/>
      <c r="PQZ51" s="75"/>
      <c r="PRA51" s="75"/>
      <c r="PRB51" s="75"/>
      <c r="PRC51" s="75"/>
      <c r="PRD51" s="75"/>
      <c r="PRE51" s="75"/>
      <c r="PRF51" s="75"/>
      <c r="PRG51" s="75"/>
      <c r="PRH51" s="75"/>
      <c r="PRI51" s="75"/>
      <c r="PRJ51" s="75"/>
      <c r="PRK51" s="75"/>
      <c r="PRL51" s="75"/>
      <c r="PRM51" s="75"/>
      <c r="PRN51" s="75"/>
      <c r="PRO51" s="75"/>
      <c r="PRP51" s="75"/>
      <c r="PRQ51" s="75"/>
      <c r="PRR51" s="75"/>
      <c r="PRS51" s="75"/>
      <c r="PRT51" s="75"/>
      <c r="PRU51" s="75"/>
      <c r="PRV51" s="75"/>
      <c r="PRW51" s="75"/>
      <c r="PRX51" s="75"/>
      <c r="PRY51" s="75"/>
      <c r="PRZ51" s="75"/>
      <c r="PSA51" s="75"/>
      <c r="PSB51" s="75"/>
      <c r="PSC51" s="75"/>
      <c r="PSD51" s="75"/>
      <c r="PSE51" s="75"/>
      <c r="PSF51" s="75"/>
      <c r="PSG51" s="75"/>
      <c r="PSH51" s="75"/>
      <c r="PSI51" s="75"/>
      <c r="PSJ51" s="75"/>
      <c r="PSK51" s="75"/>
      <c r="PSL51" s="75"/>
      <c r="PSM51" s="75"/>
      <c r="PSN51" s="75"/>
      <c r="PSO51" s="75"/>
      <c r="PSP51" s="75"/>
      <c r="PSQ51" s="75"/>
      <c r="PSR51" s="75"/>
      <c r="PSS51" s="75"/>
      <c r="PST51" s="75"/>
      <c r="PSU51" s="75"/>
      <c r="PSV51" s="75"/>
      <c r="PSW51" s="75"/>
      <c r="PSX51" s="75"/>
      <c r="PSY51" s="75"/>
      <c r="PSZ51" s="75"/>
      <c r="PTA51" s="75"/>
      <c r="PTB51" s="75"/>
      <c r="PTC51" s="75"/>
      <c r="PTD51" s="75"/>
      <c r="PTE51" s="75"/>
      <c r="PTF51" s="75"/>
      <c r="PTG51" s="75"/>
      <c r="PTH51" s="75"/>
      <c r="PTI51" s="75"/>
      <c r="PTJ51" s="75"/>
      <c r="PTK51" s="75"/>
      <c r="PTL51" s="75"/>
      <c r="PTM51" s="75"/>
      <c r="PTN51" s="75"/>
      <c r="PTO51" s="75"/>
      <c r="PTP51" s="75"/>
      <c r="PTQ51" s="75"/>
      <c r="PTR51" s="75"/>
      <c r="PTS51" s="75"/>
      <c r="PTT51" s="75"/>
      <c r="PTU51" s="75"/>
      <c r="PTV51" s="75"/>
      <c r="PTW51" s="75"/>
      <c r="PTX51" s="75"/>
      <c r="PTY51" s="75"/>
      <c r="PTZ51" s="75"/>
      <c r="PUA51" s="75"/>
      <c r="PUB51" s="75"/>
      <c r="PUC51" s="75"/>
      <c r="PUD51" s="75"/>
      <c r="PUE51" s="75"/>
      <c r="PUF51" s="75"/>
      <c r="PUG51" s="75"/>
      <c r="PUH51" s="75"/>
      <c r="PUI51" s="75"/>
      <c r="PUJ51" s="75"/>
      <c r="PUK51" s="75"/>
      <c r="PUL51" s="75"/>
      <c r="PUM51" s="75"/>
      <c r="PUN51" s="75"/>
      <c r="PUO51" s="75"/>
      <c r="PUP51" s="75"/>
      <c r="PUQ51" s="75"/>
      <c r="PUR51" s="75"/>
      <c r="PUS51" s="75"/>
      <c r="PUT51" s="75"/>
      <c r="PUU51" s="75"/>
      <c r="PUV51" s="75"/>
      <c r="PUW51" s="75"/>
      <c r="PUX51" s="75"/>
      <c r="PUY51" s="75"/>
      <c r="PUZ51" s="75"/>
      <c r="PVA51" s="75"/>
      <c r="PVB51" s="75"/>
      <c r="PVC51" s="75"/>
      <c r="PVD51" s="75"/>
      <c r="PVE51" s="75"/>
      <c r="PVF51" s="75"/>
      <c r="PVG51" s="75"/>
      <c r="PVH51" s="75"/>
      <c r="PVI51" s="75"/>
      <c r="PVJ51" s="75"/>
      <c r="PVK51" s="75"/>
      <c r="PVL51" s="75"/>
      <c r="PVM51" s="75"/>
      <c r="PVN51" s="75"/>
      <c r="PVO51" s="75"/>
      <c r="PVP51" s="75"/>
      <c r="PVQ51" s="75"/>
      <c r="PVR51" s="75"/>
      <c r="PVS51" s="75"/>
      <c r="PVT51" s="75"/>
      <c r="PVU51" s="75"/>
      <c r="PVV51" s="75"/>
      <c r="PVW51" s="75"/>
      <c r="PVX51" s="75"/>
      <c r="PVY51" s="75"/>
      <c r="PVZ51" s="75"/>
      <c r="PWA51" s="75"/>
      <c r="PWB51" s="75"/>
      <c r="PWC51" s="75"/>
      <c r="PWD51" s="75"/>
      <c r="PWE51" s="75"/>
      <c r="PWF51" s="75"/>
      <c r="PWG51" s="75"/>
      <c r="PWH51" s="75"/>
      <c r="PWI51" s="75"/>
      <c r="PWJ51" s="75"/>
      <c r="PWK51" s="75"/>
      <c r="PWL51" s="75"/>
      <c r="PWM51" s="75"/>
      <c r="PWN51" s="75"/>
      <c r="PWO51" s="75"/>
      <c r="PWP51" s="75"/>
      <c r="PWQ51" s="75"/>
      <c r="PWR51" s="75"/>
      <c r="PWS51" s="75"/>
      <c r="PWT51" s="75"/>
      <c r="PWU51" s="75"/>
      <c r="PWV51" s="75"/>
      <c r="PWW51" s="75"/>
      <c r="PWX51" s="75"/>
      <c r="PWY51" s="75"/>
      <c r="PWZ51" s="75"/>
      <c r="PXA51" s="75"/>
      <c r="PXB51" s="75"/>
      <c r="PXC51" s="75"/>
      <c r="PXD51" s="75"/>
      <c r="PXE51" s="75"/>
      <c r="PXF51" s="75"/>
      <c r="PXG51" s="75"/>
      <c r="PXH51" s="75"/>
      <c r="PXI51" s="75"/>
      <c r="PXJ51" s="75"/>
      <c r="PXK51" s="75"/>
      <c r="PXL51" s="75"/>
      <c r="PXM51" s="75"/>
      <c r="PXN51" s="75"/>
      <c r="PXO51" s="75"/>
      <c r="PXP51" s="75"/>
      <c r="PXQ51" s="75"/>
      <c r="PXR51" s="75"/>
      <c r="PXS51" s="75"/>
      <c r="PXT51" s="75"/>
      <c r="PXU51" s="75"/>
      <c r="PXV51" s="75"/>
      <c r="PXW51" s="75"/>
      <c r="PXX51" s="75"/>
      <c r="PXY51" s="75"/>
      <c r="PXZ51" s="75"/>
      <c r="PYA51" s="75"/>
      <c r="PYB51" s="75"/>
      <c r="PYC51" s="75"/>
      <c r="PYD51" s="75"/>
      <c r="PYE51" s="75"/>
      <c r="PYF51" s="75"/>
      <c r="PYG51" s="75"/>
      <c r="PYH51" s="75"/>
      <c r="PYI51" s="75"/>
      <c r="PYJ51" s="75"/>
      <c r="PYK51" s="75"/>
      <c r="PYL51" s="75"/>
      <c r="PYM51" s="75"/>
      <c r="PYN51" s="75"/>
      <c r="PYO51" s="75"/>
      <c r="PYP51" s="75"/>
      <c r="PYQ51" s="75"/>
      <c r="PYR51" s="75"/>
      <c r="PYS51" s="75"/>
      <c r="PYT51" s="75"/>
      <c r="PYU51" s="75"/>
      <c r="PYV51" s="75"/>
      <c r="PYW51" s="75"/>
      <c r="PYX51" s="75"/>
      <c r="PYY51" s="75"/>
      <c r="PYZ51" s="75"/>
      <c r="PZA51" s="75"/>
      <c r="PZB51" s="75"/>
      <c r="PZC51" s="75"/>
      <c r="PZD51" s="75"/>
      <c r="PZE51" s="75"/>
      <c r="PZF51" s="75"/>
      <c r="PZG51" s="75"/>
      <c r="PZH51" s="75"/>
      <c r="PZI51" s="75"/>
      <c r="PZJ51" s="75"/>
      <c r="PZK51" s="75"/>
      <c r="PZL51" s="75"/>
      <c r="PZM51" s="75"/>
      <c r="PZN51" s="75"/>
      <c r="PZO51" s="75"/>
      <c r="PZP51" s="75"/>
      <c r="PZQ51" s="75"/>
      <c r="PZR51" s="75"/>
      <c r="PZS51" s="75"/>
      <c r="PZT51" s="75"/>
      <c r="PZU51" s="75"/>
      <c r="PZV51" s="75"/>
      <c r="PZW51" s="75"/>
      <c r="PZX51" s="75"/>
      <c r="PZY51" s="75"/>
      <c r="PZZ51" s="75"/>
      <c r="QAA51" s="75"/>
      <c r="QAB51" s="75"/>
      <c r="QAC51" s="75"/>
      <c r="QAD51" s="75"/>
      <c r="QAE51" s="75"/>
      <c r="QAF51" s="75"/>
      <c r="QAG51" s="75"/>
      <c r="QAH51" s="75"/>
      <c r="QAI51" s="75"/>
      <c r="QAJ51" s="75"/>
      <c r="QAK51" s="75"/>
      <c r="QAL51" s="75"/>
      <c r="QAM51" s="75"/>
      <c r="QAN51" s="75"/>
      <c r="QAO51" s="75"/>
      <c r="QAP51" s="75"/>
      <c r="QAQ51" s="75"/>
      <c r="QAR51" s="75"/>
      <c r="QAS51" s="75"/>
      <c r="QAT51" s="75"/>
      <c r="QAU51" s="75"/>
      <c r="QAV51" s="75"/>
      <c r="QAW51" s="75"/>
      <c r="QAX51" s="75"/>
      <c r="QAY51" s="75"/>
      <c r="QAZ51" s="75"/>
      <c r="QBA51" s="75"/>
      <c r="QBB51" s="75"/>
      <c r="QBC51" s="75"/>
      <c r="QBD51" s="75"/>
      <c r="QBE51" s="75"/>
      <c r="QBF51" s="75"/>
      <c r="QBG51" s="75"/>
      <c r="QBH51" s="75"/>
      <c r="QBI51" s="75"/>
      <c r="QBJ51" s="75"/>
      <c r="QBK51" s="75"/>
      <c r="QBL51" s="75"/>
      <c r="QBM51" s="75"/>
      <c r="QBN51" s="75"/>
      <c r="QBO51" s="75"/>
      <c r="QBP51" s="75"/>
      <c r="QBQ51" s="75"/>
      <c r="QBR51" s="75"/>
      <c r="QBS51" s="75"/>
      <c r="QBT51" s="75"/>
      <c r="QBU51" s="75"/>
      <c r="QBV51" s="75"/>
      <c r="QBW51" s="75"/>
      <c r="QBX51" s="75"/>
      <c r="QBY51" s="75"/>
      <c r="QBZ51" s="75"/>
      <c r="QCA51" s="75"/>
      <c r="QCB51" s="75"/>
      <c r="QCC51" s="75"/>
      <c r="QCD51" s="75"/>
      <c r="QCE51" s="75"/>
      <c r="QCF51" s="75"/>
      <c r="QCG51" s="75"/>
      <c r="QCH51" s="75"/>
      <c r="QCI51" s="75"/>
      <c r="QCJ51" s="75"/>
      <c r="QCK51" s="75"/>
      <c r="QCL51" s="75"/>
      <c r="QCM51" s="75"/>
      <c r="QCN51" s="75"/>
      <c r="QCO51" s="75"/>
      <c r="QCP51" s="75"/>
      <c r="QCQ51" s="75"/>
      <c r="QCR51" s="75"/>
      <c r="QCS51" s="75"/>
      <c r="QCT51" s="75"/>
      <c r="QCU51" s="75"/>
      <c r="QCV51" s="75"/>
      <c r="QCW51" s="75"/>
      <c r="QCX51" s="75"/>
      <c r="QCY51" s="75"/>
      <c r="QCZ51" s="75"/>
      <c r="QDA51" s="75"/>
      <c r="QDB51" s="75"/>
      <c r="QDC51" s="75"/>
      <c r="QDD51" s="75"/>
      <c r="QDE51" s="75"/>
      <c r="QDF51" s="75"/>
      <c r="QDG51" s="75"/>
      <c r="QDH51" s="75"/>
      <c r="QDI51" s="75"/>
      <c r="QDJ51" s="75"/>
      <c r="QDK51" s="75"/>
      <c r="QDL51" s="75"/>
      <c r="QDM51" s="75"/>
      <c r="QDN51" s="75"/>
      <c r="QDO51" s="75"/>
      <c r="QDP51" s="75"/>
      <c r="QDQ51" s="75"/>
      <c r="QDR51" s="75"/>
      <c r="QDS51" s="75"/>
      <c r="QDT51" s="75"/>
      <c r="QDU51" s="75"/>
      <c r="QDV51" s="75"/>
      <c r="QDW51" s="75"/>
      <c r="QDX51" s="75"/>
      <c r="QDY51" s="75"/>
      <c r="QDZ51" s="75"/>
      <c r="QEA51" s="75"/>
      <c r="QEB51" s="75"/>
      <c r="QEC51" s="75"/>
      <c r="QED51" s="75"/>
      <c r="QEE51" s="75"/>
      <c r="QEF51" s="75"/>
      <c r="QEG51" s="75"/>
      <c r="QEH51" s="75"/>
      <c r="QEI51" s="75"/>
      <c r="QEJ51" s="75"/>
      <c r="QEK51" s="75"/>
      <c r="QEL51" s="75"/>
      <c r="QEM51" s="75"/>
      <c r="QEN51" s="75"/>
      <c r="QEO51" s="75"/>
      <c r="QEP51" s="75"/>
      <c r="QEQ51" s="75"/>
      <c r="QER51" s="75"/>
      <c r="QES51" s="75"/>
      <c r="QET51" s="75"/>
      <c r="QEU51" s="75"/>
      <c r="QEV51" s="75"/>
      <c r="QEW51" s="75"/>
      <c r="QEX51" s="75"/>
      <c r="QEY51" s="75"/>
      <c r="QEZ51" s="75"/>
      <c r="QFA51" s="75"/>
      <c r="QFB51" s="75"/>
      <c r="QFC51" s="75"/>
      <c r="QFD51" s="75"/>
      <c r="QFE51" s="75"/>
      <c r="QFF51" s="75"/>
      <c r="QFG51" s="75"/>
      <c r="QFH51" s="75"/>
      <c r="QFI51" s="75"/>
      <c r="QFJ51" s="75"/>
      <c r="QFK51" s="75"/>
      <c r="QFL51" s="75"/>
      <c r="QFM51" s="75"/>
      <c r="QFN51" s="75"/>
      <c r="QFO51" s="75"/>
      <c r="QFP51" s="75"/>
      <c r="QFQ51" s="75"/>
      <c r="QFR51" s="75"/>
      <c r="QFS51" s="75"/>
      <c r="QFT51" s="75"/>
      <c r="QFU51" s="75"/>
      <c r="QFV51" s="75"/>
      <c r="QFW51" s="75"/>
      <c r="QFX51" s="75"/>
      <c r="QFY51" s="75"/>
      <c r="QFZ51" s="75"/>
      <c r="QGA51" s="75"/>
      <c r="QGB51" s="75"/>
      <c r="QGC51" s="75"/>
      <c r="QGD51" s="75"/>
      <c r="QGE51" s="75"/>
      <c r="QGF51" s="75"/>
      <c r="QGG51" s="75"/>
      <c r="QGH51" s="75"/>
      <c r="QGI51" s="75"/>
      <c r="QGJ51" s="75"/>
      <c r="QGK51" s="75"/>
      <c r="QGL51" s="75"/>
      <c r="QGM51" s="75"/>
      <c r="QGN51" s="75"/>
      <c r="QGO51" s="75"/>
      <c r="QGP51" s="75"/>
      <c r="QGQ51" s="75"/>
      <c r="QGR51" s="75"/>
      <c r="QGS51" s="75"/>
      <c r="QGT51" s="75"/>
      <c r="QGU51" s="75"/>
      <c r="QGV51" s="75"/>
      <c r="QGW51" s="75"/>
      <c r="QGX51" s="75"/>
      <c r="QGY51" s="75"/>
      <c r="QGZ51" s="75"/>
      <c r="QHA51" s="75"/>
      <c r="QHB51" s="75"/>
      <c r="QHC51" s="75"/>
      <c r="QHD51" s="75"/>
      <c r="QHE51" s="75"/>
      <c r="QHF51" s="75"/>
      <c r="QHG51" s="75"/>
      <c r="QHH51" s="75"/>
      <c r="QHI51" s="75"/>
      <c r="QHJ51" s="75"/>
      <c r="QHK51" s="75"/>
      <c r="QHL51" s="75"/>
      <c r="QHM51" s="75"/>
      <c r="QHN51" s="75"/>
      <c r="QHO51" s="75"/>
      <c r="QHP51" s="75"/>
      <c r="QHQ51" s="75"/>
      <c r="QHR51" s="75"/>
      <c r="QHS51" s="75"/>
      <c r="QHT51" s="75"/>
      <c r="QHU51" s="75"/>
      <c r="QHV51" s="75"/>
      <c r="QHW51" s="75"/>
      <c r="QHX51" s="75"/>
      <c r="QHY51" s="75"/>
      <c r="QHZ51" s="75"/>
      <c r="QIA51" s="75"/>
      <c r="QIB51" s="75"/>
      <c r="QIC51" s="75"/>
      <c r="QID51" s="75"/>
      <c r="QIE51" s="75"/>
      <c r="QIF51" s="75"/>
      <c r="QIG51" s="75"/>
      <c r="QIH51" s="75"/>
      <c r="QII51" s="75"/>
      <c r="QIJ51" s="75"/>
      <c r="QIK51" s="75"/>
      <c r="QIL51" s="75"/>
      <c r="QIM51" s="75"/>
      <c r="QIN51" s="75"/>
      <c r="QIO51" s="75"/>
      <c r="QIP51" s="75"/>
      <c r="QIQ51" s="75"/>
      <c r="QIR51" s="75"/>
      <c r="QIS51" s="75"/>
      <c r="QIT51" s="75"/>
      <c r="QIU51" s="75"/>
      <c r="QIV51" s="75"/>
      <c r="QIW51" s="75"/>
      <c r="QIX51" s="75"/>
      <c r="QIY51" s="75"/>
      <c r="QIZ51" s="75"/>
      <c r="QJA51" s="75"/>
      <c r="QJB51" s="75"/>
      <c r="QJC51" s="75"/>
      <c r="QJD51" s="75"/>
      <c r="QJE51" s="75"/>
      <c r="QJF51" s="75"/>
      <c r="QJG51" s="75"/>
      <c r="QJH51" s="75"/>
      <c r="QJI51" s="75"/>
      <c r="QJJ51" s="75"/>
      <c r="QJK51" s="75"/>
      <c r="QJL51" s="75"/>
      <c r="QJM51" s="75"/>
      <c r="QJN51" s="75"/>
      <c r="QJO51" s="75"/>
      <c r="QJP51" s="75"/>
      <c r="QJQ51" s="75"/>
      <c r="QJR51" s="75"/>
      <c r="QJS51" s="75"/>
      <c r="QJT51" s="75"/>
      <c r="QJU51" s="75"/>
      <c r="QJV51" s="75"/>
      <c r="QJW51" s="75"/>
      <c r="QJX51" s="75"/>
      <c r="QJY51" s="75"/>
      <c r="QJZ51" s="75"/>
      <c r="QKA51" s="75"/>
      <c r="QKB51" s="75"/>
      <c r="QKC51" s="75"/>
      <c r="QKD51" s="75"/>
      <c r="QKE51" s="75"/>
      <c r="QKF51" s="75"/>
      <c r="QKG51" s="75"/>
      <c r="QKH51" s="75"/>
      <c r="QKI51" s="75"/>
      <c r="QKJ51" s="75"/>
      <c r="QKK51" s="75"/>
      <c r="QKL51" s="75"/>
      <c r="QKM51" s="75"/>
      <c r="QKN51" s="75"/>
      <c r="QKO51" s="75"/>
      <c r="QKP51" s="75"/>
      <c r="QKQ51" s="75"/>
      <c r="QKR51" s="75"/>
      <c r="QKS51" s="75"/>
      <c r="QKT51" s="75"/>
      <c r="QKU51" s="75"/>
      <c r="QKV51" s="75"/>
      <c r="QKW51" s="75"/>
      <c r="QKX51" s="75"/>
      <c r="QKY51" s="75"/>
      <c r="QKZ51" s="75"/>
      <c r="QLA51" s="75"/>
      <c r="QLB51" s="75"/>
      <c r="QLC51" s="75"/>
      <c r="QLD51" s="75"/>
      <c r="QLE51" s="75"/>
      <c r="QLF51" s="75"/>
      <c r="QLG51" s="75"/>
      <c r="QLH51" s="75"/>
      <c r="QLI51" s="75"/>
      <c r="QLJ51" s="75"/>
      <c r="QLK51" s="75"/>
      <c r="QLL51" s="75"/>
      <c r="QLM51" s="75"/>
      <c r="QLN51" s="75"/>
      <c r="QLO51" s="75"/>
      <c r="QLP51" s="75"/>
      <c r="QLQ51" s="75"/>
      <c r="QLR51" s="75"/>
      <c r="QLS51" s="75"/>
      <c r="QLT51" s="75"/>
      <c r="QLU51" s="75"/>
      <c r="QLV51" s="75"/>
      <c r="QLW51" s="75"/>
      <c r="QLX51" s="75"/>
      <c r="QLY51" s="75"/>
      <c r="QLZ51" s="75"/>
      <c r="QMA51" s="75"/>
      <c r="QMB51" s="75"/>
      <c r="QMC51" s="75"/>
      <c r="QMD51" s="75"/>
      <c r="QME51" s="75"/>
      <c r="QMF51" s="75"/>
      <c r="QMG51" s="75"/>
      <c r="QMH51" s="75"/>
      <c r="QMI51" s="75"/>
      <c r="QMJ51" s="75"/>
      <c r="QMK51" s="75"/>
      <c r="QML51" s="75"/>
      <c r="QMM51" s="75"/>
      <c r="QMN51" s="75"/>
      <c r="QMO51" s="75"/>
      <c r="QMP51" s="75"/>
      <c r="QMQ51" s="75"/>
      <c r="QMR51" s="75"/>
      <c r="QMS51" s="75"/>
      <c r="QMT51" s="75"/>
      <c r="QMU51" s="75"/>
      <c r="QMV51" s="75"/>
      <c r="QMW51" s="75"/>
      <c r="QMX51" s="75"/>
      <c r="QMY51" s="75"/>
      <c r="QMZ51" s="75"/>
      <c r="QNA51" s="75"/>
      <c r="QNB51" s="75"/>
      <c r="QNC51" s="75"/>
      <c r="QND51" s="75"/>
      <c r="QNE51" s="75"/>
      <c r="QNF51" s="75"/>
      <c r="QNG51" s="75"/>
      <c r="QNH51" s="75"/>
      <c r="QNI51" s="75"/>
      <c r="QNJ51" s="75"/>
      <c r="QNK51" s="75"/>
      <c r="QNL51" s="75"/>
      <c r="QNM51" s="75"/>
      <c r="QNN51" s="75"/>
      <c r="QNO51" s="75"/>
      <c r="QNP51" s="75"/>
      <c r="QNQ51" s="75"/>
      <c r="QNR51" s="75"/>
      <c r="QNS51" s="75"/>
      <c r="QNT51" s="75"/>
      <c r="QNU51" s="75"/>
      <c r="QNV51" s="75"/>
      <c r="QNW51" s="75"/>
      <c r="QNX51" s="75"/>
      <c r="QNY51" s="75"/>
      <c r="QNZ51" s="75"/>
      <c r="QOA51" s="75"/>
      <c r="QOB51" s="75"/>
      <c r="QOC51" s="75"/>
      <c r="QOD51" s="75"/>
      <c r="QOE51" s="75"/>
      <c r="QOF51" s="75"/>
      <c r="QOG51" s="75"/>
      <c r="QOH51" s="75"/>
      <c r="QOI51" s="75"/>
      <c r="QOJ51" s="75"/>
      <c r="QOK51" s="75"/>
      <c r="QOL51" s="75"/>
      <c r="QOM51" s="75"/>
      <c r="QON51" s="75"/>
      <c r="QOO51" s="75"/>
      <c r="QOP51" s="75"/>
      <c r="QOQ51" s="75"/>
      <c r="QOR51" s="75"/>
      <c r="QOS51" s="75"/>
      <c r="QOT51" s="75"/>
      <c r="QOU51" s="75"/>
      <c r="QOV51" s="75"/>
      <c r="QOW51" s="75"/>
      <c r="QOX51" s="75"/>
      <c r="QOY51" s="75"/>
      <c r="QOZ51" s="75"/>
      <c r="QPA51" s="75"/>
      <c r="QPB51" s="75"/>
      <c r="QPC51" s="75"/>
      <c r="QPD51" s="75"/>
      <c r="QPE51" s="75"/>
      <c r="QPF51" s="75"/>
      <c r="QPG51" s="75"/>
      <c r="QPH51" s="75"/>
      <c r="QPI51" s="75"/>
      <c r="QPJ51" s="75"/>
      <c r="QPK51" s="75"/>
      <c r="QPL51" s="75"/>
      <c r="QPM51" s="75"/>
      <c r="QPN51" s="75"/>
      <c r="QPO51" s="75"/>
      <c r="QPP51" s="75"/>
      <c r="QPQ51" s="75"/>
      <c r="QPR51" s="75"/>
      <c r="QPS51" s="75"/>
      <c r="QPT51" s="75"/>
      <c r="QPU51" s="75"/>
      <c r="QPV51" s="75"/>
      <c r="QPW51" s="75"/>
      <c r="QPX51" s="75"/>
      <c r="QPY51" s="75"/>
      <c r="QPZ51" s="75"/>
      <c r="QQA51" s="75"/>
      <c r="QQB51" s="75"/>
      <c r="QQC51" s="75"/>
      <c r="QQD51" s="75"/>
      <c r="QQE51" s="75"/>
      <c r="QQF51" s="75"/>
      <c r="QQG51" s="75"/>
      <c r="QQH51" s="75"/>
      <c r="QQI51" s="75"/>
      <c r="QQJ51" s="75"/>
      <c r="QQK51" s="75"/>
      <c r="QQL51" s="75"/>
      <c r="QQM51" s="75"/>
      <c r="QQN51" s="75"/>
      <c r="QQO51" s="75"/>
      <c r="QQP51" s="75"/>
      <c r="QQQ51" s="75"/>
      <c r="QQR51" s="75"/>
      <c r="QQS51" s="75"/>
      <c r="QQT51" s="75"/>
      <c r="QQU51" s="75"/>
      <c r="QQV51" s="75"/>
      <c r="QQW51" s="75"/>
      <c r="QQX51" s="75"/>
      <c r="QQY51" s="75"/>
      <c r="QQZ51" s="75"/>
      <c r="QRA51" s="75"/>
      <c r="QRB51" s="75"/>
      <c r="QRC51" s="75"/>
      <c r="QRD51" s="75"/>
      <c r="QRE51" s="75"/>
      <c r="QRF51" s="75"/>
      <c r="QRG51" s="75"/>
      <c r="QRH51" s="75"/>
      <c r="QRI51" s="75"/>
      <c r="QRJ51" s="75"/>
      <c r="QRK51" s="75"/>
      <c r="QRL51" s="75"/>
      <c r="QRM51" s="75"/>
      <c r="QRN51" s="75"/>
      <c r="QRO51" s="75"/>
      <c r="QRP51" s="75"/>
      <c r="QRQ51" s="75"/>
      <c r="QRR51" s="75"/>
      <c r="QRS51" s="75"/>
      <c r="QRT51" s="75"/>
      <c r="QRU51" s="75"/>
      <c r="QRV51" s="75"/>
      <c r="QRW51" s="75"/>
      <c r="QRX51" s="75"/>
      <c r="QRY51" s="75"/>
      <c r="QRZ51" s="75"/>
      <c r="QSA51" s="75"/>
      <c r="QSB51" s="75"/>
      <c r="QSC51" s="75"/>
      <c r="QSD51" s="75"/>
      <c r="QSE51" s="75"/>
      <c r="QSF51" s="75"/>
      <c r="QSG51" s="75"/>
      <c r="QSH51" s="75"/>
      <c r="QSI51" s="75"/>
      <c r="QSJ51" s="75"/>
      <c r="QSK51" s="75"/>
      <c r="QSL51" s="75"/>
      <c r="QSM51" s="75"/>
      <c r="QSN51" s="75"/>
      <c r="QSO51" s="75"/>
      <c r="QSP51" s="75"/>
      <c r="QSQ51" s="75"/>
      <c r="QSR51" s="75"/>
      <c r="QSS51" s="75"/>
      <c r="QST51" s="75"/>
      <c r="QSU51" s="75"/>
      <c r="QSV51" s="75"/>
      <c r="QSW51" s="75"/>
      <c r="QSX51" s="75"/>
      <c r="QSY51" s="75"/>
      <c r="QSZ51" s="75"/>
      <c r="QTA51" s="75"/>
      <c r="QTB51" s="75"/>
      <c r="QTC51" s="75"/>
      <c r="QTD51" s="75"/>
      <c r="QTE51" s="75"/>
      <c r="QTF51" s="75"/>
      <c r="QTG51" s="75"/>
      <c r="QTH51" s="75"/>
      <c r="QTI51" s="75"/>
      <c r="QTJ51" s="75"/>
      <c r="QTK51" s="75"/>
      <c r="QTL51" s="75"/>
      <c r="QTM51" s="75"/>
      <c r="QTN51" s="75"/>
      <c r="QTO51" s="75"/>
      <c r="QTP51" s="75"/>
      <c r="QTQ51" s="75"/>
      <c r="QTR51" s="75"/>
      <c r="QTS51" s="75"/>
      <c r="QTT51" s="75"/>
      <c r="QTU51" s="75"/>
      <c r="QTV51" s="75"/>
      <c r="QTW51" s="75"/>
      <c r="QTX51" s="75"/>
      <c r="QTY51" s="75"/>
      <c r="QTZ51" s="75"/>
      <c r="QUA51" s="75"/>
      <c r="QUB51" s="75"/>
      <c r="QUC51" s="75"/>
      <c r="QUD51" s="75"/>
      <c r="QUE51" s="75"/>
      <c r="QUF51" s="75"/>
      <c r="QUG51" s="75"/>
      <c r="QUH51" s="75"/>
      <c r="QUI51" s="75"/>
      <c r="QUJ51" s="75"/>
      <c r="QUK51" s="75"/>
      <c r="QUL51" s="75"/>
      <c r="QUM51" s="75"/>
      <c r="QUN51" s="75"/>
      <c r="QUO51" s="75"/>
      <c r="QUP51" s="75"/>
      <c r="QUQ51" s="75"/>
      <c r="QUR51" s="75"/>
      <c r="QUS51" s="75"/>
      <c r="QUT51" s="75"/>
      <c r="QUU51" s="75"/>
      <c r="QUV51" s="75"/>
      <c r="QUW51" s="75"/>
      <c r="QUX51" s="75"/>
      <c r="QUY51" s="75"/>
      <c r="QUZ51" s="75"/>
      <c r="QVA51" s="75"/>
      <c r="QVB51" s="75"/>
      <c r="QVC51" s="75"/>
      <c r="QVD51" s="75"/>
      <c r="QVE51" s="75"/>
      <c r="QVF51" s="75"/>
      <c r="QVG51" s="75"/>
      <c r="QVH51" s="75"/>
      <c r="QVI51" s="75"/>
      <c r="QVJ51" s="75"/>
      <c r="QVK51" s="75"/>
      <c r="QVL51" s="75"/>
      <c r="QVM51" s="75"/>
      <c r="QVN51" s="75"/>
      <c r="QVO51" s="75"/>
      <c r="QVP51" s="75"/>
      <c r="QVQ51" s="75"/>
      <c r="QVR51" s="75"/>
      <c r="QVS51" s="75"/>
      <c r="QVT51" s="75"/>
      <c r="QVU51" s="75"/>
      <c r="QVV51" s="75"/>
      <c r="QVW51" s="75"/>
      <c r="QVX51" s="75"/>
      <c r="QVY51" s="75"/>
      <c r="QVZ51" s="75"/>
      <c r="QWA51" s="75"/>
      <c r="QWB51" s="75"/>
      <c r="QWC51" s="75"/>
      <c r="QWD51" s="75"/>
      <c r="QWE51" s="75"/>
      <c r="QWF51" s="75"/>
      <c r="QWG51" s="75"/>
      <c r="QWH51" s="75"/>
      <c r="QWI51" s="75"/>
      <c r="QWJ51" s="75"/>
      <c r="QWK51" s="75"/>
      <c r="QWL51" s="75"/>
      <c r="QWM51" s="75"/>
      <c r="QWN51" s="75"/>
      <c r="QWO51" s="75"/>
      <c r="QWP51" s="75"/>
      <c r="QWQ51" s="75"/>
      <c r="QWR51" s="75"/>
      <c r="QWS51" s="75"/>
      <c r="QWT51" s="75"/>
      <c r="QWU51" s="75"/>
      <c r="QWV51" s="75"/>
      <c r="QWW51" s="75"/>
      <c r="QWX51" s="75"/>
      <c r="QWY51" s="75"/>
      <c r="QWZ51" s="75"/>
      <c r="QXA51" s="75"/>
      <c r="QXB51" s="75"/>
      <c r="QXC51" s="75"/>
      <c r="QXD51" s="75"/>
      <c r="QXE51" s="75"/>
      <c r="QXF51" s="75"/>
      <c r="QXG51" s="75"/>
      <c r="QXH51" s="75"/>
      <c r="QXI51" s="75"/>
      <c r="QXJ51" s="75"/>
      <c r="QXK51" s="75"/>
      <c r="QXL51" s="75"/>
      <c r="QXM51" s="75"/>
      <c r="QXN51" s="75"/>
      <c r="QXO51" s="75"/>
      <c r="QXP51" s="75"/>
      <c r="QXQ51" s="75"/>
      <c r="QXR51" s="75"/>
      <c r="QXS51" s="75"/>
      <c r="QXT51" s="75"/>
      <c r="QXU51" s="75"/>
      <c r="QXV51" s="75"/>
      <c r="QXW51" s="75"/>
      <c r="QXX51" s="75"/>
      <c r="QXY51" s="75"/>
      <c r="QXZ51" s="75"/>
      <c r="QYA51" s="75"/>
      <c r="QYB51" s="75"/>
      <c r="QYC51" s="75"/>
      <c r="QYD51" s="75"/>
      <c r="QYE51" s="75"/>
      <c r="QYF51" s="75"/>
      <c r="QYG51" s="75"/>
      <c r="QYH51" s="75"/>
      <c r="QYI51" s="75"/>
      <c r="QYJ51" s="75"/>
      <c r="QYK51" s="75"/>
      <c r="QYL51" s="75"/>
      <c r="QYM51" s="75"/>
      <c r="QYN51" s="75"/>
      <c r="QYO51" s="75"/>
      <c r="QYP51" s="75"/>
      <c r="QYQ51" s="75"/>
      <c r="QYR51" s="75"/>
      <c r="QYS51" s="75"/>
      <c r="QYT51" s="75"/>
      <c r="QYU51" s="75"/>
      <c r="QYV51" s="75"/>
      <c r="QYW51" s="75"/>
      <c r="QYX51" s="75"/>
      <c r="QYY51" s="75"/>
      <c r="QYZ51" s="75"/>
      <c r="QZA51" s="75"/>
      <c r="QZB51" s="75"/>
      <c r="QZC51" s="75"/>
      <c r="QZD51" s="75"/>
      <c r="QZE51" s="75"/>
      <c r="QZF51" s="75"/>
      <c r="QZG51" s="75"/>
      <c r="QZH51" s="75"/>
      <c r="QZI51" s="75"/>
      <c r="QZJ51" s="75"/>
      <c r="QZK51" s="75"/>
      <c r="QZL51" s="75"/>
      <c r="QZM51" s="75"/>
      <c r="QZN51" s="75"/>
      <c r="QZO51" s="75"/>
      <c r="QZP51" s="75"/>
      <c r="QZQ51" s="75"/>
      <c r="QZR51" s="75"/>
      <c r="QZS51" s="75"/>
      <c r="QZT51" s="75"/>
      <c r="QZU51" s="75"/>
      <c r="QZV51" s="75"/>
      <c r="QZW51" s="75"/>
      <c r="QZX51" s="75"/>
      <c r="QZY51" s="75"/>
      <c r="QZZ51" s="75"/>
      <c r="RAA51" s="75"/>
      <c r="RAB51" s="75"/>
      <c r="RAC51" s="75"/>
      <c r="RAD51" s="75"/>
      <c r="RAE51" s="75"/>
      <c r="RAF51" s="75"/>
      <c r="RAG51" s="75"/>
      <c r="RAH51" s="75"/>
      <c r="RAI51" s="75"/>
      <c r="RAJ51" s="75"/>
      <c r="RAK51" s="75"/>
      <c r="RAL51" s="75"/>
      <c r="RAM51" s="75"/>
      <c r="RAN51" s="75"/>
      <c r="RAO51" s="75"/>
      <c r="RAP51" s="75"/>
      <c r="RAQ51" s="75"/>
      <c r="RAR51" s="75"/>
      <c r="RAS51" s="75"/>
      <c r="RAT51" s="75"/>
      <c r="RAU51" s="75"/>
      <c r="RAV51" s="75"/>
      <c r="RAW51" s="75"/>
      <c r="RAX51" s="75"/>
      <c r="RAY51" s="75"/>
      <c r="RAZ51" s="75"/>
      <c r="RBA51" s="75"/>
      <c r="RBB51" s="75"/>
      <c r="RBC51" s="75"/>
      <c r="RBD51" s="75"/>
      <c r="RBE51" s="75"/>
      <c r="RBF51" s="75"/>
      <c r="RBG51" s="75"/>
      <c r="RBH51" s="75"/>
      <c r="RBI51" s="75"/>
      <c r="RBJ51" s="75"/>
      <c r="RBK51" s="75"/>
      <c r="RBL51" s="75"/>
      <c r="RBM51" s="75"/>
      <c r="RBN51" s="75"/>
      <c r="RBO51" s="75"/>
      <c r="RBP51" s="75"/>
      <c r="RBQ51" s="75"/>
      <c r="RBR51" s="75"/>
      <c r="RBS51" s="75"/>
      <c r="RBT51" s="75"/>
      <c r="RBU51" s="75"/>
      <c r="RBV51" s="75"/>
      <c r="RBW51" s="75"/>
      <c r="RBX51" s="75"/>
      <c r="RBY51" s="75"/>
      <c r="RBZ51" s="75"/>
      <c r="RCA51" s="75"/>
      <c r="RCB51" s="75"/>
      <c r="RCC51" s="75"/>
      <c r="RCD51" s="75"/>
      <c r="RCE51" s="75"/>
      <c r="RCF51" s="75"/>
      <c r="RCG51" s="75"/>
      <c r="RCH51" s="75"/>
      <c r="RCI51" s="75"/>
      <c r="RCJ51" s="75"/>
      <c r="RCK51" s="75"/>
      <c r="RCL51" s="75"/>
      <c r="RCM51" s="75"/>
      <c r="RCN51" s="75"/>
      <c r="RCO51" s="75"/>
      <c r="RCP51" s="75"/>
      <c r="RCQ51" s="75"/>
      <c r="RCR51" s="75"/>
      <c r="RCS51" s="75"/>
      <c r="RCT51" s="75"/>
      <c r="RCU51" s="75"/>
      <c r="RCV51" s="75"/>
      <c r="RCW51" s="75"/>
      <c r="RCX51" s="75"/>
      <c r="RCY51" s="75"/>
      <c r="RCZ51" s="75"/>
      <c r="RDA51" s="75"/>
      <c r="RDB51" s="75"/>
      <c r="RDC51" s="75"/>
      <c r="RDD51" s="75"/>
      <c r="RDE51" s="75"/>
      <c r="RDF51" s="75"/>
      <c r="RDG51" s="75"/>
      <c r="RDH51" s="75"/>
      <c r="RDI51" s="75"/>
      <c r="RDJ51" s="75"/>
      <c r="RDK51" s="75"/>
      <c r="RDL51" s="75"/>
      <c r="RDM51" s="75"/>
      <c r="RDN51" s="75"/>
      <c r="RDO51" s="75"/>
      <c r="RDP51" s="75"/>
      <c r="RDQ51" s="75"/>
      <c r="RDR51" s="75"/>
      <c r="RDS51" s="75"/>
      <c r="RDT51" s="75"/>
      <c r="RDU51" s="75"/>
      <c r="RDV51" s="75"/>
      <c r="RDW51" s="75"/>
      <c r="RDX51" s="75"/>
      <c r="RDY51" s="75"/>
      <c r="RDZ51" s="75"/>
      <c r="REA51" s="75"/>
      <c r="REB51" s="75"/>
      <c r="REC51" s="75"/>
      <c r="RED51" s="75"/>
      <c r="REE51" s="75"/>
      <c r="REF51" s="75"/>
      <c r="REG51" s="75"/>
      <c r="REH51" s="75"/>
      <c r="REI51" s="75"/>
      <c r="REJ51" s="75"/>
      <c r="REK51" s="75"/>
      <c r="REL51" s="75"/>
      <c r="REM51" s="75"/>
      <c r="REN51" s="75"/>
      <c r="REO51" s="75"/>
      <c r="REP51" s="75"/>
      <c r="REQ51" s="75"/>
      <c r="RER51" s="75"/>
      <c r="RES51" s="75"/>
      <c r="RET51" s="75"/>
      <c r="REU51" s="75"/>
      <c r="REV51" s="75"/>
      <c r="REW51" s="75"/>
      <c r="REX51" s="75"/>
      <c r="REY51" s="75"/>
      <c r="REZ51" s="75"/>
      <c r="RFA51" s="75"/>
      <c r="RFB51" s="75"/>
      <c r="RFC51" s="75"/>
      <c r="RFD51" s="75"/>
      <c r="RFE51" s="75"/>
      <c r="RFF51" s="75"/>
      <c r="RFG51" s="75"/>
      <c r="RFH51" s="75"/>
      <c r="RFI51" s="75"/>
      <c r="RFJ51" s="75"/>
      <c r="RFK51" s="75"/>
      <c r="RFL51" s="75"/>
      <c r="RFM51" s="75"/>
      <c r="RFN51" s="75"/>
      <c r="RFO51" s="75"/>
      <c r="RFP51" s="75"/>
      <c r="RFQ51" s="75"/>
      <c r="RFR51" s="75"/>
      <c r="RFS51" s="75"/>
      <c r="RFT51" s="75"/>
      <c r="RFU51" s="75"/>
      <c r="RFV51" s="75"/>
      <c r="RFW51" s="75"/>
      <c r="RFX51" s="75"/>
      <c r="RFY51" s="75"/>
      <c r="RFZ51" s="75"/>
      <c r="RGA51" s="75"/>
      <c r="RGB51" s="75"/>
      <c r="RGC51" s="75"/>
      <c r="RGD51" s="75"/>
      <c r="RGE51" s="75"/>
      <c r="RGF51" s="75"/>
      <c r="RGG51" s="75"/>
      <c r="RGH51" s="75"/>
      <c r="RGI51" s="75"/>
      <c r="RGJ51" s="75"/>
      <c r="RGK51" s="75"/>
      <c r="RGL51" s="75"/>
      <c r="RGM51" s="75"/>
      <c r="RGN51" s="75"/>
      <c r="RGO51" s="75"/>
      <c r="RGP51" s="75"/>
      <c r="RGQ51" s="75"/>
      <c r="RGR51" s="75"/>
      <c r="RGS51" s="75"/>
      <c r="RGT51" s="75"/>
      <c r="RGU51" s="75"/>
      <c r="RGV51" s="75"/>
      <c r="RGW51" s="75"/>
      <c r="RGX51" s="75"/>
      <c r="RGY51" s="75"/>
      <c r="RGZ51" s="75"/>
      <c r="RHA51" s="75"/>
      <c r="RHB51" s="75"/>
      <c r="RHC51" s="75"/>
      <c r="RHD51" s="75"/>
      <c r="RHE51" s="75"/>
      <c r="RHF51" s="75"/>
      <c r="RHG51" s="75"/>
      <c r="RHH51" s="75"/>
      <c r="RHI51" s="75"/>
      <c r="RHJ51" s="75"/>
      <c r="RHK51" s="75"/>
      <c r="RHL51" s="75"/>
      <c r="RHM51" s="75"/>
      <c r="RHN51" s="75"/>
      <c r="RHO51" s="75"/>
      <c r="RHP51" s="75"/>
      <c r="RHQ51" s="75"/>
      <c r="RHR51" s="75"/>
      <c r="RHS51" s="75"/>
      <c r="RHT51" s="75"/>
      <c r="RHU51" s="75"/>
      <c r="RHV51" s="75"/>
      <c r="RHW51" s="75"/>
      <c r="RHX51" s="75"/>
      <c r="RHY51" s="75"/>
      <c r="RHZ51" s="75"/>
      <c r="RIA51" s="75"/>
      <c r="RIB51" s="75"/>
      <c r="RIC51" s="75"/>
      <c r="RID51" s="75"/>
      <c r="RIE51" s="75"/>
      <c r="RIF51" s="75"/>
      <c r="RIG51" s="75"/>
      <c r="RIH51" s="75"/>
      <c r="RII51" s="75"/>
      <c r="RIJ51" s="75"/>
      <c r="RIK51" s="75"/>
      <c r="RIL51" s="75"/>
      <c r="RIM51" s="75"/>
      <c r="RIN51" s="75"/>
      <c r="RIO51" s="75"/>
      <c r="RIP51" s="75"/>
      <c r="RIQ51" s="75"/>
      <c r="RIR51" s="75"/>
      <c r="RIS51" s="75"/>
      <c r="RIT51" s="75"/>
      <c r="RIU51" s="75"/>
      <c r="RIV51" s="75"/>
      <c r="RIW51" s="75"/>
      <c r="RIX51" s="75"/>
      <c r="RIY51" s="75"/>
      <c r="RIZ51" s="75"/>
      <c r="RJA51" s="75"/>
      <c r="RJB51" s="75"/>
      <c r="RJC51" s="75"/>
      <c r="RJD51" s="75"/>
      <c r="RJE51" s="75"/>
      <c r="RJF51" s="75"/>
      <c r="RJG51" s="75"/>
      <c r="RJH51" s="75"/>
      <c r="RJI51" s="75"/>
      <c r="RJJ51" s="75"/>
      <c r="RJK51" s="75"/>
      <c r="RJL51" s="75"/>
      <c r="RJM51" s="75"/>
      <c r="RJN51" s="75"/>
      <c r="RJO51" s="75"/>
      <c r="RJP51" s="75"/>
      <c r="RJQ51" s="75"/>
      <c r="RJR51" s="75"/>
      <c r="RJS51" s="75"/>
      <c r="RJT51" s="75"/>
      <c r="RJU51" s="75"/>
      <c r="RJV51" s="75"/>
      <c r="RJW51" s="75"/>
      <c r="RJX51" s="75"/>
      <c r="RJY51" s="75"/>
      <c r="RJZ51" s="75"/>
      <c r="RKA51" s="75"/>
      <c r="RKB51" s="75"/>
      <c r="RKC51" s="75"/>
      <c r="RKD51" s="75"/>
      <c r="RKE51" s="75"/>
      <c r="RKF51" s="75"/>
      <c r="RKG51" s="75"/>
      <c r="RKH51" s="75"/>
      <c r="RKI51" s="75"/>
      <c r="RKJ51" s="75"/>
      <c r="RKK51" s="75"/>
      <c r="RKL51" s="75"/>
      <c r="RKM51" s="75"/>
      <c r="RKN51" s="75"/>
      <c r="RKO51" s="75"/>
      <c r="RKP51" s="75"/>
      <c r="RKQ51" s="75"/>
      <c r="RKR51" s="75"/>
      <c r="RKS51" s="75"/>
      <c r="RKT51" s="75"/>
      <c r="RKU51" s="75"/>
      <c r="RKV51" s="75"/>
      <c r="RKW51" s="75"/>
      <c r="RKX51" s="75"/>
      <c r="RKY51" s="75"/>
      <c r="RKZ51" s="75"/>
      <c r="RLA51" s="75"/>
      <c r="RLB51" s="75"/>
      <c r="RLC51" s="75"/>
      <c r="RLD51" s="75"/>
      <c r="RLE51" s="75"/>
      <c r="RLF51" s="75"/>
      <c r="RLG51" s="75"/>
      <c r="RLH51" s="75"/>
      <c r="RLI51" s="75"/>
      <c r="RLJ51" s="75"/>
      <c r="RLK51" s="75"/>
      <c r="RLL51" s="75"/>
      <c r="RLM51" s="75"/>
      <c r="RLN51" s="75"/>
      <c r="RLO51" s="75"/>
      <c r="RLP51" s="75"/>
      <c r="RLQ51" s="75"/>
      <c r="RLR51" s="75"/>
      <c r="RLS51" s="75"/>
      <c r="RLT51" s="75"/>
      <c r="RLU51" s="75"/>
      <c r="RLV51" s="75"/>
      <c r="RLW51" s="75"/>
      <c r="RLX51" s="75"/>
      <c r="RLY51" s="75"/>
      <c r="RLZ51" s="75"/>
      <c r="RMA51" s="75"/>
      <c r="RMB51" s="75"/>
      <c r="RMC51" s="75"/>
      <c r="RMD51" s="75"/>
      <c r="RME51" s="75"/>
      <c r="RMF51" s="75"/>
      <c r="RMG51" s="75"/>
      <c r="RMH51" s="75"/>
      <c r="RMI51" s="75"/>
      <c r="RMJ51" s="75"/>
      <c r="RMK51" s="75"/>
      <c r="RML51" s="75"/>
      <c r="RMM51" s="75"/>
      <c r="RMN51" s="75"/>
      <c r="RMO51" s="75"/>
      <c r="RMP51" s="75"/>
      <c r="RMQ51" s="75"/>
      <c r="RMR51" s="75"/>
      <c r="RMS51" s="75"/>
      <c r="RMT51" s="75"/>
      <c r="RMU51" s="75"/>
      <c r="RMV51" s="75"/>
      <c r="RMW51" s="75"/>
      <c r="RMX51" s="75"/>
      <c r="RMY51" s="75"/>
      <c r="RMZ51" s="75"/>
      <c r="RNA51" s="75"/>
      <c r="RNB51" s="75"/>
      <c r="RNC51" s="75"/>
      <c r="RND51" s="75"/>
      <c r="RNE51" s="75"/>
      <c r="RNF51" s="75"/>
      <c r="RNG51" s="75"/>
      <c r="RNH51" s="75"/>
      <c r="RNI51" s="75"/>
      <c r="RNJ51" s="75"/>
      <c r="RNK51" s="75"/>
      <c r="RNL51" s="75"/>
      <c r="RNM51" s="75"/>
      <c r="RNN51" s="75"/>
      <c r="RNO51" s="75"/>
      <c r="RNP51" s="75"/>
      <c r="RNQ51" s="75"/>
      <c r="RNR51" s="75"/>
      <c r="RNS51" s="75"/>
      <c r="RNT51" s="75"/>
      <c r="RNU51" s="75"/>
      <c r="RNV51" s="75"/>
      <c r="RNW51" s="75"/>
      <c r="RNX51" s="75"/>
      <c r="RNY51" s="75"/>
      <c r="RNZ51" s="75"/>
      <c r="ROA51" s="75"/>
      <c r="ROB51" s="75"/>
      <c r="ROC51" s="75"/>
      <c r="ROD51" s="75"/>
      <c r="ROE51" s="75"/>
      <c r="ROF51" s="75"/>
      <c r="ROG51" s="75"/>
      <c r="ROH51" s="75"/>
      <c r="ROI51" s="75"/>
      <c r="ROJ51" s="75"/>
      <c r="ROK51" s="75"/>
      <c r="ROL51" s="75"/>
      <c r="ROM51" s="75"/>
      <c r="RON51" s="75"/>
      <c r="ROO51" s="75"/>
      <c r="ROP51" s="75"/>
      <c r="ROQ51" s="75"/>
      <c r="ROR51" s="75"/>
      <c r="ROS51" s="75"/>
      <c r="ROT51" s="75"/>
      <c r="ROU51" s="75"/>
      <c r="ROV51" s="75"/>
      <c r="ROW51" s="75"/>
      <c r="ROX51" s="75"/>
      <c r="ROY51" s="75"/>
      <c r="ROZ51" s="75"/>
      <c r="RPA51" s="75"/>
      <c r="RPB51" s="75"/>
      <c r="RPC51" s="75"/>
      <c r="RPD51" s="75"/>
      <c r="RPE51" s="75"/>
      <c r="RPF51" s="75"/>
      <c r="RPG51" s="75"/>
      <c r="RPH51" s="75"/>
      <c r="RPI51" s="75"/>
      <c r="RPJ51" s="75"/>
      <c r="RPK51" s="75"/>
      <c r="RPL51" s="75"/>
      <c r="RPM51" s="75"/>
      <c r="RPN51" s="75"/>
      <c r="RPO51" s="75"/>
      <c r="RPP51" s="75"/>
      <c r="RPQ51" s="75"/>
      <c r="RPR51" s="75"/>
      <c r="RPS51" s="75"/>
      <c r="RPT51" s="75"/>
      <c r="RPU51" s="75"/>
      <c r="RPV51" s="75"/>
      <c r="RPW51" s="75"/>
      <c r="RPX51" s="75"/>
      <c r="RPY51" s="75"/>
      <c r="RPZ51" s="75"/>
      <c r="RQA51" s="75"/>
      <c r="RQB51" s="75"/>
      <c r="RQC51" s="75"/>
      <c r="RQD51" s="75"/>
      <c r="RQE51" s="75"/>
      <c r="RQF51" s="75"/>
      <c r="RQG51" s="75"/>
      <c r="RQH51" s="75"/>
      <c r="RQI51" s="75"/>
      <c r="RQJ51" s="75"/>
      <c r="RQK51" s="75"/>
      <c r="RQL51" s="75"/>
      <c r="RQM51" s="75"/>
      <c r="RQN51" s="75"/>
      <c r="RQO51" s="75"/>
      <c r="RQP51" s="75"/>
      <c r="RQQ51" s="75"/>
      <c r="RQR51" s="75"/>
      <c r="RQS51" s="75"/>
      <c r="RQT51" s="75"/>
      <c r="RQU51" s="75"/>
      <c r="RQV51" s="75"/>
      <c r="RQW51" s="75"/>
      <c r="RQX51" s="75"/>
      <c r="RQY51" s="75"/>
      <c r="RQZ51" s="75"/>
      <c r="RRA51" s="75"/>
      <c r="RRB51" s="75"/>
      <c r="RRC51" s="75"/>
      <c r="RRD51" s="75"/>
      <c r="RRE51" s="75"/>
      <c r="RRF51" s="75"/>
      <c r="RRG51" s="75"/>
      <c r="RRH51" s="75"/>
      <c r="RRI51" s="75"/>
      <c r="RRJ51" s="75"/>
      <c r="RRK51" s="75"/>
      <c r="RRL51" s="75"/>
      <c r="RRM51" s="75"/>
      <c r="RRN51" s="75"/>
      <c r="RRO51" s="75"/>
      <c r="RRP51" s="75"/>
      <c r="RRQ51" s="75"/>
      <c r="RRR51" s="75"/>
      <c r="RRS51" s="75"/>
      <c r="RRT51" s="75"/>
      <c r="RRU51" s="75"/>
      <c r="RRV51" s="75"/>
      <c r="RRW51" s="75"/>
      <c r="RRX51" s="75"/>
      <c r="RRY51" s="75"/>
      <c r="RRZ51" s="75"/>
      <c r="RSA51" s="75"/>
      <c r="RSB51" s="75"/>
      <c r="RSC51" s="75"/>
      <c r="RSD51" s="75"/>
      <c r="RSE51" s="75"/>
      <c r="RSF51" s="75"/>
      <c r="RSG51" s="75"/>
      <c r="RSH51" s="75"/>
      <c r="RSI51" s="75"/>
      <c r="RSJ51" s="75"/>
      <c r="RSK51" s="75"/>
      <c r="RSL51" s="75"/>
      <c r="RSM51" s="75"/>
      <c r="RSN51" s="75"/>
      <c r="RSO51" s="75"/>
      <c r="RSP51" s="75"/>
      <c r="RSQ51" s="75"/>
      <c r="RSR51" s="75"/>
      <c r="RSS51" s="75"/>
      <c r="RST51" s="75"/>
      <c r="RSU51" s="75"/>
      <c r="RSV51" s="75"/>
      <c r="RSW51" s="75"/>
      <c r="RSX51" s="75"/>
      <c r="RSY51" s="75"/>
      <c r="RSZ51" s="75"/>
      <c r="RTA51" s="75"/>
      <c r="RTB51" s="75"/>
      <c r="RTC51" s="75"/>
      <c r="RTD51" s="75"/>
      <c r="RTE51" s="75"/>
      <c r="RTF51" s="75"/>
      <c r="RTG51" s="75"/>
      <c r="RTH51" s="75"/>
      <c r="RTI51" s="75"/>
      <c r="RTJ51" s="75"/>
      <c r="RTK51" s="75"/>
      <c r="RTL51" s="75"/>
      <c r="RTM51" s="75"/>
      <c r="RTN51" s="75"/>
      <c r="RTO51" s="75"/>
      <c r="RTP51" s="75"/>
      <c r="RTQ51" s="75"/>
      <c r="RTR51" s="75"/>
      <c r="RTS51" s="75"/>
      <c r="RTT51" s="75"/>
      <c r="RTU51" s="75"/>
      <c r="RTV51" s="75"/>
      <c r="RTW51" s="75"/>
      <c r="RTX51" s="75"/>
      <c r="RTY51" s="75"/>
      <c r="RTZ51" s="75"/>
      <c r="RUA51" s="75"/>
      <c r="RUB51" s="75"/>
      <c r="RUC51" s="75"/>
      <c r="RUD51" s="75"/>
      <c r="RUE51" s="75"/>
      <c r="RUF51" s="75"/>
      <c r="RUG51" s="75"/>
      <c r="RUH51" s="75"/>
      <c r="RUI51" s="75"/>
      <c r="RUJ51" s="75"/>
      <c r="RUK51" s="75"/>
      <c r="RUL51" s="75"/>
      <c r="RUM51" s="75"/>
      <c r="RUN51" s="75"/>
      <c r="RUO51" s="75"/>
      <c r="RUP51" s="75"/>
      <c r="RUQ51" s="75"/>
      <c r="RUR51" s="75"/>
      <c r="RUS51" s="75"/>
      <c r="RUT51" s="75"/>
      <c r="RUU51" s="75"/>
      <c r="RUV51" s="75"/>
      <c r="RUW51" s="75"/>
      <c r="RUX51" s="75"/>
      <c r="RUY51" s="75"/>
      <c r="RUZ51" s="75"/>
      <c r="RVA51" s="75"/>
      <c r="RVB51" s="75"/>
      <c r="RVC51" s="75"/>
      <c r="RVD51" s="75"/>
      <c r="RVE51" s="75"/>
      <c r="RVF51" s="75"/>
      <c r="RVG51" s="75"/>
      <c r="RVH51" s="75"/>
      <c r="RVI51" s="75"/>
      <c r="RVJ51" s="75"/>
      <c r="RVK51" s="75"/>
      <c r="RVL51" s="75"/>
      <c r="RVM51" s="75"/>
      <c r="RVN51" s="75"/>
      <c r="RVO51" s="75"/>
      <c r="RVP51" s="75"/>
      <c r="RVQ51" s="75"/>
      <c r="RVR51" s="75"/>
      <c r="RVS51" s="75"/>
      <c r="RVT51" s="75"/>
      <c r="RVU51" s="75"/>
      <c r="RVV51" s="75"/>
      <c r="RVW51" s="75"/>
      <c r="RVX51" s="75"/>
      <c r="RVY51" s="75"/>
      <c r="RVZ51" s="75"/>
      <c r="RWA51" s="75"/>
      <c r="RWB51" s="75"/>
      <c r="RWC51" s="75"/>
      <c r="RWD51" s="75"/>
      <c r="RWE51" s="75"/>
      <c r="RWF51" s="75"/>
      <c r="RWG51" s="75"/>
      <c r="RWH51" s="75"/>
      <c r="RWI51" s="75"/>
      <c r="RWJ51" s="75"/>
      <c r="RWK51" s="75"/>
      <c r="RWL51" s="75"/>
      <c r="RWM51" s="75"/>
      <c r="RWN51" s="75"/>
      <c r="RWO51" s="75"/>
      <c r="RWP51" s="75"/>
      <c r="RWQ51" s="75"/>
      <c r="RWR51" s="75"/>
      <c r="RWS51" s="75"/>
      <c r="RWT51" s="75"/>
      <c r="RWU51" s="75"/>
      <c r="RWV51" s="75"/>
      <c r="RWW51" s="75"/>
      <c r="RWX51" s="75"/>
      <c r="RWY51" s="75"/>
      <c r="RWZ51" s="75"/>
      <c r="RXA51" s="75"/>
      <c r="RXB51" s="75"/>
      <c r="RXC51" s="75"/>
      <c r="RXD51" s="75"/>
      <c r="RXE51" s="75"/>
      <c r="RXF51" s="75"/>
      <c r="RXG51" s="75"/>
      <c r="RXH51" s="75"/>
      <c r="RXI51" s="75"/>
      <c r="RXJ51" s="75"/>
      <c r="RXK51" s="75"/>
      <c r="RXL51" s="75"/>
      <c r="RXM51" s="75"/>
      <c r="RXN51" s="75"/>
      <c r="RXO51" s="75"/>
      <c r="RXP51" s="75"/>
      <c r="RXQ51" s="75"/>
      <c r="RXR51" s="75"/>
      <c r="RXS51" s="75"/>
      <c r="RXT51" s="75"/>
      <c r="RXU51" s="75"/>
      <c r="RXV51" s="75"/>
      <c r="RXW51" s="75"/>
      <c r="RXX51" s="75"/>
      <c r="RXY51" s="75"/>
      <c r="RXZ51" s="75"/>
      <c r="RYA51" s="75"/>
      <c r="RYB51" s="75"/>
      <c r="RYC51" s="75"/>
      <c r="RYD51" s="75"/>
      <c r="RYE51" s="75"/>
      <c r="RYF51" s="75"/>
      <c r="RYG51" s="75"/>
      <c r="RYH51" s="75"/>
      <c r="RYI51" s="75"/>
      <c r="RYJ51" s="75"/>
      <c r="RYK51" s="75"/>
      <c r="RYL51" s="75"/>
      <c r="RYM51" s="75"/>
      <c r="RYN51" s="75"/>
      <c r="RYO51" s="75"/>
      <c r="RYP51" s="75"/>
      <c r="RYQ51" s="75"/>
      <c r="RYR51" s="75"/>
      <c r="RYS51" s="75"/>
      <c r="RYT51" s="75"/>
      <c r="RYU51" s="75"/>
      <c r="RYV51" s="75"/>
      <c r="RYW51" s="75"/>
      <c r="RYX51" s="75"/>
      <c r="RYY51" s="75"/>
      <c r="RYZ51" s="75"/>
      <c r="RZA51" s="75"/>
      <c r="RZB51" s="75"/>
      <c r="RZC51" s="75"/>
      <c r="RZD51" s="75"/>
      <c r="RZE51" s="75"/>
      <c r="RZF51" s="75"/>
      <c r="RZG51" s="75"/>
      <c r="RZH51" s="75"/>
      <c r="RZI51" s="75"/>
      <c r="RZJ51" s="75"/>
      <c r="RZK51" s="75"/>
      <c r="RZL51" s="75"/>
      <c r="RZM51" s="75"/>
      <c r="RZN51" s="75"/>
      <c r="RZO51" s="75"/>
      <c r="RZP51" s="75"/>
      <c r="RZQ51" s="75"/>
      <c r="RZR51" s="75"/>
      <c r="RZS51" s="75"/>
      <c r="RZT51" s="75"/>
      <c r="RZU51" s="75"/>
      <c r="RZV51" s="75"/>
      <c r="RZW51" s="75"/>
      <c r="RZX51" s="75"/>
      <c r="RZY51" s="75"/>
      <c r="RZZ51" s="75"/>
      <c r="SAA51" s="75"/>
      <c r="SAB51" s="75"/>
      <c r="SAC51" s="75"/>
      <c r="SAD51" s="75"/>
      <c r="SAE51" s="75"/>
      <c r="SAF51" s="75"/>
      <c r="SAG51" s="75"/>
      <c r="SAH51" s="75"/>
      <c r="SAI51" s="75"/>
      <c r="SAJ51" s="75"/>
      <c r="SAK51" s="75"/>
      <c r="SAL51" s="75"/>
      <c r="SAM51" s="75"/>
      <c r="SAN51" s="75"/>
      <c r="SAO51" s="75"/>
      <c r="SAP51" s="75"/>
      <c r="SAQ51" s="75"/>
      <c r="SAR51" s="75"/>
      <c r="SAS51" s="75"/>
      <c r="SAT51" s="75"/>
      <c r="SAU51" s="75"/>
      <c r="SAV51" s="75"/>
      <c r="SAW51" s="75"/>
      <c r="SAX51" s="75"/>
      <c r="SAY51" s="75"/>
      <c r="SAZ51" s="75"/>
      <c r="SBA51" s="75"/>
      <c r="SBB51" s="75"/>
      <c r="SBC51" s="75"/>
      <c r="SBD51" s="75"/>
      <c r="SBE51" s="75"/>
      <c r="SBF51" s="75"/>
      <c r="SBG51" s="75"/>
      <c r="SBH51" s="75"/>
      <c r="SBI51" s="75"/>
      <c r="SBJ51" s="75"/>
      <c r="SBK51" s="75"/>
      <c r="SBL51" s="75"/>
      <c r="SBM51" s="75"/>
      <c r="SBN51" s="75"/>
      <c r="SBO51" s="75"/>
      <c r="SBP51" s="75"/>
      <c r="SBQ51" s="75"/>
      <c r="SBR51" s="75"/>
      <c r="SBS51" s="75"/>
      <c r="SBT51" s="75"/>
      <c r="SBU51" s="75"/>
      <c r="SBV51" s="75"/>
      <c r="SBW51" s="75"/>
      <c r="SBX51" s="75"/>
      <c r="SBY51" s="75"/>
      <c r="SBZ51" s="75"/>
      <c r="SCA51" s="75"/>
      <c r="SCB51" s="75"/>
      <c r="SCC51" s="75"/>
      <c r="SCD51" s="75"/>
      <c r="SCE51" s="75"/>
      <c r="SCF51" s="75"/>
      <c r="SCG51" s="75"/>
      <c r="SCH51" s="75"/>
      <c r="SCI51" s="75"/>
      <c r="SCJ51" s="75"/>
      <c r="SCK51" s="75"/>
      <c r="SCL51" s="75"/>
      <c r="SCM51" s="75"/>
      <c r="SCN51" s="75"/>
      <c r="SCO51" s="75"/>
      <c r="SCP51" s="75"/>
      <c r="SCQ51" s="75"/>
      <c r="SCR51" s="75"/>
      <c r="SCS51" s="75"/>
      <c r="SCT51" s="75"/>
      <c r="SCU51" s="75"/>
      <c r="SCV51" s="75"/>
      <c r="SCW51" s="75"/>
      <c r="SCX51" s="75"/>
      <c r="SCY51" s="75"/>
      <c r="SCZ51" s="75"/>
      <c r="SDA51" s="75"/>
      <c r="SDB51" s="75"/>
      <c r="SDC51" s="75"/>
      <c r="SDD51" s="75"/>
      <c r="SDE51" s="75"/>
      <c r="SDF51" s="75"/>
      <c r="SDG51" s="75"/>
      <c r="SDH51" s="75"/>
      <c r="SDI51" s="75"/>
      <c r="SDJ51" s="75"/>
      <c r="SDK51" s="75"/>
      <c r="SDL51" s="75"/>
      <c r="SDM51" s="75"/>
      <c r="SDN51" s="75"/>
      <c r="SDO51" s="75"/>
      <c r="SDP51" s="75"/>
      <c r="SDQ51" s="75"/>
      <c r="SDR51" s="75"/>
      <c r="SDS51" s="75"/>
      <c r="SDT51" s="75"/>
      <c r="SDU51" s="75"/>
      <c r="SDV51" s="75"/>
      <c r="SDW51" s="75"/>
      <c r="SDX51" s="75"/>
      <c r="SDY51" s="75"/>
      <c r="SDZ51" s="75"/>
      <c r="SEA51" s="75"/>
      <c r="SEB51" s="75"/>
      <c r="SEC51" s="75"/>
      <c r="SED51" s="75"/>
      <c r="SEE51" s="75"/>
      <c r="SEF51" s="75"/>
      <c r="SEG51" s="75"/>
      <c r="SEH51" s="75"/>
      <c r="SEI51" s="75"/>
      <c r="SEJ51" s="75"/>
      <c r="SEK51" s="75"/>
      <c r="SEL51" s="75"/>
      <c r="SEM51" s="75"/>
      <c r="SEN51" s="75"/>
      <c r="SEO51" s="75"/>
      <c r="SEP51" s="75"/>
      <c r="SEQ51" s="75"/>
      <c r="SER51" s="75"/>
      <c r="SES51" s="75"/>
      <c r="SET51" s="75"/>
      <c r="SEU51" s="75"/>
      <c r="SEV51" s="75"/>
      <c r="SEW51" s="75"/>
      <c r="SEX51" s="75"/>
      <c r="SEY51" s="75"/>
      <c r="SEZ51" s="75"/>
      <c r="SFA51" s="75"/>
      <c r="SFB51" s="75"/>
      <c r="SFC51" s="75"/>
      <c r="SFD51" s="75"/>
      <c r="SFE51" s="75"/>
      <c r="SFF51" s="75"/>
      <c r="SFG51" s="75"/>
      <c r="SFH51" s="75"/>
      <c r="SFI51" s="75"/>
      <c r="SFJ51" s="75"/>
      <c r="SFK51" s="75"/>
      <c r="SFL51" s="75"/>
      <c r="SFM51" s="75"/>
      <c r="SFN51" s="75"/>
      <c r="SFO51" s="75"/>
      <c r="SFP51" s="75"/>
      <c r="SFQ51" s="75"/>
      <c r="SFR51" s="75"/>
      <c r="SFS51" s="75"/>
      <c r="SFT51" s="75"/>
      <c r="SFU51" s="75"/>
      <c r="SFV51" s="75"/>
      <c r="SFW51" s="75"/>
      <c r="SFX51" s="75"/>
      <c r="SFY51" s="75"/>
      <c r="SFZ51" s="75"/>
      <c r="SGA51" s="75"/>
      <c r="SGB51" s="75"/>
      <c r="SGC51" s="75"/>
      <c r="SGD51" s="75"/>
      <c r="SGE51" s="75"/>
      <c r="SGF51" s="75"/>
      <c r="SGG51" s="75"/>
      <c r="SGH51" s="75"/>
      <c r="SGI51" s="75"/>
      <c r="SGJ51" s="75"/>
      <c r="SGK51" s="75"/>
      <c r="SGL51" s="75"/>
      <c r="SGM51" s="75"/>
      <c r="SGN51" s="75"/>
      <c r="SGO51" s="75"/>
      <c r="SGP51" s="75"/>
      <c r="SGQ51" s="75"/>
      <c r="SGR51" s="75"/>
      <c r="SGS51" s="75"/>
      <c r="SGT51" s="75"/>
      <c r="SGU51" s="75"/>
      <c r="SGV51" s="75"/>
      <c r="SGW51" s="75"/>
      <c r="SGX51" s="75"/>
      <c r="SGY51" s="75"/>
      <c r="SGZ51" s="75"/>
      <c r="SHA51" s="75"/>
      <c r="SHB51" s="75"/>
      <c r="SHC51" s="75"/>
      <c r="SHD51" s="75"/>
      <c r="SHE51" s="75"/>
      <c r="SHF51" s="75"/>
      <c r="SHG51" s="75"/>
      <c r="SHH51" s="75"/>
      <c r="SHI51" s="75"/>
      <c r="SHJ51" s="75"/>
      <c r="SHK51" s="75"/>
      <c r="SHL51" s="75"/>
      <c r="SHM51" s="75"/>
      <c r="SHN51" s="75"/>
      <c r="SHO51" s="75"/>
      <c r="SHP51" s="75"/>
      <c r="SHQ51" s="75"/>
      <c r="SHR51" s="75"/>
      <c r="SHS51" s="75"/>
      <c r="SHT51" s="75"/>
      <c r="SHU51" s="75"/>
      <c r="SHV51" s="75"/>
      <c r="SHW51" s="75"/>
      <c r="SHX51" s="75"/>
      <c r="SHY51" s="75"/>
      <c r="SHZ51" s="75"/>
      <c r="SIA51" s="75"/>
      <c r="SIB51" s="75"/>
      <c r="SIC51" s="75"/>
      <c r="SID51" s="75"/>
      <c r="SIE51" s="75"/>
      <c r="SIF51" s="75"/>
      <c r="SIG51" s="75"/>
      <c r="SIH51" s="75"/>
      <c r="SII51" s="75"/>
      <c r="SIJ51" s="75"/>
      <c r="SIK51" s="75"/>
      <c r="SIL51" s="75"/>
      <c r="SIM51" s="75"/>
      <c r="SIN51" s="75"/>
      <c r="SIO51" s="75"/>
      <c r="SIP51" s="75"/>
      <c r="SIQ51" s="75"/>
      <c r="SIR51" s="75"/>
      <c r="SIS51" s="75"/>
      <c r="SIT51" s="75"/>
      <c r="SIU51" s="75"/>
      <c r="SIV51" s="75"/>
      <c r="SIW51" s="75"/>
      <c r="SIX51" s="75"/>
      <c r="SIY51" s="75"/>
      <c r="SIZ51" s="75"/>
      <c r="SJA51" s="75"/>
      <c r="SJB51" s="75"/>
      <c r="SJC51" s="75"/>
      <c r="SJD51" s="75"/>
      <c r="SJE51" s="75"/>
      <c r="SJF51" s="75"/>
      <c r="SJG51" s="75"/>
      <c r="SJH51" s="75"/>
      <c r="SJI51" s="75"/>
      <c r="SJJ51" s="75"/>
      <c r="SJK51" s="75"/>
      <c r="SJL51" s="75"/>
      <c r="SJM51" s="75"/>
      <c r="SJN51" s="75"/>
      <c r="SJO51" s="75"/>
      <c r="SJP51" s="75"/>
      <c r="SJQ51" s="75"/>
      <c r="SJR51" s="75"/>
      <c r="SJS51" s="75"/>
      <c r="SJT51" s="75"/>
      <c r="SJU51" s="75"/>
      <c r="SJV51" s="75"/>
      <c r="SJW51" s="75"/>
      <c r="SJX51" s="75"/>
      <c r="SJY51" s="75"/>
      <c r="SJZ51" s="75"/>
      <c r="SKA51" s="75"/>
      <c r="SKB51" s="75"/>
      <c r="SKC51" s="75"/>
      <c r="SKD51" s="75"/>
      <c r="SKE51" s="75"/>
      <c r="SKF51" s="75"/>
      <c r="SKG51" s="75"/>
      <c r="SKH51" s="75"/>
      <c r="SKI51" s="75"/>
      <c r="SKJ51" s="75"/>
      <c r="SKK51" s="75"/>
      <c r="SKL51" s="75"/>
      <c r="SKM51" s="75"/>
      <c r="SKN51" s="75"/>
      <c r="SKO51" s="75"/>
      <c r="SKP51" s="75"/>
      <c r="SKQ51" s="75"/>
      <c r="SKR51" s="75"/>
      <c r="SKS51" s="75"/>
      <c r="SKT51" s="75"/>
      <c r="SKU51" s="75"/>
      <c r="SKV51" s="75"/>
      <c r="SKW51" s="75"/>
      <c r="SKX51" s="75"/>
      <c r="SKY51" s="75"/>
      <c r="SKZ51" s="75"/>
      <c r="SLA51" s="75"/>
      <c r="SLB51" s="75"/>
      <c r="SLC51" s="75"/>
      <c r="SLD51" s="75"/>
      <c r="SLE51" s="75"/>
      <c r="SLF51" s="75"/>
      <c r="SLG51" s="75"/>
      <c r="SLH51" s="75"/>
      <c r="SLI51" s="75"/>
      <c r="SLJ51" s="75"/>
      <c r="SLK51" s="75"/>
      <c r="SLL51" s="75"/>
      <c r="SLM51" s="75"/>
      <c r="SLN51" s="75"/>
      <c r="SLO51" s="75"/>
      <c r="SLP51" s="75"/>
      <c r="SLQ51" s="75"/>
      <c r="SLR51" s="75"/>
      <c r="SLS51" s="75"/>
      <c r="SLT51" s="75"/>
      <c r="SLU51" s="75"/>
      <c r="SLV51" s="75"/>
      <c r="SLW51" s="75"/>
      <c r="SLX51" s="75"/>
      <c r="SLY51" s="75"/>
      <c r="SLZ51" s="75"/>
      <c r="SMA51" s="75"/>
      <c r="SMB51" s="75"/>
      <c r="SMC51" s="75"/>
      <c r="SMD51" s="75"/>
      <c r="SME51" s="75"/>
      <c r="SMF51" s="75"/>
      <c r="SMG51" s="75"/>
      <c r="SMH51" s="75"/>
      <c r="SMI51" s="75"/>
      <c r="SMJ51" s="75"/>
      <c r="SMK51" s="75"/>
      <c r="SML51" s="75"/>
      <c r="SMM51" s="75"/>
      <c r="SMN51" s="75"/>
      <c r="SMO51" s="75"/>
      <c r="SMP51" s="75"/>
      <c r="SMQ51" s="75"/>
      <c r="SMR51" s="75"/>
      <c r="SMS51" s="75"/>
      <c r="SMT51" s="75"/>
      <c r="SMU51" s="75"/>
      <c r="SMV51" s="75"/>
      <c r="SMW51" s="75"/>
      <c r="SMX51" s="75"/>
      <c r="SMY51" s="75"/>
      <c r="SMZ51" s="75"/>
      <c r="SNA51" s="75"/>
      <c r="SNB51" s="75"/>
      <c r="SNC51" s="75"/>
      <c r="SND51" s="75"/>
      <c r="SNE51" s="75"/>
      <c r="SNF51" s="75"/>
      <c r="SNG51" s="75"/>
      <c r="SNH51" s="75"/>
      <c r="SNI51" s="75"/>
      <c r="SNJ51" s="75"/>
      <c r="SNK51" s="75"/>
      <c r="SNL51" s="75"/>
      <c r="SNM51" s="75"/>
      <c r="SNN51" s="75"/>
      <c r="SNO51" s="75"/>
      <c r="SNP51" s="75"/>
      <c r="SNQ51" s="75"/>
      <c r="SNR51" s="75"/>
      <c r="SNS51" s="75"/>
      <c r="SNT51" s="75"/>
      <c r="SNU51" s="75"/>
      <c r="SNV51" s="75"/>
      <c r="SNW51" s="75"/>
      <c r="SNX51" s="75"/>
      <c r="SNY51" s="75"/>
      <c r="SNZ51" s="75"/>
      <c r="SOA51" s="75"/>
      <c r="SOB51" s="75"/>
      <c r="SOC51" s="75"/>
      <c r="SOD51" s="75"/>
      <c r="SOE51" s="75"/>
      <c r="SOF51" s="75"/>
      <c r="SOG51" s="75"/>
      <c r="SOH51" s="75"/>
      <c r="SOI51" s="75"/>
      <c r="SOJ51" s="75"/>
      <c r="SOK51" s="75"/>
      <c r="SOL51" s="75"/>
      <c r="SOM51" s="75"/>
      <c r="SON51" s="75"/>
      <c r="SOO51" s="75"/>
      <c r="SOP51" s="75"/>
      <c r="SOQ51" s="75"/>
      <c r="SOR51" s="75"/>
      <c r="SOS51" s="75"/>
      <c r="SOT51" s="75"/>
      <c r="SOU51" s="75"/>
      <c r="SOV51" s="75"/>
      <c r="SOW51" s="75"/>
      <c r="SOX51" s="75"/>
      <c r="SOY51" s="75"/>
      <c r="SOZ51" s="75"/>
      <c r="SPA51" s="75"/>
      <c r="SPB51" s="75"/>
      <c r="SPC51" s="75"/>
      <c r="SPD51" s="75"/>
      <c r="SPE51" s="75"/>
      <c r="SPF51" s="75"/>
      <c r="SPG51" s="75"/>
      <c r="SPH51" s="75"/>
      <c r="SPI51" s="75"/>
      <c r="SPJ51" s="75"/>
      <c r="SPK51" s="75"/>
      <c r="SPL51" s="75"/>
      <c r="SPM51" s="75"/>
      <c r="SPN51" s="75"/>
      <c r="SPO51" s="75"/>
      <c r="SPP51" s="75"/>
      <c r="SPQ51" s="75"/>
      <c r="SPR51" s="75"/>
      <c r="SPS51" s="75"/>
      <c r="SPT51" s="75"/>
      <c r="SPU51" s="75"/>
      <c r="SPV51" s="75"/>
      <c r="SPW51" s="75"/>
      <c r="SPX51" s="75"/>
      <c r="SPY51" s="75"/>
      <c r="SPZ51" s="75"/>
      <c r="SQA51" s="75"/>
      <c r="SQB51" s="75"/>
      <c r="SQC51" s="75"/>
      <c r="SQD51" s="75"/>
      <c r="SQE51" s="75"/>
      <c r="SQF51" s="75"/>
      <c r="SQG51" s="75"/>
      <c r="SQH51" s="75"/>
      <c r="SQI51" s="75"/>
      <c r="SQJ51" s="75"/>
      <c r="SQK51" s="75"/>
      <c r="SQL51" s="75"/>
      <c r="SQM51" s="75"/>
      <c r="SQN51" s="75"/>
      <c r="SQO51" s="75"/>
      <c r="SQP51" s="75"/>
      <c r="SQQ51" s="75"/>
      <c r="SQR51" s="75"/>
      <c r="SQS51" s="75"/>
      <c r="SQT51" s="75"/>
      <c r="SQU51" s="75"/>
      <c r="SQV51" s="75"/>
      <c r="SQW51" s="75"/>
      <c r="SQX51" s="75"/>
      <c r="SQY51" s="75"/>
      <c r="SQZ51" s="75"/>
      <c r="SRA51" s="75"/>
      <c r="SRB51" s="75"/>
      <c r="SRC51" s="75"/>
      <c r="SRD51" s="75"/>
      <c r="SRE51" s="75"/>
      <c r="SRF51" s="75"/>
      <c r="SRG51" s="75"/>
      <c r="SRH51" s="75"/>
      <c r="SRI51" s="75"/>
      <c r="SRJ51" s="75"/>
      <c r="SRK51" s="75"/>
      <c r="SRL51" s="75"/>
      <c r="SRM51" s="75"/>
      <c r="SRN51" s="75"/>
      <c r="SRO51" s="75"/>
      <c r="SRP51" s="75"/>
      <c r="SRQ51" s="75"/>
      <c r="SRR51" s="75"/>
      <c r="SRS51" s="75"/>
      <c r="SRT51" s="75"/>
      <c r="SRU51" s="75"/>
      <c r="SRV51" s="75"/>
      <c r="SRW51" s="75"/>
      <c r="SRX51" s="75"/>
      <c r="SRY51" s="75"/>
      <c r="SRZ51" s="75"/>
      <c r="SSA51" s="75"/>
      <c r="SSB51" s="75"/>
      <c r="SSC51" s="75"/>
      <c r="SSD51" s="75"/>
      <c r="SSE51" s="75"/>
      <c r="SSF51" s="75"/>
      <c r="SSG51" s="75"/>
      <c r="SSH51" s="75"/>
      <c r="SSI51" s="75"/>
      <c r="SSJ51" s="75"/>
      <c r="SSK51" s="75"/>
      <c r="SSL51" s="75"/>
      <c r="SSM51" s="75"/>
      <c r="SSN51" s="75"/>
      <c r="SSO51" s="75"/>
      <c r="SSP51" s="75"/>
      <c r="SSQ51" s="75"/>
      <c r="SSR51" s="75"/>
      <c r="SSS51" s="75"/>
      <c r="SST51" s="75"/>
      <c r="SSU51" s="75"/>
      <c r="SSV51" s="75"/>
      <c r="SSW51" s="75"/>
      <c r="SSX51" s="75"/>
      <c r="SSY51" s="75"/>
      <c r="SSZ51" s="75"/>
      <c r="STA51" s="75"/>
      <c r="STB51" s="75"/>
      <c r="STC51" s="75"/>
      <c r="STD51" s="75"/>
      <c r="STE51" s="75"/>
      <c r="STF51" s="75"/>
      <c r="STG51" s="75"/>
      <c r="STH51" s="75"/>
      <c r="STI51" s="75"/>
      <c r="STJ51" s="75"/>
      <c r="STK51" s="75"/>
      <c r="STL51" s="75"/>
      <c r="STM51" s="75"/>
      <c r="STN51" s="75"/>
      <c r="STO51" s="75"/>
      <c r="STP51" s="75"/>
      <c r="STQ51" s="75"/>
      <c r="STR51" s="75"/>
      <c r="STS51" s="75"/>
      <c r="STT51" s="75"/>
      <c r="STU51" s="75"/>
      <c r="STV51" s="75"/>
      <c r="STW51" s="75"/>
      <c r="STX51" s="75"/>
      <c r="STY51" s="75"/>
      <c r="STZ51" s="75"/>
      <c r="SUA51" s="75"/>
      <c r="SUB51" s="75"/>
      <c r="SUC51" s="75"/>
      <c r="SUD51" s="75"/>
      <c r="SUE51" s="75"/>
      <c r="SUF51" s="75"/>
      <c r="SUG51" s="75"/>
      <c r="SUH51" s="75"/>
      <c r="SUI51" s="75"/>
      <c r="SUJ51" s="75"/>
      <c r="SUK51" s="75"/>
      <c r="SUL51" s="75"/>
      <c r="SUM51" s="75"/>
      <c r="SUN51" s="75"/>
      <c r="SUO51" s="75"/>
      <c r="SUP51" s="75"/>
      <c r="SUQ51" s="75"/>
      <c r="SUR51" s="75"/>
      <c r="SUS51" s="75"/>
      <c r="SUT51" s="75"/>
      <c r="SUU51" s="75"/>
      <c r="SUV51" s="75"/>
      <c r="SUW51" s="75"/>
      <c r="SUX51" s="75"/>
      <c r="SUY51" s="75"/>
      <c r="SUZ51" s="75"/>
      <c r="SVA51" s="75"/>
      <c r="SVB51" s="75"/>
      <c r="SVC51" s="75"/>
      <c r="SVD51" s="75"/>
      <c r="SVE51" s="75"/>
      <c r="SVF51" s="75"/>
      <c r="SVG51" s="75"/>
      <c r="SVH51" s="75"/>
      <c r="SVI51" s="75"/>
      <c r="SVJ51" s="75"/>
      <c r="SVK51" s="75"/>
      <c r="SVL51" s="75"/>
      <c r="SVM51" s="75"/>
      <c r="SVN51" s="75"/>
      <c r="SVO51" s="75"/>
      <c r="SVP51" s="75"/>
      <c r="SVQ51" s="75"/>
      <c r="SVR51" s="75"/>
      <c r="SVS51" s="75"/>
      <c r="SVT51" s="75"/>
      <c r="SVU51" s="75"/>
      <c r="SVV51" s="75"/>
      <c r="SVW51" s="75"/>
      <c r="SVX51" s="75"/>
      <c r="SVY51" s="75"/>
      <c r="SVZ51" s="75"/>
      <c r="SWA51" s="75"/>
      <c r="SWB51" s="75"/>
      <c r="SWC51" s="75"/>
      <c r="SWD51" s="75"/>
      <c r="SWE51" s="75"/>
      <c r="SWF51" s="75"/>
      <c r="SWG51" s="75"/>
      <c r="SWH51" s="75"/>
      <c r="SWI51" s="75"/>
      <c r="SWJ51" s="75"/>
      <c r="SWK51" s="75"/>
      <c r="SWL51" s="75"/>
      <c r="SWM51" s="75"/>
      <c r="SWN51" s="75"/>
      <c r="SWO51" s="75"/>
      <c r="SWP51" s="75"/>
      <c r="SWQ51" s="75"/>
      <c r="SWR51" s="75"/>
      <c r="SWS51" s="75"/>
      <c r="SWT51" s="75"/>
      <c r="SWU51" s="75"/>
      <c r="SWV51" s="75"/>
      <c r="SWW51" s="75"/>
      <c r="SWX51" s="75"/>
      <c r="SWY51" s="75"/>
      <c r="SWZ51" s="75"/>
      <c r="SXA51" s="75"/>
      <c r="SXB51" s="75"/>
      <c r="SXC51" s="75"/>
      <c r="SXD51" s="75"/>
      <c r="SXE51" s="75"/>
      <c r="SXF51" s="75"/>
      <c r="SXG51" s="75"/>
      <c r="SXH51" s="75"/>
      <c r="SXI51" s="75"/>
      <c r="SXJ51" s="75"/>
      <c r="SXK51" s="75"/>
      <c r="SXL51" s="75"/>
      <c r="SXM51" s="75"/>
      <c r="SXN51" s="75"/>
      <c r="SXO51" s="75"/>
      <c r="SXP51" s="75"/>
      <c r="SXQ51" s="75"/>
      <c r="SXR51" s="75"/>
      <c r="SXS51" s="75"/>
      <c r="SXT51" s="75"/>
      <c r="SXU51" s="75"/>
      <c r="SXV51" s="75"/>
      <c r="SXW51" s="75"/>
      <c r="SXX51" s="75"/>
      <c r="SXY51" s="75"/>
      <c r="SXZ51" s="75"/>
      <c r="SYA51" s="75"/>
      <c r="SYB51" s="75"/>
      <c r="SYC51" s="75"/>
      <c r="SYD51" s="75"/>
      <c r="SYE51" s="75"/>
      <c r="SYF51" s="75"/>
      <c r="SYG51" s="75"/>
      <c r="SYH51" s="75"/>
      <c r="SYI51" s="75"/>
      <c r="SYJ51" s="75"/>
      <c r="SYK51" s="75"/>
      <c r="SYL51" s="75"/>
      <c r="SYM51" s="75"/>
      <c r="SYN51" s="75"/>
      <c r="SYO51" s="75"/>
      <c r="SYP51" s="75"/>
      <c r="SYQ51" s="75"/>
      <c r="SYR51" s="75"/>
      <c r="SYS51" s="75"/>
      <c r="SYT51" s="75"/>
      <c r="SYU51" s="75"/>
      <c r="SYV51" s="75"/>
      <c r="SYW51" s="75"/>
      <c r="SYX51" s="75"/>
      <c r="SYY51" s="75"/>
      <c r="SYZ51" s="75"/>
      <c r="SZA51" s="75"/>
      <c r="SZB51" s="75"/>
      <c r="SZC51" s="75"/>
      <c r="SZD51" s="75"/>
      <c r="SZE51" s="75"/>
      <c r="SZF51" s="75"/>
      <c r="SZG51" s="75"/>
      <c r="SZH51" s="75"/>
      <c r="SZI51" s="75"/>
      <c r="SZJ51" s="75"/>
      <c r="SZK51" s="75"/>
      <c r="SZL51" s="75"/>
      <c r="SZM51" s="75"/>
      <c r="SZN51" s="75"/>
      <c r="SZO51" s="75"/>
      <c r="SZP51" s="75"/>
      <c r="SZQ51" s="75"/>
      <c r="SZR51" s="75"/>
      <c r="SZS51" s="75"/>
      <c r="SZT51" s="75"/>
      <c r="SZU51" s="75"/>
      <c r="SZV51" s="75"/>
      <c r="SZW51" s="75"/>
      <c r="SZX51" s="75"/>
      <c r="SZY51" s="75"/>
      <c r="SZZ51" s="75"/>
      <c r="TAA51" s="75"/>
      <c r="TAB51" s="75"/>
      <c r="TAC51" s="75"/>
      <c r="TAD51" s="75"/>
      <c r="TAE51" s="75"/>
      <c r="TAF51" s="75"/>
      <c r="TAG51" s="75"/>
      <c r="TAH51" s="75"/>
      <c r="TAI51" s="75"/>
      <c r="TAJ51" s="75"/>
      <c r="TAK51" s="75"/>
      <c r="TAL51" s="75"/>
      <c r="TAM51" s="75"/>
      <c r="TAN51" s="75"/>
      <c r="TAO51" s="75"/>
      <c r="TAP51" s="75"/>
      <c r="TAQ51" s="75"/>
      <c r="TAR51" s="75"/>
      <c r="TAS51" s="75"/>
      <c r="TAT51" s="75"/>
      <c r="TAU51" s="75"/>
      <c r="TAV51" s="75"/>
      <c r="TAW51" s="75"/>
      <c r="TAX51" s="75"/>
      <c r="TAY51" s="75"/>
      <c r="TAZ51" s="75"/>
      <c r="TBA51" s="75"/>
      <c r="TBB51" s="75"/>
      <c r="TBC51" s="75"/>
      <c r="TBD51" s="75"/>
      <c r="TBE51" s="75"/>
      <c r="TBF51" s="75"/>
      <c r="TBG51" s="75"/>
      <c r="TBH51" s="75"/>
      <c r="TBI51" s="75"/>
      <c r="TBJ51" s="75"/>
      <c r="TBK51" s="75"/>
      <c r="TBL51" s="75"/>
      <c r="TBM51" s="75"/>
      <c r="TBN51" s="75"/>
      <c r="TBO51" s="75"/>
      <c r="TBP51" s="75"/>
      <c r="TBQ51" s="75"/>
      <c r="TBR51" s="75"/>
      <c r="TBS51" s="75"/>
      <c r="TBT51" s="75"/>
      <c r="TBU51" s="75"/>
      <c r="TBV51" s="75"/>
      <c r="TBW51" s="75"/>
      <c r="TBX51" s="75"/>
      <c r="TBY51" s="75"/>
      <c r="TBZ51" s="75"/>
      <c r="TCA51" s="75"/>
      <c r="TCB51" s="75"/>
      <c r="TCC51" s="75"/>
      <c r="TCD51" s="75"/>
      <c r="TCE51" s="75"/>
      <c r="TCF51" s="75"/>
      <c r="TCG51" s="75"/>
      <c r="TCH51" s="75"/>
      <c r="TCI51" s="75"/>
      <c r="TCJ51" s="75"/>
      <c r="TCK51" s="75"/>
      <c r="TCL51" s="75"/>
      <c r="TCM51" s="75"/>
      <c r="TCN51" s="75"/>
      <c r="TCO51" s="75"/>
      <c r="TCP51" s="75"/>
      <c r="TCQ51" s="75"/>
      <c r="TCR51" s="75"/>
      <c r="TCS51" s="75"/>
      <c r="TCT51" s="75"/>
      <c r="TCU51" s="75"/>
      <c r="TCV51" s="75"/>
      <c r="TCW51" s="75"/>
      <c r="TCX51" s="75"/>
      <c r="TCY51" s="75"/>
      <c r="TCZ51" s="75"/>
      <c r="TDA51" s="75"/>
      <c r="TDB51" s="75"/>
      <c r="TDC51" s="75"/>
      <c r="TDD51" s="75"/>
      <c r="TDE51" s="75"/>
      <c r="TDF51" s="75"/>
      <c r="TDG51" s="75"/>
      <c r="TDH51" s="75"/>
      <c r="TDI51" s="75"/>
      <c r="TDJ51" s="75"/>
      <c r="TDK51" s="75"/>
      <c r="TDL51" s="75"/>
      <c r="TDM51" s="75"/>
      <c r="TDN51" s="75"/>
      <c r="TDO51" s="75"/>
      <c r="TDP51" s="75"/>
      <c r="TDQ51" s="75"/>
      <c r="TDR51" s="75"/>
      <c r="TDS51" s="75"/>
      <c r="TDT51" s="75"/>
      <c r="TDU51" s="75"/>
      <c r="TDV51" s="75"/>
      <c r="TDW51" s="75"/>
      <c r="TDX51" s="75"/>
      <c r="TDY51" s="75"/>
      <c r="TDZ51" s="75"/>
      <c r="TEA51" s="75"/>
      <c r="TEB51" s="75"/>
      <c r="TEC51" s="75"/>
      <c r="TED51" s="75"/>
      <c r="TEE51" s="75"/>
      <c r="TEF51" s="75"/>
      <c r="TEG51" s="75"/>
      <c r="TEH51" s="75"/>
      <c r="TEI51" s="75"/>
      <c r="TEJ51" s="75"/>
      <c r="TEK51" s="75"/>
      <c r="TEL51" s="75"/>
      <c r="TEM51" s="75"/>
      <c r="TEN51" s="75"/>
      <c r="TEO51" s="75"/>
      <c r="TEP51" s="75"/>
      <c r="TEQ51" s="75"/>
      <c r="TER51" s="75"/>
      <c r="TES51" s="75"/>
      <c r="TET51" s="75"/>
      <c r="TEU51" s="75"/>
      <c r="TEV51" s="75"/>
      <c r="TEW51" s="75"/>
      <c r="TEX51" s="75"/>
      <c r="TEY51" s="75"/>
      <c r="TEZ51" s="75"/>
      <c r="TFA51" s="75"/>
      <c r="TFB51" s="75"/>
      <c r="TFC51" s="75"/>
      <c r="TFD51" s="75"/>
      <c r="TFE51" s="75"/>
      <c r="TFF51" s="75"/>
      <c r="TFG51" s="75"/>
      <c r="TFH51" s="75"/>
      <c r="TFI51" s="75"/>
      <c r="TFJ51" s="75"/>
      <c r="TFK51" s="75"/>
      <c r="TFL51" s="75"/>
      <c r="TFM51" s="75"/>
      <c r="TFN51" s="75"/>
      <c r="TFO51" s="75"/>
      <c r="TFP51" s="75"/>
      <c r="TFQ51" s="75"/>
      <c r="TFR51" s="75"/>
      <c r="TFS51" s="75"/>
      <c r="TFT51" s="75"/>
      <c r="TFU51" s="75"/>
      <c r="TFV51" s="75"/>
      <c r="TFW51" s="75"/>
      <c r="TFX51" s="75"/>
      <c r="TFY51" s="75"/>
      <c r="TFZ51" s="75"/>
      <c r="TGA51" s="75"/>
      <c r="TGB51" s="75"/>
      <c r="TGC51" s="75"/>
      <c r="TGD51" s="75"/>
      <c r="TGE51" s="75"/>
      <c r="TGF51" s="75"/>
      <c r="TGG51" s="75"/>
      <c r="TGH51" s="75"/>
      <c r="TGI51" s="75"/>
      <c r="TGJ51" s="75"/>
      <c r="TGK51" s="75"/>
      <c r="TGL51" s="75"/>
      <c r="TGM51" s="75"/>
      <c r="TGN51" s="75"/>
      <c r="TGO51" s="75"/>
      <c r="TGP51" s="75"/>
      <c r="TGQ51" s="75"/>
      <c r="TGR51" s="75"/>
      <c r="TGS51" s="75"/>
      <c r="TGT51" s="75"/>
      <c r="TGU51" s="75"/>
      <c r="TGV51" s="75"/>
      <c r="TGW51" s="75"/>
      <c r="TGX51" s="75"/>
      <c r="TGY51" s="75"/>
      <c r="TGZ51" s="75"/>
      <c r="THA51" s="75"/>
      <c r="THB51" s="75"/>
      <c r="THC51" s="75"/>
      <c r="THD51" s="75"/>
      <c r="THE51" s="75"/>
      <c r="THF51" s="75"/>
      <c r="THG51" s="75"/>
      <c r="THH51" s="75"/>
      <c r="THI51" s="75"/>
      <c r="THJ51" s="75"/>
      <c r="THK51" s="75"/>
      <c r="THL51" s="75"/>
      <c r="THM51" s="75"/>
      <c r="THN51" s="75"/>
      <c r="THO51" s="75"/>
      <c r="THP51" s="75"/>
      <c r="THQ51" s="75"/>
      <c r="THR51" s="75"/>
      <c r="THS51" s="75"/>
      <c r="THT51" s="75"/>
      <c r="THU51" s="75"/>
      <c r="THV51" s="75"/>
      <c r="THW51" s="75"/>
      <c r="THX51" s="75"/>
      <c r="THY51" s="75"/>
      <c r="THZ51" s="75"/>
      <c r="TIA51" s="75"/>
      <c r="TIB51" s="75"/>
      <c r="TIC51" s="75"/>
      <c r="TID51" s="75"/>
      <c r="TIE51" s="75"/>
      <c r="TIF51" s="75"/>
      <c r="TIG51" s="75"/>
      <c r="TIH51" s="75"/>
      <c r="TII51" s="75"/>
      <c r="TIJ51" s="75"/>
      <c r="TIK51" s="75"/>
      <c r="TIL51" s="75"/>
      <c r="TIM51" s="75"/>
      <c r="TIN51" s="75"/>
      <c r="TIO51" s="75"/>
      <c r="TIP51" s="75"/>
      <c r="TIQ51" s="75"/>
      <c r="TIR51" s="75"/>
      <c r="TIS51" s="75"/>
      <c r="TIT51" s="75"/>
      <c r="TIU51" s="75"/>
      <c r="TIV51" s="75"/>
      <c r="TIW51" s="75"/>
      <c r="TIX51" s="75"/>
      <c r="TIY51" s="75"/>
      <c r="TIZ51" s="75"/>
      <c r="TJA51" s="75"/>
      <c r="TJB51" s="75"/>
      <c r="TJC51" s="75"/>
      <c r="TJD51" s="75"/>
      <c r="TJE51" s="75"/>
      <c r="TJF51" s="75"/>
      <c r="TJG51" s="75"/>
      <c r="TJH51" s="75"/>
      <c r="TJI51" s="75"/>
      <c r="TJJ51" s="75"/>
      <c r="TJK51" s="75"/>
      <c r="TJL51" s="75"/>
      <c r="TJM51" s="75"/>
      <c r="TJN51" s="75"/>
      <c r="TJO51" s="75"/>
      <c r="TJP51" s="75"/>
      <c r="TJQ51" s="75"/>
      <c r="TJR51" s="75"/>
      <c r="TJS51" s="75"/>
      <c r="TJT51" s="75"/>
      <c r="TJU51" s="75"/>
      <c r="TJV51" s="75"/>
      <c r="TJW51" s="75"/>
      <c r="TJX51" s="75"/>
      <c r="TJY51" s="75"/>
      <c r="TJZ51" s="75"/>
      <c r="TKA51" s="75"/>
      <c r="TKB51" s="75"/>
      <c r="TKC51" s="75"/>
      <c r="TKD51" s="75"/>
      <c r="TKE51" s="75"/>
      <c r="TKF51" s="75"/>
      <c r="TKG51" s="75"/>
      <c r="TKH51" s="75"/>
      <c r="TKI51" s="75"/>
      <c r="TKJ51" s="75"/>
      <c r="TKK51" s="75"/>
      <c r="TKL51" s="75"/>
      <c r="TKM51" s="75"/>
      <c r="TKN51" s="75"/>
      <c r="TKO51" s="75"/>
      <c r="TKP51" s="75"/>
      <c r="TKQ51" s="75"/>
      <c r="TKR51" s="75"/>
      <c r="TKS51" s="75"/>
      <c r="TKT51" s="75"/>
      <c r="TKU51" s="75"/>
      <c r="TKV51" s="75"/>
      <c r="TKW51" s="75"/>
      <c r="TKX51" s="75"/>
      <c r="TKY51" s="75"/>
      <c r="TKZ51" s="75"/>
      <c r="TLA51" s="75"/>
      <c r="TLB51" s="75"/>
      <c r="TLC51" s="75"/>
      <c r="TLD51" s="75"/>
      <c r="TLE51" s="75"/>
      <c r="TLF51" s="75"/>
      <c r="TLG51" s="75"/>
      <c r="TLH51" s="75"/>
      <c r="TLI51" s="75"/>
      <c r="TLJ51" s="75"/>
      <c r="TLK51" s="75"/>
      <c r="TLL51" s="75"/>
      <c r="TLM51" s="75"/>
      <c r="TLN51" s="75"/>
      <c r="TLO51" s="75"/>
      <c r="TLP51" s="75"/>
      <c r="TLQ51" s="75"/>
      <c r="TLR51" s="75"/>
      <c r="TLS51" s="75"/>
      <c r="TLT51" s="75"/>
      <c r="TLU51" s="75"/>
      <c r="TLV51" s="75"/>
      <c r="TLW51" s="75"/>
      <c r="TLX51" s="75"/>
      <c r="TLY51" s="75"/>
      <c r="TLZ51" s="75"/>
      <c r="TMA51" s="75"/>
      <c r="TMB51" s="75"/>
      <c r="TMC51" s="75"/>
      <c r="TMD51" s="75"/>
      <c r="TME51" s="75"/>
      <c r="TMF51" s="75"/>
      <c r="TMG51" s="75"/>
      <c r="TMH51" s="75"/>
      <c r="TMI51" s="75"/>
      <c r="TMJ51" s="75"/>
      <c r="TMK51" s="75"/>
      <c r="TML51" s="75"/>
      <c r="TMM51" s="75"/>
      <c r="TMN51" s="75"/>
      <c r="TMO51" s="75"/>
      <c r="TMP51" s="75"/>
      <c r="TMQ51" s="75"/>
      <c r="TMR51" s="75"/>
      <c r="TMS51" s="75"/>
      <c r="TMT51" s="75"/>
      <c r="TMU51" s="75"/>
      <c r="TMV51" s="75"/>
      <c r="TMW51" s="75"/>
      <c r="TMX51" s="75"/>
      <c r="TMY51" s="75"/>
      <c r="TMZ51" s="75"/>
      <c r="TNA51" s="75"/>
      <c r="TNB51" s="75"/>
      <c r="TNC51" s="75"/>
      <c r="TND51" s="75"/>
      <c r="TNE51" s="75"/>
      <c r="TNF51" s="75"/>
      <c r="TNG51" s="75"/>
      <c r="TNH51" s="75"/>
      <c r="TNI51" s="75"/>
      <c r="TNJ51" s="75"/>
      <c r="TNK51" s="75"/>
      <c r="TNL51" s="75"/>
      <c r="TNM51" s="75"/>
      <c r="TNN51" s="75"/>
      <c r="TNO51" s="75"/>
      <c r="TNP51" s="75"/>
      <c r="TNQ51" s="75"/>
      <c r="TNR51" s="75"/>
      <c r="TNS51" s="75"/>
      <c r="TNT51" s="75"/>
      <c r="TNU51" s="75"/>
      <c r="TNV51" s="75"/>
      <c r="TNW51" s="75"/>
      <c r="TNX51" s="75"/>
      <c r="TNY51" s="75"/>
      <c r="TNZ51" s="75"/>
      <c r="TOA51" s="75"/>
      <c r="TOB51" s="75"/>
      <c r="TOC51" s="75"/>
      <c r="TOD51" s="75"/>
      <c r="TOE51" s="75"/>
      <c r="TOF51" s="75"/>
      <c r="TOG51" s="75"/>
      <c r="TOH51" s="75"/>
      <c r="TOI51" s="75"/>
      <c r="TOJ51" s="75"/>
      <c r="TOK51" s="75"/>
      <c r="TOL51" s="75"/>
      <c r="TOM51" s="75"/>
      <c r="TON51" s="75"/>
      <c r="TOO51" s="75"/>
      <c r="TOP51" s="75"/>
      <c r="TOQ51" s="75"/>
      <c r="TOR51" s="75"/>
      <c r="TOS51" s="75"/>
      <c r="TOT51" s="75"/>
      <c r="TOU51" s="75"/>
      <c r="TOV51" s="75"/>
      <c r="TOW51" s="75"/>
      <c r="TOX51" s="75"/>
      <c r="TOY51" s="75"/>
      <c r="TOZ51" s="75"/>
      <c r="TPA51" s="75"/>
      <c r="TPB51" s="75"/>
      <c r="TPC51" s="75"/>
      <c r="TPD51" s="75"/>
      <c r="TPE51" s="75"/>
      <c r="TPF51" s="75"/>
      <c r="TPG51" s="75"/>
      <c r="TPH51" s="75"/>
      <c r="TPI51" s="75"/>
      <c r="TPJ51" s="75"/>
      <c r="TPK51" s="75"/>
      <c r="TPL51" s="75"/>
      <c r="TPM51" s="75"/>
      <c r="TPN51" s="75"/>
      <c r="TPO51" s="75"/>
      <c r="TPP51" s="75"/>
      <c r="TPQ51" s="75"/>
      <c r="TPR51" s="75"/>
      <c r="TPS51" s="75"/>
      <c r="TPT51" s="75"/>
      <c r="TPU51" s="75"/>
      <c r="TPV51" s="75"/>
      <c r="TPW51" s="75"/>
      <c r="TPX51" s="75"/>
      <c r="TPY51" s="75"/>
      <c r="TPZ51" s="75"/>
      <c r="TQA51" s="75"/>
      <c r="TQB51" s="75"/>
      <c r="TQC51" s="75"/>
      <c r="TQD51" s="75"/>
      <c r="TQE51" s="75"/>
      <c r="TQF51" s="75"/>
      <c r="TQG51" s="75"/>
      <c r="TQH51" s="75"/>
      <c r="TQI51" s="75"/>
      <c r="TQJ51" s="75"/>
      <c r="TQK51" s="75"/>
      <c r="TQL51" s="75"/>
      <c r="TQM51" s="75"/>
      <c r="TQN51" s="75"/>
      <c r="TQO51" s="75"/>
      <c r="TQP51" s="75"/>
      <c r="TQQ51" s="75"/>
      <c r="TQR51" s="75"/>
      <c r="TQS51" s="75"/>
      <c r="TQT51" s="75"/>
      <c r="TQU51" s="75"/>
      <c r="TQV51" s="75"/>
      <c r="TQW51" s="75"/>
      <c r="TQX51" s="75"/>
      <c r="TQY51" s="75"/>
      <c r="TQZ51" s="75"/>
      <c r="TRA51" s="75"/>
      <c r="TRB51" s="75"/>
      <c r="TRC51" s="75"/>
      <c r="TRD51" s="75"/>
      <c r="TRE51" s="75"/>
      <c r="TRF51" s="75"/>
      <c r="TRG51" s="75"/>
      <c r="TRH51" s="75"/>
      <c r="TRI51" s="75"/>
      <c r="TRJ51" s="75"/>
      <c r="TRK51" s="75"/>
      <c r="TRL51" s="75"/>
      <c r="TRM51" s="75"/>
      <c r="TRN51" s="75"/>
      <c r="TRO51" s="75"/>
      <c r="TRP51" s="75"/>
      <c r="TRQ51" s="75"/>
      <c r="TRR51" s="75"/>
      <c r="TRS51" s="75"/>
      <c r="TRT51" s="75"/>
      <c r="TRU51" s="75"/>
      <c r="TRV51" s="75"/>
      <c r="TRW51" s="75"/>
      <c r="TRX51" s="75"/>
      <c r="TRY51" s="75"/>
      <c r="TRZ51" s="75"/>
      <c r="TSA51" s="75"/>
      <c r="TSB51" s="75"/>
      <c r="TSC51" s="75"/>
      <c r="TSD51" s="75"/>
      <c r="TSE51" s="75"/>
      <c r="TSF51" s="75"/>
      <c r="TSG51" s="75"/>
      <c r="TSH51" s="75"/>
      <c r="TSI51" s="75"/>
      <c r="TSJ51" s="75"/>
      <c r="TSK51" s="75"/>
      <c r="TSL51" s="75"/>
      <c r="TSM51" s="75"/>
      <c r="TSN51" s="75"/>
      <c r="TSO51" s="75"/>
      <c r="TSP51" s="75"/>
      <c r="TSQ51" s="75"/>
      <c r="TSR51" s="75"/>
      <c r="TSS51" s="75"/>
      <c r="TST51" s="75"/>
      <c r="TSU51" s="75"/>
      <c r="TSV51" s="75"/>
      <c r="TSW51" s="75"/>
      <c r="TSX51" s="75"/>
      <c r="TSY51" s="75"/>
      <c r="TSZ51" s="75"/>
      <c r="TTA51" s="75"/>
      <c r="TTB51" s="75"/>
      <c r="TTC51" s="75"/>
      <c r="TTD51" s="75"/>
      <c r="TTE51" s="75"/>
      <c r="TTF51" s="75"/>
      <c r="TTG51" s="75"/>
      <c r="TTH51" s="75"/>
      <c r="TTI51" s="75"/>
      <c r="TTJ51" s="75"/>
      <c r="TTK51" s="75"/>
      <c r="TTL51" s="75"/>
      <c r="TTM51" s="75"/>
      <c r="TTN51" s="75"/>
      <c r="TTO51" s="75"/>
      <c r="TTP51" s="75"/>
      <c r="TTQ51" s="75"/>
      <c r="TTR51" s="75"/>
      <c r="TTS51" s="75"/>
      <c r="TTT51" s="75"/>
      <c r="TTU51" s="75"/>
      <c r="TTV51" s="75"/>
      <c r="TTW51" s="75"/>
      <c r="TTX51" s="75"/>
      <c r="TTY51" s="75"/>
      <c r="TTZ51" s="75"/>
      <c r="TUA51" s="75"/>
      <c r="TUB51" s="75"/>
      <c r="TUC51" s="75"/>
      <c r="TUD51" s="75"/>
      <c r="TUE51" s="75"/>
      <c r="TUF51" s="75"/>
      <c r="TUG51" s="75"/>
      <c r="TUH51" s="75"/>
      <c r="TUI51" s="75"/>
      <c r="TUJ51" s="75"/>
      <c r="TUK51" s="75"/>
      <c r="TUL51" s="75"/>
      <c r="TUM51" s="75"/>
      <c r="TUN51" s="75"/>
      <c r="TUO51" s="75"/>
      <c r="TUP51" s="75"/>
      <c r="TUQ51" s="75"/>
      <c r="TUR51" s="75"/>
      <c r="TUS51" s="75"/>
      <c r="TUT51" s="75"/>
      <c r="TUU51" s="75"/>
      <c r="TUV51" s="75"/>
      <c r="TUW51" s="75"/>
      <c r="TUX51" s="75"/>
      <c r="TUY51" s="75"/>
      <c r="TUZ51" s="75"/>
      <c r="TVA51" s="75"/>
      <c r="TVB51" s="75"/>
      <c r="TVC51" s="75"/>
      <c r="TVD51" s="75"/>
      <c r="TVE51" s="75"/>
      <c r="TVF51" s="75"/>
      <c r="TVG51" s="75"/>
      <c r="TVH51" s="75"/>
      <c r="TVI51" s="75"/>
      <c r="TVJ51" s="75"/>
      <c r="TVK51" s="75"/>
      <c r="TVL51" s="75"/>
      <c r="TVM51" s="75"/>
      <c r="TVN51" s="75"/>
      <c r="TVO51" s="75"/>
      <c r="TVP51" s="75"/>
      <c r="TVQ51" s="75"/>
      <c r="TVR51" s="75"/>
      <c r="TVS51" s="75"/>
      <c r="TVT51" s="75"/>
      <c r="TVU51" s="75"/>
      <c r="TVV51" s="75"/>
      <c r="TVW51" s="75"/>
      <c r="TVX51" s="75"/>
      <c r="TVY51" s="75"/>
      <c r="TVZ51" s="75"/>
      <c r="TWA51" s="75"/>
      <c r="TWB51" s="75"/>
      <c r="TWC51" s="75"/>
      <c r="TWD51" s="75"/>
      <c r="TWE51" s="75"/>
      <c r="TWF51" s="75"/>
      <c r="TWG51" s="75"/>
      <c r="TWH51" s="75"/>
      <c r="TWI51" s="75"/>
      <c r="TWJ51" s="75"/>
      <c r="TWK51" s="75"/>
      <c r="TWL51" s="75"/>
      <c r="TWM51" s="75"/>
      <c r="TWN51" s="75"/>
      <c r="TWO51" s="75"/>
      <c r="TWP51" s="75"/>
      <c r="TWQ51" s="75"/>
      <c r="TWR51" s="75"/>
      <c r="TWS51" s="75"/>
      <c r="TWT51" s="75"/>
      <c r="TWU51" s="75"/>
      <c r="TWV51" s="75"/>
      <c r="TWW51" s="75"/>
      <c r="TWX51" s="75"/>
      <c r="TWY51" s="75"/>
      <c r="TWZ51" s="75"/>
      <c r="TXA51" s="75"/>
      <c r="TXB51" s="75"/>
      <c r="TXC51" s="75"/>
      <c r="TXD51" s="75"/>
      <c r="TXE51" s="75"/>
      <c r="TXF51" s="75"/>
      <c r="TXG51" s="75"/>
      <c r="TXH51" s="75"/>
      <c r="TXI51" s="75"/>
      <c r="TXJ51" s="75"/>
      <c r="TXK51" s="75"/>
      <c r="TXL51" s="75"/>
      <c r="TXM51" s="75"/>
      <c r="TXN51" s="75"/>
      <c r="TXO51" s="75"/>
      <c r="TXP51" s="75"/>
      <c r="TXQ51" s="75"/>
      <c r="TXR51" s="75"/>
      <c r="TXS51" s="75"/>
      <c r="TXT51" s="75"/>
      <c r="TXU51" s="75"/>
      <c r="TXV51" s="75"/>
      <c r="TXW51" s="75"/>
      <c r="TXX51" s="75"/>
      <c r="TXY51" s="75"/>
      <c r="TXZ51" s="75"/>
      <c r="TYA51" s="75"/>
      <c r="TYB51" s="75"/>
      <c r="TYC51" s="75"/>
      <c r="TYD51" s="75"/>
      <c r="TYE51" s="75"/>
      <c r="TYF51" s="75"/>
      <c r="TYG51" s="75"/>
      <c r="TYH51" s="75"/>
      <c r="TYI51" s="75"/>
      <c r="TYJ51" s="75"/>
      <c r="TYK51" s="75"/>
      <c r="TYL51" s="75"/>
      <c r="TYM51" s="75"/>
      <c r="TYN51" s="75"/>
      <c r="TYO51" s="75"/>
      <c r="TYP51" s="75"/>
      <c r="TYQ51" s="75"/>
      <c r="TYR51" s="75"/>
      <c r="TYS51" s="75"/>
      <c r="TYT51" s="75"/>
      <c r="TYU51" s="75"/>
      <c r="TYV51" s="75"/>
      <c r="TYW51" s="75"/>
      <c r="TYX51" s="75"/>
      <c r="TYY51" s="75"/>
      <c r="TYZ51" s="75"/>
      <c r="TZA51" s="75"/>
      <c r="TZB51" s="75"/>
      <c r="TZC51" s="75"/>
      <c r="TZD51" s="75"/>
      <c r="TZE51" s="75"/>
      <c r="TZF51" s="75"/>
      <c r="TZG51" s="75"/>
      <c r="TZH51" s="75"/>
      <c r="TZI51" s="75"/>
      <c r="TZJ51" s="75"/>
      <c r="TZK51" s="75"/>
      <c r="TZL51" s="75"/>
      <c r="TZM51" s="75"/>
      <c r="TZN51" s="75"/>
      <c r="TZO51" s="75"/>
      <c r="TZP51" s="75"/>
      <c r="TZQ51" s="75"/>
      <c r="TZR51" s="75"/>
      <c r="TZS51" s="75"/>
      <c r="TZT51" s="75"/>
      <c r="TZU51" s="75"/>
      <c r="TZV51" s="75"/>
      <c r="TZW51" s="75"/>
      <c r="TZX51" s="75"/>
      <c r="TZY51" s="75"/>
      <c r="TZZ51" s="75"/>
      <c r="UAA51" s="75"/>
      <c r="UAB51" s="75"/>
      <c r="UAC51" s="75"/>
      <c r="UAD51" s="75"/>
      <c r="UAE51" s="75"/>
      <c r="UAF51" s="75"/>
      <c r="UAG51" s="75"/>
      <c r="UAH51" s="75"/>
      <c r="UAI51" s="75"/>
      <c r="UAJ51" s="75"/>
      <c r="UAK51" s="75"/>
      <c r="UAL51" s="75"/>
      <c r="UAM51" s="75"/>
      <c r="UAN51" s="75"/>
      <c r="UAO51" s="75"/>
      <c r="UAP51" s="75"/>
      <c r="UAQ51" s="75"/>
      <c r="UAR51" s="75"/>
      <c r="UAS51" s="75"/>
      <c r="UAT51" s="75"/>
      <c r="UAU51" s="75"/>
      <c r="UAV51" s="75"/>
      <c r="UAW51" s="75"/>
      <c r="UAX51" s="75"/>
      <c r="UAY51" s="75"/>
      <c r="UAZ51" s="75"/>
      <c r="UBA51" s="75"/>
      <c r="UBB51" s="75"/>
      <c r="UBC51" s="75"/>
      <c r="UBD51" s="75"/>
      <c r="UBE51" s="75"/>
      <c r="UBF51" s="75"/>
      <c r="UBG51" s="75"/>
      <c r="UBH51" s="75"/>
      <c r="UBI51" s="75"/>
      <c r="UBJ51" s="75"/>
      <c r="UBK51" s="75"/>
      <c r="UBL51" s="75"/>
      <c r="UBM51" s="75"/>
      <c r="UBN51" s="75"/>
      <c r="UBO51" s="75"/>
      <c r="UBP51" s="75"/>
      <c r="UBQ51" s="75"/>
      <c r="UBR51" s="75"/>
      <c r="UBS51" s="75"/>
      <c r="UBT51" s="75"/>
      <c r="UBU51" s="75"/>
      <c r="UBV51" s="75"/>
      <c r="UBW51" s="75"/>
      <c r="UBX51" s="75"/>
      <c r="UBY51" s="75"/>
      <c r="UBZ51" s="75"/>
      <c r="UCA51" s="75"/>
      <c r="UCB51" s="75"/>
      <c r="UCC51" s="75"/>
      <c r="UCD51" s="75"/>
      <c r="UCE51" s="75"/>
      <c r="UCF51" s="75"/>
      <c r="UCG51" s="75"/>
      <c r="UCH51" s="75"/>
      <c r="UCI51" s="75"/>
      <c r="UCJ51" s="75"/>
      <c r="UCK51" s="75"/>
      <c r="UCL51" s="75"/>
      <c r="UCM51" s="75"/>
      <c r="UCN51" s="75"/>
      <c r="UCO51" s="75"/>
      <c r="UCP51" s="75"/>
      <c r="UCQ51" s="75"/>
      <c r="UCR51" s="75"/>
      <c r="UCS51" s="75"/>
      <c r="UCT51" s="75"/>
      <c r="UCU51" s="75"/>
      <c r="UCV51" s="75"/>
      <c r="UCW51" s="75"/>
      <c r="UCX51" s="75"/>
      <c r="UCY51" s="75"/>
      <c r="UCZ51" s="75"/>
      <c r="UDA51" s="75"/>
      <c r="UDB51" s="75"/>
      <c r="UDC51" s="75"/>
      <c r="UDD51" s="75"/>
      <c r="UDE51" s="75"/>
      <c r="UDF51" s="75"/>
      <c r="UDG51" s="75"/>
      <c r="UDH51" s="75"/>
      <c r="UDI51" s="75"/>
      <c r="UDJ51" s="75"/>
      <c r="UDK51" s="75"/>
      <c r="UDL51" s="75"/>
      <c r="UDM51" s="75"/>
      <c r="UDN51" s="75"/>
      <c r="UDO51" s="75"/>
      <c r="UDP51" s="75"/>
      <c r="UDQ51" s="75"/>
      <c r="UDR51" s="75"/>
      <c r="UDS51" s="75"/>
      <c r="UDT51" s="75"/>
      <c r="UDU51" s="75"/>
      <c r="UDV51" s="75"/>
      <c r="UDW51" s="75"/>
      <c r="UDX51" s="75"/>
      <c r="UDY51" s="75"/>
      <c r="UDZ51" s="75"/>
      <c r="UEA51" s="75"/>
      <c r="UEB51" s="75"/>
      <c r="UEC51" s="75"/>
      <c r="UED51" s="75"/>
      <c r="UEE51" s="75"/>
      <c r="UEF51" s="75"/>
      <c r="UEG51" s="75"/>
      <c r="UEH51" s="75"/>
      <c r="UEI51" s="75"/>
      <c r="UEJ51" s="75"/>
      <c r="UEK51" s="75"/>
      <c r="UEL51" s="75"/>
      <c r="UEM51" s="75"/>
      <c r="UEN51" s="75"/>
      <c r="UEO51" s="75"/>
      <c r="UEP51" s="75"/>
      <c r="UEQ51" s="75"/>
      <c r="UER51" s="75"/>
      <c r="UES51" s="75"/>
      <c r="UET51" s="75"/>
      <c r="UEU51" s="75"/>
      <c r="UEV51" s="75"/>
      <c r="UEW51" s="75"/>
      <c r="UEX51" s="75"/>
      <c r="UEY51" s="75"/>
      <c r="UEZ51" s="75"/>
      <c r="UFA51" s="75"/>
      <c r="UFB51" s="75"/>
      <c r="UFC51" s="75"/>
      <c r="UFD51" s="75"/>
      <c r="UFE51" s="75"/>
      <c r="UFF51" s="75"/>
      <c r="UFG51" s="75"/>
      <c r="UFH51" s="75"/>
      <c r="UFI51" s="75"/>
      <c r="UFJ51" s="75"/>
      <c r="UFK51" s="75"/>
      <c r="UFL51" s="75"/>
      <c r="UFM51" s="75"/>
      <c r="UFN51" s="75"/>
      <c r="UFO51" s="75"/>
      <c r="UFP51" s="75"/>
      <c r="UFQ51" s="75"/>
      <c r="UFR51" s="75"/>
      <c r="UFS51" s="75"/>
      <c r="UFT51" s="75"/>
      <c r="UFU51" s="75"/>
      <c r="UFV51" s="75"/>
      <c r="UFW51" s="75"/>
      <c r="UFX51" s="75"/>
      <c r="UFY51" s="75"/>
      <c r="UFZ51" s="75"/>
      <c r="UGA51" s="75"/>
      <c r="UGB51" s="75"/>
      <c r="UGC51" s="75"/>
      <c r="UGD51" s="75"/>
      <c r="UGE51" s="75"/>
      <c r="UGF51" s="75"/>
      <c r="UGG51" s="75"/>
      <c r="UGH51" s="75"/>
      <c r="UGI51" s="75"/>
      <c r="UGJ51" s="75"/>
      <c r="UGK51" s="75"/>
      <c r="UGL51" s="75"/>
      <c r="UGM51" s="75"/>
      <c r="UGN51" s="75"/>
      <c r="UGO51" s="75"/>
      <c r="UGP51" s="75"/>
      <c r="UGQ51" s="75"/>
      <c r="UGR51" s="75"/>
      <c r="UGS51" s="75"/>
      <c r="UGT51" s="75"/>
      <c r="UGU51" s="75"/>
      <c r="UGV51" s="75"/>
      <c r="UGW51" s="75"/>
      <c r="UGX51" s="75"/>
      <c r="UGY51" s="75"/>
      <c r="UGZ51" s="75"/>
      <c r="UHA51" s="75"/>
      <c r="UHB51" s="75"/>
      <c r="UHC51" s="75"/>
      <c r="UHD51" s="75"/>
      <c r="UHE51" s="75"/>
      <c r="UHF51" s="75"/>
      <c r="UHG51" s="75"/>
      <c r="UHH51" s="75"/>
      <c r="UHI51" s="75"/>
      <c r="UHJ51" s="75"/>
      <c r="UHK51" s="75"/>
      <c r="UHL51" s="75"/>
      <c r="UHM51" s="75"/>
      <c r="UHN51" s="75"/>
      <c r="UHO51" s="75"/>
      <c r="UHP51" s="75"/>
      <c r="UHQ51" s="75"/>
      <c r="UHR51" s="75"/>
      <c r="UHS51" s="75"/>
      <c r="UHT51" s="75"/>
      <c r="UHU51" s="75"/>
      <c r="UHV51" s="75"/>
      <c r="UHW51" s="75"/>
      <c r="UHX51" s="75"/>
      <c r="UHY51" s="75"/>
      <c r="UHZ51" s="75"/>
      <c r="UIA51" s="75"/>
      <c r="UIB51" s="75"/>
      <c r="UIC51" s="75"/>
      <c r="UID51" s="75"/>
      <c r="UIE51" s="75"/>
      <c r="UIF51" s="75"/>
      <c r="UIG51" s="75"/>
      <c r="UIH51" s="75"/>
      <c r="UII51" s="75"/>
      <c r="UIJ51" s="75"/>
      <c r="UIK51" s="75"/>
      <c r="UIL51" s="75"/>
      <c r="UIM51" s="75"/>
      <c r="UIN51" s="75"/>
      <c r="UIO51" s="75"/>
      <c r="UIP51" s="75"/>
      <c r="UIQ51" s="75"/>
      <c r="UIR51" s="75"/>
      <c r="UIS51" s="75"/>
      <c r="UIT51" s="75"/>
      <c r="UIU51" s="75"/>
      <c r="UIV51" s="75"/>
      <c r="UIW51" s="75"/>
      <c r="UIX51" s="75"/>
      <c r="UIY51" s="75"/>
      <c r="UIZ51" s="75"/>
      <c r="UJA51" s="75"/>
      <c r="UJB51" s="75"/>
      <c r="UJC51" s="75"/>
      <c r="UJD51" s="75"/>
      <c r="UJE51" s="75"/>
      <c r="UJF51" s="75"/>
      <c r="UJG51" s="75"/>
      <c r="UJH51" s="75"/>
      <c r="UJI51" s="75"/>
      <c r="UJJ51" s="75"/>
      <c r="UJK51" s="75"/>
      <c r="UJL51" s="75"/>
      <c r="UJM51" s="75"/>
      <c r="UJN51" s="75"/>
      <c r="UJO51" s="75"/>
      <c r="UJP51" s="75"/>
      <c r="UJQ51" s="75"/>
      <c r="UJR51" s="75"/>
      <c r="UJS51" s="75"/>
      <c r="UJT51" s="75"/>
      <c r="UJU51" s="75"/>
      <c r="UJV51" s="75"/>
      <c r="UJW51" s="75"/>
      <c r="UJX51" s="75"/>
      <c r="UJY51" s="75"/>
      <c r="UJZ51" s="75"/>
      <c r="UKA51" s="75"/>
      <c r="UKB51" s="75"/>
      <c r="UKC51" s="75"/>
      <c r="UKD51" s="75"/>
      <c r="UKE51" s="75"/>
      <c r="UKF51" s="75"/>
      <c r="UKG51" s="75"/>
      <c r="UKH51" s="75"/>
      <c r="UKI51" s="75"/>
      <c r="UKJ51" s="75"/>
      <c r="UKK51" s="75"/>
      <c r="UKL51" s="75"/>
      <c r="UKM51" s="75"/>
      <c r="UKN51" s="75"/>
      <c r="UKO51" s="75"/>
      <c r="UKP51" s="75"/>
      <c r="UKQ51" s="75"/>
      <c r="UKR51" s="75"/>
      <c r="UKS51" s="75"/>
      <c r="UKT51" s="75"/>
      <c r="UKU51" s="75"/>
      <c r="UKV51" s="75"/>
      <c r="UKW51" s="75"/>
      <c r="UKX51" s="75"/>
      <c r="UKY51" s="75"/>
      <c r="UKZ51" s="75"/>
      <c r="ULA51" s="75"/>
      <c r="ULB51" s="75"/>
      <c r="ULC51" s="75"/>
      <c r="ULD51" s="75"/>
      <c r="ULE51" s="75"/>
      <c r="ULF51" s="75"/>
      <c r="ULG51" s="75"/>
      <c r="ULH51" s="75"/>
      <c r="ULI51" s="75"/>
      <c r="ULJ51" s="75"/>
      <c r="ULK51" s="75"/>
      <c r="ULL51" s="75"/>
      <c r="ULM51" s="75"/>
      <c r="ULN51" s="75"/>
      <c r="ULO51" s="75"/>
      <c r="ULP51" s="75"/>
      <c r="ULQ51" s="75"/>
      <c r="ULR51" s="75"/>
      <c r="ULS51" s="75"/>
      <c r="ULT51" s="75"/>
      <c r="ULU51" s="75"/>
      <c r="ULV51" s="75"/>
      <c r="ULW51" s="75"/>
      <c r="ULX51" s="75"/>
      <c r="ULY51" s="75"/>
      <c r="ULZ51" s="75"/>
      <c r="UMA51" s="75"/>
      <c r="UMB51" s="75"/>
      <c r="UMC51" s="75"/>
      <c r="UMD51" s="75"/>
      <c r="UME51" s="75"/>
      <c r="UMF51" s="75"/>
      <c r="UMG51" s="75"/>
      <c r="UMH51" s="75"/>
      <c r="UMI51" s="75"/>
      <c r="UMJ51" s="75"/>
      <c r="UMK51" s="75"/>
      <c r="UML51" s="75"/>
      <c r="UMM51" s="75"/>
      <c r="UMN51" s="75"/>
      <c r="UMO51" s="75"/>
      <c r="UMP51" s="75"/>
      <c r="UMQ51" s="75"/>
      <c r="UMR51" s="75"/>
      <c r="UMS51" s="75"/>
      <c r="UMT51" s="75"/>
      <c r="UMU51" s="75"/>
      <c r="UMV51" s="75"/>
      <c r="UMW51" s="75"/>
      <c r="UMX51" s="75"/>
      <c r="UMY51" s="75"/>
      <c r="UMZ51" s="75"/>
      <c r="UNA51" s="75"/>
      <c r="UNB51" s="75"/>
      <c r="UNC51" s="75"/>
      <c r="UND51" s="75"/>
      <c r="UNE51" s="75"/>
      <c r="UNF51" s="75"/>
      <c r="UNG51" s="75"/>
      <c r="UNH51" s="75"/>
      <c r="UNI51" s="75"/>
      <c r="UNJ51" s="75"/>
      <c r="UNK51" s="75"/>
      <c r="UNL51" s="75"/>
      <c r="UNM51" s="75"/>
      <c r="UNN51" s="75"/>
      <c r="UNO51" s="75"/>
      <c r="UNP51" s="75"/>
      <c r="UNQ51" s="75"/>
      <c r="UNR51" s="75"/>
      <c r="UNS51" s="75"/>
      <c r="UNT51" s="75"/>
      <c r="UNU51" s="75"/>
      <c r="UNV51" s="75"/>
      <c r="UNW51" s="75"/>
      <c r="UNX51" s="75"/>
      <c r="UNY51" s="75"/>
      <c r="UNZ51" s="75"/>
      <c r="UOA51" s="75"/>
      <c r="UOB51" s="75"/>
      <c r="UOC51" s="75"/>
      <c r="UOD51" s="75"/>
      <c r="UOE51" s="75"/>
      <c r="UOF51" s="75"/>
      <c r="UOG51" s="75"/>
      <c r="UOH51" s="75"/>
      <c r="UOI51" s="75"/>
      <c r="UOJ51" s="75"/>
      <c r="UOK51" s="75"/>
      <c r="UOL51" s="75"/>
      <c r="UOM51" s="75"/>
      <c r="UON51" s="75"/>
      <c r="UOO51" s="75"/>
      <c r="UOP51" s="75"/>
      <c r="UOQ51" s="75"/>
      <c r="UOR51" s="75"/>
      <c r="UOS51" s="75"/>
      <c r="UOT51" s="75"/>
      <c r="UOU51" s="75"/>
      <c r="UOV51" s="75"/>
      <c r="UOW51" s="75"/>
      <c r="UOX51" s="75"/>
      <c r="UOY51" s="75"/>
      <c r="UOZ51" s="75"/>
      <c r="UPA51" s="75"/>
      <c r="UPB51" s="75"/>
      <c r="UPC51" s="75"/>
      <c r="UPD51" s="75"/>
      <c r="UPE51" s="75"/>
      <c r="UPF51" s="75"/>
      <c r="UPG51" s="75"/>
      <c r="UPH51" s="75"/>
      <c r="UPI51" s="75"/>
      <c r="UPJ51" s="75"/>
      <c r="UPK51" s="75"/>
      <c r="UPL51" s="75"/>
      <c r="UPM51" s="75"/>
      <c r="UPN51" s="75"/>
      <c r="UPO51" s="75"/>
      <c r="UPP51" s="75"/>
      <c r="UPQ51" s="75"/>
      <c r="UPR51" s="75"/>
      <c r="UPS51" s="75"/>
      <c r="UPT51" s="75"/>
      <c r="UPU51" s="75"/>
      <c r="UPV51" s="75"/>
      <c r="UPW51" s="75"/>
      <c r="UPX51" s="75"/>
      <c r="UPY51" s="75"/>
      <c r="UPZ51" s="75"/>
      <c r="UQA51" s="75"/>
      <c r="UQB51" s="75"/>
      <c r="UQC51" s="75"/>
      <c r="UQD51" s="75"/>
      <c r="UQE51" s="75"/>
      <c r="UQF51" s="75"/>
      <c r="UQG51" s="75"/>
      <c r="UQH51" s="75"/>
      <c r="UQI51" s="75"/>
      <c r="UQJ51" s="75"/>
      <c r="UQK51" s="75"/>
      <c r="UQL51" s="75"/>
      <c r="UQM51" s="75"/>
      <c r="UQN51" s="75"/>
      <c r="UQO51" s="75"/>
      <c r="UQP51" s="75"/>
      <c r="UQQ51" s="75"/>
      <c r="UQR51" s="75"/>
      <c r="UQS51" s="75"/>
      <c r="UQT51" s="75"/>
      <c r="UQU51" s="75"/>
      <c r="UQV51" s="75"/>
      <c r="UQW51" s="75"/>
      <c r="UQX51" s="75"/>
      <c r="UQY51" s="75"/>
      <c r="UQZ51" s="75"/>
      <c r="URA51" s="75"/>
      <c r="URB51" s="75"/>
      <c r="URC51" s="75"/>
      <c r="URD51" s="75"/>
      <c r="URE51" s="75"/>
      <c r="URF51" s="75"/>
      <c r="URG51" s="75"/>
      <c r="URH51" s="75"/>
      <c r="URI51" s="75"/>
      <c r="URJ51" s="75"/>
      <c r="URK51" s="75"/>
      <c r="URL51" s="75"/>
      <c r="URM51" s="75"/>
      <c r="URN51" s="75"/>
      <c r="URO51" s="75"/>
      <c r="URP51" s="75"/>
      <c r="URQ51" s="75"/>
      <c r="URR51" s="75"/>
      <c r="URS51" s="75"/>
      <c r="URT51" s="75"/>
      <c r="URU51" s="75"/>
      <c r="URV51" s="75"/>
      <c r="URW51" s="75"/>
      <c r="URX51" s="75"/>
      <c r="URY51" s="75"/>
      <c r="URZ51" s="75"/>
      <c r="USA51" s="75"/>
      <c r="USB51" s="75"/>
      <c r="USC51" s="75"/>
      <c r="USD51" s="75"/>
      <c r="USE51" s="75"/>
      <c r="USF51" s="75"/>
      <c r="USG51" s="75"/>
      <c r="USH51" s="75"/>
      <c r="USI51" s="75"/>
      <c r="USJ51" s="75"/>
      <c r="USK51" s="75"/>
      <c r="USL51" s="75"/>
      <c r="USM51" s="75"/>
      <c r="USN51" s="75"/>
      <c r="USO51" s="75"/>
      <c r="USP51" s="75"/>
      <c r="USQ51" s="75"/>
      <c r="USR51" s="75"/>
      <c r="USS51" s="75"/>
      <c r="UST51" s="75"/>
      <c r="USU51" s="75"/>
      <c r="USV51" s="75"/>
      <c r="USW51" s="75"/>
      <c r="USX51" s="75"/>
      <c r="USY51" s="75"/>
      <c r="USZ51" s="75"/>
      <c r="UTA51" s="75"/>
      <c r="UTB51" s="75"/>
      <c r="UTC51" s="75"/>
      <c r="UTD51" s="75"/>
      <c r="UTE51" s="75"/>
      <c r="UTF51" s="75"/>
      <c r="UTG51" s="75"/>
      <c r="UTH51" s="75"/>
      <c r="UTI51" s="75"/>
      <c r="UTJ51" s="75"/>
      <c r="UTK51" s="75"/>
      <c r="UTL51" s="75"/>
      <c r="UTM51" s="75"/>
      <c r="UTN51" s="75"/>
      <c r="UTO51" s="75"/>
      <c r="UTP51" s="75"/>
      <c r="UTQ51" s="75"/>
      <c r="UTR51" s="75"/>
      <c r="UTS51" s="75"/>
      <c r="UTT51" s="75"/>
      <c r="UTU51" s="75"/>
      <c r="UTV51" s="75"/>
      <c r="UTW51" s="75"/>
      <c r="UTX51" s="75"/>
      <c r="UTY51" s="75"/>
      <c r="UTZ51" s="75"/>
      <c r="UUA51" s="75"/>
      <c r="UUB51" s="75"/>
      <c r="UUC51" s="75"/>
      <c r="UUD51" s="75"/>
      <c r="UUE51" s="75"/>
      <c r="UUF51" s="75"/>
      <c r="UUG51" s="75"/>
      <c r="UUH51" s="75"/>
      <c r="UUI51" s="75"/>
      <c r="UUJ51" s="75"/>
      <c r="UUK51" s="75"/>
      <c r="UUL51" s="75"/>
      <c r="UUM51" s="75"/>
      <c r="UUN51" s="75"/>
      <c r="UUO51" s="75"/>
      <c r="UUP51" s="75"/>
      <c r="UUQ51" s="75"/>
      <c r="UUR51" s="75"/>
      <c r="UUS51" s="75"/>
      <c r="UUT51" s="75"/>
      <c r="UUU51" s="75"/>
      <c r="UUV51" s="75"/>
      <c r="UUW51" s="75"/>
      <c r="UUX51" s="75"/>
      <c r="UUY51" s="75"/>
      <c r="UUZ51" s="75"/>
      <c r="UVA51" s="75"/>
      <c r="UVB51" s="75"/>
      <c r="UVC51" s="75"/>
      <c r="UVD51" s="75"/>
      <c r="UVE51" s="75"/>
      <c r="UVF51" s="75"/>
      <c r="UVG51" s="75"/>
      <c r="UVH51" s="75"/>
      <c r="UVI51" s="75"/>
      <c r="UVJ51" s="75"/>
      <c r="UVK51" s="75"/>
      <c r="UVL51" s="75"/>
      <c r="UVM51" s="75"/>
      <c r="UVN51" s="75"/>
      <c r="UVO51" s="75"/>
      <c r="UVP51" s="75"/>
      <c r="UVQ51" s="75"/>
      <c r="UVR51" s="75"/>
      <c r="UVS51" s="75"/>
      <c r="UVT51" s="75"/>
      <c r="UVU51" s="75"/>
      <c r="UVV51" s="75"/>
      <c r="UVW51" s="75"/>
      <c r="UVX51" s="75"/>
      <c r="UVY51" s="75"/>
      <c r="UVZ51" s="75"/>
      <c r="UWA51" s="75"/>
      <c r="UWB51" s="75"/>
      <c r="UWC51" s="75"/>
      <c r="UWD51" s="75"/>
      <c r="UWE51" s="75"/>
      <c r="UWF51" s="75"/>
      <c r="UWG51" s="75"/>
      <c r="UWH51" s="75"/>
      <c r="UWI51" s="75"/>
      <c r="UWJ51" s="75"/>
      <c r="UWK51" s="75"/>
      <c r="UWL51" s="75"/>
      <c r="UWM51" s="75"/>
      <c r="UWN51" s="75"/>
      <c r="UWO51" s="75"/>
      <c r="UWP51" s="75"/>
      <c r="UWQ51" s="75"/>
      <c r="UWR51" s="75"/>
      <c r="UWS51" s="75"/>
      <c r="UWT51" s="75"/>
      <c r="UWU51" s="75"/>
      <c r="UWV51" s="75"/>
      <c r="UWW51" s="75"/>
      <c r="UWX51" s="75"/>
      <c r="UWY51" s="75"/>
      <c r="UWZ51" s="75"/>
      <c r="UXA51" s="75"/>
      <c r="UXB51" s="75"/>
      <c r="UXC51" s="75"/>
      <c r="UXD51" s="75"/>
      <c r="UXE51" s="75"/>
      <c r="UXF51" s="75"/>
      <c r="UXG51" s="75"/>
      <c r="UXH51" s="75"/>
      <c r="UXI51" s="75"/>
      <c r="UXJ51" s="75"/>
      <c r="UXK51" s="75"/>
      <c r="UXL51" s="75"/>
      <c r="UXM51" s="75"/>
      <c r="UXN51" s="75"/>
      <c r="UXO51" s="75"/>
      <c r="UXP51" s="75"/>
      <c r="UXQ51" s="75"/>
      <c r="UXR51" s="75"/>
      <c r="UXS51" s="75"/>
      <c r="UXT51" s="75"/>
      <c r="UXU51" s="75"/>
      <c r="UXV51" s="75"/>
      <c r="UXW51" s="75"/>
      <c r="UXX51" s="75"/>
      <c r="UXY51" s="75"/>
      <c r="UXZ51" s="75"/>
      <c r="UYA51" s="75"/>
      <c r="UYB51" s="75"/>
      <c r="UYC51" s="75"/>
      <c r="UYD51" s="75"/>
      <c r="UYE51" s="75"/>
      <c r="UYF51" s="75"/>
      <c r="UYG51" s="75"/>
      <c r="UYH51" s="75"/>
      <c r="UYI51" s="75"/>
      <c r="UYJ51" s="75"/>
      <c r="UYK51" s="75"/>
      <c r="UYL51" s="75"/>
      <c r="UYM51" s="75"/>
      <c r="UYN51" s="75"/>
      <c r="UYO51" s="75"/>
      <c r="UYP51" s="75"/>
      <c r="UYQ51" s="75"/>
      <c r="UYR51" s="75"/>
      <c r="UYS51" s="75"/>
      <c r="UYT51" s="75"/>
      <c r="UYU51" s="75"/>
      <c r="UYV51" s="75"/>
      <c r="UYW51" s="75"/>
      <c r="UYX51" s="75"/>
      <c r="UYY51" s="75"/>
      <c r="UYZ51" s="75"/>
      <c r="UZA51" s="75"/>
      <c r="UZB51" s="75"/>
      <c r="UZC51" s="75"/>
      <c r="UZD51" s="75"/>
      <c r="UZE51" s="75"/>
      <c r="UZF51" s="75"/>
      <c r="UZG51" s="75"/>
      <c r="UZH51" s="75"/>
      <c r="UZI51" s="75"/>
      <c r="UZJ51" s="75"/>
      <c r="UZK51" s="75"/>
      <c r="UZL51" s="75"/>
      <c r="UZM51" s="75"/>
      <c r="UZN51" s="75"/>
      <c r="UZO51" s="75"/>
      <c r="UZP51" s="75"/>
      <c r="UZQ51" s="75"/>
      <c r="UZR51" s="75"/>
      <c r="UZS51" s="75"/>
      <c r="UZT51" s="75"/>
      <c r="UZU51" s="75"/>
      <c r="UZV51" s="75"/>
      <c r="UZW51" s="75"/>
      <c r="UZX51" s="75"/>
      <c r="UZY51" s="75"/>
      <c r="UZZ51" s="75"/>
      <c r="VAA51" s="75"/>
      <c r="VAB51" s="75"/>
      <c r="VAC51" s="75"/>
      <c r="VAD51" s="75"/>
      <c r="VAE51" s="75"/>
      <c r="VAF51" s="75"/>
      <c r="VAG51" s="75"/>
      <c r="VAH51" s="75"/>
      <c r="VAI51" s="75"/>
      <c r="VAJ51" s="75"/>
      <c r="VAK51" s="75"/>
      <c r="VAL51" s="75"/>
      <c r="VAM51" s="75"/>
      <c r="VAN51" s="75"/>
      <c r="VAO51" s="75"/>
      <c r="VAP51" s="75"/>
      <c r="VAQ51" s="75"/>
      <c r="VAR51" s="75"/>
      <c r="VAS51" s="75"/>
      <c r="VAT51" s="75"/>
      <c r="VAU51" s="75"/>
      <c r="VAV51" s="75"/>
      <c r="VAW51" s="75"/>
      <c r="VAX51" s="75"/>
      <c r="VAY51" s="75"/>
      <c r="VAZ51" s="75"/>
      <c r="VBA51" s="75"/>
      <c r="VBB51" s="75"/>
      <c r="VBC51" s="75"/>
      <c r="VBD51" s="75"/>
      <c r="VBE51" s="75"/>
      <c r="VBF51" s="75"/>
      <c r="VBG51" s="75"/>
      <c r="VBH51" s="75"/>
      <c r="VBI51" s="75"/>
      <c r="VBJ51" s="75"/>
      <c r="VBK51" s="75"/>
      <c r="VBL51" s="75"/>
      <c r="VBM51" s="75"/>
      <c r="VBN51" s="75"/>
      <c r="VBO51" s="75"/>
      <c r="VBP51" s="75"/>
      <c r="VBQ51" s="75"/>
      <c r="VBR51" s="75"/>
      <c r="VBS51" s="75"/>
      <c r="VBT51" s="75"/>
      <c r="VBU51" s="75"/>
      <c r="VBV51" s="75"/>
      <c r="VBW51" s="75"/>
      <c r="VBX51" s="75"/>
      <c r="VBY51" s="75"/>
      <c r="VBZ51" s="75"/>
      <c r="VCA51" s="75"/>
      <c r="VCB51" s="75"/>
      <c r="VCC51" s="75"/>
      <c r="VCD51" s="75"/>
      <c r="VCE51" s="75"/>
      <c r="VCF51" s="75"/>
      <c r="VCG51" s="75"/>
      <c r="VCH51" s="75"/>
      <c r="VCI51" s="75"/>
      <c r="VCJ51" s="75"/>
      <c r="VCK51" s="75"/>
      <c r="VCL51" s="75"/>
      <c r="VCM51" s="75"/>
      <c r="VCN51" s="75"/>
      <c r="VCO51" s="75"/>
      <c r="VCP51" s="75"/>
      <c r="VCQ51" s="75"/>
      <c r="VCR51" s="75"/>
      <c r="VCS51" s="75"/>
      <c r="VCT51" s="75"/>
      <c r="VCU51" s="75"/>
      <c r="VCV51" s="75"/>
      <c r="VCW51" s="75"/>
      <c r="VCX51" s="75"/>
      <c r="VCY51" s="75"/>
      <c r="VCZ51" s="75"/>
      <c r="VDA51" s="75"/>
      <c r="VDB51" s="75"/>
      <c r="VDC51" s="75"/>
      <c r="VDD51" s="75"/>
      <c r="VDE51" s="75"/>
      <c r="VDF51" s="75"/>
      <c r="VDG51" s="75"/>
      <c r="VDH51" s="75"/>
      <c r="VDI51" s="75"/>
      <c r="VDJ51" s="75"/>
      <c r="VDK51" s="75"/>
      <c r="VDL51" s="75"/>
      <c r="VDM51" s="75"/>
      <c r="VDN51" s="75"/>
      <c r="VDO51" s="75"/>
      <c r="VDP51" s="75"/>
      <c r="VDQ51" s="75"/>
      <c r="VDR51" s="75"/>
      <c r="VDS51" s="75"/>
      <c r="VDT51" s="75"/>
      <c r="VDU51" s="75"/>
      <c r="VDV51" s="75"/>
      <c r="VDW51" s="75"/>
      <c r="VDX51" s="75"/>
      <c r="VDY51" s="75"/>
      <c r="VDZ51" s="75"/>
      <c r="VEA51" s="75"/>
      <c r="VEB51" s="75"/>
      <c r="VEC51" s="75"/>
      <c r="VED51" s="75"/>
      <c r="VEE51" s="75"/>
      <c r="VEF51" s="75"/>
      <c r="VEG51" s="75"/>
      <c r="VEH51" s="75"/>
      <c r="VEI51" s="75"/>
      <c r="VEJ51" s="75"/>
      <c r="VEK51" s="75"/>
      <c r="VEL51" s="75"/>
      <c r="VEM51" s="75"/>
      <c r="VEN51" s="75"/>
      <c r="VEO51" s="75"/>
      <c r="VEP51" s="75"/>
      <c r="VEQ51" s="75"/>
      <c r="VER51" s="75"/>
      <c r="VES51" s="75"/>
      <c r="VET51" s="75"/>
      <c r="VEU51" s="75"/>
      <c r="VEV51" s="75"/>
      <c r="VEW51" s="75"/>
      <c r="VEX51" s="75"/>
      <c r="VEY51" s="75"/>
      <c r="VEZ51" s="75"/>
      <c r="VFA51" s="75"/>
      <c r="VFB51" s="75"/>
      <c r="VFC51" s="75"/>
      <c r="VFD51" s="75"/>
      <c r="VFE51" s="75"/>
      <c r="VFF51" s="75"/>
      <c r="VFG51" s="75"/>
      <c r="VFH51" s="75"/>
      <c r="VFI51" s="75"/>
      <c r="VFJ51" s="75"/>
      <c r="VFK51" s="75"/>
      <c r="VFL51" s="75"/>
      <c r="VFM51" s="75"/>
      <c r="VFN51" s="75"/>
      <c r="VFO51" s="75"/>
      <c r="VFP51" s="75"/>
      <c r="VFQ51" s="75"/>
      <c r="VFR51" s="75"/>
      <c r="VFS51" s="75"/>
      <c r="VFT51" s="75"/>
      <c r="VFU51" s="75"/>
      <c r="VFV51" s="75"/>
      <c r="VFW51" s="75"/>
      <c r="VFX51" s="75"/>
      <c r="VFY51" s="75"/>
      <c r="VFZ51" s="75"/>
      <c r="VGA51" s="75"/>
      <c r="VGB51" s="75"/>
      <c r="VGC51" s="75"/>
      <c r="VGD51" s="75"/>
      <c r="VGE51" s="75"/>
      <c r="VGF51" s="75"/>
      <c r="VGG51" s="75"/>
      <c r="VGH51" s="75"/>
      <c r="VGI51" s="75"/>
      <c r="VGJ51" s="75"/>
      <c r="VGK51" s="75"/>
      <c r="VGL51" s="75"/>
      <c r="VGM51" s="75"/>
      <c r="VGN51" s="75"/>
      <c r="VGO51" s="75"/>
      <c r="VGP51" s="75"/>
      <c r="VGQ51" s="75"/>
      <c r="VGR51" s="75"/>
      <c r="VGS51" s="75"/>
      <c r="VGT51" s="75"/>
      <c r="VGU51" s="75"/>
      <c r="VGV51" s="75"/>
      <c r="VGW51" s="75"/>
      <c r="VGX51" s="75"/>
      <c r="VGY51" s="75"/>
      <c r="VGZ51" s="75"/>
      <c r="VHA51" s="75"/>
      <c r="VHB51" s="75"/>
      <c r="VHC51" s="75"/>
      <c r="VHD51" s="75"/>
      <c r="VHE51" s="75"/>
      <c r="VHF51" s="75"/>
      <c r="VHG51" s="75"/>
      <c r="VHH51" s="75"/>
      <c r="VHI51" s="75"/>
      <c r="VHJ51" s="75"/>
      <c r="VHK51" s="75"/>
      <c r="VHL51" s="75"/>
      <c r="VHM51" s="75"/>
      <c r="VHN51" s="75"/>
      <c r="VHO51" s="75"/>
      <c r="VHP51" s="75"/>
      <c r="VHQ51" s="75"/>
      <c r="VHR51" s="75"/>
      <c r="VHS51" s="75"/>
      <c r="VHT51" s="75"/>
      <c r="VHU51" s="75"/>
      <c r="VHV51" s="75"/>
      <c r="VHW51" s="75"/>
      <c r="VHX51" s="75"/>
      <c r="VHY51" s="75"/>
      <c r="VHZ51" s="75"/>
      <c r="VIA51" s="75"/>
      <c r="VIB51" s="75"/>
      <c r="VIC51" s="75"/>
      <c r="VID51" s="75"/>
      <c r="VIE51" s="75"/>
      <c r="VIF51" s="75"/>
      <c r="VIG51" s="75"/>
      <c r="VIH51" s="75"/>
      <c r="VII51" s="75"/>
      <c r="VIJ51" s="75"/>
      <c r="VIK51" s="75"/>
      <c r="VIL51" s="75"/>
      <c r="VIM51" s="75"/>
      <c r="VIN51" s="75"/>
      <c r="VIO51" s="75"/>
      <c r="VIP51" s="75"/>
      <c r="VIQ51" s="75"/>
      <c r="VIR51" s="75"/>
      <c r="VIS51" s="75"/>
      <c r="VIT51" s="75"/>
      <c r="VIU51" s="75"/>
      <c r="VIV51" s="75"/>
      <c r="VIW51" s="75"/>
      <c r="VIX51" s="75"/>
      <c r="VIY51" s="75"/>
      <c r="VIZ51" s="75"/>
      <c r="VJA51" s="75"/>
      <c r="VJB51" s="75"/>
      <c r="VJC51" s="75"/>
      <c r="VJD51" s="75"/>
      <c r="VJE51" s="75"/>
      <c r="VJF51" s="75"/>
      <c r="VJG51" s="75"/>
      <c r="VJH51" s="75"/>
      <c r="VJI51" s="75"/>
      <c r="VJJ51" s="75"/>
      <c r="VJK51" s="75"/>
      <c r="VJL51" s="75"/>
      <c r="VJM51" s="75"/>
      <c r="VJN51" s="75"/>
      <c r="VJO51" s="75"/>
      <c r="VJP51" s="75"/>
      <c r="VJQ51" s="75"/>
      <c r="VJR51" s="75"/>
      <c r="VJS51" s="75"/>
      <c r="VJT51" s="75"/>
      <c r="VJU51" s="75"/>
      <c r="VJV51" s="75"/>
      <c r="VJW51" s="75"/>
      <c r="VJX51" s="75"/>
      <c r="VJY51" s="75"/>
      <c r="VJZ51" s="75"/>
      <c r="VKA51" s="75"/>
      <c r="VKB51" s="75"/>
      <c r="VKC51" s="75"/>
      <c r="VKD51" s="75"/>
      <c r="VKE51" s="75"/>
      <c r="VKF51" s="75"/>
      <c r="VKG51" s="75"/>
      <c r="VKH51" s="75"/>
      <c r="VKI51" s="75"/>
      <c r="VKJ51" s="75"/>
      <c r="VKK51" s="75"/>
      <c r="VKL51" s="75"/>
      <c r="VKM51" s="75"/>
      <c r="VKN51" s="75"/>
      <c r="VKO51" s="75"/>
      <c r="VKP51" s="75"/>
      <c r="VKQ51" s="75"/>
      <c r="VKR51" s="75"/>
      <c r="VKS51" s="75"/>
      <c r="VKT51" s="75"/>
      <c r="VKU51" s="75"/>
      <c r="VKV51" s="75"/>
      <c r="VKW51" s="75"/>
      <c r="VKX51" s="75"/>
      <c r="VKY51" s="75"/>
      <c r="VKZ51" s="75"/>
      <c r="VLA51" s="75"/>
      <c r="VLB51" s="75"/>
      <c r="VLC51" s="75"/>
      <c r="VLD51" s="75"/>
      <c r="VLE51" s="75"/>
      <c r="VLF51" s="75"/>
      <c r="VLG51" s="75"/>
      <c r="VLH51" s="75"/>
      <c r="VLI51" s="75"/>
      <c r="VLJ51" s="75"/>
      <c r="VLK51" s="75"/>
      <c r="VLL51" s="75"/>
      <c r="VLM51" s="75"/>
      <c r="VLN51" s="75"/>
      <c r="VLO51" s="75"/>
      <c r="VLP51" s="75"/>
      <c r="VLQ51" s="75"/>
      <c r="VLR51" s="75"/>
      <c r="VLS51" s="75"/>
      <c r="VLT51" s="75"/>
      <c r="VLU51" s="75"/>
      <c r="VLV51" s="75"/>
      <c r="VLW51" s="75"/>
      <c r="VLX51" s="75"/>
      <c r="VLY51" s="75"/>
      <c r="VLZ51" s="75"/>
      <c r="VMA51" s="75"/>
      <c r="VMB51" s="75"/>
      <c r="VMC51" s="75"/>
      <c r="VMD51" s="75"/>
      <c r="VME51" s="75"/>
      <c r="VMF51" s="75"/>
      <c r="VMG51" s="75"/>
      <c r="VMH51" s="75"/>
      <c r="VMI51" s="75"/>
      <c r="VMJ51" s="75"/>
      <c r="VMK51" s="75"/>
      <c r="VML51" s="75"/>
      <c r="VMM51" s="75"/>
      <c r="VMN51" s="75"/>
      <c r="VMO51" s="75"/>
      <c r="VMP51" s="75"/>
      <c r="VMQ51" s="75"/>
      <c r="VMR51" s="75"/>
      <c r="VMS51" s="75"/>
      <c r="VMT51" s="75"/>
      <c r="VMU51" s="75"/>
      <c r="VMV51" s="75"/>
      <c r="VMW51" s="75"/>
      <c r="VMX51" s="75"/>
      <c r="VMY51" s="75"/>
      <c r="VMZ51" s="75"/>
      <c r="VNA51" s="75"/>
      <c r="VNB51" s="75"/>
      <c r="VNC51" s="75"/>
      <c r="VND51" s="75"/>
      <c r="VNE51" s="75"/>
      <c r="VNF51" s="75"/>
      <c r="VNG51" s="75"/>
      <c r="VNH51" s="75"/>
      <c r="VNI51" s="75"/>
      <c r="VNJ51" s="75"/>
      <c r="VNK51" s="75"/>
      <c r="VNL51" s="75"/>
      <c r="VNM51" s="75"/>
      <c r="VNN51" s="75"/>
      <c r="VNO51" s="75"/>
      <c r="VNP51" s="75"/>
      <c r="VNQ51" s="75"/>
      <c r="VNR51" s="75"/>
      <c r="VNS51" s="75"/>
      <c r="VNT51" s="75"/>
      <c r="VNU51" s="75"/>
      <c r="VNV51" s="75"/>
      <c r="VNW51" s="75"/>
      <c r="VNX51" s="75"/>
      <c r="VNY51" s="75"/>
      <c r="VNZ51" s="75"/>
      <c r="VOA51" s="75"/>
      <c r="VOB51" s="75"/>
      <c r="VOC51" s="75"/>
      <c r="VOD51" s="75"/>
      <c r="VOE51" s="75"/>
      <c r="VOF51" s="75"/>
      <c r="VOG51" s="75"/>
      <c r="VOH51" s="75"/>
      <c r="VOI51" s="75"/>
      <c r="VOJ51" s="75"/>
      <c r="VOK51" s="75"/>
      <c r="VOL51" s="75"/>
      <c r="VOM51" s="75"/>
      <c r="VON51" s="75"/>
      <c r="VOO51" s="75"/>
      <c r="VOP51" s="75"/>
      <c r="VOQ51" s="75"/>
      <c r="VOR51" s="75"/>
      <c r="VOS51" s="75"/>
      <c r="VOT51" s="75"/>
      <c r="VOU51" s="75"/>
      <c r="VOV51" s="75"/>
      <c r="VOW51" s="75"/>
      <c r="VOX51" s="75"/>
      <c r="VOY51" s="75"/>
      <c r="VOZ51" s="75"/>
      <c r="VPA51" s="75"/>
      <c r="VPB51" s="75"/>
      <c r="VPC51" s="75"/>
      <c r="VPD51" s="75"/>
      <c r="VPE51" s="75"/>
      <c r="VPF51" s="75"/>
      <c r="VPG51" s="75"/>
      <c r="VPH51" s="75"/>
      <c r="VPI51" s="75"/>
      <c r="VPJ51" s="75"/>
      <c r="VPK51" s="75"/>
      <c r="VPL51" s="75"/>
      <c r="VPM51" s="75"/>
      <c r="VPN51" s="75"/>
      <c r="VPO51" s="75"/>
      <c r="VPP51" s="75"/>
      <c r="VPQ51" s="75"/>
      <c r="VPR51" s="75"/>
      <c r="VPS51" s="75"/>
      <c r="VPT51" s="75"/>
      <c r="VPU51" s="75"/>
      <c r="VPV51" s="75"/>
      <c r="VPW51" s="75"/>
      <c r="VPX51" s="75"/>
      <c r="VPY51" s="75"/>
      <c r="VPZ51" s="75"/>
      <c r="VQA51" s="75"/>
      <c r="VQB51" s="75"/>
      <c r="VQC51" s="75"/>
      <c r="VQD51" s="75"/>
      <c r="VQE51" s="75"/>
      <c r="VQF51" s="75"/>
      <c r="VQG51" s="75"/>
      <c r="VQH51" s="75"/>
      <c r="VQI51" s="75"/>
      <c r="VQJ51" s="75"/>
      <c r="VQK51" s="75"/>
      <c r="VQL51" s="75"/>
      <c r="VQM51" s="75"/>
      <c r="VQN51" s="75"/>
      <c r="VQO51" s="75"/>
      <c r="VQP51" s="75"/>
      <c r="VQQ51" s="75"/>
      <c r="VQR51" s="75"/>
      <c r="VQS51" s="75"/>
      <c r="VQT51" s="75"/>
      <c r="VQU51" s="75"/>
      <c r="VQV51" s="75"/>
      <c r="VQW51" s="75"/>
      <c r="VQX51" s="75"/>
      <c r="VQY51" s="75"/>
      <c r="VQZ51" s="75"/>
      <c r="VRA51" s="75"/>
      <c r="VRB51" s="75"/>
      <c r="VRC51" s="75"/>
      <c r="VRD51" s="75"/>
      <c r="VRE51" s="75"/>
      <c r="VRF51" s="75"/>
      <c r="VRG51" s="75"/>
      <c r="VRH51" s="75"/>
      <c r="VRI51" s="75"/>
      <c r="VRJ51" s="75"/>
      <c r="VRK51" s="75"/>
      <c r="VRL51" s="75"/>
      <c r="VRM51" s="75"/>
      <c r="VRN51" s="75"/>
      <c r="VRO51" s="75"/>
      <c r="VRP51" s="75"/>
      <c r="VRQ51" s="75"/>
      <c r="VRR51" s="75"/>
      <c r="VRS51" s="75"/>
      <c r="VRT51" s="75"/>
      <c r="VRU51" s="75"/>
      <c r="VRV51" s="75"/>
      <c r="VRW51" s="75"/>
      <c r="VRX51" s="75"/>
      <c r="VRY51" s="75"/>
      <c r="VRZ51" s="75"/>
      <c r="VSA51" s="75"/>
      <c r="VSB51" s="75"/>
      <c r="VSC51" s="75"/>
      <c r="VSD51" s="75"/>
      <c r="VSE51" s="75"/>
      <c r="VSF51" s="75"/>
      <c r="VSG51" s="75"/>
      <c r="VSH51" s="75"/>
      <c r="VSI51" s="75"/>
      <c r="VSJ51" s="75"/>
      <c r="VSK51" s="75"/>
      <c r="VSL51" s="75"/>
      <c r="VSM51" s="75"/>
      <c r="VSN51" s="75"/>
      <c r="VSO51" s="75"/>
      <c r="VSP51" s="75"/>
      <c r="VSQ51" s="75"/>
      <c r="VSR51" s="75"/>
      <c r="VSS51" s="75"/>
      <c r="VST51" s="75"/>
      <c r="VSU51" s="75"/>
      <c r="VSV51" s="75"/>
      <c r="VSW51" s="75"/>
      <c r="VSX51" s="75"/>
      <c r="VSY51" s="75"/>
      <c r="VSZ51" s="75"/>
      <c r="VTA51" s="75"/>
      <c r="VTB51" s="75"/>
      <c r="VTC51" s="75"/>
      <c r="VTD51" s="75"/>
      <c r="VTE51" s="75"/>
      <c r="VTF51" s="75"/>
      <c r="VTG51" s="75"/>
      <c r="VTH51" s="75"/>
      <c r="VTI51" s="75"/>
      <c r="VTJ51" s="75"/>
      <c r="VTK51" s="75"/>
      <c r="VTL51" s="75"/>
      <c r="VTM51" s="75"/>
      <c r="VTN51" s="75"/>
      <c r="VTO51" s="75"/>
      <c r="VTP51" s="75"/>
      <c r="VTQ51" s="75"/>
      <c r="VTR51" s="75"/>
      <c r="VTS51" s="75"/>
      <c r="VTT51" s="75"/>
      <c r="VTU51" s="75"/>
      <c r="VTV51" s="75"/>
      <c r="VTW51" s="75"/>
      <c r="VTX51" s="75"/>
      <c r="VTY51" s="75"/>
      <c r="VTZ51" s="75"/>
      <c r="VUA51" s="75"/>
      <c r="VUB51" s="75"/>
      <c r="VUC51" s="75"/>
      <c r="VUD51" s="75"/>
      <c r="VUE51" s="75"/>
      <c r="VUF51" s="75"/>
      <c r="VUG51" s="75"/>
      <c r="VUH51" s="75"/>
      <c r="VUI51" s="75"/>
      <c r="VUJ51" s="75"/>
      <c r="VUK51" s="75"/>
      <c r="VUL51" s="75"/>
      <c r="VUM51" s="75"/>
      <c r="VUN51" s="75"/>
      <c r="VUO51" s="75"/>
      <c r="VUP51" s="75"/>
      <c r="VUQ51" s="75"/>
      <c r="VUR51" s="75"/>
      <c r="VUS51" s="75"/>
      <c r="VUT51" s="75"/>
      <c r="VUU51" s="75"/>
      <c r="VUV51" s="75"/>
      <c r="VUW51" s="75"/>
      <c r="VUX51" s="75"/>
      <c r="VUY51" s="75"/>
      <c r="VUZ51" s="75"/>
      <c r="VVA51" s="75"/>
      <c r="VVB51" s="75"/>
      <c r="VVC51" s="75"/>
      <c r="VVD51" s="75"/>
      <c r="VVE51" s="75"/>
      <c r="VVF51" s="75"/>
      <c r="VVG51" s="75"/>
      <c r="VVH51" s="75"/>
      <c r="VVI51" s="75"/>
      <c r="VVJ51" s="75"/>
      <c r="VVK51" s="75"/>
      <c r="VVL51" s="75"/>
      <c r="VVM51" s="75"/>
      <c r="VVN51" s="75"/>
      <c r="VVO51" s="75"/>
      <c r="VVP51" s="75"/>
      <c r="VVQ51" s="75"/>
      <c r="VVR51" s="75"/>
      <c r="VVS51" s="75"/>
      <c r="VVT51" s="75"/>
      <c r="VVU51" s="75"/>
      <c r="VVV51" s="75"/>
      <c r="VVW51" s="75"/>
      <c r="VVX51" s="75"/>
      <c r="VVY51" s="75"/>
      <c r="VVZ51" s="75"/>
      <c r="VWA51" s="75"/>
      <c r="VWB51" s="75"/>
      <c r="VWC51" s="75"/>
      <c r="VWD51" s="75"/>
      <c r="VWE51" s="75"/>
      <c r="VWF51" s="75"/>
      <c r="VWG51" s="75"/>
      <c r="VWH51" s="75"/>
      <c r="VWI51" s="75"/>
      <c r="VWJ51" s="75"/>
      <c r="VWK51" s="75"/>
      <c r="VWL51" s="75"/>
      <c r="VWM51" s="75"/>
      <c r="VWN51" s="75"/>
      <c r="VWO51" s="75"/>
      <c r="VWP51" s="75"/>
      <c r="VWQ51" s="75"/>
      <c r="VWR51" s="75"/>
      <c r="VWS51" s="75"/>
      <c r="VWT51" s="75"/>
      <c r="VWU51" s="75"/>
      <c r="VWV51" s="75"/>
      <c r="VWW51" s="75"/>
      <c r="VWX51" s="75"/>
      <c r="VWY51" s="75"/>
      <c r="VWZ51" s="75"/>
      <c r="VXA51" s="75"/>
      <c r="VXB51" s="75"/>
      <c r="VXC51" s="75"/>
      <c r="VXD51" s="75"/>
      <c r="VXE51" s="75"/>
      <c r="VXF51" s="75"/>
      <c r="VXG51" s="75"/>
      <c r="VXH51" s="75"/>
      <c r="VXI51" s="75"/>
      <c r="VXJ51" s="75"/>
      <c r="VXK51" s="75"/>
      <c r="VXL51" s="75"/>
      <c r="VXM51" s="75"/>
      <c r="VXN51" s="75"/>
      <c r="VXO51" s="75"/>
      <c r="VXP51" s="75"/>
      <c r="VXQ51" s="75"/>
      <c r="VXR51" s="75"/>
      <c r="VXS51" s="75"/>
      <c r="VXT51" s="75"/>
      <c r="VXU51" s="75"/>
      <c r="VXV51" s="75"/>
      <c r="VXW51" s="75"/>
      <c r="VXX51" s="75"/>
      <c r="VXY51" s="75"/>
      <c r="VXZ51" s="75"/>
      <c r="VYA51" s="75"/>
      <c r="VYB51" s="75"/>
      <c r="VYC51" s="75"/>
      <c r="VYD51" s="75"/>
      <c r="VYE51" s="75"/>
      <c r="VYF51" s="75"/>
      <c r="VYG51" s="75"/>
      <c r="VYH51" s="75"/>
      <c r="VYI51" s="75"/>
      <c r="VYJ51" s="75"/>
      <c r="VYK51" s="75"/>
      <c r="VYL51" s="75"/>
      <c r="VYM51" s="75"/>
      <c r="VYN51" s="75"/>
      <c r="VYO51" s="75"/>
      <c r="VYP51" s="75"/>
      <c r="VYQ51" s="75"/>
      <c r="VYR51" s="75"/>
      <c r="VYS51" s="75"/>
      <c r="VYT51" s="75"/>
      <c r="VYU51" s="75"/>
      <c r="VYV51" s="75"/>
      <c r="VYW51" s="75"/>
      <c r="VYX51" s="75"/>
      <c r="VYY51" s="75"/>
      <c r="VYZ51" s="75"/>
      <c r="VZA51" s="75"/>
      <c r="VZB51" s="75"/>
      <c r="VZC51" s="75"/>
      <c r="VZD51" s="75"/>
      <c r="VZE51" s="75"/>
      <c r="VZF51" s="75"/>
      <c r="VZG51" s="75"/>
      <c r="VZH51" s="75"/>
      <c r="VZI51" s="75"/>
      <c r="VZJ51" s="75"/>
      <c r="VZK51" s="75"/>
      <c r="VZL51" s="75"/>
      <c r="VZM51" s="75"/>
      <c r="VZN51" s="75"/>
      <c r="VZO51" s="75"/>
      <c r="VZP51" s="75"/>
      <c r="VZQ51" s="75"/>
      <c r="VZR51" s="75"/>
      <c r="VZS51" s="75"/>
      <c r="VZT51" s="75"/>
      <c r="VZU51" s="75"/>
      <c r="VZV51" s="75"/>
      <c r="VZW51" s="75"/>
      <c r="VZX51" s="75"/>
      <c r="VZY51" s="75"/>
      <c r="VZZ51" s="75"/>
      <c r="WAA51" s="75"/>
      <c r="WAB51" s="75"/>
      <c r="WAC51" s="75"/>
      <c r="WAD51" s="75"/>
      <c r="WAE51" s="75"/>
      <c r="WAF51" s="75"/>
      <c r="WAG51" s="75"/>
      <c r="WAH51" s="75"/>
      <c r="WAI51" s="75"/>
      <c r="WAJ51" s="75"/>
      <c r="WAK51" s="75"/>
      <c r="WAL51" s="75"/>
      <c r="WAM51" s="75"/>
      <c r="WAN51" s="75"/>
      <c r="WAO51" s="75"/>
      <c r="WAP51" s="75"/>
      <c r="WAQ51" s="75"/>
      <c r="WAR51" s="75"/>
      <c r="WAS51" s="75"/>
      <c r="WAT51" s="75"/>
      <c r="WAU51" s="75"/>
      <c r="WAV51" s="75"/>
      <c r="WAW51" s="75"/>
      <c r="WAX51" s="75"/>
      <c r="WAY51" s="75"/>
      <c r="WAZ51" s="75"/>
      <c r="WBA51" s="75"/>
      <c r="WBB51" s="75"/>
      <c r="WBC51" s="75"/>
      <c r="WBD51" s="75"/>
      <c r="WBE51" s="75"/>
      <c r="WBF51" s="75"/>
      <c r="WBG51" s="75"/>
      <c r="WBH51" s="75"/>
      <c r="WBI51" s="75"/>
      <c r="WBJ51" s="75"/>
      <c r="WBK51" s="75"/>
      <c r="WBL51" s="75"/>
      <c r="WBM51" s="75"/>
      <c r="WBN51" s="75"/>
      <c r="WBO51" s="75"/>
      <c r="WBP51" s="75"/>
      <c r="WBQ51" s="75"/>
      <c r="WBR51" s="75"/>
      <c r="WBS51" s="75"/>
      <c r="WBT51" s="75"/>
      <c r="WBU51" s="75"/>
      <c r="WBV51" s="75"/>
      <c r="WBW51" s="75"/>
      <c r="WBX51" s="75"/>
      <c r="WBY51" s="75"/>
      <c r="WBZ51" s="75"/>
      <c r="WCA51" s="75"/>
      <c r="WCB51" s="75"/>
      <c r="WCC51" s="75"/>
      <c r="WCD51" s="75"/>
      <c r="WCE51" s="75"/>
      <c r="WCF51" s="75"/>
      <c r="WCG51" s="75"/>
      <c r="WCH51" s="75"/>
      <c r="WCI51" s="75"/>
      <c r="WCJ51" s="75"/>
      <c r="WCK51" s="75"/>
      <c r="WCL51" s="75"/>
      <c r="WCM51" s="75"/>
      <c r="WCN51" s="75"/>
      <c r="WCO51" s="75"/>
      <c r="WCP51" s="75"/>
      <c r="WCQ51" s="75"/>
      <c r="WCR51" s="75"/>
      <c r="WCS51" s="75"/>
      <c r="WCT51" s="75"/>
      <c r="WCU51" s="75"/>
      <c r="WCV51" s="75"/>
      <c r="WCW51" s="75"/>
      <c r="WCX51" s="75"/>
      <c r="WCY51" s="75"/>
      <c r="WCZ51" s="75"/>
      <c r="WDA51" s="75"/>
      <c r="WDB51" s="75"/>
      <c r="WDC51" s="75"/>
      <c r="WDD51" s="75"/>
      <c r="WDE51" s="75"/>
      <c r="WDF51" s="75"/>
      <c r="WDG51" s="75"/>
      <c r="WDH51" s="75"/>
      <c r="WDI51" s="75"/>
      <c r="WDJ51" s="75"/>
      <c r="WDK51" s="75"/>
      <c r="WDL51" s="75"/>
      <c r="WDM51" s="75"/>
      <c r="WDN51" s="75"/>
      <c r="WDO51" s="75"/>
      <c r="WDP51" s="75"/>
      <c r="WDQ51" s="75"/>
      <c r="WDR51" s="75"/>
      <c r="WDS51" s="75"/>
      <c r="WDT51" s="75"/>
      <c r="WDU51" s="75"/>
      <c r="WDV51" s="75"/>
      <c r="WDW51" s="75"/>
      <c r="WDX51" s="75"/>
      <c r="WDY51" s="75"/>
      <c r="WDZ51" s="75"/>
      <c r="WEA51" s="75"/>
      <c r="WEB51" s="75"/>
      <c r="WEC51" s="75"/>
      <c r="WED51" s="75"/>
      <c r="WEE51" s="75"/>
      <c r="WEF51" s="75"/>
      <c r="WEG51" s="75"/>
      <c r="WEH51" s="75"/>
      <c r="WEI51" s="75"/>
      <c r="WEJ51" s="75"/>
      <c r="WEK51" s="75"/>
      <c r="WEL51" s="75"/>
      <c r="WEM51" s="75"/>
      <c r="WEN51" s="75"/>
      <c r="WEO51" s="75"/>
      <c r="WEP51" s="75"/>
      <c r="WEQ51" s="75"/>
      <c r="WER51" s="75"/>
      <c r="WES51" s="75"/>
      <c r="WET51" s="75"/>
      <c r="WEU51" s="75"/>
      <c r="WEV51" s="75"/>
      <c r="WEW51" s="75"/>
      <c r="WEX51" s="75"/>
      <c r="WEY51" s="75"/>
      <c r="WEZ51" s="75"/>
      <c r="WFA51" s="75"/>
      <c r="WFB51" s="75"/>
      <c r="WFC51" s="75"/>
      <c r="WFD51" s="75"/>
      <c r="WFE51" s="75"/>
      <c r="WFF51" s="75"/>
      <c r="WFG51" s="75"/>
      <c r="WFH51" s="75"/>
      <c r="WFI51" s="75"/>
      <c r="WFJ51" s="75"/>
      <c r="WFK51" s="75"/>
      <c r="WFL51" s="75"/>
      <c r="WFM51" s="75"/>
      <c r="WFN51" s="75"/>
      <c r="WFO51" s="75"/>
      <c r="WFP51" s="75"/>
      <c r="WFQ51" s="75"/>
      <c r="WFR51" s="75"/>
      <c r="WFS51" s="75"/>
      <c r="WFT51" s="75"/>
      <c r="WFU51" s="75"/>
      <c r="WFV51" s="75"/>
      <c r="WFW51" s="75"/>
      <c r="WFX51" s="75"/>
      <c r="WFY51" s="75"/>
      <c r="WFZ51" s="75"/>
      <c r="WGA51" s="75"/>
      <c r="WGB51" s="75"/>
      <c r="WGC51" s="75"/>
      <c r="WGD51" s="75"/>
      <c r="WGE51" s="75"/>
      <c r="WGF51" s="75"/>
      <c r="WGG51" s="75"/>
      <c r="WGH51" s="75"/>
      <c r="WGI51" s="75"/>
      <c r="WGJ51" s="75"/>
      <c r="WGK51" s="75"/>
      <c r="WGL51" s="75"/>
      <c r="WGM51" s="75"/>
      <c r="WGN51" s="75"/>
      <c r="WGO51" s="75"/>
      <c r="WGP51" s="75"/>
      <c r="WGQ51" s="75"/>
      <c r="WGR51" s="75"/>
      <c r="WGS51" s="75"/>
      <c r="WGT51" s="75"/>
      <c r="WGU51" s="75"/>
      <c r="WGV51" s="75"/>
      <c r="WGW51" s="75"/>
      <c r="WGX51" s="75"/>
      <c r="WGY51" s="75"/>
      <c r="WGZ51" s="75"/>
      <c r="WHA51" s="75"/>
      <c r="WHB51" s="75"/>
      <c r="WHC51" s="75"/>
      <c r="WHD51" s="75"/>
      <c r="WHE51" s="75"/>
      <c r="WHF51" s="75"/>
      <c r="WHG51" s="75"/>
      <c r="WHH51" s="75"/>
      <c r="WHI51" s="75"/>
      <c r="WHJ51" s="75"/>
      <c r="WHK51" s="75"/>
      <c r="WHL51" s="75"/>
      <c r="WHM51" s="75"/>
      <c r="WHN51" s="75"/>
      <c r="WHO51" s="75"/>
      <c r="WHP51" s="75"/>
      <c r="WHQ51" s="75"/>
      <c r="WHR51" s="75"/>
      <c r="WHS51" s="75"/>
      <c r="WHT51" s="75"/>
      <c r="WHU51" s="75"/>
      <c r="WHV51" s="75"/>
      <c r="WHW51" s="75"/>
      <c r="WHX51" s="75"/>
      <c r="WHY51" s="75"/>
      <c r="WHZ51" s="75"/>
      <c r="WIA51" s="75"/>
      <c r="WIB51" s="75"/>
      <c r="WIC51" s="75"/>
      <c r="WID51" s="75"/>
      <c r="WIE51" s="75"/>
      <c r="WIF51" s="75"/>
      <c r="WIG51" s="75"/>
      <c r="WIH51" s="75"/>
      <c r="WII51" s="75"/>
      <c r="WIJ51" s="75"/>
      <c r="WIK51" s="75"/>
      <c r="WIL51" s="75"/>
      <c r="WIM51" s="75"/>
      <c r="WIN51" s="75"/>
      <c r="WIO51" s="75"/>
      <c r="WIP51" s="75"/>
      <c r="WIQ51" s="75"/>
      <c r="WIR51" s="75"/>
      <c r="WIS51" s="75"/>
      <c r="WIT51" s="75"/>
      <c r="WIU51" s="75"/>
      <c r="WIV51" s="75"/>
      <c r="WIW51" s="75"/>
      <c r="WIX51" s="75"/>
      <c r="WIY51" s="75"/>
      <c r="WIZ51" s="75"/>
      <c r="WJA51" s="75"/>
      <c r="WJB51" s="75"/>
      <c r="WJC51" s="75"/>
      <c r="WJD51" s="75"/>
      <c r="WJE51" s="75"/>
      <c r="WJF51" s="75"/>
      <c r="WJG51" s="75"/>
      <c r="WJH51" s="75"/>
      <c r="WJI51" s="75"/>
      <c r="WJJ51" s="75"/>
      <c r="WJK51" s="75"/>
      <c r="WJL51" s="75"/>
      <c r="WJM51" s="75"/>
      <c r="WJN51" s="75"/>
      <c r="WJO51" s="75"/>
      <c r="WJP51" s="75"/>
      <c r="WJQ51" s="75"/>
      <c r="WJR51" s="75"/>
      <c r="WJS51" s="75"/>
      <c r="WJT51" s="75"/>
      <c r="WJU51" s="75"/>
      <c r="WJV51" s="75"/>
      <c r="WJW51" s="75"/>
      <c r="WJX51" s="75"/>
      <c r="WJY51" s="75"/>
      <c r="WJZ51" s="75"/>
      <c r="WKA51" s="75"/>
      <c r="WKB51" s="75"/>
      <c r="WKC51" s="75"/>
      <c r="WKD51" s="75"/>
      <c r="WKE51" s="75"/>
      <c r="WKF51" s="75"/>
      <c r="WKG51" s="75"/>
      <c r="WKH51" s="75"/>
      <c r="WKI51" s="75"/>
      <c r="WKJ51" s="75"/>
      <c r="WKK51" s="75"/>
      <c r="WKL51" s="75"/>
      <c r="WKM51" s="75"/>
      <c r="WKN51" s="75"/>
      <c r="WKO51" s="75"/>
      <c r="WKP51" s="75"/>
      <c r="WKQ51" s="75"/>
      <c r="WKR51" s="75"/>
      <c r="WKS51" s="75"/>
      <c r="WKT51" s="75"/>
      <c r="WKU51" s="75"/>
      <c r="WKV51" s="75"/>
      <c r="WKW51" s="75"/>
      <c r="WKX51" s="75"/>
      <c r="WKY51" s="75"/>
      <c r="WKZ51" s="75"/>
      <c r="WLA51" s="75"/>
      <c r="WLB51" s="75"/>
      <c r="WLC51" s="75"/>
      <c r="WLD51" s="75"/>
      <c r="WLE51" s="75"/>
      <c r="WLF51" s="75"/>
      <c r="WLG51" s="75"/>
      <c r="WLH51" s="75"/>
      <c r="WLI51" s="75"/>
      <c r="WLJ51" s="75"/>
      <c r="WLK51" s="75"/>
      <c r="WLL51" s="75"/>
      <c r="WLM51" s="75"/>
      <c r="WLN51" s="75"/>
      <c r="WLO51" s="75"/>
      <c r="WLP51" s="75"/>
      <c r="WLQ51" s="75"/>
      <c r="WLR51" s="75"/>
      <c r="WLS51" s="75"/>
      <c r="WLT51" s="75"/>
      <c r="WLU51" s="75"/>
      <c r="WLV51" s="75"/>
      <c r="WLW51" s="75"/>
      <c r="WLX51" s="75"/>
      <c r="WLY51" s="75"/>
      <c r="WLZ51" s="75"/>
      <c r="WMA51" s="75"/>
      <c r="WMB51" s="75"/>
      <c r="WMC51" s="75"/>
      <c r="WMD51" s="75"/>
      <c r="WME51" s="75"/>
      <c r="WMF51" s="75"/>
      <c r="WMG51" s="75"/>
      <c r="WMH51" s="75"/>
      <c r="WMI51" s="75"/>
      <c r="WMJ51" s="75"/>
      <c r="WMK51" s="75"/>
      <c r="WML51" s="75"/>
      <c r="WMM51" s="75"/>
      <c r="WMN51" s="75"/>
      <c r="WMO51" s="75"/>
      <c r="WMP51" s="75"/>
      <c r="WMQ51" s="75"/>
      <c r="WMR51" s="75"/>
      <c r="WMS51" s="75"/>
      <c r="WMT51" s="75"/>
      <c r="WMU51" s="75"/>
      <c r="WMV51" s="75"/>
      <c r="WMW51" s="75"/>
      <c r="WMX51" s="75"/>
      <c r="WMY51" s="75"/>
      <c r="WMZ51" s="75"/>
      <c r="WNA51" s="75"/>
      <c r="WNB51" s="75"/>
      <c r="WNC51" s="75"/>
      <c r="WND51" s="75"/>
      <c r="WNE51" s="75"/>
      <c r="WNF51" s="75"/>
      <c r="WNG51" s="75"/>
      <c r="WNH51" s="75"/>
      <c r="WNI51" s="75"/>
      <c r="WNJ51" s="75"/>
      <c r="WNK51" s="75"/>
      <c r="WNL51" s="75"/>
      <c r="WNM51" s="75"/>
      <c r="WNN51" s="75"/>
      <c r="WNO51" s="75"/>
      <c r="WNP51" s="75"/>
      <c r="WNQ51" s="75"/>
      <c r="WNR51" s="75"/>
      <c r="WNS51" s="75"/>
      <c r="WNT51" s="75"/>
      <c r="WNU51" s="75"/>
      <c r="WNV51" s="75"/>
      <c r="WNW51" s="75"/>
      <c r="WNX51" s="75"/>
      <c r="WNY51" s="75"/>
      <c r="WNZ51" s="75"/>
      <c r="WOA51" s="75"/>
      <c r="WOB51" s="75"/>
      <c r="WOC51" s="75"/>
      <c r="WOD51" s="75"/>
      <c r="WOE51" s="75"/>
      <c r="WOF51" s="75"/>
      <c r="WOG51" s="75"/>
      <c r="WOH51" s="75"/>
      <c r="WOI51" s="75"/>
      <c r="WOJ51" s="75"/>
      <c r="WOK51" s="75"/>
      <c r="WOL51" s="75"/>
      <c r="WOM51" s="75"/>
      <c r="WON51" s="75"/>
      <c r="WOO51" s="75"/>
      <c r="WOP51" s="75"/>
      <c r="WOQ51" s="75"/>
      <c r="WOR51" s="75"/>
      <c r="WOS51" s="75"/>
      <c r="WOT51" s="75"/>
      <c r="WOU51" s="75"/>
      <c r="WOV51" s="75"/>
      <c r="WOW51" s="75"/>
      <c r="WOX51" s="75"/>
      <c r="WOY51" s="75"/>
      <c r="WOZ51" s="75"/>
      <c r="WPA51" s="75"/>
      <c r="WPB51" s="75"/>
      <c r="WPC51" s="75"/>
      <c r="WPD51" s="75"/>
      <c r="WPE51" s="75"/>
      <c r="WPF51" s="75"/>
      <c r="WPG51" s="75"/>
      <c r="WPH51" s="75"/>
      <c r="WPI51" s="75"/>
      <c r="WPJ51" s="75"/>
      <c r="WPK51" s="75"/>
      <c r="WPL51" s="75"/>
      <c r="WPM51" s="75"/>
      <c r="WPN51" s="75"/>
      <c r="WPO51" s="75"/>
      <c r="WPP51" s="75"/>
      <c r="WPQ51" s="75"/>
      <c r="WPR51" s="75"/>
      <c r="WPS51" s="75"/>
      <c r="WPT51" s="75"/>
      <c r="WPU51" s="75"/>
      <c r="WPV51" s="75"/>
      <c r="WPW51" s="75"/>
      <c r="WPX51" s="75"/>
      <c r="WPY51" s="75"/>
      <c r="WPZ51" s="75"/>
      <c r="WQA51" s="75"/>
      <c r="WQB51" s="75"/>
      <c r="WQC51" s="75"/>
      <c r="WQD51" s="75"/>
      <c r="WQE51" s="75"/>
      <c r="WQF51" s="75"/>
      <c r="WQG51" s="75"/>
      <c r="WQH51" s="75"/>
      <c r="WQI51" s="75"/>
      <c r="WQJ51" s="75"/>
      <c r="WQK51" s="75"/>
      <c r="WQL51" s="75"/>
      <c r="WQM51" s="75"/>
      <c r="WQN51" s="75"/>
      <c r="WQO51" s="75"/>
      <c r="WQP51" s="75"/>
      <c r="WQQ51" s="75"/>
      <c r="WQR51" s="75"/>
      <c r="WQS51" s="75"/>
      <c r="WQT51" s="75"/>
      <c r="WQU51" s="75"/>
      <c r="WQV51" s="75"/>
      <c r="WQW51" s="75"/>
      <c r="WQX51" s="75"/>
      <c r="WQY51" s="75"/>
      <c r="WQZ51" s="75"/>
      <c r="WRA51" s="75"/>
      <c r="WRB51" s="75"/>
      <c r="WRC51" s="75"/>
      <c r="WRD51" s="75"/>
      <c r="WRE51" s="75"/>
      <c r="WRF51" s="75"/>
      <c r="WRG51" s="75"/>
      <c r="WRH51" s="75"/>
      <c r="WRI51" s="75"/>
      <c r="WRJ51" s="75"/>
      <c r="WRK51" s="75"/>
      <c r="WRL51" s="75"/>
      <c r="WRM51" s="75"/>
      <c r="WRN51" s="75"/>
      <c r="WRO51" s="75"/>
      <c r="WRP51" s="75"/>
      <c r="WRQ51" s="75"/>
      <c r="WRR51" s="75"/>
      <c r="WRS51" s="75"/>
      <c r="WRT51" s="75"/>
      <c r="WRU51" s="75"/>
      <c r="WRV51" s="75"/>
      <c r="WRW51" s="75"/>
      <c r="WRX51" s="75"/>
      <c r="WRY51" s="75"/>
      <c r="WRZ51" s="75"/>
      <c r="WSA51" s="75"/>
      <c r="WSB51" s="75"/>
      <c r="WSC51" s="75"/>
      <c r="WSD51" s="75"/>
      <c r="WSE51" s="75"/>
      <c r="WSF51" s="75"/>
      <c r="WSG51" s="75"/>
      <c r="WSH51" s="75"/>
      <c r="WSI51" s="75"/>
      <c r="WSJ51" s="75"/>
      <c r="WSK51" s="75"/>
      <c r="WSL51" s="75"/>
      <c r="WSM51" s="75"/>
      <c r="WSN51" s="75"/>
      <c r="WSO51" s="75"/>
      <c r="WSP51" s="75"/>
      <c r="WSQ51" s="75"/>
      <c r="WSR51" s="75"/>
      <c r="WSS51" s="75"/>
      <c r="WST51" s="75"/>
      <c r="WSU51" s="75"/>
      <c r="WSV51" s="75"/>
      <c r="WSW51" s="75"/>
      <c r="WSX51" s="75"/>
      <c r="WSY51" s="75"/>
      <c r="WSZ51" s="75"/>
      <c r="WTA51" s="75"/>
      <c r="WTB51" s="75"/>
      <c r="WTC51" s="75"/>
      <c r="WTD51" s="75"/>
      <c r="WTE51" s="75"/>
      <c r="WTF51" s="75"/>
      <c r="WTG51" s="75"/>
      <c r="WTH51" s="75"/>
      <c r="WTI51" s="75"/>
      <c r="WTJ51" s="75"/>
      <c r="WTK51" s="75"/>
      <c r="WTL51" s="75"/>
      <c r="WTM51" s="75"/>
      <c r="WTN51" s="75"/>
      <c r="WTO51" s="75"/>
      <c r="WTP51" s="75"/>
      <c r="WTQ51" s="75"/>
      <c r="WTR51" s="75"/>
      <c r="WTS51" s="75"/>
      <c r="WTT51" s="75"/>
      <c r="WTU51" s="75"/>
      <c r="WTV51" s="75"/>
      <c r="WTW51" s="75"/>
      <c r="WTX51" s="75"/>
      <c r="WTY51" s="75"/>
      <c r="WTZ51" s="75"/>
      <c r="WUA51" s="75"/>
      <c r="WUB51" s="75"/>
      <c r="WUC51" s="75"/>
      <c r="WUD51" s="75"/>
      <c r="WUE51" s="75"/>
      <c r="WUF51" s="75"/>
      <c r="WUG51" s="75"/>
      <c r="WUH51" s="75"/>
      <c r="WUI51" s="75"/>
      <c r="WUJ51" s="75"/>
      <c r="WUK51" s="75"/>
      <c r="WUL51" s="75"/>
      <c r="WUM51" s="75"/>
      <c r="WUN51" s="75"/>
      <c r="WUO51" s="75"/>
      <c r="WUP51" s="75"/>
      <c r="WUQ51" s="75"/>
      <c r="WUR51" s="75"/>
      <c r="WUS51" s="75"/>
      <c r="WUT51" s="75"/>
      <c r="WUU51" s="75"/>
      <c r="WUV51" s="75"/>
      <c r="WUW51" s="75"/>
      <c r="WUX51" s="75"/>
      <c r="WUY51" s="75"/>
      <c r="WUZ51" s="75"/>
      <c r="WVA51" s="75"/>
      <c r="WVB51" s="75"/>
      <c r="WVC51" s="75"/>
      <c r="WVD51" s="75"/>
      <c r="WVE51" s="75"/>
      <c r="WVF51" s="75"/>
      <c r="WVG51" s="75"/>
      <c r="WVH51" s="75"/>
      <c r="WVI51" s="75"/>
      <c r="WVJ51" s="75"/>
      <c r="WVK51" s="75"/>
      <c r="WVL51" s="75"/>
      <c r="WVM51" s="75"/>
      <c r="WVN51" s="75"/>
      <c r="WVO51" s="75"/>
      <c r="WVP51" s="75"/>
      <c r="WVQ51" s="75"/>
      <c r="WVR51" s="75"/>
      <c r="WVS51" s="75"/>
      <c r="WVT51" s="75"/>
      <c r="WVU51" s="75"/>
      <c r="WVV51" s="75"/>
      <c r="WVW51" s="75"/>
      <c r="WVX51" s="75"/>
      <c r="WVY51" s="75"/>
      <c r="WVZ51" s="75"/>
      <c r="WWA51" s="75"/>
      <c r="WWB51" s="75"/>
      <c r="WWC51" s="75"/>
      <c r="WWD51" s="75"/>
      <c r="WWE51" s="75"/>
      <c r="WWF51" s="75"/>
      <c r="WWG51" s="75"/>
      <c r="WWH51" s="75"/>
      <c r="WWI51" s="75"/>
      <c r="WWJ51" s="75"/>
      <c r="WWK51" s="75"/>
      <c r="WWL51" s="75"/>
      <c r="WWM51" s="75"/>
      <c r="WWN51" s="75"/>
      <c r="WWO51" s="75"/>
      <c r="WWP51" s="75"/>
      <c r="WWQ51" s="75"/>
      <c r="WWR51" s="75"/>
      <c r="WWS51" s="75"/>
      <c r="WWT51" s="75"/>
      <c r="WWU51" s="75"/>
      <c r="WWV51" s="75"/>
      <c r="WWW51" s="75"/>
      <c r="WWX51" s="75"/>
      <c r="WWY51" s="75"/>
      <c r="WWZ51" s="75"/>
      <c r="WXA51" s="75"/>
      <c r="WXB51" s="75"/>
      <c r="WXC51" s="75"/>
      <c r="WXD51" s="75"/>
      <c r="WXE51" s="75"/>
      <c r="WXF51" s="75"/>
      <c r="WXG51" s="75"/>
      <c r="WXH51" s="75"/>
      <c r="WXI51" s="75"/>
      <c r="WXJ51" s="75"/>
      <c r="WXK51" s="75"/>
      <c r="WXL51" s="75"/>
      <c r="WXM51" s="75"/>
      <c r="WXN51" s="75"/>
      <c r="WXO51" s="75"/>
      <c r="WXP51" s="75"/>
      <c r="WXQ51" s="75"/>
      <c r="WXR51" s="75"/>
      <c r="WXS51" s="75"/>
      <c r="WXT51" s="75"/>
      <c r="WXU51" s="75"/>
      <c r="WXV51" s="75"/>
      <c r="WXW51" s="75"/>
      <c r="WXX51" s="75"/>
      <c r="WXY51" s="75"/>
      <c r="WXZ51" s="75"/>
      <c r="WYA51" s="75"/>
      <c r="WYB51" s="75"/>
      <c r="WYC51" s="75"/>
      <c r="WYD51" s="75"/>
      <c r="WYE51" s="75"/>
      <c r="WYF51" s="75"/>
      <c r="WYG51" s="75"/>
      <c r="WYH51" s="75"/>
      <c r="WYI51" s="75"/>
      <c r="WYJ51" s="75"/>
      <c r="WYK51" s="75"/>
      <c r="WYL51" s="75"/>
      <c r="WYM51" s="75"/>
      <c r="WYN51" s="75"/>
      <c r="WYO51" s="75"/>
      <c r="WYP51" s="75"/>
      <c r="WYQ51" s="75"/>
      <c r="WYR51" s="75"/>
      <c r="WYS51" s="75"/>
      <c r="WYT51" s="75"/>
      <c r="WYU51" s="75"/>
      <c r="WYV51" s="75"/>
      <c r="WYW51" s="75"/>
      <c r="WYX51" s="75"/>
      <c r="WYY51" s="75"/>
      <c r="WYZ51" s="75"/>
      <c r="WZA51" s="75"/>
      <c r="WZB51" s="75"/>
      <c r="WZC51" s="75"/>
      <c r="WZD51" s="75"/>
      <c r="WZE51" s="75"/>
      <c r="WZF51" s="75"/>
      <c r="WZG51" s="75"/>
      <c r="WZH51" s="75"/>
      <c r="WZI51" s="75"/>
      <c r="WZJ51" s="75"/>
      <c r="WZK51" s="75"/>
      <c r="WZL51" s="75"/>
      <c r="WZM51" s="75"/>
      <c r="WZN51" s="75"/>
      <c r="WZO51" s="75"/>
      <c r="WZP51" s="75"/>
      <c r="WZQ51" s="75"/>
      <c r="WZR51" s="75"/>
      <c r="WZS51" s="75"/>
      <c r="WZT51" s="75"/>
      <c r="WZU51" s="75"/>
      <c r="WZV51" s="75"/>
      <c r="WZW51" s="75"/>
      <c r="WZX51" s="75"/>
      <c r="WZY51" s="75"/>
      <c r="WZZ51" s="75"/>
      <c r="XAA51" s="75"/>
      <c r="XAB51" s="75"/>
      <c r="XAC51" s="75"/>
      <c r="XAD51" s="75"/>
      <c r="XAE51" s="75"/>
      <c r="XAF51" s="75"/>
      <c r="XAG51" s="75"/>
      <c r="XAH51" s="75"/>
      <c r="XAI51" s="75"/>
      <c r="XAJ51" s="75"/>
      <c r="XAK51" s="75"/>
      <c r="XAL51" s="75"/>
      <c r="XAM51" s="75"/>
      <c r="XAN51" s="75"/>
      <c r="XAO51" s="75"/>
      <c r="XAP51" s="75"/>
      <c r="XAQ51" s="75"/>
      <c r="XAR51" s="75"/>
      <c r="XAS51" s="75"/>
      <c r="XAT51" s="75"/>
      <c r="XAU51" s="75"/>
      <c r="XAV51" s="75"/>
      <c r="XAW51" s="75"/>
      <c r="XAX51" s="75"/>
      <c r="XAY51" s="75"/>
      <c r="XAZ51" s="75"/>
      <c r="XBA51" s="75"/>
      <c r="XBB51" s="75"/>
      <c r="XBC51" s="75"/>
      <c r="XBD51" s="75"/>
      <c r="XBE51" s="75"/>
      <c r="XBF51" s="75"/>
      <c r="XBG51" s="75"/>
      <c r="XBH51" s="75"/>
      <c r="XBI51" s="75"/>
      <c r="XBJ51" s="75"/>
      <c r="XBK51" s="75"/>
      <c r="XBL51" s="75"/>
      <c r="XBM51" s="75"/>
      <c r="XBN51" s="75"/>
      <c r="XBO51" s="75"/>
      <c r="XBP51" s="75"/>
      <c r="XBQ51" s="75"/>
      <c r="XBR51" s="75"/>
      <c r="XBS51" s="75"/>
      <c r="XBT51" s="75"/>
      <c r="XBU51" s="75"/>
      <c r="XBV51" s="75"/>
      <c r="XBW51" s="75"/>
      <c r="XBX51" s="75"/>
      <c r="XBY51" s="75"/>
      <c r="XBZ51" s="75"/>
      <c r="XCA51" s="75"/>
      <c r="XCB51" s="75"/>
      <c r="XCC51" s="75"/>
      <c r="XCD51" s="75"/>
      <c r="XCE51" s="75"/>
      <c r="XCF51" s="75"/>
      <c r="XCG51" s="75"/>
      <c r="XCH51" s="75"/>
      <c r="XCI51" s="75"/>
      <c r="XCJ51" s="75"/>
      <c r="XCK51" s="75"/>
      <c r="XCL51" s="75"/>
      <c r="XCM51" s="75"/>
      <c r="XCN51" s="75"/>
      <c r="XCO51" s="75"/>
      <c r="XCP51" s="75"/>
      <c r="XCQ51" s="75"/>
      <c r="XCR51" s="75"/>
      <c r="XCS51" s="75"/>
      <c r="XCT51" s="75"/>
      <c r="XCU51" s="75"/>
      <c r="XCV51" s="75"/>
      <c r="XCW51" s="75"/>
      <c r="XCX51" s="75"/>
      <c r="XCY51" s="75"/>
      <c r="XCZ51" s="75"/>
      <c r="XDA51" s="75"/>
      <c r="XDB51" s="75"/>
      <c r="XDC51" s="75"/>
      <c r="XDD51" s="75"/>
      <c r="XDE51" s="75"/>
      <c r="XDF51" s="75"/>
      <c r="XDG51" s="137"/>
      <c r="XDH51" s="137"/>
      <c r="XDI51" s="137"/>
      <c r="XDJ51" s="137"/>
      <c r="XDK51" s="137"/>
      <c r="XDL51" s="137"/>
      <c r="XDM51" s="137"/>
      <c r="XDN51" s="137"/>
      <c r="XDO51" s="137"/>
      <c r="XDP51" s="137"/>
      <c r="XDQ51" s="137"/>
      <c r="XDR51" s="137"/>
      <c r="XDS51" s="137"/>
      <c r="XDT51" s="137"/>
      <c r="XDU51" s="137"/>
      <c r="XDV51" s="137"/>
      <c r="XDW51" s="137"/>
      <c r="XDX51" s="137"/>
      <c r="XDY51" s="137"/>
      <c r="XDZ51" s="137"/>
      <c r="XEA51" s="137"/>
      <c r="XEB51" s="137"/>
      <c r="XEC51" s="137"/>
      <c r="XED51" s="137"/>
      <c r="XEE51" s="137"/>
      <c r="XEF51" s="137"/>
      <c r="XEG51" s="137"/>
      <c r="XEH51" s="137"/>
      <c r="XEI51" s="137"/>
      <c r="XEJ51" s="137"/>
      <c r="XEK51" s="137"/>
      <c r="XEL51" s="137"/>
      <c r="XEM51" s="137"/>
      <c r="XEN51" s="137"/>
      <c r="XEO51" s="137"/>
      <c r="XEP51" s="138"/>
      <c r="XEQ51" s="137"/>
      <c r="XER51" s="137"/>
      <c r="XES51" s="137"/>
      <c r="XET51" s="137"/>
      <c r="XEU51" s="137"/>
      <c r="XEV51" s="137"/>
      <c r="XEW51" s="137"/>
      <c r="XEX51" s="137"/>
      <c r="XEY51" s="137"/>
      <c r="XEZ51" s="137"/>
      <c r="XFA51" s="137"/>
      <c r="XFB51" s="137"/>
      <c r="XFC51" s="137"/>
      <c r="XFD51" s="137"/>
    </row>
    <row r="52" s="77" customFormat="1" ht="23" customHeight="1" spans="1:1024 1025:16384">
      <c r="A52" s="123">
        <v>47</v>
      </c>
      <c r="B52" s="123" t="s">
        <v>369</v>
      </c>
      <c r="C52" s="124" t="s">
        <v>427</v>
      </c>
      <c r="D52" s="125">
        <v>5150201005</v>
      </c>
      <c r="E52" s="124" t="s">
        <v>433</v>
      </c>
      <c r="F52" s="125" t="s">
        <v>372</v>
      </c>
      <c r="G52" s="127" t="s">
        <v>429</v>
      </c>
      <c r="H52" s="128">
        <v>1</v>
      </c>
      <c r="I52" s="129" t="s">
        <v>396</v>
      </c>
      <c r="J52" s="130">
        <f t="shared" si="0"/>
        <v>29.3</v>
      </c>
      <c r="K52" s="141">
        <v>29.3</v>
      </c>
      <c r="L52" s="130">
        <f t="shared" si="1"/>
        <v>32.6</v>
      </c>
      <c r="M52" s="142">
        <v>32.6</v>
      </c>
      <c r="N52" s="143">
        <f t="shared" si="2"/>
        <v>0.101226993865031</v>
      </c>
      <c r="O52" s="141">
        <v>43</v>
      </c>
      <c r="P52" s="144">
        <f t="shared" si="3"/>
        <v>0.241860465116279</v>
      </c>
      <c r="Q52" s="135">
        <v>6977172040155</v>
      </c>
      <c r="R52" s="14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75"/>
      <c r="FY52" s="75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75"/>
      <c r="GK52" s="75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75"/>
      <c r="GW52" s="75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75"/>
      <c r="HI52" s="75"/>
      <c r="HJ52" s="75"/>
      <c r="HK52" s="75"/>
      <c r="HL52" s="75"/>
      <c r="HM52" s="75"/>
      <c r="HN52" s="75"/>
      <c r="HO52" s="75"/>
      <c r="HP52" s="75"/>
      <c r="HQ52" s="75"/>
      <c r="HR52" s="75"/>
      <c r="HS52" s="75"/>
      <c r="HT52" s="75"/>
      <c r="HU52" s="75"/>
      <c r="HV52" s="75"/>
      <c r="HW52" s="75"/>
      <c r="HX52" s="75"/>
      <c r="HY52" s="75"/>
      <c r="HZ52" s="75"/>
      <c r="IA52" s="75"/>
      <c r="IB52" s="75"/>
      <c r="IC52" s="75"/>
      <c r="ID52" s="75"/>
      <c r="IE52" s="75"/>
      <c r="IF52" s="75"/>
      <c r="IG52" s="75"/>
      <c r="IH52" s="75"/>
      <c r="II52" s="75"/>
      <c r="IJ52" s="75"/>
      <c r="IK52" s="75"/>
      <c r="IL52" s="75"/>
      <c r="IM52" s="75"/>
      <c r="IN52" s="75"/>
      <c r="IO52" s="75"/>
      <c r="IP52" s="75"/>
      <c r="IQ52" s="75"/>
      <c r="IR52" s="75"/>
      <c r="IS52" s="75"/>
      <c r="IT52" s="75"/>
      <c r="IU52" s="75"/>
      <c r="IV52" s="75"/>
      <c r="IW52" s="75"/>
      <c r="IX52" s="75"/>
      <c r="IY52" s="75"/>
      <c r="IZ52" s="75"/>
      <c r="JA52" s="75"/>
      <c r="JB52" s="75"/>
      <c r="JC52" s="75"/>
      <c r="JD52" s="75"/>
      <c r="JE52" s="75"/>
      <c r="JF52" s="75"/>
      <c r="JG52" s="75"/>
      <c r="JH52" s="75"/>
      <c r="JI52" s="75"/>
      <c r="JJ52" s="75"/>
      <c r="JK52" s="75"/>
      <c r="JL52" s="75"/>
      <c r="JM52" s="75"/>
      <c r="JN52" s="75"/>
      <c r="JO52" s="75"/>
      <c r="JP52" s="75"/>
      <c r="JQ52" s="75"/>
      <c r="JR52" s="75"/>
      <c r="JS52" s="75"/>
      <c r="JT52" s="75"/>
      <c r="JU52" s="75"/>
      <c r="JV52" s="75"/>
      <c r="JW52" s="75"/>
      <c r="JX52" s="75"/>
      <c r="JY52" s="75"/>
      <c r="JZ52" s="75"/>
      <c r="KA52" s="75"/>
      <c r="KB52" s="75"/>
      <c r="KC52" s="75"/>
      <c r="KD52" s="75"/>
      <c r="KE52" s="75"/>
      <c r="KF52" s="75"/>
      <c r="KG52" s="75"/>
      <c r="KH52" s="75"/>
      <c r="KI52" s="75"/>
      <c r="KJ52" s="75"/>
      <c r="KK52" s="75"/>
      <c r="KL52" s="75"/>
      <c r="KM52" s="75"/>
      <c r="KN52" s="75"/>
      <c r="KO52" s="75"/>
      <c r="KP52" s="75"/>
      <c r="KQ52" s="75"/>
      <c r="KR52" s="75"/>
      <c r="KS52" s="75"/>
      <c r="KT52" s="75"/>
      <c r="KU52" s="75"/>
      <c r="KV52" s="75"/>
      <c r="KW52" s="75"/>
      <c r="KX52" s="75"/>
      <c r="KY52" s="75"/>
      <c r="KZ52" s="75"/>
      <c r="LA52" s="75"/>
      <c r="LB52" s="75"/>
      <c r="LC52" s="75"/>
      <c r="LD52" s="75"/>
      <c r="LE52" s="75"/>
      <c r="LF52" s="75"/>
      <c r="LG52" s="75"/>
      <c r="LH52" s="75"/>
      <c r="LI52" s="75"/>
      <c r="LJ52" s="75"/>
      <c r="LK52" s="75"/>
      <c r="LL52" s="75"/>
      <c r="LM52" s="75"/>
      <c r="LN52" s="75"/>
      <c r="LO52" s="75"/>
      <c r="LP52" s="75"/>
      <c r="LQ52" s="75"/>
      <c r="LR52" s="75"/>
      <c r="LS52" s="75"/>
      <c r="LT52" s="75"/>
      <c r="LU52" s="75"/>
      <c r="LV52" s="75"/>
      <c r="LW52" s="75"/>
      <c r="LX52" s="75"/>
      <c r="LY52" s="75"/>
      <c r="LZ52" s="75"/>
      <c r="MA52" s="75"/>
      <c r="MB52" s="75"/>
      <c r="MC52" s="75"/>
      <c r="MD52" s="75"/>
      <c r="ME52" s="75"/>
      <c r="MF52" s="75"/>
      <c r="MG52" s="75"/>
      <c r="MH52" s="75"/>
      <c r="MI52" s="75"/>
      <c r="MJ52" s="75"/>
      <c r="MK52" s="75"/>
      <c r="ML52" s="75"/>
      <c r="MM52" s="75"/>
      <c r="MN52" s="75"/>
      <c r="MO52" s="75"/>
      <c r="MP52" s="75"/>
      <c r="MQ52" s="75"/>
      <c r="MR52" s="75"/>
      <c r="MS52" s="75"/>
      <c r="MT52" s="75"/>
      <c r="MU52" s="75"/>
      <c r="MV52" s="75"/>
      <c r="MW52" s="75"/>
      <c r="MX52" s="75"/>
      <c r="MY52" s="75"/>
      <c r="MZ52" s="75"/>
      <c r="NA52" s="75"/>
      <c r="NB52" s="75"/>
      <c r="NC52" s="75"/>
      <c r="ND52" s="75"/>
      <c r="NE52" s="75"/>
      <c r="NF52" s="75"/>
      <c r="NG52" s="75"/>
      <c r="NH52" s="75"/>
      <c r="NI52" s="75"/>
      <c r="NJ52" s="75"/>
      <c r="NK52" s="75"/>
      <c r="NL52" s="75"/>
      <c r="NM52" s="75"/>
      <c r="NN52" s="75"/>
      <c r="NO52" s="75"/>
      <c r="NP52" s="75"/>
      <c r="NQ52" s="75"/>
      <c r="NR52" s="75"/>
      <c r="NS52" s="75"/>
      <c r="NT52" s="75"/>
      <c r="NU52" s="75"/>
      <c r="NV52" s="75"/>
      <c r="NW52" s="75"/>
      <c r="NX52" s="75"/>
      <c r="NY52" s="75"/>
      <c r="NZ52" s="75"/>
      <c r="OA52" s="75"/>
      <c r="OB52" s="75"/>
      <c r="OC52" s="75"/>
      <c r="OD52" s="75"/>
      <c r="OE52" s="75"/>
      <c r="OF52" s="75"/>
      <c r="OG52" s="75"/>
      <c r="OH52" s="75"/>
      <c r="OI52" s="75"/>
      <c r="OJ52" s="75"/>
      <c r="OK52" s="75"/>
      <c r="OL52" s="75"/>
      <c r="OM52" s="75"/>
      <c r="ON52" s="75"/>
      <c r="OO52" s="75"/>
      <c r="OP52" s="75"/>
      <c r="OQ52" s="75"/>
      <c r="OR52" s="75"/>
      <c r="OS52" s="75"/>
      <c r="OT52" s="75"/>
      <c r="OU52" s="75"/>
      <c r="OV52" s="75"/>
      <c r="OW52" s="75"/>
      <c r="OX52" s="75"/>
      <c r="OY52" s="75"/>
      <c r="OZ52" s="75"/>
      <c r="PA52" s="75"/>
      <c r="PB52" s="75"/>
      <c r="PC52" s="75"/>
      <c r="PD52" s="75"/>
      <c r="PE52" s="75"/>
      <c r="PF52" s="75"/>
      <c r="PG52" s="75"/>
      <c r="PH52" s="75"/>
      <c r="PI52" s="75"/>
      <c r="PJ52" s="75"/>
      <c r="PK52" s="75"/>
      <c r="PL52" s="75"/>
      <c r="PM52" s="75"/>
      <c r="PN52" s="75"/>
      <c r="PO52" s="75"/>
      <c r="PP52" s="75"/>
      <c r="PQ52" s="75"/>
      <c r="PR52" s="75"/>
      <c r="PS52" s="75"/>
      <c r="PT52" s="75"/>
      <c r="PU52" s="75"/>
      <c r="PV52" s="75"/>
      <c r="PW52" s="75"/>
      <c r="PX52" s="75"/>
      <c r="PY52" s="75"/>
      <c r="PZ52" s="75"/>
      <c r="QA52" s="75"/>
      <c r="QB52" s="75"/>
      <c r="QC52" s="75"/>
      <c r="QD52" s="75"/>
      <c r="QE52" s="75"/>
      <c r="QF52" s="75"/>
      <c r="QG52" s="75"/>
      <c r="QH52" s="75"/>
      <c r="QI52" s="75"/>
      <c r="QJ52" s="75"/>
      <c r="QK52" s="75"/>
      <c r="QL52" s="75"/>
      <c r="QM52" s="75"/>
      <c r="QN52" s="75"/>
      <c r="QO52" s="75"/>
      <c r="QP52" s="75"/>
      <c r="QQ52" s="75"/>
      <c r="QR52" s="75"/>
      <c r="QS52" s="75"/>
      <c r="QT52" s="75"/>
      <c r="QU52" s="75"/>
      <c r="QV52" s="75"/>
      <c r="QW52" s="75"/>
      <c r="QX52" s="75"/>
      <c r="QY52" s="75"/>
      <c r="QZ52" s="75"/>
      <c r="RA52" s="75"/>
      <c r="RB52" s="75"/>
      <c r="RC52" s="75"/>
      <c r="RD52" s="75"/>
      <c r="RE52" s="75"/>
      <c r="RF52" s="75"/>
      <c r="RG52" s="75"/>
      <c r="RH52" s="75"/>
      <c r="RI52" s="75"/>
      <c r="RJ52" s="75"/>
      <c r="RK52" s="75"/>
      <c r="RL52" s="75"/>
      <c r="RM52" s="75"/>
      <c r="RN52" s="75"/>
      <c r="RO52" s="75"/>
      <c r="RP52" s="75"/>
      <c r="RQ52" s="75"/>
      <c r="RR52" s="75"/>
      <c r="RS52" s="75"/>
      <c r="RT52" s="75"/>
      <c r="RU52" s="75"/>
      <c r="RV52" s="75"/>
      <c r="RW52" s="75"/>
      <c r="RX52" s="75"/>
      <c r="RY52" s="75"/>
      <c r="RZ52" s="75"/>
      <c r="SA52" s="75"/>
      <c r="SB52" s="75"/>
      <c r="SC52" s="75"/>
      <c r="SD52" s="75"/>
      <c r="SE52" s="75"/>
      <c r="SF52" s="75"/>
      <c r="SG52" s="75"/>
      <c r="SH52" s="75"/>
      <c r="SI52" s="75"/>
      <c r="SJ52" s="75"/>
      <c r="SK52" s="75"/>
      <c r="SL52" s="75"/>
      <c r="SM52" s="75"/>
      <c r="SN52" s="75"/>
      <c r="SO52" s="75"/>
      <c r="SP52" s="75"/>
      <c r="SQ52" s="75"/>
      <c r="SR52" s="75"/>
      <c r="SS52" s="75"/>
      <c r="ST52" s="75"/>
      <c r="SU52" s="75"/>
      <c r="SV52" s="75"/>
      <c r="SW52" s="75"/>
      <c r="SX52" s="75"/>
      <c r="SY52" s="75"/>
      <c r="SZ52" s="75"/>
      <c r="TA52" s="75"/>
      <c r="TB52" s="75"/>
      <c r="TC52" s="75"/>
      <c r="TD52" s="75"/>
      <c r="TE52" s="75"/>
      <c r="TF52" s="75"/>
      <c r="TG52" s="75"/>
      <c r="TH52" s="75"/>
      <c r="TI52" s="75"/>
      <c r="TJ52" s="75"/>
      <c r="TK52" s="75"/>
      <c r="TL52" s="75"/>
      <c r="TM52" s="75"/>
      <c r="TN52" s="75"/>
      <c r="TO52" s="75"/>
      <c r="TP52" s="75"/>
      <c r="TQ52" s="75"/>
      <c r="TR52" s="75"/>
      <c r="TS52" s="75"/>
      <c r="TT52" s="75"/>
      <c r="TU52" s="75"/>
      <c r="TV52" s="75"/>
      <c r="TW52" s="75"/>
      <c r="TX52" s="75"/>
      <c r="TY52" s="75"/>
      <c r="TZ52" s="75"/>
      <c r="UA52" s="75"/>
      <c r="UB52" s="75"/>
      <c r="UC52" s="75"/>
      <c r="UD52" s="75"/>
      <c r="UE52" s="75"/>
      <c r="UF52" s="75"/>
      <c r="UG52" s="75"/>
      <c r="UH52" s="75"/>
      <c r="UI52" s="75"/>
      <c r="UJ52" s="75"/>
      <c r="UK52" s="75"/>
      <c r="UL52" s="75"/>
      <c r="UM52" s="75"/>
      <c r="UN52" s="75"/>
      <c r="UO52" s="75"/>
      <c r="UP52" s="75"/>
      <c r="UQ52" s="75"/>
      <c r="UR52" s="75"/>
      <c r="US52" s="75"/>
      <c r="UT52" s="75"/>
      <c r="UU52" s="75"/>
      <c r="UV52" s="75"/>
      <c r="UW52" s="75"/>
      <c r="UX52" s="75"/>
      <c r="UY52" s="75"/>
      <c r="UZ52" s="75"/>
      <c r="VA52" s="75"/>
      <c r="VB52" s="75"/>
      <c r="VC52" s="75"/>
      <c r="VD52" s="75"/>
      <c r="VE52" s="75"/>
      <c r="VF52" s="75"/>
      <c r="VG52" s="75"/>
      <c r="VH52" s="75"/>
      <c r="VI52" s="75"/>
      <c r="VJ52" s="75"/>
      <c r="VK52" s="75"/>
      <c r="VL52" s="75"/>
      <c r="VM52" s="75"/>
      <c r="VN52" s="75"/>
      <c r="VO52" s="75"/>
      <c r="VP52" s="75"/>
      <c r="VQ52" s="75"/>
      <c r="VR52" s="75"/>
      <c r="VS52" s="75"/>
      <c r="VT52" s="75"/>
      <c r="VU52" s="75"/>
      <c r="VV52" s="75"/>
      <c r="VW52" s="75"/>
      <c r="VX52" s="75"/>
      <c r="VY52" s="75"/>
      <c r="VZ52" s="75"/>
      <c r="WA52" s="75"/>
      <c r="WB52" s="75"/>
      <c r="WC52" s="75"/>
      <c r="WD52" s="75"/>
      <c r="WE52" s="75"/>
      <c r="WF52" s="75"/>
      <c r="WG52" s="75"/>
      <c r="WH52" s="75"/>
      <c r="WI52" s="75"/>
      <c r="WJ52" s="75"/>
      <c r="WK52" s="75"/>
      <c r="WL52" s="75"/>
      <c r="WM52" s="75"/>
      <c r="WN52" s="75"/>
      <c r="WO52" s="75"/>
      <c r="WP52" s="75"/>
      <c r="WQ52" s="75"/>
      <c r="WR52" s="75"/>
      <c r="WS52" s="75"/>
      <c r="WT52" s="75"/>
      <c r="WU52" s="75"/>
      <c r="WV52" s="75"/>
      <c r="WW52" s="75"/>
      <c r="WX52" s="75"/>
      <c r="WY52" s="75"/>
      <c r="WZ52" s="75"/>
      <c r="XA52" s="75"/>
      <c r="XB52" s="75"/>
      <c r="XC52" s="75"/>
      <c r="XD52" s="75"/>
      <c r="XE52" s="75"/>
      <c r="XF52" s="75"/>
      <c r="XG52" s="75"/>
      <c r="XH52" s="75"/>
      <c r="XI52" s="75"/>
      <c r="XJ52" s="75"/>
      <c r="XK52" s="75"/>
      <c r="XL52" s="75"/>
      <c r="XM52" s="75"/>
      <c r="XN52" s="75"/>
      <c r="XO52" s="75"/>
      <c r="XP52" s="75"/>
      <c r="XQ52" s="75"/>
      <c r="XR52" s="75"/>
      <c r="XS52" s="75"/>
      <c r="XT52" s="75"/>
      <c r="XU52" s="75"/>
      <c r="XV52" s="75"/>
      <c r="XW52" s="75"/>
      <c r="XX52" s="75"/>
      <c r="XY52" s="75"/>
      <c r="XZ52" s="75"/>
      <c r="YA52" s="75"/>
      <c r="YB52" s="75"/>
      <c r="YC52" s="75"/>
      <c r="YD52" s="75"/>
      <c r="YE52" s="75"/>
      <c r="YF52" s="75"/>
      <c r="YG52" s="75"/>
      <c r="YH52" s="75"/>
      <c r="YI52" s="75"/>
      <c r="YJ52" s="75"/>
      <c r="YK52" s="75"/>
      <c r="YL52" s="75"/>
      <c r="YM52" s="75"/>
      <c r="YN52" s="75"/>
      <c r="YO52" s="75"/>
      <c r="YP52" s="75"/>
      <c r="YQ52" s="75"/>
      <c r="YR52" s="75"/>
      <c r="YS52" s="75"/>
      <c r="YT52" s="75"/>
      <c r="YU52" s="75"/>
      <c r="YV52" s="75"/>
      <c r="YW52" s="75"/>
      <c r="YX52" s="75"/>
      <c r="YY52" s="75"/>
      <c r="YZ52" s="75"/>
      <c r="ZA52" s="75"/>
      <c r="ZB52" s="75"/>
      <c r="ZC52" s="75"/>
      <c r="ZD52" s="75"/>
      <c r="ZE52" s="75"/>
      <c r="ZF52" s="75"/>
      <c r="ZG52" s="75"/>
      <c r="ZH52" s="75"/>
      <c r="ZI52" s="75"/>
      <c r="ZJ52" s="75"/>
      <c r="ZK52" s="75"/>
      <c r="ZL52" s="75"/>
      <c r="ZM52" s="75"/>
      <c r="ZN52" s="75"/>
      <c r="ZO52" s="75"/>
      <c r="ZP52" s="75"/>
      <c r="ZQ52" s="75"/>
      <c r="ZR52" s="75"/>
      <c r="ZS52" s="75"/>
      <c r="ZT52" s="75"/>
      <c r="ZU52" s="75"/>
      <c r="ZV52" s="75"/>
      <c r="ZW52" s="75"/>
      <c r="ZX52" s="75"/>
      <c r="ZY52" s="75"/>
      <c r="ZZ52" s="75"/>
      <c r="AAA52" s="75"/>
      <c r="AAB52" s="75"/>
      <c r="AAC52" s="75"/>
      <c r="AAD52" s="75"/>
      <c r="AAE52" s="75"/>
      <c r="AAF52" s="75"/>
      <c r="AAG52" s="75"/>
      <c r="AAH52" s="75"/>
      <c r="AAI52" s="75"/>
      <c r="AAJ52" s="75"/>
      <c r="AAK52" s="75"/>
      <c r="AAL52" s="75"/>
      <c r="AAM52" s="75"/>
      <c r="AAN52" s="75"/>
      <c r="AAO52" s="75"/>
      <c r="AAP52" s="75"/>
      <c r="AAQ52" s="75"/>
      <c r="AAR52" s="75"/>
      <c r="AAS52" s="75"/>
      <c r="AAT52" s="75"/>
      <c r="AAU52" s="75"/>
      <c r="AAV52" s="75"/>
      <c r="AAW52" s="75"/>
      <c r="AAX52" s="75"/>
      <c r="AAY52" s="75"/>
      <c r="AAZ52" s="75"/>
      <c r="ABA52" s="75"/>
      <c r="ABB52" s="75"/>
      <c r="ABC52" s="75"/>
      <c r="ABD52" s="75"/>
      <c r="ABE52" s="75"/>
      <c r="ABF52" s="75"/>
      <c r="ABG52" s="75"/>
      <c r="ABH52" s="75"/>
      <c r="ABI52" s="75"/>
      <c r="ABJ52" s="75"/>
      <c r="ABK52" s="75"/>
      <c r="ABL52" s="75"/>
      <c r="ABM52" s="75"/>
      <c r="ABN52" s="75"/>
      <c r="ABO52" s="75"/>
      <c r="ABP52" s="75"/>
      <c r="ABQ52" s="75"/>
      <c r="ABR52" s="75"/>
      <c r="ABS52" s="75"/>
      <c r="ABT52" s="75"/>
      <c r="ABU52" s="75"/>
      <c r="ABV52" s="75"/>
      <c r="ABW52" s="75"/>
      <c r="ABX52" s="75"/>
      <c r="ABY52" s="75"/>
      <c r="ABZ52" s="75"/>
      <c r="ACA52" s="75"/>
      <c r="ACB52" s="75"/>
      <c r="ACC52" s="75"/>
      <c r="ACD52" s="75"/>
      <c r="ACE52" s="75"/>
      <c r="ACF52" s="75"/>
      <c r="ACG52" s="75"/>
      <c r="ACH52" s="75"/>
      <c r="ACI52" s="75"/>
      <c r="ACJ52" s="75"/>
      <c r="ACK52" s="75"/>
      <c r="ACL52" s="75"/>
      <c r="ACM52" s="75"/>
      <c r="ACN52" s="75"/>
      <c r="ACO52" s="75"/>
      <c r="ACP52" s="75"/>
      <c r="ACQ52" s="75"/>
      <c r="ACR52" s="75"/>
      <c r="ACS52" s="75"/>
      <c r="ACT52" s="75"/>
      <c r="ACU52" s="75"/>
      <c r="ACV52" s="75"/>
      <c r="ACW52" s="75"/>
      <c r="ACX52" s="75"/>
      <c r="ACY52" s="75"/>
      <c r="ACZ52" s="75"/>
      <c r="ADA52" s="75"/>
      <c r="ADB52" s="75"/>
      <c r="ADC52" s="75"/>
      <c r="ADD52" s="75"/>
      <c r="ADE52" s="75"/>
      <c r="ADF52" s="75"/>
      <c r="ADG52" s="75"/>
      <c r="ADH52" s="75"/>
      <c r="ADI52" s="75"/>
      <c r="ADJ52" s="75"/>
      <c r="ADK52" s="75"/>
      <c r="ADL52" s="75"/>
      <c r="ADM52" s="75"/>
      <c r="ADN52" s="75"/>
      <c r="ADO52" s="75"/>
      <c r="ADP52" s="75"/>
      <c r="ADQ52" s="75"/>
      <c r="ADR52" s="75"/>
      <c r="ADS52" s="75"/>
      <c r="ADT52" s="75"/>
      <c r="ADU52" s="75"/>
      <c r="ADV52" s="75"/>
      <c r="ADW52" s="75"/>
      <c r="ADX52" s="75"/>
      <c r="ADY52" s="75"/>
      <c r="ADZ52" s="75"/>
      <c r="AEA52" s="75"/>
      <c r="AEB52" s="75"/>
      <c r="AEC52" s="75"/>
      <c r="AED52" s="75"/>
      <c r="AEE52" s="75"/>
      <c r="AEF52" s="75"/>
      <c r="AEG52" s="75"/>
      <c r="AEH52" s="75"/>
      <c r="AEI52" s="75"/>
      <c r="AEJ52" s="75"/>
      <c r="AEK52" s="75"/>
      <c r="AEL52" s="75"/>
      <c r="AEM52" s="75"/>
      <c r="AEN52" s="75"/>
      <c r="AEO52" s="75"/>
      <c r="AEP52" s="75"/>
      <c r="AEQ52" s="75"/>
      <c r="AER52" s="75"/>
      <c r="AES52" s="75"/>
      <c r="AET52" s="75"/>
      <c r="AEU52" s="75"/>
      <c r="AEV52" s="75"/>
      <c r="AEW52" s="75"/>
      <c r="AEX52" s="75"/>
      <c r="AEY52" s="75"/>
      <c r="AEZ52" s="75"/>
      <c r="AFA52" s="75"/>
      <c r="AFB52" s="75"/>
      <c r="AFC52" s="75"/>
      <c r="AFD52" s="75"/>
      <c r="AFE52" s="75"/>
      <c r="AFF52" s="75"/>
      <c r="AFG52" s="75"/>
      <c r="AFH52" s="75"/>
      <c r="AFI52" s="75"/>
      <c r="AFJ52" s="75"/>
      <c r="AFK52" s="75"/>
      <c r="AFL52" s="75"/>
      <c r="AFM52" s="75"/>
      <c r="AFN52" s="75"/>
      <c r="AFO52" s="75"/>
      <c r="AFP52" s="75"/>
      <c r="AFQ52" s="75"/>
      <c r="AFR52" s="75"/>
      <c r="AFS52" s="75"/>
      <c r="AFT52" s="75"/>
      <c r="AFU52" s="75"/>
      <c r="AFV52" s="75"/>
      <c r="AFW52" s="75"/>
      <c r="AFX52" s="75"/>
      <c r="AFY52" s="75"/>
      <c r="AFZ52" s="75"/>
      <c r="AGA52" s="75"/>
      <c r="AGB52" s="75"/>
      <c r="AGC52" s="75"/>
      <c r="AGD52" s="75"/>
      <c r="AGE52" s="75"/>
      <c r="AGF52" s="75"/>
      <c r="AGG52" s="75"/>
      <c r="AGH52" s="75"/>
      <c r="AGI52" s="75"/>
      <c r="AGJ52" s="75"/>
      <c r="AGK52" s="75"/>
      <c r="AGL52" s="75"/>
      <c r="AGM52" s="75"/>
      <c r="AGN52" s="75"/>
      <c r="AGO52" s="75"/>
      <c r="AGP52" s="75"/>
      <c r="AGQ52" s="75"/>
      <c r="AGR52" s="75"/>
      <c r="AGS52" s="75"/>
      <c r="AGT52" s="75"/>
      <c r="AGU52" s="75"/>
      <c r="AGV52" s="75"/>
      <c r="AGW52" s="75"/>
      <c r="AGX52" s="75"/>
      <c r="AGY52" s="75"/>
      <c r="AGZ52" s="75"/>
      <c r="AHA52" s="75"/>
      <c r="AHB52" s="75"/>
      <c r="AHC52" s="75"/>
      <c r="AHD52" s="75"/>
      <c r="AHE52" s="75"/>
      <c r="AHF52" s="75"/>
      <c r="AHG52" s="75"/>
      <c r="AHH52" s="75"/>
      <c r="AHI52" s="75"/>
      <c r="AHJ52" s="75"/>
      <c r="AHK52" s="75"/>
      <c r="AHL52" s="75"/>
      <c r="AHM52" s="75"/>
      <c r="AHN52" s="75"/>
      <c r="AHO52" s="75"/>
      <c r="AHP52" s="75"/>
      <c r="AHQ52" s="75"/>
      <c r="AHR52" s="75"/>
      <c r="AHS52" s="75"/>
      <c r="AHT52" s="75"/>
      <c r="AHU52" s="75"/>
      <c r="AHV52" s="75"/>
      <c r="AHW52" s="75"/>
      <c r="AHX52" s="75"/>
      <c r="AHY52" s="75"/>
      <c r="AHZ52" s="75"/>
      <c r="AIA52" s="75"/>
      <c r="AIB52" s="75"/>
      <c r="AIC52" s="75"/>
      <c r="AID52" s="75"/>
      <c r="AIE52" s="75"/>
      <c r="AIF52" s="75"/>
      <c r="AIG52" s="75"/>
      <c r="AIH52" s="75"/>
      <c r="AII52" s="75"/>
      <c r="AIJ52" s="75"/>
      <c r="AIK52" s="75"/>
      <c r="AIL52" s="75"/>
      <c r="AIM52" s="75"/>
      <c r="AIN52" s="75"/>
      <c r="AIO52" s="75"/>
      <c r="AIP52" s="75"/>
      <c r="AIQ52" s="75"/>
      <c r="AIR52" s="75"/>
      <c r="AIS52" s="75"/>
      <c r="AIT52" s="75"/>
      <c r="AIU52" s="75"/>
      <c r="AIV52" s="75"/>
      <c r="AIW52" s="75"/>
      <c r="AIX52" s="75"/>
      <c r="AIY52" s="75"/>
      <c r="AIZ52" s="75"/>
      <c r="AJA52" s="75"/>
      <c r="AJB52" s="75"/>
      <c r="AJC52" s="75"/>
      <c r="AJD52" s="75"/>
      <c r="AJE52" s="75"/>
      <c r="AJF52" s="75"/>
      <c r="AJG52" s="75"/>
      <c r="AJH52" s="75"/>
      <c r="AJI52" s="75"/>
      <c r="AJJ52" s="75"/>
      <c r="AJK52" s="75"/>
      <c r="AJL52" s="75"/>
      <c r="AJM52" s="75"/>
      <c r="AJN52" s="75"/>
      <c r="AJO52" s="75"/>
      <c r="AJP52" s="75"/>
      <c r="AJQ52" s="75"/>
      <c r="AJR52" s="75"/>
      <c r="AJS52" s="75"/>
      <c r="AJT52" s="75"/>
      <c r="AJU52" s="75"/>
      <c r="AJV52" s="75"/>
      <c r="AJW52" s="75"/>
      <c r="AJX52" s="75"/>
      <c r="AJY52" s="75"/>
      <c r="AJZ52" s="75"/>
      <c r="AKA52" s="75"/>
      <c r="AKB52" s="75"/>
      <c r="AKC52" s="75"/>
      <c r="AKD52" s="75"/>
      <c r="AKE52" s="75"/>
      <c r="AKF52" s="75"/>
      <c r="AKG52" s="75"/>
      <c r="AKH52" s="75"/>
      <c r="AKI52" s="75"/>
      <c r="AKJ52" s="75"/>
      <c r="AKK52" s="75"/>
      <c r="AKL52" s="75"/>
      <c r="AKM52" s="75"/>
      <c r="AKN52" s="75"/>
      <c r="AKO52" s="75"/>
      <c r="AKP52" s="75"/>
      <c r="AKQ52" s="75"/>
      <c r="AKR52" s="75"/>
      <c r="AKS52" s="75"/>
      <c r="AKT52" s="75"/>
      <c r="AKU52" s="75"/>
      <c r="AKV52" s="75"/>
      <c r="AKW52" s="75"/>
      <c r="AKX52" s="75"/>
      <c r="AKY52" s="75"/>
      <c r="AKZ52" s="75"/>
      <c r="ALA52" s="75"/>
      <c r="ALB52" s="75"/>
      <c r="ALC52" s="75"/>
      <c r="ALD52" s="75"/>
      <c r="ALE52" s="75"/>
      <c r="ALF52" s="75"/>
      <c r="ALG52" s="75"/>
      <c r="ALH52" s="75"/>
      <c r="ALI52" s="75"/>
      <c r="ALJ52" s="75"/>
      <c r="ALK52" s="75"/>
      <c r="ALL52" s="75"/>
      <c r="ALM52" s="75"/>
      <c r="ALN52" s="75"/>
      <c r="ALO52" s="75"/>
      <c r="ALP52" s="75"/>
      <c r="ALQ52" s="75"/>
      <c r="ALR52" s="75"/>
      <c r="ALS52" s="75"/>
      <c r="ALT52" s="75"/>
      <c r="ALU52" s="75"/>
      <c r="ALV52" s="75"/>
      <c r="ALW52" s="75"/>
      <c r="ALX52" s="75"/>
      <c r="ALY52" s="75"/>
      <c r="ALZ52" s="75"/>
      <c r="AMA52" s="75"/>
      <c r="AMB52" s="75"/>
      <c r="AMC52" s="75"/>
      <c r="AMD52" s="75"/>
      <c r="AME52" s="75"/>
      <c r="AMF52" s="75"/>
      <c r="AMG52" s="75"/>
      <c r="AMH52" s="75"/>
      <c r="AMI52" s="75"/>
      <c r="AMJ52" s="75"/>
      <c r="AMK52" s="75"/>
      <c r="AML52" s="75"/>
      <c r="AMM52" s="75"/>
      <c r="AMN52" s="75"/>
      <c r="AMO52" s="75"/>
      <c r="AMP52" s="75"/>
      <c r="AMQ52" s="75"/>
      <c r="AMR52" s="75"/>
      <c r="AMS52" s="75"/>
      <c r="AMT52" s="75"/>
      <c r="AMU52" s="75"/>
      <c r="AMV52" s="75"/>
      <c r="AMW52" s="75"/>
      <c r="AMX52" s="75"/>
      <c r="AMY52" s="75"/>
      <c r="AMZ52" s="75"/>
      <c r="ANA52" s="75"/>
      <c r="ANB52" s="75"/>
      <c r="ANC52" s="75"/>
      <c r="AND52" s="75"/>
      <c r="ANE52" s="75"/>
      <c r="ANF52" s="75"/>
      <c r="ANG52" s="75"/>
      <c r="ANH52" s="75"/>
      <c r="ANI52" s="75"/>
      <c r="ANJ52" s="75"/>
      <c r="ANK52" s="75"/>
      <c r="ANL52" s="75"/>
      <c r="ANM52" s="75"/>
      <c r="ANN52" s="75"/>
      <c r="ANO52" s="75"/>
      <c r="ANP52" s="75"/>
      <c r="ANQ52" s="75"/>
      <c r="ANR52" s="75"/>
      <c r="ANS52" s="75"/>
      <c r="ANT52" s="75"/>
      <c r="ANU52" s="75"/>
      <c r="ANV52" s="75"/>
      <c r="ANW52" s="75"/>
      <c r="ANX52" s="75"/>
      <c r="ANY52" s="75"/>
      <c r="ANZ52" s="75"/>
      <c r="AOA52" s="75"/>
      <c r="AOB52" s="75"/>
      <c r="AOC52" s="75"/>
      <c r="AOD52" s="75"/>
      <c r="AOE52" s="75"/>
      <c r="AOF52" s="75"/>
      <c r="AOG52" s="75"/>
      <c r="AOH52" s="75"/>
      <c r="AOI52" s="75"/>
      <c r="AOJ52" s="75"/>
      <c r="AOK52" s="75"/>
      <c r="AOL52" s="75"/>
      <c r="AOM52" s="75"/>
      <c r="AON52" s="75"/>
      <c r="AOO52" s="75"/>
      <c r="AOP52" s="75"/>
      <c r="AOQ52" s="75"/>
      <c r="AOR52" s="75"/>
      <c r="AOS52" s="75"/>
      <c r="AOT52" s="75"/>
      <c r="AOU52" s="75"/>
      <c r="AOV52" s="75"/>
      <c r="AOW52" s="75"/>
      <c r="AOX52" s="75"/>
      <c r="AOY52" s="75"/>
      <c r="AOZ52" s="75"/>
      <c r="APA52" s="75"/>
      <c r="APB52" s="75"/>
      <c r="APC52" s="75"/>
      <c r="APD52" s="75"/>
      <c r="APE52" s="75"/>
      <c r="APF52" s="75"/>
      <c r="APG52" s="75"/>
      <c r="APH52" s="75"/>
      <c r="API52" s="75"/>
      <c r="APJ52" s="75"/>
      <c r="APK52" s="75"/>
      <c r="APL52" s="75"/>
      <c r="APM52" s="75"/>
      <c r="APN52" s="75"/>
      <c r="APO52" s="75"/>
      <c r="APP52" s="75"/>
      <c r="APQ52" s="75"/>
      <c r="APR52" s="75"/>
      <c r="APS52" s="75"/>
      <c r="APT52" s="75"/>
      <c r="APU52" s="75"/>
      <c r="APV52" s="75"/>
      <c r="APW52" s="75"/>
      <c r="APX52" s="75"/>
      <c r="APY52" s="75"/>
      <c r="APZ52" s="75"/>
      <c r="AQA52" s="75"/>
      <c r="AQB52" s="75"/>
      <c r="AQC52" s="75"/>
      <c r="AQD52" s="75"/>
      <c r="AQE52" s="75"/>
      <c r="AQF52" s="75"/>
      <c r="AQG52" s="75"/>
      <c r="AQH52" s="75"/>
      <c r="AQI52" s="75"/>
      <c r="AQJ52" s="75"/>
      <c r="AQK52" s="75"/>
      <c r="AQL52" s="75"/>
      <c r="AQM52" s="75"/>
      <c r="AQN52" s="75"/>
      <c r="AQO52" s="75"/>
      <c r="AQP52" s="75"/>
      <c r="AQQ52" s="75"/>
      <c r="AQR52" s="75"/>
      <c r="AQS52" s="75"/>
      <c r="AQT52" s="75"/>
      <c r="AQU52" s="75"/>
      <c r="AQV52" s="75"/>
      <c r="AQW52" s="75"/>
      <c r="AQX52" s="75"/>
      <c r="AQY52" s="75"/>
      <c r="AQZ52" s="75"/>
      <c r="ARA52" s="75"/>
      <c r="ARB52" s="75"/>
      <c r="ARC52" s="75"/>
      <c r="ARD52" s="75"/>
      <c r="ARE52" s="75"/>
      <c r="ARF52" s="75"/>
      <c r="ARG52" s="75"/>
      <c r="ARH52" s="75"/>
      <c r="ARI52" s="75"/>
      <c r="ARJ52" s="75"/>
      <c r="ARK52" s="75"/>
      <c r="ARL52" s="75"/>
      <c r="ARM52" s="75"/>
      <c r="ARN52" s="75"/>
      <c r="ARO52" s="75"/>
      <c r="ARP52" s="75"/>
      <c r="ARQ52" s="75"/>
      <c r="ARR52" s="75"/>
      <c r="ARS52" s="75"/>
      <c r="ART52" s="75"/>
      <c r="ARU52" s="75"/>
      <c r="ARV52" s="75"/>
      <c r="ARW52" s="75"/>
      <c r="ARX52" s="75"/>
      <c r="ARY52" s="75"/>
      <c r="ARZ52" s="75"/>
      <c r="ASA52" s="75"/>
      <c r="ASB52" s="75"/>
      <c r="ASC52" s="75"/>
      <c r="ASD52" s="75"/>
      <c r="ASE52" s="75"/>
      <c r="ASF52" s="75"/>
      <c r="ASG52" s="75"/>
      <c r="ASH52" s="75"/>
      <c r="ASI52" s="75"/>
      <c r="ASJ52" s="75"/>
      <c r="ASK52" s="75"/>
      <c r="ASL52" s="75"/>
      <c r="ASM52" s="75"/>
      <c r="ASN52" s="75"/>
      <c r="ASO52" s="75"/>
      <c r="ASP52" s="75"/>
      <c r="ASQ52" s="75"/>
      <c r="ASR52" s="75"/>
      <c r="ASS52" s="75"/>
      <c r="AST52" s="75"/>
      <c r="ASU52" s="75"/>
      <c r="ASV52" s="75"/>
      <c r="ASW52" s="75"/>
      <c r="ASX52" s="75"/>
      <c r="ASY52" s="75"/>
      <c r="ASZ52" s="75"/>
      <c r="ATA52" s="75"/>
      <c r="ATB52" s="75"/>
      <c r="ATC52" s="75"/>
      <c r="ATD52" s="75"/>
      <c r="ATE52" s="75"/>
      <c r="ATF52" s="75"/>
      <c r="ATG52" s="75"/>
      <c r="ATH52" s="75"/>
      <c r="ATI52" s="75"/>
      <c r="ATJ52" s="75"/>
      <c r="ATK52" s="75"/>
      <c r="ATL52" s="75"/>
      <c r="ATM52" s="75"/>
      <c r="ATN52" s="75"/>
      <c r="ATO52" s="75"/>
      <c r="ATP52" s="75"/>
      <c r="ATQ52" s="75"/>
      <c r="ATR52" s="75"/>
      <c r="ATS52" s="75"/>
      <c r="ATT52" s="75"/>
      <c r="ATU52" s="75"/>
      <c r="ATV52" s="75"/>
      <c r="ATW52" s="75"/>
      <c r="ATX52" s="75"/>
      <c r="ATY52" s="75"/>
      <c r="ATZ52" s="75"/>
      <c r="AUA52" s="75"/>
      <c r="AUB52" s="75"/>
      <c r="AUC52" s="75"/>
      <c r="AUD52" s="75"/>
      <c r="AUE52" s="75"/>
      <c r="AUF52" s="75"/>
      <c r="AUG52" s="75"/>
      <c r="AUH52" s="75"/>
      <c r="AUI52" s="75"/>
      <c r="AUJ52" s="75"/>
      <c r="AUK52" s="75"/>
      <c r="AUL52" s="75"/>
      <c r="AUM52" s="75"/>
      <c r="AUN52" s="75"/>
      <c r="AUO52" s="75"/>
      <c r="AUP52" s="75"/>
      <c r="AUQ52" s="75"/>
      <c r="AUR52" s="75"/>
      <c r="AUS52" s="75"/>
      <c r="AUT52" s="75"/>
      <c r="AUU52" s="75"/>
      <c r="AUV52" s="75"/>
      <c r="AUW52" s="75"/>
      <c r="AUX52" s="75"/>
      <c r="AUY52" s="75"/>
      <c r="AUZ52" s="75"/>
      <c r="AVA52" s="75"/>
      <c r="AVB52" s="75"/>
      <c r="AVC52" s="75"/>
      <c r="AVD52" s="75"/>
      <c r="AVE52" s="75"/>
      <c r="AVF52" s="75"/>
      <c r="AVG52" s="75"/>
      <c r="AVH52" s="75"/>
      <c r="AVI52" s="75"/>
      <c r="AVJ52" s="75"/>
      <c r="AVK52" s="75"/>
      <c r="AVL52" s="75"/>
      <c r="AVM52" s="75"/>
      <c r="AVN52" s="75"/>
      <c r="AVO52" s="75"/>
      <c r="AVP52" s="75"/>
      <c r="AVQ52" s="75"/>
      <c r="AVR52" s="75"/>
      <c r="AVS52" s="75"/>
      <c r="AVT52" s="75"/>
      <c r="AVU52" s="75"/>
      <c r="AVV52" s="75"/>
      <c r="AVW52" s="75"/>
      <c r="AVX52" s="75"/>
      <c r="AVY52" s="75"/>
      <c r="AVZ52" s="75"/>
      <c r="AWA52" s="75"/>
      <c r="AWB52" s="75"/>
      <c r="AWC52" s="75"/>
      <c r="AWD52" s="75"/>
      <c r="AWE52" s="75"/>
      <c r="AWF52" s="75"/>
      <c r="AWG52" s="75"/>
      <c r="AWH52" s="75"/>
      <c r="AWI52" s="75"/>
      <c r="AWJ52" s="75"/>
      <c r="AWK52" s="75"/>
      <c r="AWL52" s="75"/>
      <c r="AWM52" s="75"/>
      <c r="AWN52" s="75"/>
      <c r="AWO52" s="75"/>
      <c r="AWP52" s="75"/>
      <c r="AWQ52" s="75"/>
      <c r="AWR52" s="75"/>
      <c r="AWS52" s="75"/>
      <c r="AWT52" s="75"/>
      <c r="AWU52" s="75"/>
      <c r="AWV52" s="75"/>
      <c r="AWW52" s="75"/>
      <c r="AWX52" s="75"/>
      <c r="AWY52" s="75"/>
      <c r="AWZ52" s="75"/>
      <c r="AXA52" s="75"/>
      <c r="AXB52" s="75"/>
      <c r="AXC52" s="75"/>
      <c r="AXD52" s="75"/>
      <c r="AXE52" s="75"/>
      <c r="AXF52" s="75"/>
      <c r="AXG52" s="75"/>
      <c r="AXH52" s="75"/>
      <c r="AXI52" s="75"/>
      <c r="AXJ52" s="75"/>
      <c r="AXK52" s="75"/>
      <c r="AXL52" s="75"/>
      <c r="AXM52" s="75"/>
      <c r="AXN52" s="75"/>
      <c r="AXO52" s="75"/>
      <c r="AXP52" s="75"/>
      <c r="AXQ52" s="75"/>
      <c r="AXR52" s="75"/>
      <c r="AXS52" s="75"/>
      <c r="AXT52" s="75"/>
      <c r="AXU52" s="75"/>
      <c r="AXV52" s="75"/>
      <c r="AXW52" s="75"/>
      <c r="AXX52" s="75"/>
      <c r="AXY52" s="75"/>
      <c r="AXZ52" s="75"/>
      <c r="AYA52" s="75"/>
      <c r="AYB52" s="75"/>
      <c r="AYC52" s="75"/>
      <c r="AYD52" s="75"/>
      <c r="AYE52" s="75"/>
      <c r="AYF52" s="75"/>
      <c r="AYG52" s="75"/>
      <c r="AYH52" s="75"/>
      <c r="AYI52" s="75"/>
      <c r="AYJ52" s="75"/>
      <c r="AYK52" s="75"/>
      <c r="AYL52" s="75"/>
      <c r="AYM52" s="75"/>
      <c r="AYN52" s="75"/>
      <c r="AYO52" s="75"/>
      <c r="AYP52" s="75"/>
      <c r="AYQ52" s="75"/>
      <c r="AYR52" s="75"/>
      <c r="AYS52" s="75"/>
      <c r="AYT52" s="75"/>
      <c r="AYU52" s="75"/>
      <c r="AYV52" s="75"/>
      <c r="AYW52" s="75"/>
      <c r="AYX52" s="75"/>
      <c r="AYY52" s="75"/>
      <c r="AYZ52" s="75"/>
      <c r="AZA52" s="75"/>
      <c r="AZB52" s="75"/>
      <c r="AZC52" s="75"/>
      <c r="AZD52" s="75"/>
      <c r="AZE52" s="75"/>
      <c r="AZF52" s="75"/>
      <c r="AZG52" s="75"/>
      <c r="AZH52" s="75"/>
      <c r="AZI52" s="75"/>
      <c r="AZJ52" s="75"/>
      <c r="AZK52" s="75"/>
      <c r="AZL52" s="75"/>
      <c r="AZM52" s="75"/>
      <c r="AZN52" s="75"/>
      <c r="AZO52" s="75"/>
      <c r="AZP52" s="75"/>
      <c r="AZQ52" s="75"/>
      <c r="AZR52" s="75"/>
      <c r="AZS52" s="75"/>
      <c r="AZT52" s="75"/>
      <c r="AZU52" s="75"/>
      <c r="AZV52" s="75"/>
      <c r="AZW52" s="75"/>
      <c r="AZX52" s="75"/>
      <c r="AZY52" s="75"/>
      <c r="AZZ52" s="75"/>
      <c r="BAA52" s="75"/>
      <c r="BAB52" s="75"/>
      <c r="BAC52" s="75"/>
      <c r="BAD52" s="75"/>
      <c r="BAE52" s="75"/>
      <c r="BAF52" s="75"/>
      <c r="BAG52" s="75"/>
      <c r="BAH52" s="75"/>
      <c r="BAI52" s="75"/>
      <c r="BAJ52" s="75"/>
      <c r="BAK52" s="75"/>
      <c r="BAL52" s="75"/>
      <c r="BAM52" s="75"/>
      <c r="BAN52" s="75"/>
      <c r="BAO52" s="75"/>
      <c r="BAP52" s="75"/>
      <c r="BAQ52" s="75"/>
      <c r="BAR52" s="75"/>
      <c r="BAS52" s="75"/>
      <c r="BAT52" s="75"/>
      <c r="BAU52" s="75"/>
      <c r="BAV52" s="75"/>
      <c r="BAW52" s="75"/>
      <c r="BAX52" s="75"/>
      <c r="BAY52" s="75"/>
      <c r="BAZ52" s="75"/>
      <c r="BBA52" s="75"/>
      <c r="BBB52" s="75"/>
      <c r="BBC52" s="75"/>
      <c r="BBD52" s="75"/>
      <c r="BBE52" s="75"/>
      <c r="BBF52" s="75"/>
      <c r="BBG52" s="75"/>
      <c r="BBH52" s="75"/>
      <c r="BBI52" s="75"/>
      <c r="BBJ52" s="75"/>
      <c r="BBK52" s="75"/>
      <c r="BBL52" s="75"/>
      <c r="BBM52" s="75"/>
      <c r="BBN52" s="75"/>
      <c r="BBO52" s="75"/>
      <c r="BBP52" s="75"/>
      <c r="BBQ52" s="75"/>
      <c r="BBR52" s="75"/>
      <c r="BBS52" s="75"/>
      <c r="BBT52" s="75"/>
      <c r="BBU52" s="75"/>
      <c r="BBV52" s="75"/>
      <c r="BBW52" s="75"/>
      <c r="BBX52" s="75"/>
      <c r="BBY52" s="75"/>
      <c r="BBZ52" s="75"/>
      <c r="BCA52" s="75"/>
      <c r="BCB52" s="75"/>
      <c r="BCC52" s="75"/>
      <c r="BCD52" s="75"/>
      <c r="BCE52" s="75"/>
      <c r="BCF52" s="75"/>
      <c r="BCG52" s="75"/>
      <c r="BCH52" s="75"/>
      <c r="BCI52" s="75"/>
      <c r="BCJ52" s="75"/>
      <c r="BCK52" s="75"/>
      <c r="BCL52" s="75"/>
      <c r="BCM52" s="75"/>
      <c r="BCN52" s="75"/>
      <c r="BCO52" s="75"/>
      <c r="BCP52" s="75"/>
      <c r="BCQ52" s="75"/>
      <c r="BCR52" s="75"/>
      <c r="BCS52" s="75"/>
      <c r="BCT52" s="75"/>
      <c r="BCU52" s="75"/>
      <c r="BCV52" s="75"/>
      <c r="BCW52" s="75"/>
      <c r="BCX52" s="75"/>
      <c r="BCY52" s="75"/>
      <c r="BCZ52" s="75"/>
      <c r="BDA52" s="75"/>
      <c r="BDB52" s="75"/>
      <c r="BDC52" s="75"/>
      <c r="BDD52" s="75"/>
      <c r="BDE52" s="75"/>
      <c r="BDF52" s="75"/>
      <c r="BDG52" s="75"/>
      <c r="BDH52" s="75"/>
      <c r="BDI52" s="75"/>
      <c r="BDJ52" s="75"/>
      <c r="BDK52" s="75"/>
      <c r="BDL52" s="75"/>
      <c r="BDM52" s="75"/>
      <c r="BDN52" s="75"/>
      <c r="BDO52" s="75"/>
      <c r="BDP52" s="75"/>
      <c r="BDQ52" s="75"/>
      <c r="BDR52" s="75"/>
      <c r="BDS52" s="75"/>
      <c r="BDT52" s="75"/>
      <c r="BDU52" s="75"/>
      <c r="BDV52" s="75"/>
      <c r="BDW52" s="75"/>
      <c r="BDX52" s="75"/>
      <c r="BDY52" s="75"/>
      <c r="BDZ52" s="75"/>
      <c r="BEA52" s="75"/>
      <c r="BEB52" s="75"/>
      <c r="BEC52" s="75"/>
      <c r="BED52" s="75"/>
      <c r="BEE52" s="75"/>
      <c r="BEF52" s="75"/>
      <c r="BEG52" s="75"/>
      <c r="BEH52" s="75"/>
      <c r="BEI52" s="75"/>
      <c r="BEJ52" s="75"/>
      <c r="BEK52" s="75"/>
      <c r="BEL52" s="75"/>
      <c r="BEM52" s="75"/>
      <c r="BEN52" s="75"/>
      <c r="BEO52" s="75"/>
      <c r="BEP52" s="75"/>
      <c r="BEQ52" s="75"/>
      <c r="BER52" s="75"/>
      <c r="BES52" s="75"/>
      <c r="BET52" s="75"/>
      <c r="BEU52" s="75"/>
      <c r="BEV52" s="75"/>
      <c r="BEW52" s="75"/>
      <c r="BEX52" s="75"/>
      <c r="BEY52" s="75"/>
      <c r="BEZ52" s="75"/>
      <c r="BFA52" s="75"/>
      <c r="BFB52" s="75"/>
      <c r="BFC52" s="75"/>
      <c r="BFD52" s="75"/>
      <c r="BFE52" s="75"/>
      <c r="BFF52" s="75"/>
      <c r="BFG52" s="75"/>
      <c r="BFH52" s="75"/>
      <c r="BFI52" s="75"/>
      <c r="BFJ52" s="75"/>
      <c r="BFK52" s="75"/>
      <c r="BFL52" s="75"/>
      <c r="BFM52" s="75"/>
      <c r="BFN52" s="75"/>
      <c r="BFO52" s="75"/>
      <c r="BFP52" s="75"/>
      <c r="BFQ52" s="75"/>
      <c r="BFR52" s="75"/>
      <c r="BFS52" s="75"/>
      <c r="BFT52" s="75"/>
      <c r="BFU52" s="75"/>
      <c r="BFV52" s="75"/>
      <c r="BFW52" s="75"/>
      <c r="BFX52" s="75"/>
      <c r="BFY52" s="75"/>
      <c r="BFZ52" s="75"/>
      <c r="BGA52" s="75"/>
      <c r="BGB52" s="75"/>
      <c r="BGC52" s="75"/>
      <c r="BGD52" s="75"/>
      <c r="BGE52" s="75"/>
      <c r="BGF52" s="75"/>
      <c r="BGG52" s="75"/>
      <c r="BGH52" s="75"/>
      <c r="BGI52" s="75"/>
      <c r="BGJ52" s="75"/>
      <c r="BGK52" s="75"/>
      <c r="BGL52" s="75"/>
      <c r="BGM52" s="75"/>
      <c r="BGN52" s="75"/>
      <c r="BGO52" s="75"/>
      <c r="BGP52" s="75"/>
      <c r="BGQ52" s="75"/>
      <c r="BGR52" s="75"/>
      <c r="BGS52" s="75"/>
      <c r="BGT52" s="75"/>
      <c r="BGU52" s="75"/>
      <c r="BGV52" s="75"/>
      <c r="BGW52" s="75"/>
      <c r="BGX52" s="75"/>
      <c r="BGY52" s="75"/>
      <c r="BGZ52" s="75"/>
      <c r="BHA52" s="75"/>
      <c r="BHB52" s="75"/>
      <c r="BHC52" s="75"/>
      <c r="BHD52" s="75"/>
      <c r="BHE52" s="75"/>
      <c r="BHF52" s="75"/>
      <c r="BHG52" s="75"/>
      <c r="BHH52" s="75"/>
      <c r="BHI52" s="75"/>
      <c r="BHJ52" s="75"/>
      <c r="BHK52" s="75"/>
      <c r="BHL52" s="75"/>
      <c r="BHM52" s="75"/>
      <c r="BHN52" s="75"/>
      <c r="BHO52" s="75"/>
      <c r="BHP52" s="75"/>
      <c r="BHQ52" s="75"/>
      <c r="BHR52" s="75"/>
      <c r="BHS52" s="75"/>
      <c r="BHT52" s="75"/>
      <c r="BHU52" s="75"/>
      <c r="BHV52" s="75"/>
      <c r="BHW52" s="75"/>
      <c r="BHX52" s="75"/>
      <c r="BHY52" s="75"/>
      <c r="BHZ52" s="75"/>
      <c r="BIA52" s="75"/>
      <c r="BIB52" s="75"/>
      <c r="BIC52" s="75"/>
      <c r="BID52" s="75"/>
      <c r="BIE52" s="75"/>
      <c r="BIF52" s="75"/>
      <c r="BIG52" s="75"/>
      <c r="BIH52" s="75"/>
      <c r="BII52" s="75"/>
      <c r="BIJ52" s="75"/>
      <c r="BIK52" s="75"/>
      <c r="BIL52" s="75"/>
      <c r="BIM52" s="75"/>
      <c r="BIN52" s="75"/>
      <c r="BIO52" s="75"/>
      <c r="BIP52" s="75"/>
      <c r="BIQ52" s="75"/>
      <c r="BIR52" s="75"/>
      <c r="BIS52" s="75"/>
      <c r="BIT52" s="75"/>
      <c r="BIU52" s="75"/>
      <c r="BIV52" s="75"/>
      <c r="BIW52" s="75"/>
      <c r="BIX52" s="75"/>
      <c r="BIY52" s="75"/>
      <c r="BIZ52" s="75"/>
      <c r="BJA52" s="75"/>
      <c r="BJB52" s="75"/>
      <c r="BJC52" s="75"/>
      <c r="BJD52" s="75"/>
      <c r="BJE52" s="75"/>
      <c r="BJF52" s="75"/>
      <c r="BJG52" s="75"/>
      <c r="BJH52" s="75"/>
      <c r="BJI52" s="75"/>
      <c r="BJJ52" s="75"/>
      <c r="BJK52" s="75"/>
      <c r="BJL52" s="75"/>
      <c r="BJM52" s="75"/>
      <c r="BJN52" s="75"/>
      <c r="BJO52" s="75"/>
      <c r="BJP52" s="75"/>
      <c r="BJQ52" s="75"/>
      <c r="BJR52" s="75"/>
      <c r="BJS52" s="75"/>
      <c r="BJT52" s="75"/>
      <c r="BJU52" s="75"/>
      <c r="BJV52" s="75"/>
      <c r="BJW52" s="75"/>
      <c r="BJX52" s="75"/>
      <c r="BJY52" s="75"/>
      <c r="BJZ52" s="75"/>
      <c r="BKA52" s="75"/>
      <c r="BKB52" s="75"/>
      <c r="BKC52" s="75"/>
      <c r="BKD52" s="75"/>
      <c r="BKE52" s="75"/>
      <c r="BKF52" s="75"/>
      <c r="BKG52" s="75"/>
      <c r="BKH52" s="75"/>
      <c r="BKI52" s="75"/>
      <c r="BKJ52" s="75"/>
      <c r="BKK52" s="75"/>
      <c r="BKL52" s="75"/>
      <c r="BKM52" s="75"/>
      <c r="BKN52" s="75"/>
      <c r="BKO52" s="75"/>
      <c r="BKP52" s="75"/>
      <c r="BKQ52" s="75"/>
      <c r="BKR52" s="75"/>
      <c r="BKS52" s="75"/>
      <c r="BKT52" s="75"/>
      <c r="BKU52" s="75"/>
      <c r="BKV52" s="75"/>
      <c r="BKW52" s="75"/>
      <c r="BKX52" s="75"/>
      <c r="BKY52" s="75"/>
      <c r="BKZ52" s="75"/>
      <c r="BLA52" s="75"/>
      <c r="BLB52" s="75"/>
      <c r="BLC52" s="75"/>
      <c r="BLD52" s="75"/>
      <c r="BLE52" s="75"/>
      <c r="BLF52" s="75"/>
      <c r="BLG52" s="75"/>
      <c r="BLH52" s="75"/>
      <c r="BLI52" s="75"/>
      <c r="BLJ52" s="75"/>
      <c r="BLK52" s="75"/>
      <c r="BLL52" s="75"/>
      <c r="BLM52" s="75"/>
      <c r="BLN52" s="75"/>
      <c r="BLO52" s="75"/>
      <c r="BLP52" s="75"/>
      <c r="BLQ52" s="75"/>
      <c r="BLR52" s="75"/>
      <c r="BLS52" s="75"/>
      <c r="BLT52" s="75"/>
      <c r="BLU52" s="75"/>
      <c r="BLV52" s="75"/>
      <c r="BLW52" s="75"/>
      <c r="BLX52" s="75"/>
      <c r="BLY52" s="75"/>
      <c r="BLZ52" s="75"/>
      <c r="BMA52" s="75"/>
      <c r="BMB52" s="75"/>
      <c r="BMC52" s="75"/>
      <c r="BMD52" s="75"/>
      <c r="BME52" s="75"/>
      <c r="BMF52" s="75"/>
      <c r="BMG52" s="75"/>
      <c r="BMH52" s="75"/>
      <c r="BMI52" s="75"/>
      <c r="BMJ52" s="75"/>
      <c r="BMK52" s="75"/>
      <c r="BML52" s="75"/>
      <c r="BMM52" s="75"/>
      <c r="BMN52" s="75"/>
      <c r="BMO52" s="75"/>
      <c r="BMP52" s="75"/>
      <c r="BMQ52" s="75"/>
      <c r="BMR52" s="75"/>
      <c r="BMS52" s="75"/>
      <c r="BMT52" s="75"/>
      <c r="BMU52" s="75"/>
      <c r="BMV52" s="75"/>
      <c r="BMW52" s="75"/>
      <c r="BMX52" s="75"/>
      <c r="BMY52" s="75"/>
      <c r="BMZ52" s="75"/>
      <c r="BNA52" s="75"/>
      <c r="BNB52" s="75"/>
      <c r="BNC52" s="75"/>
      <c r="BND52" s="75"/>
      <c r="BNE52" s="75"/>
      <c r="BNF52" s="75"/>
      <c r="BNG52" s="75"/>
      <c r="BNH52" s="75"/>
      <c r="BNI52" s="75"/>
      <c r="BNJ52" s="75"/>
      <c r="BNK52" s="75"/>
      <c r="BNL52" s="75"/>
      <c r="BNM52" s="75"/>
      <c r="BNN52" s="75"/>
      <c r="BNO52" s="75"/>
      <c r="BNP52" s="75"/>
      <c r="BNQ52" s="75"/>
      <c r="BNR52" s="75"/>
      <c r="BNS52" s="75"/>
      <c r="BNT52" s="75"/>
      <c r="BNU52" s="75"/>
      <c r="BNV52" s="75"/>
      <c r="BNW52" s="75"/>
      <c r="BNX52" s="75"/>
      <c r="BNY52" s="75"/>
      <c r="BNZ52" s="75"/>
      <c r="BOA52" s="75"/>
      <c r="BOB52" s="75"/>
      <c r="BOC52" s="75"/>
      <c r="BOD52" s="75"/>
      <c r="BOE52" s="75"/>
      <c r="BOF52" s="75"/>
      <c r="BOG52" s="75"/>
      <c r="BOH52" s="75"/>
      <c r="BOI52" s="75"/>
      <c r="BOJ52" s="75"/>
      <c r="BOK52" s="75"/>
      <c r="BOL52" s="75"/>
      <c r="BOM52" s="75"/>
      <c r="BON52" s="75"/>
      <c r="BOO52" s="75"/>
      <c r="BOP52" s="75"/>
      <c r="BOQ52" s="75"/>
      <c r="BOR52" s="75"/>
      <c r="BOS52" s="75"/>
      <c r="BOT52" s="75"/>
      <c r="BOU52" s="75"/>
      <c r="BOV52" s="75"/>
      <c r="BOW52" s="75"/>
      <c r="BOX52" s="75"/>
      <c r="BOY52" s="75"/>
      <c r="BOZ52" s="75"/>
      <c r="BPA52" s="75"/>
      <c r="BPB52" s="75"/>
      <c r="BPC52" s="75"/>
      <c r="BPD52" s="75"/>
      <c r="BPE52" s="75"/>
      <c r="BPF52" s="75"/>
      <c r="BPG52" s="75"/>
      <c r="BPH52" s="75"/>
      <c r="BPI52" s="75"/>
      <c r="BPJ52" s="75"/>
      <c r="BPK52" s="75"/>
      <c r="BPL52" s="75"/>
      <c r="BPM52" s="75"/>
      <c r="BPN52" s="75"/>
      <c r="BPO52" s="75"/>
      <c r="BPP52" s="75"/>
      <c r="BPQ52" s="75"/>
      <c r="BPR52" s="75"/>
      <c r="BPS52" s="75"/>
      <c r="BPT52" s="75"/>
      <c r="BPU52" s="75"/>
      <c r="BPV52" s="75"/>
      <c r="BPW52" s="75"/>
      <c r="BPX52" s="75"/>
      <c r="BPY52" s="75"/>
      <c r="BPZ52" s="75"/>
      <c r="BQA52" s="75"/>
      <c r="BQB52" s="75"/>
      <c r="BQC52" s="75"/>
      <c r="BQD52" s="75"/>
      <c r="BQE52" s="75"/>
      <c r="BQF52" s="75"/>
      <c r="BQG52" s="75"/>
      <c r="BQH52" s="75"/>
      <c r="BQI52" s="75"/>
      <c r="BQJ52" s="75"/>
      <c r="BQK52" s="75"/>
      <c r="BQL52" s="75"/>
      <c r="BQM52" s="75"/>
      <c r="BQN52" s="75"/>
      <c r="BQO52" s="75"/>
      <c r="BQP52" s="75"/>
      <c r="BQQ52" s="75"/>
      <c r="BQR52" s="75"/>
      <c r="BQS52" s="75"/>
      <c r="BQT52" s="75"/>
      <c r="BQU52" s="75"/>
      <c r="BQV52" s="75"/>
      <c r="BQW52" s="75"/>
      <c r="BQX52" s="75"/>
      <c r="BQY52" s="75"/>
      <c r="BQZ52" s="75"/>
      <c r="BRA52" s="75"/>
      <c r="BRB52" s="75"/>
      <c r="BRC52" s="75"/>
      <c r="BRD52" s="75"/>
      <c r="BRE52" s="75"/>
      <c r="BRF52" s="75"/>
      <c r="BRG52" s="75"/>
      <c r="BRH52" s="75"/>
      <c r="BRI52" s="75"/>
      <c r="BRJ52" s="75"/>
      <c r="BRK52" s="75"/>
      <c r="BRL52" s="75"/>
      <c r="BRM52" s="75"/>
      <c r="BRN52" s="75"/>
      <c r="BRO52" s="75"/>
      <c r="BRP52" s="75"/>
      <c r="BRQ52" s="75"/>
      <c r="BRR52" s="75"/>
      <c r="BRS52" s="75"/>
      <c r="BRT52" s="75"/>
      <c r="BRU52" s="75"/>
      <c r="BRV52" s="75"/>
      <c r="BRW52" s="75"/>
      <c r="BRX52" s="75"/>
      <c r="BRY52" s="75"/>
      <c r="BRZ52" s="75"/>
      <c r="BSA52" s="75"/>
      <c r="BSB52" s="75"/>
      <c r="BSC52" s="75"/>
      <c r="BSD52" s="75"/>
      <c r="BSE52" s="75"/>
      <c r="BSF52" s="75"/>
      <c r="BSG52" s="75"/>
      <c r="BSH52" s="75"/>
      <c r="BSI52" s="75"/>
      <c r="BSJ52" s="75"/>
      <c r="BSK52" s="75"/>
      <c r="BSL52" s="75"/>
      <c r="BSM52" s="75"/>
      <c r="BSN52" s="75"/>
      <c r="BSO52" s="75"/>
      <c r="BSP52" s="75"/>
      <c r="BSQ52" s="75"/>
      <c r="BSR52" s="75"/>
      <c r="BSS52" s="75"/>
      <c r="BST52" s="75"/>
      <c r="BSU52" s="75"/>
      <c r="BSV52" s="75"/>
      <c r="BSW52" s="75"/>
      <c r="BSX52" s="75"/>
      <c r="BSY52" s="75"/>
      <c r="BSZ52" s="75"/>
      <c r="BTA52" s="75"/>
      <c r="BTB52" s="75"/>
      <c r="BTC52" s="75"/>
      <c r="BTD52" s="75"/>
      <c r="BTE52" s="75"/>
      <c r="BTF52" s="75"/>
      <c r="BTG52" s="75"/>
      <c r="BTH52" s="75"/>
      <c r="BTI52" s="75"/>
      <c r="BTJ52" s="75"/>
      <c r="BTK52" s="75"/>
      <c r="BTL52" s="75"/>
      <c r="BTM52" s="75"/>
      <c r="BTN52" s="75"/>
      <c r="BTO52" s="75"/>
      <c r="BTP52" s="75"/>
      <c r="BTQ52" s="75"/>
      <c r="BTR52" s="75"/>
      <c r="BTS52" s="75"/>
      <c r="BTT52" s="75"/>
      <c r="BTU52" s="75"/>
      <c r="BTV52" s="75"/>
      <c r="BTW52" s="75"/>
      <c r="BTX52" s="75"/>
      <c r="BTY52" s="75"/>
      <c r="BTZ52" s="75"/>
      <c r="BUA52" s="75"/>
      <c r="BUB52" s="75"/>
      <c r="BUC52" s="75"/>
      <c r="BUD52" s="75"/>
      <c r="BUE52" s="75"/>
      <c r="BUF52" s="75"/>
      <c r="BUG52" s="75"/>
      <c r="BUH52" s="75"/>
      <c r="BUI52" s="75"/>
      <c r="BUJ52" s="75"/>
      <c r="BUK52" s="75"/>
      <c r="BUL52" s="75"/>
      <c r="BUM52" s="75"/>
      <c r="BUN52" s="75"/>
      <c r="BUO52" s="75"/>
      <c r="BUP52" s="75"/>
      <c r="BUQ52" s="75"/>
      <c r="BUR52" s="75"/>
      <c r="BUS52" s="75"/>
      <c r="BUT52" s="75"/>
      <c r="BUU52" s="75"/>
      <c r="BUV52" s="75"/>
      <c r="BUW52" s="75"/>
      <c r="BUX52" s="75"/>
      <c r="BUY52" s="75"/>
      <c r="BUZ52" s="75"/>
      <c r="BVA52" s="75"/>
      <c r="BVB52" s="75"/>
      <c r="BVC52" s="75"/>
      <c r="BVD52" s="75"/>
      <c r="BVE52" s="75"/>
      <c r="BVF52" s="75"/>
      <c r="BVG52" s="75"/>
      <c r="BVH52" s="75"/>
      <c r="BVI52" s="75"/>
      <c r="BVJ52" s="75"/>
      <c r="BVK52" s="75"/>
      <c r="BVL52" s="75"/>
      <c r="BVM52" s="75"/>
      <c r="BVN52" s="75"/>
      <c r="BVO52" s="75"/>
      <c r="BVP52" s="75"/>
      <c r="BVQ52" s="75"/>
      <c r="BVR52" s="75"/>
      <c r="BVS52" s="75"/>
      <c r="BVT52" s="75"/>
      <c r="BVU52" s="75"/>
      <c r="BVV52" s="75"/>
      <c r="BVW52" s="75"/>
      <c r="BVX52" s="75"/>
      <c r="BVY52" s="75"/>
      <c r="BVZ52" s="75"/>
      <c r="BWA52" s="75"/>
      <c r="BWB52" s="75"/>
      <c r="BWC52" s="75"/>
      <c r="BWD52" s="75"/>
      <c r="BWE52" s="75"/>
      <c r="BWF52" s="75"/>
      <c r="BWG52" s="75"/>
      <c r="BWH52" s="75"/>
      <c r="BWI52" s="75"/>
      <c r="BWJ52" s="75"/>
      <c r="BWK52" s="75"/>
      <c r="BWL52" s="75"/>
      <c r="BWM52" s="75"/>
      <c r="BWN52" s="75"/>
      <c r="BWO52" s="75"/>
      <c r="BWP52" s="75"/>
      <c r="BWQ52" s="75"/>
      <c r="BWR52" s="75"/>
      <c r="BWS52" s="75"/>
      <c r="BWT52" s="75"/>
      <c r="BWU52" s="75"/>
      <c r="BWV52" s="75"/>
      <c r="BWW52" s="75"/>
      <c r="BWX52" s="75"/>
      <c r="BWY52" s="75"/>
      <c r="BWZ52" s="75"/>
      <c r="BXA52" s="75"/>
      <c r="BXB52" s="75"/>
      <c r="BXC52" s="75"/>
      <c r="BXD52" s="75"/>
      <c r="BXE52" s="75"/>
      <c r="BXF52" s="75"/>
      <c r="BXG52" s="75"/>
      <c r="BXH52" s="75"/>
      <c r="BXI52" s="75"/>
      <c r="BXJ52" s="75"/>
      <c r="BXK52" s="75"/>
      <c r="BXL52" s="75"/>
      <c r="BXM52" s="75"/>
      <c r="BXN52" s="75"/>
      <c r="BXO52" s="75"/>
      <c r="BXP52" s="75"/>
      <c r="BXQ52" s="75"/>
      <c r="BXR52" s="75"/>
      <c r="BXS52" s="75"/>
      <c r="BXT52" s="75"/>
      <c r="BXU52" s="75"/>
      <c r="BXV52" s="75"/>
      <c r="BXW52" s="75"/>
      <c r="BXX52" s="75"/>
      <c r="BXY52" s="75"/>
      <c r="BXZ52" s="75"/>
      <c r="BYA52" s="75"/>
      <c r="BYB52" s="75"/>
      <c r="BYC52" s="75"/>
      <c r="BYD52" s="75"/>
      <c r="BYE52" s="75"/>
      <c r="BYF52" s="75"/>
      <c r="BYG52" s="75"/>
      <c r="BYH52" s="75"/>
      <c r="BYI52" s="75"/>
      <c r="BYJ52" s="75"/>
      <c r="BYK52" s="75"/>
      <c r="BYL52" s="75"/>
      <c r="BYM52" s="75"/>
      <c r="BYN52" s="75"/>
      <c r="BYO52" s="75"/>
      <c r="BYP52" s="75"/>
      <c r="BYQ52" s="75"/>
      <c r="BYR52" s="75"/>
      <c r="BYS52" s="75"/>
      <c r="BYT52" s="75"/>
      <c r="BYU52" s="75"/>
      <c r="BYV52" s="75"/>
      <c r="BYW52" s="75"/>
      <c r="BYX52" s="75"/>
      <c r="BYY52" s="75"/>
      <c r="BYZ52" s="75"/>
      <c r="BZA52" s="75"/>
      <c r="BZB52" s="75"/>
      <c r="BZC52" s="75"/>
      <c r="BZD52" s="75"/>
      <c r="BZE52" s="75"/>
      <c r="BZF52" s="75"/>
      <c r="BZG52" s="75"/>
      <c r="BZH52" s="75"/>
      <c r="BZI52" s="75"/>
      <c r="BZJ52" s="75"/>
      <c r="BZK52" s="75"/>
      <c r="BZL52" s="75"/>
      <c r="BZM52" s="75"/>
      <c r="BZN52" s="75"/>
      <c r="BZO52" s="75"/>
      <c r="BZP52" s="75"/>
      <c r="BZQ52" s="75"/>
      <c r="BZR52" s="75"/>
      <c r="BZS52" s="75"/>
      <c r="BZT52" s="75"/>
      <c r="BZU52" s="75"/>
      <c r="BZV52" s="75"/>
      <c r="BZW52" s="75"/>
      <c r="BZX52" s="75"/>
      <c r="BZY52" s="75"/>
      <c r="BZZ52" s="75"/>
      <c r="CAA52" s="75"/>
      <c r="CAB52" s="75"/>
      <c r="CAC52" s="75"/>
      <c r="CAD52" s="75"/>
      <c r="CAE52" s="75"/>
      <c r="CAF52" s="75"/>
      <c r="CAG52" s="75"/>
      <c r="CAH52" s="75"/>
      <c r="CAI52" s="75"/>
      <c r="CAJ52" s="75"/>
      <c r="CAK52" s="75"/>
      <c r="CAL52" s="75"/>
      <c r="CAM52" s="75"/>
      <c r="CAN52" s="75"/>
      <c r="CAO52" s="75"/>
      <c r="CAP52" s="75"/>
      <c r="CAQ52" s="75"/>
      <c r="CAR52" s="75"/>
      <c r="CAS52" s="75"/>
      <c r="CAT52" s="75"/>
      <c r="CAU52" s="75"/>
      <c r="CAV52" s="75"/>
      <c r="CAW52" s="75"/>
      <c r="CAX52" s="75"/>
      <c r="CAY52" s="75"/>
      <c r="CAZ52" s="75"/>
      <c r="CBA52" s="75"/>
      <c r="CBB52" s="75"/>
      <c r="CBC52" s="75"/>
      <c r="CBD52" s="75"/>
      <c r="CBE52" s="75"/>
      <c r="CBF52" s="75"/>
      <c r="CBG52" s="75"/>
      <c r="CBH52" s="75"/>
      <c r="CBI52" s="75"/>
      <c r="CBJ52" s="75"/>
      <c r="CBK52" s="75"/>
      <c r="CBL52" s="75"/>
      <c r="CBM52" s="75"/>
      <c r="CBN52" s="75"/>
      <c r="CBO52" s="75"/>
      <c r="CBP52" s="75"/>
      <c r="CBQ52" s="75"/>
      <c r="CBR52" s="75"/>
      <c r="CBS52" s="75"/>
      <c r="CBT52" s="75"/>
      <c r="CBU52" s="75"/>
      <c r="CBV52" s="75"/>
      <c r="CBW52" s="75"/>
      <c r="CBX52" s="75"/>
      <c r="CBY52" s="75"/>
      <c r="CBZ52" s="75"/>
      <c r="CCA52" s="75"/>
      <c r="CCB52" s="75"/>
      <c r="CCC52" s="75"/>
      <c r="CCD52" s="75"/>
      <c r="CCE52" s="75"/>
      <c r="CCF52" s="75"/>
      <c r="CCG52" s="75"/>
      <c r="CCH52" s="75"/>
      <c r="CCI52" s="75"/>
      <c r="CCJ52" s="75"/>
      <c r="CCK52" s="75"/>
      <c r="CCL52" s="75"/>
      <c r="CCM52" s="75"/>
      <c r="CCN52" s="75"/>
      <c r="CCO52" s="75"/>
      <c r="CCP52" s="75"/>
      <c r="CCQ52" s="75"/>
      <c r="CCR52" s="75"/>
      <c r="CCS52" s="75"/>
      <c r="CCT52" s="75"/>
      <c r="CCU52" s="75"/>
      <c r="CCV52" s="75"/>
      <c r="CCW52" s="75"/>
      <c r="CCX52" s="75"/>
      <c r="CCY52" s="75"/>
      <c r="CCZ52" s="75"/>
      <c r="CDA52" s="75"/>
      <c r="CDB52" s="75"/>
      <c r="CDC52" s="75"/>
      <c r="CDD52" s="75"/>
      <c r="CDE52" s="75"/>
      <c r="CDF52" s="75"/>
      <c r="CDG52" s="75"/>
      <c r="CDH52" s="75"/>
      <c r="CDI52" s="75"/>
      <c r="CDJ52" s="75"/>
      <c r="CDK52" s="75"/>
      <c r="CDL52" s="75"/>
      <c r="CDM52" s="75"/>
      <c r="CDN52" s="75"/>
      <c r="CDO52" s="75"/>
      <c r="CDP52" s="75"/>
      <c r="CDQ52" s="75"/>
      <c r="CDR52" s="75"/>
      <c r="CDS52" s="75"/>
      <c r="CDT52" s="75"/>
      <c r="CDU52" s="75"/>
      <c r="CDV52" s="75"/>
      <c r="CDW52" s="75"/>
      <c r="CDX52" s="75"/>
      <c r="CDY52" s="75"/>
      <c r="CDZ52" s="75"/>
      <c r="CEA52" s="75"/>
      <c r="CEB52" s="75"/>
      <c r="CEC52" s="75"/>
      <c r="CED52" s="75"/>
      <c r="CEE52" s="75"/>
      <c r="CEF52" s="75"/>
      <c r="CEG52" s="75"/>
      <c r="CEH52" s="75"/>
      <c r="CEI52" s="75"/>
      <c r="CEJ52" s="75"/>
      <c r="CEK52" s="75"/>
      <c r="CEL52" s="75"/>
      <c r="CEM52" s="75"/>
      <c r="CEN52" s="75"/>
      <c r="CEO52" s="75"/>
      <c r="CEP52" s="75"/>
      <c r="CEQ52" s="75"/>
      <c r="CER52" s="75"/>
      <c r="CES52" s="75"/>
      <c r="CET52" s="75"/>
      <c r="CEU52" s="75"/>
      <c r="CEV52" s="75"/>
      <c r="CEW52" s="75"/>
      <c r="CEX52" s="75"/>
      <c r="CEY52" s="75"/>
      <c r="CEZ52" s="75"/>
      <c r="CFA52" s="75"/>
      <c r="CFB52" s="75"/>
      <c r="CFC52" s="75"/>
      <c r="CFD52" s="75"/>
      <c r="CFE52" s="75"/>
      <c r="CFF52" s="75"/>
      <c r="CFG52" s="75"/>
      <c r="CFH52" s="75"/>
      <c r="CFI52" s="75"/>
      <c r="CFJ52" s="75"/>
      <c r="CFK52" s="75"/>
      <c r="CFL52" s="75"/>
      <c r="CFM52" s="75"/>
      <c r="CFN52" s="75"/>
      <c r="CFO52" s="75"/>
      <c r="CFP52" s="75"/>
      <c r="CFQ52" s="75"/>
      <c r="CFR52" s="75"/>
      <c r="CFS52" s="75"/>
      <c r="CFT52" s="75"/>
      <c r="CFU52" s="75"/>
      <c r="CFV52" s="75"/>
      <c r="CFW52" s="75"/>
      <c r="CFX52" s="75"/>
      <c r="CFY52" s="75"/>
      <c r="CFZ52" s="75"/>
      <c r="CGA52" s="75"/>
      <c r="CGB52" s="75"/>
      <c r="CGC52" s="75"/>
      <c r="CGD52" s="75"/>
      <c r="CGE52" s="75"/>
      <c r="CGF52" s="75"/>
      <c r="CGG52" s="75"/>
      <c r="CGH52" s="75"/>
      <c r="CGI52" s="75"/>
      <c r="CGJ52" s="75"/>
      <c r="CGK52" s="75"/>
      <c r="CGL52" s="75"/>
      <c r="CGM52" s="75"/>
      <c r="CGN52" s="75"/>
      <c r="CGO52" s="75"/>
      <c r="CGP52" s="75"/>
      <c r="CGQ52" s="75"/>
      <c r="CGR52" s="75"/>
      <c r="CGS52" s="75"/>
      <c r="CGT52" s="75"/>
      <c r="CGU52" s="75"/>
      <c r="CGV52" s="75"/>
      <c r="CGW52" s="75"/>
      <c r="CGX52" s="75"/>
      <c r="CGY52" s="75"/>
      <c r="CGZ52" s="75"/>
      <c r="CHA52" s="75"/>
      <c r="CHB52" s="75"/>
      <c r="CHC52" s="75"/>
      <c r="CHD52" s="75"/>
      <c r="CHE52" s="75"/>
      <c r="CHF52" s="75"/>
      <c r="CHG52" s="75"/>
      <c r="CHH52" s="75"/>
      <c r="CHI52" s="75"/>
      <c r="CHJ52" s="75"/>
      <c r="CHK52" s="75"/>
      <c r="CHL52" s="75"/>
      <c r="CHM52" s="75"/>
      <c r="CHN52" s="75"/>
      <c r="CHO52" s="75"/>
      <c r="CHP52" s="75"/>
      <c r="CHQ52" s="75"/>
      <c r="CHR52" s="75"/>
      <c r="CHS52" s="75"/>
      <c r="CHT52" s="75"/>
      <c r="CHU52" s="75"/>
      <c r="CHV52" s="75"/>
      <c r="CHW52" s="75"/>
      <c r="CHX52" s="75"/>
      <c r="CHY52" s="75"/>
      <c r="CHZ52" s="75"/>
      <c r="CIA52" s="75"/>
      <c r="CIB52" s="75"/>
      <c r="CIC52" s="75"/>
      <c r="CID52" s="75"/>
      <c r="CIE52" s="75"/>
      <c r="CIF52" s="75"/>
      <c r="CIG52" s="75"/>
      <c r="CIH52" s="75"/>
      <c r="CII52" s="75"/>
      <c r="CIJ52" s="75"/>
      <c r="CIK52" s="75"/>
      <c r="CIL52" s="75"/>
      <c r="CIM52" s="75"/>
      <c r="CIN52" s="75"/>
      <c r="CIO52" s="75"/>
      <c r="CIP52" s="75"/>
      <c r="CIQ52" s="75"/>
      <c r="CIR52" s="75"/>
      <c r="CIS52" s="75"/>
      <c r="CIT52" s="75"/>
      <c r="CIU52" s="75"/>
      <c r="CIV52" s="75"/>
      <c r="CIW52" s="75"/>
      <c r="CIX52" s="75"/>
      <c r="CIY52" s="75"/>
      <c r="CIZ52" s="75"/>
      <c r="CJA52" s="75"/>
      <c r="CJB52" s="75"/>
      <c r="CJC52" s="75"/>
      <c r="CJD52" s="75"/>
      <c r="CJE52" s="75"/>
      <c r="CJF52" s="75"/>
      <c r="CJG52" s="75"/>
      <c r="CJH52" s="75"/>
      <c r="CJI52" s="75"/>
      <c r="CJJ52" s="75"/>
      <c r="CJK52" s="75"/>
      <c r="CJL52" s="75"/>
      <c r="CJM52" s="75"/>
      <c r="CJN52" s="75"/>
      <c r="CJO52" s="75"/>
      <c r="CJP52" s="75"/>
      <c r="CJQ52" s="75"/>
      <c r="CJR52" s="75"/>
      <c r="CJS52" s="75"/>
      <c r="CJT52" s="75"/>
      <c r="CJU52" s="75"/>
      <c r="CJV52" s="75"/>
      <c r="CJW52" s="75"/>
      <c r="CJX52" s="75"/>
      <c r="CJY52" s="75"/>
      <c r="CJZ52" s="75"/>
      <c r="CKA52" s="75"/>
      <c r="CKB52" s="75"/>
      <c r="CKC52" s="75"/>
      <c r="CKD52" s="75"/>
      <c r="CKE52" s="75"/>
      <c r="CKF52" s="75"/>
      <c r="CKG52" s="75"/>
      <c r="CKH52" s="75"/>
      <c r="CKI52" s="75"/>
      <c r="CKJ52" s="75"/>
      <c r="CKK52" s="75"/>
      <c r="CKL52" s="75"/>
      <c r="CKM52" s="75"/>
      <c r="CKN52" s="75"/>
      <c r="CKO52" s="75"/>
      <c r="CKP52" s="75"/>
      <c r="CKQ52" s="75"/>
      <c r="CKR52" s="75"/>
      <c r="CKS52" s="75"/>
      <c r="CKT52" s="75"/>
      <c r="CKU52" s="75"/>
      <c r="CKV52" s="75"/>
      <c r="CKW52" s="75"/>
      <c r="CKX52" s="75"/>
      <c r="CKY52" s="75"/>
      <c r="CKZ52" s="75"/>
      <c r="CLA52" s="75"/>
      <c r="CLB52" s="75"/>
      <c r="CLC52" s="75"/>
      <c r="CLD52" s="75"/>
      <c r="CLE52" s="75"/>
      <c r="CLF52" s="75"/>
      <c r="CLG52" s="75"/>
      <c r="CLH52" s="75"/>
      <c r="CLI52" s="75"/>
      <c r="CLJ52" s="75"/>
      <c r="CLK52" s="75"/>
      <c r="CLL52" s="75"/>
      <c r="CLM52" s="75"/>
      <c r="CLN52" s="75"/>
      <c r="CLO52" s="75"/>
      <c r="CLP52" s="75"/>
      <c r="CLQ52" s="75"/>
      <c r="CLR52" s="75"/>
      <c r="CLS52" s="75"/>
      <c r="CLT52" s="75"/>
      <c r="CLU52" s="75"/>
      <c r="CLV52" s="75"/>
      <c r="CLW52" s="75"/>
      <c r="CLX52" s="75"/>
      <c r="CLY52" s="75"/>
      <c r="CLZ52" s="75"/>
      <c r="CMA52" s="75"/>
      <c r="CMB52" s="75"/>
      <c r="CMC52" s="75"/>
      <c r="CMD52" s="75"/>
      <c r="CME52" s="75"/>
      <c r="CMF52" s="75"/>
      <c r="CMG52" s="75"/>
      <c r="CMH52" s="75"/>
      <c r="CMI52" s="75"/>
      <c r="CMJ52" s="75"/>
      <c r="CMK52" s="75"/>
      <c r="CML52" s="75"/>
      <c r="CMM52" s="75"/>
      <c r="CMN52" s="75"/>
      <c r="CMO52" s="75"/>
      <c r="CMP52" s="75"/>
      <c r="CMQ52" s="75"/>
      <c r="CMR52" s="75"/>
      <c r="CMS52" s="75"/>
      <c r="CMT52" s="75"/>
      <c r="CMU52" s="75"/>
      <c r="CMV52" s="75"/>
      <c r="CMW52" s="75"/>
      <c r="CMX52" s="75"/>
      <c r="CMY52" s="75"/>
      <c r="CMZ52" s="75"/>
      <c r="CNA52" s="75"/>
      <c r="CNB52" s="75"/>
      <c r="CNC52" s="75"/>
      <c r="CND52" s="75"/>
      <c r="CNE52" s="75"/>
      <c r="CNF52" s="75"/>
      <c r="CNG52" s="75"/>
      <c r="CNH52" s="75"/>
      <c r="CNI52" s="75"/>
      <c r="CNJ52" s="75"/>
      <c r="CNK52" s="75"/>
      <c r="CNL52" s="75"/>
      <c r="CNM52" s="75"/>
      <c r="CNN52" s="75"/>
      <c r="CNO52" s="75"/>
      <c r="CNP52" s="75"/>
      <c r="CNQ52" s="75"/>
      <c r="CNR52" s="75"/>
      <c r="CNS52" s="75"/>
      <c r="CNT52" s="75"/>
      <c r="CNU52" s="75"/>
      <c r="CNV52" s="75"/>
      <c r="CNW52" s="75"/>
      <c r="CNX52" s="75"/>
      <c r="CNY52" s="75"/>
      <c r="CNZ52" s="75"/>
      <c r="COA52" s="75"/>
      <c r="COB52" s="75"/>
      <c r="COC52" s="75"/>
      <c r="COD52" s="75"/>
      <c r="COE52" s="75"/>
      <c r="COF52" s="75"/>
      <c r="COG52" s="75"/>
      <c r="COH52" s="75"/>
      <c r="COI52" s="75"/>
      <c r="COJ52" s="75"/>
      <c r="COK52" s="75"/>
      <c r="COL52" s="75"/>
      <c r="COM52" s="75"/>
      <c r="CON52" s="75"/>
      <c r="COO52" s="75"/>
      <c r="COP52" s="75"/>
      <c r="COQ52" s="75"/>
      <c r="COR52" s="75"/>
      <c r="COS52" s="75"/>
      <c r="COT52" s="75"/>
      <c r="COU52" s="75"/>
      <c r="COV52" s="75"/>
      <c r="COW52" s="75"/>
      <c r="COX52" s="75"/>
      <c r="COY52" s="75"/>
      <c r="COZ52" s="75"/>
      <c r="CPA52" s="75"/>
      <c r="CPB52" s="75"/>
      <c r="CPC52" s="75"/>
      <c r="CPD52" s="75"/>
      <c r="CPE52" s="75"/>
      <c r="CPF52" s="75"/>
      <c r="CPG52" s="75"/>
      <c r="CPH52" s="75"/>
      <c r="CPI52" s="75"/>
      <c r="CPJ52" s="75"/>
      <c r="CPK52" s="75"/>
      <c r="CPL52" s="75"/>
      <c r="CPM52" s="75"/>
      <c r="CPN52" s="75"/>
      <c r="CPO52" s="75"/>
      <c r="CPP52" s="75"/>
      <c r="CPQ52" s="75"/>
      <c r="CPR52" s="75"/>
      <c r="CPS52" s="75"/>
      <c r="CPT52" s="75"/>
      <c r="CPU52" s="75"/>
      <c r="CPV52" s="75"/>
      <c r="CPW52" s="75"/>
      <c r="CPX52" s="75"/>
      <c r="CPY52" s="75"/>
      <c r="CPZ52" s="75"/>
      <c r="CQA52" s="75"/>
      <c r="CQB52" s="75"/>
      <c r="CQC52" s="75"/>
      <c r="CQD52" s="75"/>
      <c r="CQE52" s="75"/>
      <c r="CQF52" s="75"/>
      <c r="CQG52" s="75"/>
      <c r="CQH52" s="75"/>
      <c r="CQI52" s="75"/>
      <c r="CQJ52" s="75"/>
      <c r="CQK52" s="75"/>
      <c r="CQL52" s="75"/>
      <c r="CQM52" s="75"/>
      <c r="CQN52" s="75"/>
      <c r="CQO52" s="75"/>
      <c r="CQP52" s="75"/>
      <c r="CQQ52" s="75"/>
      <c r="CQR52" s="75"/>
      <c r="CQS52" s="75"/>
      <c r="CQT52" s="75"/>
      <c r="CQU52" s="75"/>
      <c r="CQV52" s="75"/>
      <c r="CQW52" s="75"/>
      <c r="CQX52" s="75"/>
      <c r="CQY52" s="75"/>
      <c r="CQZ52" s="75"/>
      <c r="CRA52" s="75"/>
      <c r="CRB52" s="75"/>
      <c r="CRC52" s="75"/>
      <c r="CRD52" s="75"/>
      <c r="CRE52" s="75"/>
      <c r="CRF52" s="75"/>
      <c r="CRG52" s="75"/>
      <c r="CRH52" s="75"/>
      <c r="CRI52" s="75"/>
      <c r="CRJ52" s="75"/>
      <c r="CRK52" s="75"/>
      <c r="CRL52" s="75"/>
      <c r="CRM52" s="75"/>
      <c r="CRN52" s="75"/>
      <c r="CRO52" s="75"/>
      <c r="CRP52" s="75"/>
      <c r="CRQ52" s="75"/>
      <c r="CRR52" s="75"/>
      <c r="CRS52" s="75"/>
      <c r="CRT52" s="75"/>
      <c r="CRU52" s="75"/>
      <c r="CRV52" s="75"/>
      <c r="CRW52" s="75"/>
      <c r="CRX52" s="75"/>
      <c r="CRY52" s="75"/>
      <c r="CRZ52" s="75"/>
      <c r="CSA52" s="75"/>
      <c r="CSB52" s="75"/>
      <c r="CSC52" s="75"/>
      <c r="CSD52" s="75"/>
      <c r="CSE52" s="75"/>
      <c r="CSF52" s="75"/>
      <c r="CSG52" s="75"/>
      <c r="CSH52" s="75"/>
      <c r="CSI52" s="75"/>
      <c r="CSJ52" s="75"/>
      <c r="CSK52" s="75"/>
      <c r="CSL52" s="75"/>
      <c r="CSM52" s="75"/>
      <c r="CSN52" s="75"/>
      <c r="CSO52" s="75"/>
      <c r="CSP52" s="75"/>
      <c r="CSQ52" s="75"/>
      <c r="CSR52" s="75"/>
      <c r="CSS52" s="75"/>
      <c r="CST52" s="75"/>
      <c r="CSU52" s="75"/>
      <c r="CSV52" s="75"/>
      <c r="CSW52" s="75"/>
      <c r="CSX52" s="75"/>
      <c r="CSY52" s="75"/>
      <c r="CSZ52" s="75"/>
      <c r="CTA52" s="75"/>
      <c r="CTB52" s="75"/>
      <c r="CTC52" s="75"/>
      <c r="CTD52" s="75"/>
      <c r="CTE52" s="75"/>
      <c r="CTF52" s="75"/>
      <c r="CTG52" s="75"/>
      <c r="CTH52" s="75"/>
      <c r="CTI52" s="75"/>
      <c r="CTJ52" s="75"/>
      <c r="CTK52" s="75"/>
      <c r="CTL52" s="75"/>
      <c r="CTM52" s="75"/>
      <c r="CTN52" s="75"/>
      <c r="CTO52" s="75"/>
      <c r="CTP52" s="75"/>
      <c r="CTQ52" s="75"/>
      <c r="CTR52" s="75"/>
      <c r="CTS52" s="75"/>
      <c r="CTT52" s="75"/>
      <c r="CTU52" s="75"/>
      <c r="CTV52" s="75"/>
      <c r="CTW52" s="75"/>
      <c r="CTX52" s="75"/>
      <c r="CTY52" s="75"/>
      <c r="CTZ52" s="75"/>
      <c r="CUA52" s="75"/>
      <c r="CUB52" s="75"/>
      <c r="CUC52" s="75"/>
      <c r="CUD52" s="75"/>
      <c r="CUE52" s="75"/>
      <c r="CUF52" s="75"/>
      <c r="CUG52" s="75"/>
      <c r="CUH52" s="75"/>
      <c r="CUI52" s="75"/>
      <c r="CUJ52" s="75"/>
      <c r="CUK52" s="75"/>
      <c r="CUL52" s="75"/>
      <c r="CUM52" s="75"/>
      <c r="CUN52" s="75"/>
      <c r="CUO52" s="75"/>
      <c r="CUP52" s="75"/>
      <c r="CUQ52" s="75"/>
      <c r="CUR52" s="75"/>
      <c r="CUS52" s="75"/>
      <c r="CUT52" s="75"/>
      <c r="CUU52" s="75"/>
      <c r="CUV52" s="75"/>
      <c r="CUW52" s="75"/>
      <c r="CUX52" s="75"/>
      <c r="CUY52" s="75"/>
      <c r="CUZ52" s="75"/>
      <c r="CVA52" s="75"/>
      <c r="CVB52" s="75"/>
      <c r="CVC52" s="75"/>
      <c r="CVD52" s="75"/>
      <c r="CVE52" s="75"/>
      <c r="CVF52" s="75"/>
      <c r="CVG52" s="75"/>
      <c r="CVH52" s="75"/>
      <c r="CVI52" s="75"/>
      <c r="CVJ52" s="75"/>
      <c r="CVK52" s="75"/>
      <c r="CVL52" s="75"/>
      <c r="CVM52" s="75"/>
      <c r="CVN52" s="75"/>
      <c r="CVO52" s="75"/>
      <c r="CVP52" s="75"/>
      <c r="CVQ52" s="75"/>
      <c r="CVR52" s="75"/>
      <c r="CVS52" s="75"/>
      <c r="CVT52" s="75"/>
      <c r="CVU52" s="75"/>
      <c r="CVV52" s="75"/>
      <c r="CVW52" s="75"/>
      <c r="CVX52" s="75"/>
      <c r="CVY52" s="75"/>
      <c r="CVZ52" s="75"/>
      <c r="CWA52" s="75"/>
      <c r="CWB52" s="75"/>
      <c r="CWC52" s="75"/>
      <c r="CWD52" s="75"/>
      <c r="CWE52" s="75"/>
      <c r="CWF52" s="75"/>
      <c r="CWG52" s="75"/>
      <c r="CWH52" s="75"/>
      <c r="CWI52" s="75"/>
      <c r="CWJ52" s="75"/>
      <c r="CWK52" s="75"/>
      <c r="CWL52" s="75"/>
      <c r="CWM52" s="75"/>
      <c r="CWN52" s="75"/>
      <c r="CWO52" s="75"/>
      <c r="CWP52" s="75"/>
      <c r="CWQ52" s="75"/>
      <c r="CWR52" s="75"/>
      <c r="CWS52" s="75"/>
      <c r="CWT52" s="75"/>
      <c r="CWU52" s="75"/>
      <c r="CWV52" s="75"/>
      <c r="CWW52" s="75"/>
      <c r="CWX52" s="75"/>
      <c r="CWY52" s="75"/>
      <c r="CWZ52" s="75"/>
      <c r="CXA52" s="75"/>
      <c r="CXB52" s="75"/>
      <c r="CXC52" s="75"/>
      <c r="CXD52" s="75"/>
      <c r="CXE52" s="75"/>
      <c r="CXF52" s="75"/>
      <c r="CXG52" s="75"/>
      <c r="CXH52" s="75"/>
      <c r="CXI52" s="75"/>
      <c r="CXJ52" s="75"/>
      <c r="CXK52" s="75"/>
      <c r="CXL52" s="75"/>
      <c r="CXM52" s="75"/>
      <c r="CXN52" s="75"/>
      <c r="CXO52" s="75"/>
      <c r="CXP52" s="75"/>
      <c r="CXQ52" s="75"/>
      <c r="CXR52" s="75"/>
      <c r="CXS52" s="75"/>
      <c r="CXT52" s="75"/>
      <c r="CXU52" s="75"/>
      <c r="CXV52" s="75"/>
      <c r="CXW52" s="75"/>
      <c r="CXX52" s="75"/>
      <c r="CXY52" s="75"/>
      <c r="CXZ52" s="75"/>
      <c r="CYA52" s="75"/>
      <c r="CYB52" s="75"/>
      <c r="CYC52" s="75"/>
      <c r="CYD52" s="75"/>
      <c r="CYE52" s="75"/>
      <c r="CYF52" s="75"/>
      <c r="CYG52" s="75"/>
      <c r="CYH52" s="75"/>
      <c r="CYI52" s="75"/>
      <c r="CYJ52" s="75"/>
      <c r="CYK52" s="75"/>
      <c r="CYL52" s="75"/>
      <c r="CYM52" s="75"/>
      <c r="CYN52" s="75"/>
      <c r="CYO52" s="75"/>
      <c r="CYP52" s="75"/>
      <c r="CYQ52" s="75"/>
      <c r="CYR52" s="75"/>
      <c r="CYS52" s="75"/>
      <c r="CYT52" s="75"/>
      <c r="CYU52" s="75"/>
      <c r="CYV52" s="75"/>
      <c r="CYW52" s="75"/>
      <c r="CYX52" s="75"/>
      <c r="CYY52" s="75"/>
      <c r="CYZ52" s="75"/>
      <c r="CZA52" s="75"/>
      <c r="CZB52" s="75"/>
      <c r="CZC52" s="75"/>
      <c r="CZD52" s="75"/>
      <c r="CZE52" s="75"/>
      <c r="CZF52" s="75"/>
      <c r="CZG52" s="75"/>
      <c r="CZH52" s="75"/>
      <c r="CZI52" s="75"/>
      <c r="CZJ52" s="75"/>
      <c r="CZK52" s="75"/>
      <c r="CZL52" s="75"/>
      <c r="CZM52" s="75"/>
      <c r="CZN52" s="75"/>
      <c r="CZO52" s="75"/>
      <c r="CZP52" s="75"/>
      <c r="CZQ52" s="75"/>
      <c r="CZR52" s="75"/>
      <c r="CZS52" s="75"/>
      <c r="CZT52" s="75"/>
      <c r="CZU52" s="75"/>
      <c r="CZV52" s="75"/>
      <c r="CZW52" s="75"/>
      <c r="CZX52" s="75"/>
      <c r="CZY52" s="75"/>
      <c r="CZZ52" s="75"/>
      <c r="DAA52" s="75"/>
      <c r="DAB52" s="75"/>
      <c r="DAC52" s="75"/>
      <c r="DAD52" s="75"/>
      <c r="DAE52" s="75"/>
      <c r="DAF52" s="75"/>
      <c r="DAG52" s="75"/>
      <c r="DAH52" s="75"/>
      <c r="DAI52" s="75"/>
      <c r="DAJ52" s="75"/>
      <c r="DAK52" s="75"/>
      <c r="DAL52" s="75"/>
      <c r="DAM52" s="75"/>
      <c r="DAN52" s="75"/>
      <c r="DAO52" s="75"/>
      <c r="DAP52" s="75"/>
      <c r="DAQ52" s="75"/>
      <c r="DAR52" s="75"/>
      <c r="DAS52" s="75"/>
      <c r="DAT52" s="75"/>
      <c r="DAU52" s="75"/>
      <c r="DAV52" s="75"/>
      <c r="DAW52" s="75"/>
      <c r="DAX52" s="75"/>
      <c r="DAY52" s="75"/>
      <c r="DAZ52" s="75"/>
      <c r="DBA52" s="75"/>
      <c r="DBB52" s="75"/>
      <c r="DBC52" s="75"/>
      <c r="DBD52" s="75"/>
      <c r="DBE52" s="75"/>
      <c r="DBF52" s="75"/>
      <c r="DBG52" s="75"/>
      <c r="DBH52" s="75"/>
      <c r="DBI52" s="75"/>
      <c r="DBJ52" s="75"/>
      <c r="DBK52" s="75"/>
      <c r="DBL52" s="75"/>
      <c r="DBM52" s="75"/>
      <c r="DBN52" s="75"/>
      <c r="DBO52" s="75"/>
      <c r="DBP52" s="75"/>
      <c r="DBQ52" s="75"/>
      <c r="DBR52" s="75"/>
      <c r="DBS52" s="75"/>
      <c r="DBT52" s="75"/>
      <c r="DBU52" s="75"/>
      <c r="DBV52" s="75"/>
      <c r="DBW52" s="75"/>
      <c r="DBX52" s="75"/>
      <c r="DBY52" s="75"/>
      <c r="DBZ52" s="75"/>
      <c r="DCA52" s="75"/>
      <c r="DCB52" s="75"/>
      <c r="DCC52" s="75"/>
      <c r="DCD52" s="75"/>
      <c r="DCE52" s="75"/>
      <c r="DCF52" s="75"/>
      <c r="DCG52" s="75"/>
      <c r="DCH52" s="75"/>
      <c r="DCI52" s="75"/>
      <c r="DCJ52" s="75"/>
      <c r="DCK52" s="75"/>
      <c r="DCL52" s="75"/>
      <c r="DCM52" s="75"/>
      <c r="DCN52" s="75"/>
      <c r="DCO52" s="75"/>
      <c r="DCP52" s="75"/>
      <c r="DCQ52" s="75"/>
      <c r="DCR52" s="75"/>
      <c r="DCS52" s="75"/>
      <c r="DCT52" s="75"/>
      <c r="DCU52" s="75"/>
      <c r="DCV52" s="75"/>
      <c r="DCW52" s="75"/>
      <c r="DCX52" s="75"/>
      <c r="DCY52" s="75"/>
      <c r="DCZ52" s="75"/>
      <c r="DDA52" s="75"/>
      <c r="DDB52" s="75"/>
      <c r="DDC52" s="75"/>
      <c r="DDD52" s="75"/>
      <c r="DDE52" s="75"/>
      <c r="DDF52" s="75"/>
      <c r="DDG52" s="75"/>
      <c r="DDH52" s="75"/>
      <c r="DDI52" s="75"/>
      <c r="DDJ52" s="75"/>
      <c r="DDK52" s="75"/>
      <c r="DDL52" s="75"/>
      <c r="DDM52" s="75"/>
      <c r="DDN52" s="75"/>
      <c r="DDO52" s="75"/>
      <c r="DDP52" s="75"/>
      <c r="DDQ52" s="75"/>
      <c r="DDR52" s="75"/>
      <c r="DDS52" s="75"/>
      <c r="DDT52" s="75"/>
      <c r="DDU52" s="75"/>
      <c r="DDV52" s="75"/>
      <c r="DDW52" s="75"/>
      <c r="DDX52" s="75"/>
      <c r="DDY52" s="75"/>
      <c r="DDZ52" s="75"/>
      <c r="DEA52" s="75"/>
      <c r="DEB52" s="75"/>
      <c r="DEC52" s="75"/>
      <c r="DED52" s="75"/>
      <c r="DEE52" s="75"/>
      <c r="DEF52" s="75"/>
      <c r="DEG52" s="75"/>
      <c r="DEH52" s="75"/>
      <c r="DEI52" s="75"/>
      <c r="DEJ52" s="75"/>
      <c r="DEK52" s="75"/>
      <c r="DEL52" s="75"/>
      <c r="DEM52" s="75"/>
      <c r="DEN52" s="75"/>
      <c r="DEO52" s="75"/>
      <c r="DEP52" s="75"/>
      <c r="DEQ52" s="75"/>
      <c r="DER52" s="75"/>
      <c r="DES52" s="75"/>
      <c r="DET52" s="75"/>
      <c r="DEU52" s="75"/>
      <c r="DEV52" s="75"/>
      <c r="DEW52" s="75"/>
      <c r="DEX52" s="75"/>
      <c r="DEY52" s="75"/>
      <c r="DEZ52" s="75"/>
      <c r="DFA52" s="75"/>
      <c r="DFB52" s="75"/>
      <c r="DFC52" s="75"/>
      <c r="DFD52" s="75"/>
      <c r="DFE52" s="75"/>
      <c r="DFF52" s="75"/>
      <c r="DFG52" s="75"/>
      <c r="DFH52" s="75"/>
      <c r="DFI52" s="75"/>
      <c r="DFJ52" s="75"/>
      <c r="DFK52" s="75"/>
      <c r="DFL52" s="75"/>
      <c r="DFM52" s="75"/>
      <c r="DFN52" s="75"/>
      <c r="DFO52" s="75"/>
      <c r="DFP52" s="75"/>
      <c r="DFQ52" s="75"/>
      <c r="DFR52" s="75"/>
      <c r="DFS52" s="75"/>
      <c r="DFT52" s="75"/>
      <c r="DFU52" s="75"/>
      <c r="DFV52" s="75"/>
      <c r="DFW52" s="75"/>
      <c r="DFX52" s="75"/>
      <c r="DFY52" s="75"/>
      <c r="DFZ52" s="75"/>
      <c r="DGA52" s="75"/>
      <c r="DGB52" s="75"/>
      <c r="DGC52" s="75"/>
      <c r="DGD52" s="75"/>
      <c r="DGE52" s="75"/>
      <c r="DGF52" s="75"/>
      <c r="DGG52" s="75"/>
      <c r="DGH52" s="75"/>
      <c r="DGI52" s="75"/>
      <c r="DGJ52" s="75"/>
      <c r="DGK52" s="75"/>
      <c r="DGL52" s="75"/>
      <c r="DGM52" s="75"/>
      <c r="DGN52" s="75"/>
      <c r="DGO52" s="75"/>
      <c r="DGP52" s="75"/>
      <c r="DGQ52" s="75"/>
      <c r="DGR52" s="75"/>
      <c r="DGS52" s="75"/>
      <c r="DGT52" s="75"/>
      <c r="DGU52" s="75"/>
      <c r="DGV52" s="75"/>
      <c r="DGW52" s="75"/>
      <c r="DGX52" s="75"/>
      <c r="DGY52" s="75"/>
      <c r="DGZ52" s="75"/>
      <c r="DHA52" s="75"/>
      <c r="DHB52" s="75"/>
      <c r="DHC52" s="75"/>
      <c r="DHD52" s="75"/>
      <c r="DHE52" s="75"/>
      <c r="DHF52" s="75"/>
      <c r="DHG52" s="75"/>
      <c r="DHH52" s="75"/>
      <c r="DHI52" s="75"/>
      <c r="DHJ52" s="75"/>
      <c r="DHK52" s="75"/>
      <c r="DHL52" s="75"/>
      <c r="DHM52" s="75"/>
      <c r="DHN52" s="75"/>
      <c r="DHO52" s="75"/>
      <c r="DHP52" s="75"/>
      <c r="DHQ52" s="75"/>
      <c r="DHR52" s="75"/>
      <c r="DHS52" s="75"/>
      <c r="DHT52" s="75"/>
      <c r="DHU52" s="75"/>
      <c r="DHV52" s="75"/>
      <c r="DHW52" s="75"/>
      <c r="DHX52" s="75"/>
      <c r="DHY52" s="75"/>
      <c r="DHZ52" s="75"/>
      <c r="DIA52" s="75"/>
      <c r="DIB52" s="75"/>
      <c r="DIC52" s="75"/>
      <c r="DID52" s="75"/>
      <c r="DIE52" s="75"/>
      <c r="DIF52" s="75"/>
      <c r="DIG52" s="75"/>
      <c r="DIH52" s="75"/>
      <c r="DII52" s="75"/>
      <c r="DIJ52" s="75"/>
      <c r="DIK52" s="75"/>
      <c r="DIL52" s="75"/>
      <c r="DIM52" s="75"/>
      <c r="DIN52" s="75"/>
      <c r="DIO52" s="75"/>
      <c r="DIP52" s="75"/>
      <c r="DIQ52" s="75"/>
      <c r="DIR52" s="75"/>
      <c r="DIS52" s="75"/>
      <c r="DIT52" s="75"/>
      <c r="DIU52" s="75"/>
      <c r="DIV52" s="75"/>
      <c r="DIW52" s="75"/>
      <c r="DIX52" s="75"/>
      <c r="DIY52" s="75"/>
      <c r="DIZ52" s="75"/>
      <c r="DJA52" s="75"/>
      <c r="DJB52" s="75"/>
      <c r="DJC52" s="75"/>
      <c r="DJD52" s="75"/>
      <c r="DJE52" s="75"/>
      <c r="DJF52" s="75"/>
      <c r="DJG52" s="75"/>
      <c r="DJH52" s="75"/>
      <c r="DJI52" s="75"/>
      <c r="DJJ52" s="75"/>
      <c r="DJK52" s="75"/>
      <c r="DJL52" s="75"/>
      <c r="DJM52" s="75"/>
      <c r="DJN52" s="75"/>
      <c r="DJO52" s="75"/>
      <c r="DJP52" s="75"/>
      <c r="DJQ52" s="75"/>
      <c r="DJR52" s="75"/>
      <c r="DJS52" s="75"/>
      <c r="DJT52" s="75"/>
      <c r="DJU52" s="75"/>
      <c r="DJV52" s="75"/>
      <c r="DJW52" s="75"/>
      <c r="DJX52" s="75"/>
      <c r="DJY52" s="75"/>
      <c r="DJZ52" s="75"/>
      <c r="DKA52" s="75"/>
      <c r="DKB52" s="75"/>
      <c r="DKC52" s="75"/>
      <c r="DKD52" s="75"/>
      <c r="DKE52" s="75"/>
      <c r="DKF52" s="75"/>
      <c r="DKG52" s="75"/>
      <c r="DKH52" s="75"/>
      <c r="DKI52" s="75"/>
      <c r="DKJ52" s="75"/>
      <c r="DKK52" s="75"/>
      <c r="DKL52" s="75"/>
      <c r="DKM52" s="75"/>
      <c r="DKN52" s="75"/>
      <c r="DKO52" s="75"/>
      <c r="DKP52" s="75"/>
      <c r="DKQ52" s="75"/>
      <c r="DKR52" s="75"/>
      <c r="DKS52" s="75"/>
      <c r="DKT52" s="75"/>
      <c r="DKU52" s="75"/>
      <c r="DKV52" s="75"/>
      <c r="DKW52" s="75"/>
      <c r="DKX52" s="75"/>
      <c r="DKY52" s="75"/>
      <c r="DKZ52" s="75"/>
      <c r="DLA52" s="75"/>
      <c r="DLB52" s="75"/>
      <c r="DLC52" s="75"/>
      <c r="DLD52" s="75"/>
      <c r="DLE52" s="75"/>
      <c r="DLF52" s="75"/>
      <c r="DLG52" s="75"/>
      <c r="DLH52" s="75"/>
      <c r="DLI52" s="75"/>
      <c r="DLJ52" s="75"/>
      <c r="DLK52" s="75"/>
      <c r="DLL52" s="75"/>
      <c r="DLM52" s="75"/>
      <c r="DLN52" s="75"/>
      <c r="DLO52" s="75"/>
      <c r="DLP52" s="75"/>
      <c r="DLQ52" s="75"/>
      <c r="DLR52" s="75"/>
      <c r="DLS52" s="75"/>
      <c r="DLT52" s="75"/>
      <c r="DLU52" s="75"/>
      <c r="DLV52" s="75"/>
      <c r="DLW52" s="75"/>
      <c r="DLX52" s="75"/>
      <c r="DLY52" s="75"/>
      <c r="DLZ52" s="75"/>
      <c r="DMA52" s="75"/>
      <c r="DMB52" s="75"/>
      <c r="DMC52" s="75"/>
      <c r="DMD52" s="75"/>
      <c r="DME52" s="75"/>
      <c r="DMF52" s="75"/>
      <c r="DMG52" s="75"/>
      <c r="DMH52" s="75"/>
      <c r="DMI52" s="75"/>
      <c r="DMJ52" s="75"/>
      <c r="DMK52" s="75"/>
      <c r="DML52" s="75"/>
      <c r="DMM52" s="75"/>
      <c r="DMN52" s="75"/>
      <c r="DMO52" s="75"/>
      <c r="DMP52" s="75"/>
      <c r="DMQ52" s="75"/>
      <c r="DMR52" s="75"/>
      <c r="DMS52" s="75"/>
      <c r="DMT52" s="75"/>
      <c r="DMU52" s="75"/>
      <c r="DMV52" s="75"/>
      <c r="DMW52" s="75"/>
      <c r="DMX52" s="75"/>
      <c r="DMY52" s="75"/>
      <c r="DMZ52" s="75"/>
      <c r="DNA52" s="75"/>
      <c r="DNB52" s="75"/>
      <c r="DNC52" s="75"/>
      <c r="DND52" s="75"/>
      <c r="DNE52" s="75"/>
      <c r="DNF52" s="75"/>
      <c r="DNG52" s="75"/>
      <c r="DNH52" s="75"/>
      <c r="DNI52" s="75"/>
      <c r="DNJ52" s="75"/>
      <c r="DNK52" s="75"/>
      <c r="DNL52" s="75"/>
      <c r="DNM52" s="75"/>
      <c r="DNN52" s="75"/>
      <c r="DNO52" s="75"/>
      <c r="DNP52" s="75"/>
      <c r="DNQ52" s="75"/>
      <c r="DNR52" s="75"/>
      <c r="DNS52" s="75"/>
      <c r="DNT52" s="75"/>
      <c r="DNU52" s="75"/>
      <c r="DNV52" s="75"/>
      <c r="DNW52" s="75"/>
      <c r="DNX52" s="75"/>
      <c r="DNY52" s="75"/>
      <c r="DNZ52" s="75"/>
      <c r="DOA52" s="75"/>
      <c r="DOB52" s="75"/>
      <c r="DOC52" s="75"/>
      <c r="DOD52" s="75"/>
      <c r="DOE52" s="75"/>
      <c r="DOF52" s="75"/>
      <c r="DOG52" s="75"/>
      <c r="DOH52" s="75"/>
      <c r="DOI52" s="75"/>
      <c r="DOJ52" s="75"/>
      <c r="DOK52" s="75"/>
      <c r="DOL52" s="75"/>
      <c r="DOM52" s="75"/>
      <c r="DON52" s="75"/>
      <c r="DOO52" s="75"/>
      <c r="DOP52" s="75"/>
      <c r="DOQ52" s="75"/>
      <c r="DOR52" s="75"/>
      <c r="DOS52" s="75"/>
      <c r="DOT52" s="75"/>
      <c r="DOU52" s="75"/>
      <c r="DOV52" s="75"/>
      <c r="DOW52" s="75"/>
      <c r="DOX52" s="75"/>
      <c r="DOY52" s="75"/>
      <c r="DOZ52" s="75"/>
      <c r="DPA52" s="75"/>
      <c r="DPB52" s="75"/>
      <c r="DPC52" s="75"/>
      <c r="DPD52" s="75"/>
      <c r="DPE52" s="75"/>
      <c r="DPF52" s="75"/>
      <c r="DPG52" s="75"/>
      <c r="DPH52" s="75"/>
      <c r="DPI52" s="75"/>
      <c r="DPJ52" s="75"/>
      <c r="DPK52" s="75"/>
      <c r="DPL52" s="75"/>
      <c r="DPM52" s="75"/>
      <c r="DPN52" s="75"/>
      <c r="DPO52" s="75"/>
      <c r="DPP52" s="75"/>
      <c r="DPQ52" s="75"/>
      <c r="DPR52" s="75"/>
      <c r="DPS52" s="75"/>
      <c r="DPT52" s="75"/>
      <c r="DPU52" s="75"/>
      <c r="DPV52" s="75"/>
      <c r="DPW52" s="75"/>
      <c r="DPX52" s="75"/>
      <c r="DPY52" s="75"/>
      <c r="DPZ52" s="75"/>
      <c r="DQA52" s="75"/>
      <c r="DQB52" s="75"/>
      <c r="DQC52" s="75"/>
      <c r="DQD52" s="75"/>
      <c r="DQE52" s="75"/>
      <c r="DQF52" s="75"/>
      <c r="DQG52" s="75"/>
      <c r="DQH52" s="75"/>
      <c r="DQI52" s="75"/>
      <c r="DQJ52" s="75"/>
      <c r="DQK52" s="75"/>
      <c r="DQL52" s="75"/>
      <c r="DQM52" s="75"/>
      <c r="DQN52" s="75"/>
      <c r="DQO52" s="75"/>
      <c r="DQP52" s="75"/>
      <c r="DQQ52" s="75"/>
      <c r="DQR52" s="75"/>
      <c r="DQS52" s="75"/>
      <c r="DQT52" s="75"/>
      <c r="DQU52" s="75"/>
      <c r="DQV52" s="75"/>
      <c r="DQW52" s="75"/>
      <c r="DQX52" s="75"/>
      <c r="DQY52" s="75"/>
      <c r="DQZ52" s="75"/>
      <c r="DRA52" s="75"/>
      <c r="DRB52" s="75"/>
      <c r="DRC52" s="75"/>
      <c r="DRD52" s="75"/>
      <c r="DRE52" s="75"/>
      <c r="DRF52" s="75"/>
      <c r="DRG52" s="75"/>
      <c r="DRH52" s="75"/>
      <c r="DRI52" s="75"/>
      <c r="DRJ52" s="75"/>
      <c r="DRK52" s="75"/>
      <c r="DRL52" s="75"/>
      <c r="DRM52" s="75"/>
      <c r="DRN52" s="75"/>
      <c r="DRO52" s="75"/>
      <c r="DRP52" s="75"/>
      <c r="DRQ52" s="75"/>
      <c r="DRR52" s="75"/>
      <c r="DRS52" s="75"/>
      <c r="DRT52" s="75"/>
      <c r="DRU52" s="75"/>
      <c r="DRV52" s="75"/>
      <c r="DRW52" s="75"/>
      <c r="DRX52" s="75"/>
      <c r="DRY52" s="75"/>
      <c r="DRZ52" s="75"/>
      <c r="DSA52" s="75"/>
      <c r="DSB52" s="75"/>
      <c r="DSC52" s="75"/>
      <c r="DSD52" s="75"/>
      <c r="DSE52" s="75"/>
      <c r="DSF52" s="75"/>
      <c r="DSG52" s="75"/>
      <c r="DSH52" s="75"/>
      <c r="DSI52" s="75"/>
      <c r="DSJ52" s="75"/>
      <c r="DSK52" s="75"/>
      <c r="DSL52" s="75"/>
      <c r="DSM52" s="75"/>
      <c r="DSN52" s="75"/>
      <c r="DSO52" s="75"/>
      <c r="DSP52" s="75"/>
      <c r="DSQ52" s="75"/>
      <c r="DSR52" s="75"/>
      <c r="DSS52" s="75"/>
      <c r="DST52" s="75"/>
      <c r="DSU52" s="75"/>
      <c r="DSV52" s="75"/>
      <c r="DSW52" s="75"/>
      <c r="DSX52" s="75"/>
      <c r="DSY52" s="75"/>
      <c r="DSZ52" s="75"/>
      <c r="DTA52" s="75"/>
      <c r="DTB52" s="75"/>
      <c r="DTC52" s="75"/>
      <c r="DTD52" s="75"/>
      <c r="DTE52" s="75"/>
      <c r="DTF52" s="75"/>
      <c r="DTG52" s="75"/>
      <c r="DTH52" s="75"/>
      <c r="DTI52" s="75"/>
      <c r="DTJ52" s="75"/>
      <c r="DTK52" s="75"/>
      <c r="DTL52" s="75"/>
      <c r="DTM52" s="75"/>
      <c r="DTN52" s="75"/>
      <c r="DTO52" s="75"/>
      <c r="DTP52" s="75"/>
      <c r="DTQ52" s="75"/>
      <c r="DTR52" s="75"/>
      <c r="DTS52" s="75"/>
      <c r="DTT52" s="75"/>
      <c r="DTU52" s="75"/>
      <c r="DTV52" s="75"/>
      <c r="DTW52" s="75"/>
      <c r="DTX52" s="75"/>
      <c r="DTY52" s="75"/>
      <c r="DTZ52" s="75"/>
      <c r="DUA52" s="75"/>
      <c r="DUB52" s="75"/>
      <c r="DUC52" s="75"/>
      <c r="DUD52" s="75"/>
      <c r="DUE52" s="75"/>
      <c r="DUF52" s="75"/>
      <c r="DUG52" s="75"/>
      <c r="DUH52" s="75"/>
      <c r="DUI52" s="75"/>
      <c r="DUJ52" s="75"/>
      <c r="DUK52" s="75"/>
      <c r="DUL52" s="75"/>
      <c r="DUM52" s="75"/>
      <c r="DUN52" s="75"/>
      <c r="DUO52" s="75"/>
      <c r="DUP52" s="75"/>
      <c r="DUQ52" s="75"/>
      <c r="DUR52" s="75"/>
      <c r="DUS52" s="75"/>
      <c r="DUT52" s="75"/>
      <c r="DUU52" s="75"/>
      <c r="DUV52" s="75"/>
      <c r="DUW52" s="75"/>
      <c r="DUX52" s="75"/>
      <c r="DUY52" s="75"/>
      <c r="DUZ52" s="75"/>
      <c r="DVA52" s="75"/>
      <c r="DVB52" s="75"/>
      <c r="DVC52" s="75"/>
      <c r="DVD52" s="75"/>
      <c r="DVE52" s="75"/>
      <c r="DVF52" s="75"/>
      <c r="DVG52" s="75"/>
      <c r="DVH52" s="75"/>
      <c r="DVI52" s="75"/>
      <c r="DVJ52" s="75"/>
      <c r="DVK52" s="75"/>
      <c r="DVL52" s="75"/>
      <c r="DVM52" s="75"/>
      <c r="DVN52" s="75"/>
      <c r="DVO52" s="75"/>
      <c r="DVP52" s="75"/>
      <c r="DVQ52" s="75"/>
      <c r="DVR52" s="75"/>
      <c r="DVS52" s="75"/>
      <c r="DVT52" s="75"/>
      <c r="DVU52" s="75"/>
      <c r="DVV52" s="75"/>
      <c r="DVW52" s="75"/>
      <c r="DVX52" s="75"/>
      <c r="DVY52" s="75"/>
      <c r="DVZ52" s="75"/>
      <c r="DWA52" s="75"/>
      <c r="DWB52" s="75"/>
      <c r="DWC52" s="75"/>
      <c r="DWD52" s="75"/>
      <c r="DWE52" s="75"/>
      <c r="DWF52" s="75"/>
      <c r="DWG52" s="75"/>
      <c r="DWH52" s="75"/>
      <c r="DWI52" s="75"/>
      <c r="DWJ52" s="75"/>
      <c r="DWK52" s="75"/>
      <c r="DWL52" s="75"/>
      <c r="DWM52" s="75"/>
      <c r="DWN52" s="75"/>
      <c r="DWO52" s="75"/>
      <c r="DWP52" s="75"/>
      <c r="DWQ52" s="75"/>
      <c r="DWR52" s="75"/>
      <c r="DWS52" s="75"/>
      <c r="DWT52" s="75"/>
      <c r="DWU52" s="75"/>
      <c r="DWV52" s="75"/>
      <c r="DWW52" s="75"/>
      <c r="DWX52" s="75"/>
      <c r="DWY52" s="75"/>
      <c r="DWZ52" s="75"/>
      <c r="DXA52" s="75"/>
      <c r="DXB52" s="75"/>
      <c r="DXC52" s="75"/>
      <c r="DXD52" s="75"/>
      <c r="DXE52" s="75"/>
      <c r="DXF52" s="75"/>
      <c r="DXG52" s="75"/>
      <c r="DXH52" s="75"/>
      <c r="DXI52" s="75"/>
      <c r="DXJ52" s="75"/>
      <c r="DXK52" s="75"/>
      <c r="DXL52" s="75"/>
      <c r="DXM52" s="75"/>
      <c r="DXN52" s="75"/>
      <c r="DXO52" s="75"/>
      <c r="DXP52" s="75"/>
      <c r="DXQ52" s="75"/>
      <c r="DXR52" s="75"/>
      <c r="DXS52" s="75"/>
      <c r="DXT52" s="75"/>
      <c r="DXU52" s="75"/>
      <c r="DXV52" s="75"/>
      <c r="DXW52" s="75"/>
      <c r="DXX52" s="75"/>
      <c r="DXY52" s="75"/>
      <c r="DXZ52" s="75"/>
      <c r="DYA52" s="75"/>
      <c r="DYB52" s="75"/>
      <c r="DYC52" s="75"/>
      <c r="DYD52" s="75"/>
      <c r="DYE52" s="75"/>
      <c r="DYF52" s="75"/>
      <c r="DYG52" s="75"/>
      <c r="DYH52" s="75"/>
      <c r="DYI52" s="75"/>
      <c r="DYJ52" s="75"/>
      <c r="DYK52" s="75"/>
      <c r="DYL52" s="75"/>
      <c r="DYM52" s="75"/>
      <c r="DYN52" s="75"/>
      <c r="DYO52" s="75"/>
      <c r="DYP52" s="75"/>
      <c r="DYQ52" s="75"/>
      <c r="DYR52" s="75"/>
      <c r="DYS52" s="75"/>
      <c r="DYT52" s="75"/>
      <c r="DYU52" s="75"/>
      <c r="DYV52" s="75"/>
      <c r="DYW52" s="75"/>
      <c r="DYX52" s="75"/>
      <c r="DYY52" s="75"/>
      <c r="DYZ52" s="75"/>
      <c r="DZA52" s="75"/>
      <c r="DZB52" s="75"/>
      <c r="DZC52" s="75"/>
      <c r="DZD52" s="75"/>
      <c r="DZE52" s="75"/>
      <c r="DZF52" s="75"/>
      <c r="DZG52" s="75"/>
      <c r="DZH52" s="75"/>
      <c r="DZI52" s="75"/>
      <c r="DZJ52" s="75"/>
      <c r="DZK52" s="75"/>
      <c r="DZL52" s="75"/>
      <c r="DZM52" s="75"/>
      <c r="DZN52" s="75"/>
      <c r="DZO52" s="75"/>
      <c r="DZP52" s="75"/>
      <c r="DZQ52" s="75"/>
      <c r="DZR52" s="75"/>
      <c r="DZS52" s="75"/>
      <c r="DZT52" s="75"/>
      <c r="DZU52" s="75"/>
      <c r="DZV52" s="75"/>
      <c r="DZW52" s="75"/>
      <c r="DZX52" s="75"/>
      <c r="DZY52" s="75"/>
      <c r="DZZ52" s="75"/>
      <c r="EAA52" s="75"/>
      <c r="EAB52" s="75"/>
      <c r="EAC52" s="75"/>
      <c r="EAD52" s="75"/>
      <c r="EAE52" s="75"/>
      <c r="EAF52" s="75"/>
      <c r="EAG52" s="75"/>
      <c r="EAH52" s="75"/>
      <c r="EAI52" s="75"/>
      <c r="EAJ52" s="75"/>
      <c r="EAK52" s="75"/>
      <c r="EAL52" s="75"/>
      <c r="EAM52" s="75"/>
      <c r="EAN52" s="75"/>
      <c r="EAO52" s="75"/>
      <c r="EAP52" s="75"/>
      <c r="EAQ52" s="75"/>
      <c r="EAR52" s="75"/>
      <c r="EAS52" s="75"/>
      <c r="EAT52" s="75"/>
      <c r="EAU52" s="75"/>
      <c r="EAV52" s="75"/>
      <c r="EAW52" s="75"/>
      <c r="EAX52" s="75"/>
      <c r="EAY52" s="75"/>
      <c r="EAZ52" s="75"/>
      <c r="EBA52" s="75"/>
      <c r="EBB52" s="75"/>
      <c r="EBC52" s="75"/>
      <c r="EBD52" s="75"/>
      <c r="EBE52" s="75"/>
      <c r="EBF52" s="75"/>
      <c r="EBG52" s="75"/>
      <c r="EBH52" s="75"/>
      <c r="EBI52" s="75"/>
      <c r="EBJ52" s="75"/>
      <c r="EBK52" s="75"/>
      <c r="EBL52" s="75"/>
      <c r="EBM52" s="75"/>
      <c r="EBN52" s="75"/>
      <c r="EBO52" s="75"/>
      <c r="EBP52" s="75"/>
      <c r="EBQ52" s="75"/>
      <c r="EBR52" s="75"/>
      <c r="EBS52" s="75"/>
      <c r="EBT52" s="75"/>
      <c r="EBU52" s="75"/>
      <c r="EBV52" s="75"/>
      <c r="EBW52" s="75"/>
      <c r="EBX52" s="75"/>
      <c r="EBY52" s="75"/>
      <c r="EBZ52" s="75"/>
      <c r="ECA52" s="75"/>
      <c r="ECB52" s="75"/>
      <c r="ECC52" s="75"/>
      <c r="ECD52" s="75"/>
      <c r="ECE52" s="75"/>
      <c r="ECF52" s="75"/>
      <c r="ECG52" s="75"/>
      <c r="ECH52" s="75"/>
      <c r="ECI52" s="75"/>
      <c r="ECJ52" s="75"/>
      <c r="ECK52" s="75"/>
      <c r="ECL52" s="75"/>
      <c r="ECM52" s="75"/>
      <c r="ECN52" s="75"/>
      <c r="ECO52" s="75"/>
      <c r="ECP52" s="75"/>
      <c r="ECQ52" s="75"/>
      <c r="ECR52" s="75"/>
      <c r="ECS52" s="75"/>
      <c r="ECT52" s="75"/>
      <c r="ECU52" s="75"/>
      <c r="ECV52" s="75"/>
      <c r="ECW52" s="75"/>
      <c r="ECX52" s="75"/>
      <c r="ECY52" s="75"/>
      <c r="ECZ52" s="75"/>
      <c r="EDA52" s="75"/>
      <c r="EDB52" s="75"/>
      <c r="EDC52" s="75"/>
      <c r="EDD52" s="75"/>
      <c r="EDE52" s="75"/>
      <c r="EDF52" s="75"/>
      <c r="EDG52" s="75"/>
      <c r="EDH52" s="75"/>
      <c r="EDI52" s="75"/>
      <c r="EDJ52" s="75"/>
      <c r="EDK52" s="75"/>
      <c r="EDL52" s="75"/>
      <c r="EDM52" s="75"/>
      <c r="EDN52" s="75"/>
      <c r="EDO52" s="75"/>
      <c r="EDP52" s="75"/>
      <c r="EDQ52" s="75"/>
      <c r="EDR52" s="75"/>
      <c r="EDS52" s="75"/>
      <c r="EDT52" s="75"/>
      <c r="EDU52" s="75"/>
      <c r="EDV52" s="75"/>
      <c r="EDW52" s="75"/>
      <c r="EDX52" s="75"/>
      <c r="EDY52" s="75"/>
      <c r="EDZ52" s="75"/>
      <c r="EEA52" s="75"/>
      <c r="EEB52" s="75"/>
      <c r="EEC52" s="75"/>
      <c r="EED52" s="75"/>
      <c r="EEE52" s="75"/>
      <c r="EEF52" s="75"/>
      <c r="EEG52" s="75"/>
      <c r="EEH52" s="75"/>
      <c r="EEI52" s="75"/>
      <c r="EEJ52" s="75"/>
      <c r="EEK52" s="75"/>
      <c r="EEL52" s="75"/>
      <c r="EEM52" s="75"/>
      <c r="EEN52" s="75"/>
      <c r="EEO52" s="75"/>
      <c r="EEP52" s="75"/>
      <c r="EEQ52" s="75"/>
      <c r="EER52" s="75"/>
      <c r="EES52" s="75"/>
      <c r="EET52" s="75"/>
      <c r="EEU52" s="75"/>
      <c r="EEV52" s="75"/>
      <c r="EEW52" s="75"/>
      <c r="EEX52" s="75"/>
      <c r="EEY52" s="75"/>
      <c r="EEZ52" s="75"/>
      <c r="EFA52" s="75"/>
      <c r="EFB52" s="75"/>
      <c r="EFC52" s="75"/>
      <c r="EFD52" s="75"/>
      <c r="EFE52" s="75"/>
      <c r="EFF52" s="75"/>
      <c r="EFG52" s="75"/>
      <c r="EFH52" s="75"/>
      <c r="EFI52" s="75"/>
      <c r="EFJ52" s="75"/>
      <c r="EFK52" s="75"/>
      <c r="EFL52" s="75"/>
      <c r="EFM52" s="75"/>
      <c r="EFN52" s="75"/>
      <c r="EFO52" s="75"/>
      <c r="EFP52" s="75"/>
      <c r="EFQ52" s="75"/>
      <c r="EFR52" s="75"/>
      <c r="EFS52" s="75"/>
      <c r="EFT52" s="75"/>
      <c r="EFU52" s="75"/>
      <c r="EFV52" s="75"/>
      <c r="EFW52" s="75"/>
      <c r="EFX52" s="75"/>
      <c r="EFY52" s="75"/>
      <c r="EFZ52" s="75"/>
      <c r="EGA52" s="75"/>
      <c r="EGB52" s="75"/>
      <c r="EGC52" s="75"/>
      <c r="EGD52" s="75"/>
      <c r="EGE52" s="75"/>
      <c r="EGF52" s="75"/>
      <c r="EGG52" s="75"/>
      <c r="EGH52" s="75"/>
      <c r="EGI52" s="75"/>
      <c r="EGJ52" s="75"/>
      <c r="EGK52" s="75"/>
      <c r="EGL52" s="75"/>
      <c r="EGM52" s="75"/>
      <c r="EGN52" s="75"/>
      <c r="EGO52" s="75"/>
      <c r="EGP52" s="75"/>
      <c r="EGQ52" s="75"/>
      <c r="EGR52" s="75"/>
      <c r="EGS52" s="75"/>
      <c r="EGT52" s="75"/>
      <c r="EGU52" s="75"/>
      <c r="EGV52" s="75"/>
      <c r="EGW52" s="75"/>
      <c r="EGX52" s="75"/>
      <c r="EGY52" s="75"/>
      <c r="EGZ52" s="75"/>
      <c r="EHA52" s="75"/>
      <c r="EHB52" s="75"/>
      <c r="EHC52" s="75"/>
      <c r="EHD52" s="75"/>
      <c r="EHE52" s="75"/>
      <c r="EHF52" s="75"/>
      <c r="EHG52" s="75"/>
      <c r="EHH52" s="75"/>
      <c r="EHI52" s="75"/>
      <c r="EHJ52" s="75"/>
      <c r="EHK52" s="75"/>
      <c r="EHL52" s="75"/>
      <c r="EHM52" s="75"/>
      <c r="EHN52" s="75"/>
      <c r="EHO52" s="75"/>
      <c r="EHP52" s="75"/>
      <c r="EHQ52" s="75"/>
      <c r="EHR52" s="75"/>
      <c r="EHS52" s="75"/>
      <c r="EHT52" s="75"/>
      <c r="EHU52" s="75"/>
      <c r="EHV52" s="75"/>
      <c r="EHW52" s="75"/>
      <c r="EHX52" s="75"/>
      <c r="EHY52" s="75"/>
      <c r="EHZ52" s="75"/>
      <c r="EIA52" s="75"/>
      <c r="EIB52" s="75"/>
      <c r="EIC52" s="75"/>
      <c r="EID52" s="75"/>
      <c r="EIE52" s="75"/>
      <c r="EIF52" s="75"/>
      <c r="EIG52" s="75"/>
      <c r="EIH52" s="75"/>
      <c r="EII52" s="75"/>
      <c r="EIJ52" s="75"/>
      <c r="EIK52" s="75"/>
      <c r="EIL52" s="75"/>
      <c r="EIM52" s="75"/>
      <c r="EIN52" s="75"/>
      <c r="EIO52" s="75"/>
      <c r="EIP52" s="75"/>
      <c r="EIQ52" s="75"/>
      <c r="EIR52" s="75"/>
      <c r="EIS52" s="75"/>
      <c r="EIT52" s="75"/>
      <c r="EIU52" s="75"/>
      <c r="EIV52" s="75"/>
      <c r="EIW52" s="75"/>
      <c r="EIX52" s="75"/>
      <c r="EIY52" s="75"/>
      <c r="EIZ52" s="75"/>
      <c r="EJA52" s="75"/>
      <c r="EJB52" s="75"/>
      <c r="EJC52" s="75"/>
      <c r="EJD52" s="75"/>
      <c r="EJE52" s="75"/>
      <c r="EJF52" s="75"/>
      <c r="EJG52" s="75"/>
      <c r="EJH52" s="75"/>
      <c r="EJI52" s="75"/>
      <c r="EJJ52" s="75"/>
      <c r="EJK52" s="75"/>
      <c r="EJL52" s="75"/>
      <c r="EJM52" s="75"/>
      <c r="EJN52" s="75"/>
      <c r="EJO52" s="75"/>
      <c r="EJP52" s="75"/>
      <c r="EJQ52" s="75"/>
      <c r="EJR52" s="75"/>
      <c r="EJS52" s="75"/>
      <c r="EJT52" s="75"/>
      <c r="EJU52" s="75"/>
      <c r="EJV52" s="75"/>
      <c r="EJW52" s="75"/>
      <c r="EJX52" s="75"/>
      <c r="EJY52" s="75"/>
      <c r="EJZ52" s="75"/>
      <c r="EKA52" s="75"/>
      <c r="EKB52" s="75"/>
      <c r="EKC52" s="75"/>
      <c r="EKD52" s="75"/>
      <c r="EKE52" s="75"/>
      <c r="EKF52" s="75"/>
      <c r="EKG52" s="75"/>
      <c r="EKH52" s="75"/>
      <c r="EKI52" s="75"/>
      <c r="EKJ52" s="75"/>
      <c r="EKK52" s="75"/>
      <c r="EKL52" s="75"/>
      <c r="EKM52" s="75"/>
      <c r="EKN52" s="75"/>
      <c r="EKO52" s="75"/>
      <c r="EKP52" s="75"/>
      <c r="EKQ52" s="75"/>
      <c r="EKR52" s="75"/>
      <c r="EKS52" s="75"/>
      <c r="EKT52" s="75"/>
      <c r="EKU52" s="75"/>
      <c r="EKV52" s="75"/>
      <c r="EKW52" s="75"/>
      <c r="EKX52" s="75"/>
      <c r="EKY52" s="75"/>
      <c r="EKZ52" s="75"/>
      <c r="ELA52" s="75"/>
      <c r="ELB52" s="75"/>
      <c r="ELC52" s="75"/>
      <c r="ELD52" s="75"/>
      <c r="ELE52" s="75"/>
      <c r="ELF52" s="75"/>
      <c r="ELG52" s="75"/>
      <c r="ELH52" s="75"/>
      <c r="ELI52" s="75"/>
      <c r="ELJ52" s="75"/>
      <c r="ELK52" s="75"/>
      <c r="ELL52" s="75"/>
      <c r="ELM52" s="75"/>
      <c r="ELN52" s="75"/>
      <c r="ELO52" s="75"/>
      <c r="ELP52" s="75"/>
      <c r="ELQ52" s="75"/>
      <c r="ELR52" s="75"/>
      <c r="ELS52" s="75"/>
      <c r="ELT52" s="75"/>
      <c r="ELU52" s="75"/>
      <c r="ELV52" s="75"/>
      <c r="ELW52" s="75"/>
      <c r="ELX52" s="75"/>
      <c r="ELY52" s="75"/>
      <c r="ELZ52" s="75"/>
      <c r="EMA52" s="75"/>
      <c r="EMB52" s="75"/>
      <c r="EMC52" s="75"/>
      <c r="EMD52" s="75"/>
      <c r="EME52" s="75"/>
      <c r="EMF52" s="75"/>
      <c r="EMG52" s="75"/>
      <c r="EMH52" s="75"/>
      <c r="EMI52" s="75"/>
      <c r="EMJ52" s="75"/>
      <c r="EMK52" s="75"/>
      <c r="EML52" s="75"/>
      <c r="EMM52" s="75"/>
      <c r="EMN52" s="75"/>
      <c r="EMO52" s="75"/>
      <c r="EMP52" s="75"/>
      <c r="EMQ52" s="75"/>
      <c r="EMR52" s="75"/>
      <c r="EMS52" s="75"/>
      <c r="EMT52" s="75"/>
      <c r="EMU52" s="75"/>
      <c r="EMV52" s="75"/>
      <c r="EMW52" s="75"/>
      <c r="EMX52" s="75"/>
      <c r="EMY52" s="75"/>
      <c r="EMZ52" s="75"/>
      <c r="ENA52" s="75"/>
      <c r="ENB52" s="75"/>
      <c r="ENC52" s="75"/>
      <c r="END52" s="75"/>
      <c r="ENE52" s="75"/>
      <c r="ENF52" s="75"/>
      <c r="ENG52" s="75"/>
      <c r="ENH52" s="75"/>
      <c r="ENI52" s="75"/>
      <c r="ENJ52" s="75"/>
      <c r="ENK52" s="75"/>
      <c r="ENL52" s="75"/>
      <c r="ENM52" s="75"/>
      <c r="ENN52" s="75"/>
      <c r="ENO52" s="75"/>
      <c r="ENP52" s="75"/>
      <c r="ENQ52" s="75"/>
      <c r="ENR52" s="75"/>
      <c r="ENS52" s="75"/>
      <c r="ENT52" s="75"/>
      <c r="ENU52" s="75"/>
      <c r="ENV52" s="75"/>
      <c r="ENW52" s="75"/>
      <c r="ENX52" s="75"/>
      <c r="ENY52" s="75"/>
      <c r="ENZ52" s="75"/>
      <c r="EOA52" s="75"/>
      <c r="EOB52" s="75"/>
      <c r="EOC52" s="75"/>
      <c r="EOD52" s="75"/>
      <c r="EOE52" s="75"/>
      <c r="EOF52" s="75"/>
      <c r="EOG52" s="75"/>
      <c r="EOH52" s="75"/>
      <c r="EOI52" s="75"/>
      <c r="EOJ52" s="75"/>
      <c r="EOK52" s="75"/>
      <c r="EOL52" s="75"/>
      <c r="EOM52" s="75"/>
      <c r="EON52" s="75"/>
      <c r="EOO52" s="75"/>
      <c r="EOP52" s="75"/>
      <c r="EOQ52" s="75"/>
      <c r="EOR52" s="75"/>
      <c r="EOS52" s="75"/>
      <c r="EOT52" s="75"/>
      <c r="EOU52" s="75"/>
      <c r="EOV52" s="75"/>
      <c r="EOW52" s="75"/>
      <c r="EOX52" s="75"/>
      <c r="EOY52" s="75"/>
      <c r="EOZ52" s="75"/>
      <c r="EPA52" s="75"/>
      <c r="EPB52" s="75"/>
      <c r="EPC52" s="75"/>
      <c r="EPD52" s="75"/>
      <c r="EPE52" s="75"/>
      <c r="EPF52" s="75"/>
      <c r="EPG52" s="75"/>
      <c r="EPH52" s="75"/>
      <c r="EPI52" s="75"/>
      <c r="EPJ52" s="75"/>
      <c r="EPK52" s="75"/>
      <c r="EPL52" s="75"/>
      <c r="EPM52" s="75"/>
      <c r="EPN52" s="75"/>
      <c r="EPO52" s="75"/>
      <c r="EPP52" s="75"/>
      <c r="EPQ52" s="75"/>
      <c r="EPR52" s="75"/>
      <c r="EPS52" s="75"/>
      <c r="EPT52" s="75"/>
      <c r="EPU52" s="75"/>
      <c r="EPV52" s="75"/>
      <c r="EPW52" s="75"/>
      <c r="EPX52" s="75"/>
      <c r="EPY52" s="75"/>
      <c r="EPZ52" s="75"/>
      <c r="EQA52" s="75"/>
      <c r="EQB52" s="75"/>
      <c r="EQC52" s="75"/>
      <c r="EQD52" s="75"/>
      <c r="EQE52" s="75"/>
      <c r="EQF52" s="75"/>
      <c r="EQG52" s="75"/>
      <c r="EQH52" s="75"/>
      <c r="EQI52" s="75"/>
      <c r="EQJ52" s="75"/>
      <c r="EQK52" s="75"/>
      <c r="EQL52" s="75"/>
      <c r="EQM52" s="75"/>
      <c r="EQN52" s="75"/>
      <c r="EQO52" s="75"/>
      <c r="EQP52" s="75"/>
      <c r="EQQ52" s="75"/>
      <c r="EQR52" s="75"/>
      <c r="EQS52" s="75"/>
      <c r="EQT52" s="75"/>
      <c r="EQU52" s="75"/>
      <c r="EQV52" s="75"/>
      <c r="EQW52" s="75"/>
      <c r="EQX52" s="75"/>
      <c r="EQY52" s="75"/>
      <c r="EQZ52" s="75"/>
      <c r="ERA52" s="75"/>
      <c r="ERB52" s="75"/>
      <c r="ERC52" s="75"/>
      <c r="ERD52" s="75"/>
      <c r="ERE52" s="75"/>
      <c r="ERF52" s="75"/>
      <c r="ERG52" s="75"/>
      <c r="ERH52" s="75"/>
      <c r="ERI52" s="75"/>
      <c r="ERJ52" s="75"/>
      <c r="ERK52" s="75"/>
      <c r="ERL52" s="75"/>
      <c r="ERM52" s="75"/>
      <c r="ERN52" s="75"/>
      <c r="ERO52" s="75"/>
      <c r="ERP52" s="75"/>
      <c r="ERQ52" s="75"/>
      <c r="ERR52" s="75"/>
      <c r="ERS52" s="75"/>
      <c r="ERT52" s="75"/>
      <c r="ERU52" s="75"/>
      <c r="ERV52" s="75"/>
      <c r="ERW52" s="75"/>
      <c r="ERX52" s="75"/>
      <c r="ERY52" s="75"/>
      <c r="ERZ52" s="75"/>
      <c r="ESA52" s="75"/>
      <c r="ESB52" s="75"/>
      <c r="ESC52" s="75"/>
      <c r="ESD52" s="75"/>
      <c r="ESE52" s="75"/>
      <c r="ESF52" s="75"/>
      <c r="ESG52" s="75"/>
      <c r="ESH52" s="75"/>
      <c r="ESI52" s="75"/>
      <c r="ESJ52" s="75"/>
      <c r="ESK52" s="75"/>
      <c r="ESL52" s="75"/>
      <c r="ESM52" s="75"/>
      <c r="ESN52" s="75"/>
      <c r="ESO52" s="75"/>
      <c r="ESP52" s="75"/>
      <c r="ESQ52" s="75"/>
      <c r="ESR52" s="75"/>
      <c r="ESS52" s="75"/>
      <c r="EST52" s="75"/>
      <c r="ESU52" s="75"/>
      <c r="ESV52" s="75"/>
      <c r="ESW52" s="75"/>
      <c r="ESX52" s="75"/>
      <c r="ESY52" s="75"/>
      <c r="ESZ52" s="75"/>
      <c r="ETA52" s="75"/>
      <c r="ETB52" s="75"/>
      <c r="ETC52" s="75"/>
      <c r="ETD52" s="75"/>
      <c r="ETE52" s="75"/>
      <c r="ETF52" s="75"/>
      <c r="ETG52" s="75"/>
      <c r="ETH52" s="75"/>
      <c r="ETI52" s="75"/>
      <c r="ETJ52" s="75"/>
      <c r="ETK52" s="75"/>
      <c r="ETL52" s="75"/>
      <c r="ETM52" s="75"/>
      <c r="ETN52" s="75"/>
      <c r="ETO52" s="75"/>
      <c r="ETP52" s="75"/>
      <c r="ETQ52" s="75"/>
      <c r="ETR52" s="75"/>
      <c r="ETS52" s="75"/>
      <c r="ETT52" s="75"/>
      <c r="ETU52" s="75"/>
      <c r="ETV52" s="75"/>
      <c r="ETW52" s="75"/>
      <c r="ETX52" s="75"/>
      <c r="ETY52" s="75"/>
      <c r="ETZ52" s="75"/>
      <c r="EUA52" s="75"/>
      <c r="EUB52" s="75"/>
      <c r="EUC52" s="75"/>
      <c r="EUD52" s="75"/>
      <c r="EUE52" s="75"/>
      <c r="EUF52" s="75"/>
      <c r="EUG52" s="75"/>
      <c r="EUH52" s="75"/>
      <c r="EUI52" s="75"/>
      <c r="EUJ52" s="75"/>
      <c r="EUK52" s="75"/>
      <c r="EUL52" s="75"/>
      <c r="EUM52" s="75"/>
      <c r="EUN52" s="75"/>
      <c r="EUO52" s="75"/>
      <c r="EUP52" s="75"/>
      <c r="EUQ52" s="75"/>
      <c r="EUR52" s="75"/>
      <c r="EUS52" s="75"/>
      <c r="EUT52" s="75"/>
      <c r="EUU52" s="75"/>
      <c r="EUV52" s="75"/>
      <c r="EUW52" s="75"/>
      <c r="EUX52" s="75"/>
      <c r="EUY52" s="75"/>
      <c r="EUZ52" s="75"/>
      <c r="EVA52" s="75"/>
      <c r="EVB52" s="75"/>
      <c r="EVC52" s="75"/>
      <c r="EVD52" s="75"/>
      <c r="EVE52" s="75"/>
      <c r="EVF52" s="75"/>
      <c r="EVG52" s="75"/>
      <c r="EVH52" s="75"/>
      <c r="EVI52" s="75"/>
      <c r="EVJ52" s="75"/>
      <c r="EVK52" s="75"/>
      <c r="EVL52" s="75"/>
      <c r="EVM52" s="75"/>
      <c r="EVN52" s="75"/>
      <c r="EVO52" s="75"/>
      <c r="EVP52" s="75"/>
      <c r="EVQ52" s="75"/>
      <c r="EVR52" s="75"/>
      <c r="EVS52" s="75"/>
      <c r="EVT52" s="75"/>
      <c r="EVU52" s="75"/>
      <c r="EVV52" s="75"/>
      <c r="EVW52" s="75"/>
      <c r="EVX52" s="75"/>
      <c r="EVY52" s="75"/>
      <c r="EVZ52" s="75"/>
      <c r="EWA52" s="75"/>
      <c r="EWB52" s="75"/>
      <c r="EWC52" s="75"/>
      <c r="EWD52" s="75"/>
      <c r="EWE52" s="75"/>
      <c r="EWF52" s="75"/>
      <c r="EWG52" s="75"/>
      <c r="EWH52" s="75"/>
      <c r="EWI52" s="75"/>
      <c r="EWJ52" s="75"/>
      <c r="EWK52" s="75"/>
      <c r="EWL52" s="75"/>
      <c r="EWM52" s="75"/>
      <c r="EWN52" s="75"/>
      <c r="EWO52" s="75"/>
      <c r="EWP52" s="75"/>
      <c r="EWQ52" s="75"/>
      <c r="EWR52" s="75"/>
      <c r="EWS52" s="75"/>
      <c r="EWT52" s="75"/>
      <c r="EWU52" s="75"/>
      <c r="EWV52" s="75"/>
      <c r="EWW52" s="75"/>
      <c r="EWX52" s="75"/>
      <c r="EWY52" s="75"/>
      <c r="EWZ52" s="75"/>
      <c r="EXA52" s="75"/>
      <c r="EXB52" s="75"/>
      <c r="EXC52" s="75"/>
      <c r="EXD52" s="75"/>
      <c r="EXE52" s="75"/>
      <c r="EXF52" s="75"/>
      <c r="EXG52" s="75"/>
      <c r="EXH52" s="75"/>
      <c r="EXI52" s="75"/>
      <c r="EXJ52" s="75"/>
      <c r="EXK52" s="75"/>
      <c r="EXL52" s="75"/>
      <c r="EXM52" s="75"/>
      <c r="EXN52" s="75"/>
      <c r="EXO52" s="75"/>
      <c r="EXP52" s="75"/>
      <c r="EXQ52" s="75"/>
      <c r="EXR52" s="75"/>
      <c r="EXS52" s="75"/>
      <c r="EXT52" s="75"/>
      <c r="EXU52" s="75"/>
      <c r="EXV52" s="75"/>
      <c r="EXW52" s="75"/>
      <c r="EXX52" s="75"/>
      <c r="EXY52" s="75"/>
      <c r="EXZ52" s="75"/>
      <c r="EYA52" s="75"/>
      <c r="EYB52" s="75"/>
      <c r="EYC52" s="75"/>
      <c r="EYD52" s="75"/>
      <c r="EYE52" s="75"/>
      <c r="EYF52" s="75"/>
      <c r="EYG52" s="75"/>
      <c r="EYH52" s="75"/>
      <c r="EYI52" s="75"/>
      <c r="EYJ52" s="75"/>
      <c r="EYK52" s="75"/>
      <c r="EYL52" s="75"/>
      <c r="EYM52" s="75"/>
      <c r="EYN52" s="75"/>
      <c r="EYO52" s="75"/>
      <c r="EYP52" s="75"/>
      <c r="EYQ52" s="75"/>
      <c r="EYR52" s="75"/>
      <c r="EYS52" s="75"/>
      <c r="EYT52" s="75"/>
      <c r="EYU52" s="75"/>
      <c r="EYV52" s="75"/>
      <c r="EYW52" s="75"/>
      <c r="EYX52" s="75"/>
      <c r="EYY52" s="75"/>
      <c r="EYZ52" s="75"/>
      <c r="EZA52" s="75"/>
      <c r="EZB52" s="75"/>
      <c r="EZC52" s="75"/>
      <c r="EZD52" s="75"/>
      <c r="EZE52" s="75"/>
      <c r="EZF52" s="75"/>
      <c r="EZG52" s="75"/>
      <c r="EZH52" s="75"/>
      <c r="EZI52" s="75"/>
      <c r="EZJ52" s="75"/>
      <c r="EZK52" s="75"/>
      <c r="EZL52" s="75"/>
      <c r="EZM52" s="75"/>
      <c r="EZN52" s="75"/>
      <c r="EZO52" s="75"/>
      <c r="EZP52" s="75"/>
      <c r="EZQ52" s="75"/>
      <c r="EZR52" s="75"/>
      <c r="EZS52" s="75"/>
      <c r="EZT52" s="75"/>
      <c r="EZU52" s="75"/>
      <c r="EZV52" s="75"/>
      <c r="EZW52" s="75"/>
      <c r="EZX52" s="75"/>
      <c r="EZY52" s="75"/>
      <c r="EZZ52" s="75"/>
      <c r="FAA52" s="75"/>
      <c r="FAB52" s="75"/>
      <c r="FAC52" s="75"/>
      <c r="FAD52" s="75"/>
      <c r="FAE52" s="75"/>
      <c r="FAF52" s="75"/>
      <c r="FAG52" s="75"/>
      <c r="FAH52" s="75"/>
      <c r="FAI52" s="75"/>
      <c r="FAJ52" s="75"/>
      <c r="FAK52" s="75"/>
      <c r="FAL52" s="75"/>
      <c r="FAM52" s="75"/>
      <c r="FAN52" s="75"/>
      <c r="FAO52" s="75"/>
      <c r="FAP52" s="75"/>
      <c r="FAQ52" s="75"/>
      <c r="FAR52" s="75"/>
      <c r="FAS52" s="75"/>
      <c r="FAT52" s="75"/>
      <c r="FAU52" s="75"/>
      <c r="FAV52" s="75"/>
      <c r="FAW52" s="75"/>
      <c r="FAX52" s="75"/>
      <c r="FAY52" s="75"/>
      <c r="FAZ52" s="75"/>
      <c r="FBA52" s="75"/>
      <c r="FBB52" s="75"/>
      <c r="FBC52" s="75"/>
      <c r="FBD52" s="75"/>
      <c r="FBE52" s="75"/>
      <c r="FBF52" s="75"/>
      <c r="FBG52" s="75"/>
      <c r="FBH52" s="75"/>
      <c r="FBI52" s="75"/>
      <c r="FBJ52" s="75"/>
      <c r="FBK52" s="75"/>
      <c r="FBL52" s="75"/>
      <c r="FBM52" s="75"/>
      <c r="FBN52" s="75"/>
      <c r="FBO52" s="75"/>
      <c r="FBP52" s="75"/>
      <c r="FBQ52" s="75"/>
      <c r="FBR52" s="75"/>
      <c r="FBS52" s="75"/>
      <c r="FBT52" s="75"/>
      <c r="FBU52" s="75"/>
      <c r="FBV52" s="75"/>
      <c r="FBW52" s="75"/>
      <c r="FBX52" s="75"/>
      <c r="FBY52" s="75"/>
      <c r="FBZ52" s="75"/>
      <c r="FCA52" s="75"/>
      <c r="FCB52" s="75"/>
      <c r="FCC52" s="75"/>
      <c r="FCD52" s="75"/>
      <c r="FCE52" s="75"/>
      <c r="FCF52" s="75"/>
      <c r="FCG52" s="75"/>
      <c r="FCH52" s="75"/>
      <c r="FCI52" s="75"/>
      <c r="FCJ52" s="75"/>
      <c r="FCK52" s="75"/>
      <c r="FCL52" s="75"/>
      <c r="FCM52" s="75"/>
      <c r="FCN52" s="75"/>
      <c r="FCO52" s="75"/>
      <c r="FCP52" s="75"/>
      <c r="FCQ52" s="75"/>
      <c r="FCR52" s="75"/>
      <c r="FCS52" s="75"/>
      <c r="FCT52" s="75"/>
      <c r="FCU52" s="75"/>
      <c r="FCV52" s="75"/>
      <c r="FCW52" s="75"/>
      <c r="FCX52" s="75"/>
      <c r="FCY52" s="75"/>
      <c r="FCZ52" s="75"/>
      <c r="FDA52" s="75"/>
      <c r="FDB52" s="75"/>
      <c r="FDC52" s="75"/>
      <c r="FDD52" s="75"/>
      <c r="FDE52" s="75"/>
      <c r="FDF52" s="75"/>
      <c r="FDG52" s="75"/>
      <c r="FDH52" s="75"/>
      <c r="FDI52" s="75"/>
      <c r="FDJ52" s="75"/>
      <c r="FDK52" s="75"/>
      <c r="FDL52" s="75"/>
      <c r="FDM52" s="75"/>
      <c r="FDN52" s="75"/>
      <c r="FDO52" s="75"/>
      <c r="FDP52" s="75"/>
      <c r="FDQ52" s="75"/>
      <c r="FDR52" s="75"/>
      <c r="FDS52" s="75"/>
      <c r="FDT52" s="75"/>
      <c r="FDU52" s="75"/>
      <c r="FDV52" s="75"/>
      <c r="FDW52" s="75"/>
      <c r="FDX52" s="75"/>
      <c r="FDY52" s="75"/>
      <c r="FDZ52" s="75"/>
      <c r="FEA52" s="75"/>
      <c r="FEB52" s="75"/>
      <c r="FEC52" s="75"/>
      <c r="FED52" s="75"/>
      <c r="FEE52" s="75"/>
      <c r="FEF52" s="75"/>
      <c r="FEG52" s="75"/>
      <c r="FEH52" s="75"/>
      <c r="FEI52" s="75"/>
      <c r="FEJ52" s="75"/>
      <c r="FEK52" s="75"/>
      <c r="FEL52" s="75"/>
      <c r="FEM52" s="75"/>
      <c r="FEN52" s="75"/>
      <c r="FEO52" s="75"/>
      <c r="FEP52" s="75"/>
      <c r="FEQ52" s="75"/>
      <c r="FER52" s="75"/>
      <c r="FES52" s="75"/>
      <c r="FET52" s="75"/>
      <c r="FEU52" s="75"/>
      <c r="FEV52" s="75"/>
      <c r="FEW52" s="75"/>
      <c r="FEX52" s="75"/>
      <c r="FEY52" s="75"/>
      <c r="FEZ52" s="75"/>
      <c r="FFA52" s="75"/>
      <c r="FFB52" s="75"/>
      <c r="FFC52" s="75"/>
      <c r="FFD52" s="75"/>
      <c r="FFE52" s="75"/>
      <c r="FFF52" s="75"/>
      <c r="FFG52" s="75"/>
      <c r="FFH52" s="75"/>
      <c r="FFI52" s="75"/>
      <c r="FFJ52" s="75"/>
      <c r="FFK52" s="75"/>
      <c r="FFL52" s="75"/>
      <c r="FFM52" s="75"/>
      <c r="FFN52" s="75"/>
      <c r="FFO52" s="75"/>
      <c r="FFP52" s="75"/>
      <c r="FFQ52" s="75"/>
      <c r="FFR52" s="75"/>
      <c r="FFS52" s="75"/>
      <c r="FFT52" s="75"/>
      <c r="FFU52" s="75"/>
      <c r="FFV52" s="75"/>
      <c r="FFW52" s="75"/>
      <c r="FFX52" s="75"/>
      <c r="FFY52" s="75"/>
      <c r="FFZ52" s="75"/>
      <c r="FGA52" s="75"/>
      <c r="FGB52" s="75"/>
      <c r="FGC52" s="75"/>
      <c r="FGD52" s="75"/>
      <c r="FGE52" s="75"/>
      <c r="FGF52" s="75"/>
      <c r="FGG52" s="75"/>
      <c r="FGH52" s="75"/>
      <c r="FGI52" s="75"/>
      <c r="FGJ52" s="75"/>
      <c r="FGK52" s="75"/>
      <c r="FGL52" s="75"/>
      <c r="FGM52" s="75"/>
      <c r="FGN52" s="75"/>
      <c r="FGO52" s="75"/>
      <c r="FGP52" s="75"/>
      <c r="FGQ52" s="75"/>
      <c r="FGR52" s="75"/>
      <c r="FGS52" s="75"/>
      <c r="FGT52" s="75"/>
      <c r="FGU52" s="75"/>
      <c r="FGV52" s="75"/>
      <c r="FGW52" s="75"/>
      <c r="FGX52" s="75"/>
      <c r="FGY52" s="75"/>
      <c r="FGZ52" s="75"/>
      <c r="FHA52" s="75"/>
      <c r="FHB52" s="75"/>
      <c r="FHC52" s="75"/>
      <c r="FHD52" s="75"/>
      <c r="FHE52" s="75"/>
      <c r="FHF52" s="75"/>
      <c r="FHG52" s="75"/>
      <c r="FHH52" s="75"/>
      <c r="FHI52" s="75"/>
      <c r="FHJ52" s="75"/>
      <c r="FHK52" s="75"/>
      <c r="FHL52" s="75"/>
      <c r="FHM52" s="75"/>
      <c r="FHN52" s="75"/>
      <c r="FHO52" s="75"/>
      <c r="FHP52" s="75"/>
      <c r="FHQ52" s="75"/>
      <c r="FHR52" s="75"/>
      <c r="FHS52" s="75"/>
      <c r="FHT52" s="75"/>
      <c r="FHU52" s="75"/>
      <c r="FHV52" s="75"/>
      <c r="FHW52" s="75"/>
      <c r="FHX52" s="75"/>
      <c r="FHY52" s="75"/>
      <c r="FHZ52" s="75"/>
      <c r="FIA52" s="75"/>
      <c r="FIB52" s="75"/>
      <c r="FIC52" s="75"/>
      <c r="FID52" s="75"/>
      <c r="FIE52" s="75"/>
      <c r="FIF52" s="75"/>
      <c r="FIG52" s="75"/>
      <c r="FIH52" s="75"/>
      <c r="FII52" s="75"/>
      <c r="FIJ52" s="75"/>
      <c r="FIK52" s="75"/>
      <c r="FIL52" s="75"/>
      <c r="FIM52" s="75"/>
      <c r="FIN52" s="75"/>
      <c r="FIO52" s="75"/>
      <c r="FIP52" s="75"/>
      <c r="FIQ52" s="75"/>
      <c r="FIR52" s="75"/>
      <c r="FIS52" s="75"/>
      <c r="FIT52" s="75"/>
      <c r="FIU52" s="75"/>
      <c r="FIV52" s="75"/>
      <c r="FIW52" s="75"/>
      <c r="FIX52" s="75"/>
      <c r="FIY52" s="75"/>
      <c r="FIZ52" s="75"/>
      <c r="FJA52" s="75"/>
      <c r="FJB52" s="75"/>
      <c r="FJC52" s="75"/>
      <c r="FJD52" s="75"/>
      <c r="FJE52" s="75"/>
      <c r="FJF52" s="75"/>
      <c r="FJG52" s="75"/>
      <c r="FJH52" s="75"/>
      <c r="FJI52" s="75"/>
      <c r="FJJ52" s="75"/>
      <c r="FJK52" s="75"/>
      <c r="FJL52" s="75"/>
      <c r="FJM52" s="75"/>
      <c r="FJN52" s="75"/>
      <c r="FJO52" s="75"/>
      <c r="FJP52" s="75"/>
      <c r="FJQ52" s="75"/>
      <c r="FJR52" s="75"/>
      <c r="FJS52" s="75"/>
      <c r="FJT52" s="75"/>
      <c r="FJU52" s="75"/>
      <c r="FJV52" s="75"/>
      <c r="FJW52" s="75"/>
      <c r="FJX52" s="75"/>
      <c r="FJY52" s="75"/>
      <c r="FJZ52" s="75"/>
      <c r="FKA52" s="75"/>
      <c r="FKB52" s="75"/>
      <c r="FKC52" s="75"/>
      <c r="FKD52" s="75"/>
      <c r="FKE52" s="75"/>
      <c r="FKF52" s="75"/>
      <c r="FKG52" s="75"/>
      <c r="FKH52" s="75"/>
      <c r="FKI52" s="75"/>
      <c r="FKJ52" s="75"/>
      <c r="FKK52" s="75"/>
      <c r="FKL52" s="75"/>
      <c r="FKM52" s="75"/>
      <c r="FKN52" s="75"/>
      <c r="FKO52" s="75"/>
      <c r="FKP52" s="75"/>
      <c r="FKQ52" s="75"/>
      <c r="FKR52" s="75"/>
      <c r="FKS52" s="75"/>
      <c r="FKT52" s="75"/>
      <c r="FKU52" s="75"/>
      <c r="FKV52" s="75"/>
      <c r="FKW52" s="75"/>
      <c r="FKX52" s="75"/>
      <c r="FKY52" s="75"/>
      <c r="FKZ52" s="75"/>
      <c r="FLA52" s="75"/>
      <c r="FLB52" s="75"/>
      <c r="FLC52" s="75"/>
      <c r="FLD52" s="75"/>
      <c r="FLE52" s="75"/>
      <c r="FLF52" s="75"/>
      <c r="FLG52" s="75"/>
      <c r="FLH52" s="75"/>
      <c r="FLI52" s="75"/>
      <c r="FLJ52" s="75"/>
      <c r="FLK52" s="75"/>
      <c r="FLL52" s="75"/>
      <c r="FLM52" s="75"/>
      <c r="FLN52" s="75"/>
      <c r="FLO52" s="75"/>
      <c r="FLP52" s="75"/>
      <c r="FLQ52" s="75"/>
      <c r="FLR52" s="75"/>
      <c r="FLS52" s="75"/>
      <c r="FLT52" s="75"/>
      <c r="FLU52" s="75"/>
      <c r="FLV52" s="75"/>
      <c r="FLW52" s="75"/>
      <c r="FLX52" s="75"/>
      <c r="FLY52" s="75"/>
      <c r="FLZ52" s="75"/>
      <c r="FMA52" s="75"/>
      <c r="FMB52" s="75"/>
      <c r="FMC52" s="75"/>
      <c r="FMD52" s="75"/>
      <c r="FME52" s="75"/>
      <c r="FMF52" s="75"/>
      <c r="FMG52" s="75"/>
      <c r="FMH52" s="75"/>
      <c r="FMI52" s="75"/>
      <c r="FMJ52" s="75"/>
      <c r="FMK52" s="75"/>
      <c r="FML52" s="75"/>
      <c r="FMM52" s="75"/>
      <c r="FMN52" s="75"/>
      <c r="FMO52" s="75"/>
      <c r="FMP52" s="75"/>
      <c r="FMQ52" s="75"/>
      <c r="FMR52" s="75"/>
      <c r="FMS52" s="75"/>
      <c r="FMT52" s="75"/>
      <c r="FMU52" s="75"/>
      <c r="FMV52" s="75"/>
      <c r="FMW52" s="75"/>
      <c r="FMX52" s="75"/>
      <c r="FMY52" s="75"/>
      <c r="FMZ52" s="75"/>
      <c r="FNA52" s="75"/>
      <c r="FNB52" s="75"/>
      <c r="FNC52" s="75"/>
      <c r="FND52" s="75"/>
      <c r="FNE52" s="75"/>
      <c r="FNF52" s="75"/>
      <c r="FNG52" s="75"/>
      <c r="FNH52" s="75"/>
      <c r="FNI52" s="75"/>
      <c r="FNJ52" s="75"/>
      <c r="FNK52" s="75"/>
      <c r="FNL52" s="75"/>
      <c r="FNM52" s="75"/>
      <c r="FNN52" s="75"/>
      <c r="FNO52" s="75"/>
      <c r="FNP52" s="75"/>
      <c r="FNQ52" s="75"/>
      <c r="FNR52" s="75"/>
      <c r="FNS52" s="75"/>
      <c r="FNT52" s="75"/>
      <c r="FNU52" s="75"/>
      <c r="FNV52" s="75"/>
      <c r="FNW52" s="75"/>
      <c r="FNX52" s="75"/>
      <c r="FNY52" s="75"/>
      <c r="FNZ52" s="75"/>
      <c r="FOA52" s="75"/>
      <c r="FOB52" s="75"/>
      <c r="FOC52" s="75"/>
      <c r="FOD52" s="75"/>
      <c r="FOE52" s="75"/>
      <c r="FOF52" s="75"/>
      <c r="FOG52" s="75"/>
      <c r="FOH52" s="75"/>
      <c r="FOI52" s="75"/>
      <c r="FOJ52" s="75"/>
      <c r="FOK52" s="75"/>
      <c r="FOL52" s="75"/>
      <c r="FOM52" s="75"/>
      <c r="FON52" s="75"/>
      <c r="FOO52" s="75"/>
      <c r="FOP52" s="75"/>
      <c r="FOQ52" s="75"/>
      <c r="FOR52" s="75"/>
      <c r="FOS52" s="75"/>
      <c r="FOT52" s="75"/>
      <c r="FOU52" s="75"/>
      <c r="FOV52" s="75"/>
      <c r="FOW52" s="75"/>
      <c r="FOX52" s="75"/>
      <c r="FOY52" s="75"/>
      <c r="FOZ52" s="75"/>
      <c r="FPA52" s="75"/>
      <c r="FPB52" s="75"/>
      <c r="FPC52" s="75"/>
      <c r="FPD52" s="75"/>
      <c r="FPE52" s="75"/>
      <c r="FPF52" s="75"/>
      <c r="FPG52" s="75"/>
      <c r="FPH52" s="75"/>
      <c r="FPI52" s="75"/>
      <c r="FPJ52" s="75"/>
      <c r="FPK52" s="75"/>
      <c r="FPL52" s="75"/>
      <c r="FPM52" s="75"/>
      <c r="FPN52" s="75"/>
      <c r="FPO52" s="75"/>
      <c r="FPP52" s="75"/>
      <c r="FPQ52" s="75"/>
      <c r="FPR52" s="75"/>
      <c r="FPS52" s="75"/>
      <c r="FPT52" s="75"/>
      <c r="FPU52" s="75"/>
      <c r="FPV52" s="75"/>
      <c r="FPW52" s="75"/>
      <c r="FPX52" s="75"/>
      <c r="FPY52" s="75"/>
      <c r="FPZ52" s="75"/>
      <c r="FQA52" s="75"/>
      <c r="FQB52" s="75"/>
      <c r="FQC52" s="75"/>
      <c r="FQD52" s="75"/>
      <c r="FQE52" s="75"/>
      <c r="FQF52" s="75"/>
      <c r="FQG52" s="75"/>
      <c r="FQH52" s="75"/>
      <c r="FQI52" s="75"/>
      <c r="FQJ52" s="75"/>
      <c r="FQK52" s="75"/>
      <c r="FQL52" s="75"/>
      <c r="FQM52" s="75"/>
      <c r="FQN52" s="75"/>
      <c r="FQO52" s="75"/>
      <c r="FQP52" s="75"/>
      <c r="FQQ52" s="75"/>
      <c r="FQR52" s="75"/>
      <c r="FQS52" s="75"/>
      <c r="FQT52" s="75"/>
      <c r="FQU52" s="75"/>
      <c r="FQV52" s="75"/>
      <c r="FQW52" s="75"/>
      <c r="FQX52" s="75"/>
      <c r="FQY52" s="75"/>
      <c r="FQZ52" s="75"/>
      <c r="FRA52" s="75"/>
      <c r="FRB52" s="75"/>
      <c r="FRC52" s="75"/>
      <c r="FRD52" s="75"/>
      <c r="FRE52" s="75"/>
      <c r="FRF52" s="75"/>
      <c r="FRG52" s="75"/>
      <c r="FRH52" s="75"/>
      <c r="FRI52" s="75"/>
      <c r="FRJ52" s="75"/>
      <c r="FRK52" s="75"/>
      <c r="FRL52" s="75"/>
      <c r="FRM52" s="75"/>
      <c r="FRN52" s="75"/>
      <c r="FRO52" s="75"/>
      <c r="FRP52" s="75"/>
      <c r="FRQ52" s="75"/>
      <c r="FRR52" s="75"/>
      <c r="FRS52" s="75"/>
      <c r="FRT52" s="75"/>
      <c r="FRU52" s="75"/>
      <c r="FRV52" s="75"/>
      <c r="FRW52" s="75"/>
      <c r="FRX52" s="75"/>
      <c r="FRY52" s="75"/>
      <c r="FRZ52" s="75"/>
      <c r="FSA52" s="75"/>
      <c r="FSB52" s="75"/>
      <c r="FSC52" s="75"/>
      <c r="FSD52" s="75"/>
      <c r="FSE52" s="75"/>
      <c r="FSF52" s="75"/>
      <c r="FSG52" s="75"/>
      <c r="FSH52" s="75"/>
      <c r="FSI52" s="75"/>
      <c r="FSJ52" s="75"/>
      <c r="FSK52" s="75"/>
      <c r="FSL52" s="75"/>
      <c r="FSM52" s="75"/>
      <c r="FSN52" s="75"/>
      <c r="FSO52" s="75"/>
      <c r="FSP52" s="75"/>
      <c r="FSQ52" s="75"/>
      <c r="FSR52" s="75"/>
      <c r="FSS52" s="75"/>
      <c r="FST52" s="75"/>
      <c r="FSU52" s="75"/>
      <c r="FSV52" s="75"/>
      <c r="FSW52" s="75"/>
      <c r="FSX52" s="75"/>
      <c r="FSY52" s="75"/>
      <c r="FSZ52" s="75"/>
      <c r="FTA52" s="75"/>
      <c r="FTB52" s="75"/>
      <c r="FTC52" s="75"/>
      <c r="FTD52" s="75"/>
      <c r="FTE52" s="75"/>
      <c r="FTF52" s="75"/>
      <c r="FTG52" s="75"/>
      <c r="FTH52" s="75"/>
      <c r="FTI52" s="75"/>
      <c r="FTJ52" s="75"/>
      <c r="FTK52" s="75"/>
      <c r="FTL52" s="75"/>
      <c r="FTM52" s="75"/>
      <c r="FTN52" s="75"/>
      <c r="FTO52" s="75"/>
      <c r="FTP52" s="75"/>
      <c r="FTQ52" s="75"/>
      <c r="FTR52" s="75"/>
      <c r="FTS52" s="75"/>
      <c r="FTT52" s="75"/>
      <c r="FTU52" s="75"/>
      <c r="FTV52" s="75"/>
      <c r="FTW52" s="75"/>
      <c r="FTX52" s="75"/>
      <c r="FTY52" s="75"/>
      <c r="FTZ52" s="75"/>
      <c r="FUA52" s="75"/>
      <c r="FUB52" s="75"/>
      <c r="FUC52" s="75"/>
      <c r="FUD52" s="75"/>
      <c r="FUE52" s="75"/>
      <c r="FUF52" s="75"/>
      <c r="FUG52" s="75"/>
      <c r="FUH52" s="75"/>
      <c r="FUI52" s="75"/>
      <c r="FUJ52" s="75"/>
      <c r="FUK52" s="75"/>
      <c r="FUL52" s="75"/>
      <c r="FUM52" s="75"/>
      <c r="FUN52" s="75"/>
      <c r="FUO52" s="75"/>
      <c r="FUP52" s="75"/>
      <c r="FUQ52" s="75"/>
      <c r="FUR52" s="75"/>
      <c r="FUS52" s="75"/>
      <c r="FUT52" s="75"/>
      <c r="FUU52" s="75"/>
      <c r="FUV52" s="75"/>
      <c r="FUW52" s="75"/>
      <c r="FUX52" s="75"/>
      <c r="FUY52" s="75"/>
      <c r="FUZ52" s="75"/>
      <c r="FVA52" s="75"/>
      <c r="FVB52" s="75"/>
      <c r="FVC52" s="75"/>
      <c r="FVD52" s="75"/>
      <c r="FVE52" s="75"/>
      <c r="FVF52" s="75"/>
      <c r="FVG52" s="75"/>
      <c r="FVH52" s="75"/>
      <c r="FVI52" s="75"/>
      <c r="FVJ52" s="75"/>
      <c r="FVK52" s="75"/>
      <c r="FVL52" s="75"/>
      <c r="FVM52" s="75"/>
      <c r="FVN52" s="75"/>
      <c r="FVO52" s="75"/>
      <c r="FVP52" s="75"/>
      <c r="FVQ52" s="75"/>
      <c r="FVR52" s="75"/>
      <c r="FVS52" s="75"/>
      <c r="FVT52" s="75"/>
      <c r="FVU52" s="75"/>
      <c r="FVV52" s="75"/>
      <c r="FVW52" s="75"/>
      <c r="FVX52" s="75"/>
      <c r="FVY52" s="75"/>
      <c r="FVZ52" s="75"/>
      <c r="FWA52" s="75"/>
      <c r="FWB52" s="75"/>
      <c r="FWC52" s="75"/>
      <c r="FWD52" s="75"/>
      <c r="FWE52" s="75"/>
      <c r="FWF52" s="75"/>
      <c r="FWG52" s="75"/>
      <c r="FWH52" s="75"/>
      <c r="FWI52" s="75"/>
      <c r="FWJ52" s="75"/>
      <c r="FWK52" s="75"/>
      <c r="FWL52" s="75"/>
      <c r="FWM52" s="75"/>
      <c r="FWN52" s="75"/>
      <c r="FWO52" s="75"/>
      <c r="FWP52" s="75"/>
      <c r="FWQ52" s="75"/>
      <c r="FWR52" s="75"/>
      <c r="FWS52" s="75"/>
      <c r="FWT52" s="75"/>
      <c r="FWU52" s="75"/>
      <c r="FWV52" s="75"/>
      <c r="FWW52" s="75"/>
      <c r="FWX52" s="75"/>
      <c r="FWY52" s="75"/>
      <c r="FWZ52" s="75"/>
      <c r="FXA52" s="75"/>
      <c r="FXB52" s="75"/>
      <c r="FXC52" s="75"/>
      <c r="FXD52" s="75"/>
      <c r="FXE52" s="75"/>
      <c r="FXF52" s="75"/>
      <c r="FXG52" s="75"/>
      <c r="FXH52" s="75"/>
      <c r="FXI52" s="75"/>
      <c r="FXJ52" s="75"/>
      <c r="FXK52" s="75"/>
      <c r="FXL52" s="75"/>
      <c r="FXM52" s="75"/>
      <c r="FXN52" s="75"/>
      <c r="FXO52" s="75"/>
      <c r="FXP52" s="75"/>
      <c r="FXQ52" s="75"/>
      <c r="FXR52" s="75"/>
      <c r="FXS52" s="75"/>
      <c r="FXT52" s="75"/>
      <c r="FXU52" s="75"/>
      <c r="FXV52" s="75"/>
      <c r="FXW52" s="75"/>
      <c r="FXX52" s="75"/>
      <c r="FXY52" s="75"/>
      <c r="FXZ52" s="75"/>
      <c r="FYA52" s="75"/>
      <c r="FYB52" s="75"/>
      <c r="FYC52" s="75"/>
      <c r="FYD52" s="75"/>
      <c r="FYE52" s="75"/>
      <c r="FYF52" s="75"/>
      <c r="FYG52" s="75"/>
      <c r="FYH52" s="75"/>
      <c r="FYI52" s="75"/>
      <c r="FYJ52" s="75"/>
      <c r="FYK52" s="75"/>
      <c r="FYL52" s="75"/>
      <c r="FYM52" s="75"/>
      <c r="FYN52" s="75"/>
      <c r="FYO52" s="75"/>
      <c r="FYP52" s="75"/>
      <c r="FYQ52" s="75"/>
      <c r="FYR52" s="75"/>
      <c r="FYS52" s="75"/>
      <c r="FYT52" s="75"/>
      <c r="FYU52" s="75"/>
      <c r="FYV52" s="75"/>
      <c r="FYW52" s="75"/>
      <c r="FYX52" s="75"/>
      <c r="FYY52" s="75"/>
      <c r="FYZ52" s="75"/>
      <c r="FZA52" s="75"/>
      <c r="FZB52" s="75"/>
      <c r="FZC52" s="75"/>
      <c r="FZD52" s="75"/>
      <c r="FZE52" s="75"/>
      <c r="FZF52" s="75"/>
      <c r="FZG52" s="75"/>
      <c r="FZH52" s="75"/>
      <c r="FZI52" s="75"/>
      <c r="FZJ52" s="75"/>
      <c r="FZK52" s="75"/>
      <c r="FZL52" s="75"/>
      <c r="FZM52" s="75"/>
      <c r="FZN52" s="75"/>
      <c r="FZO52" s="75"/>
      <c r="FZP52" s="75"/>
      <c r="FZQ52" s="75"/>
      <c r="FZR52" s="75"/>
      <c r="FZS52" s="75"/>
      <c r="FZT52" s="75"/>
      <c r="FZU52" s="75"/>
      <c r="FZV52" s="75"/>
      <c r="FZW52" s="75"/>
      <c r="FZX52" s="75"/>
      <c r="FZY52" s="75"/>
      <c r="FZZ52" s="75"/>
      <c r="GAA52" s="75"/>
      <c r="GAB52" s="75"/>
      <c r="GAC52" s="75"/>
      <c r="GAD52" s="75"/>
      <c r="GAE52" s="75"/>
      <c r="GAF52" s="75"/>
      <c r="GAG52" s="75"/>
      <c r="GAH52" s="75"/>
      <c r="GAI52" s="75"/>
      <c r="GAJ52" s="75"/>
      <c r="GAK52" s="75"/>
      <c r="GAL52" s="75"/>
      <c r="GAM52" s="75"/>
      <c r="GAN52" s="75"/>
      <c r="GAO52" s="75"/>
      <c r="GAP52" s="75"/>
      <c r="GAQ52" s="75"/>
      <c r="GAR52" s="75"/>
      <c r="GAS52" s="75"/>
      <c r="GAT52" s="75"/>
      <c r="GAU52" s="75"/>
      <c r="GAV52" s="75"/>
      <c r="GAW52" s="75"/>
      <c r="GAX52" s="75"/>
      <c r="GAY52" s="75"/>
      <c r="GAZ52" s="75"/>
      <c r="GBA52" s="75"/>
      <c r="GBB52" s="75"/>
      <c r="GBC52" s="75"/>
      <c r="GBD52" s="75"/>
      <c r="GBE52" s="75"/>
      <c r="GBF52" s="75"/>
      <c r="GBG52" s="75"/>
      <c r="GBH52" s="75"/>
      <c r="GBI52" s="75"/>
      <c r="GBJ52" s="75"/>
      <c r="GBK52" s="75"/>
      <c r="GBL52" s="75"/>
      <c r="GBM52" s="75"/>
      <c r="GBN52" s="75"/>
      <c r="GBO52" s="75"/>
      <c r="GBP52" s="75"/>
      <c r="GBQ52" s="75"/>
      <c r="GBR52" s="75"/>
      <c r="GBS52" s="75"/>
      <c r="GBT52" s="75"/>
      <c r="GBU52" s="75"/>
      <c r="GBV52" s="75"/>
      <c r="GBW52" s="75"/>
      <c r="GBX52" s="75"/>
      <c r="GBY52" s="75"/>
      <c r="GBZ52" s="75"/>
      <c r="GCA52" s="75"/>
      <c r="GCB52" s="75"/>
      <c r="GCC52" s="75"/>
      <c r="GCD52" s="75"/>
      <c r="GCE52" s="75"/>
      <c r="GCF52" s="75"/>
      <c r="GCG52" s="75"/>
      <c r="GCH52" s="75"/>
      <c r="GCI52" s="75"/>
      <c r="GCJ52" s="75"/>
      <c r="GCK52" s="75"/>
      <c r="GCL52" s="75"/>
      <c r="GCM52" s="75"/>
      <c r="GCN52" s="75"/>
      <c r="GCO52" s="75"/>
      <c r="GCP52" s="75"/>
      <c r="GCQ52" s="75"/>
      <c r="GCR52" s="75"/>
      <c r="GCS52" s="75"/>
      <c r="GCT52" s="75"/>
      <c r="GCU52" s="75"/>
      <c r="GCV52" s="75"/>
      <c r="GCW52" s="75"/>
      <c r="GCX52" s="75"/>
      <c r="GCY52" s="75"/>
      <c r="GCZ52" s="75"/>
      <c r="GDA52" s="75"/>
      <c r="GDB52" s="75"/>
      <c r="GDC52" s="75"/>
      <c r="GDD52" s="75"/>
      <c r="GDE52" s="75"/>
      <c r="GDF52" s="75"/>
      <c r="GDG52" s="75"/>
      <c r="GDH52" s="75"/>
      <c r="GDI52" s="75"/>
      <c r="GDJ52" s="75"/>
      <c r="GDK52" s="75"/>
      <c r="GDL52" s="75"/>
      <c r="GDM52" s="75"/>
      <c r="GDN52" s="75"/>
      <c r="GDO52" s="75"/>
      <c r="GDP52" s="75"/>
      <c r="GDQ52" s="75"/>
      <c r="GDR52" s="75"/>
      <c r="GDS52" s="75"/>
      <c r="GDT52" s="75"/>
      <c r="GDU52" s="75"/>
      <c r="GDV52" s="75"/>
      <c r="GDW52" s="75"/>
      <c r="GDX52" s="75"/>
      <c r="GDY52" s="75"/>
      <c r="GDZ52" s="75"/>
      <c r="GEA52" s="75"/>
      <c r="GEB52" s="75"/>
      <c r="GEC52" s="75"/>
      <c r="GED52" s="75"/>
      <c r="GEE52" s="75"/>
      <c r="GEF52" s="75"/>
      <c r="GEG52" s="75"/>
      <c r="GEH52" s="75"/>
      <c r="GEI52" s="75"/>
      <c r="GEJ52" s="75"/>
      <c r="GEK52" s="75"/>
      <c r="GEL52" s="75"/>
      <c r="GEM52" s="75"/>
      <c r="GEN52" s="75"/>
      <c r="GEO52" s="75"/>
      <c r="GEP52" s="75"/>
      <c r="GEQ52" s="75"/>
      <c r="GER52" s="75"/>
      <c r="GES52" s="75"/>
      <c r="GET52" s="75"/>
      <c r="GEU52" s="75"/>
      <c r="GEV52" s="75"/>
      <c r="GEW52" s="75"/>
      <c r="GEX52" s="75"/>
      <c r="GEY52" s="75"/>
      <c r="GEZ52" s="75"/>
      <c r="GFA52" s="75"/>
      <c r="GFB52" s="75"/>
      <c r="GFC52" s="75"/>
      <c r="GFD52" s="75"/>
      <c r="GFE52" s="75"/>
      <c r="GFF52" s="75"/>
      <c r="GFG52" s="75"/>
      <c r="GFH52" s="75"/>
      <c r="GFI52" s="75"/>
      <c r="GFJ52" s="75"/>
      <c r="GFK52" s="75"/>
      <c r="GFL52" s="75"/>
      <c r="GFM52" s="75"/>
      <c r="GFN52" s="75"/>
      <c r="GFO52" s="75"/>
      <c r="GFP52" s="75"/>
      <c r="GFQ52" s="75"/>
      <c r="GFR52" s="75"/>
      <c r="GFS52" s="75"/>
      <c r="GFT52" s="75"/>
      <c r="GFU52" s="75"/>
      <c r="GFV52" s="75"/>
      <c r="GFW52" s="75"/>
      <c r="GFX52" s="75"/>
      <c r="GFY52" s="75"/>
      <c r="GFZ52" s="75"/>
      <c r="GGA52" s="75"/>
      <c r="GGB52" s="75"/>
      <c r="GGC52" s="75"/>
      <c r="GGD52" s="75"/>
      <c r="GGE52" s="75"/>
      <c r="GGF52" s="75"/>
      <c r="GGG52" s="75"/>
      <c r="GGH52" s="75"/>
      <c r="GGI52" s="75"/>
      <c r="GGJ52" s="75"/>
      <c r="GGK52" s="75"/>
      <c r="GGL52" s="75"/>
      <c r="GGM52" s="75"/>
      <c r="GGN52" s="75"/>
      <c r="GGO52" s="75"/>
      <c r="GGP52" s="75"/>
      <c r="GGQ52" s="75"/>
      <c r="GGR52" s="75"/>
      <c r="GGS52" s="75"/>
      <c r="GGT52" s="75"/>
      <c r="GGU52" s="75"/>
      <c r="GGV52" s="75"/>
      <c r="GGW52" s="75"/>
      <c r="GGX52" s="75"/>
      <c r="GGY52" s="75"/>
      <c r="GGZ52" s="75"/>
      <c r="GHA52" s="75"/>
      <c r="GHB52" s="75"/>
      <c r="GHC52" s="75"/>
      <c r="GHD52" s="75"/>
      <c r="GHE52" s="75"/>
      <c r="GHF52" s="75"/>
      <c r="GHG52" s="75"/>
      <c r="GHH52" s="75"/>
      <c r="GHI52" s="75"/>
      <c r="GHJ52" s="75"/>
      <c r="GHK52" s="75"/>
      <c r="GHL52" s="75"/>
      <c r="GHM52" s="75"/>
      <c r="GHN52" s="75"/>
      <c r="GHO52" s="75"/>
      <c r="GHP52" s="75"/>
      <c r="GHQ52" s="75"/>
      <c r="GHR52" s="75"/>
      <c r="GHS52" s="75"/>
      <c r="GHT52" s="75"/>
      <c r="GHU52" s="75"/>
      <c r="GHV52" s="75"/>
      <c r="GHW52" s="75"/>
      <c r="GHX52" s="75"/>
      <c r="GHY52" s="75"/>
      <c r="GHZ52" s="75"/>
      <c r="GIA52" s="75"/>
      <c r="GIB52" s="75"/>
      <c r="GIC52" s="75"/>
      <c r="GID52" s="75"/>
      <c r="GIE52" s="75"/>
      <c r="GIF52" s="75"/>
      <c r="GIG52" s="75"/>
      <c r="GIH52" s="75"/>
      <c r="GII52" s="75"/>
      <c r="GIJ52" s="75"/>
      <c r="GIK52" s="75"/>
      <c r="GIL52" s="75"/>
      <c r="GIM52" s="75"/>
      <c r="GIN52" s="75"/>
      <c r="GIO52" s="75"/>
      <c r="GIP52" s="75"/>
      <c r="GIQ52" s="75"/>
      <c r="GIR52" s="75"/>
      <c r="GIS52" s="75"/>
      <c r="GIT52" s="75"/>
      <c r="GIU52" s="75"/>
      <c r="GIV52" s="75"/>
      <c r="GIW52" s="75"/>
      <c r="GIX52" s="75"/>
      <c r="GIY52" s="75"/>
      <c r="GIZ52" s="75"/>
      <c r="GJA52" s="75"/>
      <c r="GJB52" s="75"/>
      <c r="GJC52" s="75"/>
      <c r="GJD52" s="75"/>
      <c r="GJE52" s="75"/>
      <c r="GJF52" s="75"/>
      <c r="GJG52" s="75"/>
      <c r="GJH52" s="75"/>
      <c r="GJI52" s="75"/>
      <c r="GJJ52" s="75"/>
      <c r="GJK52" s="75"/>
      <c r="GJL52" s="75"/>
      <c r="GJM52" s="75"/>
      <c r="GJN52" s="75"/>
      <c r="GJO52" s="75"/>
      <c r="GJP52" s="75"/>
      <c r="GJQ52" s="75"/>
      <c r="GJR52" s="75"/>
      <c r="GJS52" s="75"/>
      <c r="GJT52" s="75"/>
      <c r="GJU52" s="75"/>
      <c r="GJV52" s="75"/>
      <c r="GJW52" s="75"/>
      <c r="GJX52" s="75"/>
      <c r="GJY52" s="75"/>
      <c r="GJZ52" s="75"/>
      <c r="GKA52" s="75"/>
      <c r="GKB52" s="75"/>
      <c r="GKC52" s="75"/>
      <c r="GKD52" s="75"/>
      <c r="GKE52" s="75"/>
      <c r="GKF52" s="75"/>
      <c r="GKG52" s="75"/>
      <c r="GKH52" s="75"/>
      <c r="GKI52" s="75"/>
      <c r="GKJ52" s="75"/>
      <c r="GKK52" s="75"/>
      <c r="GKL52" s="75"/>
      <c r="GKM52" s="75"/>
      <c r="GKN52" s="75"/>
      <c r="GKO52" s="75"/>
      <c r="GKP52" s="75"/>
      <c r="GKQ52" s="75"/>
      <c r="GKR52" s="75"/>
      <c r="GKS52" s="75"/>
      <c r="GKT52" s="75"/>
      <c r="GKU52" s="75"/>
      <c r="GKV52" s="75"/>
      <c r="GKW52" s="75"/>
      <c r="GKX52" s="75"/>
      <c r="GKY52" s="75"/>
      <c r="GKZ52" s="75"/>
      <c r="GLA52" s="75"/>
      <c r="GLB52" s="75"/>
      <c r="GLC52" s="75"/>
      <c r="GLD52" s="75"/>
      <c r="GLE52" s="75"/>
      <c r="GLF52" s="75"/>
      <c r="GLG52" s="75"/>
      <c r="GLH52" s="75"/>
      <c r="GLI52" s="75"/>
      <c r="GLJ52" s="75"/>
      <c r="GLK52" s="75"/>
      <c r="GLL52" s="75"/>
      <c r="GLM52" s="75"/>
      <c r="GLN52" s="75"/>
      <c r="GLO52" s="75"/>
      <c r="GLP52" s="75"/>
      <c r="GLQ52" s="75"/>
      <c r="GLR52" s="75"/>
      <c r="GLS52" s="75"/>
      <c r="GLT52" s="75"/>
      <c r="GLU52" s="75"/>
      <c r="GLV52" s="75"/>
      <c r="GLW52" s="75"/>
      <c r="GLX52" s="75"/>
      <c r="GLY52" s="75"/>
      <c r="GLZ52" s="75"/>
      <c r="GMA52" s="75"/>
      <c r="GMB52" s="75"/>
      <c r="GMC52" s="75"/>
      <c r="GMD52" s="75"/>
      <c r="GME52" s="75"/>
      <c r="GMF52" s="75"/>
      <c r="GMG52" s="75"/>
      <c r="GMH52" s="75"/>
      <c r="GMI52" s="75"/>
      <c r="GMJ52" s="75"/>
      <c r="GMK52" s="75"/>
      <c r="GML52" s="75"/>
      <c r="GMM52" s="75"/>
      <c r="GMN52" s="75"/>
      <c r="GMO52" s="75"/>
      <c r="GMP52" s="75"/>
      <c r="GMQ52" s="75"/>
      <c r="GMR52" s="75"/>
      <c r="GMS52" s="75"/>
      <c r="GMT52" s="75"/>
      <c r="GMU52" s="75"/>
      <c r="GMV52" s="75"/>
      <c r="GMW52" s="75"/>
      <c r="GMX52" s="75"/>
      <c r="GMY52" s="75"/>
      <c r="GMZ52" s="75"/>
      <c r="GNA52" s="75"/>
      <c r="GNB52" s="75"/>
      <c r="GNC52" s="75"/>
      <c r="GND52" s="75"/>
      <c r="GNE52" s="75"/>
      <c r="GNF52" s="75"/>
      <c r="GNG52" s="75"/>
      <c r="GNH52" s="75"/>
      <c r="GNI52" s="75"/>
      <c r="GNJ52" s="75"/>
      <c r="GNK52" s="75"/>
      <c r="GNL52" s="75"/>
      <c r="GNM52" s="75"/>
      <c r="GNN52" s="75"/>
      <c r="GNO52" s="75"/>
      <c r="GNP52" s="75"/>
      <c r="GNQ52" s="75"/>
      <c r="GNR52" s="75"/>
      <c r="GNS52" s="75"/>
      <c r="GNT52" s="75"/>
      <c r="GNU52" s="75"/>
      <c r="GNV52" s="75"/>
      <c r="GNW52" s="75"/>
      <c r="GNX52" s="75"/>
      <c r="GNY52" s="75"/>
      <c r="GNZ52" s="75"/>
      <c r="GOA52" s="75"/>
      <c r="GOB52" s="75"/>
      <c r="GOC52" s="75"/>
      <c r="GOD52" s="75"/>
      <c r="GOE52" s="75"/>
      <c r="GOF52" s="75"/>
      <c r="GOG52" s="75"/>
      <c r="GOH52" s="75"/>
      <c r="GOI52" s="75"/>
      <c r="GOJ52" s="75"/>
      <c r="GOK52" s="75"/>
      <c r="GOL52" s="75"/>
      <c r="GOM52" s="75"/>
      <c r="GON52" s="75"/>
      <c r="GOO52" s="75"/>
      <c r="GOP52" s="75"/>
      <c r="GOQ52" s="75"/>
      <c r="GOR52" s="75"/>
      <c r="GOS52" s="75"/>
      <c r="GOT52" s="75"/>
      <c r="GOU52" s="75"/>
      <c r="GOV52" s="75"/>
      <c r="GOW52" s="75"/>
      <c r="GOX52" s="75"/>
      <c r="GOY52" s="75"/>
      <c r="GOZ52" s="75"/>
      <c r="GPA52" s="75"/>
      <c r="GPB52" s="75"/>
      <c r="GPC52" s="75"/>
      <c r="GPD52" s="75"/>
      <c r="GPE52" s="75"/>
      <c r="GPF52" s="75"/>
      <c r="GPG52" s="75"/>
      <c r="GPH52" s="75"/>
      <c r="GPI52" s="75"/>
      <c r="GPJ52" s="75"/>
      <c r="GPK52" s="75"/>
      <c r="GPL52" s="75"/>
      <c r="GPM52" s="75"/>
      <c r="GPN52" s="75"/>
      <c r="GPO52" s="75"/>
      <c r="GPP52" s="75"/>
      <c r="GPQ52" s="75"/>
      <c r="GPR52" s="75"/>
      <c r="GPS52" s="75"/>
      <c r="GPT52" s="75"/>
      <c r="GPU52" s="75"/>
      <c r="GPV52" s="75"/>
      <c r="GPW52" s="75"/>
      <c r="GPX52" s="75"/>
      <c r="GPY52" s="75"/>
      <c r="GPZ52" s="75"/>
      <c r="GQA52" s="75"/>
      <c r="GQB52" s="75"/>
      <c r="GQC52" s="75"/>
      <c r="GQD52" s="75"/>
      <c r="GQE52" s="75"/>
      <c r="GQF52" s="75"/>
      <c r="GQG52" s="75"/>
      <c r="GQH52" s="75"/>
      <c r="GQI52" s="75"/>
      <c r="GQJ52" s="75"/>
      <c r="GQK52" s="75"/>
      <c r="GQL52" s="75"/>
      <c r="GQM52" s="75"/>
      <c r="GQN52" s="75"/>
      <c r="GQO52" s="75"/>
      <c r="GQP52" s="75"/>
      <c r="GQQ52" s="75"/>
      <c r="GQR52" s="75"/>
      <c r="GQS52" s="75"/>
      <c r="GQT52" s="75"/>
      <c r="GQU52" s="75"/>
      <c r="GQV52" s="75"/>
      <c r="GQW52" s="75"/>
      <c r="GQX52" s="75"/>
      <c r="GQY52" s="75"/>
      <c r="GQZ52" s="75"/>
      <c r="GRA52" s="75"/>
      <c r="GRB52" s="75"/>
      <c r="GRC52" s="75"/>
      <c r="GRD52" s="75"/>
      <c r="GRE52" s="75"/>
      <c r="GRF52" s="75"/>
      <c r="GRG52" s="75"/>
      <c r="GRH52" s="75"/>
      <c r="GRI52" s="75"/>
      <c r="GRJ52" s="75"/>
      <c r="GRK52" s="75"/>
      <c r="GRL52" s="75"/>
      <c r="GRM52" s="75"/>
      <c r="GRN52" s="75"/>
      <c r="GRO52" s="75"/>
      <c r="GRP52" s="75"/>
      <c r="GRQ52" s="75"/>
      <c r="GRR52" s="75"/>
      <c r="GRS52" s="75"/>
      <c r="GRT52" s="75"/>
      <c r="GRU52" s="75"/>
      <c r="GRV52" s="75"/>
      <c r="GRW52" s="75"/>
      <c r="GRX52" s="75"/>
      <c r="GRY52" s="75"/>
      <c r="GRZ52" s="75"/>
      <c r="GSA52" s="75"/>
      <c r="GSB52" s="75"/>
      <c r="GSC52" s="75"/>
      <c r="GSD52" s="75"/>
      <c r="GSE52" s="75"/>
      <c r="GSF52" s="75"/>
      <c r="GSG52" s="75"/>
      <c r="GSH52" s="75"/>
      <c r="GSI52" s="75"/>
      <c r="GSJ52" s="75"/>
      <c r="GSK52" s="75"/>
      <c r="GSL52" s="75"/>
      <c r="GSM52" s="75"/>
      <c r="GSN52" s="75"/>
      <c r="GSO52" s="75"/>
      <c r="GSP52" s="75"/>
      <c r="GSQ52" s="75"/>
      <c r="GSR52" s="75"/>
      <c r="GSS52" s="75"/>
      <c r="GST52" s="75"/>
      <c r="GSU52" s="75"/>
      <c r="GSV52" s="75"/>
      <c r="GSW52" s="75"/>
      <c r="GSX52" s="75"/>
      <c r="GSY52" s="75"/>
      <c r="GSZ52" s="75"/>
      <c r="GTA52" s="75"/>
      <c r="GTB52" s="75"/>
      <c r="GTC52" s="75"/>
      <c r="GTD52" s="75"/>
      <c r="GTE52" s="75"/>
      <c r="GTF52" s="75"/>
      <c r="GTG52" s="75"/>
      <c r="GTH52" s="75"/>
      <c r="GTI52" s="75"/>
      <c r="GTJ52" s="75"/>
      <c r="GTK52" s="75"/>
      <c r="GTL52" s="75"/>
      <c r="GTM52" s="75"/>
      <c r="GTN52" s="75"/>
      <c r="GTO52" s="75"/>
      <c r="GTP52" s="75"/>
      <c r="GTQ52" s="75"/>
      <c r="GTR52" s="75"/>
      <c r="GTS52" s="75"/>
      <c r="GTT52" s="75"/>
      <c r="GTU52" s="75"/>
      <c r="GTV52" s="75"/>
      <c r="GTW52" s="75"/>
      <c r="GTX52" s="75"/>
      <c r="GTY52" s="75"/>
      <c r="GTZ52" s="75"/>
      <c r="GUA52" s="75"/>
      <c r="GUB52" s="75"/>
      <c r="GUC52" s="75"/>
      <c r="GUD52" s="75"/>
      <c r="GUE52" s="75"/>
      <c r="GUF52" s="75"/>
      <c r="GUG52" s="75"/>
      <c r="GUH52" s="75"/>
      <c r="GUI52" s="75"/>
      <c r="GUJ52" s="75"/>
      <c r="GUK52" s="75"/>
      <c r="GUL52" s="75"/>
      <c r="GUM52" s="75"/>
      <c r="GUN52" s="75"/>
      <c r="GUO52" s="75"/>
      <c r="GUP52" s="75"/>
      <c r="GUQ52" s="75"/>
      <c r="GUR52" s="75"/>
      <c r="GUS52" s="75"/>
      <c r="GUT52" s="75"/>
      <c r="GUU52" s="75"/>
      <c r="GUV52" s="75"/>
      <c r="GUW52" s="75"/>
      <c r="GUX52" s="75"/>
      <c r="GUY52" s="75"/>
      <c r="GUZ52" s="75"/>
      <c r="GVA52" s="75"/>
      <c r="GVB52" s="75"/>
      <c r="GVC52" s="75"/>
      <c r="GVD52" s="75"/>
      <c r="GVE52" s="75"/>
      <c r="GVF52" s="75"/>
      <c r="GVG52" s="75"/>
      <c r="GVH52" s="75"/>
      <c r="GVI52" s="75"/>
      <c r="GVJ52" s="75"/>
      <c r="GVK52" s="75"/>
      <c r="GVL52" s="75"/>
      <c r="GVM52" s="75"/>
      <c r="GVN52" s="75"/>
      <c r="GVO52" s="75"/>
      <c r="GVP52" s="75"/>
      <c r="GVQ52" s="75"/>
      <c r="GVR52" s="75"/>
      <c r="GVS52" s="75"/>
      <c r="GVT52" s="75"/>
      <c r="GVU52" s="75"/>
      <c r="GVV52" s="75"/>
      <c r="GVW52" s="75"/>
      <c r="GVX52" s="75"/>
      <c r="GVY52" s="75"/>
      <c r="GVZ52" s="75"/>
      <c r="GWA52" s="75"/>
      <c r="GWB52" s="75"/>
      <c r="GWC52" s="75"/>
      <c r="GWD52" s="75"/>
      <c r="GWE52" s="75"/>
      <c r="GWF52" s="75"/>
      <c r="GWG52" s="75"/>
      <c r="GWH52" s="75"/>
      <c r="GWI52" s="75"/>
      <c r="GWJ52" s="75"/>
      <c r="GWK52" s="75"/>
      <c r="GWL52" s="75"/>
      <c r="GWM52" s="75"/>
      <c r="GWN52" s="75"/>
      <c r="GWO52" s="75"/>
      <c r="GWP52" s="75"/>
      <c r="GWQ52" s="75"/>
      <c r="GWR52" s="75"/>
      <c r="GWS52" s="75"/>
      <c r="GWT52" s="75"/>
      <c r="GWU52" s="75"/>
      <c r="GWV52" s="75"/>
      <c r="GWW52" s="75"/>
      <c r="GWX52" s="75"/>
      <c r="GWY52" s="75"/>
      <c r="GWZ52" s="75"/>
      <c r="GXA52" s="75"/>
      <c r="GXB52" s="75"/>
      <c r="GXC52" s="75"/>
      <c r="GXD52" s="75"/>
      <c r="GXE52" s="75"/>
      <c r="GXF52" s="75"/>
      <c r="GXG52" s="75"/>
      <c r="GXH52" s="75"/>
      <c r="GXI52" s="75"/>
      <c r="GXJ52" s="75"/>
      <c r="GXK52" s="75"/>
      <c r="GXL52" s="75"/>
      <c r="GXM52" s="75"/>
      <c r="GXN52" s="75"/>
      <c r="GXO52" s="75"/>
      <c r="GXP52" s="75"/>
      <c r="GXQ52" s="75"/>
      <c r="GXR52" s="75"/>
      <c r="GXS52" s="75"/>
      <c r="GXT52" s="75"/>
      <c r="GXU52" s="75"/>
      <c r="GXV52" s="75"/>
      <c r="GXW52" s="75"/>
      <c r="GXX52" s="75"/>
      <c r="GXY52" s="75"/>
      <c r="GXZ52" s="75"/>
      <c r="GYA52" s="75"/>
      <c r="GYB52" s="75"/>
      <c r="GYC52" s="75"/>
      <c r="GYD52" s="75"/>
      <c r="GYE52" s="75"/>
      <c r="GYF52" s="75"/>
      <c r="GYG52" s="75"/>
      <c r="GYH52" s="75"/>
      <c r="GYI52" s="75"/>
      <c r="GYJ52" s="75"/>
      <c r="GYK52" s="75"/>
      <c r="GYL52" s="75"/>
      <c r="GYM52" s="75"/>
      <c r="GYN52" s="75"/>
      <c r="GYO52" s="75"/>
      <c r="GYP52" s="75"/>
      <c r="GYQ52" s="75"/>
      <c r="GYR52" s="75"/>
      <c r="GYS52" s="75"/>
      <c r="GYT52" s="75"/>
      <c r="GYU52" s="75"/>
      <c r="GYV52" s="75"/>
      <c r="GYW52" s="75"/>
      <c r="GYX52" s="75"/>
      <c r="GYY52" s="75"/>
      <c r="GYZ52" s="75"/>
      <c r="GZA52" s="75"/>
      <c r="GZB52" s="75"/>
      <c r="GZC52" s="75"/>
      <c r="GZD52" s="75"/>
      <c r="GZE52" s="75"/>
      <c r="GZF52" s="75"/>
      <c r="GZG52" s="75"/>
      <c r="GZH52" s="75"/>
      <c r="GZI52" s="75"/>
      <c r="GZJ52" s="75"/>
      <c r="GZK52" s="75"/>
      <c r="GZL52" s="75"/>
      <c r="GZM52" s="75"/>
      <c r="GZN52" s="75"/>
      <c r="GZO52" s="75"/>
      <c r="GZP52" s="75"/>
      <c r="GZQ52" s="75"/>
      <c r="GZR52" s="75"/>
      <c r="GZS52" s="75"/>
      <c r="GZT52" s="75"/>
      <c r="GZU52" s="75"/>
      <c r="GZV52" s="75"/>
      <c r="GZW52" s="75"/>
      <c r="GZX52" s="75"/>
      <c r="GZY52" s="75"/>
      <c r="GZZ52" s="75"/>
      <c r="HAA52" s="75"/>
      <c r="HAB52" s="75"/>
      <c r="HAC52" s="75"/>
      <c r="HAD52" s="75"/>
      <c r="HAE52" s="75"/>
      <c r="HAF52" s="75"/>
      <c r="HAG52" s="75"/>
      <c r="HAH52" s="75"/>
      <c r="HAI52" s="75"/>
      <c r="HAJ52" s="75"/>
      <c r="HAK52" s="75"/>
      <c r="HAL52" s="75"/>
      <c r="HAM52" s="75"/>
      <c r="HAN52" s="75"/>
      <c r="HAO52" s="75"/>
      <c r="HAP52" s="75"/>
      <c r="HAQ52" s="75"/>
      <c r="HAR52" s="75"/>
      <c r="HAS52" s="75"/>
      <c r="HAT52" s="75"/>
      <c r="HAU52" s="75"/>
      <c r="HAV52" s="75"/>
      <c r="HAW52" s="75"/>
      <c r="HAX52" s="75"/>
      <c r="HAY52" s="75"/>
      <c r="HAZ52" s="75"/>
      <c r="HBA52" s="75"/>
      <c r="HBB52" s="75"/>
      <c r="HBC52" s="75"/>
      <c r="HBD52" s="75"/>
      <c r="HBE52" s="75"/>
      <c r="HBF52" s="75"/>
      <c r="HBG52" s="75"/>
      <c r="HBH52" s="75"/>
      <c r="HBI52" s="75"/>
      <c r="HBJ52" s="75"/>
      <c r="HBK52" s="75"/>
      <c r="HBL52" s="75"/>
      <c r="HBM52" s="75"/>
      <c r="HBN52" s="75"/>
      <c r="HBO52" s="75"/>
      <c r="HBP52" s="75"/>
      <c r="HBQ52" s="75"/>
      <c r="HBR52" s="75"/>
      <c r="HBS52" s="75"/>
      <c r="HBT52" s="75"/>
      <c r="HBU52" s="75"/>
      <c r="HBV52" s="75"/>
      <c r="HBW52" s="75"/>
      <c r="HBX52" s="75"/>
      <c r="HBY52" s="75"/>
      <c r="HBZ52" s="75"/>
      <c r="HCA52" s="75"/>
      <c r="HCB52" s="75"/>
      <c r="HCC52" s="75"/>
      <c r="HCD52" s="75"/>
      <c r="HCE52" s="75"/>
      <c r="HCF52" s="75"/>
      <c r="HCG52" s="75"/>
      <c r="HCH52" s="75"/>
      <c r="HCI52" s="75"/>
      <c r="HCJ52" s="75"/>
      <c r="HCK52" s="75"/>
      <c r="HCL52" s="75"/>
      <c r="HCM52" s="75"/>
      <c r="HCN52" s="75"/>
      <c r="HCO52" s="75"/>
      <c r="HCP52" s="75"/>
      <c r="HCQ52" s="75"/>
      <c r="HCR52" s="75"/>
      <c r="HCS52" s="75"/>
      <c r="HCT52" s="75"/>
      <c r="HCU52" s="75"/>
      <c r="HCV52" s="75"/>
      <c r="HCW52" s="75"/>
      <c r="HCX52" s="75"/>
      <c r="HCY52" s="75"/>
      <c r="HCZ52" s="75"/>
      <c r="HDA52" s="75"/>
      <c r="HDB52" s="75"/>
      <c r="HDC52" s="75"/>
      <c r="HDD52" s="75"/>
      <c r="HDE52" s="75"/>
      <c r="HDF52" s="75"/>
      <c r="HDG52" s="75"/>
      <c r="HDH52" s="75"/>
      <c r="HDI52" s="75"/>
      <c r="HDJ52" s="75"/>
      <c r="HDK52" s="75"/>
      <c r="HDL52" s="75"/>
      <c r="HDM52" s="75"/>
      <c r="HDN52" s="75"/>
      <c r="HDO52" s="75"/>
      <c r="HDP52" s="75"/>
      <c r="HDQ52" s="75"/>
      <c r="HDR52" s="75"/>
      <c r="HDS52" s="75"/>
      <c r="HDT52" s="75"/>
      <c r="HDU52" s="75"/>
      <c r="HDV52" s="75"/>
      <c r="HDW52" s="75"/>
      <c r="HDX52" s="75"/>
      <c r="HDY52" s="75"/>
      <c r="HDZ52" s="75"/>
      <c r="HEA52" s="75"/>
      <c r="HEB52" s="75"/>
      <c r="HEC52" s="75"/>
      <c r="HED52" s="75"/>
      <c r="HEE52" s="75"/>
      <c r="HEF52" s="75"/>
      <c r="HEG52" s="75"/>
      <c r="HEH52" s="75"/>
      <c r="HEI52" s="75"/>
      <c r="HEJ52" s="75"/>
      <c r="HEK52" s="75"/>
      <c r="HEL52" s="75"/>
      <c r="HEM52" s="75"/>
      <c r="HEN52" s="75"/>
      <c r="HEO52" s="75"/>
      <c r="HEP52" s="75"/>
      <c r="HEQ52" s="75"/>
      <c r="HER52" s="75"/>
      <c r="HES52" s="75"/>
      <c r="HET52" s="75"/>
      <c r="HEU52" s="75"/>
      <c r="HEV52" s="75"/>
      <c r="HEW52" s="75"/>
      <c r="HEX52" s="75"/>
      <c r="HEY52" s="75"/>
      <c r="HEZ52" s="75"/>
      <c r="HFA52" s="75"/>
      <c r="HFB52" s="75"/>
      <c r="HFC52" s="75"/>
      <c r="HFD52" s="75"/>
      <c r="HFE52" s="75"/>
      <c r="HFF52" s="75"/>
      <c r="HFG52" s="75"/>
      <c r="HFH52" s="75"/>
      <c r="HFI52" s="75"/>
      <c r="HFJ52" s="75"/>
      <c r="HFK52" s="75"/>
      <c r="HFL52" s="75"/>
      <c r="HFM52" s="75"/>
      <c r="HFN52" s="75"/>
      <c r="HFO52" s="75"/>
      <c r="HFP52" s="75"/>
      <c r="HFQ52" s="75"/>
      <c r="HFR52" s="75"/>
      <c r="HFS52" s="75"/>
      <c r="HFT52" s="75"/>
      <c r="HFU52" s="75"/>
      <c r="HFV52" s="75"/>
      <c r="HFW52" s="75"/>
      <c r="HFX52" s="75"/>
      <c r="HFY52" s="75"/>
      <c r="HFZ52" s="75"/>
      <c r="HGA52" s="75"/>
      <c r="HGB52" s="75"/>
      <c r="HGC52" s="75"/>
      <c r="HGD52" s="75"/>
      <c r="HGE52" s="75"/>
      <c r="HGF52" s="75"/>
      <c r="HGG52" s="75"/>
      <c r="HGH52" s="75"/>
      <c r="HGI52" s="75"/>
      <c r="HGJ52" s="75"/>
      <c r="HGK52" s="75"/>
      <c r="HGL52" s="75"/>
      <c r="HGM52" s="75"/>
      <c r="HGN52" s="75"/>
      <c r="HGO52" s="75"/>
      <c r="HGP52" s="75"/>
      <c r="HGQ52" s="75"/>
      <c r="HGR52" s="75"/>
      <c r="HGS52" s="75"/>
      <c r="HGT52" s="75"/>
      <c r="HGU52" s="75"/>
      <c r="HGV52" s="75"/>
      <c r="HGW52" s="75"/>
      <c r="HGX52" s="75"/>
      <c r="HGY52" s="75"/>
      <c r="HGZ52" s="75"/>
      <c r="HHA52" s="75"/>
      <c r="HHB52" s="75"/>
      <c r="HHC52" s="75"/>
      <c r="HHD52" s="75"/>
      <c r="HHE52" s="75"/>
      <c r="HHF52" s="75"/>
      <c r="HHG52" s="75"/>
      <c r="HHH52" s="75"/>
      <c r="HHI52" s="75"/>
      <c r="HHJ52" s="75"/>
      <c r="HHK52" s="75"/>
      <c r="HHL52" s="75"/>
      <c r="HHM52" s="75"/>
      <c r="HHN52" s="75"/>
      <c r="HHO52" s="75"/>
      <c r="HHP52" s="75"/>
      <c r="HHQ52" s="75"/>
      <c r="HHR52" s="75"/>
      <c r="HHS52" s="75"/>
      <c r="HHT52" s="75"/>
      <c r="HHU52" s="75"/>
      <c r="HHV52" s="75"/>
      <c r="HHW52" s="75"/>
      <c r="HHX52" s="75"/>
      <c r="HHY52" s="75"/>
      <c r="HHZ52" s="75"/>
      <c r="HIA52" s="75"/>
      <c r="HIB52" s="75"/>
      <c r="HIC52" s="75"/>
      <c r="HID52" s="75"/>
      <c r="HIE52" s="75"/>
      <c r="HIF52" s="75"/>
      <c r="HIG52" s="75"/>
      <c r="HIH52" s="75"/>
      <c r="HII52" s="75"/>
      <c r="HIJ52" s="75"/>
      <c r="HIK52" s="75"/>
      <c r="HIL52" s="75"/>
      <c r="HIM52" s="75"/>
      <c r="HIN52" s="75"/>
      <c r="HIO52" s="75"/>
      <c r="HIP52" s="75"/>
      <c r="HIQ52" s="75"/>
      <c r="HIR52" s="75"/>
      <c r="HIS52" s="75"/>
      <c r="HIT52" s="75"/>
      <c r="HIU52" s="75"/>
      <c r="HIV52" s="75"/>
      <c r="HIW52" s="75"/>
      <c r="HIX52" s="75"/>
      <c r="HIY52" s="75"/>
      <c r="HIZ52" s="75"/>
      <c r="HJA52" s="75"/>
      <c r="HJB52" s="75"/>
      <c r="HJC52" s="75"/>
      <c r="HJD52" s="75"/>
      <c r="HJE52" s="75"/>
      <c r="HJF52" s="75"/>
      <c r="HJG52" s="75"/>
      <c r="HJH52" s="75"/>
      <c r="HJI52" s="75"/>
      <c r="HJJ52" s="75"/>
      <c r="HJK52" s="75"/>
      <c r="HJL52" s="75"/>
      <c r="HJM52" s="75"/>
      <c r="HJN52" s="75"/>
      <c r="HJO52" s="75"/>
      <c r="HJP52" s="75"/>
      <c r="HJQ52" s="75"/>
      <c r="HJR52" s="75"/>
      <c r="HJS52" s="75"/>
      <c r="HJT52" s="75"/>
      <c r="HJU52" s="75"/>
      <c r="HJV52" s="75"/>
      <c r="HJW52" s="75"/>
      <c r="HJX52" s="75"/>
      <c r="HJY52" s="75"/>
      <c r="HJZ52" s="75"/>
      <c r="HKA52" s="75"/>
      <c r="HKB52" s="75"/>
      <c r="HKC52" s="75"/>
      <c r="HKD52" s="75"/>
      <c r="HKE52" s="75"/>
      <c r="HKF52" s="75"/>
      <c r="HKG52" s="75"/>
      <c r="HKH52" s="75"/>
      <c r="HKI52" s="75"/>
      <c r="HKJ52" s="75"/>
      <c r="HKK52" s="75"/>
      <c r="HKL52" s="75"/>
      <c r="HKM52" s="75"/>
      <c r="HKN52" s="75"/>
      <c r="HKO52" s="75"/>
      <c r="HKP52" s="75"/>
      <c r="HKQ52" s="75"/>
      <c r="HKR52" s="75"/>
      <c r="HKS52" s="75"/>
      <c r="HKT52" s="75"/>
      <c r="HKU52" s="75"/>
      <c r="HKV52" s="75"/>
      <c r="HKW52" s="75"/>
      <c r="HKX52" s="75"/>
      <c r="HKY52" s="75"/>
      <c r="HKZ52" s="75"/>
      <c r="HLA52" s="75"/>
      <c r="HLB52" s="75"/>
      <c r="HLC52" s="75"/>
      <c r="HLD52" s="75"/>
      <c r="HLE52" s="75"/>
      <c r="HLF52" s="75"/>
      <c r="HLG52" s="75"/>
      <c r="HLH52" s="75"/>
      <c r="HLI52" s="75"/>
      <c r="HLJ52" s="75"/>
      <c r="HLK52" s="75"/>
      <c r="HLL52" s="75"/>
      <c r="HLM52" s="75"/>
      <c r="HLN52" s="75"/>
      <c r="HLO52" s="75"/>
      <c r="HLP52" s="75"/>
      <c r="HLQ52" s="75"/>
      <c r="HLR52" s="75"/>
      <c r="HLS52" s="75"/>
      <c r="HLT52" s="75"/>
      <c r="HLU52" s="75"/>
      <c r="HLV52" s="75"/>
      <c r="HLW52" s="75"/>
      <c r="HLX52" s="75"/>
      <c r="HLY52" s="75"/>
      <c r="HLZ52" s="75"/>
      <c r="HMA52" s="75"/>
      <c r="HMB52" s="75"/>
      <c r="HMC52" s="75"/>
      <c r="HMD52" s="75"/>
      <c r="HME52" s="75"/>
      <c r="HMF52" s="75"/>
      <c r="HMG52" s="75"/>
      <c r="HMH52" s="75"/>
      <c r="HMI52" s="75"/>
      <c r="HMJ52" s="75"/>
      <c r="HMK52" s="75"/>
      <c r="HML52" s="75"/>
      <c r="HMM52" s="75"/>
      <c r="HMN52" s="75"/>
      <c r="HMO52" s="75"/>
      <c r="HMP52" s="75"/>
      <c r="HMQ52" s="75"/>
      <c r="HMR52" s="75"/>
      <c r="HMS52" s="75"/>
      <c r="HMT52" s="75"/>
      <c r="HMU52" s="75"/>
      <c r="HMV52" s="75"/>
      <c r="HMW52" s="75"/>
      <c r="HMX52" s="75"/>
      <c r="HMY52" s="75"/>
      <c r="HMZ52" s="75"/>
      <c r="HNA52" s="75"/>
      <c r="HNB52" s="75"/>
      <c r="HNC52" s="75"/>
      <c r="HND52" s="75"/>
      <c r="HNE52" s="75"/>
      <c r="HNF52" s="75"/>
      <c r="HNG52" s="75"/>
      <c r="HNH52" s="75"/>
      <c r="HNI52" s="75"/>
      <c r="HNJ52" s="75"/>
      <c r="HNK52" s="75"/>
      <c r="HNL52" s="75"/>
      <c r="HNM52" s="75"/>
      <c r="HNN52" s="75"/>
      <c r="HNO52" s="75"/>
      <c r="HNP52" s="75"/>
      <c r="HNQ52" s="75"/>
      <c r="HNR52" s="75"/>
      <c r="HNS52" s="75"/>
      <c r="HNT52" s="75"/>
      <c r="HNU52" s="75"/>
      <c r="HNV52" s="75"/>
      <c r="HNW52" s="75"/>
      <c r="HNX52" s="75"/>
      <c r="HNY52" s="75"/>
      <c r="HNZ52" s="75"/>
      <c r="HOA52" s="75"/>
      <c r="HOB52" s="75"/>
      <c r="HOC52" s="75"/>
      <c r="HOD52" s="75"/>
      <c r="HOE52" s="75"/>
      <c r="HOF52" s="75"/>
      <c r="HOG52" s="75"/>
      <c r="HOH52" s="75"/>
      <c r="HOI52" s="75"/>
      <c r="HOJ52" s="75"/>
      <c r="HOK52" s="75"/>
      <c r="HOL52" s="75"/>
      <c r="HOM52" s="75"/>
      <c r="HON52" s="75"/>
      <c r="HOO52" s="75"/>
      <c r="HOP52" s="75"/>
      <c r="HOQ52" s="75"/>
      <c r="HOR52" s="75"/>
      <c r="HOS52" s="75"/>
      <c r="HOT52" s="75"/>
      <c r="HOU52" s="75"/>
      <c r="HOV52" s="75"/>
      <c r="HOW52" s="75"/>
      <c r="HOX52" s="75"/>
      <c r="HOY52" s="75"/>
      <c r="HOZ52" s="75"/>
      <c r="HPA52" s="75"/>
      <c r="HPB52" s="75"/>
      <c r="HPC52" s="75"/>
      <c r="HPD52" s="75"/>
      <c r="HPE52" s="75"/>
      <c r="HPF52" s="75"/>
      <c r="HPG52" s="75"/>
      <c r="HPH52" s="75"/>
      <c r="HPI52" s="75"/>
      <c r="HPJ52" s="75"/>
      <c r="HPK52" s="75"/>
      <c r="HPL52" s="75"/>
      <c r="HPM52" s="75"/>
      <c r="HPN52" s="75"/>
      <c r="HPO52" s="75"/>
      <c r="HPP52" s="75"/>
      <c r="HPQ52" s="75"/>
      <c r="HPR52" s="75"/>
      <c r="HPS52" s="75"/>
      <c r="HPT52" s="75"/>
      <c r="HPU52" s="75"/>
      <c r="HPV52" s="75"/>
      <c r="HPW52" s="75"/>
      <c r="HPX52" s="75"/>
      <c r="HPY52" s="75"/>
      <c r="HPZ52" s="75"/>
      <c r="HQA52" s="75"/>
      <c r="HQB52" s="75"/>
      <c r="HQC52" s="75"/>
      <c r="HQD52" s="75"/>
      <c r="HQE52" s="75"/>
      <c r="HQF52" s="75"/>
      <c r="HQG52" s="75"/>
      <c r="HQH52" s="75"/>
      <c r="HQI52" s="75"/>
      <c r="HQJ52" s="75"/>
      <c r="HQK52" s="75"/>
      <c r="HQL52" s="75"/>
      <c r="HQM52" s="75"/>
      <c r="HQN52" s="75"/>
      <c r="HQO52" s="75"/>
      <c r="HQP52" s="75"/>
      <c r="HQQ52" s="75"/>
      <c r="HQR52" s="75"/>
      <c r="HQS52" s="75"/>
      <c r="HQT52" s="75"/>
      <c r="HQU52" s="75"/>
      <c r="HQV52" s="75"/>
      <c r="HQW52" s="75"/>
      <c r="HQX52" s="75"/>
      <c r="HQY52" s="75"/>
      <c r="HQZ52" s="75"/>
      <c r="HRA52" s="75"/>
      <c r="HRB52" s="75"/>
      <c r="HRC52" s="75"/>
      <c r="HRD52" s="75"/>
      <c r="HRE52" s="75"/>
      <c r="HRF52" s="75"/>
      <c r="HRG52" s="75"/>
      <c r="HRH52" s="75"/>
      <c r="HRI52" s="75"/>
      <c r="HRJ52" s="75"/>
      <c r="HRK52" s="75"/>
      <c r="HRL52" s="75"/>
      <c r="HRM52" s="75"/>
      <c r="HRN52" s="75"/>
      <c r="HRO52" s="75"/>
      <c r="HRP52" s="75"/>
      <c r="HRQ52" s="75"/>
      <c r="HRR52" s="75"/>
      <c r="HRS52" s="75"/>
      <c r="HRT52" s="75"/>
      <c r="HRU52" s="75"/>
      <c r="HRV52" s="75"/>
      <c r="HRW52" s="75"/>
      <c r="HRX52" s="75"/>
      <c r="HRY52" s="75"/>
      <c r="HRZ52" s="75"/>
      <c r="HSA52" s="75"/>
      <c r="HSB52" s="75"/>
      <c r="HSC52" s="75"/>
      <c r="HSD52" s="75"/>
      <c r="HSE52" s="75"/>
      <c r="HSF52" s="75"/>
      <c r="HSG52" s="75"/>
      <c r="HSH52" s="75"/>
      <c r="HSI52" s="75"/>
      <c r="HSJ52" s="75"/>
      <c r="HSK52" s="75"/>
      <c r="HSL52" s="75"/>
      <c r="HSM52" s="75"/>
      <c r="HSN52" s="75"/>
      <c r="HSO52" s="75"/>
      <c r="HSP52" s="75"/>
      <c r="HSQ52" s="75"/>
      <c r="HSR52" s="75"/>
      <c r="HSS52" s="75"/>
      <c r="HST52" s="75"/>
      <c r="HSU52" s="75"/>
      <c r="HSV52" s="75"/>
      <c r="HSW52" s="75"/>
      <c r="HSX52" s="75"/>
      <c r="HSY52" s="75"/>
      <c r="HSZ52" s="75"/>
      <c r="HTA52" s="75"/>
      <c r="HTB52" s="75"/>
      <c r="HTC52" s="75"/>
      <c r="HTD52" s="75"/>
      <c r="HTE52" s="75"/>
      <c r="HTF52" s="75"/>
      <c r="HTG52" s="75"/>
      <c r="HTH52" s="75"/>
      <c r="HTI52" s="75"/>
      <c r="HTJ52" s="75"/>
      <c r="HTK52" s="75"/>
      <c r="HTL52" s="75"/>
      <c r="HTM52" s="75"/>
      <c r="HTN52" s="75"/>
      <c r="HTO52" s="75"/>
      <c r="HTP52" s="75"/>
      <c r="HTQ52" s="75"/>
      <c r="HTR52" s="75"/>
      <c r="HTS52" s="75"/>
      <c r="HTT52" s="75"/>
      <c r="HTU52" s="75"/>
      <c r="HTV52" s="75"/>
      <c r="HTW52" s="75"/>
      <c r="HTX52" s="75"/>
      <c r="HTY52" s="75"/>
      <c r="HTZ52" s="75"/>
      <c r="HUA52" s="75"/>
      <c r="HUB52" s="75"/>
      <c r="HUC52" s="75"/>
      <c r="HUD52" s="75"/>
      <c r="HUE52" s="75"/>
      <c r="HUF52" s="75"/>
      <c r="HUG52" s="75"/>
      <c r="HUH52" s="75"/>
      <c r="HUI52" s="75"/>
      <c r="HUJ52" s="75"/>
      <c r="HUK52" s="75"/>
      <c r="HUL52" s="75"/>
      <c r="HUM52" s="75"/>
      <c r="HUN52" s="75"/>
      <c r="HUO52" s="75"/>
      <c r="HUP52" s="75"/>
      <c r="HUQ52" s="75"/>
      <c r="HUR52" s="75"/>
      <c r="HUS52" s="75"/>
      <c r="HUT52" s="75"/>
      <c r="HUU52" s="75"/>
      <c r="HUV52" s="75"/>
      <c r="HUW52" s="75"/>
      <c r="HUX52" s="75"/>
      <c r="HUY52" s="75"/>
      <c r="HUZ52" s="75"/>
      <c r="HVA52" s="75"/>
      <c r="HVB52" s="75"/>
      <c r="HVC52" s="75"/>
      <c r="HVD52" s="75"/>
      <c r="HVE52" s="75"/>
      <c r="HVF52" s="75"/>
      <c r="HVG52" s="75"/>
      <c r="HVH52" s="75"/>
      <c r="HVI52" s="75"/>
      <c r="HVJ52" s="75"/>
      <c r="HVK52" s="75"/>
      <c r="HVL52" s="75"/>
      <c r="HVM52" s="75"/>
      <c r="HVN52" s="75"/>
      <c r="HVO52" s="75"/>
      <c r="HVP52" s="75"/>
      <c r="HVQ52" s="75"/>
      <c r="HVR52" s="75"/>
      <c r="HVS52" s="75"/>
      <c r="HVT52" s="75"/>
      <c r="HVU52" s="75"/>
      <c r="HVV52" s="75"/>
      <c r="HVW52" s="75"/>
      <c r="HVX52" s="75"/>
      <c r="HVY52" s="75"/>
      <c r="HVZ52" s="75"/>
      <c r="HWA52" s="75"/>
      <c r="HWB52" s="75"/>
      <c r="HWC52" s="75"/>
      <c r="HWD52" s="75"/>
      <c r="HWE52" s="75"/>
      <c r="HWF52" s="75"/>
      <c r="HWG52" s="75"/>
      <c r="HWH52" s="75"/>
      <c r="HWI52" s="75"/>
      <c r="HWJ52" s="75"/>
      <c r="HWK52" s="75"/>
      <c r="HWL52" s="75"/>
      <c r="HWM52" s="75"/>
      <c r="HWN52" s="75"/>
      <c r="HWO52" s="75"/>
      <c r="HWP52" s="75"/>
      <c r="HWQ52" s="75"/>
      <c r="HWR52" s="75"/>
      <c r="HWS52" s="75"/>
      <c r="HWT52" s="75"/>
      <c r="HWU52" s="75"/>
      <c r="HWV52" s="75"/>
      <c r="HWW52" s="75"/>
      <c r="HWX52" s="75"/>
      <c r="HWY52" s="75"/>
      <c r="HWZ52" s="75"/>
      <c r="HXA52" s="75"/>
      <c r="HXB52" s="75"/>
      <c r="HXC52" s="75"/>
      <c r="HXD52" s="75"/>
      <c r="HXE52" s="75"/>
      <c r="HXF52" s="75"/>
      <c r="HXG52" s="75"/>
      <c r="HXH52" s="75"/>
      <c r="HXI52" s="75"/>
      <c r="HXJ52" s="75"/>
      <c r="HXK52" s="75"/>
      <c r="HXL52" s="75"/>
      <c r="HXM52" s="75"/>
      <c r="HXN52" s="75"/>
      <c r="HXO52" s="75"/>
      <c r="HXP52" s="75"/>
      <c r="HXQ52" s="75"/>
      <c r="HXR52" s="75"/>
      <c r="HXS52" s="75"/>
      <c r="HXT52" s="75"/>
      <c r="HXU52" s="75"/>
      <c r="HXV52" s="75"/>
      <c r="HXW52" s="75"/>
      <c r="HXX52" s="75"/>
      <c r="HXY52" s="75"/>
      <c r="HXZ52" s="75"/>
      <c r="HYA52" s="75"/>
      <c r="HYB52" s="75"/>
      <c r="HYC52" s="75"/>
      <c r="HYD52" s="75"/>
      <c r="HYE52" s="75"/>
      <c r="HYF52" s="75"/>
      <c r="HYG52" s="75"/>
      <c r="HYH52" s="75"/>
      <c r="HYI52" s="75"/>
      <c r="HYJ52" s="75"/>
      <c r="HYK52" s="75"/>
      <c r="HYL52" s="75"/>
      <c r="HYM52" s="75"/>
      <c r="HYN52" s="75"/>
      <c r="HYO52" s="75"/>
      <c r="HYP52" s="75"/>
      <c r="HYQ52" s="75"/>
      <c r="HYR52" s="75"/>
      <c r="HYS52" s="75"/>
      <c r="HYT52" s="75"/>
      <c r="HYU52" s="75"/>
      <c r="HYV52" s="75"/>
      <c r="HYW52" s="75"/>
      <c r="HYX52" s="75"/>
      <c r="HYY52" s="75"/>
      <c r="HYZ52" s="75"/>
      <c r="HZA52" s="75"/>
      <c r="HZB52" s="75"/>
      <c r="HZC52" s="75"/>
      <c r="HZD52" s="75"/>
      <c r="HZE52" s="75"/>
      <c r="HZF52" s="75"/>
      <c r="HZG52" s="75"/>
      <c r="HZH52" s="75"/>
      <c r="HZI52" s="75"/>
      <c r="HZJ52" s="75"/>
      <c r="HZK52" s="75"/>
      <c r="HZL52" s="75"/>
      <c r="HZM52" s="75"/>
      <c r="HZN52" s="75"/>
      <c r="HZO52" s="75"/>
      <c r="HZP52" s="75"/>
      <c r="HZQ52" s="75"/>
      <c r="HZR52" s="75"/>
      <c r="HZS52" s="75"/>
      <c r="HZT52" s="75"/>
      <c r="HZU52" s="75"/>
      <c r="HZV52" s="75"/>
      <c r="HZW52" s="75"/>
      <c r="HZX52" s="75"/>
      <c r="HZY52" s="75"/>
      <c r="HZZ52" s="75"/>
      <c r="IAA52" s="75"/>
      <c r="IAB52" s="75"/>
      <c r="IAC52" s="75"/>
      <c r="IAD52" s="75"/>
      <c r="IAE52" s="75"/>
      <c r="IAF52" s="75"/>
      <c r="IAG52" s="75"/>
      <c r="IAH52" s="75"/>
      <c r="IAI52" s="75"/>
      <c r="IAJ52" s="75"/>
      <c r="IAK52" s="75"/>
      <c r="IAL52" s="75"/>
      <c r="IAM52" s="75"/>
      <c r="IAN52" s="75"/>
      <c r="IAO52" s="75"/>
      <c r="IAP52" s="75"/>
      <c r="IAQ52" s="75"/>
      <c r="IAR52" s="75"/>
      <c r="IAS52" s="75"/>
      <c r="IAT52" s="75"/>
      <c r="IAU52" s="75"/>
      <c r="IAV52" s="75"/>
      <c r="IAW52" s="75"/>
      <c r="IAX52" s="75"/>
      <c r="IAY52" s="75"/>
      <c r="IAZ52" s="75"/>
      <c r="IBA52" s="75"/>
      <c r="IBB52" s="75"/>
      <c r="IBC52" s="75"/>
      <c r="IBD52" s="75"/>
      <c r="IBE52" s="75"/>
      <c r="IBF52" s="75"/>
      <c r="IBG52" s="75"/>
      <c r="IBH52" s="75"/>
      <c r="IBI52" s="75"/>
      <c r="IBJ52" s="75"/>
      <c r="IBK52" s="75"/>
      <c r="IBL52" s="75"/>
      <c r="IBM52" s="75"/>
      <c r="IBN52" s="75"/>
      <c r="IBO52" s="75"/>
      <c r="IBP52" s="75"/>
      <c r="IBQ52" s="75"/>
      <c r="IBR52" s="75"/>
      <c r="IBS52" s="75"/>
      <c r="IBT52" s="75"/>
      <c r="IBU52" s="75"/>
      <c r="IBV52" s="75"/>
      <c r="IBW52" s="75"/>
      <c r="IBX52" s="75"/>
      <c r="IBY52" s="75"/>
      <c r="IBZ52" s="75"/>
      <c r="ICA52" s="75"/>
      <c r="ICB52" s="75"/>
      <c r="ICC52" s="75"/>
      <c r="ICD52" s="75"/>
      <c r="ICE52" s="75"/>
      <c r="ICF52" s="75"/>
      <c r="ICG52" s="75"/>
      <c r="ICH52" s="75"/>
      <c r="ICI52" s="75"/>
      <c r="ICJ52" s="75"/>
      <c r="ICK52" s="75"/>
      <c r="ICL52" s="75"/>
      <c r="ICM52" s="75"/>
      <c r="ICN52" s="75"/>
      <c r="ICO52" s="75"/>
      <c r="ICP52" s="75"/>
      <c r="ICQ52" s="75"/>
      <c r="ICR52" s="75"/>
      <c r="ICS52" s="75"/>
      <c r="ICT52" s="75"/>
      <c r="ICU52" s="75"/>
      <c r="ICV52" s="75"/>
      <c r="ICW52" s="75"/>
      <c r="ICX52" s="75"/>
      <c r="ICY52" s="75"/>
      <c r="ICZ52" s="75"/>
      <c r="IDA52" s="75"/>
      <c r="IDB52" s="75"/>
      <c r="IDC52" s="75"/>
      <c r="IDD52" s="75"/>
      <c r="IDE52" s="75"/>
      <c r="IDF52" s="75"/>
      <c r="IDG52" s="75"/>
      <c r="IDH52" s="75"/>
      <c r="IDI52" s="75"/>
      <c r="IDJ52" s="75"/>
      <c r="IDK52" s="75"/>
      <c r="IDL52" s="75"/>
      <c r="IDM52" s="75"/>
      <c r="IDN52" s="75"/>
      <c r="IDO52" s="75"/>
      <c r="IDP52" s="75"/>
      <c r="IDQ52" s="75"/>
      <c r="IDR52" s="75"/>
      <c r="IDS52" s="75"/>
      <c r="IDT52" s="75"/>
      <c r="IDU52" s="75"/>
      <c r="IDV52" s="75"/>
      <c r="IDW52" s="75"/>
      <c r="IDX52" s="75"/>
      <c r="IDY52" s="75"/>
      <c r="IDZ52" s="75"/>
      <c r="IEA52" s="75"/>
      <c r="IEB52" s="75"/>
      <c r="IEC52" s="75"/>
      <c r="IED52" s="75"/>
      <c r="IEE52" s="75"/>
      <c r="IEF52" s="75"/>
      <c r="IEG52" s="75"/>
      <c r="IEH52" s="75"/>
      <c r="IEI52" s="75"/>
      <c r="IEJ52" s="75"/>
      <c r="IEK52" s="75"/>
      <c r="IEL52" s="75"/>
      <c r="IEM52" s="75"/>
      <c r="IEN52" s="75"/>
      <c r="IEO52" s="75"/>
      <c r="IEP52" s="75"/>
      <c r="IEQ52" s="75"/>
      <c r="IER52" s="75"/>
      <c r="IES52" s="75"/>
      <c r="IET52" s="75"/>
      <c r="IEU52" s="75"/>
      <c r="IEV52" s="75"/>
      <c r="IEW52" s="75"/>
      <c r="IEX52" s="75"/>
      <c r="IEY52" s="75"/>
      <c r="IEZ52" s="75"/>
      <c r="IFA52" s="75"/>
      <c r="IFB52" s="75"/>
      <c r="IFC52" s="75"/>
      <c r="IFD52" s="75"/>
      <c r="IFE52" s="75"/>
      <c r="IFF52" s="75"/>
      <c r="IFG52" s="75"/>
      <c r="IFH52" s="75"/>
      <c r="IFI52" s="75"/>
      <c r="IFJ52" s="75"/>
      <c r="IFK52" s="75"/>
      <c r="IFL52" s="75"/>
      <c r="IFM52" s="75"/>
      <c r="IFN52" s="75"/>
      <c r="IFO52" s="75"/>
      <c r="IFP52" s="75"/>
      <c r="IFQ52" s="75"/>
      <c r="IFR52" s="75"/>
      <c r="IFS52" s="75"/>
      <c r="IFT52" s="75"/>
      <c r="IFU52" s="75"/>
      <c r="IFV52" s="75"/>
      <c r="IFW52" s="75"/>
      <c r="IFX52" s="75"/>
      <c r="IFY52" s="75"/>
      <c r="IFZ52" s="75"/>
      <c r="IGA52" s="75"/>
      <c r="IGB52" s="75"/>
      <c r="IGC52" s="75"/>
      <c r="IGD52" s="75"/>
      <c r="IGE52" s="75"/>
      <c r="IGF52" s="75"/>
      <c r="IGG52" s="75"/>
      <c r="IGH52" s="75"/>
      <c r="IGI52" s="75"/>
      <c r="IGJ52" s="75"/>
      <c r="IGK52" s="75"/>
      <c r="IGL52" s="75"/>
      <c r="IGM52" s="75"/>
      <c r="IGN52" s="75"/>
      <c r="IGO52" s="75"/>
      <c r="IGP52" s="75"/>
      <c r="IGQ52" s="75"/>
      <c r="IGR52" s="75"/>
      <c r="IGS52" s="75"/>
      <c r="IGT52" s="75"/>
      <c r="IGU52" s="75"/>
      <c r="IGV52" s="75"/>
      <c r="IGW52" s="75"/>
      <c r="IGX52" s="75"/>
      <c r="IGY52" s="75"/>
      <c r="IGZ52" s="75"/>
      <c r="IHA52" s="75"/>
      <c r="IHB52" s="75"/>
      <c r="IHC52" s="75"/>
      <c r="IHD52" s="75"/>
      <c r="IHE52" s="75"/>
      <c r="IHF52" s="75"/>
      <c r="IHG52" s="75"/>
      <c r="IHH52" s="75"/>
      <c r="IHI52" s="75"/>
      <c r="IHJ52" s="75"/>
      <c r="IHK52" s="75"/>
      <c r="IHL52" s="75"/>
      <c r="IHM52" s="75"/>
      <c r="IHN52" s="75"/>
      <c r="IHO52" s="75"/>
      <c r="IHP52" s="75"/>
      <c r="IHQ52" s="75"/>
      <c r="IHR52" s="75"/>
      <c r="IHS52" s="75"/>
      <c r="IHT52" s="75"/>
      <c r="IHU52" s="75"/>
      <c r="IHV52" s="75"/>
      <c r="IHW52" s="75"/>
      <c r="IHX52" s="75"/>
      <c r="IHY52" s="75"/>
      <c r="IHZ52" s="75"/>
      <c r="IIA52" s="75"/>
      <c r="IIB52" s="75"/>
      <c r="IIC52" s="75"/>
      <c r="IID52" s="75"/>
      <c r="IIE52" s="75"/>
      <c r="IIF52" s="75"/>
      <c r="IIG52" s="75"/>
      <c r="IIH52" s="75"/>
      <c r="III52" s="75"/>
      <c r="IIJ52" s="75"/>
      <c r="IIK52" s="75"/>
      <c r="IIL52" s="75"/>
      <c r="IIM52" s="75"/>
      <c r="IIN52" s="75"/>
      <c r="IIO52" s="75"/>
      <c r="IIP52" s="75"/>
      <c r="IIQ52" s="75"/>
      <c r="IIR52" s="75"/>
      <c r="IIS52" s="75"/>
      <c r="IIT52" s="75"/>
      <c r="IIU52" s="75"/>
      <c r="IIV52" s="75"/>
      <c r="IIW52" s="75"/>
      <c r="IIX52" s="75"/>
      <c r="IIY52" s="75"/>
      <c r="IIZ52" s="75"/>
      <c r="IJA52" s="75"/>
      <c r="IJB52" s="75"/>
      <c r="IJC52" s="75"/>
      <c r="IJD52" s="75"/>
      <c r="IJE52" s="75"/>
      <c r="IJF52" s="75"/>
      <c r="IJG52" s="75"/>
      <c r="IJH52" s="75"/>
      <c r="IJI52" s="75"/>
      <c r="IJJ52" s="75"/>
      <c r="IJK52" s="75"/>
      <c r="IJL52" s="75"/>
      <c r="IJM52" s="75"/>
      <c r="IJN52" s="75"/>
      <c r="IJO52" s="75"/>
      <c r="IJP52" s="75"/>
      <c r="IJQ52" s="75"/>
      <c r="IJR52" s="75"/>
      <c r="IJS52" s="75"/>
      <c r="IJT52" s="75"/>
      <c r="IJU52" s="75"/>
      <c r="IJV52" s="75"/>
      <c r="IJW52" s="75"/>
      <c r="IJX52" s="75"/>
      <c r="IJY52" s="75"/>
      <c r="IJZ52" s="75"/>
      <c r="IKA52" s="75"/>
      <c r="IKB52" s="75"/>
      <c r="IKC52" s="75"/>
      <c r="IKD52" s="75"/>
      <c r="IKE52" s="75"/>
      <c r="IKF52" s="75"/>
      <c r="IKG52" s="75"/>
      <c r="IKH52" s="75"/>
      <c r="IKI52" s="75"/>
      <c r="IKJ52" s="75"/>
      <c r="IKK52" s="75"/>
      <c r="IKL52" s="75"/>
      <c r="IKM52" s="75"/>
      <c r="IKN52" s="75"/>
      <c r="IKO52" s="75"/>
      <c r="IKP52" s="75"/>
      <c r="IKQ52" s="75"/>
      <c r="IKR52" s="75"/>
      <c r="IKS52" s="75"/>
      <c r="IKT52" s="75"/>
      <c r="IKU52" s="75"/>
      <c r="IKV52" s="75"/>
      <c r="IKW52" s="75"/>
      <c r="IKX52" s="75"/>
      <c r="IKY52" s="75"/>
      <c r="IKZ52" s="75"/>
      <c r="ILA52" s="75"/>
      <c r="ILB52" s="75"/>
      <c r="ILC52" s="75"/>
      <c r="ILD52" s="75"/>
      <c r="ILE52" s="75"/>
      <c r="ILF52" s="75"/>
      <c r="ILG52" s="75"/>
      <c r="ILH52" s="75"/>
      <c r="ILI52" s="75"/>
      <c r="ILJ52" s="75"/>
      <c r="ILK52" s="75"/>
      <c r="ILL52" s="75"/>
      <c r="ILM52" s="75"/>
      <c r="ILN52" s="75"/>
      <c r="ILO52" s="75"/>
      <c r="ILP52" s="75"/>
      <c r="ILQ52" s="75"/>
      <c r="ILR52" s="75"/>
      <c r="ILS52" s="75"/>
      <c r="ILT52" s="75"/>
      <c r="ILU52" s="75"/>
      <c r="ILV52" s="75"/>
      <c r="ILW52" s="75"/>
      <c r="ILX52" s="75"/>
      <c r="ILY52" s="75"/>
      <c r="ILZ52" s="75"/>
      <c r="IMA52" s="75"/>
      <c r="IMB52" s="75"/>
      <c r="IMC52" s="75"/>
      <c r="IMD52" s="75"/>
      <c r="IME52" s="75"/>
      <c r="IMF52" s="75"/>
      <c r="IMG52" s="75"/>
      <c r="IMH52" s="75"/>
      <c r="IMI52" s="75"/>
      <c r="IMJ52" s="75"/>
      <c r="IMK52" s="75"/>
      <c r="IML52" s="75"/>
      <c r="IMM52" s="75"/>
      <c r="IMN52" s="75"/>
      <c r="IMO52" s="75"/>
      <c r="IMP52" s="75"/>
      <c r="IMQ52" s="75"/>
      <c r="IMR52" s="75"/>
      <c r="IMS52" s="75"/>
      <c r="IMT52" s="75"/>
      <c r="IMU52" s="75"/>
      <c r="IMV52" s="75"/>
      <c r="IMW52" s="75"/>
      <c r="IMX52" s="75"/>
      <c r="IMY52" s="75"/>
      <c r="IMZ52" s="75"/>
      <c r="INA52" s="75"/>
      <c r="INB52" s="75"/>
      <c r="INC52" s="75"/>
      <c r="IND52" s="75"/>
      <c r="INE52" s="75"/>
      <c r="INF52" s="75"/>
      <c r="ING52" s="75"/>
      <c r="INH52" s="75"/>
      <c r="INI52" s="75"/>
      <c r="INJ52" s="75"/>
      <c r="INK52" s="75"/>
      <c r="INL52" s="75"/>
      <c r="INM52" s="75"/>
      <c r="INN52" s="75"/>
      <c r="INO52" s="75"/>
      <c r="INP52" s="75"/>
      <c r="INQ52" s="75"/>
      <c r="INR52" s="75"/>
      <c r="INS52" s="75"/>
      <c r="INT52" s="75"/>
      <c r="INU52" s="75"/>
      <c r="INV52" s="75"/>
      <c r="INW52" s="75"/>
      <c r="INX52" s="75"/>
      <c r="INY52" s="75"/>
      <c r="INZ52" s="75"/>
      <c r="IOA52" s="75"/>
      <c r="IOB52" s="75"/>
      <c r="IOC52" s="75"/>
      <c r="IOD52" s="75"/>
      <c r="IOE52" s="75"/>
      <c r="IOF52" s="75"/>
      <c r="IOG52" s="75"/>
      <c r="IOH52" s="75"/>
      <c r="IOI52" s="75"/>
      <c r="IOJ52" s="75"/>
      <c r="IOK52" s="75"/>
      <c r="IOL52" s="75"/>
      <c r="IOM52" s="75"/>
      <c r="ION52" s="75"/>
      <c r="IOO52" s="75"/>
      <c r="IOP52" s="75"/>
      <c r="IOQ52" s="75"/>
      <c r="IOR52" s="75"/>
      <c r="IOS52" s="75"/>
      <c r="IOT52" s="75"/>
      <c r="IOU52" s="75"/>
      <c r="IOV52" s="75"/>
      <c r="IOW52" s="75"/>
      <c r="IOX52" s="75"/>
      <c r="IOY52" s="75"/>
      <c r="IOZ52" s="75"/>
      <c r="IPA52" s="75"/>
      <c r="IPB52" s="75"/>
      <c r="IPC52" s="75"/>
      <c r="IPD52" s="75"/>
      <c r="IPE52" s="75"/>
      <c r="IPF52" s="75"/>
      <c r="IPG52" s="75"/>
      <c r="IPH52" s="75"/>
      <c r="IPI52" s="75"/>
      <c r="IPJ52" s="75"/>
      <c r="IPK52" s="75"/>
      <c r="IPL52" s="75"/>
      <c r="IPM52" s="75"/>
      <c r="IPN52" s="75"/>
      <c r="IPO52" s="75"/>
      <c r="IPP52" s="75"/>
      <c r="IPQ52" s="75"/>
      <c r="IPR52" s="75"/>
      <c r="IPS52" s="75"/>
      <c r="IPT52" s="75"/>
      <c r="IPU52" s="75"/>
      <c r="IPV52" s="75"/>
      <c r="IPW52" s="75"/>
      <c r="IPX52" s="75"/>
      <c r="IPY52" s="75"/>
      <c r="IPZ52" s="75"/>
      <c r="IQA52" s="75"/>
      <c r="IQB52" s="75"/>
      <c r="IQC52" s="75"/>
      <c r="IQD52" s="75"/>
      <c r="IQE52" s="75"/>
      <c r="IQF52" s="75"/>
      <c r="IQG52" s="75"/>
      <c r="IQH52" s="75"/>
      <c r="IQI52" s="75"/>
      <c r="IQJ52" s="75"/>
      <c r="IQK52" s="75"/>
      <c r="IQL52" s="75"/>
      <c r="IQM52" s="75"/>
      <c r="IQN52" s="75"/>
      <c r="IQO52" s="75"/>
      <c r="IQP52" s="75"/>
      <c r="IQQ52" s="75"/>
      <c r="IQR52" s="75"/>
      <c r="IQS52" s="75"/>
      <c r="IQT52" s="75"/>
      <c r="IQU52" s="75"/>
      <c r="IQV52" s="75"/>
      <c r="IQW52" s="75"/>
      <c r="IQX52" s="75"/>
      <c r="IQY52" s="75"/>
      <c r="IQZ52" s="75"/>
      <c r="IRA52" s="75"/>
      <c r="IRB52" s="75"/>
      <c r="IRC52" s="75"/>
      <c r="IRD52" s="75"/>
      <c r="IRE52" s="75"/>
      <c r="IRF52" s="75"/>
      <c r="IRG52" s="75"/>
      <c r="IRH52" s="75"/>
      <c r="IRI52" s="75"/>
      <c r="IRJ52" s="75"/>
      <c r="IRK52" s="75"/>
      <c r="IRL52" s="75"/>
      <c r="IRM52" s="75"/>
      <c r="IRN52" s="75"/>
      <c r="IRO52" s="75"/>
      <c r="IRP52" s="75"/>
      <c r="IRQ52" s="75"/>
      <c r="IRR52" s="75"/>
      <c r="IRS52" s="75"/>
      <c r="IRT52" s="75"/>
      <c r="IRU52" s="75"/>
      <c r="IRV52" s="75"/>
      <c r="IRW52" s="75"/>
      <c r="IRX52" s="75"/>
      <c r="IRY52" s="75"/>
      <c r="IRZ52" s="75"/>
      <c r="ISA52" s="75"/>
      <c r="ISB52" s="75"/>
      <c r="ISC52" s="75"/>
      <c r="ISD52" s="75"/>
      <c r="ISE52" s="75"/>
      <c r="ISF52" s="75"/>
      <c r="ISG52" s="75"/>
      <c r="ISH52" s="75"/>
      <c r="ISI52" s="75"/>
      <c r="ISJ52" s="75"/>
      <c r="ISK52" s="75"/>
      <c r="ISL52" s="75"/>
      <c r="ISM52" s="75"/>
      <c r="ISN52" s="75"/>
      <c r="ISO52" s="75"/>
      <c r="ISP52" s="75"/>
      <c r="ISQ52" s="75"/>
      <c r="ISR52" s="75"/>
      <c r="ISS52" s="75"/>
      <c r="IST52" s="75"/>
      <c r="ISU52" s="75"/>
      <c r="ISV52" s="75"/>
      <c r="ISW52" s="75"/>
      <c r="ISX52" s="75"/>
      <c r="ISY52" s="75"/>
      <c r="ISZ52" s="75"/>
      <c r="ITA52" s="75"/>
      <c r="ITB52" s="75"/>
      <c r="ITC52" s="75"/>
      <c r="ITD52" s="75"/>
      <c r="ITE52" s="75"/>
      <c r="ITF52" s="75"/>
      <c r="ITG52" s="75"/>
      <c r="ITH52" s="75"/>
      <c r="ITI52" s="75"/>
      <c r="ITJ52" s="75"/>
      <c r="ITK52" s="75"/>
      <c r="ITL52" s="75"/>
      <c r="ITM52" s="75"/>
      <c r="ITN52" s="75"/>
      <c r="ITO52" s="75"/>
      <c r="ITP52" s="75"/>
      <c r="ITQ52" s="75"/>
      <c r="ITR52" s="75"/>
      <c r="ITS52" s="75"/>
      <c r="ITT52" s="75"/>
      <c r="ITU52" s="75"/>
      <c r="ITV52" s="75"/>
      <c r="ITW52" s="75"/>
      <c r="ITX52" s="75"/>
      <c r="ITY52" s="75"/>
      <c r="ITZ52" s="75"/>
      <c r="IUA52" s="75"/>
      <c r="IUB52" s="75"/>
      <c r="IUC52" s="75"/>
      <c r="IUD52" s="75"/>
      <c r="IUE52" s="75"/>
      <c r="IUF52" s="75"/>
      <c r="IUG52" s="75"/>
      <c r="IUH52" s="75"/>
      <c r="IUI52" s="75"/>
      <c r="IUJ52" s="75"/>
      <c r="IUK52" s="75"/>
      <c r="IUL52" s="75"/>
      <c r="IUM52" s="75"/>
      <c r="IUN52" s="75"/>
      <c r="IUO52" s="75"/>
      <c r="IUP52" s="75"/>
      <c r="IUQ52" s="75"/>
      <c r="IUR52" s="75"/>
      <c r="IUS52" s="75"/>
      <c r="IUT52" s="75"/>
      <c r="IUU52" s="75"/>
      <c r="IUV52" s="75"/>
      <c r="IUW52" s="75"/>
      <c r="IUX52" s="75"/>
      <c r="IUY52" s="75"/>
      <c r="IUZ52" s="75"/>
      <c r="IVA52" s="75"/>
      <c r="IVB52" s="75"/>
      <c r="IVC52" s="75"/>
      <c r="IVD52" s="75"/>
      <c r="IVE52" s="75"/>
      <c r="IVF52" s="75"/>
      <c r="IVG52" s="75"/>
      <c r="IVH52" s="75"/>
      <c r="IVI52" s="75"/>
      <c r="IVJ52" s="75"/>
      <c r="IVK52" s="75"/>
      <c r="IVL52" s="75"/>
      <c r="IVM52" s="75"/>
      <c r="IVN52" s="75"/>
      <c r="IVO52" s="75"/>
      <c r="IVP52" s="75"/>
      <c r="IVQ52" s="75"/>
      <c r="IVR52" s="75"/>
      <c r="IVS52" s="75"/>
      <c r="IVT52" s="75"/>
      <c r="IVU52" s="75"/>
      <c r="IVV52" s="75"/>
      <c r="IVW52" s="75"/>
      <c r="IVX52" s="75"/>
      <c r="IVY52" s="75"/>
      <c r="IVZ52" s="75"/>
      <c r="IWA52" s="75"/>
      <c r="IWB52" s="75"/>
      <c r="IWC52" s="75"/>
      <c r="IWD52" s="75"/>
      <c r="IWE52" s="75"/>
      <c r="IWF52" s="75"/>
      <c r="IWG52" s="75"/>
      <c r="IWH52" s="75"/>
      <c r="IWI52" s="75"/>
      <c r="IWJ52" s="75"/>
      <c r="IWK52" s="75"/>
      <c r="IWL52" s="75"/>
      <c r="IWM52" s="75"/>
      <c r="IWN52" s="75"/>
      <c r="IWO52" s="75"/>
      <c r="IWP52" s="75"/>
      <c r="IWQ52" s="75"/>
      <c r="IWR52" s="75"/>
      <c r="IWS52" s="75"/>
      <c r="IWT52" s="75"/>
      <c r="IWU52" s="75"/>
      <c r="IWV52" s="75"/>
      <c r="IWW52" s="75"/>
      <c r="IWX52" s="75"/>
      <c r="IWY52" s="75"/>
      <c r="IWZ52" s="75"/>
      <c r="IXA52" s="75"/>
      <c r="IXB52" s="75"/>
      <c r="IXC52" s="75"/>
      <c r="IXD52" s="75"/>
      <c r="IXE52" s="75"/>
      <c r="IXF52" s="75"/>
      <c r="IXG52" s="75"/>
      <c r="IXH52" s="75"/>
      <c r="IXI52" s="75"/>
      <c r="IXJ52" s="75"/>
      <c r="IXK52" s="75"/>
      <c r="IXL52" s="75"/>
      <c r="IXM52" s="75"/>
      <c r="IXN52" s="75"/>
      <c r="IXO52" s="75"/>
      <c r="IXP52" s="75"/>
      <c r="IXQ52" s="75"/>
      <c r="IXR52" s="75"/>
      <c r="IXS52" s="75"/>
      <c r="IXT52" s="75"/>
      <c r="IXU52" s="75"/>
      <c r="IXV52" s="75"/>
      <c r="IXW52" s="75"/>
      <c r="IXX52" s="75"/>
      <c r="IXY52" s="75"/>
      <c r="IXZ52" s="75"/>
      <c r="IYA52" s="75"/>
      <c r="IYB52" s="75"/>
      <c r="IYC52" s="75"/>
      <c r="IYD52" s="75"/>
      <c r="IYE52" s="75"/>
      <c r="IYF52" s="75"/>
      <c r="IYG52" s="75"/>
      <c r="IYH52" s="75"/>
      <c r="IYI52" s="75"/>
      <c r="IYJ52" s="75"/>
      <c r="IYK52" s="75"/>
      <c r="IYL52" s="75"/>
      <c r="IYM52" s="75"/>
      <c r="IYN52" s="75"/>
      <c r="IYO52" s="75"/>
      <c r="IYP52" s="75"/>
      <c r="IYQ52" s="75"/>
      <c r="IYR52" s="75"/>
      <c r="IYS52" s="75"/>
      <c r="IYT52" s="75"/>
      <c r="IYU52" s="75"/>
      <c r="IYV52" s="75"/>
      <c r="IYW52" s="75"/>
      <c r="IYX52" s="75"/>
      <c r="IYY52" s="75"/>
      <c r="IYZ52" s="75"/>
      <c r="IZA52" s="75"/>
      <c r="IZB52" s="75"/>
      <c r="IZC52" s="75"/>
      <c r="IZD52" s="75"/>
      <c r="IZE52" s="75"/>
      <c r="IZF52" s="75"/>
      <c r="IZG52" s="75"/>
      <c r="IZH52" s="75"/>
      <c r="IZI52" s="75"/>
      <c r="IZJ52" s="75"/>
      <c r="IZK52" s="75"/>
      <c r="IZL52" s="75"/>
      <c r="IZM52" s="75"/>
      <c r="IZN52" s="75"/>
      <c r="IZO52" s="75"/>
      <c r="IZP52" s="75"/>
      <c r="IZQ52" s="75"/>
      <c r="IZR52" s="75"/>
      <c r="IZS52" s="75"/>
      <c r="IZT52" s="75"/>
      <c r="IZU52" s="75"/>
      <c r="IZV52" s="75"/>
      <c r="IZW52" s="75"/>
      <c r="IZX52" s="75"/>
      <c r="IZY52" s="75"/>
      <c r="IZZ52" s="75"/>
      <c r="JAA52" s="75"/>
      <c r="JAB52" s="75"/>
      <c r="JAC52" s="75"/>
      <c r="JAD52" s="75"/>
      <c r="JAE52" s="75"/>
      <c r="JAF52" s="75"/>
      <c r="JAG52" s="75"/>
      <c r="JAH52" s="75"/>
      <c r="JAI52" s="75"/>
      <c r="JAJ52" s="75"/>
      <c r="JAK52" s="75"/>
      <c r="JAL52" s="75"/>
      <c r="JAM52" s="75"/>
      <c r="JAN52" s="75"/>
      <c r="JAO52" s="75"/>
      <c r="JAP52" s="75"/>
      <c r="JAQ52" s="75"/>
      <c r="JAR52" s="75"/>
      <c r="JAS52" s="75"/>
      <c r="JAT52" s="75"/>
      <c r="JAU52" s="75"/>
      <c r="JAV52" s="75"/>
      <c r="JAW52" s="75"/>
      <c r="JAX52" s="75"/>
      <c r="JAY52" s="75"/>
      <c r="JAZ52" s="75"/>
      <c r="JBA52" s="75"/>
      <c r="JBB52" s="75"/>
      <c r="JBC52" s="75"/>
      <c r="JBD52" s="75"/>
      <c r="JBE52" s="75"/>
      <c r="JBF52" s="75"/>
      <c r="JBG52" s="75"/>
      <c r="JBH52" s="75"/>
      <c r="JBI52" s="75"/>
      <c r="JBJ52" s="75"/>
      <c r="JBK52" s="75"/>
      <c r="JBL52" s="75"/>
      <c r="JBM52" s="75"/>
      <c r="JBN52" s="75"/>
      <c r="JBO52" s="75"/>
      <c r="JBP52" s="75"/>
      <c r="JBQ52" s="75"/>
      <c r="JBR52" s="75"/>
      <c r="JBS52" s="75"/>
      <c r="JBT52" s="75"/>
      <c r="JBU52" s="75"/>
      <c r="JBV52" s="75"/>
      <c r="JBW52" s="75"/>
      <c r="JBX52" s="75"/>
      <c r="JBY52" s="75"/>
      <c r="JBZ52" s="75"/>
      <c r="JCA52" s="75"/>
      <c r="JCB52" s="75"/>
      <c r="JCC52" s="75"/>
      <c r="JCD52" s="75"/>
      <c r="JCE52" s="75"/>
      <c r="JCF52" s="75"/>
      <c r="JCG52" s="75"/>
      <c r="JCH52" s="75"/>
      <c r="JCI52" s="75"/>
      <c r="JCJ52" s="75"/>
      <c r="JCK52" s="75"/>
      <c r="JCL52" s="75"/>
      <c r="JCM52" s="75"/>
      <c r="JCN52" s="75"/>
      <c r="JCO52" s="75"/>
      <c r="JCP52" s="75"/>
      <c r="JCQ52" s="75"/>
      <c r="JCR52" s="75"/>
      <c r="JCS52" s="75"/>
      <c r="JCT52" s="75"/>
      <c r="JCU52" s="75"/>
      <c r="JCV52" s="75"/>
      <c r="JCW52" s="75"/>
      <c r="JCX52" s="75"/>
      <c r="JCY52" s="75"/>
      <c r="JCZ52" s="75"/>
      <c r="JDA52" s="75"/>
      <c r="JDB52" s="75"/>
      <c r="JDC52" s="75"/>
      <c r="JDD52" s="75"/>
      <c r="JDE52" s="75"/>
      <c r="JDF52" s="75"/>
      <c r="JDG52" s="75"/>
      <c r="JDH52" s="75"/>
      <c r="JDI52" s="75"/>
      <c r="JDJ52" s="75"/>
      <c r="JDK52" s="75"/>
      <c r="JDL52" s="75"/>
      <c r="JDM52" s="75"/>
      <c r="JDN52" s="75"/>
      <c r="JDO52" s="75"/>
      <c r="JDP52" s="75"/>
      <c r="JDQ52" s="75"/>
      <c r="JDR52" s="75"/>
      <c r="JDS52" s="75"/>
      <c r="JDT52" s="75"/>
      <c r="JDU52" s="75"/>
      <c r="JDV52" s="75"/>
      <c r="JDW52" s="75"/>
      <c r="JDX52" s="75"/>
      <c r="JDY52" s="75"/>
      <c r="JDZ52" s="75"/>
      <c r="JEA52" s="75"/>
      <c r="JEB52" s="75"/>
      <c r="JEC52" s="75"/>
      <c r="JED52" s="75"/>
      <c r="JEE52" s="75"/>
      <c r="JEF52" s="75"/>
      <c r="JEG52" s="75"/>
      <c r="JEH52" s="75"/>
      <c r="JEI52" s="75"/>
      <c r="JEJ52" s="75"/>
      <c r="JEK52" s="75"/>
      <c r="JEL52" s="75"/>
      <c r="JEM52" s="75"/>
      <c r="JEN52" s="75"/>
      <c r="JEO52" s="75"/>
      <c r="JEP52" s="75"/>
      <c r="JEQ52" s="75"/>
      <c r="JER52" s="75"/>
      <c r="JES52" s="75"/>
      <c r="JET52" s="75"/>
      <c r="JEU52" s="75"/>
      <c r="JEV52" s="75"/>
      <c r="JEW52" s="75"/>
      <c r="JEX52" s="75"/>
      <c r="JEY52" s="75"/>
      <c r="JEZ52" s="75"/>
      <c r="JFA52" s="75"/>
      <c r="JFB52" s="75"/>
      <c r="JFC52" s="75"/>
      <c r="JFD52" s="75"/>
      <c r="JFE52" s="75"/>
      <c r="JFF52" s="75"/>
      <c r="JFG52" s="75"/>
      <c r="JFH52" s="75"/>
      <c r="JFI52" s="75"/>
      <c r="JFJ52" s="75"/>
      <c r="JFK52" s="75"/>
      <c r="JFL52" s="75"/>
      <c r="JFM52" s="75"/>
      <c r="JFN52" s="75"/>
      <c r="JFO52" s="75"/>
      <c r="JFP52" s="75"/>
      <c r="JFQ52" s="75"/>
      <c r="JFR52" s="75"/>
      <c r="JFS52" s="75"/>
      <c r="JFT52" s="75"/>
      <c r="JFU52" s="75"/>
      <c r="JFV52" s="75"/>
      <c r="JFW52" s="75"/>
      <c r="JFX52" s="75"/>
      <c r="JFY52" s="75"/>
      <c r="JFZ52" s="75"/>
      <c r="JGA52" s="75"/>
      <c r="JGB52" s="75"/>
      <c r="JGC52" s="75"/>
      <c r="JGD52" s="75"/>
      <c r="JGE52" s="75"/>
      <c r="JGF52" s="75"/>
      <c r="JGG52" s="75"/>
      <c r="JGH52" s="75"/>
      <c r="JGI52" s="75"/>
      <c r="JGJ52" s="75"/>
      <c r="JGK52" s="75"/>
      <c r="JGL52" s="75"/>
      <c r="JGM52" s="75"/>
      <c r="JGN52" s="75"/>
      <c r="JGO52" s="75"/>
      <c r="JGP52" s="75"/>
      <c r="JGQ52" s="75"/>
      <c r="JGR52" s="75"/>
      <c r="JGS52" s="75"/>
      <c r="JGT52" s="75"/>
      <c r="JGU52" s="75"/>
      <c r="JGV52" s="75"/>
      <c r="JGW52" s="75"/>
      <c r="JGX52" s="75"/>
      <c r="JGY52" s="75"/>
      <c r="JGZ52" s="75"/>
      <c r="JHA52" s="75"/>
      <c r="JHB52" s="75"/>
      <c r="JHC52" s="75"/>
      <c r="JHD52" s="75"/>
      <c r="JHE52" s="75"/>
      <c r="JHF52" s="75"/>
      <c r="JHG52" s="75"/>
      <c r="JHH52" s="75"/>
      <c r="JHI52" s="75"/>
      <c r="JHJ52" s="75"/>
      <c r="JHK52" s="75"/>
      <c r="JHL52" s="75"/>
      <c r="JHM52" s="75"/>
      <c r="JHN52" s="75"/>
      <c r="JHO52" s="75"/>
      <c r="JHP52" s="75"/>
      <c r="JHQ52" s="75"/>
      <c r="JHR52" s="75"/>
      <c r="JHS52" s="75"/>
      <c r="JHT52" s="75"/>
      <c r="JHU52" s="75"/>
      <c r="JHV52" s="75"/>
      <c r="JHW52" s="75"/>
      <c r="JHX52" s="75"/>
      <c r="JHY52" s="75"/>
      <c r="JHZ52" s="75"/>
      <c r="JIA52" s="75"/>
      <c r="JIB52" s="75"/>
      <c r="JIC52" s="75"/>
      <c r="JID52" s="75"/>
      <c r="JIE52" s="75"/>
      <c r="JIF52" s="75"/>
      <c r="JIG52" s="75"/>
      <c r="JIH52" s="75"/>
      <c r="JII52" s="75"/>
      <c r="JIJ52" s="75"/>
      <c r="JIK52" s="75"/>
      <c r="JIL52" s="75"/>
      <c r="JIM52" s="75"/>
      <c r="JIN52" s="75"/>
      <c r="JIO52" s="75"/>
      <c r="JIP52" s="75"/>
      <c r="JIQ52" s="75"/>
      <c r="JIR52" s="75"/>
      <c r="JIS52" s="75"/>
      <c r="JIT52" s="75"/>
      <c r="JIU52" s="75"/>
      <c r="JIV52" s="75"/>
      <c r="JIW52" s="75"/>
      <c r="JIX52" s="75"/>
      <c r="JIY52" s="75"/>
      <c r="JIZ52" s="75"/>
      <c r="JJA52" s="75"/>
      <c r="JJB52" s="75"/>
      <c r="JJC52" s="75"/>
      <c r="JJD52" s="75"/>
      <c r="JJE52" s="75"/>
      <c r="JJF52" s="75"/>
      <c r="JJG52" s="75"/>
      <c r="JJH52" s="75"/>
      <c r="JJI52" s="75"/>
      <c r="JJJ52" s="75"/>
      <c r="JJK52" s="75"/>
      <c r="JJL52" s="75"/>
      <c r="JJM52" s="75"/>
      <c r="JJN52" s="75"/>
      <c r="JJO52" s="75"/>
      <c r="JJP52" s="75"/>
      <c r="JJQ52" s="75"/>
      <c r="JJR52" s="75"/>
      <c r="JJS52" s="75"/>
      <c r="JJT52" s="75"/>
      <c r="JJU52" s="75"/>
      <c r="JJV52" s="75"/>
      <c r="JJW52" s="75"/>
      <c r="JJX52" s="75"/>
      <c r="JJY52" s="75"/>
      <c r="JJZ52" s="75"/>
      <c r="JKA52" s="75"/>
      <c r="JKB52" s="75"/>
      <c r="JKC52" s="75"/>
      <c r="JKD52" s="75"/>
      <c r="JKE52" s="75"/>
      <c r="JKF52" s="75"/>
      <c r="JKG52" s="75"/>
      <c r="JKH52" s="75"/>
      <c r="JKI52" s="75"/>
      <c r="JKJ52" s="75"/>
      <c r="JKK52" s="75"/>
      <c r="JKL52" s="75"/>
      <c r="JKM52" s="75"/>
      <c r="JKN52" s="75"/>
      <c r="JKO52" s="75"/>
      <c r="JKP52" s="75"/>
      <c r="JKQ52" s="75"/>
      <c r="JKR52" s="75"/>
      <c r="JKS52" s="75"/>
      <c r="JKT52" s="75"/>
      <c r="JKU52" s="75"/>
      <c r="JKV52" s="75"/>
      <c r="JKW52" s="75"/>
      <c r="JKX52" s="75"/>
      <c r="JKY52" s="75"/>
      <c r="JKZ52" s="75"/>
      <c r="JLA52" s="75"/>
      <c r="JLB52" s="75"/>
      <c r="JLC52" s="75"/>
      <c r="JLD52" s="75"/>
      <c r="JLE52" s="75"/>
      <c r="JLF52" s="75"/>
      <c r="JLG52" s="75"/>
      <c r="JLH52" s="75"/>
      <c r="JLI52" s="75"/>
      <c r="JLJ52" s="75"/>
      <c r="JLK52" s="75"/>
      <c r="JLL52" s="75"/>
      <c r="JLM52" s="75"/>
      <c r="JLN52" s="75"/>
      <c r="JLO52" s="75"/>
      <c r="JLP52" s="75"/>
      <c r="JLQ52" s="75"/>
      <c r="JLR52" s="75"/>
      <c r="JLS52" s="75"/>
      <c r="JLT52" s="75"/>
      <c r="JLU52" s="75"/>
      <c r="JLV52" s="75"/>
      <c r="JLW52" s="75"/>
      <c r="JLX52" s="75"/>
      <c r="JLY52" s="75"/>
      <c r="JLZ52" s="75"/>
      <c r="JMA52" s="75"/>
      <c r="JMB52" s="75"/>
      <c r="JMC52" s="75"/>
      <c r="JMD52" s="75"/>
      <c r="JME52" s="75"/>
      <c r="JMF52" s="75"/>
      <c r="JMG52" s="75"/>
      <c r="JMH52" s="75"/>
      <c r="JMI52" s="75"/>
      <c r="JMJ52" s="75"/>
      <c r="JMK52" s="75"/>
      <c r="JML52" s="75"/>
      <c r="JMM52" s="75"/>
      <c r="JMN52" s="75"/>
      <c r="JMO52" s="75"/>
      <c r="JMP52" s="75"/>
      <c r="JMQ52" s="75"/>
      <c r="JMR52" s="75"/>
      <c r="JMS52" s="75"/>
      <c r="JMT52" s="75"/>
      <c r="JMU52" s="75"/>
      <c r="JMV52" s="75"/>
      <c r="JMW52" s="75"/>
      <c r="JMX52" s="75"/>
      <c r="JMY52" s="75"/>
      <c r="JMZ52" s="75"/>
      <c r="JNA52" s="75"/>
      <c r="JNB52" s="75"/>
      <c r="JNC52" s="75"/>
      <c r="JND52" s="75"/>
      <c r="JNE52" s="75"/>
      <c r="JNF52" s="75"/>
      <c r="JNG52" s="75"/>
      <c r="JNH52" s="75"/>
      <c r="JNI52" s="75"/>
      <c r="JNJ52" s="75"/>
      <c r="JNK52" s="75"/>
      <c r="JNL52" s="75"/>
      <c r="JNM52" s="75"/>
      <c r="JNN52" s="75"/>
      <c r="JNO52" s="75"/>
      <c r="JNP52" s="75"/>
      <c r="JNQ52" s="75"/>
      <c r="JNR52" s="75"/>
      <c r="JNS52" s="75"/>
      <c r="JNT52" s="75"/>
      <c r="JNU52" s="75"/>
      <c r="JNV52" s="75"/>
      <c r="JNW52" s="75"/>
      <c r="JNX52" s="75"/>
      <c r="JNY52" s="75"/>
      <c r="JNZ52" s="75"/>
      <c r="JOA52" s="75"/>
      <c r="JOB52" s="75"/>
      <c r="JOC52" s="75"/>
      <c r="JOD52" s="75"/>
      <c r="JOE52" s="75"/>
      <c r="JOF52" s="75"/>
      <c r="JOG52" s="75"/>
      <c r="JOH52" s="75"/>
      <c r="JOI52" s="75"/>
      <c r="JOJ52" s="75"/>
      <c r="JOK52" s="75"/>
      <c r="JOL52" s="75"/>
      <c r="JOM52" s="75"/>
      <c r="JON52" s="75"/>
      <c r="JOO52" s="75"/>
      <c r="JOP52" s="75"/>
      <c r="JOQ52" s="75"/>
      <c r="JOR52" s="75"/>
      <c r="JOS52" s="75"/>
      <c r="JOT52" s="75"/>
      <c r="JOU52" s="75"/>
      <c r="JOV52" s="75"/>
      <c r="JOW52" s="75"/>
      <c r="JOX52" s="75"/>
      <c r="JOY52" s="75"/>
      <c r="JOZ52" s="75"/>
      <c r="JPA52" s="75"/>
      <c r="JPB52" s="75"/>
      <c r="JPC52" s="75"/>
      <c r="JPD52" s="75"/>
      <c r="JPE52" s="75"/>
      <c r="JPF52" s="75"/>
      <c r="JPG52" s="75"/>
      <c r="JPH52" s="75"/>
      <c r="JPI52" s="75"/>
      <c r="JPJ52" s="75"/>
      <c r="JPK52" s="75"/>
      <c r="JPL52" s="75"/>
      <c r="JPM52" s="75"/>
      <c r="JPN52" s="75"/>
      <c r="JPO52" s="75"/>
      <c r="JPP52" s="75"/>
      <c r="JPQ52" s="75"/>
      <c r="JPR52" s="75"/>
      <c r="JPS52" s="75"/>
      <c r="JPT52" s="75"/>
      <c r="JPU52" s="75"/>
      <c r="JPV52" s="75"/>
      <c r="JPW52" s="75"/>
      <c r="JPX52" s="75"/>
      <c r="JPY52" s="75"/>
      <c r="JPZ52" s="75"/>
      <c r="JQA52" s="75"/>
      <c r="JQB52" s="75"/>
      <c r="JQC52" s="75"/>
      <c r="JQD52" s="75"/>
      <c r="JQE52" s="75"/>
      <c r="JQF52" s="75"/>
      <c r="JQG52" s="75"/>
      <c r="JQH52" s="75"/>
      <c r="JQI52" s="75"/>
      <c r="JQJ52" s="75"/>
      <c r="JQK52" s="75"/>
      <c r="JQL52" s="75"/>
      <c r="JQM52" s="75"/>
      <c r="JQN52" s="75"/>
      <c r="JQO52" s="75"/>
      <c r="JQP52" s="75"/>
      <c r="JQQ52" s="75"/>
      <c r="JQR52" s="75"/>
      <c r="JQS52" s="75"/>
      <c r="JQT52" s="75"/>
      <c r="JQU52" s="75"/>
      <c r="JQV52" s="75"/>
      <c r="JQW52" s="75"/>
      <c r="JQX52" s="75"/>
      <c r="JQY52" s="75"/>
      <c r="JQZ52" s="75"/>
      <c r="JRA52" s="75"/>
      <c r="JRB52" s="75"/>
      <c r="JRC52" s="75"/>
      <c r="JRD52" s="75"/>
      <c r="JRE52" s="75"/>
      <c r="JRF52" s="75"/>
      <c r="JRG52" s="75"/>
      <c r="JRH52" s="75"/>
      <c r="JRI52" s="75"/>
      <c r="JRJ52" s="75"/>
      <c r="JRK52" s="75"/>
      <c r="JRL52" s="75"/>
      <c r="JRM52" s="75"/>
      <c r="JRN52" s="75"/>
      <c r="JRO52" s="75"/>
      <c r="JRP52" s="75"/>
      <c r="JRQ52" s="75"/>
      <c r="JRR52" s="75"/>
      <c r="JRS52" s="75"/>
      <c r="JRT52" s="75"/>
      <c r="JRU52" s="75"/>
      <c r="JRV52" s="75"/>
      <c r="JRW52" s="75"/>
      <c r="JRX52" s="75"/>
      <c r="JRY52" s="75"/>
      <c r="JRZ52" s="75"/>
      <c r="JSA52" s="75"/>
      <c r="JSB52" s="75"/>
      <c r="JSC52" s="75"/>
      <c r="JSD52" s="75"/>
      <c r="JSE52" s="75"/>
      <c r="JSF52" s="75"/>
      <c r="JSG52" s="75"/>
      <c r="JSH52" s="75"/>
      <c r="JSI52" s="75"/>
      <c r="JSJ52" s="75"/>
      <c r="JSK52" s="75"/>
      <c r="JSL52" s="75"/>
      <c r="JSM52" s="75"/>
      <c r="JSN52" s="75"/>
      <c r="JSO52" s="75"/>
      <c r="JSP52" s="75"/>
      <c r="JSQ52" s="75"/>
      <c r="JSR52" s="75"/>
      <c r="JSS52" s="75"/>
      <c r="JST52" s="75"/>
      <c r="JSU52" s="75"/>
      <c r="JSV52" s="75"/>
      <c r="JSW52" s="75"/>
      <c r="JSX52" s="75"/>
      <c r="JSY52" s="75"/>
      <c r="JSZ52" s="75"/>
      <c r="JTA52" s="75"/>
      <c r="JTB52" s="75"/>
      <c r="JTC52" s="75"/>
      <c r="JTD52" s="75"/>
      <c r="JTE52" s="75"/>
      <c r="JTF52" s="75"/>
      <c r="JTG52" s="75"/>
      <c r="JTH52" s="75"/>
      <c r="JTI52" s="75"/>
      <c r="JTJ52" s="75"/>
      <c r="JTK52" s="75"/>
      <c r="JTL52" s="75"/>
      <c r="JTM52" s="75"/>
      <c r="JTN52" s="75"/>
      <c r="JTO52" s="75"/>
      <c r="JTP52" s="75"/>
      <c r="JTQ52" s="75"/>
      <c r="JTR52" s="75"/>
      <c r="JTS52" s="75"/>
      <c r="JTT52" s="75"/>
      <c r="JTU52" s="75"/>
      <c r="JTV52" s="75"/>
      <c r="JTW52" s="75"/>
      <c r="JTX52" s="75"/>
      <c r="JTY52" s="75"/>
      <c r="JTZ52" s="75"/>
      <c r="JUA52" s="75"/>
      <c r="JUB52" s="75"/>
      <c r="JUC52" s="75"/>
      <c r="JUD52" s="75"/>
      <c r="JUE52" s="75"/>
      <c r="JUF52" s="75"/>
      <c r="JUG52" s="75"/>
      <c r="JUH52" s="75"/>
      <c r="JUI52" s="75"/>
      <c r="JUJ52" s="75"/>
      <c r="JUK52" s="75"/>
      <c r="JUL52" s="75"/>
      <c r="JUM52" s="75"/>
      <c r="JUN52" s="75"/>
      <c r="JUO52" s="75"/>
      <c r="JUP52" s="75"/>
      <c r="JUQ52" s="75"/>
      <c r="JUR52" s="75"/>
      <c r="JUS52" s="75"/>
      <c r="JUT52" s="75"/>
      <c r="JUU52" s="75"/>
      <c r="JUV52" s="75"/>
      <c r="JUW52" s="75"/>
      <c r="JUX52" s="75"/>
      <c r="JUY52" s="75"/>
      <c r="JUZ52" s="75"/>
      <c r="JVA52" s="75"/>
      <c r="JVB52" s="75"/>
      <c r="JVC52" s="75"/>
      <c r="JVD52" s="75"/>
      <c r="JVE52" s="75"/>
      <c r="JVF52" s="75"/>
      <c r="JVG52" s="75"/>
      <c r="JVH52" s="75"/>
      <c r="JVI52" s="75"/>
      <c r="JVJ52" s="75"/>
      <c r="JVK52" s="75"/>
      <c r="JVL52" s="75"/>
      <c r="JVM52" s="75"/>
      <c r="JVN52" s="75"/>
      <c r="JVO52" s="75"/>
      <c r="JVP52" s="75"/>
      <c r="JVQ52" s="75"/>
      <c r="JVR52" s="75"/>
      <c r="JVS52" s="75"/>
      <c r="JVT52" s="75"/>
      <c r="JVU52" s="75"/>
      <c r="JVV52" s="75"/>
      <c r="JVW52" s="75"/>
      <c r="JVX52" s="75"/>
      <c r="JVY52" s="75"/>
      <c r="JVZ52" s="75"/>
      <c r="JWA52" s="75"/>
      <c r="JWB52" s="75"/>
      <c r="JWC52" s="75"/>
      <c r="JWD52" s="75"/>
      <c r="JWE52" s="75"/>
      <c r="JWF52" s="75"/>
      <c r="JWG52" s="75"/>
      <c r="JWH52" s="75"/>
      <c r="JWI52" s="75"/>
      <c r="JWJ52" s="75"/>
      <c r="JWK52" s="75"/>
      <c r="JWL52" s="75"/>
      <c r="JWM52" s="75"/>
      <c r="JWN52" s="75"/>
      <c r="JWO52" s="75"/>
      <c r="JWP52" s="75"/>
      <c r="JWQ52" s="75"/>
      <c r="JWR52" s="75"/>
      <c r="JWS52" s="75"/>
      <c r="JWT52" s="75"/>
      <c r="JWU52" s="75"/>
      <c r="JWV52" s="75"/>
      <c r="JWW52" s="75"/>
      <c r="JWX52" s="75"/>
      <c r="JWY52" s="75"/>
      <c r="JWZ52" s="75"/>
      <c r="JXA52" s="75"/>
      <c r="JXB52" s="75"/>
      <c r="JXC52" s="75"/>
      <c r="JXD52" s="75"/>
      <c r="JXE52" s="75"/>
      <c r="JXF52" s="75"/>
      <c r="JXG52" s="75"/>
      <c r="JXH52" s="75"/>
      <c r="JXI52" s="75"/>
      <c r="JXJ52" s="75"/>
      <c r="JXK52" s="75"/>
      <c r="JXL52" s="75"/>
      <c r="JXM52" s="75"/>
      <c r="JXN52" s="75"/>
      <c r="JXO52" s="75"/>
      <c r="JXP52" s="75"/>
      <c r="JXQ52" s="75"/>
      <c r="JXR52" s="75"/>
      <c r="JXS52" s="75"/>
      <c r="JXT52" s="75"/>
      <c r="JXU52" s="75"/>
      <c r="JXV52" s="75"/>
      <c r="JXW52" s="75"/>
      <c r="JXX52" s="75"/>
      <c r="JXY52" s="75"/>
      <c r="JXZ52" s="75"/>
      <c r="JYA52" s="75"/>
      <c r="JYB52" s="75"/>
      <c r="JYC52" s="75"/>
      <c r="JYD52" s="75"/>
      <c r="JYE52" s="75"/>
      <c r="JYF52" s="75"/>
      <c r="JYG52" s="75"/>
      <c r="JYH52" s="75"/>
      <c r="JYI52" s="75"/>
      <c r="JYJ52" s="75"/>
      <c r="JYK52" s="75"/>
      <c r="JYL52" s="75"/>
      <c r="JYM52" s="75"/>
      <c r="JYN52" s="75"/>
      <c r="JYO52" s="75"/>
      <c r="JYP52" s="75"/>
      <c r="JYQ52" s="75"/>
      <c r="JYR52" s="75"/>
      <c r="JYS52" s="75"/>
      <c r="JYT52" s="75"/>
      <c r="JYU52" s="75"/>
      <c r="JYV52" s="75"/>
      <c r="JYW52" s="75"/>
      <c r="JYX52" s="75"/>
      <c r="JYY52" s="75"/>
      <c r="JYZ52" s="75"/>
      <c r="JZA52" s="75"/>
      <c r="JZB52" s="75"/>
      <c r="JZC52" s="75"/>
      <c r="JZD52" s="75"/>
      <c r="JZE52" s="75"/>
      <c r="JZF52" s="75"/>
      <c r="JZG52" s="75"/>
      <c r="JZH52" s="75"/>
      <c r="JZI52" s="75"/>
      <c r="JZJ52" s="75"/>
      <c r="JZK52" s="75"/>
      <c r="JZL52" s="75"/>
      <c r="JZM52" s="75"/>
      <c r="JZN52" s="75"/>
      <c r="JZO52" s="75"/>
      <c r="JZP52" s="75"/>
      <c r="JZQ52" s="75"/>
      <c r="JZR52" s="75"/>
      <c r="JZS52" s="75"/>
      <c r="JZT52" s="75"/>
      <c r="JZU52" s="75"/>
      <c r="JZV52" s="75"/>
      <c r="JZW52" s="75"/>
      <c r="JZX52" s="75"/>
      <c r="JZY52" s="75"/>
      <c r="JZZ52" s="75"/>
      <c r="KAA52" s="75"/>
      <c r="KAB52" s="75"/>
      <c r="KAC52" s="75"/>
      <c r="KAD52" s="75"/>
      <c r="KAE52" s="75"/>
      <c r="KAF52" s="75"/>
      <c r="KAG52" s="75"/>
      <c r="KAH52" s="75"/>
      <c r="KAI52" s="75"/>
      <c r="KAJ52" s="75"/>
      <c r="KAK52" s="75"/>
      <c r="KAL52" s="75"/>
      <c r="KAM52" s="75"/>
      <c r="KAN52" s="75"/>
      <c r="KAO52" s="75"/>
      <c r="KAP52" s="75"/>
      <c r="KAQ52" s="75"/>
      <c r="KAR52" s="75"/>
      <c r="KAS52" s="75"/>
      <c r="KAT52" s="75"/>
      <c r="KAU52" s="75"/>
      <c r="KAV52" s="75"/>
      <c r="KAW52" s="75"/>
      <c r="KAX52" s="75"/>
      <c r="KAY52" s="75"/>
      <c r="KAZ52" s="75"/>
      <c r="KBA52" s="75"/>
      <c r="KBB52" s="75"/>
      <c r="KBC52" s="75"/>
      <c r="KBD52" s="75"/>
      <c r="KBE52" s="75"/>
      <c r="KBF52" s="75"/>
      <c r="KBG52" s="75"/>
      <c r="KBH52" s="75"/>
      <c r="KBI52" s="75"/>
      <c r="KBJ52" s="75"/>
      <c r="KBK52" s="75"/>
      <c r="KBL52" s="75"/>
      <c r="KBM52" s="75"/>
      <c r="KBN52" s="75"/>
      <c r="KBO52" s="75"/>
      <c r="KBP52" s="75"/>
      <c r="KBQ52" s="75"/>
      <c r="KBR52" s="75"/>
      <c r="KBS52" s="75"/>
      <c r="KBT52" s="75"/>
      <c r="KBU52" s="75"/>
      <c r="KBV52" s="75"/>
      <c r="KBW52" s="75"/>
      <c r="KBX52" s="75"/>
      <c r="KBY52" s="75"/>
      <c r="KBZ52" s="75"/>
      <c r="KCA52" s="75"/>
      <c r="KCB52" s="75"/>
      <c r="KCC52" s="75"/>
      <c r="KCD52" s="75"/>
      <c r="KCE52" s="75"/>
      <c r="KCF52" s="75"/>
      <c r="KCG52" s="75"/>
      <c r="KCH52" s="75"/>
      <c r="KCI52" s="75"/>
      <c r="KCJ52" s="75"/>
      <c r="KCK52" s="75"/>
      <c r="KCL52" s="75"/>
      <c r="KCM52" s="75"/>
      <c r="KCN52" s="75"/>
      <c r="KCO52" s="75"/>
      <c r="KCP52" s="75"/>
      <c r="KCQ52" s="75"/>
      <c r="KCR52" s="75"/>
      <c r="KCS52" s="75"/>
      <c r="KCT52" s="75"/>
      <c r="KCU52" s="75"/>
      <c r="KCV52" s="75"/>
      <c r="KCW52" s="75"/>
      <c r="KCX52" s="75"/>
      <c r="KCY52" s="75"/>
      <c r="KCZ52" s="75"/>
      <c r="KDA52" s="75"/>
      <c r="KDB52" s="75"/>
      <c r="KDC52" s="75"/>
      <c r="KDD52" s="75"/>
      <c r="KDE52" s="75"/>
      <c r="KDF52" s="75"/>
      <c r="KDG52" s="75"/>
      <c r="KDH52" s="75"/>
      <c r="KDI52" s="75"/>
      <c r="KDJ52" s="75"/>
      <c r="KDK52" s="75"/>
      <c r="KDL52" s="75"/>
      <c r="KDM52" s="75"/>
      <c r="KDN52" s="75"/>
      <c r="KDO52" s="75"/>
      <c r="KDP52" s="75"/>
      <c r="KDQ52" s="75"/>
      <c r="KDR52" s="75"/>
      <c r="KDS52" s="75"/>
      <c r="KDT52" s="75"/>
      <c r="KDU52" s="75"/>
      <c r="KDV52" s="75"/>
      <c r="KDW52" s="75"/>
      <c r="KDX52" s="75"/>
      <c r="KDY52" s="75"/>
      <c r="KDZ52" s="75"/>
      <c r="KEA52" s="75"/>
      <c r="KEB52" s="75"/>
      <c r="KEC52" s="75"/>
      <c r="KED52" s="75"/>
      <c r="KEE52" s="75"/>
      <c r="KEF52" s="75"/>
      <c r="KEG52" s="75"/>
      <c r="KEH52" s="75"/>
      <c r="KEI52" s="75"/>
      <c r="KEJ52" s="75"/>
      <c r="KEK52" s="75"/>
      <c r="KEL52" s="75"/>
      <c r="KEM52" s="75"/>
      <c r="KEN52" s="75"/>
      <c r="KEO52" s="75"/>
      <c r="KEP52" s="75"/>
      <c r="KEQ52" s="75"/>
      <c r="KER52" s="75"/>
      <c r="KES52" s="75"/>
      <c r="KET52" s="75"/>
      <c r="KEU52" s="75"/>
      <c r="KEV52" s="75"/>
      <c r="KEW52" s="75"/>
      <c r="KEX52" s="75"/>
      <c r="KEY52" s="75"/>
      <c r="KEZ52" s="75"/>
      <c r="KFA52" s="75"/>
      <c r="KFB52" s="75"/>
      <c r="KFC52" s="75"/>
      <c r="KFD52" s="75"/>
      <c r="KFE52" s="75"/>
      <c r="KFF52" s="75"/>
      <c r="KFG52" s="75"/>
      <c r="KFH52" s="75"/>
      <c r="KFI52" s="75"/>
      <c r="KFJ52" s="75"/>
      <c r="KFK52" s="75"/>
      <c r="KFL52" s="75"/>
      <c r="KFM52" s="75"/>
      <c r="KFN52" s="75"/>
      <c r="KFO52" s="75"/>
      <c r="KFP52" s="75"/>
      <c r="KFQ52" s="75"/>
      <c r="KFR52" s="75"/>
      <c r="KFS52" s="75"/>
      <c r="KFT52" s="75"/>
      <c r="KFU52" s="75"/>
      <c r="KFV52" s="75"/>
      <c r="KFW52" s="75"/>
      <c r="KFX52" s="75"/>
      <c r="KFY52" s="75"/>
      <c r="KFZ52" s="75"/>
      <c r="KGA52" s="75"/>
      <c r="KGB52" s="75"/>
      <c r="KGC52" s="75"/>
      <c r="KGD52" s="75"/>
      <c r="KGE52" s="75"/>
      <c r="KGF52" s="75"/>
      <c r="KGG52" s="75"/>
      <c r="KGH52" s="75"/>
      <c r="KGI52" s="75"/>
      <c r="KGJ52" s="75"/>
      <c r="KGK52" s="75"/>
      <c r="KGL52" s="75"/>
      <c r="KGM52" s="75"/>
      <c r="KGN52" s="75"/>
      <c r="KGO52" s="75"/>
      <c r="KGP52" s="75"/>
      <c r="KGQ52" s="75"/>
      <c r="KGR52" s="75"/>
      <c r="KGS52" s="75"/>
      <c r="KGT52" s="75"/>
      <c r="KGU52" s="75"/>
      <c r="KGV52" s="75"/>
      <c r="KGW52" s="75"/>
      <c r="KGX52" s="75"/>
      <c r="KGY52" s="75"/>
      <c r="KGZ52" s="75"/>
      <c r="KHA52" s="75"/>
      <c r="KHB52" s="75"/>
      <c r="KHC52" s="75"/>
      <c r="KHD52" s="75"/>
      <c r="KHE52" s="75"/>
      <c r="KHF52" s="75"/>
      <c r="KHG52" s="75"/>
      <c r="KHH52" s="75"/>
      <c r="KHI52" s="75"/>
      <c r="KHJ52" s="75"/>
      <c r="KHK52" s="75"/>
      <c r="KHL52" s="75"/>
      <c r="KHM52" s="75"/>
      <c r="KHN52" s="75"/>
      <c r="KHO52" s="75"/>
      <c r="KHP52" s="75"/>
      <c r="KHQ52" s="75"/>
      <c r="KHR52" s="75"/>
      <c r="KHS52" s="75"/>
      <c r="KHT52" s="75"/>
      <c r="KHU52" s="75"/>
      <c r="KHV52" s="75"/>
      <c r="KHW52" s="75"/>
      <c r="KHX52" s="75"/>
      <c r="KHY52" s="75"/>
      <c r="KHZ52" s="75"/>
      <c r="KIA52" s="75"/>
      <c r="KIB52" s="75"/>
      <c r="KIC52" s="75"/>
      <c r="KID52" s="75"/>
      <c r="KIE52" s="75"/>
      <c r="KIF52" s="75"/>
      <c r="KIG52" s="75"/>
      <c r="KIH52" s="75"/>
      <c r="KII52" s="75"/>
      <c r="KIJ52" s="75"/>
      <c r="KIK52" s="75"/>
      <c r="KIL52" s="75"/>
      <c r="KIM52" s="75"/>
      <c r="KIN52" s="75"/>
      <c r="KIO52" s="75"/>
      <c r="KIP52" s="75"/>
      <c r="KIQ52" s="75"/>
      <c r="KIR52" s="75"/>
      <c r="KIS52" s="75"/>
      <c r="KIT52" s="75"/>
      <c r="KIU52" s="75"/>
      <c r="KIV52" s="75"/>
      <c r="KIW52" s="75"/>
      <c r="KIX52" s="75"/>
      <c r="KIY52" s="75"/>
      <c r="KIZ52" s="75"/>
      <c r="KJA52" s="75"/>
      <c r="KJB52" s="75"/>
      <c r="KJC52" s="75"/>
      <c r="KJD52" s="75"/>
      <c r="KJE52" s="75"/>
      <c r="KJF52" s="75"/>
      <c r="KJG52" s="75"/>
      <c r="KJH52" s="75"/>
      <c r="KJI52" s="75"/>
      <c r="KJJ52" s="75"/>
      <c r="KJK52" s="75"/>
      <c r="KJL52" s="75"/>
      <c r="KJM52" s="75"/>
      <c r="KJN52" s="75"/>
      <c r="KJO52" s="75"/>
      <c r="KJP52" s="75"/>
      <c r="KJQ52" s="75"/>
      <c r="KJR52" s="75"/>
      <c r="KJS52" s="75"/>
      <c r="KJT52" s="75"/>
      <c r="KJU52" s="75"/>
      <c r="KJV52" s="75"/>
      <c r="KJW52" s="75"/>
      <c r="KJX52" s="75"/>
      <c r="KJY52" s="75"/>
      <c r="KJZ52" s="75"/>
      <c r="KKA52" s="75"/>
      <c r="KKB52" s="75"/>
      <c r="KKC52" s="75"/>
      <c r="KKD52" s="75"/>
      <c r="KKE52" s="75"/>
      <c r="KKF52" s="75"/>
      <c r="KKG52" s="75"/>
      <c r="KKH52" s="75"/>
      <c r="KKI52" s="75"/>
      <c r="KKJ52" s="75"/>
      <c r="KKK52" s="75"/>
      <c r="KKL52" s="75"/>
      <c r="KKM52" s="75"/>
      <c r="KKN52" s="75"/>
      <c r="KKO52" s="75"/>
      <c r="KKP52" s="75"/>
      <c r="KKQ52" s="75"/>
      <c r="KKR52" s="75"/>
      <c r="KKS52" s="75"/>
      <c r="KKT52" s="75"/>
      <c r="KKU52" s="75"/>
      <c r="KKV52" s="75"/>
      <c r="KKW52" s="75"/>
      <c r="KKX52" s="75"/>
      <c r="KKY52" s="75"/>
      <c r="KKZ52" s="75"/>
      <c r="KLA52" s="75"/>
      <c r="KLB52" s="75"/>
      <c r="KLC52" s="75"/>
      <c r="KLD52" s="75"/>
      <c r="KLE52" s="75"/>
      <c r="KLF52" s="75"/>
      <c r="KLG52" s="75"/>
      <c r="KLH52" s="75"/>
      <c r="KLI52" s="75"/>
      <c r="KLJ52" s="75"/>
      <c r="KLK52" s="75"/>
      <c r="KLL52" s="75"/>
      <c r="KLM52" s="75"/>
      <c r="KLN52" s="75"/>
      <c r="KLO52" s="75"/>
      <c r="KLP52" s="75"/>
      <c r="KLQ52" s="75"/>
      <c r="KLR52" s="75"/>
      <c r="KLS52" s="75"/>
      <c r="KLT52" s="75"/>
      <c r="KLU52" s="75"/>
      <c r="KLV52" s="75"/>
      <c r="KLW52" s="75"/>
      <c r="KLX52" s="75"/>
      <c r="KLY52" s="75"/>
      <c r="KLZ52" s="75"/>
      <c r="KMA52" s="75"/>
      <c r="KMB52" s="75"/>
      <c r="KMC52" s="75"/>
      <c r="KMD52" s="75"/>
      <c r="KME52" s="75"/>
      <c r="KMF52" s="75"/>
      <c r="KMG52" s="75"/>
      <c r="KMH52" s="75"/>
      <c r="KMI52" s="75"/>
      <c r="KMJ52" s="75"/>
      <c r="KMK52" s="75"/>
      <c r="KML52" s="75"/>
      <c r="KMM52" s="75"/>
      <c r="KMN52" s="75"/>
      <c r="KMO52" s="75"/>
      <c r="KMP52" s="75"/>
      <c r="KMQ52" s="75"/>
      <c r="KMR52" s="75"/>
      <c r="KMS52" s="75"/>
      <c r="KMT52" s="75"/>
      <c r="KMU52" s="75"/>
      <c r="KMV52" s="75"/>
      <c r="KMW52" s="75"/>
      <c r="KMX52" s="75"/>
      <c r="KMY52" s="75"/>
      <c r="KMZ52" s="75"/>
      <c r="KNA52" s="75"/>
      <c r="KNB52" s="75"/>
      <c r="KNC52" s="75"/>
      <c r="KND52" s="75"/>
      <c r="KNE52" s="75"/>
      <c r="KNF52" s="75"/>
      <c r="KNG52" s="75"/>
      <c r="KNH52" s="75"/>
      <c r="KNI52" s="75"/>
      <c r="KNJ52" s="75"/>
      <c r="KNK52" s="75"/>
      <c r="KNL52" s="75"/>
      <c r="KNM52" s="75"/>
      <c r="KNN52" s="75"/>
      <c r="KNO52" s="75"/>
      <c r="KNP52" s="75"/>
      <c r="KNQ52" s="75"/>
      <c r="KNR52" s="75"/>
      <c r="KNS52" s="75"/>
      <c r="KNT52" s="75"/>
      <c r="KNU52" s="75"/>
      <c r="KNV52" s="75"/>
      <c r="KNW52" s="75"/>
      <c r="KNX52" s="75"/>
      <c r="KNY52" s="75"/>
      <c r="KNZ52" s="75"/>
      <c r="KOA52" s="75"/>
      <c r="KOB52" s="75"/>
      <c r="KOC52" s="75"/>
      <c r="KOD52" s="75"/>
      <c r="KOE52" s="75"/>
      <c r="KOF52" s="75"/>
      <c r="KOG52" s="75"/>
      <c r="KOH52" s="75"/>
      <c r="KOI52" s="75"/>
      <c r="KOJ52" s="75"/>
      <c r="KOK52" s="75"/>
      <c r="KOL52" s="75"/>
      <c r="KOM52" s="75"/>
      <c r="KON52" s="75"/>
      <c r="KOO52" s="75"/>
      <c r="KOP52" s="75"/>
      <c r="KOQ52" s="75"/>
      <c r="KOR52" s="75"/>
      <c r="KOS52" s="75"/>
      <c r="KOT52" s="75"/>
      <c r="KOU52" s="75"/>
      <c r="KOV52" s="75"/>
      <c r="KOW52" s="75"/>
      <c r="KOX52" s="75"/>
      <c r="KOY52" s="75"/>
      <c r="KOZ52" s="75"/>
      <c r="KPA52" s="75"/>
      <c r="KPB52" s="75"/>
      <c r="KPC52" s="75"/>
      <c r="KPD52" s="75"/>
      <c r="KPE52" s="75"/>
      <c r="KPF52" s="75"/>
      <c r="KPG52" s="75"/>
      <c r="KPH52" s="75"/>
      <c r="KPI52" s="75"/>
      <c r="KPJ52" s="75"/>
      <c r="KPK52" s="75"/>
      <c r="KPL52" s="75"/>
      <c r="KPM52" s="75"/>
      <c r="KPN52" s="75"/>
      <c r="KPO52" s="75"/>
      <c r="KPP52" s="75"/>
      <c r="KPQ52" s="75"/>
      <c r="KPR52" s="75"/>
      <c r="KPS52" s="75"/>
      <c r="KPT52" s="75"/>
      <c r="KPU52" s="75"/>
      <c r="KPV52" s="75"/>
      <c r="KPW52" s="75"/>
      <c r="KPX52" s="75"/>
      <c r="KPY52" s="75"/>
      <c r="KPZ52" s="75"/>
      <c r="KQA52" s="75"/>
      <c r="KQB52" s="75"/>
      <c r="KQC52" s="75"/>
      <c r="KQD52" s="75"/>
      <c r="KQE52" s="75"/>
      <c r="KQF52" s="75"/>
      <c r="KQG52" s="75"/>
      <c r="KQH52" s="75"/>
      <c r="KQI52" s="75"/>
      <c r="KQJ52" s="75"/>
      <c r="KQK52" s="75"/>
      <c r="KQL52" s="75"/>
      <c r="KQM52" s="75"/>
      <c r="KQN52" s="75"/>
      <c r="KQO52" s="75"/>
      <c r="KQP52" s="75"/>
      <c r="KQQ52" s="75"/>
      <c r="KQR52" s="75"/>
      <c r="KQS52" s="75"/>
      <c r="KQT52" s="75"/>
      <c r="KQU52" s="75"/>
      <c r="KQV52" s="75"/>
      <c r="KQW52" s="75"/>
      <c r="KQX52" s="75"/>
      <c r="KQY52" s="75"/>
      <c r="KQZ52" s="75"/>
      <c r="KRA52" s="75"/>
      <c r="KRB52" s="75"/>
      <c r="KRC52" s="75"/>
      <c r="KRD52" s="75"/>
      <c r="KRE52" s="75"/>
      <c r="KRF52" s="75"/>
      <c r="KRG52" s="75"/>
      <c r="KRH52" s="75"/>
      <c r="KRI52" s="75"/>
      <c r="KRJ52" s="75"/>
      <c r="KRK52" s="75"/>
      <c r="KRL52" s="75"/>
      <c r="KRM52" s="75"/>
      <c r="KRN52" s="75"/>
      <c r="KRO52" s="75"/>
      <c r="KRP52" s="75"/>
      <c r="KRQ52" s="75"/>
      <c r="KRR52" s="75"/>
      <c r="KRS52" s="75"/>
      <c r="KRT52" s="75"/>
      <c r="KRU52" s="75"/>
      <c r="KRV52" s="75"/>
      <c r="KRW52" s="75"/>
      <c r="KRX52" s="75"/>
      <c r="KRY52" s="75"/>
      <c r="KRZ52" s="75"/>
      <c r="KSA52" s="75"/>
      <c r="KSB52" s="75"/>
      <c r="KSC52" s="75"/>
      <c r="KSD52" s="75"/>
      <c r="KSE52" s="75"/>
      <c r="KSF52" s="75"/>
      <c r="KSG52" s="75"/>
      <c r="KSH52" s="75"/>
      <c r="KSI52" s="75"/>
      <c r="KSJ52" s="75"/>
      <c r="KSK52" s="75"/>
      <c r="KSL52" s="75"/>
      <c r="KSM52" s="75"/>
      <c r="KSN52" s="75"/>
      <c r="KSO52" s="75"/>
      <c r="KSP52" s="75"/>
      <c r="KSQ52" s="75"/>
      <c r="KSR52" s="75"/>
      <c r="KSS52" s="75"/>
      <c r="KST52" s="75"/>
      <c r="KSU52" s="75"/>
      <c r="KSV52" s="75"/>
      <c r="KSW52" s="75"/>
      <c r="KSX52" s="75"/>
      <c r="KSY52" s="75"/>
      <c r="KSZ52" s="75"/>
      <c r="KTA52" s="75"/>
      <c r="KTB52" s="75"/>
      <c r="KTC52" s="75"/>
      <c r="KTD52" s="75"/>
      <c r="KTE52" s="75"/>
      <c r="KTF52" s="75"/>
      <c r="KTG52" s="75"/>
      <c r="KTH52" s="75"/>
      <c r="KTI52" s="75"/>
      <c r="KTJ52" s="75"/>
      <c r="KTK52" s="75"/>
      <c r="KTL52" s="75"/>
      <c r="KTM52" s="75"/>
      <c r="KTN52" s="75"/>
      <c r="KTO52" s="75"/>
      <c r="KTP52" s="75"/>
      <c r="KTQ52" s="75"/>
      <c r="KTR52" s="75"/>
      <c r="KTS52" s="75"/>
      <c r="KTT52" s="75"/>
      <c r="KTU52" s="75"/>
      <c r="KTV52" s="75"/>
      <c r="KTW52" s="75"/>
      <c r="KTX52" s="75"/>
      <c r="KTY52" s="75"/>
      <c r="KTZ52" s="75"/>
      <c r="KUA52" s="75"/>
      <c r="KUB52" s="75"/>
      <c r="KUC52" s="75"/>
      <c r="KUD52" s="75"/>
      <c r="KUE52" s="75"/>
      <c r="KUF52" s="75"/>
      <c r="KUG52" s="75"/>
      <c r="KUH52" s="75"/>
      <c r="KUI52" s="75"/>
      <c r="KUJ52" s="75"/>
      <c r="KUK52" s="75"/>
      <c r="KUL52" s="75"/>
      <c r="KUM52" s="75"/>
      <c r="KUN52" s="75"/>
      <c r="KUO52" s="75"/>
      <c r="KUP52" s="75"/>
      <c r="KUQ52" s="75"/>
      <c r="KUR52" s="75"/>
      <c r="KUS52" s="75"/>
      <c r="KUT52" s="75"/>
      <c r="KUU52" s="75"/>
      <c r="KUV52" s="75"/>
      <c r="KUW52" s="75"/>
      <c r="KUX52" s="75"/>
      <c r="KUY52" s="75"/>
      <c r="KUZ52" s="75"/>
      <c r="KVA52" s="75"/>
      <c r="KVB52" s="75"/>
      <c r="KVC52" s="75"/>
      <c r="KVD52" s="75"/>
      <c r="KVE52" s="75"/>
      <c r="KVF52" s="75"/>
      <c r="KVG52" s="75"/>
      <c r="KVH52" s="75"/>
      <c r="KVI52" s="75"/>
      <c r="KVJ52" s="75"/>
      <c r="KVK52" s="75"/>
      <c r="KVL52" s="75"/>
      <c r="KVM52" s="75"/>
      <c r="KVN52" s="75"/>
      <c r="KVO52" s="75"/>
      <c r="KVP52" s="75"/>
      <c r="KVQ52" s="75"/>
      <c r="KVR52" s="75"/>
      <c r="KVS52" s="75"/>
      <c r="KVT52" s="75"/>
      <c r="KVU52" s="75"/>
      <c r="KVV52" s="75"/>
      <c r="KVW52" s="75"/>
      <c r="KVX52" s="75"/>
      <c r="KVY52" s="75"/>
      <c r="KVZ52" s="75"/>
      <c r="KWA52" s="75"/>
      <c r="KWB52" s="75"/>
      <c r="KWC52" s="75"/>
      <c r="KWD52" s="75"/>
      <c r="KWE52" s="75"/>
      <c r="KWF52" s="75"/>
      <c r="KWG52" s="75"/>
      <c r="KWH52" s="75"/>
      <c r="KWI52" s="75"/>
      <c r="KWJ52" s="75"/>
      <c r="KWK52" s="75"/>
      <c r="KWL52" s="75"/>
      <c r="KWM52" s="75"/>
      <c r="KWN52" s="75"/>
      <c r="KWO52" s="75"/>
      <c r="KWP52" s="75"/>
      <c r="KWQ52" s="75"/>
      <c r="KWR52" s="75"/>
      <c r="KWS52" s="75"/>
      <c r="KWT52" s="75"/>
      <c r="KWU52" s="75"/>
      <c r="KWV52" s="75"/>
      <c r="KWW52" s="75"/>
      <c r="KWX52" s="75"/>
      <c r="KWY52" s="75"/>
      <c r="KWZ52" s="75"/>
      <c r="KXA52" s="75"/>
      <c r="KXB52" s="75"/>
      <c r="KXC52" s="75"/>
      <c r="KXD52" s="75"/>
      <c r="KXE52" s="75"/>
      <c r="KXF52" s="75"/>
      <c r="KXG52" s="75"/>
      <c r="KXH52" s="75"/>
      <c r="KXI52" s="75"/>
      <c r="KXJ52" s="75"/>
      <c r="KXK52" s="75"/>
      <c r="KXL52" s="75"/>
      <c r="KXM52" s="75"/>
      <c r="KXN52" s="75"/>
      <c r="KXO52" s="75"/>
      <c r="KXP52" s="75"/>
      <c r="KXQ52" s="75"/>
      <c r="KXR52" s="75"/>
      <c r="KXS52" s="75"/>
      <c r="KXT52" s="75"/>
      <c r="KXU52" s="75"/>
      <c r="KXV52" s="75"/>
      <c r="KXW52" s="75"/>
      <c r="KXX52" s="75"/>
      <c r="KXY52" s="75"/>
      <c r="KXZ52" s="75"/>
      <c r="KYA52" s="75"/>
      <c r="KYB52" s="75"/>
      <c r="KYC52" s="75"/>
      <c r="KYD52" s="75"/>
      <c r="KYE52" s="75"/>
      <c r="KYF52" s="75"/>
      <c r="KYG52" s="75"/>
      <c r="KYH52" s="75"/>
      <c r="KYI52" s="75"/>
      <c r="KYJ52" s="75"/>
      <c r="KYK52" s="75"/>
      <c r="KYL52" s="75"/>
      <c r="KYM52" s="75"/>
      <c r="KYN52" s="75"/>
      <c r="KYO52" s="75"/>
      <c r="KYP52" s="75"/>
      <c r="KYQ52" s="75"/>
      <c r="KYR52" s="75"/>
      <c r="KYS52" s="75"/>
      <c r="KYT52" s="75"/>
      <c r="KYU52" s="75"/>
      <c r="KYV52" s="75"/>
      <c r="KYW52" s="75"/>
      <c r="KYX52" s="75"/>
      <c r="KYY52" s="75"/>
      <c r="KYZ52" s="75"/>
      <c r="KZA52" s="75"/>
      <c r="KZB52" s="75"/>
      <c r="KZC52" s="75"/>
      <c r="KZD52" s="75"/>
      <c r="KZE52" s="75"/>
      <c r="KZF52" s="75"/>
      <c r="KZG52" s="75"/>
      <c r="KZH52" s="75"/>
      <c r="KZI52" s="75"/>
      <c r="KZJ52" s="75"/>
      <c r="KZK52" s="75"/>
      <c r="KZL52" s="75"/>
      <c r="KZM52" s="75"/>
      <c r="KZN52" s="75"/>
      <c r="KZO52" s="75"/>
      <c r="KZP52" s="75"/>
      <c r="KZQ52" s="75"/>
      <c r="KZR52" s="75"/>
      <c r="KZS52" s="75"/>
      <c r="KZT52" s="75"/>
      <c r="KZU52" s="75"/>
      <c r="KZV52" s="75"/>
      <c r="KZW52" s="75"/>
      <c r="KZX52" s="75"/>
      <c r="KZY52" s="75"/>
      <c r="KZZ52" s="75"/>
      <c r="LAA52" s="75"/>
      <c r="LAB52" s="75"/>
      <c r="LAC52" s="75"/>
      <c r="LAD52" s="75"/>
      <c r="LAE52" s="75"/>
      <c r="LAF52" s="75"/>
      <c r="LAG52" s="75"/>
      <c r="LAH52" s="75"/>
      <c r="LAI52" s="75"/>
      <c r="LAJ52" s="75"/>
      <c r="LAK52" s="75"/>
      <c r="LAL52" s="75"/>
      <c r="LAM52" s="75"/>
      <c r="LAN52" s="75"/>
      <c r="LAO52" s="75"/>
      <c r="LAP52" s="75"/>
      <c r="LAQ52" s="75"/>
      <c r="LAR52" s="75"/>
      <c r="LAS52" s="75"/>
      <c r="LAT52" s="75"/>
      <c r="LAU52" s="75"/>
      <c r="LAV52" s="75"/>
      <c r="LAW52" s="75"/>
      <c r="LAX52" s="75"/>
      <c r="LAY52" s="75"/>
      <c r="LAZ52" s="75"/>
      <c r="LBA52" s="75"/>
      <c r="LBB52" s="75"/>
      <c r="LBC52" s="75"/>
      <c r="LBD52" s="75"/>
      <c r="LBE52" s="75"/>
      <c r="LBF52" s="75"/>
      <c r="LBG52" s="75"/>
      <c r="LBH52" s="75"/>
      <c r="LBI52" s="75"/>
      <c r="LBJ52" s="75"/>
      <c r="LBK52" s="75"/>
      <c r="LBL52" s="75"/>
      <c r="LBM52" s="75"/>
      <c r="LBN52" s="75"/>
      <c r="LBO52" s="75"/>
      <c r="LBP52" s="75"/>
      <c r="LBQ52" s="75"/>
      <c r="LBR52" s="75"/>
      <c r="LBS52" s="75"/>
      <c r="LBT52" s="75"/>
      <c r="LBU52" s="75"/>
      <c r="LBV52" s="75"/>
      <c r="LBW52" s="75"/>
      <c r="LBX52" s="75"/>
      <c r="LBY52" s="75"/>
      <c r="LBZ52" s="75"/>
      <c r="LCA52" s="75"/>
      <c r="LCB52" s="75"/>
      <c r="LCC52" s="75"/>
      <c r="LCD52" s="75"/>
      <c r="LCE52" s="75"/>
      <c r="LCF52" s="75"/>
      <c r="LCG52" s="75"/>
      <c r="LCH52" s="75"/>
      <c r="LCI52" s="75"/>
      <c r="LCJ52" s="75"/>
      <c r="LCK52" s="75"/>
      <c r="LCL52" s="75"/>
      <c r="LCM52" s="75"/>
      <c r="LCN52" s="75"/>
      <c r="LCO52" s="75"/>
      <c r="LCP52" s="75"/>
      <c r="LCQ52" s="75"/>
      <c r="LCR52" s="75"/>
      <c r="LCS52" s="75"/>
      <c r="LCT52" s="75"/>
      <c r="LCU52" s="75"/>
      <c r="LCV52" s="75"/>
      <c r="LCW52" s="75"/>
      <c r="LCX52" s="75"/>
      <c r="LCY52" s="75"/>
      <c r="LCZ52" s="75"/>
      <c r="LDA52" s="75"/>
      <c r="LDB52" s="75"/>
      <c r="LDC52" s="75"/>
      <c r="LDD52" s="75"/>
      <c r="LDE52" s="75"/>
      <c r="LDF52" s="75"/>
      <c r="LDG52" s="75"/>
      <c r="LDH52" s="75"/>
      <c r="LDI52" s="75"/>
      <c r="LDJ52" s="75"/>
      <c r="LDK52" s="75"/>
      <c r="LDL52" s="75"/>
      <c r="LDM52" s="75"/>
      <c r="LDN52" s="75"/>
      <c r="LDO52" s="75"/>
      <c r="LDP52" s="75"/>
      <c r="LDQ52" s="75"/>
      <c r="LDR52" s="75"/>
      <c r="LDS52" s="75"/>
      <c r="LDT52" s="75"/>
      <c r="LDU52" s="75"/>
      <c r="LDV52" s="75"/>
      <c r="LDW52" s="75"/>
      <c r="LDX52" s="75"/>
      <c r="LDY52" s="75"/>
      <c r="LDZ52" s="75"/>
      <c r="LEA52" s="75"/>
      <c r="LEB52" s="75"/>
      <c r="LEC52" s="75"/>
      <c r="LED52" s="75"/>
      <c r="LEE52" s="75"/>
      <c r="LEF52" s="75"/>
      <c r="LEG52" s="75"/>
      <c r="LEH52" s="75"/>
      <c r="LEI52" s="75"/>
      <c r="LEJ52" s="75"/>
      <c r="LEK52" s="75"/>
      <c r="LEL52" s="75"/>
      <c r="LEM52" s="75"/>
      <c r="LEN52" s="75"/>
      <c r="LEO52" s="75"/>
      <c r="LEP52" s="75"/>
      <c r="LEQ52" s="75"/>
      <c r="LER52" s="75"/>
      <c r="LES52" s="75"/>
      <c r="LET52" s="75"/>
      <c r="LEU52" s="75"/>
      <c r="LEV52" s="75"/>
      <c r="LEW52" s="75"/>
      <c r="LEX52" s="75"/>
      <c r="LEY52" s="75"/>
      <c r="LEZ52" s="75"/>
      <c r="LFA52" s="75"/>
      <c r="LFB52" s="75"/>
      <c r="LFC52" s="75"/>
      <c r="LFD52" s="75"/>
      <c r="LFE52" s="75"/>
      <c r="LFF52" s="75"/>
      <c r="LFG52" s="75"/>
      <c r="LFH52" s="75"/>
      <c r="LFI52" s="75"/>
      <c r="LFJ52" s="75"/>
      <c r="LFK52" s="75"/>
      <c r="LFL52" s="75"/>
      <c r="LFM52" s="75"/>
      <c r="LFN52" s="75"/>
      <c r="LFO52" s="75"/>
      <c r="LFP52" s="75"/>
      <c r="LFQ52" s="75"/>
      <c r="LFR52" s="75"/>
      <c r="LFS52" s="75"/>
      <c r="LFT52" s="75"/>
      <c r="LFU52" s="75"/>
      <c r="LFV52" s="75"/>
      <c r="LFW52" s="75"/>
      <c r="LFX52" s="75"/>
      <c r="LFY52" s="75"/>
      <c r="LFZ52" s="75"/>
      <c r="LGA52" s="75"/>
      <c r="LGB52" s="75"/>
      <c r="LGC52" s="75"/>
      <c r="LGD52" s="75"/>
      <c r="LGE52" s="75"/>
      <c r="LGF52" s="75"/>
      <c r="LGG52" s="75"/>
      <c r="LGH52" s="75"/>
      <c r="LGI52" s="75"/>
      <c r="LGJ52" s="75"/>
      <c r="LGK52" s="75"/>
      <c r="LGL52" s="75"/>
      <c r="LGM52" s="75"/>
      <c r="LGN52" s="75"/>
      <c r="LGO52" s="75"/>
      <c r="LGP52" s="75"/>
      <c r="LGQ52" s="75"/>
      <c r="LGR52" s="75"/>
      <c r="LGS52" s="75"/>
      <c r="LGT52" s="75"/>
      <c r="LGU52" s="75"/>
      <c r="LGV52" s="75"/>
      <c r="LGW52" s="75"/>
      <c r="LGX52" s="75"/>
      <c r="LGY52" s="75"/>
      <c r="LGZ52" s="75"/>
      <c r="LHA52" s="75"/>
      <c r="LHB52" s="75"/>
      <c r="LHC52" s="75"/>
      <c r="LHD52" s="75"/>
      <c r="LHE52" s="75"/>
      <c r="LHF52" s="75"/>
      <c r="LHG52" s="75"/>
      <c r="LHH52" s="75"/>
      <c r="LHI52" s="75"/>
      <c r="LHJ52" s="75"/>
      <c r="LHK52" s="75"/>
      <c r="LHL52" s="75"/>
      <c r="LHM52" s="75"/>
      <c r="LHN52" s="75"/>
      <c r="LHO52" s="75"/>
      <c r="LHP52" s="75"/>
      <c r="LHQ52" s="75"/>
      <c r="LHR52" s="75"/>
      <c r="LHS52" s="75"/>
      <c r="LHT52" s="75"/>
      <c r="LHU52" s="75"/>
      <c r="LHV52" s="75"/>
      <c r="LHW52" s="75"/>
      <c r="LHX52" s="75"/>
      <c r="LHY52" s="75"/>
      <c r="LHZ52" s="75"/>
      <c r="LIA52" s="75"/>
      <c r="LIB52" s="75"/>
      <c r="LIC52" s="75"/>
      <c r="LID52" s="75"/>
      <c r="LIE52" s="75"/>
      <c r="LIF52" s="75"/>
      <c r="LIG52" s="75"/>
      <c r="LIH52" s="75"/>
      <c r="LII52" s="75"/>
      <c r="LIJ52" s="75"/>
      <c r="LIK52" s="75"/>
      <c r="LIL52" s="75"/>
      <c r="LIM52" s="75"/>
      <c r="LIN52" s="75"/>
      <c r="LIO52" s="75"/>
      <c r="LIP52" s="75"/>
      <c r="LIQ52" s="75"/>
      <c r="LIR52" s="75"/>
      <c r="LIS52" s="75"/>
      <c r="LIT52" s="75"/>
      <c r="LIU52" s="75"/>
      <c r="LIV52" s="75"/>
      <c r="LIW52" s="75"/>
      <c r="LIX52" s="75"/>
      <c r="LIY52" s="75"/>
      <c r="LIZ52" s="75"/>
      <c r="LJA52" s="75"/>
      <c r="LJB52" s="75"/>
      <c r="LJC52" s="75"/>
      <c r="LJD52" s="75"/>
      <c r="LJE52" s="75"/>
      <c r="LJF52" s="75"/>
      <c r="LJG52" s="75"/>
      <c r="LJH52" s="75"/>
      <c r="LJI52" s="75"/>
      <c r="LJJ52" s="75"/>
      <c r="LJK52" s="75"/>
      <c r="LJL52" s="75"/>
      <c r="LJM52" s="75"/>
      <c r="LJN52" s="75"/>
      <c r="LJO52" s="75"/>
      <c r="LJP52" s="75"/>
      <c r="LJQ52" s="75"/>
      <c r="LJR52" s="75"/>
      <c r="LJS52" s="75"/>
      <c r="LJT52" s="75"/>
      <c r="LJU52" s="75"/>
      <c r="LJV52" s="75"/>
      <c r="LJW52" s="75"/>
      <c r="LJX52" s="75"/>
      <c r="LJY52" s="75"/>
      <c r="LJZ52" s="75"/>
      <c r="LKA52" s="75"/>
      <c r="LKB52" s="75"/>
      <c r="LKC52" s="75"/>
      <c r="LKD52" s="75"/>
      <c r="LKE52" s="75"/>
      <c r="LKF52" s="75"/>
      <c r="LKG52" s="75"/>
      <c r="LKH52" s="75"/>
      <c r="LKI52" s="75"/>
      <c r="LKJ52" s="75"/>
      <c r="LKK52" s="75"/>
      <c r="LKL52" s="75"/>
      <c r="LKM52" s="75"/>
      <c r="LKN52" s="75"/>
      <c r="LKO52" s="75"/>
      <c r="LKP52" s="75"/>
      <c r="LKQ52" s="75"/>
      <c r="LKR52" s="75"/>
      <c r="LKS52" s="75"/>
      <c r="LKT52" s="75"/>
      <c r="LKU52" s="75"/>
      <c r="LKV52" s="75"/>
      <c r="LKW52" s="75"/>
      <c r="LKX52" s="75"/>
      <c r="LKY52" s="75"/>
      <c r="LKZ52" s="75"/>
      <c r="LLA52" s="75"/>
      <c r="LLB52" s="75"/>
      <c r="LLC52" s="75"/>
      <c r="LLD52" s="75"/>
      <c r="LLE52" s="75"/>
      <c r="LLF52" s="75"/>
      <c r="LLG52" s="75"/>
      <c r="LLH52" s="75"/>
      <c r="LLI52" s="75"/>
      <c r="LLJ52" s="75"/>
      <c r="LLK52" s="75"/>
      <c r="LLL52" s="75"/>
      <c r="LLM52" s="75"/>
      <c r="LLN52" s="75"/>
      <c r="LLO52" s="75"/>
      <c r="LLP52" s="75"/>
      <c r="LLQ52" s="75"/>
      <c r="LLR52" s="75"/>
      <c r="LLS52" s="75"/>
      <c r="LLT52" s="75"/>
      <c r="LLU52" s="75"/>
      <c r="LLV52" s="75"/>
      <c r="LLW52" s="75"/>
      <c r="LLX52" s="75"/>
      <c r="LLY52" s="75"/>
      <c r="LLZ52" s="75"/>
      <c r="LMA52" s="75"/>
      <c r="LMB52" s="75"/>
      <c r="LMC52" s="75"/>
      <c r="LMD52" s="75"/>
      <c r="LME52" s="75"/>
      <c r="LMF52" s="75"/>
      <c r="LMG52" s="75"/>
      <c r="LMH52" s="75"/>
      <c r="LMI52" s="75"/>
      <c r="LMJ52" s="75"/>
      <c r="LMK52" s="75"/>
      <c r="LML52" s="75"/>
      <c r="LMM52" s="75"/>
      <c r="LMN52" s="75"/>
      <c r="LMO52" s="75"/>
      <c r="LMP52" s="75"/>
      <c r="LMQ52" s="75"/>
      <c r="LMR52" s="75"/>
      <c r="LMS52" s="75"/>
      <c r="LMT52" s="75"/>
      <c r="LMU52" s="75"/>
      <c r="LMV52" s="75"/>
      <c r="LMW52" s="75"/>
      <c r="LMX52" s="75"/>
      <c r="LMY52" s="75"/>
      <c r="LMZ52" s="75"/>
      <c r="LNA52" s="75"/>
      <c r="LNB52" s="75"/>
      <c r="LNC52" s="75"/>
      <c r="LND52" s="75"/>
      <c r="LNE52" s="75"/>
      <c r="LNF52" s="75"/>
      <c r="LNG52" s="75"/>
      <c r="LNH52" s="75"/>
      <c r="LNI52" s="75"/>
      <c r="LNJ52" s="75"/>
      <c r="LNK52" s="75"/>
      <c r="LNL52" s="75"/>
      <c r="LNM52" s="75"/>
      <c r="LNN52" s="75"/>
      <c r="LNO52" s="75"/>
      <c r="LNP52" s="75"/>
      <c r="LNQ52" s="75"/>
      <c r="LNR52" s="75"/>
      <c r="LNS52" s="75"/>
      <c r="LNT52" s="75"/>
      <c r="LNU52" s="75"/>
      <c r="LNV52" s="75"/>
      <c r="LNW52" s="75"/>
      <c r="LNX52" s="75"/>
      <c r="LNY52" s="75"/>
      <c r="LNZ52" s="75"/>
      <c r="LOA52" s="75"/>
      <c r="LOB52" s="75"/>
      <c r="LOC52" s="75"/>
      <c r="LOD52" s="75"/>
      <c r="LOE52" s="75"/>
      <c r="LOF52" s="75"/>
      <c r="LOG52" s="75"/>
      <c r="LOH52" s="75"/>
      <c r="LOI52" s="75"/>
      <c r="LOJ52" s="75"/>
      <c r="LOK52" s="75"/>
      <c r="LOL52" s="75"/>
      <c r="LOM52" s="75"/>
      <c r="LON52" s="75"/>
      <c r="LOO52" s="75"/>
      <c r="LOP52" s="75"/>
      <c r="LOQ52" s="75"/>
      <c r="LOR52" s="75"/>
      <c r="LOS52" s="75"/>
      <c r="LOT52" s="75"/>
      <c r="LOU52" s="75"/>
      <c r="LOV52" s="75"/>
      <c r="LOW52" s="75"/>
      <c r="LOX52" s="75"/>
      <c r="LOY52" s="75"/>
      <c r="LOZ52" s="75"/>
      <c r="LPA52" s="75"/>
      <c r="LPB52" s="75"/>
      <c r="LPC52" s="75"/>
      <c r="LPD52" s="75"/>
      <c r="LPE52" s="75"/>
      <c r="LPF52" s="75"/>
      <c r="LPG52" s="75"/>
      <c r="LPH52" s="75"/>
      <c r="LPI52" s="75"/>
      <c r="LPJ52" s="75"/>
      <c r="LPK52" s="75"/>
      <c r="LPL52" s="75"/>
      <c r="LPM52" s="75"/>
      <c r="LPN52" s="75"/>
      <c r="LPO52" s="75"/>
      <c r="LPP52" s="75"/>
      <c r="LPQ52" s="75"/>
      <c r="LPR52" s="75"/>
      <c r="LPS52" s="75"/>
      <c r="LPT52" s="75"/>
      <c r="LPU52" s="75"/>
      <c r="LPV52" s="75"/>
      <c r="LPW52" s="75"/>
      <c r="LPX52" s="75"/>
      <c r="LPY52" s="75"/>
      <c r="LPZ52" s="75"/>
      <c r="LQA52" s="75"/>
      <c r="LQB52" s="75"/>
      <c r="LQC52" s="75"/>
      <c r="LQD52" s="75"/>
      <c r="LQE52" s="75"/>
      <c r="LQF52" s="75"/>
      <c r="LQG52" s="75"/>
      <c r="LQH52" s="75"/>
      <c r="LQI52" s="75"/>
      <c r="LQJ52" s="75"/>
      <c r="LQK52" s="75"/>
      <c r="LQL52" s="75"/>
      <c r="LQM52" s="75"/>
      <c r="LQN52" s="75"/>
      <c r="LQO52" s="75"/>
      <c r="LQP52" s="75"/>
      <c r="LQQ52" s="75"/>
      <c r="LQR52" s="75"/>
      <c r="LQS52" s="75"/>
      <c r="LQT52" s="75"/>
      <c r="LQU52" s="75"/>
      <c r="LQV52" s="75"/>
      <c r="LQW52" s="75"/>
      <c r="LQX52" s="75"/>
      <c r="LQY52" s="75"/>
      <c r="LQZ52" s="75"/>
      <c r="LRA52" s="75"/>
      <c r="LRB52" s="75"/>
      <c r="LRC52" s="75"/>
      <c r="LRD52" s="75"/>
      <c r="LRE52" s="75"/>
      <c r="LRF52" s="75"/>
      <c r="LRG52" s="75"/>
      <c r="LRH52" s="75"/>
      <c r="LRI52" s="75"/>
      <c r="LRJ52" s="75"/>
      <c r="LRK52" s="75"/>
      <c r="LRL52" s="75"/>
      <c r="LRM52" s="75"/>
      <c r="LRN52" s="75"/>
      <c r="LRO52" s="75"/>
      <c r="LRP52" s="75"/>
      <c r="LRQ52" s="75"/>
      <c r="LRR52" s="75"/>
      <c r="LRS52" s="75"/>
      <c r="LRT52" s="75"/>
      <c r="LRU52" s="75"/>
      <c r="LRV52" s="75"/>
      <c r="LRW52" s="75"/>
      <c r="LRX52" s="75"/>
      <c r="LRY52" s="75"/>
      <c r="LRZ52" s="75"/>
      <c r="LSA52" s="75"/>
      <c r="LSB52" s="75"/>
      <c r="LSC52" s="75"/>
      <c r="LSD52" s="75"/>
      <c r="LSE52" s="75"/>
      <c r="LSF52" s="75"/>
      <c r="LSG52" s="75"/>
      <c r="LSH52" s="75"/>
      <c r="LSI52" s="75"/>
      <c r="LSJ52" s="75"/>
      <c r="LSK52" s="75"/>
      <c r="LSL52" s="75"/>
      <c r="LSM52" s="75"/>
      <c r="LSN52" s="75"/>
      <c r="LSO52" s="75"/>
      <c r="LSP52" s="75"/>
      <c r="LSQ52" s="75"/>
      <c r="LSR52" s="75"/>
      <c r="LSS52" s="75"/>
      <c r="LST52" s="75"/>
      <c r="LSU52" s="75"/>
      <c r="LSV52" s="75"/>
      <c r="LSW52" s="75"/>
      <c r="LSX52" s="75"/>
      <c r="LSY52" s="75"/>
      <c r="LSZ52" s="75"/>
      <c r="LTA52" s="75"/>
      <c r="LTB52" s="75"/>
      <c r="LTC52" s="75"/>
      <c r="LTD52" s="75"/>
      <c r="LTE52" s="75"/>
      <c r="LTF52" s="75"/>
      <c r="LTG52" s="75"/>
      <c r="LTH52" s="75"/>
      <c r="LTI52" s="75"/>
      <c r="LTJ52" s="75"/>
      <c r="LTK52" s="75"/>
      <c r="LTL52" s="75"/>
      <c r="LTM52" s="75"/>
      <c r="LTN52" s="75"/>
      <c r="LTO52" s="75"/>
      <c r="LTP52" s="75"/>
      <c r="LTQ52" s="75"/>
      <c r="LTR52" s="75"/>
      <c r="LTS52" s="75"/>
      <c r="LTT52" s="75"/>
      <c r="LTU52" s="75"/>
      <c r="LTV52" s="75"/>
      <c r="LTW52" s="75"/>
      <c r="LTX52" s="75"/>
      <c r="LTY52" s="75"/>
      <c r="LTZ52" s="75"/>
      <c r="LUA52" s="75"/>
      <c r="LUB52" s="75"/>
      <c r="LUC52" s="75"/>
      <c r="LUD52" s="75"/>
      <c r="LUE52" s="75"/>
      <c r="LUF52" s="75"/>
      <c r="LUG52" s="75"/>
      <c r="LUH52" s="75"/>
      <c r="LUI52" s="75"/>
      <c r="LUJ52" s="75"/>
      <c r="LUK52" s="75"/>
      <c r="LUL52" s="75"/>
      <c r="LUM52" s="75"/>
      <c r="LUN52" s="75"/>
      <c r="LUO52" s="75"/>
      <c r="LUP52" s="75"/>
      <c r="LUQ52" s="75"/>
      <c r="LUR52" s="75"/>
      <c r="LUS52" s="75"/>
      <c r="LUT52" s="75"/>
      <c r="LUU52" s="75"/>
      <c r="LUV52" s="75"/>
      <c r="LUW52" s="75"/>
      <c r="LUX52" s="75"/>
      <c r="LUY52" s="75"/>
      <c r="LUZ52" s="75"/>
      <c r="LVA52" s="75"/>
      <c r="LVB52" s="75"/>
      <c r="LVC52" s="75"/>
      <c r="LVD52" s="75"/>
      <c r="LVE52" s="75"/>
      <c r="LVF52" s="75"/>
      <c r="LVG52" s="75"/>
      <c r="LVH52" s="75"/>
      <c r="LVI52" s="75"/>
      <c r="LVJ52" s="75"/>
      <c r="LVK52" s="75"/>
      <c r="LVL52" s="75"/>
      <c r="LVM52" s="75"/>
      <c r="LVN52" s="75"/>
      <c r="LVO52" s="75"/>
      <c r="LVP52" s="75"/>
      <c r="LVQ52" s="75"/>
      <c r="LVR52" s="75"/>
      <c r="LVS52" s="75"/>
      <c r="LVT52" s="75"/>
      <c r="LVU52" s="75"/>
      <c r="LVV52" s="75"/>
      <c r="LVW52" s="75"/>
      <c r="LVX52" s="75"/>
      <c r="LVY52" s="75"/>
      <c r="LVZ52" s="75"/>
      <c r="LWA52" s="75"/>
      <c r="LWB52" s="75"/>
      <c r="LWC52" s="75"/>
      <c r="LWD52" s="75"/>
      <c r="LWE52" s="75"/>
      <c r="LWF52" s="75"/>
      <c r="LWG52" s="75"/>
      <c r="LWH52" s="75"/>
      <c r="LWI52" s="75"/>
      <c r="LWJ52" s="75"/>
      <c r="LWK52" s="75"/>
      <c r="LWL52" s="75"/>
      <c r="LWM52" s="75"/>
      <c r="LWN52" s="75"/>
      <c r="LWO52" s="75"/>
      <c r="LWP52" s="75"/>
      <c r="LWQ52" s="75"/>
      <c r="LWR52" s="75"/>
      <c r="LWS52" s="75"/>
      <c r="LWT52" s="75"/>
      <c r="LWU52" s="75"/>
      <c r="LWV52" s="75"/>
      <c r="LWW52" s="75"/>
      <c r="LWX52" s="75"/>
      <c r="LWY52" s="75"/>
      <c r="LWZ52" s="75"/>
      <c r="LXA52" s="75"/>
      <c r="LXB52" s="75"/>
      <c r="LXC52" s="75"/>
      <c r="LXD52" s="75"/>
      <c r="LXE52" s="75"/>
      <c r="LXF52" s="75"/>
      <c r="LXG52" s="75"/>
      <c r="LXH52" s="75"/>
      <c r="LXI52" s="75"/>
      <c r="LXJ52" s="75"/>
      <c r="LXK52" s="75"/>
      <c r="LXL52" s="75"/>
      <c r="LXM52" s="75"/>
      <c r="LXN52" s="75"/>
      <c r="LXO52" s="75"/>
      <c r="LXP52" s="75"/>
      <c r="LXQ52" s="75"/>
      <c r="LXR52" s="75"/>
      <c r="LXS52" s="75"/>
      <c r="LXT52" s="75"/>
      <c r="LXU52" s="75"/>
      <c r="LXV52" s="75"/>
      <c r="LXW52" s="75"/>
      <c r="LXX52" s="75"/>
      <c r="LXY52" s="75"/>
      <c r="LXZ52" s="75"/>
      <c r="LYA52" s="75"/>
      <c r="LYB52" s="75"/>
      <c r="LYC52" s="75"/>
      <c r="LYD52" s="75"/>
      <c r="LYE52" s="75"/>
      <c r="LYF52" s="75"/>
      <c r="LYG52" s="75"/>
      <c r="LYH52" s="75"/>
      <c r="LYI52" s="75"/>
      <c r="LYJ52" s="75"/>
      <c r="LYK52" s="75"/>
      <c r="LYL52" s="75"/>
      <c r="LYM52" s="75"/>
      <c r="LYN52" s="75"/>
      <c r="LYO52" s="75"/>
      <c r="LYP52" s="75"/>
      <c r="LYQ52" s="75"/>
      <c r="LYR52" s="75"/>
      <c r="LYS52" s="75"/>
      <c r="LYT52" s="75"/>
      <c r="LYU52" s="75"/>
      <c r="LYV52" s="75"/>
      <c r="LYW52" s="75"/>
      <c r="LYX52" s="75"/>
      <c r="LYY52" s="75"/>
      <c r="LYZ52" s="75"/>
      <c r="LZA52" s="75"/>
      <c r="LZB52" s="75"/>
      <c r="LZC52" s="75"/>
      <c r="LZD52" s="75"/>
      <c r="LZE52" s="75"/>
      <c r="LZF52" s="75"/>
      <c r="LZG52" s="75"/>
      <c r="LZH52" s="75"/>
      <c r="LZI52" s="75"/>
      <c r="LZJ52" s="75"/>
      <c r="LZK52" s="75"/>
      <c r="LZL52" s="75"/>
      <c r="LZM52" s="75"/>
      <c r="LZN52" s="75"/>
      <c r="LZO52" s="75"/>
      <c r="LZP52" s="75"/>
      <c r="LZQ52" s="75"/>
      <c r="LZR52" s="75"/>
      <c r="LZS52" s="75"/>
      <c r="LZT52" s="75"/>
      <c r="LZU52" s="75"/>
      <c r="LZV52" s="75"/>
      <c r="LZW52" s="75"/>
      <c r="LZX52" s="75"/>
      <c r="LZY52" s="75"/>
      <c r="LZZ52" s="75"/>
      <c r="MAA52" s="75"/>
      <c r="MAB52" s="75"/>
      <c r="MAC52" s="75"/>
      <c r="MAD52" s="75"/>
      <c r="MAE52" s="75"/>
      <c r="MAF52" s="75"/>
      <c r="MAG52" s="75"/>
      <c r="MAH52" s="75"/>
      <c r="MAI52" s="75"/>
      <c r="MAJ52" s="75"/>
      <c r="MAK52" s="75"/>
      <c r="MAL52" s="75"/>
      <c r="MAM52" s="75"/>
      <c r="MAN52" s="75"/>
      <c r="MAO52" s="75"/>
      <c r="MAP52" s="75"/>
      <c r="MAQ52" s="75"/>
      <c r="MAR52" s="75"/>
      <c r="MAS52" s="75"/>
      <c r="MAT52" s="75"/>
      <c r="MAU52" s="75"/>
      <c r="MAV52" s="75"/>
      <c r="MAW52" s="75"/>
      <c r="MAX52" s="75"/>
      <c r="MAY52" s="75"/>
      <c r="MAZ52" s="75"/>
      <c r="MBA52" s="75"/>
      <c r="MBB52" s="75"/>
      <c r="MBC52" s="75"/>
      <c r="MBD52" s="75"/>
      <c r="MBE52" s="75"/>
      <c r="MBF52" s="75"/>
      <c r="MBG52" s="75"/>
      <c r="MBH52" s="75"/>
      <c r="MBI52" s="75"/>
      <c r="MBJ52" s="75"/>
      <c r="MBK52" s="75"/>
      <c r="MBL52" s="75"/>
      <c r="MBM52" s="75"/>
      <c r="MBN52" s="75"/>
      <c r="MBO52" s="75"/>
      <c r="MBP52" s="75"/>
      <c r="MBQ52" s="75"/>
      <c r="MBR52" s="75"/>
      <c r="MBS52" s="75"/>
      <c r="MBT52" s="75"/>
      <c r="MBU52" s="75"/>
      <c r="MBV52" s="75"/>
      <c r="MBW52" s="75"/>
      <c r="MBX52" s="75"/>
      <c r="MBY52" s="75"/>
      <c r="MBZ52" s="75"/>
      <c r="MCA52" s="75"/>
      <c r="MCB52" s="75"/>
      <c r="MCC52" s="75"/>
      <c r="MCD52" s="75"/>
      <c r="MCE52" s="75"/>
      <c r="MCF52" s="75"/>
      <c r="MCG52" s="75"/>
      <c r="MCH52" s="75"/>
      <c r="MCI52" s="75"/>
      <c r="MCJ52" s="75"/>
      <c r="MCK52" s="75"/>
      <c r="MCL52" s="75"/>
      <c r="MCM52" s="75"/>
      <c r="MCN52" s="75"/>
      <c r="MCO52" s="75"/>
      <c r="MCP52" s="75"/>
      <c r="MCQ52" s="75"/>
      <c r="MCR52" s="75"/>
      <c r="MCS52" s="75"/>
      <c r="MCT52" s="75"/>
      <c r="MCU52" s="75"/>
      <c r="MCV52" s="75"/>
      <c r="MCW52" s="75"/>
      <c r="MCX52" s="75"/>
      <c r="MCY52" s="75"/>
      <c r="MCZ52" s="75"/>
      <c r="MDA52" s="75"/>
      <c r="MDB52" s="75"/>
      <c r="MDC52" s="75"/>
      <c r="MDD52" s="75"/>
      <c r="MDE52" s="75"/>
      <c r="MDF52" s="75"/>
      <c r="MDG52" s="75"/>
      <c r="MDH52" s="75"/>
      <c r="MDI52" s="75"/>
      <c r="MDJ52" s="75"/>
      <c r="MDK52" s="75"/>
      <c r="MDL52" s="75"/>
      <c r="MDM52" s="75"/>
      <c r="MDN52" s="75"/>
      <c r="MDO52" s="75"/>
      <c r="MDP52" s="75"/>
      <c r="MDQ52" s="75"/>
      <c r="MDR52" s="75"/>
      <c r="MDS52" s="75"/>
      <c r="MDT52" s="75"/>
      <c r="MDU52" s="75"/>
      <c r="MDV52" s="75"/>
      <c r="MDW52" s="75"/>
      <c r="MDX52" s="75"/>
      <c r="MDY52" s="75"/>
      <c r="MDZ52" s="75"/>
      <c r="MEA52" s="75"/>
      <c r="MEB52" s="75"/>
      <c r="MEC52" s="75"/>
      <c r="MED52" s="75"/>
      <c r="MEE52" s="75"/>
      <c r="MEF52" s="75"/>
      <c r="MEG52" s="75"/>
      <c r="MEH52" s="75"/>
      <c r="MEI52" s="75"/>
      <c r="MEJ52" s="75"/>
      <c r="MEK52" s="75"/>
      <c r="MEL52" s="75"/>
      <c r="MEM52" s="75"/>
      <c r="MEN52" s="75"/>
      <c r="MEO52" s="75"/>
      <c r="MEP52" s="75"/>
      <c r="MEQ52" s="75"/>
      <c r="MER52" s="75"/>
      <c r="MES52" s="75"/>
      <c r="MET52" s="75"/>
      <c r="MEU52" s="75"/>
      <c r="MEV52" s="75"/>
      <c r="MEW52" s="75"/>
      <c r="MEX52" s="75"/>
      <c r="MEY52" s="75"/>
      <c r="MEZ52" s="75"/>
      <c r="MFA52" s="75"/>
      <c r="MFB52" s="75"/>
      <c r="MFC52" s="75"/>
      <c r="MFD52" s="75"/>
      <c r="MFE52" s="75"/>
      <c r="MFF52" s="75"/>
      <c r="MFG52" s="75"/>
      <c r="MFH52" s="75"/>
      <c r="MFI52" s="75"/>
      <c r="MFJ52" s="75"/>
      <c r="MFK52" s="75"/>
      <c r="MFL52" s="75"/>
      <c r="MFM52" s="75"/>
      <c r="MFN52" s="75"/>
      <c r="MFO52" s="75"/>
      <c r="MFP52" s="75"/>
      <c r="MFQ52" s="75"/>
      <c r="MFR52" s="75"/>
      <c r="MFS52" s="75"/>
      <c r="MFT52" s="75"/>
      <c r="MFU52" s="75"/>
      <c r="MFV52" s="75"/>
      <c r="MFW52" s="75"/>
      <c r="MFX52" s="75"/>
      <c r="MFY52" s="75"/>
      <c r="MFZ52" s="75"/>
      <c r="MGA52" s="75"/>
      <c r="MGB52" s="75"/>
      <c r="MGC52" s="75"/>
      <c r="MGD52" s="75"/>
      <c r="MGE52" s="75"/>
      <c r="MGF52" s="75"/>
      <c r="MGG52" s="75"/>
      <c r="MGH52" s="75"/>
      <c r="MGI52" s="75"/>
      <c r="MGJ52" s="75"/>
      <c r="MGK52" s="75"/>
      <c r="MGL52" s="75"/>
      <c r="MGM52" s="75"/>
      <c r="MGN52" s="75"/>
      <c r="MGO52" s="75"/>
      <c r="MGP52" s="75"/>
      <c r="MGQ52" s="75"/>
      <c r="MGR52" s="75"/>
      <c r="MGS52" s="75"/>
      <c r="MGT52" s="75"/>
      <c r="MGU52" s="75"/>
      <c r="MGV52" s="75"/>
      <c r="MGW52" s="75"/>
      <c r="MGX52" s="75"/>
      <c r="MGY52" s="75"/>
      <c r="MGZ52" s="75"/>
      <c r="MHA52" s="75"/>
      <c r="MHB52" s="75"/>
      <c r="MHC52" s="75"/>
      <c r="MHD52" s="75"/>
      <c r="MHE52" s="75"/>
      <c r="MHF52" s="75"/>
      <c r="MHG52" s="75"/>
      <c r="MHH52" s="75"/>
      <c r="MHI52" s="75"/>
      <c r="MHJ52" s="75"/>
      <c r="MHK52" s="75"/>
      <c r="MHL52" s="75"/>
      <c r="MHM52" s="75"/>
      <c r="MHN52" s="75"/>
      <c r="MHO52" s="75"/>
      <c r="MHP52" s="75"/>
      <c r="MHQ52" s="75"/>
      <c r="MHR52" s="75"/>
      <c r="MHS52" s="75"/>
      <c r="MHT52" s="75"/>
      <c r="MHU52" s="75"/>
      <c r="MHV52" s="75"/>
      <c r="MHW52" s="75"/>
      <c r="MHX52" s="75"/>
      <c r="MHY52" s="75"/>
      <c r="MHZ52" s="75"/>
      <c r="MIA52" s="75"/>
      <c r="MIB52" s="75"/>
      <c r="MIC52" s="75"/>
      <c r="MID52" s="75"/>
      <c r="MIE52" s="75"/>
      <c r="MIF52" s="75"/>
      <c r="MIG52" s="75"/>
      <c r="MIH52" s="75"/>
      <c r="MII52" s="75"/>
      <c r="MIJ52" s="75"/>
      <c r="MIK52" s="75"/>
      <c r="MIL52" s="75"/>
      <c r="MIM52" s="75"/>
      <c r="MIN52" s="75"/>
      <c r="MIO52" s="75"/>
      <c r="MIP52" s="75"/>
      <c r="MIQ52" s="75"/>
      <c r="MIR52" s="75"/>
      <c r="MIS52" s="75"/>
      <c r="MIT52" s="75"/>
      <c r="MIU52" s="75"/>
      <c r="MIV52" s="75"/>
      <c r="MIW52" s="75"/>
      <c r="MIX52" s="75"/>
      <c r="MIY52" s="75"/>
      <c r="MIZ52" s="75"/>
      <c r="MJA52" s="75"/>
      <c r="MJB52" s="75"/>
      <c r="MJC52" s="75"/>
      <c r="MJD52" s="75"/>
      <c r="MJE52" s="75"/>
      <c r="MJF52" s="75"/>
      <c r="MJG52" s="75"/>
      <c r="MJH52" s="75"/>
      <c r="MJI52" s="75"/>
      <c r="MJJ52" s="75"/>
      <c r="MJK52" s="75"/>
      <c r="MJL52" s="75"/>
      <c r="MJM52" s="75"/>
      <c r="MJN52" s="75"/>
      <c r="MJO52" s="75"/>
      <c r="MJP52" s="75"/>
      <c r="MJQ52" s="75"/>
      <c r="MJR52" s="75"/>
      <c r="MJS52" s="75"/>
      <c r="MJT52" s="75"/>
      <c r="MJU52" s="75"/>
      <c r="MJV52" s="75"/>
      <c r="MJW52" s="75"/>
      <c r="MJX52" s="75"/>
      <c r="MJY52" s="75"/>
      <c r="MJZ52" s="75"/>
      <c r="MKA52" s="75"/>
      <c r="MKB52" s="75"/>
      <c r="MKC52" s="75"/>
      <c r="MKD52" s="75"/>
      <c r="MKE52" s="75"/>
      <c r="MKF52" s="75"/>
      <c r="MKG52" s="75"/>
      <c r="MKH52" s="75"/>
      <c r="MKI52" s="75"/>
      <c r="MKJ52" s="75"/>
      <c r="MKK52" s="75"/>
      <c r="MKL52" s="75"/>
      <c r="MKM52" s="75"/>
      <c r="MKN52" s="75"/>
      <c r="MKO52" s="75"/>
      <c r="MKP52" s="75"/>
      <c r="MKQ52" s="75"/>
      <c r="MKR52" s="75"/>
      <c r="MKS52" s="75"/>
      <c r="MKT52" s="75"/>
      <c r="MKU52" s="75"/>
      <c r="MKV52" s="75"/>
      <c r="MKW52" s="75"/>
      <c r="MKX52" s="75"/>
      <c r="MKY52" s="75"/>
      <c r="MKZ52" s="75"/>
      <c r="MLA52" s="75"/>
      <c r="MLB52" s="75"/>
      <c r="MLC52" s="75"/>
      <c r="MLD52" s="75"/>
      <c r="MLE52" s="75"/>
      <c r="MLF52" s="75"/>
      <c r="MLG52" s="75"/>
      <c r="MLH52" s="75"/>
      <c r="MLI52" s="75"/>
      <c r="MLJ52" s="75"/>
      <c r="MLK52" s="75"/>
      <c r="MLL52" s="75"/>
      <c r="MLM52" s="75"/>
      <c r="MLN52" s="75"/>
      <c r="MLO52" s="75"/>
      <c r="MLP52" s="75"/>
      <c r="MLQ52" s="75"/>
      <c r="MLR52" s="75"/>
      <c r="MLS52" s="75"/>
      <c r="MLT52" s="75"/>
      <c r="MLU52" s="75"/>
      <c r="MLV52" s="75"/>
      <c r="MLW52" s="75"/>
      <c r="MLX52" s="75"/>
      <c r="MLY52" s="75"/>
      <c r="MLZ52" s="75"/>
      <c r="MMA52" s="75"/>
      <c r="MMB52" s="75"/>
      <c r="MMC52" s="75"/>
      <c r="MMD52" s="75"/>
      <c r="MME52" s="75"/>
      <c r="MMF52" s="75"/>
      <c r="MMG52" s="75"/>
      <c r="MMH52" s="75"/>
      <c r="MMI52" s="75"/>
      <c r="MMJ52" s="75"/>
      <c r="MMK52" s="75"/>
      <c r="MML52" s="75"/>
      <c r="MMM52" s="75"/>
      <c r="MMN52" s="75"/>
      <c r="MMO52" s="75"/>
      <c r="MMP52" s="75"/>
      <c r="MMQ52" s="75"/>
      <c r="MMR52" s="75"/>
      <c r="MMS52" s="75"/>
      <c r="MMT52" s="75"/>
      <c r="MMU52" s="75"/>
      <c r="MMV52" s="75"/>
      <c r="MMW52" s="75"/>
      <c r="MMX52" s="75"/>
      <c r="MMY52" s="75"/>
      <c r="MMZ52" s="75"/>
      <c r="MNA52" s="75"/>
      <c r="MNB52" s="75"/>
      <c r="MNC52" s="75"/>
      <c r="MND52" s="75"/>
      <c r="MNE52" s="75"/>
      <c r="MNF52" s="75"/>
      <c r="MNG52" s="75"/>
      <c r="MNH52" s="75"/>
      <c r="MNI52" s="75"/>
      <c r="MNJ52" s="75"/>
      <c r="MNK52" s="75"/>
      <c r="MNL52" s="75"/>
      <c r="MNM52" s="75"/>
      <c r="MNN52" s="75"/>
      <c r="MNO52" s="75"/>
      <c r="MNP52" s="75"/>
      <c r="MNQ52" s="75"/>
      <c r="MNR52" s="75"/>
      <c r="MNS52" s="75"/>
      <c r="MNT52" s="75"/>
      <c r="MNU52" s="75"/>
      <c r="MNV52" s="75"/>
      <c r="MNW52" s="75"/>
      <c r="MNX52" s="75"/>
      <c r="MNY52" s="75"/>
      <c r="MNZ52" s="75"/>
      <c r="MOA52" s="75"/>
      <c r="MOB52" s="75"/>
      <c r="MOC52" s="75"/>
      <c r="MOD52" s="75"/>
      <c r="MOE52" s="75"/>
      <c r="MOF52" s="75"/>
      <c r="MOG52" s="75"/>
      <c r="MOH52" s="75"/>
      <c r="MOI52" s="75"/>
      <c r="MOJ52" s="75"/>
      <c r="MOK52" s="75"/>
      <c r="MOL52" s="75"/>
      <c r="MOM52" s="75"/>
      <c r="MON52" s="75"/>
      <c r="MOO52" s="75"/>
      <c r="MOP52" s="75"/>
      <c r="MOQ52" s="75"/>
      <c r="MOR52" s="75"/>
      <c r="MOS52" s="75"/>
      <c r="MOT52" s="75"/>
      <c r="MOU52" s="75"/>
      <c r="MOV52" s="75"/>
      <c r="MOW52" s="75"/>
      <c r="MOX52" s="75"/>
      <c r="MOY52" s="75"/>
      <c r="MOZ52" s="75"/>
      <c r="MPA52" s="75"/>
      <c r="MPB52" s="75"/>
      <c r="MPC52" s="75"/>
      <c r="MPD52" s="75"/>
      <c r="MPE52" s="75"/>
      <c r="MPF52" s="75"/>
      <c r="MPG52" s="75"/>
      <c r="MPH52" s="75"/>
      <c r="MPI52" s="75"/>
      <c r="MPJ52" s="75"/>
      <c r="MPK52" s="75"/>
      <c r="MPL52" s="75"/>
      <c r="MPM52" s="75"/>
      <c r="MPN52" s="75"/>
      <c r="MPO52" s="75"/>
      <c r="MPP52" s="75"/>
      <c r="MPQ52" s="75"/>
      <c r="MPR52" s="75"/>
      <c r="MPS52" s="75"/>
      <c r="MPT52" s="75"/>
      <c r="MPU52" s="75"/>
      <c r="MPV52" s="75"/>
      <c r="MPW52" s="75"/>
      <c r="MPX52" s="75"/>
      <c r="MPY52" s="75"/>
      <c r="MPZ52" s="75"/>
      <c r="MQA52" s="75"/>
      <c r="MQB52" s="75"/>
      <c r="MQC52" s="75"/>
      <c r="MQD52" s="75"/>
      <c r="MQE52" s="75"/>
      <c r="MQF52" s="75"/>
      <c r="MQG52" s="75"/>
      <c r="MQH52" s="75"/>
      <c r="MQI52" s="75"/>
      <c r="MQJ52" s="75"/>
      <c r="MQK52" s="75"/>
      <c r="MQL52" s="75"/>
      <c r="MQM52" s="75"/>
      <c r="MQN52" s="75"/>
      <c r="MQO52" s="75"/>
      <c r="MQP52" s="75"/>
      <c r="MQQ52" s="75"/>
      <c r="MQR52" s="75"/>
      <c r="MQS52" s="75"/>
      <c r="MQT52" s="75"/>
      <c r="MQU52" s="75"/>
      <c r="MQV52" s="75"/>
      <c r="MQW52" s="75"/>
      <c r="MQX52" s="75"/>
      <c r="MQY52" s="75"/>
      <c r="MQZ52" s="75"/>
      <c r="MRA52" s="75"/>
      <c r="MRB52" s="75"/>
      <c r="MRC52" s="75"/>
      <c r="MRD52" s="75"/>
      <c r="MRE52" s="75"/>
      <c r="MRF52" s="75"/>
      <c r="MRG52" s="75"/>
      <c r="MRH52" s="75"/>
      <c r="MRI52" s="75"/>
      <c r="MRJ52" s="75"/>
      <c r="MRK52" s="75"/>
      <c r="MRL52" s="75"/>
      <c r="MRM52" s="75"/>
      <c r="MRN52" s="75"/>
      <c r="MRO52" s="75"/>
      <c r="MRP52" s="75"/>
      <c r="MRQ52" s="75"/>
      <c r="MRR52" s="75"/>
      <c r="MRS52" s="75"/>
      <c r="MRT52" s="75"/>
      <c r="MRU52" s="75"/>
      <c r="MRV52" s="75"/>
      <c r="MRW52" s="75"/>
      <c r="MRX52" s="75"/>
      <c r="MRY52" s="75"/>
      <c r="MRZ52" s="75"/>
      <c r="MSA52" s="75"/>
      <c r="MSB52" s="75"/>
      <c r="MSC52" s="75"/>
      <c r="MSD52" s="75"/>
      <c r="MSE52" s="75"/>
      <c r="MSF52" s="75"/>
      <c r="MSG52" s="75"/>
      <c r="MSH52" s="75"/>
      <c r="MSI52" s="75"/>
      <c r="MSJ52" s="75"/>
      <c r="MSK52" s="75"/>
      <c r="MSL52" s="75"/>
      <c r="MSM52" s="75"/>
      <c r="MSN52" s="75"/>
      <c r="MSO52" s="75"/>
      <c r="MSP52" s="75"/>
      <c r="MSQ52" s="75"/>
      <c r="MSR52" s="75"/>
      <c r="MSS52" s="75"/>
      <c r="MST52" s="75"/>
      <c r="MSU52" s="75"/>
      <c r="MSV52" s="75"/>
      <c r="MSW52" s="75"/>
      <c r="MSX52" s="75"/>
      <c r="MSY52" s="75"/>
      <c r="MSZ52" s="75"/>
      <c r="MTA52" s="75"/>
      <c r="MTB52" s="75"/>
      <c r="MTC52" s="75"/>
      <c r="MTD52" s="75"/>
      <c r="MTE52" s="75"/>
      <c r="MTF52" s="75"/>
      <c r="MTG52" s="75"/>
      <c r="MTH52" s="75"/>
      <c r="MTI52" s="75"/>
      <c r="MTJ52" s="75"/>
      <c r="MTK52" s="75"/>
      <c r="MTL52" s="75"/>
      <c r="MTM52" s="75"/>
      <c r="MTN52" s="75"/>
      <c r="MTO52" s="75"/>
      <c r="MTP52" s="75"/>
      <c r="MTQ52" s="75"/>
      <c r="MTR52" s="75"/>
      <c r="MTS52" s="75"/>
      <c r="MTT52" s="75"/>
      <c r="MTU52" s="75"/>
      <c r="MTV52" s="75"/>
      <c r="MTW52" s="75"/>
      <c r="MTX52" s="75"/>
      <c r="MTY52" s="75"/>
      <c r="MTZ52" s="75"/>
      <c r="MUA52" s="75"/>
      <c r="MUB52" s="75"/>
      <c r="MUC52" s="75"/>
      <c r="MUD52" s="75"/>
      <c r="MUE52" s="75"/>
      <c r="MUF52" s="75"/>
      <c r="MUG52" s="75"/>
      <c r="MUH52" s="75"/>
      <c r="MUI52" s="75"/>
      <c r="MUJ52" s="75"/>
      <c r="MUK52" s="75"/>
      <c r="MUL52" s="75"/>
      <c r="MUM52" s="75"/>
      <c r="MUN52" s="75"/>
      <c r="MUO52" s="75"/>
      <c r="MUP52" s="75"/>
      <c r="MUQ52" s="75"/>
      <c r="MUR52" s="75"/>
      <c r="MUS52" s="75"/>
      <c r="MUT52" s="75"/>
      <c r="MUU52" s="75"/>
      <c r="MUV52" s="75"/>
      <c r="MUW52" s="75"/>
      <c r="MUX52" s="75"/>
      <c r="MUY52" s="75"/>
      <c r="MUZ52" s="75"/>
      <c r="MVA52" s="75"/>
      <c r="MVB52" s="75"/>
      <c r="MVC52" s="75"/>
      <c r="MVD52" s="75"/>
      <c r="MVE52" s="75"/>
      <c r="MVF52" s="75"/>
      <c r="MVG52" s="75"/>
      <c r="MVH52" s="75"/>
      <c r="MVI52" s="75"/>
      <c r="MVJ52" s="75"/>
      <c r="MVK52" s="75"/>
      <c r="MVL52" s="75"/>
      <c r="MVM52" s="75"/>
      <c r="MVN52" s="75"/>
      <c r="MVO52" s="75"/>
      <c r="MVP52" s="75"/>
      <c r="MVQ52" s="75"/>
      <c r="MVR52" s="75"/>
      <c r="MVS52" s="75"/>
      <c r="MVT52" s="75"/>
      <c r="MVU52" s="75"/>
      <c r="MVV52" s="75"/>
      <c r="MVW52" s="75"/>
      <c r="MVX52" s="75"/>
      <c r="MVY52" s="75"/>
      <c r="MVZ52" s="75"/>
      <c r="MWA52" s="75"/>
      <c r="MWB52" s="75"/>
      <c r="MWC52" s="75"/>
      <c r="MWD52" s="75"/>
      <c r="MWE52" s="75"/>
      <c r="MWF52" s="75"/>
      <c r="MWG52" s="75"/>
      <c r="MWH52" s="75"/>
      <c r="MWI52" s="75"/>
      <c r="MWJ52" s="75"/>
      <c r="MWK52" s="75"/>
      <c r="MWL52" s="75"/>
      <c r="MWM52" s="75"/>
      <c r="MWN52" s="75"/>
      <c r="MWO52" s="75"/>
      <c r="MWP52" s="75"/>
      <c r="MWQ52" s="75"/>
      <c r="MWR52" s="75"/>
      <c r="MWS52" s="75"/>
      <c r="MWT52" s="75"/>
      <c r="MWU52" s="75"/>
      <c r="MWV52" s="75"/>
      <c r="MWW52" s="75"/>
      <c r="MWX52" s="75"/>
      <c r="MWY52" s="75"/>
      <c r="MWZ52" s="75"/>
      <c r="MXA52" s="75"/>
      <c r="MXB52" s="75"/>
      <c r="MXC52" s="75"/>
      <c r="MXD52" s="75"/>
      <c r="MXE52" s="75"/>
      <c r="MXF52" s="75"/>
      <c r="MXG52" s="75"/>
      <c r="MXH52" s="75"/>
      <c r="MXI52" s="75"/>
      <c r="MXJ52" s="75"/>
      <c r="MXK52" s="75"/>
      <c r="MXL52" s="75"/>
      <c r="MXM52" s="75"/>
      <c r="MXN52" s="75"/>
      <c r="MXO52" s="75"/>
      <c r="MXP52" s="75"/>
      <c r="MXQ52" s="75"/>
      <c r="MXR52" s="75"/>
      <c r="MXS52" s="75"/>
      <c r="MXT52" s="75"/>
      <c r="MXU52" s="75"/>
      <c r="MXV52" s="75"/>
      <c r="MXW52" s="75"/>
      <c r="MXX52" s="75"/>
      <c r="MXY52" s="75"/>
      <c r="MXZ52" s="75"/>
      <c r="MYA52" s="75"/>
      <c r="MYB52" s="75"/>
      <c r="MYC52" s="75"/>
      <c r="MYD52" s="75"/>
      <c r="MYE52" s="75"/>
      <c r="MYF52" s="75"/>
      <c r="MYG52" s="75"/>
      <c r="MYH52" s="75"/>
      <c r="MYI52" s="75"/>
      <c r="MYJ52" s="75"/>
      <c r="MYK52" s="75"/>
      <c r="MYL52" s="75"/>
      <c r="MYM52" s="75"/>
      <c r="MYN52" s="75"/>
      <c r="MYO52" s="75"/>
      <c r="MYP52" s="75"/>
      <c r="MYQ52" s="75"/>
      <c r="MYR52" s="75"/>
      <c r="MYS52" s="75"/>
      <c r="MYT52" s="75"/>
      <c r="MYU52" s="75"/>
      <c r="MYV52" s="75"/>
      <c r="MYW52" s="75"/>
      <c r="MYX52" s="75"/>
      <c r="MYY52" s="75"/>
      <c r="MYZ52" s="75"/>
      <c r="MZA52" s="75"/>
      <c r="MZB52" s="75"/>
      <c r="MZC52" s="75"/>
      <c r="MZD52" s="75"/>
      <c r="MZE52" s="75"/>
      <c r="MZF52" s="75"/>
      <c r="MZG52" s="75"/>
      <c r="MZH52" s="75"/>
      <c r="MZI52" s="75"/>
      <c r="MZJ52" s="75"/>
      <c r="MZK52" s="75"/>
      <c r="MZL52" s="75"/>
      <c r="MZM52" s="75"/>
      <c r="MZN52" s="75"/>
      <c r="MZO52" s="75"/>
      <c r="MZP52" s="75"/>
      <c r="MZQ52" s="75"/>
      <c r="MZR52" s="75"/>
      <c r="MZS52" s="75"/>
      <c r="MZT52" s="75"/>
      <c r="MZU52" s="75"/>
      <c r="MZV52" s="75"/>
      <c r="MZW52" s="75"/>
      <c r="MZX52" s="75"/>
      <c r="MZY52" s="75"/>
      <c r="MZZ52" s="75"/>
      <c r="NAA52" s="75"/>
      <c r="NAB52" s="75"/>
      <c r="NAC52" s="75"/>
      <c r="NAD52" s="75"/>
      <c r="NAE52" s="75"/>
      <c r="NAF52" s="75"/>
      <c r="NAG52" s="75"/>
      <c r="NAH52" s="75"/>
      <c r="NAI52" s="75"/>
      <c r="NAJ52" s="75"/>
      <c r="NAK52" s="75"/>
      <c r="NAL52" s="75"/>
      <c r="NAM52" s="75"/>
      <c r="NAN52" s="75"/>
      <c r="NAO52" s="75"/>
      <c r="NAP52" s="75"/>
      <c r="NAQ52" s="75"/>
      <c r="NAR52" s="75"/>
      <c r="NAS52" s="75"/>
      <c r="NAT52" s="75"/>
      <c r="NAU52" s="75"/>
      <c r="NAV52" s="75"/>
      <c r="NAW52" s="75"/>
      <c r="NAX52" s="75"/>
      <c r="NAY52" s="75"/>
      <c r="NAZ52" s="75"/>
      <c r="NBA52" s="75"/>
      <c r="NBB52" s="75"/>
      <c r="NBC52" s="75"/>
      <c r="NBD52" s="75"/>
      <c r="NBE52" s="75"/>
      <c r="NBF52" s="75"/>
      <c r="NBG52" s="75"/>
      <c r="NBH52" s="75"/>
      <c r="NBI52" s="75"/>
      <c r="NBJ52" s="75"/>
      <c r="NBK52" s="75"/>
      <c r="NBL52" s="75"/>
      <c r="NBM52" s="75"/>
      <c r="NBN52" s="75"/>
      <c r="NBO52" s="75"/>
      <c r="NBP52" s="75"/>
      <c r="NBQ52" s="75"/>
      <c r="NBR52" s="75"/>
      <c r="NBS52" s="75"/>
      <c r="NBT52" s="75"/>
      <c r="NBU52" s="75"/>
      <c r="NBV52" s="75"/>
      <c r="NBW52" s="75"/>
      <c r="NBX52" s="75"/>
      <c r="NBY52" s="75"/>
      <c r="NBZ52" s="75"/>
      <c r="NCA52" s="75"/>
      <c r="NCB52" s="75"/>
      <c r="NCC52" s="75"/>
      <c r="NCD52" s="75"/>
      <c r="NCE52" s="75"/>
      <c r="NCF52" s="75"/>
      <c r="NCG52" s="75"/>
      <c r="NCH52" s="75"/>
      <c r="NCI52" s="75"/>
      <c r="NCJ52" s="75"/>
      <c r="NCK52" s="75"/>
      <c r="NCL52" s="75"/>
      <c r="NCM52" s="75"/>
      <c r="NCN52" s="75"/>
      <c r="NCO52" s="75"/>
      <c r="NCP52" s="75"/>
      <c r="NCQ52" s="75"/>
      <c r="NCR52" s="75"/>
      <c r="NCS52" s="75"/>
      <c r="NCT52" s="75"/>
      <c r="NCU52" s="75"/>
      <c r="NCV52" s="75"/>
      <c r="NCW52" s="75"/>
      <c r="NCX52" s="75"/>
      <c r="NCY52" s="75"/>
      <c r="NCZ52" s="75"/>
      <c r="NDA52" s="75"/>
      <c r="NDB52" s="75"/>
      <c r="NDC52" s="75"/>
      <c r="NDD52" s="75"/>
      <c r="NDE52" s="75"/>
      <c r="NDF52" s="75"/>
      <c r="NDG52" s="75"/>
      <c r="NDH52" s="75"/>
      <c r="NDI52" s="75"/>
      <c r="NDJ52" s="75"/>
      <c r="NDK52" s="75"/>
      <c r="NDL52" s="75"/>
      <c r="NDM52" s="75"/>
      <c r="NDN52" s="75"/>
      <c r="NDO52" s="75"/>
      <c r="NDP52" s="75"/>
      <c r="NDQ52" s="75"/>
      <c r="NDR52" s="75"/>
      <c r="NDS52" s="75"/>
      <c r="NDT52" s="75"/>
      <c r="NDU52" s="75"/>
      <c r="NDV52" s="75"/>
      <c r="NDW52" s="75"/>
      <c r="NDX52" s="75"/>
      <c r="NDY52" s="75"/>
      <c r="NDZ52" s="75"/>
      <c r="NEA52" s="75"/>
      <c r="NEB52" s="75"/>
      <c r="NEC52" s="75"/>
      <c r="NED52" s="75"/>
      <c r="NEE52" s="75"/>
      <c r="NEF52" s="75"/>
      <c r="NEG52" s="75"/>
      <c r="NEH52" s="75"/>
      <c r="NEI52" s="75"/>
      <c r="NEJ52" s="75"/>
      <c r="NEK52" s="75"/>
      <c r="NEL52" s="75"/>
      <c r="NEM52" s="75"/>
      <c r="NEN52" s="75"/>
      <c r="NEO52" s="75"/>
      <c r="NEP52" s="75"/>
      <c r="NEQ52" s="75"/>
      <c r="NER52" s="75"/>
      <c r="NES52" s="75"/>
      <c r="NET52" s="75"/>
      <c r="NEU52" s="75"/>
      <c r="NEV52" s="75"/>
      <c r="NEW52" s="75"/>
      <c r="NEX52" s="75"/>
      <c r="NEY52" s="75"/>
      <c r="NEZ52" s="75"/>
      <c r="NFA52" s="75"/>
      <c r="NFB52" s="75"/>
      <c r="NFC52" s="75"/>
      <c r="NFD52" s="75"/>
      <c r="NFE52" s="75"/>
      <c r="NFF52" s="75"/>
      <c r="NFG52" s="75"/>
      <c r="NFH52" s="75"/>
      <c r="NFI52" s="75"/>
      <c r="NFJ52" s="75"/>
      <c r="NFK52" s="75"/>
      <c r="NFL52" s="75"/>
      <c r="NFM52" s="75"/>
      <c r="NFN52" s="75"/>
      <c r="NFO52" s="75"/>
      <c r="NFP52" s="75"/>
      <c r="NFQ52" s="75"/>
      <c r="NFR52" s="75"/>
      <c r="NFS52" s="75"/>
      <c r="NFT52" s="75"/>
      <c r="NFU52" s="75"/>
      <c r="NFV52" s="75"/>
      <c r="NFW52" s="75"/>
      <c r="NFX52" s="75"/>
      <c r="NFY52" s="75"/>
      <c r="NFZ52" s="75"/>
      <c r="NGA52" s="75"/>
      <c r="NGB52" s="75"/>
      <c r="NGC52" s="75"/>
      <c r="NGD52" s="75"/>
      <c r="NGE52" s="75"/>
      <c r="NGF52" s="75"/>
      <c r="NGG52" s="75"/>
      <c r="NGH52" s="75"/>
      <c r="NGI52" s="75"/>
      <c r="NGJ52" s="75"/>
      <c r="NGK52" s="75"/>
      <c r="NGL52" s="75"/>
      <c r="NGM52" s="75"/>
      <c r="NGN52" s="75"/>
      <c r="NGO52" s="75"/>
      <c r="NGP52" s="75"/>
      <c r="NGQ52" s="75"/>
      <c r="NGR52" s="75"/>
      <c r="NGS52" s="75"/>
      <c r="NGT52" s="75"/>
      <c r="NGU52" s="75"/>
      <c r="NGV52" s="75"/>
      <c r="NGW52" s="75"/>
      <c r="NGX52" s="75"/>
      <c r="NGY52" s="75"/>
      <c r="NGZ52" s="75"/>
      <c r="NHA52" s="75"/>
      <c r="NHB52" s="75"/>
      <c r="NHC52" s="75"/>
      <c r="NHD52" s="75"/>
      <c r="NHE52" s="75"/>
      <c r="NHF52" s="75"/>
      <c r="NHG52" s="75"/>
      <c r="NHH52" s="75"/>
      <c r="NHI52" s="75"/>
      <c r="NHJ52" s="75"/>
      <c r="NHK52" s="75"/>
      <c r="NHL52" s="75"/>
      <c r="NHM52" s="75"/>
      <c r="NHN52" s="75"/>
      <c r="NHO52" s="75"/>
      <c r="NHP52" s="75"/>
      <c r="NHQ52" s="75"/>
      <c r="NHR52" s="75"/>
      <c r="NHS52" s="75"/>
      <c r="NHT52" s="75"/>
      <c r="NHU52" s="75"/>
      <c r="NHV52" s="75"/>
      <c r="NHW52" s="75"/>
      <c r="NHX52" s="75"/>
      <c r="NHY52" s="75"/>
      <c r="NHZ52" s="75"/>
      <c r="NIA52" s="75"/>
      <c r="NIB52" s="75"/>
      <c r="NIC52" s="75"/>
      <c r="NID52" s="75"/>
      <c r="NIE52" s="75"/>
      <c r="NIF52" s="75"/>
      <c r="NIG52" s="75"/>
      <c r="NIH52" s="75"/>
      <c r="NII52" s="75"/>
      <c r="NIJ52" s="75"/>
      <c r="NIK52" s="75"/>
      <c r="NIL52" s="75"/>
      <c r="NIM52" s="75"/>
      <c r="NIN52" s="75"/>
      <c r="NIO52" s="75"/>
      <c r="NIP52" s="75"/>
      <c r="NIQ52" s="75"/>
      <c r="NIR52" s="75"/>
      <c r="NIS52" s="75"/>
      <c r="NIT52" s="75"/>
      <c r="NIU52" s="75"/>
      <c r="NIV52" s="75"/>
      <c r="NIW52" s="75"/>
      <c r="NIX52" s="75"/>
      <c r="NIY52" s="75"/>
      <c r="NIZ52" s="75"/>
      <c r="NJA52" s="75"/>
      <c r="NJB52" s="75"/>
      <c r="NJC52" s="75"/>
      <c r="NJD52" s="75"/>
      <c r="NJE52" s="75"/>
      <c r="NJF52" s="75"/>
      <c r="NJG52" s="75"/>
      <c r="NJH52" s="75"/>
      <c r="NJI52" s="75"/>
      <c r="NJJ52" s="75"/>
      <c r="NJK52" s="75"/>
      <c r="NJL52" s="75"/>
      <c r="NJM52" s="75"/>
      <c r="NJN52" s="75"/>
      <c r="NJO52" s="75"/>
      <c r="NJP52" s="75"/>
      <c r="NJQ52" s="75"/>
      <c r="NJR52" s="75"/>
      <c r="NJS52" s="75"/>
      <c r="NJT52" s="75"/>
      <c r="NJU52" s="75"/>
      <c r="NJV52" s="75"/>
      <c r="NJW52" s="75"/>
      <c r="NJX52" s="75"/>
      <c r="NJY52" s="75"/>
      <c r="NJZ52" s="75"/>
      <c r="NKA52" s="75"/>
      <c r="NKB52" s="75"/>
      <c r="NKC52" s="75"/>
      <c r="NKD52" s="75"/>
      <c r="NKE52" s="75"/>
      <c r="NKF52" s="75"/>
      <c r="NKG52" s="75"/>
      <c r="NKH52" s="75"/>
      <c r="NKI52" s="75"/>
      <c r="NKJ52" s="75"/>
      <c r="NKK52" s="75"/>
      <c r="NKL52" s="75"/>
      <c r="NKM52" s="75"/>
      <c r="NKN52" s="75"/>
      <c r="NKO52" s="75"/>
      <c r="NKP52" s="75"/>
      <c r="NKQ52" s="75"/>
      <c r="NKR52" s="75"/>
      <c r="NKS52" s="75"/>
      <c r="NKT52" s="75"/>
      <c r="NKU52" s="75"/>
      <c r="NKV52" s="75"/>
      <c r="NKW52" s="75"/>
      <c r="NKX52" s="75"/>
      <c r="NKY52" s="75"/>
      <c r="NKZ52" s="75"/>
      <c r="NLA52" s="75"/>
      <c r="NLB52" s="75"/>
      <c r="NLC52" s="75"/>
      <c r="NLD52" s="75"/>
      <c r="NLE52" s="75"/>
      <c r="NLF52" s="75"/>
      <c r="NLG52" s="75"/>
      <c r="NLH52" s="75"/>
      <c r="NLI52" s="75"/>
      <c r="NLJ52" s="75"/>
      <c r="NLK52" s="75"/>
      <c r="NLL52" s="75"/>
      <c r="NLM52" s="75"/>
      <c r="NLN52" s="75"/>
      <c r="NLO52" s="75"/>
      <c r="NLP52" s="75"/>
      <c r="NLQ52" s="75"/>
      <c r="NLR52" s="75"/>
      <c r="NLS52" s="75"/>
      <c r="NLT52" s="75"/>
      <c r="NLU52" s="75"/>
      <c r="NLV52" s="75"/>
      <c r="NLW52" s="75"/>
      <c r="NLX52" s="75"/>
      <c r="NLY52" s="75"/>
      <c r="NLZ52" s="75"/>
      <c r="NMA52" s="75"/>
      <c r="NMB52" s="75"/>
      <c r="NMC52" s="75"/>
      <c r="NMD52" s="75"/>
      <c r="NME52" s="75"/>
      <c r="NMF52" s="75"/>
      <c r="NMG52" s="75"/>
      <c r="NMH52" s="75"/>
      <c r="NMI52" s="75"/>
      <c r="NMJ52" s="75"/>
      <c r="NMK52" s="75"/>
      <c r="NML52" s="75"/>
      <c r="NMM52" s="75"/>
      <c r="NMN52" s="75"/>
      <c r="NMO52" s="75"/>
      <c r="NMP52" s="75"/>
      <c r="NMQ52" s="75"/>
      <c r="NMR52" s="75"/>
      <c r="NMS52" s="75"/>
      <c r="NMT52" s="75"/>
      <c r="NMU52" s="75"/>
      <c r="NMV52" s="75"/>
      <c r="NMW52" s="75"/>
      <c r="NMX52" s="75"/>
      <c r="NMY52" s="75"/>
      <c r="NMZ52" s="75"/>
      <c r="NNA52" s="75"/>
      <c r="NNB52" s="75"/>
      <c r="NNC52" s="75"/>
      <c r="NND52" s="75"/>
      <c r="NNE52" s="75"/>
      <c r="NNF52" s="75"/>
      <c r="NNG52" s="75"/>
      <c r="NNH52" s="75"/>
      <c r="NNI52" s="75"/>
      <c r="NNJ52" s="75"/>
      <c r="NNK52" s="75"/>
      <c r="NNL52" s="75"/>
      <c r="NNM52" s="75"/>
      <c r="NNN52" s="75"/>
      <c r="NNO52" s="75"/>
      <c r="NNP52" s="75"/>
      <c r="NNQ52" s="75"/>
      <c r="NNR52" s="75"/>
      <c r="NNS52" s="75"/>
      <c r="NNT52" s="75"/>
      <c r="NNU52" s="75"/>
      <c r="NNV52" s="75"/>
      <c r="NNW52" s="75"/>
      <c r="NNX52" s="75"/>
      <c r="NNY52" s="75"/>
      <c r="NNZ52" s="75"/>
      <c r="NOA52" s="75"/>
      <c r="NOB52" s="75"/>
      <c r="NOC52" s="75"/>
      <c r="NOD52" s="75"/>
      <c r="NOE52" s="75"/>
      <c r="NOF52" s="75"/>
      <c r="NOG52" s="75"/>
      <c r="NOH52" s="75"/>
      <c r="NOI52" s="75"/>
      <c r="NOJ52" s="75"/>
      <c r="NOK52" s="75"/>
      <c r="NOL52" s="75"/>
      <c r="NOM52" s="75"/>
      <c r="NON52" s="75"/>
      <c r="NOO52" s="75"/>
      <c r="NOP52" s="75"/>
      <c r="NOQ52" s="75"/>
      <c r="NOR52" s="75"/>
      <c r="NOS52" s="75"/>
      <c r="NOT52" s="75"/>
      <c r="NOU52" s="75"/>
      <c r="NOV52" s="75"/>
      <c r="NOW52" s="75"/>
      <c r="NOX52" s="75"/>
      <c r="NOY52" s="75"/>
      <c r="NOZ52" s="75"/>
      <c r="NPA52" s="75"/>
      <c r="NPB52" s="75"/>
      <c r="NPC52" s="75"/>
      <c r="NPD52" s="75"/>
      <c r="NPE52" s="75"/>
      <c r="NPF52" s="75"/>
      <c r="NPG52" s="75"/>
      <c r="NPH52" s="75"/>
      <c r="NPI52" s="75"/>
      <c r="NPJ52" s="75"/>
      <c r="NPK52" s="75"/>
      <c r="NPL52" s="75"/>
      <c r="NPM52" s="75"/>
      <c r="NPN52" s="75"/>
      <c r="NPO52" s="75"/>
      <c r="NPP52" s="75"/>
      <c r="NPQ52" s="75"/>
      <c r="NPR52" s="75"/>
      <c r="NPS52" s="75"/>
      <c r="NPT52" s="75"/>
      <c r="NPU52" s="75"/>
      <c r="NPV52" s="75"/>
      <c r="NPW52" s="75"/>
      <c r="NPX52" s="75"/>
      <c r="NPY52" s="75"/>
      <c r="NPZ52" s="75"/>
      <c r="NQA52" s="75"/>
      <c r="NQB52" s="75"/>
      <c r="NQC52" s="75"/>
      <c r="NQD52" s="75"/>
      <c r="NQE52" s="75"/>
      <c r="NQF52" s="75"/>
      <c r="NQG52" s="75"/>
      <c r="NQH52" s="75"/>
      <c r="NQI52" s="75"/>
      <c r="NQJ52" s="75"/>
      <c r="NQK52" s="75"/>
      <c r="NQL52" s="75"/>
      <c r="NQM52" s="75"/>
      <c r="NQN52" s="75"/>
      <c r="NQO52" s="75"/>
      <c r="NQP52" s="75"/>
      <c r="NQQ52" s="75"/>
      <c r="NQR52" s="75"/>
      <c r="NQS52" s="75"/>
      <c r="NQT52" s="75"/>
      <c r="NQU52" s="75"/>
      <c r="NQV52" s="75"/>
      <c r="NQW52" s="75"/>
      <c r="NQX52" s="75"/>
      <c r="NQY52" s="75"/>
      <c r="NQZ52" s="75"/>
      <c r="NRA52" s="75"/>
      <c r="NRB52" s="75"/>
      <c r="NRC52" s="75"/>
      <c r="NRD52" s="75"/>
      <c r="NRE52" s="75"/>
      <c r="NRF52" s="75"/>
      <c r="NRG52" s="75"/>
      <c r="NRH52" s="75"/>
      <c r="NRI52" s="75"/>
      <c r="NRJ52" s="75"/>
      <c r="NRK52" s="75"/>
      <c r="NRL52" s="75"/>
      <c r="NRM52" s="75"/>
      <c r="NRN52" s="75"/>
      <c r="NRO52" s="75"/>
      <c r="NRP52" s="75"/>
      <c r="NRQ52" s="75"/>
      <c r="NRR52" s="75"/>
      <c r="NRS52" s="75"/>
      <c r="NRT52" s="75"/>
      <c r="NRU52" s="75"/>
      <c r="NRV52" s="75"/>
      <c r="NRW52" s="75"/>
      <c r="NRX52" s="75"/>
      <c r="NRY52" s="75"/>
      <c r="NRZ52" s="75"/>
      <c r="NSA52" s="75"/>
      <c r="NSB52" s="75"/>
      <c r="NSC52" s="75"/>
      <c r="NSD52" s="75"/>
      <c r="NSE52" s="75"/>
      <c r="NSF52" s="75"/>
      <c r="NSG52" s="75"/>
      <c r="NSH52" s="75"/>
      <c r="NSI52" s="75"/>
      <c r="NSJ52" s="75"/>
      <c r="NSK52" s="75"/>
      <c r="NSL52" s="75"/>
      <c r="NSM52" s="75"/>
      <c r="NSN52" s="75"/>
      <c r="NSO52" s="75"/>
      <c r="NSP52" s="75"/>
      <c r="NSQ52" s="75"/>
      <c r="NSR52" s="75"/>
      <c r="NSS52" s="75"/>
      <c r="NST52" s="75"/>
      <c r="NSU52" s="75"/>
      <c r="NSV52" s="75"/>
      <c r="NSW52" s="75"/>
      <c r="NSX52" s="75"/>
      <c r="NSY52" s="75"/>
      <c r="NSZ52" s="75"/>
      <c r="NTA52" s="75"/>
      <c r="NTB52" s="75"/>
      <c r="NTC52" s="75"/>
      <c r="NTD52" s="75"/>
      <c r="NTE52" s="75"/>
      <c r="NTF52" s="75"/>
      <c r="NTG52" s="75"/>
      <c r="NTH52" s="75"/>
      <c r="NTI52" s="75"/>
      <c r="NTJ52" s="75"/>
      <c r="NTK52" s="75"/>
      <c r="NTL52" s="75"/>
      <c r="NTM52" s="75"/>
      <c r="NTN52" s="75"/>
      <c r="NTO52" s="75"/>
      <c r="NTP52" s="75"/>
      <c r="NTQ52" s="75"/>
      <c r="NTR52" s="75"/>
      <c r="NTS52" s="75"/>
      <c r="NTT52" s="75"/>
      <c r="NTU52" s="75"/>
      <c r="NTV52" s="75"/>
      <c r="NTW52" s="75"/>
      <c r="NTX52" s="75"/>
      <c r="NTY52" s="75"/>
      <c r="NTZ52" s="75"/>
      <c r="NUA52" s="75"/>
      <c r="NUB52" s="75"/>
      <c r="NUC52" s="75"/>
      <c r="NUD52" s="75"/>
      <c r="NUE52" s="75"/>
      <c r="NUF52" s="75"/>
      <c r="NUG52" s="75"/>
      <c r="NUH52" s="75"/>
      <c r="NUI52" s="75"/>
      <c r="NUJ52" s="75"/>
      <c r="NUK52" s="75"/>
      <c r="NUL52" s="75"/>
      <c r="NUM52" s="75"/>
      <c r="NUN52" s="75"/>
      <c r="NUO52" s="75"/>
      <c r="NUP52" s="75"/>
      <c r="NUQ52" s="75"/>
      <c r="NUR52" s="75"/>
      <c r="NUS52" s="75"/>
      <c r="NUT52" s="75"/>
      <c r="NUU52" s="75"/>
      <c r="NUV52" s="75"/>
      <c r="NUW52" s="75"/>
      <c r="NUX52" s="75"/>
      <c r="NUY52" s="75"/>
      <c r="NUZ52" s="75"/>
      <c r="NVA52" s="75"/>
      <c r="NVB52" s="75"/>
      <c r="NVC52" s="75"/>
      <c r="NVD52" s="75"/>
      <c r="NVE52" s="75"/>
      <c r="NVF52" s="75"/>
      <c r="NVG52" s="75"/>
      <c r="NVH52" s="75"/>
      <c r="NVI52" s="75"/>
      <c r="NVJ52" s="75"/>
      <c r="NVK52" s="75"/>
      <c r="NVL52" s="75"/>
      <c r="NVM52" s="75"/>
      <c r="NVN52" s="75"/>
      <c r="NVO52" s="75"/>
      <c r="NVP52" s="75"/>
      <c r="NVQ52" s="75"/>
      <c r="NVR52" s="75"/>
      <c r="NVS52" s="75"/>
      <c r="NVT52" s="75"/>
      <c r="NVU52" s="75"/>
      <c r="NVV52" s="75"/>
      <c r="NVW52" s="75"/>
      <c r="NVX52" s="75"/>
      <c r="NVY52" s="75"/>
      <c r="NVZ52" s="75"/>
      <c r="NWA52" s="75"/>
      <c r="NWB52" s="75"/>
      <c r="NWC52" s="75"/>
      <c r="NWD52" s="75"/>
      <c r="NWE52" s="75"/>
      <c r="NWF52" s="75"/>
      <c r="NWG52" s="75"/>
      <c r="NWH52" s="75"/>
      <c r="NWI52" s="75"/>
      <c r="NWJ52" s="75"/>
      <c r="NWK52" s="75"/>
      <c r="NWL52" s="75"/>
      <c r="NWM52" s="75"/>
      <c r="NWN52" s="75"/>
      <c r="NWO52" s="75"/>
      <c r="NWP52" s="75"/>
      <c r="NWQ52" s="75"/>
      <c r="NWR52" s="75"/>
      <c r="NWS52" s="75"/>
      <c r="NWT52" s="75"/>
      <c r="NWU52" s="75"/>
      <c r="NWV52" s="75"/>
      <c r="NWW52" s="75"/>
      <c r="NWX52" s="75"/>
      <c r="NWY52" s="75"/>
      <c r="NWZ52" s="75"/>
      <c r="NXA52" s="75"/>
      <c r="NXB52" s="75"/>
      <c r="NXC52" s="75"/>
      <c r="NXD52" s="75"/>
      <c r="NXE52" s="75"/>
      <c r="NXF52" s="75"/>
      <c r="NXG52" s="75"/>
      <c r="NXH52" s="75"/>
      <c r="NXI52" s="75"/>
      <c r="NXJ52" s="75"/>
      <c r="NXK52" s="75"/>
      <c r="NXL52" s="75"/>
      <c r="NXM52" s="75"/>
      <c r="NXN52" s="75"/>
      <c r="NXO52" s="75"/>
      <c r="NXP52" s="75"/>
      <c r="NXQ52" s="75"/>
      <c r="NXR52" s="75"/>
      <c r="NXS52" s="75"/>
      <c r="NXT52" s="75"/>
      <c r="NXU52" s="75"/>
      <c r="NXV52" s="75"/>
      <c r="NXW52" s="75"/>
      <c r="NXX52" s="75"/>
      <c r="NXY52" s="75"/>
      <c r="NXZ52" s="75"/>
      <c r="NYA52" s="75"/>
      <c r="NYB52" s="75"/>
      <c r="NYC52" s="75"/>
      <c r="NYD52" s="75"/>
      <c r="NYE52" s="75"/>
      <c r="NYF52" s="75"/>
      <c r="NYG52" s="75"/>
      <c r="NYH52" s="75"/>
      <c r="NYI52" s="75"/>
      <c r="NYJ52" s="75"/>
      <c r="NYK52" s="75"/>
      <c r="NYL52" s="75"/>
      <c r="NYM52" s="75"/>
      <c r="NYN52" s="75"/>
      <c r="NYO52" s="75"/>
      <c r="NYP52" s="75"/>
      <c r="NYQ52" s="75"/>
      <c r="NYR52" s="75"/>
      <c r="NYS52" s="75"/>
      <c r="NYT52" s="75"/>
      <c r="NYU52" s="75"/>
      <c r="NYV52" s="75"/>
      <c r="NYW52" s="75"/>
      <c r="NYX52" s="75"/>
      <c r="NYY52" s="75"/>
      <c r="NYZ52" s="75"/>
      <c r="NZA52" s="75"/>
      <c r="NZB52" s="75"/>
      <c r="NZC52" s="75"/>
      <c r="NZD52" s="75"/>
      <c r="NZE52" s="75"/>
      <c r="NZF52" s="75"/>
      <c r="NZG52" s="75"/>
      <c r="NZH52" s="75"/>
      <c r="NZI52" s="75"/>
      <c r="NZJ52" s="75"/>
      <c r="NZK52" s="75"/>
      <c r="NZL52" s="75"/>
      <c r="NZM52" s="75"/>
      <c r="NZN52" s="75"/>
      <c r="NZO52" s="75"/>
      <c r="NZP52" s="75"/>
      <c r="NZQ52" s="75"/>
      <c r="NZR52" s="75"/>
      <c r="NZS52" s="75"/>
      <c r="NZT52" s="75"/>
      <c r="NZU52" s="75"/>
      <c r="NZV52" s="75"/>
      <c r="NZW52" s="75"/>
      <c r="NZX52" s="75"/>
      <c r="NZY52" s="75"/>
      <c r="NZZ52" s="75"/>
      <c r="OAA52" s="75"/>
      <c r="OAB52" s="75"/>
      <c r="OAC52" s="75"/>
      <c r="OAD52" s="75"/>
      <c r="OAE52" s="75"/>
      <c r="OAF52" s="75"/>
      <c r="OAG52" s="75"/>
      <c r="OAH52" s="75"/>
      <c r="OAI52" s="75"/>
      <c r="OAJ52" s="75"/>
      <c r="OAK52" s="75"/>
      <c r="OAL52" s="75"/>
      <c r="OAM52" s="75"/>
      <c r="OAN52" s="75"/>
      <c r="OAO52" s="75"/>
      <c r="OAP52" s="75"/>
      <c r="OAQ52" s="75"/>
      <c r="OAR52" s="75"/>
      <c r="OAS52" s="75"/>
      <c r="OAT52" s="75"/>
      <c r="OAU52" s="75"/>
      <c r="OAV52" s="75"/>
      <c r="OAW52" s="75"/>
      <c r="OAX52" s="75"/>
      <c r="OAY52" s="75"/>
      <c r="OAZ52" s="75"/>
      <c r="OBA52" s="75"/>
      <c r="OBB52" s="75"/>
      <c r="OBC52" s="75"/>
      <c r="OBD52" s="75"/>
      <c r="OBE52" s="75"/>
      <c r="OBF52" s="75"/>
      <c r="OBG52" s="75"/>
      <c r="OBH52" s="75"/>
      <c r="OBI52" s="75"/>
      <c r="OBJ52" s="75"/>
      <c r="OBK52" s="75"/>
      <c r="OBL52" s="75"/>
      <c r="OBM52" s="75"/>
      <c r="OBN52" s="75"/>
      <c r="OBO52" s="75"/>
      <c r="OBP52" s="75"/>
      <c r="OBQ52" s="75"/>
      <c r="OBR52" s="75"/>
      <c r="OBS52" s="75"/>
      <c r="OBT52" s="75"/>
      <c r="OBU52" s="75"/>
      <c r="OBV52" s="75"/>
      <c r="OBW52" s="75"/>
      <c r="OBX52" s="75"/>
      <c r="OBY52" s="75"/>
      <c r="OBZ52" s="75"/>
      <c r="OCA52" s="75"/>
      <c r="OCB52" s="75"/>
      <c r="OCC52" s="75"/>
      <c r="OCD52" s="75"/>
      <c r="OCE52" s="75"/>
      <c r="OCF52" s="75"/>
      <c r="OCG52" s="75"/>
      <c r="OCH52" s="75"/>
      <c r="OCI52" s="75"/>
      <c r="OCJ52" s="75"/>
      <c r="OCK52" s="75"/>
      <c r="OCL52" s="75"/>
      <c r="OCM52" s="75"/>
      <c r="OCN52" s="75"/>
      <c r="OCO52" s="75"/>
      <c r="OCP52" s="75"/>
      <c r="OCQ52" s="75"/>
      <c r="OCR52" s="75"/>
      <c r="OCS52" s="75"/>
      <c r="OCT52" s="75"/>
      <c r="OCU52" s="75"/>
      <c r="OCV52" s="75"/>
      <c r="OCW52" s="75"/>
      <c r="OCX52" s="75"/>
      <c r="OCY52" s="75"/>
      <c r="OCZ52" s="75"/>
      <c r="ODA52" s="75"/>
      <c r="ODB52" s="75"/>
      <c r="ODC52" s="75"/>
      <c r="ODD52" s="75"/>
      <c r="ODE52" s="75"/>
      <c r="ODF52" s="75"/>
      <c r="ODG52" s="75"/>
      <c r="ODH52" s="75"/>
      <c r="ODI52" s="75"/>
      <c r="ODJ52" s="75"/>
      <c r="ODK52" s="75"/>
      <c r="ODL52" s="75"/>
      <c r="ODM52" s="75"/>
      <c r="ODN52" s="75"/>
      <c r="ODO52" s="75"/>
      <c r="ODP52" s="75"/>
      <c r="ODQ52" s="75"/>
      <c r="ODR52" s="75"/>
      <c r="ODS52" s="75"/>
      <c r="ODT52" s="75"/>
      <c r="ODU52" s="75"/>
      <c r="ODV52" s="75"/>
      <c r="ODW52" s="75"/>
      <c r="ODX52" s="75"/>
      <c r="ODY52" s="75"/>
      <c r="ODZ52" s="75"/>
      <c r="OEA52" s="75"/>
      <c r="OEB52" s="75"/>
      <c r="OEC52" s="75"/>
      <c r="OED52" s="75"/>
      <c r="OEE52" s="75"/>
      <c r="OEF52" s="75"/>
      <c r="OEG52" s="75"/>
      <c r="OEH52" s="75"/>
      <c r="OEI52" s="75"/>
      <c r="OEJ52" s="75"/>
      <c r="OEK52" s="75"/>
      <c r="OEL52" s="75"/>
      <c r="OEM52" s="75"/>
      <c r="OEN52" s="75"/>
      <c r="OEO52" s="75"/>
      <c r="OEP52" s="75"/>
      <c r="OEQ52" s="75"/>
      <c r="OER52" s="75"/>
      <c r="OES52" s="75"/>
      <c r="OET52" s="75"/>
      <c r="OEU52" s="75"/>
      <c r="OEV52" s="75"/>
      <c r="OEW52" s="75"/>
      <c r="OEX52" s="75"/>
      <c r="OEY52" s="75"/>
      <c r="OEZ52" s="75"/>
      <c r="OFA52" s="75"/>
      <c r="OFB52" s="75"/>
      <c r="OFC52" s="75"/>
      <c r="OFD52" s="75"/>
      <c r="OFE52" s="75"/>
      <c r="OFF52" s="75"/>
      <c r="OFG52" s="75"/>
      <c r="OFH52" s="75"/>
      <c r="OFI52" s="75"/>
      <c r="OFJ52" s="75"/>
      <c r="OFK52" s="75"/>
      <c r="OFL52" s="75"/>
      <c r="OFM52" s="75"/>
      <c r="OFN52" s="75"/>
      <c r="OFO52" s="75"/>
      <c r="OFP52" s="75"/>
      <c r="OFQ52" s="75"/>
      <c r="OFR52" s="75"/>
      <c r="OFS52" s="75"/>
      <c r="OFT52" s="75"/>
      <c r="OFU52" s="75"/>
      <c r="OFV52" s="75"/>
      <c r="OFW52" s="75"/>
      <c r="OFX52" s="75"/>
      <c r="OFY52" s="75"/>
      <c r="OFZ52" s="75"/>
      <c r="OGA52" s="75"/>
      <c r="OGB52" s="75"/>
      <c r="OGC52" s="75"/>
      <c r="OGD52" s="75"/>
      <c r="OGE52" s="75"/>
      <c r="OGF52" s="75"/>
      <c r="OGG52" s="75"/>
      <c r="OGH52" s="75"/>
      <c r="OGI52" s="75"/>
      <c r="OGJ52" s="75"/>
      <c r="OGK52" s="75"/>
      <c r="OGL52" s="75"/>
      <c r="OGM52" s="75"/>
      <c r="OGN52" s="75"/>
      <c r="OGO52" s="75"/>
      <c r="OGP52" s="75"/>
      <c r="OGQ52" s="75"/>
      <c r="OGR52" s="75"/>
      <c r="OGS52" s="75"/>
      <c r="OGT52" s="75"/>
      <c r="OGU52" s="75"/>
      <c r="OGV52" s="75"/>
      <c r="OGW52" s="75"/>
      <c r="OGX52" s="75"/>
      <c r="OGY52" s="75"/>
      <c r="OGZ52" s="75"/>
      <c r="OHA52" s="75"/>
      <c r="OHB52" s="75"/>
      <c r="OHC52" s="75"/>
      <c r="OHD52" s="75"/>
      <c r="OHE52" s="75"/>
      <c r="OHF52" s="75"/>
      <c r="OHG52" s="75"/>
      <c r="OHH52" s="75"/>
      <c r="OHI52" s="75"/>
      <c r="OHJ52" s="75"/>
      <c r="OHK52" s="75"/>
      <c r="OHL52" s="75"/>
      <c r="OHM52" s="75"/>
      <c r="OHN52" s="75"/>
      <c r="OHO52" s="75"/>
      <c r="OHP52" s="75"/>
      <c r="OHQ52" s="75"/>
      <c r="OHR52" s="75"/>
      <c r="OHS52" s="75"/>
      <c r="OHT52" s="75"/>
      <c r="OHU52" s="75"/>
      <c r="OHV52" s="75"/>
      <c r="OHW52" s="75"/>
      <c r="OHX52" s="75"/>
      <c r="OHY52" s="75"/>
      <c r="OHZ52" s="75"/>
      <c r="OIA52" s="75"/>
      <c r="OIB52" s="75"/>
      <c r="OIC52" s="75"/>
      <c r="OID52" s="75"/>
      <c r="OIE52" s="75"/>
      <c r="OIF52" s="75"/>
      <c r="OIG52" s="75"/>
      <c r="OIH52" s="75"/>
      <c r="OII52" s="75"/>
      <c r="OIJ52" s="75"/>
      <c r="OIK52" s="75"/>
      <c r="OIL52" s="75"/>
      <c r="OIM52" s="75"/>
      <c r="OIN52" s="75"/>
      <c r="OIO52" s="75"/>
      <c r="OIP52" s="75"/>
      <c r="OIQ52" s="75"/>
      <c r="OIR52" s="75"/>
      <c r="OIS52" s="75"/>
      <c r="OIT52" s="75"/>
      <c r="OIU52" s="75"/>
      <c r="OIV52" s="75"/>
      <c r="OIW52" s="75"/>
      <c r="OIX52" s="75"/>
      <c r="OIY52" s="75"/>
      <c r="OIZ52" s="75"/>
      <c r="OJA52" s="75"/>
      <c r="OJB52" s="75"/>
      <c r="OJC52" s="75"/>
      <c r="OJD52" s="75"/>
      <c r="OJE52" s="75"/>
      <c r="OJF52" s="75"/>
      <c r="OJG52" s="75"/>
      <c r="OJH52" s="75"/>
      <c r="OJI52" s="75"/>
      <c r="OJJ52" s="75"/>
      <c r="OJK52" s="75"/>
      <c r="OJL52" s="75"/>
      <c r="OJM52" s="75"/>
      <c r="OJN52" s="75"/>
      <c r="OJO52" s="75"/>
      <c r="OJP52" s="75"/>
      <c r="OJQ52" s="75"/>
      <c r="OJR52" s="75"/>
      <c r="OJS52" s="75"/>
      <c r="OJT52" s="75"/>
      <c r="OJU52" s="75"/>
      <c r="OJV52" s="75"/>
      <c r="OJW52" s="75"/>
      <c r="OJX52" s="75"/>
      <c r="OJY52" s="75"/>
      <c r="OJZ52" s="75"/>
      <c r="OKA52" s="75"/>
      <c r="OKB52" s="75"/>
      <c r="OKC52" s="75"/>
      <c r="OKD52" s="75"/>
      <c r="OKE52" s="75"/>
      <c r="OKF52" s="75"/>
      <c r="OKG52" s="75"/>
      <c r="OKH52" s="75"/>
      <c r="OKI52" s="75"/>
      <c r="OKJ52" s="75"/>
      <c r="OKK52" s="75"/>
      <c r="OKL52" s="75"/>
      <c r="OKM52" s="75"/>
      <c r="OKN52" s="75"/>
      <c r="OKO52" s="75"/>
      <c r="OKP52" s="75"/>
      <c r="OKQ52" s="75"/>
      <c r="OKR52" s="75"/>
      <c r="OKS52" s="75"/>
      <c r="OKT52" s="75"/>
      <c r="OKU52" s="75"/>
      <c r="OKV52" s="75"/>
      <c r="OKW52" s="75"/>
      <c r="OKX52" s="75"/>
      <c r="OKY52" s="75"/>
      <c r="OKZ52" s="75"/>
      <c r="OLA52" s="75"/>
      <c r="OLB52" s="75"/>
      <c r="OLC52" s="75"/>
      <c r="OLD52" s="75"/>
      <c r="OLE52" s="75"/>
      <c r="OLF52" s="75"/>
      <c r="OLG52" s="75"/>
      <c r="OLH52" s="75"/>
      <c r="OLI52" s="75"/>
      <c r="OLJ52" s="75"/>
      <c r="OLK52" s="75"/>
      <c r="OLL52" s="75"/>
      <c r="OLM52" s="75"/>
      <c r="OLN52" s="75"/>
      <c r="OLO52" s="75"/>
      <c r="OLP52" s="75"/>
      <c r="OLQ52" s="75"/>
      <c r="OLR52" s="75"/>
      <c r="OLS52" s="75"/>
      <c r="OLT52" s="75"/>
      <c r="OLU52" s="75"/>
      <c r="OLV52" s="75"/>
      <c r="OLW52" s="75"/>
      <c r="OLX52" s="75"/>
      <c r="OLY52" s="75"/>
      <c r="OLZ52" s="75"/>
      <c r="OMA52" s="75"/>
      <c r="OMB52" s="75"/>
      <c r="OMC52" s="75"/>
      <c r="OMD52" s="75"/>
      <c r="OME52" s="75"/>
      <c r="OMF52" s="75"/>
      <c r="OMG52" s="75"/>
      <c r="OMH52" s="75"/>
      <c r="OMI52" s="75"/>
      <c r="OMJ52" s="75"/>
      <c r="OMK52" s="75"/>
      <c r="OML52" s="75"/>
      <c r="OMM52" s="75"/>
      <c r="OMN52" s="75"/>
      <c r="OMO52" s="75"/>
      <c r="OMP52" s="75"/>
      <c r="OMQ52" s="75"/>
      <c r="OMR52" s="75"/>
      <c r="OMS52" s="75"/>
      <c r="OMT52" s="75"/>
      <c r="OMU52" s="75"/>
      <c r="OMV52" s="75"/>
      <c r="OMW52" s="75"/>
      <c r="OMX52" s="75"/>
      <c r="OMY52" s="75"/>
      <c r="OMZ52" s="75"/>
      <c r="ONA52" s="75"/>
      <c r="ONB52" s="75"/>
      <c r="ONC52" s="75"/>
      <c r="OND52" s="75"/>
      <c r="ONE52" s="75"/>
      <c r="ONF52" s="75"/>
      <c r="ONG52" s="75"/>
      <c r="ONH52" s="75"/>
      <c r="ONI52" s="75"/>
      <c r="ONJ52" s="75"/>
      <c r="ONK52" s="75"/>
      <c r="ONL52" s="75"/>
      <c r="ONM52" s="75"/>
      <c r="ONN52" s="75"/>
      <c r="ONO52" s="75"/>
      <c r="ONP52" s="75"/>
      <c r="ONQ52" s="75"/>
      <c r="ONR52" s="75"/>
      <c r="ONS52" s="75"/>
      <c r="ONT52" s="75"/>
      <c r="ONU52" s="75"/>
      <c r="ONV52" s="75"/>
      <c r="ONW52" s="75"/>
      <c r="ONX52" s="75"/>
      <c r="ONY52" s="75"/>
      <c r="ONZ52" s="75"/>
      <c r="OOA52" s="75"/>
      <c r="OOB52" s="75"/>
      <c r="OOC52" s="75"/>
      <c r="OOD52" s="75"/>
      <c r="OOE52" s="75"/>
      <c r="OOF52" s="75"/>
      <c r="OOG52" s="75"/>
      <c r="OOH52" s="75"/>
      <c r="OOI52" s="75"/>
      <c r="OOJ52" s="75"/>
      <c r="OOK52" s="75"/>
      <c r="OOL52" s="75"/>
      <c r="OOM52" s="75"/>
      <c r="OON52" s="75"/>
      <c r="OOO52" s="75"/>
      <c r="OOP52" s="75"/>
      <c r="OOQ52" s="75"/>
      <c r="OOR52" s="75"/>
      <c r="OOS52" s="75"/>
      <c r="OOT52" s="75"/>
      <c r="OOU52" s="75"/>
      <c r="OOV52" s="75"/>
      <c r="OOW52" s="75"/>
      <c r="OOX52" s="75"/>
      <c r="OOY52" s="75"/>
      <c r="OOZ52" s="75"/>
      <c r="OPA52" s="75"/>
      <c r="OPB52" s="75"/>
      <c r="OPC52" s="75"/>
      <c r="OPD52" s="75"/>
      <c r="OPE52" s="75"/>
      <c r="OPF52" s="75"/>
      <c r="OPG52" s="75"/>
      <c r="OPH52" s="75"/>
      <c r="OPI52" s="75"/>
      <c r="OPJ52" s="75"/>
      <c r="OPK52" s="75"/>
      <c r="OPL52" s="75"/>
      <c r="OPM52" s="75"/>
      <c r="OPN52" s="75"/>
      <c r="OPO52" s="75"/>
      <c r="OPP52" s="75"/>
      <c r="OPQ52" s="75"/>
      <c r="OPR52" s="75"/>
      <c r="OPS52" s="75"/>
      <c r="OPT52" s="75"/>
      <c r="OPU52" s="75"/>
      <c r="OPV52" s="75"/>
      <c r="OPW52" s="75"/>
      <c r="OPX52" s="75"/>
      <c r="OPY52" s="75"/>
      <c r="OPZ52" s="75"/>
      <c r="OQA52" s="75"/>
      <c r="OQB52" s="75"/>
      <c r="OQC52" s="75"/>
      <c r="OQD52" s="75"/>
      <c r="OQE52" s="75"/>
      <c r="OQF52" s="75"/>
      <c r="OQG52" s="75"/>
      <c r="OQH52" s="75"/>
      <c r="OQI52" s="75"/>
      <c r="OQJ52" s="75"/>
      <c r="OQK52" s="75"/>
      <c r="OQL52" s="75"/>
      <c r="OQM52" s="75"/>
      <c r="OQN52" s="75"/>
      <c r="OQO52" s="75"/>
      <c r="OQP52" s="75"/>
      <c r="OQQ52" s="75"/>
      <c r="OQR52" s="75"/>
      <c r="OQS52" s="75"/>
      <c r="OQT52" s="75"/>
      <c r="OQU52" s="75"/>
      <c r="OQV52" s="75"/>
      <c r="OQW52" s="75"/>
      <c r="OQX52" s="75"/>
      <c r="OQY52" s="75"/>
      <c r="OQZ52" s="75"/>
      <c r="ORA52" s="75"/>
      <c r="ORB52" s="75"/>
      <c r="ORC52" s="75"/>
      <c r="ORD52" s="75"/>
      <c r="ORE52" s="75"/>
      <c r="ORF52" s="75"/>
      <c r="ORG52" s="75"/>
      <c r="ORH52" s="75"/>
      <c r="ORI52" s="75"/>
      <c r="ORJ52" s="75"/>
      <c r="ORK52" s="75"/>
      <c r="ORL52" s="75"/>
      <c r="ORM52" s="75"/>
      <c r="ORN52" s="75"/>
      <c r="ORO52" s="75"/>
      <c r="ORP52" s="75"/>
      <c r="ORQ52" s="75"/>
      <c r="ORR52" s="75"/>
      <c r="ORS52" s="75"/>
      <c r="ORT52" s="75"/>
      <c r="ORU52" s="75"/>
      <c r="ORV52" s="75"/>
      <c r="ORW52" s="75"/>
      <c r="ORX52" s="75"/>
      <c r="ORY52" s="75"/>
      <c r="ORZ52" s="75"/>
      <c r="OSA52" s="75"/>
      <c r="OSB52" s="75"/>
      <c r="OSC52" s="75"/>
      <c r="OSD52" s="75"/>
      <c r="OSE52" s="75"/>
      <c r="OSF52" s="75"/>
      <c r="OSG52" s="75"/>
      <c r="OSH52" s="75"/>
      <c r="OSI52" s="75"/>
      <c r="OSJ52" s="75"/>
      <c r="OSK52" s="75"/>
      <c r="OSL52" s="75"/>
      <c r="OSM52" s="75"/>
      <c r="OSN52" s="75"/>
      <c r="OSO52" s="75"/>
      <c r="OSP52" s="75"/>
      <c r="OSQ52" s="75"/>
      <c r="OSR52" s="75"/>
      <c r="OSS52" s="75"/>
      <c r="OST52" s="75"/>
      <c r="OSU52" s="75"/>
      <c r="OSV52" s="75"/>
      <c r="OSW52" s="75"/>
      <c r="OSX52" s="75"/>
      <c r="OSY52" s="75"/>
      <c r="OSZ52" s="75"/>
      <c r="OTA52" s="75"/>
      <c r="OTB52" s="75"/>
      <c r="OTC52" s="75"/>
      <c r="OTD52" s="75"/>
      <c r="OTE52" s="75"/>
      <c r="OTF52" s="75"/>
      <c r="OTG52" s="75"/>
      <c r="OTH52" s="75"/>
      <c r="OTI52" s="75"/>
      <c r="OTJ52" s="75"/>
      <c r="OTK52" s="75"/>
      <c r="OTL52" s="75"/>
      <c r="OTM52" s="75"/>
      <c r="OTN52" s="75"/>
      <c r="OTO52" s="75"/>
      <c r="OTP52" s="75"/>
      <c r="OTQ52" s="75"/>
      <c r="OTR52" s="75"/>
      <c r="OTS52" s="75"/>
      <c r="OTT52" s="75"/>
      <c r="OTU52" s="75"/>
      <c r="OTV52" s="75"/>
      <c r="OTW52" s="75"/>
      <c r="OTX52" s="75"/>
      <c r="OTY52" s="75"/>
      <c r="OTZ52" s="75"/>
      <c r="OUA52" s="75"/>
      <c r="OUB52" s="75"/>
      <c r="OUC52" s="75"/>
      <c r="OUD52" s="75"/>
      <c r="OUE52" s="75"/>
      <c r="OUF52" s="75"/>
      <c r="OUG52" s="75"/>
      <c r="OUH52" s="75"/>
      <c r="OUI52" s="75"/>
      <c r="OUJ52" s="75"/>
      <c r="OUK52" s="75"/>
      <c r="OUL52" s="75"/>
      <c r="OUM52" s="75"/>
      <c r="OUN52" s="75"/>
      <c r="OUO52" s="75"/>
      <c r="OUP52" s="75"/>
      <c r="OUQ52" s="75"/>
      <c r="OUR52" s="75"/>
      <c r="OUS52" s="75"/>
      <c r="OUT52" s="75"/>
      <c r="OUU52" s="75"/>
      <c r="OUV52" s="75"/>
      <c r="OUW52" s="75"/>
      <c r="OUX52" s="75"/>
      <c r="OUY52" s="75"/>
      <c r="OUZ52" s="75"/>
      <c r="OVA52" s="75"/>
      <c r="OVB52" s="75"/>
      <c r="OVC52" s="75"/>
      <c r="OVD52" s="75"/>
      <c r="OVE52" s="75"/>
      <c r="OVF52" s="75"/>
      <c r="OVG52" s="75"/>
      <c r="OVH52" s="75"/>
      <c r="OVI52" s="75"/>
      <c r="OVJ52" s="75"/>
      <c r="OVK52" s="75"/>
      <c r="OVL52" s="75"/>
      <c r="OVM52" s="75"/>
      <c r="OVN52" s="75"/>
      <c r="OVO52" s="75"/>
      <c r="OVP52" s="75"/>
      <c r="OVQ52" s="75"/>
      <c r="OVR52" s="75"/>
      <c r="OVS52" s="75"/>
      <c r="OVT52" s="75"/>
      <c r="OVU52" s="75"/>
      <c r="OVV52" s="75"/>
      <c r="OVW52" s="75"/>
      <c r="OVX52" s="75"/>
      <c r="OVY52" s="75"/>
      <c r="OVZ52" s="75"/>
      <c r="OWA52" s="75"/>
      <c r="OWB52" s="75"/>
      <c r="OWC52" s="75"/>
      <c r="OWD52" s="75"/>
      <c r="OWE52" s="75"/>
      <c r="OWF52" s="75"/>
      <c r="OWG52" s="75"/>
      <c r="OWH52" s="75"/>
      <c r="OWI52" s="75"/>
      <c r="OWJ52" s="75"/>
      <c r="OWK52" s="75"/>
      <c r="OWL52" s="75"/>
      <c r="OWM52" s="75"/>
      <c r="OWN52" s="75"/>
      <c r="OWO52" s="75"/>
      <c r="OWP52" s="75"/>
      <c r="OWQ52" s="75"/>
      <c r="OWR52" s="75"/>
      <c r="OWS52" s="75"/>
      <c r="OWT52" s="75"/>
      <c r="OWU52" s="75"/>
      <c r="OWV52" s="75"/>
      <c r="OWW52" s="75"/>
      <c r="OWX52" s="75"/>
      <c r="OWY52" s="75"/>
      <c r="OWZ52" s="75"/>
      <c r="OXA52" s="75"/>
      <c r="OXB52" s="75"/>
      <c r="OXC52" s="75"/>
      <c r="OXD52" s="75"/>
      <c r="OXE52" s="75"/>
      <c r="OXF52" s="75"/>
      <c r="OXG52" s="75"/>
      <c r="OXH52" s="75"/>
      <c r="OXI52" s="75"/>
      <c r="OXJ52" s="75"/>
      <c r="OXK52" s="75"/>
      <c r="OXL52" s="75"/>
      <c r="OXM52" s="75"/>
      <c r="OXN52" s="75"/>
      <c r="OXO52" s="75"/>
      <c r="OXP52" s="75"/>
      <c r="OXQ52" s="75"/>
      <c r="OXR52" s="75"/>
      <c r="OXS52" s="75"/>
      <c r="OXT52" s="75"/>
      <c r="OXU52" s="75"/>
      <c r="OXV52" s="75"/>
      <c r="OXW52" s="75"/>
      <c r="OXX52" s="75"/>
      <c r="OXY52" s="75"/>
      <c r="OXZ52" s="75"/>
      <c r="OYA52" s="75"/>
      <c r="OYB52" s="75"/>
      <c r="OYC52" s="75"/>
      <c r="OYD52" s="75"/>
      <c r="OYE52" s="75"/>
      <c r="OYF52" s="75"/>
      <c r="OYG52" s="75"/>
      <c r="OYH52" s="75"/>
      <c r="OYI52" s="75"/>
      <c r="OYJ52" s="75"/>
      <c r="OYK52" s="75"/>
      <c r="OYL52" s="75"/>
      <c r="OYM52" s="75"/>
      <c r="OYN52" s="75"/>
      <c r="OYO52" s="75"/>
      <c r="OYP52" s="75"/>
      <c r="OYQ52" s="75"/>
      <c r="OYR52" s="75"/>
      <c r="OYS52" s="75"/>
      <c r="OYT52" s="75"/>
      <c r="OYU52" s="75"/>
      <c r="OYV52" s="75"/>
      <c r="OYW52" s="75"/>
      <c r="OYX52" s="75"/>
      <c r="OYY52" s="75"/>
      <c r="OYZ52" s="75"/>
      <c r="OZA52" s="75"/>
      <c r="OZB52" s="75"/>
      <c r="OZC52" s="75"/>
      <c r="OZD52" s="75"/>
      <c r="OZE52" s="75"/>
      <c r="OZF52" s="75"/>
      <c r="OZG52" s="75"/>
      <c r="OZH52" s="75"/>
      <c r="OZI52" s="75"/>
      <c r="OZJ52" s="75"/>
      <c r="OZK52" s="75"/>
      <c r="OZL52" s="75"/>
      <c r="OZM52" s="75"/>
      <c r="OZN52" s="75"/>
      <c r="OZO52" s="75"/>
      <c r="OZP52" s="75"/>
      <c r="OZQ52" s="75"/>
      <c r="OZR52" s="75"/>
      <c r="OZS52" s="75"/>
      <c r="OZT52" s="75"/>
      <c r="OZU52" s="75"/>
      <c r="OZV52" s="75"/>
      <c r="OZW52" s="75"/>
      <c r="OZX52" s="75"/>
      <c r="OZY52" s="75"/>
      <c r="OZZ52" s="75"/>
      <c r="PAA52" s="75"/>
      <c r="PAB52" s="75"/>
      <c r="PAC52" s="75"/>
      <c r="PAD52" s="75"/>
      <c r="PAE52" s="75"/>
      <c r="PAF52" s="75"/>
      <c r="PAG52" s="75"/>
      <c r="PAH52" s="75"/>
      <c r="PAI52" s="75"/>
      <c r="PAJ52" s="75"/>
      <c r="PAK52" s="75"/>
      <c r="PAL52" s="75"/>
      <c r="PAM52" s="75"/>
      <c r="PAN52" s="75"/>
      <c r="PAO52" s="75"/>
      <c r="PAP52" s="75"/>
      <c r="PAQ52" s="75"/>
      <c r="PAR52" s="75"/>
      <c r="PAS52" s="75"/>
      <c r="PAT52" s="75"/>
      <c r="PAU52" s="75"/>
      <c r="PAV52" s="75"/>
      <c r="PAW52" s="75"/>
      <c r="PAX52" s="75"/>
      <c r="PAY52" s="75"/>
      <c r="PAZ52" s="75"/>
      <c r="PBA52" s="75"/>
      <c r="PBB52" s="75"/>
      <c r="PBC52" s="75"/>
      <c r="PBD52" s="75"/>
      <c r="PBE52" s="75"/>
      <c r="PBF52" s="75"/>
      <c r="PBG52" s="75"/>
      <c r="PBH52" s="75"/>
      <c r="PBI52" s="75"/>
      <c r="PBJ52" s="75"/>
      <c r="PBK52" s="75"/>
      <c r="PBL52" s="75"/>
      <c r="PBM52" s="75"/>
      <c r="PBN52" s="75"/>
      <c r="PBO52" s="75"/>
      <c r="PBP52" s="75"/>
      <c r="PBQ52" s="75"/>
      <c r="PBR52" s="75"/>
      <c r="PBS52" s="75"/>
      <c r="PBT52" s="75"/>
      <c r="PBU52" s="75"/>
      <c r="PBV52" s="75"/>
      <c r="PBW52" s="75"/>
      <c r="PBX52" s="75"/>
      <c r="PBY52" s="75"/>
      <c r="PBZ52" s="75"/>
      <c r="PCA52" s="75"/>
      <c r="PCB52" s="75"/>
      <c r="PCC52" s="75"/>
      <c r="PCD52" s="75"/>
      <c r="PCE52" s="75"/>
      <c r="PCF52" s="75"/>
      <c r="PCG52" s="75"/>
      <c r="PCH52" s="75"/>
      <c r="PCI52" s="75"/>
      <c r="PCJ52" s="75"/>
      <c r="PCK52" s="75"/>
      <c r="PCL52" s="75"/>
      <c r="PCM52" s="75"/>
      <c r="PCN52" s="75"/>
      <c r="PCO52" s="75"/>
      <c r="PCP52" s="75"/>
      <c r="PCQ52" s="75"/>
      <c r="PCR52" s="75"/>
      <c r="PCS52" s="75"/>
      <c r="PCT52" s="75"/>
      <c r="PCU52" s="75"/>
      <c r="PCV52" s="75"/>
      <c r="PCW52" s="75"/>
      <c r="PCX52" s="75"/>
      <c r="PCY52" s="75"/>
      <c r="PCZ52" s="75"/>
      <c r="PDA52" s="75"/>
      <c r="PDB52" s="75"/>
      <c r="PDC52" s="75"/>
      <c r="PDD52" s="75"/>
      <c r="PDE52" s="75"/>
      <c r="PDF52" s="75"/>
      <c r="PDG52" s="75"/>
      <c r="PDH52" s="75"/>
      <c r="PDI52" s="75"/>
      <c r="PDJ52" s="75"/>
      <c r="PDK52" s="75"/>
      <c r="PDL52" s="75"/>
      <c r="PDM52" s="75"/>
      <c r="PDN52" s="75"/>
      <c r="PDO52" s="75"/>
      <c r="PDP52" s="75"/>
      <c r="PDQ52" s="75"/>
      <c r="PDR52" s="75"/>
      <c r="PDS52" s="75"/>
      <c r="PDT52" s="75"/>
      <c r="PDU52" s="75"/>
      <c r="PDV52" s="75"/>
      <c r="PDW52" s="75"/>
      <c r="PDX52" s="75"/>
      <c r="PDY52" s="75"/>
      <c r="PDZ52" s="75"/>
      <c r="PEA52" s="75"/>
      <c r="PEB52" s="75"/>
      <c r="PEC52" s="75"/>
      <c r="PED52" s="75"/>
      <c r="PEE52" s="75"/>
      <c r="PEF52" s="75"/>
      <c r="PEG52" s="75"/>
      <c r="PEH52" s="75"/>
      <c r="PEI52" s="75"/>
      <c r="PEJ52" s="75"/>
      <c r="PEK52" s="75"/>
      <c r="PEL52" s="75"/>
      <c r="PEM52" s="75"/>
      <c r="PEN52" s="75"/>
      <c r="PEO52" s="75"/>
      <c r="PEP52" s="75"/>
      <c r="PEQ52" s="75"/>
      <c r="PER52" s="75"/>
      <c r="PES52" s="75"/>
      <c r="PET52" s="75"/>
      <c r="PEU52" s="75"/>
      <c r="PEV52" s="75"/>
      <c r="PEW52" s="75"/>
      <c r="PEX52" s="75"/>
      <c r="PEY52" s="75"/>
      <c r="PEZ52" s="75"/>
      <c r="PFA52" s="75"/>
      <c r="PFB52" s="75"/>
      <c r="PFC52" s="75"/>
      <c r="PFD52" s="75"/>
      <c r="PFE52" s="75"/>
      <c r="PFF52" s="75"/>
      <c r="PFG52" s="75"/>
      <c r="PFH52" s="75"/>
      <c r="PFI52" s="75"/>
      <c r="PFJ52" s="75"/>
      <c r="PFK52" s="75"/>
      <c r="PFL52" s="75"/>
      <c r="PFM52" s="75"/>
      <c r="PFN52" s="75"/>
      <c r="PFO52" s="75"/>
      <c r="PFP52" s="75"/>
      <c r="PFQ52" s="75"/>
      <c r="PFR52" s="75"/>
      <c r="PFS52" s="75"/>
      <c r="PFT52" s="75"/>
      <c r="PFU52" s="75"/>
      <c r="PFV52" s="75"/>
      <c r="PFW52" s="75"/>
      <c r="PFX52" s="75"/>
      <c r="PFY52" s="75"/>
      <c r="PFZ52" s="75"/>
      <c r="PGA52" s="75"/>
      <c r="PGB52" s="75"/>
      <c r="PGC52" s="75"/>
      <c r="PGD52" s="75"/>
      <c r="PGE52" s="75"/>
      <c r="PGF52" s="75"/>
      <c r="PGG52" s="75"/>
      <c r="PGH52" s="75"/>
      <c r="PGI52" s="75"/>
      <c r="PGJ52" s="75"/>
      <c r="PGK52" s="75"/>
      <c r="PGL52" s="75"/>
      <c r="PGM52" s="75"/>
      <c r="PGN52" s="75"/>
      <c r="PGO52" s="75"/>
      <c r="PGP52" s="75"/>
      <c r="PGQ52" s="75"/>
      <c r="PGR52" s="75"/>
      <c r="PGS52" s="75"/>
      <c r="PGT52" s="75"/>
      <c r="PGU52" s="75"/>
      <c r="PGV52" s="75"/>
      <c r="PGW52" s="75"/>
      <c r="PGX52" s="75"/>
      <c r="PGY52" s="75"/>
      <c r="PGZ52" s="75"/>
      <c r="PHA52" s="75"/>
      <c r="PHB52" s="75"/>
      <c r="PHC52" s="75"/>
      <c r="PHD52" s="75"/>
      <c r="PHE52" s="75"/>
      <c r="PHF52" s="75"/>
      <c r="PHG52" s="75"/>
      <c r="PHH52" s="75"/>
      <c r="PHI52" s="75"/>
      <c r="PHJ52" s="75"/>
      <c r="PHK52" s="75"/>
      <c r="PHL52" s="75"/>
      <c r="PHM52" s="75"/>
      <c r="PHN52" s="75"/>
      <c r="PHO52" s="75"/>
      <c r="PHP52" s="75"/>
      <c r="PHQ52" s="75"/>
      <c r="PHR52" s="75"/>
      <c r="PHS52" s="75"/>
      <c r="PHT52" s="75"/>
      <c r="PHU52" s="75"/>
      <c r="PHV52" s="75"/>
      <c r="PHW52" s="75"/>
      <c r="PHX52" s="75"/>
      <c r="PHY52" s="75"/>
      <c r="PHZ52" s="75"/>
      <c r="PIA52" s="75"/>
      <c r="PIB52" s="75"/>
      <c r="PIC52" s="75"/>
      <c r="PID52" s="75"/>
      <c r="PIE52" s="75"/>
      <c r="PIF52" s="75"/>
      <c r="PIG52" s="75"/>
      <c r="PIH52" s="75"/>
      <c r="PII52" s="75"/>
      <c r="PIJ52" s="75"/>
      <c r="PIK52" s="75"/>
      <c r="PIL52" s="75"/>
      <c r="PIM52" s="75"/>
      <c r="PIN52" s="75"/>
      <c r="PIO52" s="75"/>
      <c r="PIP52" s="75"/>
      <c r="PIQ52" s="75"/>
      <c r="PIR52" s="75"/>
      <c r="PIS52" s="75"/>
      <c r="PIT52" s="75"/>
      <c r="PIU52" s="75"/>
      <c r="PIV52" s="75"/>
      <c r="PIW52" s="75"/>
      <c r="PIX52" s="75"/>
      <c r="PIY52" s="75"/>
      <c r="PIZ52" s="75"/>
      <c r="PJA52" s="75"/>
      <c r="PJB52" s="75"/>
      <c r="PJC52" s="75"/>
      <c r="PJD52" s="75"/>
      <c r="PJE52" s="75"/>
      <c r="PJF52" s="75"/>
      <c r="PJG52" s="75"/>
      <c r="PJH52" s="75"/>
      <c r="PJI52" s="75"/>
      <c r="PJJ52" s="75"/>
      <c r="PJK52" s="75"/>
      <c r="PJL52" s="75"/>
      <c r="PJM52" s="75"/>
      <c r="PJN52" s="75"/>
      <c r="PJO52" s="75"/>
      <c r="PJP52" s="75"/>
      <c r="PJQ52" s="75"/>
      <c r="PJR52" s="75"/>
      <c r="PJS52" s="75"/>
      <c r="PJT52" s="75"/>
      <c r="PJU52" s="75"/>
      <c r="PJV52" s="75"/>
      <c r="PJW52" s="75"/>
      <c r="PJX52" s="75"/>
      <c r="PJY52" s="75"/>
      <c r="PJZ52" s="75"/>
      <c r="PKA52" s="75"/>
      <c r="PKB52" s="75"/>
      <c r="PKC52" s="75"/>
      <c r="PKD52" s="75"/>
      <c r="PKE52" s="75"/>
      <c r="PKF52" s="75"/>
      <c r="PKG52" s="75"/>
      <c r="PKH52" s="75"/>
      <c r="PKI52" s="75"/>
      <c r="PKJ52" s="75"/>
      <c r="PKK52" s="75"/>
      <c r="PKL52" s="75"/>
      <c r="PKM52" s="75"/>
      <c r="PKN52" s="75"/>
      <c r="PKO52" s="75"/>
      <c r="PKP52" s="75"/>
      <c r="PKQ52" s="75"/>
      <c r="PKR52" s="75"/>
      <c r="PKS52" s="75"/>
      <c r="PKT52" s="75"/>
      <c r="PKU52" s="75"/>
      <c r="PKV52" s="75"/>
      <c r="PKW52" s="75"/>
      <c r="PKX52" s="75"/>
      <c r="PKY52" s="75"/>
      <c r="PKZ52" s="75"/>
      <c r="PLA52" s="75"/>
      <c r="PLB52" s="75"/>
      <c r="PLC52" s="75"/>
      <c r="PLD52" s="75"/>
      <c r="PLE52" s="75"/>
      <c r="PLF52" s="75"/>
      <c r="PLG52" s="75"/>
      <c r="PLH52" s="75"/>
      <c r="PLI52" s="75"/>
      <c r="PLJ52" s="75"/>
      <c r="PLK52" s="75"/>
      <c r="PLL52" s="75"/>
      <c r="PLM52" s="75"/>
      <c r="PLN52" s="75"/>
      <c r="PLO52" s="75"/>
      <c r="PLP52" s="75"/>
      <c r="PLQ52" s="75"/>
      <c r="PLR52" s="75"/>
      <c r="PLS52" s="75"/>
      <c r="PLT52" s="75"/>
      <c r="PLU52" s="75"/>
      <c r="PLV52" s="75"/>
      <c r="PLW52" s="75"/>
      <c r="PLX52" s="75"/>
      <c r="PLY52" s="75"/>
      <c r="PLZ52" s="75"/>
      <c r="PMA52" s="75"/>
      <c r="PMB52" s="75"/>
      <c r="PMC52" s="75"/>
      <c r="PMD52" s="75"/>
      <c r="PME52" s="75"/>
      <c r="PMF52" s="75"/>
      <c r="PMG52" s="75"/>
      <c r="PMH52" s="75"/>
      <c r="PMI52" s="75"/>
      <c r="PMJ52" s="75"/>
      <c r="PMK52" s="75"/>
      <c r="PML52" s="75"/>
      <c r="PMM52" s="75"/>
      <c r="PMN52" s="75"/>
      <c r="PMO52" s="75"/>
      <c r="PMP52" s="75"/>
      <c r="PMQ52" s="75"/>
      <c r="PMR52" s="75"/>
      <c r="PMS52" s="75"/>
      <c r="PMT52" s="75"/>
      <c r="PMU52" s="75"/>
      <c r="PMV52" s="75"/>
      <c r="PMW52" s="75"/>
      <c r="PMX52" s="75"/>
      <c r="PMY52" s="75"/>
      <c r="PMZ52" s="75"/>
      <c r="PNA52" s="75"/>
      <c r="PNB52" s="75"/>
      <c r="PNC52" s="75"/>
      <c r="PND52" s="75"/>
      <c r="PNE52" s="75"/>
      <c r="PNF52" s="75"/>
      <c r="PNG52" s="75"/>
      <c r="PNH52" s="75"/>
      <c r="PNI52" s="75"/>
      <c r="PNJ52" s="75"/>
      <c r="PNK52" s="75"/>
      <c r="PNL52" s="75"/>
      <c r="PNM52" s="75"/>
      <c r="PNN52" s="75"/>
      <c r="PNO52" s="75"/>
      <c r="PNP52" s="75"/>
      <c r="PNQ52" s="75"/>
      <c r="PNR52" s="75"/>
      <c r="PNS52" s="75"/>
      <c r="PNT52" s="75"/>
      <c r="PNU52" s="75"/>
      <c r="PNV52" s="75"/>
      <c r="PNW52" s="75"/>
      <c r="PNX52" s="75"/>
      <c r="PNY52" s="75"/>
      <c r="PNZ52" s="75"/>
      <c r="POA52" s="75"/>
      <c r="POB52" s="75"/>
      <c r="POC52" s="75"/>
      <c r="POD52" s="75"/>
      <c r="POE52" s="75"/>
      <c r="POF52" s="75"/>
      <c r="POG52" s="75"/>
      <c r="POH52" s="75"/>
      <c r="POI52" s="75"/>
      <c r="POJ52" s="75"/>
      <c r="POK52" s="75"/>
      <c r="POL52" s="75"/>
      <c r="POM52" s="75"/>
      <c r="PON52" s="75"/>
      <c r="POO52" s="75"/>
      <c r="POP52" s="75"/>
      <c r="POQ52" s="75"/>
      <c r="POR52" s="75"/>
      <c r="POS52" s="75"/>
      <c r="POT52" s="75"/>
      <c r="POU52" s="75"/>
      <c r="POV52" s="75"/>
      <c r="POW52" s="75"/>
      <c r="POX52" s="75"/>
      <c r="POY52" s="75"/>
      <c r="POZ52" s="75"/>
      <c r="PPA52" s="75"/>
      <c r="PPB52" s="75"/>
      <c r="PPC52" s="75"/>
      <c r="PPD52" s="75"/>
      <c r="PPE52" s="75"/>
      <c r="PPF52" s="75"/>
      <c r="PPG52" s="75"/>
      <c r="PPH52" s="75"/>
      <c r="PPI52" s="75"/>
      <c r="PPJ52" s="75"/>
      <c r="PPK52" s="75"/>
      <c r="PPL52" s="75"/>
      <c r="PPM52" s="75"/>
      <c r="PPN52" s="75"/>
      <c r="PPO52" s="75"/>
      <c r="PPP52" s="75"/>
      <c r="PPQ52" s="75"/>
      <c r="PPR52" s="75"/>
      <c r="PPS52" s="75"/>
      <c r="PPT52" s="75"/>
      <c r="PPU52" s="75"/>
      <c r="PPV52" s="75"/>
      <c r="PPW52" s="75"/>
      <c r="PPX52" s="75"/>
      <c r="PPY52" s="75"/>
      <c r="PPZ52" s="75"/>
      <c r="PQA52" s="75"/>
      <c r="PQB52" s="75"/>
      <c r="PQC52" s="75"/>
      <c r="PQD52" s="75"/>
      <c r="PQE52" s="75"/>
      <c r="PQF52" s="75"/>
      <c r="PQG52" s="75"/>
      <c r="PQH52" s="75"/>
      <c r="PQI52" s="75"/>
      <c r="PQJ52" s="75"/>
      <c r="PQK52" s="75"/>
      <c r="PQL52" s="75"/>
      <c r="PQM52" s="75"/>
      <c r="PQN52" s="75"/>
      <c r="PQO52" s="75"/>
      <c r="PQP52" s="75"/>
      <c r="PQQ52" s="75"/>
      <c r="PQR52" s="75"/>
      <c r="PQS52" s="75"/>
      <c r="PQT52" s="75"/>
      <c r="PQU52" s="75"/>
      <c r="PQV52" s="75"/>
      <c r="PQW52" s="75"/>
      <c r="PQX52" s="75"/>
      <c r="PQY52" s="75"/>
      <c r="PQZ52" s="75"/>
      <c r="PRA52" s="75"/>
      <c r="PRB52" s="75"/>
      <c r="PRC52" s="75"/>
      <c r="PRD52" s="75"/>
      <c r="PRE52" s="75"/>
      <c r="PRF52" s="75"/>
      <c r="PRG52" s="75"/>
      <c r="PRH52" s="75"/>
      <c r="PRI52" s="75"/>
      <c r="PRJ52" s="75"/>
      <c r="PRK52" s="75"/>
      <c r="PRL52" s="75"/>
      <c r="PRM52" s="75"/>
      <c r="PRN52" s="75"/>
      <c r="PRO52" s="75"/>
      <c r="PRP52" s="75"/>
      <c r="PRQ52" s="75"/>
      <c r="PRR52" s="75"/>
      <c r="PRS52" s="75"/>
      <c r="PRT52" s="75"/>
      <c r="PRU52" s="75"/>
      <c r="PRV52" s="75"/>
      <c r="PRW52" s="75"/>
      <c r="PRX52" s="75"/>
      <c r="PRY52" s="75"/>
      <c r="PRZ52" s="75"/>
      <c r="PSA52" s="75"/>
      <c r="PSB52" s="75"/>
      <c r="PSC52" s="75"/>
      <c r="PSD52" s="75"/>
      <c r="PSE52" s="75"/>
      <c r="PSF52" s="75"/>
      <c r="PSG52" s="75"/>
      <c r="PSH52" s="75"/>
      <c r="PSI52" s="75"/>
      <c r="PSJ52" s="75"/>
      <c r="PSK52" s="75"/>
      <c r="PSL52" s="75"/>
      <c r="PSM52" s="75"/>
      <c r="PSN52" s="75"/>
      <c r="PSO52" s="75"/>
      <c r="PSP52" s="75"/>
      <c r="PSQ52" s="75"/>
      <c r="PSR52" s="75"/>
      <c r="PSS52" s="75"/>
      <c r="PST52" s="75"/>
      <c r="PSU52" s="75"/>
      <c r="PSV52" s="75"/>
      <c r="PSW52" s="75"/>
      <c r="PSX52" s="75"/>
      <c r="PSY52" s="75"/>
      <c r="PSZ52" s="75"/>
      <c r="PTA52" s="75"/>
      <c r="PTB52" s="75"/>
      <c r="PTC52" s="75"/>
      <c r="PTD52" s="75"/>
      <c r="PTE52" s="75"/>
      <c r="PTF52" s="75"/>
      <c r="PTG52" s="75"/>
      <c r="PTH52" s="75"/>
      <c r="PTI52" s="75"/>
      <c r="PTJ52" s="75"/>
      <c r="PTK52" s="75"/>
      <c r="PTL52" s="75"/>
      <c r="PTM52" s="75"/>
      <c r="PTN52" s="75"/>
      <c r="PTO52" s="75"/>
      <c r="PTP52" s="75"/>
      <c r="PTQ52" s="75"/>
      <c r="PTR52" s="75"/>
      <c r="PTS52" s="75"/>
      <c r="PTT52" s="75"/>
      <c r="PTU52" s="75"/>
      <c r="PTV52" s="75"/>
      <c r="PTW52" s="75"/>
      <c r="PTX52" s="75"/>
      <c r="PTY52" s="75"/>
      <c r="PTZ52" s="75"/>
      <c r="PUA52" s="75"/>
      <c r="PUB52" s="75"/>
      <c r="PUC52" s="75"/>
      <c r="PUD52" s="75"/>
      <c r="PUE52" s="75"/>
      <c r="PUF52" s="75"/>
      <c r="PUG52" s="75"/>
      <c r="PUH52" s="75"/>
      <c r="PUI52" s="75"/>
      <c r="PUJ52" s="75"/>
      <c r="PUK52" s="75"/>
      <c r="PUL52" s="75"/>
      <c r="PUM52" s="75"/>
      <c r="PUN52" s="75"/>
      <c r="PUO52" s="75"/>
      <c r="PUP52" s="75"/>
      <c r="PUQ52" s="75"/>
      <c r="PUR52" s="75"/>
      <c r="PUS52" s="75"/>
      <c r="PUT52" s="75"/>
      <c r="PUU52" s="75"/>
      <c r="PUV52" s="75"/>
      <c r="PUW52" s="75"/>
      <c r="PUX52" s="75"/>
      <c r="PUY52" s="75"/>
      <c r="PUZ52" s="75"/>
      <c r="PVA52" s="75"/>
      <c r="PVB52" s="75"/>
      <c r="PVC52" s="75"/>
      <c r="PVD52" s="75"/>
      <c r="PVE52" s="75"/>
      <c r="PVF52" s="75"/>
      <c r="PVG52" s="75"/>
      <c r="PVH52" s="75"/>
      <c r="PVI52" s="75"/>
      <c r="PVJ52" s="75"/>
      <c r="PVK52" s="75"/>
      <c r="PVL52" s="75"/>
      <c r="PVM52" s="75"/>
      <c r="PVN52" s="75"/>
      <c r="PVO52" s="75"/>
      <c r="PVP52" s="75"/>
      <c r="PVQ52" s="75"/>
      <c r="PVR52" s="75"/>
      <c r="PVS52" s="75"/>
      <c r="PVT52" s="75"/>
      <c r="PVU52" s="75"/>
      <c r="PVV52" s="75"/>
      <c r="PVW52" s="75"/>
      <c r="PVX52" s="75"/>
      <c r="PVY52" s="75"/>
      <c r="PVZ52" s="75"/>
      <c r="PWA52" s="75"/>
      <c r="PWB52" s="75"/>
      <c r="PWC52" s="75"/>
      <c r="PWD52" s="75"/>
      <c r="PWE52" s="75"/>
      <c r="PWF52" s="75"/>
      <c r="PWG52" s="75"/>
      <c r="PWH52" s="75"/>
      <c r="PWI52" s="75"/>
      <c r="PWJ52" s="75"/>
      <c r="PWK52" s="75"/>
      <c r="PWL52" s="75"/>
      <c r="PWM52" s="75"/>
      <c r="PWN52" s="75"/>
      <c r="PWO52" s="75"/>
      <c r="PWP52" s="75"/>
      <c r="PWQ52" s="75"/>
      <c r="PWR52" s="75"/>
      <c r="PWS52" s="75"/>
      <c r="PWT52" s="75"/>
      <c r="PWU52" s="75"/>
      <c r="PWV52" s="75"/>
      <c r="PWW52" s="75"/>
      <c r="PWX52" s="75"/>
      <c r="PWY52" s="75"/>
      <c r="PWZ52" s="75"/>
      <c r="PXA52" s="75"/>
      <c r="PXB52" s="75"/>
      <c r="PXC52" s="75"/>
      <c r="PXD52" s="75"/>
      <c r="PXE52" s="75"/>
      <c r="PXF52" s="75"/>
      <c r="PXG52" s="75"/>
      <c r="PXH52" s="75"/>
      <c r="PXI52" s="75"/>
      <c r="PXJ52" s="75"/>
      <c r="PXK52" s="75"/>
      <c r="PXL52" s="75"/>
      <c r="PXM52" s="75"/>
      <c r="PXN52" s="75"/>
      <c r="PXO52" s="75"/>
      <c r="PXP52" s="75"/>
      <c r="PXQ52" s="75"/>
      <c r="PXR52" s="75"/>
      <c r="PXS52" s="75"/>
      <c r="PXT52" s="75"/>
      <c r="PXU52" s="75"/>
      <c r="PXV52" s="75"/>
      <c r="PXW52" s="75"/>
      <c r="PXX52" s="75"/>
      <c r="PXY52" s="75"/>
      <c r="PXZ52" s="75"/>
      <c r="PYA52" s="75"/>
      <c r="PYB52" s="75"/>
      <c r="PYC52" s="75"/>
      <c r="PYD52" s="75"/>
      <c r="PYE52" s="75"/>
      <c r="PYF52" s="75"/>
      <c r="PYG52" s="75"/>
      <c r="PYH52" s="75"/>
      <c r="PYI52" s="75"/>
      <c r="PYJ52" s="75"/>
      <c r="PYK52" s="75"/>
      <c r="PYL52" s="75"/>
      <c r="PYM52" s="75"/>
      <c r="PYN52" s="75"/>
      <c r="PYO52" s="75"/>
      <c r="PYP52" s="75"/>
      <c r="PYQ52" s="75"/>
      <c r="PYR52" s="75"/>
      <c r="PYS52" s="75"/>
      <c r="PYT52" s="75"/>
      <c r="PYU52" s="75"/>
      <c r="PYV52" s="75"/>
      <c r="PYW52" s="75"/>
      <c r="PYX52" s="75"/>
      <c r="PYY52" s="75"/>
      <c r="PYZ52" s="75"/>
      <c r="PZA52" s="75"/>
      <c r="PZB52" s="75"/>
      <c r="PZC52" s="75"/>
      <c r="PZD52" s="75"/>
      <c r="PZE52" s="75"/>
      <c r="PZF52" s="75"/>
      <c r="PZG52" s="75"/>
      <c r="PZH52" s="75"/>
      <c r="PZI52" s="75"/>
      <c r="PZJ52" s="75"/>
      <c r="PZK52" s="75"/>
      <c r="PZL52" s="75"/>
      <c r="PZM52" s="75"/>
      <c r="PZN52" s="75"/>
      <c r="PZO52" s="75"/>
      <c r="PZP52" s="75"/>
      <c r="PZQ52" s="75"/>
      <c r="PZR52" s="75"/>
      <c r="PZS52" s="75"/>
      <c r="PZT52" s="75"/>
      <c r="PZU52" s="75"/>
      <c r="PZV52" s="75"/>
      <c r="PZW52" s="75"/>
      <c r="PZX52" s="75"/>
      <c r="PZY52" s="75"/>
      <c r="PZZ52" s="75"/>
      <c r="QAA52" s="75"/>
      <c r="QAB52" s="75"/>
      <c r="QAC52" s="75"/>
      <c r="QAD52" s="75"/>
      <c r="QAE52" s="75"/>
      <c r="QAF52" s="75"/>
      <c r="QAG52" s="75"/>
      <c r="QAH52" s="75"/>
      <c r="QAI52" s="75"/>
      <c r="QAJ52" s="75"/>
      <c r="QAK52" s="75"/>
      <c r="QAL52" s="75"/>
      <c r="QAM52" s="75"/>
      <c r="QAN52" s="75"/>
      <c r="QAO52" s="75"/>
      <c r="QAP52" s="75"/>
      <c r="QAQ52" s="75"/>
      <c r="QAR52" s="75"/>
      <c r="QAS52" s="75"/>
      <c r="QAT52" s="75"/>
      <c r="QAU52" s="75"/>
      <c r="QAV52" s="75"/>
      <c r="QAW52" s="75"/>
      <c r="QAX52" s="75"/>
      <c r="QAY52" s="75"/>
      <c r="QAZ52" s="75"/>
      <c r="QBA52" s="75"/>
      <c r="QBB52" s="75"/>
      <c r="QBC52" s="75"/>
      <c r="QBD52" s="75"/>
      <c r="QBE52" s="75"/>
      <c r="QBF52" s="75"/>
      <c r="QBG52" s="75"/>
      <c r="QBH52" s="75"/>
      <c r="QBI52" s="75"/>
      <c r="QBJ52" s="75"/>
      <c r="QBK52" s="75"/>
      <c r="QBL52" s="75"/>
      <c r="QBM52" s="75"/>
      <c r="QBN52" s="75"/>
      <c r="QBO52" s="75"/>
      <c r="QBP52" s="75"/>
      <c r="QBQ52" s="75"/>
      <c r="QBR52" s="75"/>
      <c r="QBS52" s="75"/>
      <c r="QBT52" s="75"/>
      <c r="QBU52" s="75"/>
      <c r="QBV52" s="75"/>
      <c r="QBW52" s="75"/>
      <c r="QBX52" s="75"/>
      <c r="QBY52" s="75"/>
      <c r="QBZ52" s="75"/>
      <c r="QCA52" s="75"/>
      <c r="QCB52" s="75"/>
      <c r="QCC52" s="75"/>
      <c r="QCD52" s="75"/>
      <c r="QCE52" s="75"/>
      <c r="QCF52" s="75"/>
      <c r="QCG52" s="75"/>
      <c r="QCH52" s="75"/>
      <c r="QCI52" s="75"/>
      <c r="QCJ52" s="75"/>
      <c r="QCK52" s="75"/>
      <c r="QCL52" s="75"/>
      <c r="QCM52" s="75"/>
      <c r="QCN52" s="75"/>
      <c r="QCO52" s="75"/>
      <c r="QCP52" s="75"/>
      <c r="QCQ52" s="75"/>
      <c r="QCR52" s="75"/>
      <c r="QCS52" s="75"/>
      <c r="QCT52" s="75"/>
      <c r="QCU52" s="75"/>
      <c r="QCV52" s="75"/>
      <c r="QCW52" s="75"/>
      <c r="QCX52" s="75"/>
      <c r="QCY52" s="75"/>
      <c r="QCZ52" s="75"/>
      <c r="QDA52" s="75"/>
      <c r="QDB52" s="75"/>
      <c r="QDC52" s="75"/>
      <c r="QDD52" s="75"/>
      <c r="QDE52" s="75"/>
      <c r="QDF52" s="75"/>
      <c r="QDG52" s="75"/>
      <c r="QDH52" s="75"/>
      <c r="QDI52" s="75"/>
      <c r="QDJ52" s="75"/>
      <c r="QDK52" s="75"/>
      <c r="QDL52" s="75"/>
      <c r="QDM52" s="75"/>
      <c r="QDN52" s="75"/>
      <c r="QDO52" s="75"/>
      <c r="QDP52" s="75"/>
      <c r="QDQ52" s="75"/>
      <c r="QDR52" s="75"/>
      <c r="QDS52" s="75"/>
      <c r="QDT52" s="75"/>
      <c r="QDU52" s="75"/>
      <c r="QDV52" s="75"/>
      <c r="QDW52" s="75"/>
      <c r="QDX52" s="75"/>
      <c r="QDY52" s="75"/>
      <c r="QDZ52" s="75"/>
      <c r="QEA52" s="75"/>
      <c r="QEB52" s="75"/>
      <c r="QEC52" s="75"/>
      <c r="QED52" s="75"/>
      <c r="QEE52" s="75"/>
      <c r="QEF52" s="75"/>
      <c r="QEG52" s="75"/>
      <c r="QEH52" s="75"/>
      <c r="QEI52" s="75"/>
      <c r="QEJ52" s="75"/>
      <c r="QEK52" s="75"/>
      <c r="QEL52" s="75"/>
      <c r="QEM52" s="75"/>
      <c r="QEN52" s="75"/>
      <c r="QEO52" s="75"/>
      <c r="QEP52" s="75"/>
      <c r="QEQ52" s="75"/>
      <c r="QER52" s="75"/>
      <c r="QES52" s="75"/>
      <c r="QET52" s="75"/>
      <c r="QEU52" s="75"/>
      <c r="QEV52" s="75"/>
      <c r="QEW52" s="75"/>
      <c r="QEX52" s="75"/>
      <c r="QEY52" s="75"/>
      <c r="QEZ52" s="75"/>
      <c r="QFA52" s="75"/>
      <c r="QFB52" s="75"/>
      <c r="QFC52" s="75"/>
      <c r="QFD52" s="75"/>
      <c r="QFE52" s="75"/>
      <c r="QFF52" s="75"/>
      <c r="QFG52" s="75"/>
      <c r="QFH52" s="75"/>
      <c r="QFI52" s="75"/>
      <c r="QFJ52" s="75"/>
      <c r="QFK52" s="75"/>
      <c r="QFL52" s="75"/>
      <c r="QFM52" s="75"/>
      <c r="QFN52" s="75"/>
      <c r="QFO52" s="75"/>
      <c r="QFP52" s="75"/>
      <c r="QFQ52" s="75"/>
      <c r="QFR52" s="75"/>
      <c r="QFS52" s="75"/>
      <c r="QFT52" s="75"/>
      <c r="QFU52" s="75"/>
      <c r="QFV52" s="75"/>
      <c r="QFW52" s="75"/>
      <c r="QFX52" s="75"/>
      <c r="QFY52" s="75"/>
      <c r="QFZ52" s="75"/>
      <c r="QGA52" s="75"/>
      <c r="QGB52" s="75"/>
      <c r="QGC52" s="75"/>
      <c r="QGD52" s="75"/>
      <c r="QGE52" s="75"/>
      <c r="QGF52" s="75"/>
      <c r="QGG52" s="75"/>
      <c r="QGH52" s="75"/>
      <c r="QGI52" s="75"/>
      <c r="QGJ52" s="75"/>
      <c r="QGK52" s="75"/>
      <c r="QGL52" s="75"/>
      <c r="QGM52" s="75"/>
      <c r="QGN52" s="75"/>
      <c r="QGO52" s="75"/>
      <c r="QGP52" s="75"/>
      <c r="QGQ52" s="75"/>
      <c r="QGR52" s="75"/>
      <c r="QGS52" s="75"/>
      <c r="QGT52" s="75"/>
      <c r="QGU52" s="75"/>
      <c r="QGV52" s="75"/>
      <c r="QGW52" s="75"/>
      <c r="QGX52" s="75"/>
      <c r="QGY52" s="75"/>
      <c r="QGZ52" s="75"/>
      <c r="QHA52" s="75"/>
      <c r="QHB52" s="75"/>
      <c r="QHC52" s="75"/>
      <c r="QHD52" s="75"/>
      <c r="QHE52" s="75"/>
      <c r="QHF52" s="75"/>
      <c r="QHG52" s="75"/>
      <c r="QHH52" s="75"/>
      <c r="QHI52" s="75"/>
      <c r="QHJ52" s="75"/>
      <c r="QHK52" s="75"/>
      <c r="QHL52" s="75"/>
      <c r="QHM52" s="75"/>
      <c r="QHN52" s="75"/>
      <c r="QHO52" s="75"/>
      <c r="QHP52" s="75"/>
      <c r="QHQ52" s="75"/>
      <c r="QHR52" s="75"/>
      <c r="QHS52" s="75"/>
      <c r="QHT52" s="75"/>
      <c r="QHU52" s="75"/>
      <c r="QHV52" s="75"/>
      <c r="QHW52" s="75"/>
      <c r="QHX52" s="75"/>
      <c r="QHY52" s="75"/>
      <c r="QHZ52" s="75"/>
      <c r="QIA52" s="75"/>
      <c r="QIB52" s="75"/>
      <c r="QIC52" s="75"/>
      <c r="QID52" s="75"/>
      <c r="QIE52" s="75"/>
      <c r="QIF52" s="75"/>
      <c r="QIG52" s="75"/>
      <c r="QIH52" s="75"/>
      <c r="QII52" s="75"/>
      <c r="QIJ52" s="75"/>
      <c r="QIK52" s="75"/>
      <c r="QIL52" s="75"/>
      <c r="QIM52" s="75"/>
      <c r="QIN52" s="75"/>
      <c r="QIO52" s="75"/>
      <c r="QIP52" s="75"/>
      <c r="QIQ52" s="75"/>
      <c r="QIR52" s="75"/>
      <c r="QIS52" s="75"/>
      <c r="QIT52" s="75"/>
      <c r="QIU52" s="75"/>
      <c r="QIV52" s="75"/>
      <c r="QIW52" s="75"/>
      <c r="QIX52" s="75"/>
      <c r="QIY52" s="75"/>
      <c r="QIZ52" s="75"/>
      <c r="QJA52" s="75"/>
      <c r="QJB52" s="75"/>
      <c r="QJC52" s="75"/>
      <c r="QJD52" s="75"/>
      <c r="QJE52" s="75"/>
      <c r="QJF52" s="75"/>
      <c r="QJG52" s="75"/>
      <c r="QJH52" s="75"/>
      <c r="QJI52" s="75"/>
      <c r="QJJ52" s="75"/>
      <c r="QJK52" s="75"/>
      <c r="QJL52" s="75"/>
      <c r="QJM52" s="75"/>
      <c r="QJN52" s="75"/>
      <c r="QJO52" s="75"/>
      <c r="QJP52" s="75"/>
      <c r="QJQ52" s="75"/>
      <c r="QJR52" s="75"/>
      <c r="QJS52" s="75"/>
      <c r="QJT52" s="75"/>
      <c r="QJU52" s="75"/>
      <c r="QJV52" s="75"/>
      <c r="QJW52" s="75"/>
      <c r="QJX52" s="75"/>
      <c r="QJY52" s="75"/>
      <c r="QJZ52" s="75"/>
      <c r="QKA52" s="75"/>
      <c r="QKB52" s="75"/>
      <c r="QKC52" s="75"/>
      <c r="QKD52" s="75"/>
      <c r="QKE52" s="75"/>
      <c r="QKF52" s="75"/>
      <c r="QKG52" s="75"/>
      <c r="QKH52" s="75"/>
      <c r="QKI52" s="75"/>
      <c r="QKJ52" s="75"/>
      <c r="QKK52" s="75"/>
      <c r="QKL52" s="75"/>
      <c r="QKM52" s="75"/>
      <c r="QKN52" s="75"/>
      <c r="QKO52" s="75"/>
      <c r="QKP52" s="75"/>
      <c r="QKQ52" s="75"/>
      <c r="QKR52" s="75"/>
      <c r="QKS52" s="75"/>
      <c r="QKT52" s="75"/>
      <c r="QKU52" s="75"/>
      <c r="QKV52" s="75"/>
      <c r="QKW52" s="75"/>
      <c r="QKX52" s="75"/>
      <c r="QKY52" s="75"/>
      <c r="QKZ52" s="75"/>
      <c r="QLA52" s="75"/>
      <c r="QLB52" s="75"/>
      <c r="QLC52" s="75"/>
      <c r="QLD52" s="75"/>
      <c r="QLE52" s="75"/>
      <c r="QLF52" s="75"/>
      <c r="QLG52" s="75"/>
      <c r="QLH52" s="75"/>
      <c r="QLI52" s="75"/>
      <c r="QLJ52" s="75"/>
      <c r="QLK52" s="75"/>
      <c r="QLL52" s="75"/>
      <c r="QLM52" s="75"/>
      <c r="QLN52" s="75"/>
      <c r="QLO52" s="75"/>
      <c r="QLP52" s="75"/>
      <c r="QLQ52" s="75"/>
      <c r="QLR52" s="75"/>
      <c r="QLS52" s="75"/>
      <c r="QLT52" s="75"/>
      <c r="QLU52" s="75"/>
      <c r="QLV52" s="75"/>
      <c r="QLW52" s="75"/>
      <c r="QLX52" s="75"/>
      <c r="QLY52" s="75"/>
      <c r="QLZ52" s="75"/>
      <c r="QMA52" s="75"/>
      <c r="QMB52" s="75"/>
      <c r="QMC52" s="75"/>
      <c r="QMD52" s="75"/>
      <c r="QME52" s="75"/>
      <c r="QMF52" s="75"/>
      <c r="QMG52" s="75"/>
      <c r="QMH52" s="75"/>
      <c r="QMI52" s="75"/>
      <c r="QMJ52" s="75"/>
      <c r="QMK52" s="75"/>
      <c r="QML52" s="75"/>
      <c r="QMM52" s="75"/>
      <c r="QMN52" s="75"/>
      <c r="QMO52" s="75"/>
      <c r="QMP52" s="75"/>
      <c r="QMQ52" s="75"/>
      <c r="QMR52" s="75"/>
      <c r="QMS52" s="75"/>
      <c r="QMT52" s="75"/>
      <c r="QMU52" s="75"/>
      <c r="QMV52" s="75"/>
      <c r="QMW52" s="75"/>
      <c r="QMX52" s="75"/>
      <c r="QMY52" s="75"/>
      <c r="QMZ52" s="75"/>
      <c r="QNA52" s="75"/>
      <c r="QNB52" s="75"/>
      <c r="QNC52" s="75"/>
      <c r="QND52" s="75"/>
      <c r="QNE52" s="75"/>
      <c r="QNF52" s="75"/>
      <c r="QNG52" s="75"/>
      <c r="QNH52" s="75"/>
      <c r="QNI52" s="75"/>
      <c r="QNJ52" s="75"/>
      <c r="QNK52" s="75"/>
      <c r="QNL52" s="75"/>
      <c r="QNM52" s="75"/>
      <c r="QNN52" s="75"/>
      <c r="QNO52" s="75"/>
      <c r="QNP52" s="75"/>
      <c r="QNQ52" s="75"/>
      <c r="QNR52" s="75"/>
      <c r="QNS52" s="75"/>
      <c r="QNT52" s="75"/>
      <c r="QNU52" s="75"/>
      <c r="QNV52" s="75"/>
      <c r="QNW52" s="75"/>
      <c r="QNX52" s="75"/>
      <c r="QNY52" s="75"/>
      <c r="QNZ52" s="75"/>
      <c r="QOA52" s="75"/>
      <c r="QOB52" s="75"/>
      <c r="QOC52" s="75"/>
      <c r="QOD52" s="75"/>
      <c r="QOE52" s="75"/>
      <c r="QOF52" s="75"/>
      <c r="QOG52" s="75"/>
      <c r="QOH52" s="75"/>
      <c r="QOI52" s="75"/>
      <c r="QOJ52" s="75"/>
      <c r="QOK52" s="75"/>
      <c r="QOL52" s="75"/>
      <c r="QOM52" s="75"/>
      <c r="QON52" s="75"/>
      <c r="QOO52" s="75"/>
      <c r="QOP52" s="75"/>
      <c r="QOQ52" s="75"/>
      <c r="QOR52" s="75"/>
      <c r="QOS52" s="75"/>
      <c r="QOT52" s="75"/>
      <c r="QOU52" s="75"/>
      <c r="QOV52" s="75"/>
      <c r="QOW52" s="75"/>
      <c r="QOX52" s="75"/>
      <c r="QOY52" s="75"/>
      <c r="QOZ52" s="75"/>
      <c r="QPA52" s="75"/>
      <c r="QPB52" s="75"/>
      <c r="QPC52" s="75"/>
      <c r="QPD52" s="75"/>
      <c r="QPE52" s="75"/>
      <c r="QPF52" s="75"/>
      <c r="QPG52" s="75"/>
      <c r="QPH52" s="75"/>
      <c r="QPI52" s="75"/>
      <c r="QPJ52" s="75"/>
      <c r="QPK52" s="75"/>
      <c r="QPL52" s="75"/>
      <c r="QPM52" s="75"/>
      <c r="QPN52" s="75"/>
      <c r="QPO52" s="75"/>
      <c r="QPP52" s="75"/>
      <c r="QPQ52" s="75"/>
      <c r="QPR52" s="75"/>
      <c r="QPS52" s="75"/>
      <c r="QPT52" s="75"/>
      <c r="QPU52" s="75"/>
      <c r="QPV52" s="75"/>
      <c r="QPW52" s="75"/>
      <c r="QPX52" s="75"/>
      <c r="QPY52" s="75"/>
      <c r="QPZ52" s="75"/>
      <c r="QQA52" s="75"/>
      <c r="QQB52" s="75"/>
      <c r="QQC52" s="75"/>
      <c r="QQD52" s="75"/>
      <c r="QQE52" s="75"/>
      <c r="QQF52" s="75"/>
      <c r="QQG52" s="75"/>
      <c r="QQH52" s="75"/>
      <c r="QQI52" s="75"/>
      <c r="QQJ52" s="75"/>
      <c r="QQK52" s="75"/>
      <c r="QQL52" s="75"/>
      <c r="QQM52" s="75"/>
      <c r="QQN52" s="75"/>
      <c r="QQO52" s="75"/>
      <c r="QQP52" s="75"/>
      <c r="QQQ52" s="75"/>
      <c r="QQR52" s="75"/>
      <c r="QQS52" s="75"/>
      <c r="QQT52" s="75"/>
      <c r="QQU52" s="75"/>
      <c r="QQV52" s="75"/>
      <c r="QQW52" s="75"/>
      <c r="QQX52" s="75"/>
      <c r="QQY52" s="75"/>
      <c r="QQZ52" s="75"/>
      <c r="QRA52" s="75"/>
      <c r="QRB52" s="75"/>
      <c r="QRC52" s="75"/>
      <c r="QRD52" s="75"/>
      <c r="QRE52" s="75"/>
      <c r="QRF52" s="75"/>
      <c r="QRG52" s="75"/>
      <c r="QRH52" s="75"/>
      <c r="QRI52" s="75"/>
      <c r="QRJ52" s="75"/>
      <c r="QRK52" s="75"/>
      <c r="QRL52" s="75"/>
      <c r="QRM52" s="75"/>
      <c r="QRN52" s="75"/>
      <c r="QRO52" s="75"/>
      <c r="QRP52" s="75"/>
      <c r="QRQ52" s="75"/>
      <c r="QRR52" s="75"/>
      <c r="QRS52" s="75"/>
      <c r="QRT52" s="75"/>
      <c r="QRU52" s="75"/>
      <c r="QRV52" s="75"/>
      <c r="QRW52" s="75"/>
      <c r="QRX52" s="75"/>
      <c r="QRY52" s="75"/>
      <c r="QRZ52" s="75"/>
      <c r="QSA52" s="75"/>
      <c r="QSB52" s="75"/>
      <c r="QSC52" s="75"/>
      <c r="QSD52" s="75"/>
      <c r="QSE52" s="75"/>
      <c r="QSF52" s="75"/>
      <c r="QSG52" s="75"/>
      <c r="QSH52" s="75"/>
      <c r="QSI52" s="75"/>
      <c r="QSJ52" s="75"/>
      <c r="QSK52" s="75"/>
      <c r="QSL52" s="75"/>
      <c r="QSM52" s="75"/>
      <c r="QSN52" s="75"/>
      <c r="QSO52" s="75"/>
      <c r="QSP52" s="75"/>
      <c r="QSQ52" s="75"/>
      <c r="QSR52" s="75"/>
      <c r="QSS52" s="75"/>
      <c r="QST52" s="75"/>
      <c r="QSU52" s="75"/>
      <c r="QSV52" s="75"/>
      <c r="QSW52" s="75"/>
      <c r="QSX52" s="75"/>
      <c r="QSY52" s="75"/>
      <c r="QSZ52" s="75"/>
      <c r="QTA52" s="75"/>
      <c r="QTB52" s="75"/>
      <c r="QTC52" s="75"/>
      <c r="QTD52" s="75"/>
      <c r="QTE52" s="75"/>
      <c r="QTF52" s="75"/>
      <c r="QTG52" s="75"/>
      <c r="QTH52" s="75"/>
      <c r="QTI52" s="75"/>
      <c r="QTJ52" s="75"/>
      <c r="QTK52" s="75"/>
      <c r="QTL52" s="75"/>
      <c r="QTM52" s="75"/>
      <c r="QTN52" s="75"/>
      <c r="QTO52" s="75"/>
      <c r="QTP52" s="75"/>
      <c r="QTQ52" s="75"/>
      <c r="QTR52" s="75"/>
      <c r="QTS52" s="75"/>
      <c r="QTT52" s="75"/>
      <c r="QTU52" s="75"/>
      <c r="QTV52" s="75"/>
      <c r="QTW52" s="75"/>
      <c r="QTX52" s="75"/>
      <c r="QTY52" s="75"/>
      <c r="QTZ52" s="75"/>
      <c r="QUA52" s="75"/>
      <c r="QUB52" s="75"/>
      <c r="QUC52" s="75"/>
      <c r="QUD52" s="75"/>
      <c r="QUE52" s="75"/>
      <c r="QUF52" s="75"/>
      <c r="QUG52" s="75"/>
      <c r="QUH52" s="75"/>
      <c r="QUI52" s="75"/>
      <c r="QUJ52" s="75"/>
      <c r="QUK52" s="75"/>
      <c r="QUL52" s="75"/>
      <c r="QUM52" s="75"/>
      <c r="QUN52" s="75"/>
      <c r="QUO52" s="75"/>
      <c r="QUP52" s="75"/>
      <c r="QUQ52" s="75"/>
      <c r="QUR52" s="75"/>
      <c r="QUS52" s="75"/>
      <c r="QUT52" s="75"/>
      <c r="QUU52" s="75"/>
      <c r="QUV52" s="75"/>
      <c r="QUW52" s="75"/>
      <c r="QUX52" s="75"/>
      <c r="QUY52" s="75"/>
      <c r="QUZ52" s="75"/>
      <c r="QVA52" s="75"/>
      <c r="QVB52" s="75"/>
      <c r="QVC52" s="75"/>
      <c r="QVD52" s="75"/>
      <c r="QVE52" s="75"/>
      <c r="QVF52" s="75"/>
      <c r="QVG52" s="75"/>
      <c r="QVH52" s="75"/>
      <c r="QVI52" s="75"/>
      <c r="QVJ52" s="75"/>
      <c r="QVK52" s="75"/>
      <c r="QVL52" s="75"/>
      <c r="QVM52" s="75"/>
      <c r="QVN52" s="75"/>
      <c r="QVO52" s="75"/>
      <c r="QVP52" s="75"/>
      <c r="QVQ52" s="75"/>
      <c r="QVR52" s="75"/>
      <c r="QVS52" s="75"/>
      <c r="QVT52" s="75"/>
      <c r="QVU52" s="75"/>
      <c r="QVV52" s="75"/>
      <c r="QVW52" s="75"/>
      <c r="QVX52" s="75"/>
      <c r="QVY52" s="75"/>
      <c r="QVZ52" s="75"/>
      <c r="QWA52" s="75"/>
      <c r="QWB52" s="75"/>
      <c r="QWC52" s="75"/>
      <c r="QWD52" s="75"/>
      <c r="QWE52" s="75"/>
      <c r="QWF52" s="75"/>
      <c r="QWG52" s="75"/>
      <c r="QWH52" s="75"/>
      <c r="QWI52" s="75"/>
      <c r="QWJ52" s="75"/>
      <c r="QWK52" s="75"/>
      <c r="QWL52" s="75"/>
      <c r="QWM52" s="75"/>
      <c r="QWN52" s="75"/>
      <c r="QWO52" s="75"/>
      <c r="QWP52" s="75"/>
      <c r="QWQ52" s="75"/>
      <c r="QWR52" s="75"/>
      <c r="QWS52" s="75"/>
      <c r="QWT52" s="75"/>
      <c r="QWU52" s="75"/>
      <c r="QWV52" s="75"/>
      <c r="QWW52" s="75"/>
      <c r="QWX52" s="75"/>
      <c r="QWY52" s="75"/>
      <c r="QWZ52" s="75"/>
      <c r="QXA52" s="75"/>
      <c r="QXB52" s="75"/>
      <c r="QXC52" s="75"/>
      <c r="QXD52" s="75"/>
      <c r="QXE52" s="75"/>
      <c r="QXF52" s="75"/>
      <c r="QXG52" s="75"/>
      <c r="QXH52" s="75"/>
      <c r="QXI52" s="75"/>
      <c r="QXJ52" s="75"/>
      <c r="QXK52" s="75"/>
      <c r="QXL52" s="75"/>
      <c r="QXM52" s="75"/>
      <c r="QXN52" s="75"/>
      <c r="QXO52" s="75"/>
      <c r="QXP52" s="75"/>
      <c r="QXQ52" s="75"/>
      <c r="QXR52" s="75"/>
      <c r="QXS52" s="75"/>
      <c r="QXT52" s="75"/>
      <c r="QXU52" s="75"/>
      <c r="QXV52" s="75"/>
      <c r="QXW52" s="75"/>
      <c r="QXX52" s="75"/>
      <c r="QXY52" s="75"/>
      <c r="QXZ52" s="75"/>
      <c r="QYA52" s="75"/>
      <c r="QYB52" s="75"/>
      <c r="QYC52" s="75"/>
      <c r="QYD52" s="75"/>
      <c r="QYE52" s="75"/>
      <c r="QYF52" s="75"/>
      <c r="QYG52" s="75"/>
      <c r="QYH52" s="75"/>
      <c r="QYI52" s="75"/>
      <c r="QYJ52" s="75"/>
      <c r="QYK52" s="75"/>
      <c r="QYL52" s="75"/>
      <c r="QYM52" s="75"/>
      <c r="QYN52" s="75"/>
      <c r="QYO52" s="75"/>
      <c r="QYP52" s="75"/>
      <c r="QYQ52" s="75"/>
      <c r="QYR52" s="75"/>
      <c r="QYS52" s="75"/>
      <c r="QYT52" s="75"/>
      <c r="QYU52" s="75"/>
      <c r="QYV52" s="75"/>
      <c r="QYW52" s="75"/>
      <c r="QYX52" s="75"/>
      <c r="QYY52" s="75"/>
      <c r="QYZ52" s="75"/>
      <c r="QZA52" s="75"/>
      <c r="QZB52" s="75"/>
      <c r="QZC52" s="75"/>
      <c r="QZD52" s="75"/>
      <c r="QZE52" s="75"/>
      <c r="QZF52" s="75"/>
      <c r="QZG52" s="75"/>
      <c r="QZH52" s="75"/>
      <c r="QZI52" s="75"/>
      <c r="QZJ52" s="75"/>
      <c r="QZK52" s="75"/>
      <c r="QZL52" s="75"/>
      <c r="QZM52" s="75"/>
      <c r="QZN52" s="75"/>
      <c r="QZO52" s="75"/>
      <c r="QZP52" s="75"/>
      <c r="QZQ52" s="75"/>
      <c r="QZR52" s="75"/>
      <c r="QZS52" s="75"/>
      <c r="QZT52" s="75"/>
      <c r="QZU52" s="75"/>
      <c r="QZV52" s="75"/>
      <c r="QZW52" s="75"/>
      <c r="QZX52" s="75"/>
      <c r="QZY52" s="75"/>
      <c r="QZZ52" s="75"/>
      <c r="RAA52" s="75"/>
      <c r="RAB52" s="75"/>
      <c r="RAC52" s="75"/>
      <c r="RAD52" s="75"/>
      <c r="RAE52" s="75"/>
      <c r="RAF52" s="75"/>
      <c r="RAG52" s="75"/>
      <c r="RAH52" s="75"/>
      <c r="RAI52" s="75"/>
      <c r="RAJ52" s="75"/>
      <c r="RAK52" s="75"/>
      <c r="RAL52" s="75"/>
      <c r="RAM52" s="75"/>
      <c r="RAN52" s="75"/>
      <c r="RAO52" s="75"/>
      <c r="RAP52" s="75"/>
      <c r="RAQ52" s="75"/>
      <c r="RAR52" s="75"/>
      <c r="RAS52" s="75"/>
      <c r="RAT52" s="75"/>
      <c r="RAU52" s="75"/>
      <c r="RAV52" s="75"/>
      <c r="RAW52" s="75"/>
      <c r="RAX52" s="75"/>
      <c r="RAY52" s="75"/>
      <c r="RAZ52" s="75"/>
      <c r="RBA52" s="75"/>
      <c r="RBB52" s="75"/>
      <c r="RBC52" s="75"/>
      <c r="RBD52" s="75"/>
      <c r="RBE52" s="75"/>
      <c r="RBF52" s="75"/>
      <c r="RBG52" s="75"/>
      <c r="RBH52" s="75"/>
      <c r="RBI52" s="75"/>
      <c r="RBJ52" s="75"/>
      <c r="RBK52" s="75"/>
      <c r="RBL52" s="75"/>
      <c r="RBM52" s="75"/>
      <c r="RBN52" s="75"/>
      <c r="RBO52" s="75"/>
      <c r="RBP52" s="75"/>
      <c r="RBQ52" s="75"/>
      <c r="RBR52" s="75"/>
      <c r="RBS52" s="75"/>
      <c r="RBT52" s="75"/>
      <c r="RBU52" s="75"/>
      <c r="RBV52" s="75"/>
      <c r="RBW52" s="75"/>
      <c r="RBX52" s="75"/>
      <c r="RBY52" s="75"/>
      <c r="RBZ52" s="75"/>
      <c r="RCA52" s="75"/>
      <c r="RCB52" s="75"/>
      <c r="RCC52" s="75"/>
      <c r="RCD52" s="75"/>
      <c r="RCE52" s="75"/>
      <c r="RCF52" s="75"/>
      <c r="RCG52" s="75"/>
      <c r="RCH52" s="75"/>
      <c r="RCI52" s="75"/>
      <c r="RCJ52" s="75"/>
      <c r="RCK52" s="75"/>
      <c r="RCL52" s="75"/>
      <c r="RCM52" s="75"/>
      <c r="RCN52" s="75"/>
      <c r="RCO52" s="75"/>
      <c r="RCP52" s="75"/>
      <c r="RCQ52" s="75"/>
      <c r="RCR52" s="75"/>
      <c r="RCS52" s="75"/>
      <c r="RCT52" s="75"/>
      <c r="RCU52" s="75"/>
      <c r="RCV52" s="75"/>
      <c r="RCW52" s="75"/>
      <c r="RCX52" s="75"/>
      <c r="RCY52" s="75"/>
      <c r="RCZ52" s="75"/>
      <c r="RDA52" s="75"/>
      <c r="RDB52" s="75"/>
      <c r="RDC52" s="75"/>
      <c r="RDD52" s="75"/>
      <c r="RDE52" s="75"/>
      <c r="RDF52" s="75"/>
      <c r="RDG52" s="75"/>
      <c r="RDH52" s="75"/>
      <c r="RDI52" s="75"/>
      <c r="RDJ52" s="75"/>
      <c r="RDK52" s="75"/>
      <c r="RDL52" s="75"/>
      <c r="RDM52" s="75"/>
      <c r="RDN52" s="75"/>
      <c r="RDO52" s="75"/>
      <c r="RDP52" s="75"/>
      <c r="RDQ52" s="75"/>
      <c r="RDR52" s="75"/>
      <c r="RDS52" s="75"/>
      <c r="RDT52" s="75"/>
      <c r="RDU52" s="75"/>
      <c r="RDV52" s="75"/>
      <c r="RDW52" s="75"/>
      <c r="RDX52" s="75"/>
      <c r="RDY52" s="75"/>
      <c r="RDZ52" s="75"/>
      <c r="REA52" s="75"/>
      <c r="REB52" s="75"/>
      <c r="REC52" s="75"/>
      <c r="RED52" s="75"/>
      <c r="REE52" s="75"/>
      <c r="REF52" s="75"/>
      <c r="REG52" s="75"/>
      <c r="REH52" s="75"/>
      <c r="REI52" s="75"/>
      <c r="REJ52" s="75"/>
      <c r="REK52" s="75"/>
      <c r="REL52" s="75"/>
      <c r="REM52" s="75"/>
      <c r="REN52" s="75"/>
      <c r="REO52" s="75"/>
      <c r="REP52" s="75"/>
      <c r="REQ52" s="75"/>
      <c r="RER52" s="75"/>
      <c r="RES52" s="75"/>
      <c r="RET52" s="75"/>
      <c r="REU52" s="75"/>
      <c r="REV52" s="75"/>
      <c r="REW52" s="75"/>
      <c r="REX52" s="75"/>
      <c r="REY52" s="75"/>
      <c r="REZ52" s="75"/>
      <c r="RFA52" s="75"/>
      <c r="RFB52" s="75"/>
      <c r="RFC52" s="75"/>
      <c r="RFD52" s="75"/>
      <c r="RFE52" s="75"/>
      <c r="RFF52" s="75"/>
      <c r="RFG52" s="75"/>
      <c r="RFH52" s="75"/>
      <c r="RFI52" s="75"/>
      <c r="RFJ52" s="75"/>
      <c r="RFK52" s="75"/>
      <c r="RFL52" s="75"/>
      <c r="RFM52" s="75"/>
      <c r="RFN52" s="75"/>
      <c r="RFO52" s="75"/>
      <c r="RFP52" s="75"/>
      <c r="RFQ52" s="75"/>
      <c r="RFR52" s="75"/>
      <c r="RFS52" s="75"/>
      <c r="RFT52" s="75"/>
      <c r="RFU52" s="75"/>
      <c r="RFV52" s="75"/>
      <c r="RFW52" s="75"/>
      <c r="RFX52" s="75"/>
      <c r="RFY52" s="75"/>
      <c r="RFZ52" s="75"/>
      <c r="RGA52" s="75"/>
      <c r="RGB52" s="75"/>
      <c r="RGC52" s="75"/>
      <c r="RGD52" s="75"/>
      <c r="RGE52" s="75"/>
      <c r="RGF52" s="75"/>
      <c r="RGG52" s="75"/>
      <c r="RGH52" s="75"/>
      <c r="RGI52" s="75"/>
      <c r="RGJ52" s="75"/>
      <c r="RGK52" s="75"/>
      <c r="RGL52" s="75"/>
      <c r="RGM52" s="75"/>
      <c r="RGN52" s="75"/>
      <c r="RGO52" s="75"/>
      <c r="RGP52" s="75"/>
      <c r="RGQ52" s="75"/>
      <c r="RGR52" s="75"/>
      <c r="RGS52" s="75"/>
      <c r="RGT52" s="75"/>
      <c r="RGU52" s="75"/>
      <c r="RGV52" s="75"/>
      <c r="RGW52" s="75"/>
      <c r="RGX52" s="75"/>
      <c r="RGY52" s="75"/>
      <c r="RGZ52" s="75"/>
      <c r="RHA52" s="75"/>
      <c r="RHB52" s="75"/>
      <c r="RHC52" s="75"/>
      <c r="RHD52" s="75"/>
      <c r="RHE52" s="75"/>
      <c r="RHF52" s="75"/>
      <c r="RHG52" s="75"/>
      <c r="RHH52" s="75"/>
      <c r="RHI52" s="75"/>
      <c r="RHJ52" s="75"/>
      <c r="RHK52" s="75"/>
      <c r="RHL52" s="75"/>
      <c r="RHM52" s="75"/>
      <c r="RHN52" s="75"/>
      <c r="RHO52" s="75"/>
      <c r="RHP52" s="75"/>
      <c r="RHQ52" s="75"/>
      <c r="RHR52" s="75"/>
      <c r="RHS52" s="75"/>
      <c r="RHT52" s="75"/>
      <c r="RHU52" s="75"/>
      <c r="RHV52" s="75"/>
      <c r="RHW52" s="75"/>
      <c r="RHX52" s="75"/>
      <c r="RHY52" s="75"/>
      <c r="RHZ52" s="75"/>
      <c r="RIA52" s="75"/>
      <c r="RIB52" s="75"/>
      <c r="RIC52" s="75"/>
      <c r="RID52" s="75"/>
      <c r="RIE52" s="75"/>
      <c r="RIF52" s="75"/>
      <c r="RIG52" s="75"/>
      <c r="RIH52" s="75"/>
      <c r="RII52" s="75"/>
      <c r="RIJ52" s="75"/>
      <c r="RIK52" s="75"/>
      <c r="RIL52" s="75"/>
      <c r="RIM52" s="75"/>
      <c r="RIN52" s="75"/>
      <c r="RIO52" s="75"/>
      <c r="RIP52" s="75"/>
      <c r="RIQ52" s="75"/>
      <c r="RIR52" s="75"/>
      <c r="RIS52" s="75"/>
      <c r="RIT52" s="75"/>
      <c r="RIU52" s="75"/>
      <c r="RIV52" s="75"/>
      <c r="RIW52" s="75"/>
      <c r="RIX52" s="75"/>
      <c r="RIY52" s="75"/>
      <c r="RIZ52" s="75"/>
      <c r="RJA52" s="75"/>
      <c r="RJB52" s="75"/>
      <c r="RJC52" s="75"/>
      <c r="RJD52" s="75"/>
      <c r="RJE52" s="75"/>
      <c r="RJF52" s="75"/>
      <c r="RJG52" s="75"/>
      <c r="RJH52" s="75"/>
      <c r="RJI52" s="75"/>
      <c r="RJJ52" s="75"/>
      <c r="RJK52" s="75"/>
      <c r="RJL52" s="75"/>
      <c r="RJM52" s="75"/>
      <c r="RJN52" s="75"/>
      <c r="RJO52" s="75"/>
      <c r="RJP52" s="75"/>
      <c r="RJQ52" s="75"/>
      <c r="RJR52" s="75"/>
      <c r="RJS52" s="75"/>
      <c r="RJT52" s="75"/>
      <c r="RJU52" s="75"/>
      <c r="RJV52" s="75"/>
      <c r="RJW52" s="75"/>
      <c r="RJX52" s="75"/>
      <c r="RJY52" s="75"/>
      <c r="RJZ52" s="75"/>
      <c r="RKA52" s="75"/>
      <c r="RKB52" s="75"/>
      <c r="RKC52" s="75"/>
      <c r="RKD52" s="75"/>
      <c r="RKE52" s="75"/>
      <c r="RKF52" s="75"/>
      <c r="RKG52" s="75"/>
      <c r="RKH52" s="75"/>
      <c r="RKI52" s="75"/>
      <c r="RKJ52" s="75"/>
      <c r="RKK52" s="75"/>
      <c r="RKL52" s="75"/>
      <c r="RKM52" s="75"/>
      <c r="RKN52" s="75"/>
      <c r="RKO52" s="75"/>
      <c r="RKP52" s="75"/>
      <c r="RKQ52" s="75"/>
      <c r="RKR52" s="75"/>
      <c r="RKS52" s="75"/>
      <c r="RKT52" s="75"/>
      <c r="RKU52" s="75"/>
      <c r="RKV52" s="75"/>
      <c r="RKW52" s="75"/>
      <c r="RKX52" s="75"/>
      <c r="RKY52" s="75"/>
      <c r="RKZ52" s="75"/>
      <c r="RLA52" s="75"/>
      <c r="RLB52" s="75"/>
      <c r="RLC52" s="75"/>
      <c r="RLD52" s="75"/>
      <c r="RLE52" s="75"/>
      <c r="RLF52" s="75"/>
      <c r="RLG52" s="75"/>
      <c r="RLH52" s="75"/>
      <c r="RLI52" s="75"/>
      <c r="RLJ52" s="75"/>
      <c r="RLK52" s="75"/>
      <c r="RLL52" s="75"/>
      <c r="RLM52" s="75"/>
      <c r="RLN52" s="75"/>
      <c r="RLO52" s="75"/>
      <c r="RLP52" s="75"/>
      <c r="RLQ52" s="75"/>
      <c r="RLR52" s="75"/>
      <c r="RLS52" s="75"/>
      <c r="RLT52" s="75"/>
      <c r="RLU52" s="75"/>
      <c r="RLV52" s="75"/>
      <c r="RLW52" s="75"/>
      <c r="RLX52" s="75"/>
      <c r="RLY52" s="75"/>
      <c r="RLZ52" s="75"/>
      <c r="RMA52" s="75"/>
      <c r="RMB52" s="75"/>
      <c r="RMC52" s="75"/>
      <c r="RMD52" s="75"/>
      <c r="RME52" s="75"/>
      <c r="RMF52" s="75"/>
      <c r="RMG52" s="75"/>
      <c r="RMH52" s="75"/>
      <c r="RMI52" s="75"/>
      <c r="RMJ52" s="75"/>
      <c r="RMK52" s="75"/>
      <c r="RML52" s="75"/>
      <c r="RMM52" s="75"/>
      <c r="RMN52" s="75"/>
      <c r="RMO52" s="75"/>
      <c r="RMP52" s="75"/>
      <c r="RMQ52" s="75"/>
      <c r="RMR52" s="75"/>
      <c r="RMS52" s="75"/>
      <c r="RMT52" s="75"/>
      <c r="RMU52" s="75"/>
      <c r="RMV52" s="75"/>
      <c r="RMW52" s="75"/>
      <c r="RMX52" s="75"/>
      <c r="RMY52" s="75"/>
      <c r="RMZ52" s="75"/>
      <c r="RNA52" s="75"/>
      <c r="RNB52" s="75"/>
      <c r="RNC52" s="75"/>
      <c r="RND52" s="75"/>
      <c r="RNE52" s="75"/>
      <c r="RNF52" s="75"/>
      <c r="RNG52" s="75"/>
      <c r="RNH52" s="75"/>
      <c r="RNI52" s="75"/>
      <c r="RNJ52" s="75"/>
      <c r="RNK52" s="75"/>
      <c r="RNL52" s="75"/>
      <c r="RNM52" s="75"/>
      <c r="RNN52" s="75"/>
      <c r="RNO52" s="75"/>
      <c r="RNP52" s="75"/>
      <c r="RNQ52" s="75"/>
      <c r="RNR52" s="75"/>
      <c r="RNS52" s="75"/>
      <c r="RNT52" s="75"/>
      <c r="RNU52" s="75"/>
      <c r="RNV52" s="75"/>
      <c r="RNW52" s="75"/>
      <c r="RNX52" s="75"/>
      <c r="RNY52" s="75"/>
      <c r="RNZ52" s="75"/>
      <c r="ROA52" s="75"/>
      <c r="ROB52" s="75"/>
      <c r="ROC52" s="75"/>
      <c r="ROD52" s="75"/>
      <c r="ROE52" s="75"/>
      <c r="ROF52" s="75"/>
      <c r="ROG52" s="75"/>
      <c r="ROH52" s="75"/>
      <c r="ROI52" s="75"/>
      <c r="ROJ52" s="75"/>
      <c r="ROK52" s="75"/>
      <c r="ROL52" s="75"/>
      <c r="ROM52" s="75"/>
      <c r="RON52" s="75"/>
      <c r="ROO52" s="75"/>
      <c r="ROP52" s="75"/>
      <c r="ROQ52" s="75"/>
      <c r="ROR52" s="75"/>
      <c r="ROS52" s="75"/>
      <c r="ROT52" s="75"/>
      <c r="ROU52" s="75"/>
      <c r="ROV52" s="75"/>
      <c r="ROW52" s="75"/>
      <c r="ROX52" s="75"/>
      <c r="ROY52" s="75"/>
      <c r="ROZ52" s="75"/>
      <c r="RPA52" s="75"/>
      <c r="RPB52" s="75"/>
      <c r="RPC52" s="75"/>
      <c r="RPD52" s="75"/>
      <c r="RPE52" s="75"/>
      <c r="RPF52" s="75"/>
      <c r="RPG52" s="75"/>
      <c r="RPH52" s="75"/>
      <c r="RPI52" s="75"/>
      <c r="RPJ52" s="75"/>
      <c r="RPK52" s="75"/>
      <c r="RPL52" s="75"/>
      <c r="RPM52" s="75"/>
      <c r="RPN52" s="75"/>
      <c r="RPO52" s="75"/>
      <c r="RPP52" s="75"/>
      <c r="RPQ52" s="75"/>
      <c r="RPR52" s="75"/>
      <c r="RPS52" s="75"/>
      <c r="RPT52" s="75"/>
      <c r="RPU52" s="75"/>
      <c r="RPV52" s="75"/>
      <c r="RPW52" s="75"/>
      <c r="RPX52" s="75"/>
      <c r="RPY52" s="75"/>
      <c r="RPZ52" s="75"/>
      <c r="RQA52" s="75"/>
      <c r="RQB52" s="75"/>
      <c r="RQC52" s="75"/>
      <c r="RQD52" s="75"/>
      <c r="RQE52" s="75"/>
      <c r="RQF52" s="75"/>
      <c r="RQG52" s="75"/>
      <c r="RQH52" s="75"/>
      <c r="RQI52" s="75"/>
      <c r="RQJ52" s="75"/>
      <c r="RQK52" s="75"/>
      <c r="RQL52" s="75"/>
      <c r="RQM52" s="75"/>
      <c r="RQN52" s="75"/>
      <c r="RQO52" s="75"/>
      <c r="RQP52" s="75"/>
      <c r="RQQ52" s="75"/>
      <c r="RQR52" s="75"/>
      <c r="RQS52" s="75"/>
      <c r="RQT52" s="75"/>
      <c r="RQU52" s="75"/>
      <c r="RQV52" s="75"/>
      <c r="RQW52" s="75"/>
      <c r="RQX52" s="75"/>
      <c r="RQY52" s="75"/>
      <c r="RQZ52" s="75"/>
      <c r="RRA52" s="75"/>
      <c r="RRB52" s="75"/>
      <c r="RRC52" s="75"/>
      <c r="RRD52" s="75"/>
      <c r="RRE52" s="75"/>
      <c r="RRF52" s="75"/>
      <c r="RRG52" s="75"/>
      <c r="RRH52" s="75"/>
      <c r="RRI52" s="75"/>
      <c r="RRJ52" s="75"/>
      <c r="RRK52" s="75"/>
      <c r="RRL52" s="75"/>
      <c r="RRM52" s="75"/>
      <c r="RRN52" s="75"/>
      <c r="RRO52" s="75"/>
      <c r="RRP52" s="75"/>
      <c r="RRQ52" s="75"/>
      <c r="RRR52" s="75"/>
      <c r="RRS52" s="75"/>
      <c r="RRT52" s="75"/>
      <c r="RRU52" s="75"/>
      <c r="RRV52" s="75"/>
      <c r="RRW52" s="75"/>
      <c r="RRX52" s="75"/>
      <c r="RRY52" s="75"/>
      <c r="RRZ52" s="75"/>
      <c r="RSA52" s="75"/>
      <c r="RSB52" s="75"/>
      <c r="RSC52" s="75"/>
      <c r="RSD52" s="75"/>
      <c r="RSE52" s="75"/>
      <c r="RSF52" s="75"/>
      <c r="RSG52" s="75"/>
      <c r="RSH52" s="75"/>
      <c r="RSI52" s="75"/>
      <c r="RSJ52" s="75"/>
      <c r="RSK52" s="75"/>
      <c r="RSL52" s="75"/>
      <c r="RSM52" s="75"/>
      <c r="RSN52" s="75"/>
      <c r="RSO52" s="75"/>
      <c r="RSP52" s="75"/>
      <c r="RSQ52" s="75"/>
      <c r="RSR52" s="75"/>
      <c r="RSS52" s="75"/>
      <c r="RST52" s="75"/>
      <c r="RSU52" s="75"/>
      <c r="RSV52" s="75"/>
      <c r="RSW52" s="75"/>
      <c r="RSX52" s="75"/>
      <c r="RSY52" s="75"/>
      <c r="RSZ52" s="75"/>
      <c r="RTA52" s="75"/>
      <c r="RTB52" s="75"/>
      <c r="RTC52" s="75"/>
      <c r="RTD52" s="75"/>
      <c r="RTE52" s="75"/>
      <c r="RTF52" s="75"/>
      <c r="RTG52" s="75"/>
      <c r="RTH52" s="75"/>
      <c r="RTI52" s="75"/>
      <c r="RTJ52" s="75"/>
      <c r="RTK52" s="75"/>
      <c r="RTL52" s="75"/>
      <c r="RTM52" s="75"/>
      <c r="RTN52" s="75"/>
      <c r="RTO52" s="75"/>
      <c r="RTP52" s="75"/>
      <c r="RTQ52" s="75"/>
      <c r="RTR52" s="75"/>
      <c r="RTS52" s="75"/>
      <c r="RTT52" s="75"/>
      <c r="RTU52" s="75"/>
      <c r="RTV52" s="75"/>
      <c r="RTW52" s="75"/>
      <c r="RTX52" s="75"/>
      <c r="RTY52" s="75"/>
      <c r="RTZ52" s="75"/>
      <c r="RUA52" s="75"/>
      <c r="RUB52" s="75"/>
      <c r="RUC52" s="75"/>
      <c r="RUD52" s="75"/>
      <c r="RUE52" s="75"/>
      <c r="RUF52" s="75"/>
      <c r="RUG52" s="75"/>
      <c r="RUH52" s="75"/>
      <c r="RUI52" s="75"/>
      <c r="RUJ52" s="75"/>
      <c r="RUK52" s="75"/>
      <c r="RUL52" s="75"/>
      <c r="RUM52" s="75"/>
      <c r="RUN52" s="75"/>
      <c r="RUO52" s="75"/>
      <c r="RUP52" s="75"/>
      <c r="RUQ52" s="75"/>
      <c r="RUR52" s="75"/>
      <c r="RUS52" s="75"/>
      <c r="RUT52" s="75"/>
      <c r="RUU52" s="75"/>
      <c r="RUV52" s="75"/>
      <c r="RUW52" s="75"/>
      <c r="RUX52" s="75"/>
      <c r="RUY52" s="75"/>
      <c r="RUZ52" s="75"/>
      <c r="RVA52" s="75"/>
      <c r="RVB52" s="75"/>
      <c r="RVC52" s="75"/>
      <c r="RVD52" s="75"/>
      <c r="RVE52" s="75"/>
      <c r="RVF52" s="75"/>
      <c r="RVG52" s="75"/>
      <c r="RVH52" s="75"/>
      <c r="RVI52" s="75"/>
      <c r="RVJ52" s="75"/>
      <c r="RVK52" s="75"/>
      <c r="RVL52" s="75"/>
      <c r="RVM52" s="75"/>
      <c r="RVN52" s="75"/>
      <c r="RVO52" s="75"/>
      <c r="RVP52" s="75"/>
      <c r="RVQ52" s="75"/>
      <c r="RVR52" s="75"/>
      <c r="RVS52" s="75"/>
      <c r="RVT52" s="75"/>
      <c r="RVU52" s="75"/>
      <c r="RVV52" s="75"/>
      <c r="RVW52" s="75"/>
      <c r="RVX52" s="75"/>
      <c r="RVY52" s="75"/>
      <c r="RVZ52" s="75"/>
      <c r="RWA52" s="75"/>
      <c r="RWB52" s="75"/>
      <c r="RWC52" s="75"/>
      <c r="RWD52" s="75"/>
      <c r="RWE52" s="75"/>
      <c r="RWF52" s="75"/>
      <c r="RWG52" s="75"/>
      <c r="RWH52" s="75"/>
      <c r="RWI52" s="75"/>
      <c r="RWJ52" s="75"/>
      <c r="RWK52" s="75"/>
      <c r="RWL52" s="75"/>
      <c r="RWM52" s="75"/>
      <c r="RWN52" s="75"/>
      <c r="RWO52" s="75"/>
      <c r="RWP52" s="75"/>
      <c r="RWQ52" s="75"/>
      <c r="RWR52" s="75"/>
      <c r="RWS52" s="75"/>
      <c r="RWT52" s="75"/>
      <c r="RWU52" s="75"/>
      <c r="RWV52" s="75"/>
      <c r="RWW52" s="75"/>
      <c r="RWX52" s="75"/>
      <c r="RWY52" s="75"/>
      <c r="RWZ52" s="75"/>
      <c r="RXA52" s="75"/>
      <c r="RXB52" s="75"/>
      <c r="RXC52" s="75"/>
      <c r="RXD52" s="75"/>
      <c r="RXE52" s="75"/>
      <c r="RXF52" s="75"/>
      <c r="RXG52" s="75"/>
      <c r="RXH52" s="75"/>
      <c r="RXI52" s="75"/>
      <c r="RXJ52" s="75"/>
      <c r="RXK52" s="75"/>
      <c r="RXL52" s="75"/>
      <c r="RXM52" s="75"/>
      <c r="RXN52" s="75"/>
      <c r="RXO52" s="75"/>
      <c r="RXP52" s="75"/>
      <c r="RXQ52" s="75"/>
      <c r="RXR52" s="75"/>
      <c r="RXS52" s="75"/>
      <c r="RXT52" s="75"/>
      <c r="RXU52" s="75"/>
      <c r="RXV52" s="75"/>
      <c r="RXW52" s="75"/>
      <c r="RXX52" s="75"/>
      <c r="RXY52" s="75"/>
      <c r="RXZ52" s="75"/>
      <c r="RYA52" s="75"/>
      <c r="RYB52" s="75"/>
      <c r="RYC52" s="75"/>
      <c r="RYD52" s="75"/>
      <c r="RYE52" s="75"/>
      <c r="RYF52" s="75"/>
      <c r="RYG52" s="75"/>
      <c r="RYH52" s="75"/>
      <c r="RYI52" s="75"/>
      <c r="RYJ52" s="75"/>
      <c r="RYK52" s="75"/>
      <c r="RYL52" s="75"/>
      <c r="RYM52" s="75"/>
      <c r="RYN52" s="75"/>
      <c r="RYO52" s="75"/>
      <c r="RYP52" s="75"/>
      <c r="RYQ52" s="75"/>
      <c r="RYR52" s="75"/>
      <c r="RYS52" s="75"/>
      <c r="RYT52" s="75"/>
      <c r="RYU52" s="75"/>
      <c r="RYV52" s="75"/>
      <c r="RYW52" s="75"/>
      <c r="RYX52" s="75"/>
      <c r="RYY52" s="75"/>
      <c r="RYZ52" s="75"/>
      <c r="RZA52" s="75"/>
      <c r="RZB52" s="75"/>
      <c r="RZC52" s="75"/>
      <c r="RZD52" s="75"/>
      <c r="RZE52" s="75"/>
      <c r="RZF52" s="75"/>
      <c r="RZG52" s="75"/>
      <c r="RZH52" s="75"/>
      <c r="RZI52" s="75"/>
      <c r="RZJ52" s="75"/>
      <c r="RZK52" s="75"/>
      <c r="RZL52" s="75"/>
      <c r="RZM52" s="75"/>
      <c r="RZN52" s="75"/>
      <c r="RZO52" s="75"/>
      <c r="RZP52" s="75"/>
      <c r="RZQ52" s="75"/>
      <c r="RZR52" s="75"/>
      <c r="RZS52" s="75"/>
      <c r="RZT52" s="75"/>
      <c r="RZU52" s="75"/>
      <c r="RZV52" s="75"/>
      <c r="RZW52" s="75"/>
      <c r="RZX52" s="75"/>
      <c r="RZY52" s="75"/>
      <c r="RZZ52" s="75"/>
      <c r="SAA52" s="75"/>
      <c r="SAB52" s="75"/>
      <c r="SAC52" s="75"/>
      <c r="SAD52" s="75"/>
      <c r="SAE52" s="75"/>
      <c r="SAF52" s="75"/>
      <c r="SAG52" s="75"/>
      <c r="SAH52" s="75"/>
      <c r="SAI52" s="75"/>
      <c r="SAJ52" s="75"/>
      <c r="SAK52" s="75"/>
      <c r="SAL52" s="75"/>
      <c r="SAM52" s="75"/>
      <c r="SAN52" s="75"/>
      <c r="SAO52" s="75"/>
      <c r="SAP52" s="75"/>
      <c r="SAQ52" s="75"/>
      <c r="SAR52" s="75"/>
      <c r="SAS52" s="75"/>
      <c r="SAT52" s="75"/>
      <c r="SAU52" s="75"/>
      <c r="SAV52" s="75"/>
      <c r="SAW52" s="75"/>
      <c r="SAX52" s="75"/>
      <c r="SAY52" s="75"/>
      <c r="SAZ52" s="75"/>
      <c r="SBA52" s="75"/>
      <c r="SBB52" s="75"/>
      <c r="SBC52" s="75"/>
      <c r="SBD52" s="75"/>
      <c r="SBE52" s="75"/>
      <c r="SBF52" s="75"/>
      <c r="SBG52" s="75"/>
      <c r="SBH52" s="75"/>
      <c r="SBI52" s="75"/>
      <c r="SBJ52" s="75"/>
      <c r="SBK52" s="75"/>
      <c r="SBL52" s="75"/>
      <c r="SBM52" s="75"/>
      <c r="SBN52" s="75"/>
      <c r="SBO52" s="75"/>
      <c r="SBP52" s="75"/>
      <c r="SBQ52" s="75"/>
      <c r="SBR52" s="75"/>
      <c r="SBS52" s="75"/>
      <c r="SBT52" s="75"/>
      <c r="SBU52" s="75"/>
      <c r="SBV52" s="75"/>
      <c r="SBW52" s="75"/>
      <c r="SBX52" s="75"/>
      <c r="SBY52" s="75"/>
      <c r="SBZ52" s="75"/>
      <c r="SCA52" s="75"/>
      <c r="SCB52" s="75"/>
      <c r="SCC52" s="75"/>
      <c r="SCD52" s="75"/>
      <c r="SCE52" s="75"/>
      <c r="SCF52" s="75"/>
      <c r="SCG52" s="75"/>
      <c r="SCH52" s="75"/>
      <c r="SCI52" s="75"/>
      <c r="SCJ52" s="75"/>
      <c r="SCK52" s="75"/>
      <c r="SCL52" s="75"/>
      <c r="SCM52" s="75"/>
      <c r="SCN52" s="75"/>
      <c r="SCO52" s="75"/>
      <c r="SCP52" s="75"/>
      <c r="SCQ52" s="75"/>
      <c r="SCR52" s="75"/>
      <c r="SCS52" s="75"/>
      <c r="SCT52" s="75"/>
      <c r="SCU52" s="75"/>
      <c r="SCV52" s="75"/>
      <c r="SCW52" s="75"/>
      <c r="SCX52" s="75"/>
      <c r="SCY52" s="75"/>
      <c r="SCZ52" s="75"/>
      <c r="SDA52" s="75"/>
      <c r="SDB52" s="75"/>
      <c r="SDC52" s="75"/>
      <c r="SDD52" s="75"/>
      <c r="SDE52" s="75"/>
      <c r="SDF52" s="75"/>
      <c r="SDG52" s="75"/>
      <c r="SDH52" s="75"/>
      <c r="SDI52" s="75"/>
      <c r="SDJ52" s="75"/>
      <c r="SDK52" s="75"/>
      <c r="SDL52" s="75"/>
      <c r="SDM52" s="75"/>
      <c r="SDN52" s="75"/>
      <c r="SDO52" s="75"/>
      <c r="SDP52" s="75"/>
      <c r="SDQ52" s="75"/>
      <c r="SDR52" s="75"/>
      <c r="SDS52" s="75"/>
      <c r="SDT52" s="75"/>
      <c r="SDU52" s="75"/>
      <c r="SDV52" s="75"/>
      <c r="SDW52" s="75"/>
      <c r="SDX52" s="75"/>
      <c r="SDY52" s="75"/>
      <c r="SDZ52" s="75"/>
      <c r="SEA52" s="75"/>
      <c r="SEB52" s="75"/>
      <c r="SEC52" s="75"/>
      <c r="SED52" s="75"/>
      <c r="SEE52" s="75"/>
      <c r="SEF52" s="75"/>
      <c r="SEG52" s="75"/>
      <c r="SEH52" s="75"/>
      <c r="SEI52" s="75"/>
      <c r="SEJ52" s="75"/>
      <c r="SEK52" s="75"/>
      <c r="SEL52" s="75"/>
      <c r="SEM52" s="75"/>
      <c r="SEN52" s="75"/>
      <c r="SEO52" s="75"/>
      <c r="SEP52" s="75"/>
      <c r="SEQ52" s="75"/>
      <c r="SER52" s="75"/>
      <c r="SES52" s="75"/>
      <c r="SET52" s="75"/>
      <c r="SEU52" s="75"/>
      <c r="SEV52" s="75"/>
      <c r="SEW52" s="75"/>
      <c r="SEX52" s="75"/>
      <c r="SEY52" s="75"/>
      <c r="SEZ52" s="75"/>
      <c r="SFA52" s="75"/>
      <c r="SFB52" s="75"/>
      <c r="SFC52" s="75"/>
      <c r="SFD52" s="75"/>
      <c r="SFE52" s="75"/>
      <c r="SFF52" s="75"/>
      <c r="SFG52" s="75"/>
      <c r="SFH52" s="75"/>
      <c r="SFI52" s="75"/>
      <c r="SFJ52" s="75"/>
      <c r="SFK52" s="75"/>
      <c r="SFL52" s="75"/>
      <c r="SFM52" s="75"/>
      <c r="SFN52" s="75"/>
      <c r="SFO52" s="75"/>
      <c r="SFP52" s="75"/>
      <c r="SFQ52" s="75"/>
      <c r="SFR52" s="75"/>
      <c r="SFS52" s="75"/>
      <c r="SFT52" s="75"/>
      <c r="SFU52" s="75"/>
      <c r="SFV52" s="75"/>
      <c r="SFW52" s="75"/>
      <c r="SFX52" s="75"/>
      <c r="SFY52" s="75"/>
      <c r="SFZ52" s="75"/>
      <c r="SGA52" s="75"/>
      <c r="SGB52" s="75"/>
      <c r="SGC52" s="75"/>
      <c r="SGD52" s="75"/>
      <c r="SGE52" s="75"/>
      <c r="SGF52" s="75"/>
      <c r="SGG52" s="75"/>
      <c r="SGH52" s="75"/>
      <c r="SGI52" s="75"/>
      <c r="SGJ52" s="75"/>
      <c r="SGK52" s="75"/>
      <c r="SGL52" s="75"/>
      <c r="SGM52" s="75"/>
      <c r="SGN52" s="75"/>
      <c r="SGO52" s="75"/>
      <c r="SGP52" s="75"/>
      <c r="SGQ52" s="75"/>
      <c r="SGR52" s="75"/>
      <c r="SGS52" s="75"/>
      <c r="SGT52" s="75"/>
      <c r="SGU52" s="75"/>
      <c r="SGV52" s="75"/>
      <c r="SGW52" s="75"/>
      <c r="SGX52" s="75"/>
      <c r="SGY52" s="75"/>
      <c r="SGZ52" s="75"/>
      <c r="SHA52" s="75"/>
      <c r="SHB52" s="75"/>
      <c r="SHC52" s="75"/>
      <c r="SHD52" s="75"/>
      <c r="SHE52" s="75"/>
      <c r="SHF52" s="75"/>
      <c r="SHG52" s="75"/>
      <c r="SHH52" s="75"/>
      <c r="SHI52" s="75"/>
      <c r="SHJ52" s="75"/>
      <c r="SHK52" s="75"/>
      <c r="SHL52" s="75"/>
      <c r="SHM52" s="75"/>
      <c r="SHN52" s="75"/>
      <c r="SHO52" s="75"/>
      <c r="SHP52" s="75"/>
      <c r="SHQ52" s="75"/>
      <c r="SHR52" s="75"/>
      <c r="SHS52" s="75"/>
      <c r="SHT52" s="75"/>
      <c r="SHU52" s="75"/>
      <c r="SHV52" s="75"/>
      <c r="SHW52" s="75"/>
      <c r="SHX52" s="75"/>
      <c r="SHY52" s="75"/>
      <c r="SHZ52" s="75"/>
      <c r="SIA52" s="75"/>
      <c r="SIB52" s="75"/>
      <c r="SIC52" s="75"/>
      <c r="SID52" s="75"/>
      <c r="SIE52" s="75"/>
      <c r="SIF52" s="75"/>
      <c r="SIG52" s="75"/>
      <c r="SIH52" s="75"/>
      <c r="SII52" s="75"/>
      <c r="SIJ52" s="75"/>
      <c r="SIK52" s="75"/>
      <c r="SIL52" s="75"/>
      <c r="SIM52" s="75"/>
      <c r="SIN52" s="75"/>
      <c r="SIO52" s="75"/>
      <c r="SIP52" s="75"/>
      <c r="SIQ52" s="75"/>
      <c r="SIR52" s="75"/>
      <c r="SIS52" s="75"/>
      <c r="SIT52" s="75"/>
      <c r="SIU52" s="75"/>
      <c r="SIV52" s="75"/>
      <c r="SIW52" s="75"/>
      <c r="SIX52" s="75"/>
      <c r="SIY52" s="75"/>
      <c r="SIZ52" s="75"/>
      <c r="SJA52" s="75"/>
      <c r="SJB52" s="75"/>
      <c r="SJC52" s="75"/>
      <c r="SJD52" s="75"/>
      <c r="SJE52" s="75"/>
      <c r="SJF52" s="75"/>
      <c r="SJG52" s="75"/>
      <c r="SJH52" s="75"/>
      <c r="SJI52" s="75"/>
      <c r="SJJ52" s="75"/>
      <c r="SJK52" s="75"/>
      <c r="SJL52" s="75"/>
      <c r="SJM52" s="75"/>
      <c r="SJN52" s="75"/>
      <c r="SJO52" s="75"/>
      <c r="SJP52" s="75"/>
      <c r="SJQ52" s="75"/>
      <c r="SJR52" s="75"/>
      <c r="SJS52" s="75"/>
      <c r="SJT52" s="75"/>
      <c r="SJU52" s="75"/>
      <c r="SJV52" s="75"/>
      <c r="SJW52" s="75"/>
      <c r="SJX52" s="75"/>
      <c r="SJY52" s="75"/>
      <c r="SJZ52" s="75"/>
      <c r="SKA52" s="75"/>
      <c r="SKB52" s="75"/>
      <c r="SKC52" s="75"/>
      <c r="SKD52" s="75"/>
      <c r="SKE52" s="75"/>
      <c r="SKF52" s="75"/>
      <c r="SKG52" s="75"/>
      <c r="SKH52" s="75"/>
      <c r="SKI52" s="75"/>
      <c r="SKJ52" s="75"/>
      <c r="SKK52" s="75"/>
      <c r="SKL52" s="75"/>
      <c r="SKM52" s="75"/>
      <c r="SKN52" s="75"/>
      <c r="SKO52" s="75"/>
      <c r="SKP52" s="75"/>
      <c r="SKQ52" s="75"/>
      <c r="SKR52" s="75"/>
      <c r="SKS52" s="75"/>
      <c r="SKT52" s="75"/>
      <c r="SKU52" s="75"/>
      <c r="SKV52" s="75"/>
      <c r="SKW52" s="75"/>
      <c r="SKX52" s="75"/>
      <c r="SKY52" s="75"/>
      <c r="SKZ52" s="75"/>
      <c r="SLA52" s="75"/>
      <c r="SLB52" s="75"/>
      <c r="SLC52" s="75"/>
      <c r="SLD52" s="75"/>
      <c r="SLE52" s="75"/>
      <c r="SLF52" s="75"/>
      <c r="SLG52" s="75"/>
      <c r="SLH52" s="75"/>
      <c r="SLI52" s="75"/>
      <c r="SLJ52" s="75"/>
      <c r="SLK52" s="75"/>
      <c r="SLL52" s="75"/>
      <c r="SLM52" s="75"/>
      <c r="SLN52" s="75"/>
      <c r="SLO52" s="75"/>
      <c r="SLP52" s="75"/>
      <c r="SLQ52" s="75"/>
      <c r="SLR52" s="75"/>
      <c r="SLS52" s="75"/>
      <c r="SLT52" s="75"/>
      <c r="SLU52" s="75"/>
      <c r="SLV52" s="75"/>
      <c r="SLW52" s="75"/>
      <c r="SLX52" s="75"/>
      <c r="SLY52" s="75"/>
      <c r="SLZ52" s="75"/>
      <c r="SMA52" s="75"/>
      <c r="SMB52" s="75"/>
      <c r="SMC52" s="75"/>
      <c r="SMD52" s="75"/>
      <c r="SME52" s="75"/>
      <c r="SMF52" s="75"/>
      <c r="SMG52" s="75"/>
      <c r="SMH52" s="75"/>
      <c r="SMI52" s="75"/>
      <c r="SMJ52" s="75"/>
      <c r="SMK52" s="75"/>
      <c r="SML52" s="75"/>
      <c r="SMM52" s="75"/>
      <c r="SMN52" s="75"/>
      <c r="SMO52" s="75"/>
      <c r="SMP52" s="75"/>
      <c r="SMQ52" s="75"/>
      <c r="SMR52" s="75"/>
      <c r="SMS52" s="75"/>
      <c r="SMT52" s="75"/>
      <c r="SMU52" s="75"/>
      <c r="SMV52" s="75"/>
      <c r="SMW52" s="75"/>
      <c r="SMX52" s="75"/>
      <c r="SMY52" s="75"/>
      <c r="SMZ52" s="75"/>
      <c r="SNA52" s="75"/>
      <c r="SNB52" s="75"/>
      <c r="SNC52" s="75"/>
      <c r="SND52" s="75"/>
      <c r="SNE52" s="75"/>
      <c r="SNF52" s="75"/>
      <c r="SNG52" s="75"/>
      <c r="SNH52" s="75"/>
      <c r="SNI52" s="75"/>
      <c r="SNJ52" s="75"/>
      <c r="SNK52" s="75"/>
      <c r="SNL52" s="75"/>
      <c r="SNM52" s="75"/>
      <c r="SNN52" s="75"/>
      <c r="SNO52" s="75"/>
      <c r="SNP52" s="75"/>
      <c r="SNQ52" s="75"/>
      <c r="SNR52" s="75"/>
      <c r="SNS52" s="75"/>
      <c r="SNT52" s="75"/>
      <c r="SNU52" s="75"/>
      <c r="SNV52" s="75"/>
      <c r="SNW52" s="75"/>
      <c r="SNX52" s="75"/>
      <c r="SNY52" s="75"/>
      <c r="SNZ52" s="75"/>
      <c r="SOA52" s="75"/>
      <c r="SOB52" s="75"/>
      <c r="SOC52" s="75"/>
      <c r="SOD52" s="75"/>
      <c r="SOE52" s="75"/>
      <c r="SOF52" s="75"/>
      <c r="SOG52" s="75"/>
      <c r="SOH52" s="75"/>
      <c r="SOI52" s="75"/>
      <c r="SOJ52" s="75"/>
      <c r="SOK52" s="75"/>
      <c r="SOL52" s="75"/>
      <c r="SOM52" s="75"/>
      <c r="SON52" s="75"/>
      <c r="SOO52" s="75"/>
      <c r="SOP52" s="75"/>
      <c r="SOQ52" s="75"/>
      <c r="SOR52" s="75"/>
      <c r="SOS52" s="75"/>
      <c r="SOT52" s="75"/>
      <c r="SOU52" s="75"/>
      <c r="SOV52" s="75"/>
      <c r="SOW52" s="75"/>
      <c r="SOX52" s="75"/>
      <c r="SOY52" s="75"/>
      <c r="SOZ52" s="75"/>
      <c r="SPA52" s="75"/>
      <c r="SPB52" s="75"/>
      <c r="SPC52" s="75"/>
      <c r="SPD52" s="75"/>
      <c r="SPE52" s="75"/>
      <c r="SPF52" s="75"/>
      <c r="SPG52" s="75"/>
      <c r="SPH52" s="75"/>
      <c r="SPI52" s="75"/>
      <c r="SPJ52" s="75"/>
      <c r="SPK52" s="75"/>
      <c r="SPL52" s="75"/>
      <c r="SPM52" s="75"/>
      <c r="SPN52" s="75"/>
      <c r="SPO52" s="75"/>
      <c r="SPP52" s="75"/>
      <c r="SPQ52" s="75"/>
      <c r="SPR52" s="75"/>
      <c r="SPS52" s="75"/>
      <c r="SPT52" s="75"/>
      <c r="SPU52" s="75"/>
      <c r="SPV52" s="75"/>
      <c r="SPW52" s="75"/>
      <c r="SPX52" s="75"/>
      <c r="SPY52" s="75"/>
      <c r="SPZ52" s="75"/>
      <c r="SQA52" s="75"/>
      <c r="SQB52" s="75"/>
      <c r="SQC52" s="75"/>
      <c r="SQD52" s="75"/>
      <c r="SQE52" s="75"/>
      <c r="SQF52" s="75"/>
      <c r="SQG52" s="75"/>
      <c r="SQH52" s="75"/>
      <c r="SQI52" s="75"/>
      <c r="SQJ52" s="75"/>
      <c r="SQK52" s="75"/>
      <c r="SQL52" s="75"/>
      <c r="SQM52" s="75"/>
      <c r="SQN52" s="75"/>
      <c r="SQO52" s="75"/>
      <c r="SQP52" s="75"/>
      <c r="SQQ52" s="75"/>
      <c r="SQR52" s="75"/>
      <c r="SQS52" s="75"/>
      <c r="SQT52" s="75"/>
      <c r="SQU52" s="75"/>
      <c r="SQV52" s="75"/>
      <c r="SQW52" s="75"/>
      <c r="SQX52" s="75"/>
      <c r="SQY52" s="75"/>
      <c r="SQZ52" s="75"/>
      <c r="SRA52" s="75"/>
      <c r="SRB52" s="75"/>
      <c r="SRC52" s="75"/>
      <c r="SRD52" s="75"/>
      <c r="SRE52" s="75"/>
      <c r="SRF52" s="75"/>
      <c r="SRG52" s="75"/>
      <c r="SRH52" s="75"/>
      <c r="SRI52" s="75"/>
      <c r="SRJ52" s="75"/>
      <c r="SRK52" s="75"/>
      <c r="SRL52" s="75"/>
      <c r="SRM52" s="75"/>
      <c r="SRN52" s="75"/>
      <c r="SRO52" s="75"/>
      <c r="SRP52" s="75"/>
      <c r="SRQ52" s="75"/>
      <c r="SRR52" s="75"/>
      <c r="SRS52" s="75"/>
      <c r="SRT52" s="75"/>
      <c r="SRU52" s="75"/>
      <c r="SRV52" s="75"/>
      <c r="SRW52" s="75"/>
      <c r="SRX52" s="75"/>
      <c r="SRY52" s="75"/>
      <c r="SRZ52" s="75"/>
      <c r="SSA52" s="75"/>
      <c r="SSB52" s="75"/>
      <c r="SSC52" s="75"/>
      <c r="SSD52" s="75"/>
      <c r="SSE52" s="75"/>
      <c r="SSF52" s="75"/>
      <c r="SSG52" s="75"/>
      <c r="SSH52" s="75"/>
      <c r="SSI52" s="75"/>
      <c r="SSJ52" s="75"/>
      <c r="SSK52" s="75"/>
      <c r="SSL52" s="75"/>
      <c r="SSM52" s="75"/>
      <c r="SSN52" s="75"/>
      <c r="SSO52" s="75"/>
      <c r="SSP52" s="75"/>
      <c r="SSQ52" s="75"/>
      <c r="SSR52" s="75"/>
      <c r="SSS52" s="75"/>
      <c r="SST52" s="75"/>
      <c r="SSU52" s="75"/>
      <c r="SSV52" s="75"/>
      <c r="SSW52" s="75"/>
      <c r="SSX52" s="75"/>
      <c r="SSY52" s="75"/>
      <c r="SSZ52" s="75"/>
      <c r="STA52" s="75"/>
      <c r="STB52" s="75"/>
      <c r="STC52" s="75"/>
      <c r="STD52" s="75"/>
      <c r="STE52" s="75"/>
      <c r="STF52" s="75"/>
      <c r="STG52" s="75"/>
      <c r="STH52" s="75"/>
      <c r="STI52" s="75"/>
      <c r="STJ52" s="75"/>
      <c r="STK52" s="75"/>
      <c r="STL52" s="75"/>
      <c r="STM52" s="75"/>
      <c r="STN52" s="75"/>
      <c r="STO52" s="75"/>
      <c r="STP52" s="75"/>
      <c r="STQ52" s="75"/>
      <c r="STR52" s="75"/>
      <c r="STS52" s="75"/>
      <c r="STT52" s="75"/>
      <c r="STU52" s="75"/>
      <c r="STV52" s="75"/>
      <c r="STW52" s="75"/>
      <c r="STX52" s="75"/>
      <c r="STY52" s="75"/>
      <c r="STZ52" s="75"/>
      <c r="SUA52" s="75"/>
      <c r="SUB52" s="75"/>
      <c r="SUC52" s="75"/>
      <c r="SUD52" s="75"/>
      <c r="SUE52" s="75"/>
      <c r="SUF52" s="75"/>
      <c r="SUG52" s="75"/>
      <c r="SUH52" s="75"/>
      <c r="SUI52" s="75"/>
      <c r="SUJ52" s="75"/>
      <c r="SUK52" s="75"/>
      <c r="SUL52" s="75"/>
      <c r="SUM52" s="75"/>
      <c r="SUN52" s="75"/>
      <c r="SUO52" s="75"/>
      <c r="SUP52" s="75"/>
      <c r="SUQ52" s="75"/>
      <c r="SUR52" s="75"/>
      <c r="SUS52" s="75"/>
      <c r="SUT52" s="75"/>
      <c r="SUU52" s="75"/>
      <c r="SUV52" s="75"/>
      <c r="SUW52" s="75"/>
      <c r="SUX52" s="75"/>
      <c r="SUY52" s="75"/>
      <c r="SUZ52" s="75"/>
      <c r="SVA52" s="75"/>
      <c r="SVB52" s="75"/>
      <c r="SVC52" s="75"/>
      <c r="SVD52" s="75"/>
      <c r="SVE52" s="75"/>
      <c r="SVF52" s="75"/>
      <c r="SVG52" s="75"/>
      <c r="SVH52" s="75"/>
      <c r="SVI52" s="75"/>
      <c r="SVJ52" s="75"/>
      <c r="SVK52" s="75"/>
      <c r="SVL52" s="75"/>
      <c r="SVM52" s="75"/>
      <c r="SVN52" s="75"/>
      <c r="SVO52" s="75"/>
      <c r="SVP52" s="75"/>
      <c r="SVQ52" s="75"/>
      <c r="SVR52" s="75"/>
      <c r="SVS52" s="75"/>
      <c r="SVT52" s="75"/>
      <c r="SVU52" s="75"/>
      <c r="SVV52" s="75"/>
      <c r="SVW52" s="75"/>
      <c r="SVX52" s="75"/>
      <c r="SVY52" s="75"/>
      <c r="SVZ52" s="75"/>
      <c r="SWA52" s="75"/>
      <c r="SWB52" s="75"/>
      <c r="SWC52" s="75"/>
      <c r="SWD52" s="75"/>
      <c r="SWE52" s="75"/>
      <c r="SWF52" s="75"/>
      <c r="SWG52" s="75"/>
      <c r="SWH52" s="75"/>
      <c r="SWI52" s="75"/>
      <c r="SWJ52" s="75"/>
      <c r="SWK52" s="75"/>
      <c r="SWL52" s="75"/>
      <c r="SWM52" s="75"/>
      <c r="SWN52" s="75"/>
      <c r="SWO52" s="75"/>
      <c r="SWP52" s="75"/>
      <c r="SWQ52" s="75"/>
      <c r="SWR52" s="75"/>
      <c r="SWS52" s="75"/>
      <c r="SWT52" s="75"/>
      <c r="SWU52" s="75"/>
      <c r="SWV52" s="75"/>
      <c r="SWW52" s="75"/>
      <c r="SWX52" s="75"/>
      <c r="SWY52" s="75"/>
      <c r="SWZ52" s="75"/>
      <c r="SXA52" s="75"/>
      <c r="SXB52" s="75"/>
      <c r="SXC52" s="75"/>
      <c r="SXD52" s="75"/>
      <c r="SXE52" s="75"/>
      <c r="SXF52" s="75"/>
      <c r="SXG52" s="75"/>
      <c r="SXH52" s="75"/>
      <c r="SXI52" s="75"/>
      <c r="SXJ52" s="75"/>
      <c r="SXK52" s="75"/>
      <c r="SXL52" s="75"/>
      <c r="SXM52" s="75"/>
      <c r="SXN52" s="75"/>
      <c r="SXO52" s="75"/>
      <c r="SXP52" s="75"/>
      <c r="SXQ52" s="75"/>
      <c r="SXR52" s="75"/>
      <c r="SXS52" s="75"/>
      <c r="SXT52" s="75"/>
      <c r="SXU52" s="75"/>
      <c r="SXV52" s="75"/>
      <c r="SXW52" s="75"/>
      <c r="SXX52" s="75"/>
      <c r="SXY52" s="75"/>
      <c r="SXZ52" s="75"/>
      <c r="SYA52" s="75"/>
      <c r="SYB52" s="75"/>
      <c r="SYC52" s="75"/>
      <c r="SYD52" s="75"/>
      <c r="SYE52" s="75"/>
      <c r="SYF52" s="75"/>
      <c r="SYG52" s="75"/>
      <c r="SYH52" s="75"/>
      <c r="SYI52" s="75"/>
      <c r="SYJ52" s="75"/>
      <c r="SYK52" s="75"/>
      <c r="SYL52" s="75"/>
      <c r="SYM52" s="75"/>
      <c r="SYN52" s="75"/>
      <c r="SYO52" s="75"/>
      <c r="SYP52" s="75"/>
      <c r="SYQ52" s="75"/>
      <c r="SYR52" s="75"/>
      <c r="SYS52" s="75"/>
      <c r="SYT52" s="75"/>
      <c r="SYU52" s="75"/>
      <c r="SYV52" s="75"/>
      <c r="SYW52" s="75"/>
      <c r="SYX52" s="75"/>
      <c r="SYY52" s="75"/>
      <c r="SYZ52" s="75"/>
      <c r="SZA52" s="75"/>
      <c r="SZB52" s="75"/>
      <c r="SZC52" s="75"/>
      <c r="SZD52" s="75"/>
      <c r="SZE52" s="75"/>
      <c r="SZF52" s="75"/>
      <c r="SZG52" s="75"/>
      <c r="SZH52" s="75"/>
      <c r="SZI52" s="75"/>
      <c r="SZJ52" s="75"/>
      <c r="SZK52" s="75"/>
      <c r="SZL52" s="75"/>
      <c r="SZM52" s="75"/>
      <c r="SZN52" s="75"/>
      <c r="SZO52" s="75"/>
      <c r="SZP52" s="75"/>
      <c r="SZQ52" s="75"/>
      <c r="SZR52" s="75"/>
      <c r="SZS52" s="75"/>
      <c r="SZT52" s="75"/>
      <c r="SZU52" s="75"/>
      <c r="SZV52" s="75"/>
      <c r="SZW52" s="75"/>
      <c r="SZX52" s="75"/>
      <c r="SZY52" s="75"/>
      <c r="SZZ52" s="75"/>
      <c r="TAA52" s="75"/>
      <c r="TAB52" s="75"/>
      <c r="TAC52" s="75"/>
      <c r="TAD52" s="75"/>
      <c r="TAE52" s="75"/>
      <c r="TAF52" s="75"/>
      <c r="TAG52" s="75"/>
      <c r="TAH52" s="75"/>
      <c r="TAI52" s="75"/>
      <c r="TAJ52" s="75"/>
      <c r="TAK52" s="75"/>
      <c r="TAL52" s="75"/>
      <c r="TAM52" s="75"/>
      <c r="TAN52" s="75"/>
      <c r="TAO52" s="75"/>
      <c r="TAP52" s="75"/>
      <c r="TAQ52" s="75"/>
      <c r="TAR52" s="75"/>
      <c r="TAS52" s="75"/>
      <c r="TAT52" s="75"/>
      <c r="TAU52" s="75"/>
      <c r="TAV52" s="75"/>
      <c r="TAW52" s="75"/>
      <c r="TAX52" s="75"/>
      <c r="TAY52" s="75"/>
      <c r="TAZ52" s="75"/>
      <c r="TBA52" s="75"/>
      <c r="TBB52" s="75"/>
      <c r="TBC52" s="75"/>
      <c r="TBD52" s="75"/>
      <c r="TBE52" s="75"/>
      <c r="TBF52" s="75"/>
      <c r="TBG52" s="75"/>
      <c r="TBH52" s="75"/>
      <c r="TBI52" s="75"/>
      <c r="TBJ52" s="75"/>
      <c r="TBK52" s="75"/>
      <c r="TBL52" s="75"/>
      <c r="TBM52" s="75"/>
      <c r="TBN52" s="75"/>
      <c r="TBO52" s="75"/>
      <c r="TBP52" s="75"/>
      <c r="TBQ52" s="75"/>
      <c r="TBR52" s="75"/>
      <c r="TBS52" s="75"/>
      <c r="TBT52" s="75"/>
      <c r="TBU52" s="75"/>
      <c r="TBV52" s="75"/>
      <c r="TBW52" s="75"/>
      <c r="TBX52" s="75"/>
      <c r="TBY52" s="75"/>
      <c r="TBZ52" s="75"/>
      <c r="TCA52" s="75"/>
      <c r="TCB52" s="75"/>
      <c r="TCC52" s="75"/>
      <c r="TCD52" s="75"/>
      <c r="TCE52" s="75"/>
      <c r="TCF52" s="75"/>
      <c r="TCG52" s="75"/>
      <c r="TCH52" s="75"/>
      <c r="TCI52" s="75"/>
      <c r="TCJ52" s="75"/>
      <c r="TCK52" s="75"/>
      <c r="TCL52" s="75"/>
      <c r="TCM52" s="75"/>
      <c r="TCN52" s="75"/>
      <c r="TCO52" s="75"/>
      <c r="TCP52" s="75"/>
      <c r="TCQ52" s="75"/>
      <c r="TCR52" s="75"/>
      <c r="TCS52" s="75"/>
      <c r="TCT52" s="75"/>
      <c r="TCU52" s="75"/>
      <c r="TCV52" s="75"/>
      <c r="TCW52" s="75"/>
      <c r="TCX52" s="75"/>
      <c r="TCY52" s="75"/>
      <c r="TCZ52" s="75"/>
      <c r="TDA52" s="75"/>
      <c r="TDB52" s="75"/>
      <c r="TDC52" s="75"/>
      <c r="TDD52" s="75"/>
      <c r="TDE52" s="75"/>
      <c r="TDF52" s="75"/>
      <c r="TDG52" s="75"/>
      <c r="TDH52" s="75"/>
      <c r="TDI52" s="75"/>
      <c r="TDJ52" s="75"/>
      <c r="TDK52" s="75"/>
      <c r="TDL52" s="75"/>
      <c r="TDM52" s="75"/>
      <c r="TDN52" s="75"/>
      <c r="TDO52" s="75"/>
      <c r="TDP52" s="75"/>
      <c r="TDQ52" s="75"/>
      <c r="TDR52" s="75"/>
      <c r="TDS52" s="75"/>
      <c r="TDT52" s="75"/>
      <c r="TDU52" s="75"/>
      <c r="TDV52" s="75"/>
      <c r="TDW52" s="75"/>
      <c r="TDX52" s="75"/>
      <c r="TDY52" s="75"/>
      <c r="TDZ52" s="75"/>
      <c r="TEA52" s="75"/>
      <c r="TEB52" s="75"/>
      <c r="TEC52" s="75"/>
      <c r="TED52" s="75"/>
      <c r="TEE52" s="75"/>
      <c r="TEF52" s="75"/>
      <c r="TEG52" s="75"/>
      <c r="TEH52" s="75"/>
      <c r="TEI52" s="75"/>
      <c r="TEJ52" s="75"/>
      <c r="TEK52" s="75"/>
      <c r="TEL52" s="75"/>
      <c r="TEM52" s="75"/>
      <c r="TEN52" s="75"/>
      <c r="TEO52" s="75"/>
      <c r="TEP52" s="75"/>
      <c r="TEQ52" s="75"/>
      <c r="TER52" s="75"/>
      <c r="TES52" s="75"/>
      <c r="TET52" s="75"/>
      <c r="TEU52" s="75"/>
      <c r="TEV52" s="75"/>
      <c r="TEW52" s="75"/>
      <c r="TEX52" s="75"/>
      <c r="TEY52" s="75"/>
      <c r="TEZ52" s="75"/>
      <c r="TFA52" s="75"/>
      <c r="TFB52" s="75"/>
      <c r="TFC52" s="75"/>
      <c r="TFD52" s="75"/>
      <c r="TFE52" s="75"/>
      <c r="TFF52" s="75"/>
      <c r="TFG52" s="75"/>
      <c r="TFH52" s="75"/>
      <c r="TFI52" s="75"/>
      <c r="TFJ52" s="75"/>
      <c r="TFK52" s="75"/>
      <c r="TFL52" s="75"/>
      <c r="TFM52" s="75"/>
      <c r="TFN52" s="75"/>
      <c r="TFO52" s="75"/>
      <c r="TFP52" s="75"/>
      <c r="TFQ52" s="75"/>
      <c r="TFR52" s="75"/>
      <c r="TFS52" s="75"/>
      <c r="TFT52" s="75"/>
      <c r="TFU52" s="75"/>
      <c r="TFV52" s="75"/>
      <c r="TFW52" s="75"/>
      <c r="TFX52" s="75"/>
      <c r="TFY52" s="75"/>
      <c r="TFZ52" s="75"/>
      <c r="TGA52" s="75"/>
      <c r="TGB52" s="75"/>
      <c r="TGC52" s="75"/>
      <c r="TGD52" s="75"/>
      <c r="TGE52" s="75"/>
      <c r="TGF52" s="75"/>
      <c r="TGG52" s="75"/>
      <c r="TGH52" s="75"/>
      <c r="TGI52" s="75"/>
      <c r="TGJ52" s="75"/>
      <c r="TGK52" s="75"/>
      <c r="TGL52" s="75"/>
      <c r="TGM52" s="75"/>
      <c r="TGN52" s="75"/>
      <c r="TGO52" s="75"/>
      <c r="TGP52" s="75"/>
      <c r="TGQ52" s="75"/>
      <c r="TGR52" s="75"/>
      <c r="TGS52" s="75"/>
      <c r="TGT52" s="75"/>
      <c r="TGU52" s="75"/>
      <c r="TGV52" s="75"/>
      <c r="TGW52" s="75"/>
      <c r="TGX52" s="75"/>
      <c r="TGY52" s="75"/>
      <c r="TGZ52" s="75"/>
      <c r="THA52" s="75"/>
      <c r="THB52" s="75"/>
      <c r="THC52" s="75"/>
      <c r="THD52" s="75"/>
      <c r="THE52" s="75"/>
      <c r="THF52" s="75"/>
      <c r="THG52" s="75"/>
      <c r="THH52" s="75"/>
      <c r="THI52" s="75"/>
      <c r="THJ52" s="75"/>
      <c r="THK52" s="75"/>
      <c r="THL52" s="75"/>
      <c r="THM52" s="75"/>
      <c r="THN52" s="75"/>
      <c r="THO52" s="75"/>
      <c r="THP52" s="75"/>
      <c r="THQ52" s="75"/>
      <c r="THR52" s="75"/>
      <c r="THS52" s="75"/>
      <c r="THT52" s="75"/>
      <c r="THU52" s="75"/>
      <c r="THV52" s="75"/>
      <c r="THW52" s="75"/>
      <c r="THX52" s="75"/>
      <c r="THY52" s="75"/>
      <c r="THZ52" s="75"/>
      <c r="TIA52" s="75"/>
      <c r="TIB52" s="75"/>
      <c r="TIC52" s="75"/>
      <c r="TID52" s="75"/>
      <c r="TIE52" s="75"/>
      <c r="TIF52" s="75"/>
      <c r="TIG52" s="75"/>
      <c r="TIH52" s="75"/>
      <c r="TII52" s="75"/>
      <c r="TIJ52" s="75"/>
      <c r="TIK52" s="75"/>
      <c r="TIL52" s="75"/>
      <c r="TIM52" s="75"/>
      <c r="TIN52" s="75"/>
      <c r="TIO52" s="75"/>
      <c r="TIP52" s="75"/>
      <c r="TIQ52" s="75"/>
      <c r="TIR52" s="75"/>
      <c r="TIS52" s="75"/>
      <c r="TIT52" s="75"/>
      <c r="TIU52" s="75"/>
      <c r="TIV52" s="75"/>
      <c r="TIW52" s="75"/>
      <c r="TIX52" s="75"/>
      <c r="TIY52" s="75"/>
      <c r="TIZ52" s="75"/>
      <c r="TJA52" s="75"/>
      <c r="TJB52" s="75"/>
      <c r="TJC52" s="75"/>
      <c r="TJD52" s="75"/>
      <c r="TJE52" s="75"/>
      <c r="TJF52" s="75"/>
      <c r="TJG52" s="75"/>
      <c r="TJH52" s="75"/>
      <c r="TJI52" s="75"/>
      <c r="TJJ52" s="75"/>
      <c r="TJK52" s="75"/>
      <c r="TJL52" s="75"/>
      <c r="TJM52" s="75"/>
      <c r="TJN52" s="75"/>
      <c r="TJO52" s="75"/>
      <c r="TJP52" s="75"/>
      <c r="TJQ52" s="75"/>
      <c r="TJR52" s="75"/>
      <c r="TJS52" s="75"/>
      <c r="TJT52" s="75"/>
      <c r="TJU52" s="75"/>
      <c r="TJV52" s="75"/>
      <c r="TJW52" s="75"/>
      <c r="TJX52" s="75"/>
      <c r="TJY52" s="75"/>
      <c r="TJZ52" s="75"/>
      <c r="TKA52" s="75"/>
      <c r="TKB52" s="75"/>
      <c r="TKC52" s="75"/>
      <c r="TKD52" s="75"/>
      <c r="TKE52" s="75"/>
      <c r="TKF52" s="75"/>
      <c r="TKG52" s="75"/>
      <c r="TKH52" s="75"/>
      <c r="TKI52" s="75"/>
      <c r="TKJ52" s="75"/>
      <c r="TKK52" s="75"/>
      <c r="TKL52" s="75"/>
      <c r="TKM52" s="75"/>
      <c r="TKN52" s="75"/>
      <c r="TKO52" s="75"/>
      <c r="TKP52" s="75"/>
      <c r="TKQ52" s="75"/>
      <c r="TKR52" s="75"/>
      <c r="TKS52" s="75"/>
      <c r="TKT52" s="75"/>
      <c r="TKU52" s="75"/>
      <c r="TKV52" s="75"/>
      <c r="TKW52" s="75"/>
      <c r="TKX52" s="75"/>
      <c r="TKY52" s="75"/>
      <c r="TKZ52" s="75"/>
      <c r="TLA52" s="75"/>
      <c r="TLB52" s="75"/>
      <c r="TLC52" s="75"/>
      <c r="TLD52" s="75"/>
      <c r="TLE52" s="75"/>
      <c r="TLF52" s="75"/>
      <c r="TLG52" s="75"/>
      <c r="TLH52" s="75"/>
      <c r="TLI52" s="75"/>
      <c r="TLJ52" s="75"/>
      <c r="TLK52" s="75"/>
      <c r="TLL52" s="75"/>
      <c r="TLM52" s="75"/>
      <c r="TLN52" s="75"/>
      <c r="TLO52" s="75"/>
      <c r="TLP52" s="75"/>
      <c r="TLQ52" s="75"/>
      <c r="TLR52" s="75"/>
      <c r="TLS52" s="75"/>
      <c r="TLT52" s="75"/>
      <c r="TLU52" s="75"/>
      <c r="TLV52" s="75"/>
      <c r="TLW52" s="75"/>
      <c r="TLX52" s="75"/>
      <c r="TLY52" s="75"/>
      <c r="TLZ52" s="75"/>
      <c r="TMA52" s="75"/>
      <c r="TMB52" s="75"/>
      <c r="TMC52" s="75"/>
      <c r="TMD52" s="75"/>
      <c r="TME52" s="75"/>
      <c r="TMF52" s="75"/>
      <c r="TMG52" s="75"/>
      <c r="TMH52" s="75"/>
      <c r="TMI52" s="75"/>
      <c r="TMJ52" s="75"/>
      <c r="TMK52" s="75"/>
      <c r="TML52" s="75"/>
      <c r="TMM52" s="75"/>
      <c r="TMN52" s="75"/>
      <c r="TMO52" s="75"/>
      <c r="TMP52" s="75"/>
      <c r="TMQ52" s="75"/>
      <c r="TMR52" s="75"/>
      <c r="TMS52" s="75"/>
      <c r="TMT52" s="75"/>
      <c r="TMU52" s="75"/>
      <c r="TMV52" s="75"/>
      <c r="TMW52" s="75"/>
      <c r="TMX52" s="75"/>
      <c r="TMY52" s="75"/>
      <c r="TMZ52" s="75"/>
      <c r="TNA52" s="75"/>
      <c r="TNB52" s="75"/>
      <c r="TNC52" s="75"/>
      <c r="TND52" s="75"/>
      <c r="TNE52" s="75"/>
      <c r="TNF52" s="75"/>
      <c r="TNG52" s="75"/>
      <c r="TNH52" s="75"/>
      <c r="TNI52" s="75"/>
      <c r="TNJ52" s="75"/>
      <c r="TNK52" s="75"/>
      <c r="TNL52" s="75"/>
      <c r="TNM52" s="75"/>
      <c r="TNN52" s="75"/>
      <c r="TNO52" s="75"/>
      <c r="TNP52" s="75"/>
      <c r="TNQ52" s="75"/>
      <c r="TNR52" s="75"/>
      <c r="TNS52" s="75"/>
      <c r="TNT52" s="75"/>
      <c r="TNU52" s="75"/>
      <c r="TNV52" s="75"/>
      <c r="TNW52" s="75"/>
      <c r="TNX52" s="75"/>
      <c r="TNY52" s="75"/>
      <c r="TNZ52" s="75"/>
      <c r="TOA52" s="75"/>
      <c r="TOB52" s="75"/>
      <c r="TOC52" s="75"/>
      <c r="TOD52" s="75"/>
      <c r="TOE52" s="75"/>
      <c r="TOF52" s="75"/>
      <c r="TOG52" s="75"/>
      <c r="TOH52" s="75"/>
      <c r="TOI52" s="75"/>
      <c r="TOJ52" s="75"/>
      <c r="TOK52" s="75"/>
      <c r="TOL52" s="75"/>
      <c r="TOM52" s="75"/>
      <c r="TON52" s="75"/>
      <c r="TOO52" s="75"/>
      <c r="TOP52" s="75"/>
      <c r="TOQ52" s="75"/>
      <c r="TOR52" s="75"/>
      <c r="TOS52" s="75"/>
      <c r="TOT52" s="75"/>
      <c r="TOU52" s="75"/>
      <c r="TOV52" s="75"/>
      <c r="TOW52" s="75"/>
      <c r="TOX52" s="75"/>
      <c r="TOY52" s="75"/>
      <c r="TOZ52" s="75"/>
      <c r="TPA52" s="75"/>
      <c r="TPB52" s="75"/>
      <c r="TPC52" s="75"/>
      <c r="TPD52" s="75"/>
      <c r="TPE52" s="75"/>
      <c r="TPF52" s="75"/>
      <c r="TPG52" s="75"/>
      <c r="TPH52" s="75"/>
      <c r="TPI52" s="75"/>
      <c r="TPJ52" s="75"/>
      <c r="TPK52" s="75"/>
      <c r="TPL52" s="75"/>
      <c r="TPM52" s="75"/>
      <c r="TPN52" s="75"/>
      <c r="TPO52" s="75"/>
      <c r="TPP52" s="75"/>
      <c r="TPQ52" s="75"/>
      <c r="TPR52" s="75"/>
      <c r="TPS52" s="75"/>
      <c r="TPT52" s="75"/>
      <c r="TPU52" s="75"/>
      <c r="TPV52" s="75"/>
      <c r="TPW52" s="75"/>
      <c r="TPX52" s="75"/>
      <c r="TPY52" s="75"/>
      <c r="TPZ52" s="75"/>
      <c r="TQA52" s="75"/>
      <c r="TQB52" s="75"/>
      <c r="TQC52" s="75"/>
      <c r="TQD52" s="75"/>
      <c r="TQE52" s="75"/>
      <c r="TQF52" s="75"/>
      <c r="TQG52" s="75"/>
      <c r="TQH52" s="75"/>
      <c r="TQI52" s="75"/>
      <c r="TQJ52" s="75"/>
      <c r="TQK52" s="75"/>
      <c r="TQL52" s="75"/>
      <c r="TQM52" s="75"/>
      <c r="TQN52" s="75"/>
      <c r="TQO52" s="75"/>
      <c r="TQP52" s="75"/>
      <c r="TQQ52" s="75"/>
      <c r="TQR52" s="75"/>
      <c r="TQS52" s="75"/>
      <c r="TQT52" s="75"/>
      <c r="TQU52" s="75"/>
      <c r="TQV52" s="75"/>
      <c r="TQW52" s="75"/>
      <c r="TQX52" s="75"/>
      <c r="TQY52" s="75"/>
      <c r="TQZ52" s="75"/>
      <c r="TRA52" s="75"/>
      <c r="TRB52" s="75"/>
      <c r="TRC52" s="75"/>
      <c r="TRD52" s="75"/>
      <c r="TRE52" s="75"/>
      <c r="TRF52" s="75"/>
      <c r="TRG52" s="75"/>
      <c r="TRH52" s="75"/>
      <c r="TRI52" s="75"/>
      <c r="TRJ52" s="75"/>
      <c r="TRK52" s="75"/>
      <c r="TRL52" s="75"/>
      <c r="TRM52" s="75"/>
      <c r="TRN52" s="75"/>
      <c r="TRO52" s="75"/>
      <c r="TRP52" s="75"/>
      <c r="TRQ52" s="75"/>
      <c r="TRR52" s="75"/>
      <c r="TRS52" s="75"/>
      <c r="TRT52" s="75"/>
      <c r="TRU52" s="75"/>
      <c r="TRV52" s="75"/>
      <c r="TRW52" s="75"/>
      <c r="TRX52" s="75"/>
      <c r="TRY52" s="75"/>
      <c r="TRZ52" s="75"/>
      <c r="TSA52" s="75"/>
      <c r="TSB52" s="75"/>
      <c r="TSC52" s="75"/>
      <c r="TSD52" s="75"/>
      <c r="TSE52" s="75"/>
      <c r="TSF52" s="75"/>
      <c r="TSG52" s="75"/>
      <c r="TSH52" s="75"/>
      <c r="TSI52" s="75"/>
      <c r="TSJ52" s="75"/>
      <c r="TSK52" s="75"/>
      <c r="TSL52" s="75"/>
      <c r="TSM52" s="75"/>
      <c r="TSN52" s="75"/>
      <c r="TSO52" s="75"/>
      <c r="TSP52" s="75"/>
      <c r="TSQ52" s="75"/>
      <c r="TSR52" s="75"/>
      <c r="TSS52" s="75"/>
      <c r="TST52" s="75"/>
      <c r="TSU52" s="75"/>
      <c r="TSV52" s="75"/>
      <c r="TSW52" s="75"/>
      <c r="TSX52" s="75"/>
      <c r="TSY52" s="75"/>
      <c r="TSZ52" s="75"/>
      <c r="TTA52" s="75"/>
      <c r="TTB52" s="75"/>
      <c r="TTC52" s="75"/>
      <c r="TTD52" s="75"/>
      <c r="TTE52" s="75"/>
      <c r="TTF52" s="75"/>
      <c r="TTG52" s="75"/>
      <c r="TTH52" s="75"/>
      <c r="TTI52" s="75"/>
      <c r="TTJ52" s="75"/>
      <c r="TTK52" s="75"/>
      <c r="TTL52" s="75"/>
      <c r="TTM52" s="75"/>
      <c r="TTN52" s="75"/>
      <c r="TTO52" s="75"/>
      <c r="TTP52" s="75"/>
      <c r="TTQ52" s="75"/>
      <c r="TTR52" s="75"/>
      <c r="TTS52" s="75"/>
      <c r="TTT52" s="75"/>
      <c r="TTU52" s="75"/>
      <c r="TTV52" s="75"/>
      <c r="TTW52" s="75"/>
      <c r="TTX52" s="75"/>
      <c r="TTY52" s="75"/>
      <c r="TTZ52" s="75"/>
      <c r="TUA52" s="75"/>
      <c r="TUB52" s="75"/>
      <c r="TUC52" s="75"/>
      <c r="TUD52" s="75"/>
      <c r="TUE52" s="75"/>
      <c r="TUF52" s="75"/>
      <c r="TUG52" s="75"/>
      <c r="TUH52" s="75"/>
      <c r="TUI52" s="75"/>
      <c r="TUJ52" s="75"/>
      <c r="TUK52" s="75"/>
      <c r="TUL52" s="75"/>
      <c r="TUM52" s="75"/>
      <c r="TUN52" s="75"/>
      <c r="TUO52" s="75"/>
      <c r="TUP52" s="75"/>
      <c r="TUQ52" s="75"/>
      <c r="TUR52" s="75"/>
      <c r="TUS52" s="75"/>
      <c r="TUT52" s="75"/>
      <c r="TUU52" s="75"/>
      <c r="TUV52" s="75"/>
      <c r="TUW52" s="75"/>
      <c r="TUX52" s="75"/>
      <c r="TUY52" s="75"/>
      <c r="TUZ52" s="75"/>
      <c r="TVA52" s="75"/>
      <c r="TVB52" s="75"/>
      <c r="TVC52" s="75"/>
      <c r="TVD52" s="75"/>
      <c r="TVE52" s="75"/>
      <c r="TVF52" s="75"/>
      <c r="TVG52" s="75"/>
      <c r="TVH52" s="75"/>
      <c r="TVI52" s="75"/>
      <c r="TVJ52" s="75"/>
      <c r="TVK52" s="75"/>
      <c r="TVL52" s="75"/>
      <c r="TVM52" s="75"/>
      <c r="TVN52" s="75"/>
      <c r="TVO52" s="75"/>
      <c r="TVP52" s="75"/>
      <c r="TVQ52" s="75"/>
      <c r="TVR52" s="75"/>
      <c r="TVS52" s="75"/>
      <c r="TVT52" s="75"/>
      <c r="TVU52" s="75"/>
      <c r="TVV52" s="75"/>
      <c r="TVW52" s="75"/>
      <c r="TVX52" s="75"/>
      <c r="TVY52" s="75"/>
      <c r="TVZ52" s="75"/>
      <c r="TWA52" s="75"/>
      <c r="TWB52" s="75"/>
      <c r="TWC52" s="75"/>
      <c r="TWD52" s="75"/>
      <c r="TWE52" s="75"/>
      <c r="TWF52" s="75"/>
      <c r="TWG52" s="75"/>
      <c r="TWH52" s="75"/>
      <c r="TWI52" s="75"/>
      <c r="TWJ52" s="75"/>
      <c r="TWK52" s="75"/>
      <c r="TWL52" s="75"/>
      <c r="TWM52" s="75"/>
      <c r="TWN52" s="75"/>
      <c r="TWO52" s="75"/>
      <c r="TWP52" s="75"/>
      <c r="TWQ52" s="75"/>
      <c r="TWR52" s="75"/>
      <c r="TWS52" s="75"/>
      <c r="TWT52" s="75"/>
      <c r="TWU52" s="75"/>
      <c r="TWV52" s="75"/>
      <c r="TWW52" s="75"/>
      <c r="TWX52" s="75"/>
      <c r="TWY52" s="75"/>
      <c r="TWZ52" s="75"/>
      <c r="TXA52" s="75"/>
      <c r="TXB52" s="75"/>
      <c r="TXC52" s="75"/>
      <c r="TXD52" s="75"/>
      <c r="TXE52" s="75"/>
      <c r="TXF52" s="75"/>
      <c r="TXG52" s="75"/>
      <c r="TXH52" s="75"/>
      <c r="TXI52" s="75"/>
      <c r="TXJ52" s="75"/>
      <c r="TXK52" s="75"/>
      <c r="TXL52" s="75"/>
      <c r="TXM52" s="75"/>
      <c r="TXN52" s="75"/>
      <c r="TXO52" s="75"/>
      <c r="TXP52" s="75"/>
      <c r="TXQ52" s="75"/>
      <c r="TXR52" s="75"/>
      <c r="TXS52" s="75"/>
      <c r="TXT52" s="75"/>
      <c r="TXU52" s="75"/>
      <c r="TXV52" s="75"/>
      <c r="TXW52" s="75"/>
      <c r="TXX52" s="75"/>
      <c r="TXY52" s="75"/>
      <c r="TXZ52" s="75"/>
      <c r="TYA52" s="75"/>
      <c r="TYB52" s="75"/>
      <c r="TYC52" s="75"/>
      <c r="TYD52" s="75"/>
      <c r="TYE52" s="75"/>
      <c r="TYF52" s="75"/>
      <c r="TYG52" s="75"/>
      <c r="TYH52" s="75"/>
      <c r="TYI52" s="75"/>
      <c r="TYJ52" s="75"/>
      <c r="TYK52" s="75"/>
      <c r="TYL52" s="75"/>
      <c r="TYM52" s="75"/>
      <c r="TYN52" s="75"/>
      <c r="TYO52" s="75"/>
      <c r="TYP52" s="75"/>
      <c r="TYQ52" s="75"/>
      <c r="TYR52" s="75"/>
      <c r="TYS52" s="75"/>
      <c r="TYT52" s="75"/>
      <c r="TYU52" s="75"/>
      <c r="TYV52" s="75"/>
      <c r="TYW52" s="75"/>
      <c r="TYX52" s="75"/>
      <c r="TYY52" s="75"/>
      <c r="TYZ52" s="75"/>
      <c r="TZA52" s="75"/>
      <c r="TZB52" s="75"/>
      <c r="TZC52" s="75"/>
      <c r="TZD52" s="75"/>
      <c r="TZE52" s="75"/>
      <c r="TZF52" s="75"/>
      <c r="TZG52" s="75"/>
      <c r="TZH52" s="75"/>
      <c r="TZI52" s="75"/>
      <c r="TZJ52" s="75"/>
      <c r="TZK52" s="75"/>
      <c r="TZL52" s="75"/>
      <c r="TZM52" s="75"/>
      <c r="TZN52" s="75"/>
      <c r="TZO52" s="75"/>
      <c r="TZP52" s="75"/>
      <c r="TZQ52" s="75"/>
      <c r="TZR52" s="75"/>
      <c r="TZS52" s="75"/>
      <c r="TZT52" s="75"/>
      <c r="TZU52" s="75"/>
      <c r="TZV52" s="75"/>
      <c r="TZW52" s="75"/>
      <c r="TZX52" s="75"/>
      <c r="TZY52" s="75"/>
      <c r="TZZ52" s="75"/>
      <c r="UAA52" s="75"/>
      <c r="UAB52" s="75"/>
      <c r="UAC52" s="75"/>
      <c r="UAD52" s="75"/>
      <c r="UAE52" s="75"/>
      <c r="UAF52" s="75"/>
      <c r="UAG52" s="75"/>
      <c r="UAH52" s="75"/>
      <c r="UAI52" s="75"/>
      <c r="UAJ52" s="75"/>
      <c r="UAK52" s="75"/>
      <c r="UAL52" s="75"/>
      <c r="UAM52" s="75"/>
      <c r="UAN52" s="75"/>
      <c r="UAO52" s="75"/>
      <c r="UAP52" s="75"/>
      <c r="UAQ52" s="75"/>
      <c r="UAR52" s="75"/>
      <c r="UAS52" s="75"/>
      <c r="UAT52" s="75"/>
      <c r="UAU52" s="75"/>
      <c r="UAV52" s="75"/>
      <c r="UAW52" s="75"/>
      <c r="UAX52" s="75"/>
      <c r="UAY52" s="75"/>
      <c r="UAZ52" s="75"/>
      <c r="UBA52" s="75"/>
      <c r="UBB52" s="75"/>
      <c r="UBC52" s="75"/>
      <c r="UBD52" s="75"/>
      <c r="UBE52" s="75"/>
      <c r="UBF52" s="75"/>
      <c r="UBG52" s="75"/>
      <c r="UBH52" s="75"/>
      <c r="UBI52" s="75"/>
      <c r="UBJ52" s="75"/>
      <c r="UBK52" s="75"/>
      <c r="UBL52" s="75"/>
      <c r="UBM52" s="75"/>
      <c r="UBN52" s="75"/>
      <c r="UBO52" s="75"/>
      <c r="UBP52" s="75"/>
      <c r="UBQ52" s="75"/>
      <c r="UBR52" s="75"/>
      <c r="UBS52" s="75"/>
      <c r="UBT52" s="75"/>
      <c r="UBU52" s="75"/>
      <c r="UBV52" s="75"/>
      <c r="UBW52" s="75"/>
      <c r="UBX52" s="75"/>
      <c r="UBY52" s="75"/>
      <c r="UBZ52" s="75"/>
      <c r="UCA52" s="75"/>
      <c r="UCB52" s="75"/>
      <c r="UCC52" s="75"/>
      <c r="UCD52" s="75"/>
      <c r="UCE52" s="75"/>
      <c r="UCF52" s="75"/>
      <c r="UCG52" s="75"/>
      <c r="UCH52" s="75"/>
      <c r="UCI52" s="75"/>
      <c r="UCJ52" s="75"/>
      <c r="UCK52" s="75"/>
      <c r="UCL52" s="75"/>
      <c r="UCM52" s="75"/>
      <c r="UCN52" s="75"/>
      <c r="UCO52" s="75"/>
      <c r="UCP52" s="75"/>
      <c r="UCQ52" s="75"/>
      <c r="UCR52" s="75"/>
      <c r="UCS52" s="75"/>
      <c r="UCT52" s="75"/>
      <c r="UCU52" s="75"/>
      <c r="UCV52" s="75"/>
      <c r="UCW52" s="75"/>
      <c r="UCX52" s="75"/>
      <c r="UCY52" s="75"/>
      <c r="UCZ52" s="75"/>
      <c r="UDA52" s="75"/>
      <c r="UDB52" s="75"/>
      <c r="UDC52" s="75"/>
      <c r="UDD52" s="75"/>
      <c r="UDE52" s="75"/>
      <c r="UDF52" s="75"/>
      <c r="UDG52" s="75"/>
      <c r="UDH52" s="75"/>
      <c r="UDI52" s="75"/>
      <c r="UDJ52" s="75"/>
      <c r="UDK52" s="75"/>
      <c r="UDL52" s="75"/>
      <c r="UDM52" s="75"/>
      <c r="UDN52" s="75"/>
      <c r="UDO52" s="75"/>
      <c r="UDP52" s="75"/>
      <c r="UDQ52" s="75"/>
      <c r="UDR52" s="75"/>
      <c r="UDS52" s="75"/>
      <c r="UDT52" s="75"/>
      <c r="UDU52" s="75"/>
      <c r="UDV52" s="75"/>
      <c r="UDW52" s="75"/>
      <c r="UDX52" s="75"/>
      <c r="UDY52" s="75"/>
      <c r="UDZ52" s="75"/>
      <c r="UEA52" s="75"/>
      <c r="UEB52" s="75"/>
      <c r="UEC52" s="75"/>
      <c r="UED52" s="75"/>
      <c r="UEE52" s="75"/>
      <c r="UEF52" s="75"/>
      <c r="UEG52" s="75"/>
      <c r="UEH52" s="75"/>
      <c r="UEI52" s="75"/>
      <c r="UEJ52" s="75"/>
      <c r="UEK52" s="75"/>
      <c r="UEL52" s="75"/>
      <c r="UEM52" s="75"/>
      <c r="UEN52" s="75"/>
      <c r="UEO52" s="75"/>
      <c r="UEP52" s="75"/>
      <c r="UEQ52" s="75"/>
      <c r="UER52" s="75"/>
      <c r="UES52" s="75"/>
      <c r="UET52" s="75"/>
      <c r="UEU52" s="75"/>
      <c r="UEV52" s="75"/>
      <c r="UEW52" s="75"/>
      <c r="UEX52" s="75"/>
      <c r="UEY52" s="75"/>
      <c r="UEZ52" s="75"/>
      <c r="UFA52" s="75"/>
      <c r="UFB52" s="75"/>
      <c r="UFC52" s="75"/>
      <c r="UFD52" s="75"/>
      <c r="UFE52" s="75"/>
      <c r="UFF52" s="75"/>
      <c r="UFG52" s="75"/>
      <c r="UFH52" s="75"/>
      <c r="UFI52" s="75"/>
      <c r="UFJ52" s="75"/>
      <c r="UFK52" s="75"/>
      <c r="UFL52" s="75"/>
      <c r="UFM52" s="75"/>
      <c r="UFN52" s="75"/>
      <c r="UFO52" s="75"/>
      <c r="UFP52" s="75"/>
      <c r="UFQ52" s="75"/>
      <c r="UFR52" s="75"/>
      <c r="UFS52" s="75"/>
      <c r="UFT52" s="75"/>
      <c r="UFU52" s="75"/>
      <c r="UFV52" s="75"/>
      <c r="UFW52" s="75"/>
      <c r="UFX52" s="75"/>
      <c r="UFY52" s="75"/>
      <c r="UFZ52" s="75"/>
      <c r="UGA52" s="75"/>
      <c r="UGB52" s="75"/>
      <c r="UGC52" s="75"/>
      <c r="UGD52" s="75"/>
      <c r="UGE52" s="75"/>
      <c r="UGF52" s="75"/>
      <c r="UGG52" s="75"/>
      <c r="UGH52" s="75"/>
      <c r="UGI52" s="75"/>
      <c r="UGJ52" s="75"/>
      <c r="UGK52" s="75"/>
      <c r="UGL52" s="75"/>
      <c r="UGM52" s="75"/>
      <c r="UGN52" s="75"/>
      <c r="UGO52" s="75"/>
      <c r="UGP52" s="75"/>
      <c r="UGQ52" s="75"/>
      <c r="UGR52" s="75"/>
      <c r="UGS52" s="75"/>
      <c r="UGT52" s="75"/>
      <c r="UGU52" s="75"/>
      <c r="UGV52" s="75"/>
      <c r="UGW52" s="75"/>
      <c r="UGX52" s="75"/>
      <c r="UGY52" s="75"/>
      <c r="UGZ52" s="75"/>
      <c r="UHA52" s="75"/>
      <c r="UHB52" s="75"/>
      <c r="UHC52" s="75"/>
      <c r="UHD52" s="75"/>
      <c r="UHE52" s="75"/>
      <c r="UHF52" s="75"/>
      <c r="UHG52" s="75"/>
      <c r="UHH52" s="75"/>
      <c r="UHI52" s="75"/>
      <c r="UHJ52" s="75"/>
      <c r="UHK52" s="75"/>
      <c r="UHL52" s="75"/>
      <c r="UHM52" s="75"/>
      <c r="UHN52" s="75"/>
      <c r="UHO52" s="75"/>
      <c r="UHP52" s="75"/>
      <c r="UHQ52" s="75"/>
      <c r="UHR52" s="75"/>
      <c r="UHS52" s="75"/>
      <c r="UHT52" s="75"/>
      <c r="UHU52" s="75"/>
      <c r="UHV52" s="75"/>
      <c r="UHW52" s="75"/>
      <c r="UHX52" s="75"/>
      <c r="UHY52" s="75"/>
      <c r="UHZ52" s="75"/>
      <c r="UIA52" s="75"/>
      <c r="UIB52" s="75"/>
      <c r="UIC52" s="75"/>
      <c r="UID52" s="75"/>
      <c r="UIE52" s="75"/>
      <c r="UIF52" s="75"/>
      <c r="UIG52" s="75"/>
      <c r="UIH52" s="75"/>
      <c r="UII52" s="75"/>
      <c r="UIJ52" s="75"/>
      <c r="UIK52" s="75"/>
      <c r="UIL52" s="75"/>
      <c r="UIM52" s="75"/>
      <c r="UIN52" s="75"/>
      <c r="UIO52" s="75"/>
      <c r="UIP52" s="75"/>
      <c r="UIQ52" s="75"/>
      <c r="UIR52" s="75"/>
      <c r="UIS52" s="75"/>
      <c r="UIT52" s="75"/>
      <c r="UIU52" s="75"/>
      <c r="UIV52" s="75"/>
      <c r="UIW52" s="75"/>
      <c r="UIX52" s="75"/>
      <c r="UIY52" s="75"/>
      <c r="UIZ52" s="75"/>
      <c r="UJA52" s="75"/>
      <c r="UJB52" s="75"/>
      <c r="UJC52" s="75"/>
      <c r="UJD52" s="75"/>
      <c r="UJE52" s="75"/>
      <c r="UJF52" s="75"/>
      <c r="UJG52" s="75"/>
      <c r="UJH52" s="75"/>
      <c r="UJI52" s="75"/>
      <c r="UJJ52" s="75"/>
      <c r="UJK52" s="75"/>
      <c r="UJL52" s="75"/>
      <c r="UJM52" s="75"/>
      <c r="UJN52" s="75"/>
      <c r="UJO52" s="75"/>
      <c r="UJP52" s="75"/>
      <c r="UJQ52" s="75"/>
      <c r="UJR52" s="75"/>
      <c r="UJS52" s="75"/>
      <c r="UJT52" s="75"/>
      <c r="UJU52" s="75"/>
      <c r="UJV52" s="75"/>
      <c r="UJW52" s="75"/>
      <c r="UJX52" s="75"/>
      <c r="UJY52" s="75"/>
      <c r="UJZ52" s="75"/>
      <c r="UKA52" s="75"/>
      <c r="UKB52" s="75"/>
      <c r="UKC52" s="75"/>
      <c r="UKD52" s="75"/>
      <c r="UKE52" s="75"/>
      <c r="UKF52" s="75"/>
      <c r="UKG52" s="75"/>
      <c r="UKH52" s="75"/>
      <c r="UKI52" s="75"/>
      <c r="UKJ52" s="75"/>
      <c r="UKK52" s="75"/>
      <c r="UKL52" s="75"/>
      <c r="UKM52" s="75"/>
      <c r="UKN52" s="75"/>
      <c r="UKO52" s="75"/>
      <c r="UKP52" s="75"/>
      <c r="UKQ52" s="75"/>
      <c r="UKR52" s="75"/>
      <c r="UKS52" s="75"/>
      <c r="UKT52" s="75"/>
      <c r="UKU52" s="75"/>
      <c r="UKV52" s="75"/>
      <c r="UKW52" s="75"/>
      <c r="UKX52" s="75"/>
      <c r="UKY52" s="75"/>
      <c r="UKZ52" s="75"/>
      <c r="ULA52" s="75"/>
      <c r="ULB52" s="75"/>
      <c r="ULC52" s="75"/>
      <c r="ULD52" s="75"/>
      <c r="ULE52" s="75"/>
      <c r="ULF52" s="75"/>
      <c r="ULG52" s="75"/>
      <c r="ULH52" s="75"/>
      <c r="ULI52" s="75"/>
      <c r="ULJ52" s="75"/>
      <c r="ULK52" s="75"/>
      <c r="ULL52" s="75"/>
      <c r="ULM52" s="75"/>
      <c r="ULN52" s="75"/>
      <c r="ULO52" s="75"/>
      <c r="ULP52" s="75"/>
      <c r="ULQ52" s="75"/>
      <c r="ULR52" s="75"/>
      <c r="ULS52" s="75"/>
      <c r="ULT52" s="75"/>
      <c r="ULU52" s="75"/>
      <c r="ULV52" s="75"/>
      <c r="ULW52" s="75"/>
      <c r="ULX52" s="75"/>
      <c r="ULY52" s="75"/>
      <c r="ULZ52" s="75"/>
      <c r="UMA52" s="75"/>
      <c r="UMB52" s="75"/>
      <c r="UMC52" s="75"/>
      <c r="UMD52" s="75"/>
      <c r="UME52" s="75"/>
      <c r="UMF52" s="75"/>
      <c r="UMG52" s="75"/>
      <c r="UMH52" s="75"/>
      <c r="UMI52" s="75"/>
      <c r="UMJ52" s="75"/>
      <c r="UMK52" s="75"/>
      <c r="UML52" s="75"/>
      <c r="UMM52" s="75"/>
      <c r="UMN52" s="75"/>
      <c r="UMO52" s="75"/>
      <c r="UMP52" s="75"/>
      <c r="UMQ52" s="75"/>
      <c r="UMR52" s="75"/>
      <c r="UMS52" s="75"/>
      <c r="UMT52" s="75"/>
      <c r="UMU52" s="75"/>
      <c r="UMV52" s="75"/>
      <c r="UMW52" s="75"/>
      <c r="UMX52" s="75"/>
      <c r="UMY52" s="75"/>
      <c r="UMZ52" s="75"/>
      <c r="UNA52" s="75"/>
      <c r="UNB52" s="75"/>
      <c r="UNC52" s="75"/>
      <c r="UND52" s="75"/>
      <c r="UNE52" s="75"/>
      <c r="UNF52" s="75"/>
      <c r="UNG52" s="75"/>
      <c r="UNH52" s="75"/>
      <c r="UNI52" s="75"/>
      <c r="UNJ52" s="75"/>
      <c r="UNK52" s="75"/>
      <c r="UNL52" s="75"/>
      <c r="UNM52" s="75"/>
      <c r="UNN52" s="75"/>
      <c r="UNO52" s="75"/>
      <c r="UNP52" s="75"/>
      <c r="UNQ52" s="75"/>
      <c r="UNR52" s="75"/>
      <c r="UNS52" s="75"/>
      <c r="UNT52" s="75"/>
      <c r="UNU52" s="75"/>
      <c r="UNV52" s="75"/>
      <c r="UNW52" s="75"/>
      <c r="UNX52" s="75"/>
      <c r="UNY52" s="75"/>
      <c r="UNZ52" s="75"/>
      <c r="UOA52" s="75"/>
      <c r="UOB52" s="75"/>
      <c r="UOC52" s="75"/>
      <c r="UOD52" s="75"/>
      <c r="UOE52" s="75"/>
      <c r="UOF52" s="75"/>
      <c r="UOG52" s="75"/>
      <c r="UOH52" s="75"/>
      <c r="UOI52" s="75"/>
      <c r="UOJ52" s="75"/>
      <c r="UOK52" s="75"/>
      <c r="UOL52" s="75"/>
      <c r="UOM52" s="75"/>
      <c r="UON52" s="75"/>
      <c r="UOO52" s="75"/>
      <c r="UOP52" s="75"/>
      <c r="UOQ52" s="75"/>
      <c r="UOR52" s="75"/>
      <c r="UOS52" s="75"/>
      <c r="UOT52" s="75"/>
      <c r="UOU52" s="75"/>
      <c r="UOV52" s="75"/>
      <c r="UOW52" s="75"/>
      <c r="UOX52" s="75"/>
      <c r="UOY52" s="75"/>
      <c r="UOZ52" s="75"/>
      <c r="UPA52" s="75"/>
      <c r="UPB52" s="75"/>
      <c r="UPC52" s="75"/>
      <c r="UPD52" s="75"/>
      <c r="UPE52" s="75"/>
      <c r="UPF52" s="75"/>
      <c r="UPG52" s="75"/>
      <c r="UPH52" s="75"/>
      <c r="UPI52" s="75"/>
      <c r="UPJ52" s="75"/>
      <c r="UPK52" s="75"/>
      <c r="UPL52" s="75"/>
      <c r="UPM52" s="75"/>
      <c r="UPN52" s="75"/>
      <c r="UPO52" s="75"/>
      <c r="UPP52" s="75"/>
      <c r="UPQ52" s="75"/>
      <c r="UPR52" s="75"/>
      <c r="UPS52" s="75"/>
      <c r="UPT52" s="75"/>
      <c r="UPU52" s="75"/>
      <c r="UPV52" s="75"/>
      <c r="UPW52" s="75"/>
      <c r="UPX52" s="75"/>
      <c r="UPY52" s="75"/>
      <c r="UPZ52" s="75"/>
      <c r="UQA52" s="75"/>
      <c r="UQB52" s="75"/>
      <c r="UQC52" s="75"/>
      <c r="UQD52" s="75"/>
      <c r="UQE52" s="75"/>
      <c r="UQF52" s="75"/>
      <c r="UQG52" s="75"/>
      <c r="UQH52" s="75"/>
      <c r="UQI52" s="75"/>
      <c r="UQJ52" s="75"/>
      <c r="UQK52" s="75"/>
      <c r="UQL52" s="75"/>
      <c r="UQM52" s="75"/>
      <c r="UQN52" s="75"/>
      <c r="UQO52" s="75"/>
      <c r="UQP52" s="75"/>
      <c r="UQQ52" s="75"/>
      <c r="UQR52" s="75"/>
      <c r="UQS52" s="75"/>
      <c r="UQT52" s="75"/>
      <c r="UQU52" s="75"/>
      <c r="UQV52" s="75"/>
      <c r="UQW52" s="75"/>
      <c r="UQX52" s="75"/>
      <c r="UQY52" s="75"/>
      <c r="UQZ52" s="75"/>
      <c r="URA52" s="75"/>
      <c r="URB52" s="75"/>
      <c r="URC52" s="75"/>
      <c r="URD52" s="75"/>
      <c r="URE52" s="75"/>
      <c r="URF52" s="75"/>
      <c r="URG52" s="75"/>
      <c r="URH52" s="75"/>
      <c r="URI52" s="75"/>
      <c r="URJ52" s="75"/>
      <c r="URK52" s="75"/>
      <c r="URL52" s="75"/>
      <c r="URM52" s="75"/>
      <c r="URN52" s="75"/>
      <c r="URO52" s="75"/>
      <c r="URP52" s="75"/>
      <c r="URQ52" s="75"/>
      <c r="URR52" s="75"/>
      <c r="URS52" s="75"/>
      <c r="URT52" s="75"/>
      <c r="URU52" s="75"/>
      <c r="URV52" s="75"/>
      <c r="URW52" s="75"/>
      <c r="URX52" s="75"/>
      <c r="URY52" s="75"/>
      <c r="URZ52" s="75"/>
      <c r="USA52" s="75"/>
      <c r="USB52" s="75"/>
      <c r="USC52" s="75"/>
      <c r="USD52" s="75"/>
      <c r="USE52" s="75"/>
      <c r="USF52" s="75"/>
      <c r="USG52" s="75"/>
      <c r="USH52" s="75"/>
      <c r="USI52" s="75"/>
      <c r="USJ52" s="75"/>
      <c r="USK52" s="75"/>
      <c r="USL52" s="75"/>
      <c r="USM52" s="75"/>
      <c r="USN52" s="75"/>
      <c r="USO52" s="75"/>
      <c r="USP52" s="75"/>
      <c r="USQ52" s="75"/>
      <c r="USR52" s="75"/>
      <c r="USS52" s="75"/>
      <c r="UST52" s="75"/>
      <c r="USU52" s="75"/>
      <c r="USV52" s="75"/>
      <c r="USW52" s="75"/>
      <c r="USX52" s="75"/>
      <c r="USY52" s="75"/>
      <c r="USZ52" s="75"/>
      <c r="UTA52" s="75"/>
      <c r="UTB52" s="75"/>
      <c r="UTC52" s="75"/>
      <c r="UTD52" s="75"/>
      <c r="UTE52" s="75"/>
      <c r="UTF52" s="75"/>
      <c r="UTG52" s="75"/>
      <c r="UTH52" s="75"/>
      <c r="UTI52" s="75"/>
      <c r="UTJ52" s="75"/>
      <c r="UTK52" s="75"/>
      <c r="UTL52" s="75"/>
      <c r="UTM52" s="75"/>
      <c r="UTN52" s="75"/>
      <c r="UTO52" s="75"/>
      <c r="UTP52" s="75"/>
      <c r="UTQ52" s="75"/>
      <c r="UTR52" s="75"/>
      <c r="UTS52" s="75"/>
      <c r="UTT52" s="75"/>
      <c r="UTU52" s="75"/>
      <c r="UTV52" s="75"/>
      <c r="UTW52" s="75"/>
      <c r="UTX52" s="75"/>
      <c r="UTY52" s="75"/>
      <c r="UTZ52" s="75"/>
      <c r="UUA52" s="75"/>
      <c r="UUB52" s="75"/>
      <c r="UUC52" s="75"/>
      <c r="UUD52" s="75"/>
      <c r="UUE52" s="75"/>
      <c r="UUF52" s="75"/>
      <c r="UUG52" s="75"/>
      <c r="UUH52" s="75"/>
      <c r="UUI52" s="75"/>
      <c r="UUJ52" s="75"/>
      <c r="UUK52" s="75"/>
      <c r="UUL52" s="75"/>
      <c r="UUM52" s="75"/>
      <c r="UUN52" s="75"/>
      <c r="UUO52" s="75"/>
      <c r="UUP52" s="75"/>
      <c r="UUQ52" s="75"/>
      <c r="UUR52" s="75"/>
      <c r="UUS52" s="75"/>
      <c r="UUT52" s="75"/>
      <c r="UUU52" s="75"/>
      <c r="UUV52" s="75"/>
      <c r="UUW52" s="75"/>
      <c r="UUX52" s="75"/>
      <c r="UUY52" s="75"/>
      <c r="UUZ52" s="75"/>
      <c r="UVA52" s="75"/>
      <c r="UVB52" s="75"/>
      <c r="UVC52" s="75"/>
      <c r="UVD52" s="75"/>
      <c r="UVE52" s="75"/>
      <c r="UVF52" s="75"/>
      <c r="UVG52" s="75"/>
      <c r="UVH52" s="75"/>
      <c r="UVI52" s="75"/>
      <c r="UVJ52" s="75"/>
      <c r="UVK52" s="75"/>
      <c r="UVL52" s="75"/>
      <c r="UVM52" s="75"/>
      <c r="UVN52" s="75"/>
      <c r="UVO52" s="75"/>
      <c r="UVP52" s="75"/>
      <c r="UVQ52" s="75"/>
      <c r="UVR52" s="75"/>
      <c r="UVS52" s="75"/>
      <c r="UVT52" s="75"/>
      <c r="UVU52" s="75"/>
      <c r="UVV52" s="75"/>
      <c r="UVW52" s="75"/>
      <c r="UVX52" s="75"/>
      <c r="UVY52" s="75"/>
      <c r="UVZ52" s="75"/>
      <c r="UWA52" s="75"/>
      <c r="UWB52" s="75"/>
      <c r="UWC52" s="75"/>
      <c r="UWD52" s="75"/>
      <c r="UWE52" s="75"/>
      <c r="UWF52" s="75"/>
      <c r="UWG52" s="75"/>
      <c r="UWH52" s="75"/>
      <c r="UWI52" s="75"/>
      <c r="UWJ52" s="75"/>
      <c r="UWK52" s="75"/>
      <c r="UWL52" s="75"/>
      <c r="UWM52" s="75"/>
      <c r="UWN52" s="75"/>
      <c r="UWO52" s="75"/>
      <c r="UWP52" s="75"/>
      <c r="UWQ52" s="75"/>
      <c r="UWR52" s="75"/>
      <c r="UWS52" s="75"/>
      <c r="UWT52" s="75"/>
      <c r="UWU52" s="75"/>
      <c r="UWV52" s="75"/>
      <c r="UWW52" s="75"/>
      <c r="UWX52" s="75"/>
      <c r="UWY52" s="75"/>
      <c r="UWZ52" s="75"/>
      <c r="UXA52" s="75"/>
      <c r="UXB52" s="75"/>
      <c r="UXC52" s="75"/>
      <c r="UXD52" s="75"/>
      <c r="UXE52" s="75"/>
      <c r="UXF52" s="75"/>
      <c r="UXG52" s="75"/>
      <c r="UXH52" s="75"/>
      <c r="UXI52" s="75"/>
      <c r="UXJ52" s="75"/>
      <c r="UXK52" s="75"/>
      <c r="UXL52" s="75"/>
      <c r="UXM52" s="75"/>
      <c r="UXN52" s="75"/>
      <c r="UXO52" s="75"/>
      <c r="UXP52" s="75"/>
      <c r="UXQ52" s="75"/>
      <c r="UXR52" s="75"/>
      <c r="UXS52" s="75"/>
      <c r="UXT52" s="75"/>
      <c r="UXU52" s="75"/>
      <c r="UXV52" s="75"/>
      <c r="UXW52" s="75"/>
      <c r="UXX52" s="75"/>
      <c r="UXY52" s="75"/>
      <c r="UXZ52" s="75"/>
      <c r="UYA52" s="75"/>
      <c r="UYB52" s="75"/>
      <c r="UYC52" s="75"/>
      <c r="UYD52" s="75"/>
      <c r="UYE52" s="75"/>
      <c r="UYF52" s="75"/>
      <c r="UYG52" s="75"/>
      <c r="UYH52" s="75"/>
      <c r="UYI52" s="75"/>
      <c r="UYJ52" s="75"/>
      <c r="UYK52" s="75"/>
      <c r="UYL52" s="75"/>
      <c r="UYM52" s="75"/>
      <c r="UYN52" s="75"/>
      <c r="UYO52" s="75"/>
      <c r="UYP52" s="75"/>
      <c r="UYQ52" s="75"/>
      <c r="UYR52" s="75"/>
      <c r="UYS52" s="75"/>
      <c r="UYT52" s="75"/>
      <c r="UYU52" s="75"/>
      <c r="UYV52" s="75"/>
      <c r="UYW52" s="75"/>
      <c r="UYX52" s="75"/>
      <c r="UYY52" s="75"/>
      <c r="UYZ52" s="75"/>
      <c r="UZA52" s="75"/>
      <c r="UZB52" s="75"/>
      <c r="UZC52" s="75"/>
      <c r="UZD52" s="75"/>
      <c r="UZE52" s="75"/>
      <c r="UZF52" s="75"/>
      <c r="UZG52" s="75"/>
      <c r="UZH52" s="75"/>
      <c r="UZI52" s="75"/>
      <c r="UZJ52" s="75"/>
      <c r="UZK52" s="75"/>
      <c r="UZL52" s="75"/>
      <c r="UZM52" s="75"/>
      <c r="UZN52" s="75"/>
      <c r="UZO52" s="75"/>
      <c r="UZP52" s="75"/>
      <c r="UZQ52" s="75"/>
      <c r="UZR52" s="75"/>
      <c r="UZS52" s="75"/>
      <c r="UZT52" s="75"/>
      <c r="UZU52" s="75"/>
      <c r="UZV52" s="75"/>
      <c r="UZW52" s="75"/>
      <c r="UZX52" s="75"/>
      <c r="UZY52" s="75"/>
      <c r="UZZ52" s="75"/>
      <c r="VAA52" s="75"/>
      <c r="VAB52" s="75"/>
      <c r="VAC52" s="75"/>
      <c r="VAD52" s="75"/>
      <c r="VAE52" s="75"/>
      <c r="VAF52" s="75"/>
      <c r="VAG52" s="75"/>
      <c r="VAH52" s="75"/>
      <c r="VAI52" s="75"/>
      <c r="VAJ52" s="75"/>
      <c r="VAK52" s="75"/>
      <c r="VAL52" s="75"/>
      <c r="VAM52" s="75"/>
      <c r="VAN52" s="75"/>
      <c r="VAO52" s="75"/>
      <c r="VAP52" s="75"/>
      <c r="VAQ52" s="75"/>
      <c r="VAR52" s="75"/>
      <c r="VAS52" s="75"/>
      <c r="VAT52" s="75"/>
      <c r="VAU52" s="75"/>
      <c r="VAV52" s="75"/>
      <c r="VAW52" s="75"/>
      <c r="VAX52" s="75"/>
      <c r="VAY52" s="75"/>
      <c r="VAZ52" s="75"/>
      <c r="VBA52" s="75"/>
      <c r="VBB52" s="75"/>
      <c r="VBC52" s="75"/>
      <c r="VBD52" s="75"/>
      <c r="VBE52" s="75"/>
      <c r="VBF52" s="75"/>
      <c r="VBG52" s="75"/>
      <c r="VBH52" s="75"/>
      <c r="VBI52" s="75"/>
      <c r="VBJ52" s="75"/>
      <c r="VBK52" s="75"/>
      <c r="VBL52" s="75"/>
      <c r="VBM52" s="75"/>
      <c r="VBN52" s="75"/>
      <c r="VBO52" s="75"/>
      <c r="VBP52" s="75"/>
      <c r="VBQ52" s="75"/>
      <c r="VBR52" s="75"/>
      <c r="VBS52" s="75"/>
      <c r="VBT52" s="75"/>
      <c r="VBU52" s="75"/>
      <c r="VBV52" s="75"/>
      <c r="VBW52" s="75"/>
      <c r="VBX52" s="75"/>
      <c r="VBY52" s="75"/>
      <c r="VBZ52" s="75"/>
      <c r="VCA52" s="75"/>
      <c r="VCB52" s="75"/>
      <c r="VCC52" s="75"/>
      <c r="VCD52" s="75"/>
      <c r="VCE52" s="75"/>
      <c r="VCF52" s="75"/>
      <c r="VCG52" s="75"/>
      <c r="VCH52" s="75"/>
      <c r="VCI52" s="75"/>
      <c r="VCJ52" s="75"/>
      <c r="VCK52" s="75"/>
      <c r="VCL52" s="75"/>
      <c r="VCM52" s="75"/>
      <c r="VCN52" s="75"/>
      <c r="VCO52" s="75"/>
      <c r="VCP52" s="75"/>
      <c r="VCQ52" s="75"/>
      <c r="VCR52" s="75"/>
      <c r="VCS52" s="75"/>
      <c r="VCT52" s="75"/>
      <c r="VCU52" s="75"/>
      <c r="VCV52" s="75"/>
      <c r="VCW52" s="75"/>
      <c r="VCX52" s="75"/>
      <c r="VCY52" s="75"/>
      <c r="VCZ52" s="75"/>
      <c r="VDA52" s="75"/>
      <c r="VDB52" s="75"/>
      <c r="VDC52" s="75"/>
      <c r="VDD52" s="75"/>
      <c r="VDE52" s="75"/>
      <c r="VDF52" s="75"/>
      <c r="VDG52" s="75"/>
      <c r="VDH52" s="75"/>
      <c r="VDI52" s="75"/>
      <c r="VDJ52" s="75"/>
      <c r="VDK52" s="75"/>
      <c r="VDL52" s="75"/>
      <c r="VDM52" s="75"/>
      <c r="VDN52" s="75"/>
      <c r="VDO52" s="75"/>
      <c r="VDP52" s="75"/>
      <c r="VDQ52" s="75"/>
      <c r="VDR52" s="75"/>
      <c r="VDS52" s="75"/>
      <c r="VDT52" s="75"/>
      <c r="VDU52" s="75"/>
      <c r="VDV52" s="75"/>
      <c r="VDW52" s="75"/>
      <c r="VDX52" s="75"/>
      <c r="VDY52" s="75"/>
      <c r="VDZ52" s="75"/>
      <c r="VEA52" s="75"/>
      <c r="VEB52" s="75"/>
      <c r="VEC52" s="75"/>
      <c r="VED52" s="75"/>
      <c r="VEE52" s="75"/>
      <c r="VEF52" s="75"/>
      <c r="VEG52" s="75"/>
      <c r="VEH52" s="75"/>
      <c r="VEI52" s="75"/>
      <c r="VEJ52" s="75"/>
      <c r="VEK52" s="75"/>
      <c r="VEL52" s="75"/>
      <c r="VEM52" s="75"/>
      <c r="VEN52" s="75"/>
      <c r="VEO52" s="75"/>
      <c r="VEP52" s="75"/>
      <c r="VEQ52" s="75"/>
      <c r="VER52" s="75"/>
      <c r="VES52" s="75"/>
      <c r="VET52" s="75"/>
      <c r="VEU52" s="75"/>
      <c r="VEV52" s="75"/>
      <c r="VEW52" s="75"/>
      <c r="VEX52" s="75"/>
      <c r="VEY52" s="75"/>
      <c r="VEZ52" s="75"/>
      <c r="VFA52" s="75"/>
      <c r="VFB52" s="75"/>
      <c r="VFC52" s="75"/>
      <c r="VFD52" s="75"/>
      <c r="VFE52" s="75"/>
      <c r="VFF52" s="75"/>
      <c r="VFG52" s="75"/>
      <c r="VFH52" s="75"/>
      <c r="VFI52" s="75"/>
      <c r="VFJ52" s="75"/>
      <c r="VFK52" s="75"/>
      <c r="VFL52" s="75"/>
      <c r="VFM52" s="75"/>
      <c r="VFN52" s="75"/>
      <c r="VFO52" s="75"/>
      <c r="VFP52" s="75"/>
      <c r="VFQ52" s="75"/>
      <c r="VFR52" s="75"/>
      <c r="VFS52" s="75"/>
      <c r="VFT52" s="75"/>
      <c r="VFU52" s="75"/>
      <c r="VFV52" s="75"/>
      <c r="VFW52" s="75"/>
      <c r="VFX52" s="75"/>
      <c r="VFY52" s="75"/>
      <c r="VFZ52" s="75"/>
      <c r="VGA52" s="75"/>
      <c r="VGB52" s="75"/>
      <c r="VGC52" s="75"/>
      <c r="VGD52" s="75"/>
      <c r="VGE52" s="75"/>
      <c r="VGF52" s="75"/>
      <c r="VGG52" s="75"/>
      <c r="VGH52" s="75"/>
      <c r="VGI52" s="75"/>
      <c r="VGJ52" s="75"/>
      <c r="VGK52" s="75"/>
      <c r="VGL52" s="75"/>
      <c r="VGM52" s="75"/>
      <c r="VGN52" s="75"/>
      <c r="VGO52" s="75"/>
      <c r="VGP52" s="75"/>
      <c r="VGQ52" s="75"/>
      <c r="VGR52" s="75"/>
      <c r="VGS52" s="75"/>
      <c r="VGT52" s="75"/>
      <c r="VGU52" s="75"/>
      <c r="VGV52" s="75"/>
      <c r="VGW52" s="75"/>
      <c r="VGX52" s="75"/>
      <c r="VGY52" s="75"/>
      <c r="VGZ52" s="75"/>
      <c r="VHA52" s="75"/>
      <c r="VHB52" s="75"/>
      <c r="VHC52" s="75"/>
      <c r="VHD52" s="75"/>
      <c r="VHE52" s="75"/>
      <c r="VHF52" s="75"/>
      <c r="VHG52" s="75"/>
      <c r="VHH52" s="75"/>
      <c r="VHI52" s="75"/>
      <c r="VHJ52" s="75"/>
      <c r="VHK52" s="75"/>
      <c r="VHL52" s="75"/>
      <c r="VHM52" s="75"/>
      <c r="VHN52" s="75"/>
      <c r="VHO52" s="75"/>
      <c r="VHP52" s="75"/>
      <c r="VHQ52" s="75"/>
      <c r="VHR52" s="75"/>
      <c r="VHS52" s="75"/>
      <c r="VHT52" s="75"/>
      <c r="VHU52" s="75"/>
      <c r="VHV52" s="75"/>
      <c r="VHW52" s="75"/>
      <c r="VHX52" s="75"/>
      <c r="VHY52" s="75"/>
      <c r="VHZ52" s="75"/>
      <c r="VIA52" s="75"/>
      <c r="VIB52" s="75"/>
      <c r="VIC52" s="75"/>
      <c r="VID52" s="75"/>
      <c r="VIE52" s="75"/>
      <c r="VIF52" s="75"/>
      <c r="VIG52" s="75"/>
      <c r="VIH52" s="75"/>
      <c r="VII52" s="75"/>
      <c r="VIJ52" s="75"/>
      <c r="VIK52" s="75"/>
      <c r="VIL52" s="75"/>
      <c r="VIM52" s="75"/>
      <c r="VIN52" s="75"/>
      <c r="VIO52" s="75"/>
      <c r="VIP52" s="75"/>
      <c r="VIQ52" s="75"/>
      <c r="VIR52" s="75"/>
      <c r="VIS52" s="75"/>
      <c r="VIT52" s="75"/>
      <c r="VIU52" s="75"/>
      <c r="VIV52" s="75"/>
      <c r="VIW52" s="75"/>
      <c r="VIX52" s="75"/>
      <c r="VIY52" s="75"/>
      <c r="VIZ52" s="75"/>
      <c r="VJA52" s="75"/>
      <c r="VJB52" s="75"/>
      <c r="VJC52" s="75"/>
      <c r="VJD52" s="75"/>
      <c r="VJE52" s="75"/>
      <c r="VJF52" s="75"/>
      <c r="VJG52" s="75"/>
      <c r="VJH52" s="75"/>
      <c r="VJI52" s="75"/>
      <c r="VJJ52" s="75"/>
      <c r="VJK52" s="75"/>
      <c r="VJL52" s="75"/>
      <c r="VJM52" s="75"/>
      <c r="VJN52" s="75"/>
      <c r="VJO52" s="75"/>
      <c r="VJP52" s="75"/>
      <c r="VJQ52" s="75"/>
      <c r="VJR52" s="75"/>
      <c r="VJS52" s="75"/>
      <c r="VJT52" s="75"/>
      <c r="VJU52" s="75"/>
      <c r="VJV52" s="75"/>
      <c r="VJW52" s="75"/>
      <c r="VJX52" s="75"/>
      <c r="VJY52" s="75"/>
      <c r="VJZ52" s="75"/>
      <c r="VKA52" s="75"/>
      <c r="VKB52" s="75"/>
      <c r="VKC52" s="75"/>
      <c r="VKD52" s="75"/>
      <c r="VKE52" s="75"/>
      <c r="VKF52" s="75"/>
      <c r="VKG52" s="75"/>
      <c r="VKH52" s="75"/>
      <c r="VKI52" s="75"/>
      <c r="VKJ52" s="75"/>
      <c r="VKK52" s="75"/>
      <c r="VKL52" s="75"/>
      <c r="VKM52" s="75"/>
      <c r="VKN52" s="75"/>
      <c r="VKO52" s="75"/>
      <c r="VKP52" s="75"/>
      <c r="VKQ52" s="75"/>
      <c r="VKR52" s="75"/>
      <c r="VKS52" s="75"/>
      <c r="VKT52" s="75"/>
      <c r="VKU52" s="75"/>
      <c r="VKV52" s="75"/>
      <c r="VKW52" s="75"/>
      <c r="VKX52" s="75"/>
      <c r="VKY52" s="75"/>
      <c r="VKZ52" s="75"/>
      <c r="VLA52" s="75"/>
      <c r="VLB52" s="75"/>
      <c r="VLC52" s="75"/>
      <c r="VLD52" s="75"/>
      <c r="VLE52" s="75"/>
      <c r="VLF52" s="75"/>
      <c r="VLG52" s="75"/>
      <c r="VLH52" s="75"/>
      <c r="VLI52" s="75"/>
      <c r="VLJ52" s="75"/>
      <c r="VLK52" s="75"/>
      <c r="VLL52" s="75"/>
      <c r="VLM52" s="75"/>
      <c r="VLN52" s="75"/>
      <c r="VLO52" s="75"/>
      <c r="VLP52" s="75"/>
      <c r="VLQ52" s="75"/>
      <c r="VLR52" s="75"/>
      <c r="VLS52" s="75"/>
      <c r="VLT52" s="75"/>
      <c r="VLU52" s="75"/>
      <c r="VLV52" s="75"/>
      <c r="VLW52" s="75"/>
      <c r="VLX52" s="75"/>
      <c r="VLY52" s="75"/>
      <c r="VLZ52" s="75"/>
      <c r="VMA52" s="75"/>
      <c r="VMB52" s="75"/>
      <c r="VMC52" s="75"/>
      <c r="VMD52" s="75"/>
      <c r="VME52" s="75"/>
      <c r="VMF52" s="75"/>
      <c r="VMG52" s="75"/>
      <c r="VMH52" s="75"/>
      <c r="VMI52" s="75"/>
      <c r="VMJ52" s="75"/>
      <c r="VMK52" s="75"/>
      <c r="VML52" s="75"/>
      <c r="VMM52" s="75"/>
      <c r="VMN52" s="75"/>
      <c r="VMO52" s="75"/>
      <c r="VMP52" s="75"/>
      <c r="VMQ52" s="75"/>
      <c r="VMR52" s="75"/>
      <c r="VMS52" s="75"/>
      <c r="VMT52" s="75"/>
      <c r="VMU52" s="75"/>
      <c r="VMV52" s="75"/>
      <c r="VMW52" s="75"/>
      <c r="VMX52" s="75"/>
      <c r="VMY52" s="75"/>
      <c r="VMZ52" s="75"/>
      <c r="VNA52" s="75"/>
      <c r="VNB52" s="75"/>
      <c r="VNC52" s="75"/>
      <c r="VND52" s="75"/>
      <c r="VNE52" s="75"/>
      <c r="VNF52" s="75"/>
      <c r="VNG52" s="75"/>
      <c r="VNH52" s="75"/>
      <c r="VNI52" s="75"/>
      <c r="VNJ52" s="75"/>
      <c r="VNK52" s="75"/>
      <c r="VNL52" s="75"/>
      <c r="VNM52" s="75"/>
      <c r="VNN52" s="75"/>
      <c r="VNO52" s="75"/>
      <c r="VNP52" s="75"/>
      <c r="VNQ52" s="75"/>
      <c r="VNR52" s="75"/>
      <c r="VNS52" s="75"/>
      <c r="VNT52" s="75"/>
      <c r="VNU52" s="75"/>
      <c r="VNV52" s="75"/>
      <c r="VNW52" s="75"/>
      <c r="VNX52" s="75"/>
      <c r="VNY52" s="75"/>
      <c r="VNZ52" s="75"/>
      <c r="VOA52" s="75"/>
      <c r="VOB52" s="75"/>
      <c r="VOC52" s="75"/>
      <c r="VOD52" s="75"/>
      <c r="VOE52" s="75"/>
      <c r="VOF52" s="75"/>
      <c r="VOG52" s="75"/>
      <c r="VOH52" s="75"/>
      <c r="VOI52" s="75"/>
      <c r="VOJ52" s="75"/>
      <c r="VOK52" s="75"/>
      <c r="VOL52" s="75"/>
      <c r="VOM52" s="75"/>
      <c r="VON52" s="75"/>
      <c r="VOO52" s="75"/>
      <c r="VOP52" s="75"/>
      <c r="VOQ52" s="75"/>
      <c r="VOR52" s="75"/>
      <c r="VOS52" s="75"/>
      <c r="VOT52" s="75"/>
      <c r="VOU52" s="75"/>
      <c r="VOV52" s="75"/>
      <c r="VOW52" s="75"/>
      <c r="VOX52" s="75"/>
      <c r="VOY52" s="75"/>
      <c r="VOZ52" s="75"/>
      <c r="VPA52" s="75"/>
      <c r="VPB52" s="75"/>
      <c r="VPC52" s="75"/>
      <c r="VPD52" s="75"/>
      <c r="VPE52" s="75"/>
      <c r="VPF52" s="75"/>
      <c r="VPG52" s="75"/>
      <c r="VPH52" s="75"/>
      <c r="VPI52" s="75"/>
      <c r="VPJ52" s="75"/>
      <c r="VPK52" s="75"/>
      <c r="VPL52" s="75"/>
      <c r="VPM52" s="75"/>
      <c r="VPN52" s="75"/>
      <c r="VPO52" s="75"/>
      <c r="VPP52" s="75"/>
      <c r="VPQ52" s="75"/>
      <c r="VPR52" s="75"/>
      <c r="VPS52" s="75"/>
      <c r="VPT52" s="75"/>
      <c r="VPU52" s="75"/>
      <c r="VPV52" s="75"/>
      <c r="VPW52" s="75"/>
      <c r="VPX52" s="75"/>
      <c r="VPY52" s="75"/>
      <c r="VPZ52" s="75"/>
      <c r="VQA52" s="75"/>
      <c r="VQB52" s="75"/>
      <c r="VQC52" s="75"/>
      <c r="VQD52" s="75"/>
      <c r="VQE52" s="75"/>
      <c r="VQF52" s="75"/>
      <c r="VQG52" s="75"/>
      <c r="VQH52" s="75"/>
      <c r="VQI52" s="75"/>
      <c r="VQJ52" s="75"/>
      <c r="VQK52" s="75"/>
      <c r="VQL52" s="75"/>
      <c r="VQM52" s="75"/>
      <c r="VQN52" s="75"/>
      <c r="VQO52" s="75"/>
      <c r="VQP52" s="75"/>
      <c r="VQQ52" s="75"/>
      <c r="VQR52" s="75"/>
      <c r="VQS52" s="75"/>
      <c r="VQT52" s="75"/>
      <c r="VQU52" s="75"/>
      <c r="VQV52" s="75"/>
      <c r="VQW52" s="75"/>
      <c r="VQX52" s="75"/>
      <c r="VQY52" s="75"/>
      <c r="VQZ52" s="75"/>
      <c r="VRA52" s="75"/>
      <c r="VRB52" s="75"/>
      <c r="VRC52" s="75"/>
      <c r="VRD52" s="75"/>
      <c r="VRE52" s="75"/>
      <c r="VRF52" s="75"/>
      <c r="VRG52" s="75"/>
      <c r="VRH52" s="75"/>
      <c r="VRI52" s="75"/>
      <c r="VRJ52" s="75"/>
      <c r="VRK52" s="75"/>
      <c r="VRL52" s="75"/>
      <c r="VRM52" s="75"/>
      <c r="VRN52" s="75"/>
      <c r="VRO52" s="75"/>
      <c r="VRP52" s="75"/>
      <c r="VRQ52" s="75"/>
      <c r="VRR52" s="75"/>
      <c r="VRS52" s="75"/>
      <c r="VRT52" s="75"/>
      <c r="VRU52" s="75"/>
      <c r="VRV52" s="75"/>
      <c r="VRW52" s="75"/>
      <c r="VRX52" s="75"/>
      <c r="VRY52" s="75"/>
      <c r="VRZ52" s="75"/>
      <c r="VSA52" s="75"/>
      <c r="VSB52" s="75"/>
      <c r="VSC52" s="75"/>
      <c r="VSD52" s="75"/>
      <c r="VSE52" s="75"/>
      <c r="VSF52" s="75"/>
      <c r="VSG52" s="75"/>
      <c r="VSH52" s="75"/>
      <c r="VSI52" s="75"/>
      <c r="VSJ52" s="75"/>
      <c r="VSK52" s="75"/>
      <c r="VSL52" s="75"/>
      <c r="VSM52" s="75"/>
      <c r="VSN52" s="75"/>
      <c r="VSO52" s="75"/>
      <c r="VSP52" s="75"/>
      <c r="VSQ52" s="75"/>
      <c r="VSR52" s="75"/>
      <c r="VSS52" s="75"/>
      <c r="VST52" s="75"/>
      <c r="VSU52" s="75"/>
      <c r="VSV52" s="75"/>
      <c r="VSW52" s="75"/>
      <c r="VSX52" s="75"/>
      <c r="VSY52" s="75"/>
      <c r="VSZ52" s="75"/>
      <c r="VTA52" s="75"/>
      <c r="VTB52" s="75"/>
      <c r="VTC52" s="75"/>
      <c r="VTD52" s="75"/>
      <c r="VTE52" s="75"/>
      <c r="VTF52" s="75"/>
      <c r="VTG52" s="75"/>
      <c r="VTH52" s="75"/>
      <c r="VTI52" s="75"/>
      <c r="VTJ52" s="75"/>
      <c r="VTK52" s="75"/>
      <c r="VTL52" s="75"/>
      <c r="VTM52" s="75"/>
      <c r="VTN52" s="75"/>
      <c r="VTO52" s="75"/>
      <c r="VTP52" s="75"/>
      <c r="VTQ52" s="75"/>
      <c r="VTR52" s="75"/>
      <c r="VTS52" s="75"/>
      <c r="VTT52" s="75"/>
      <c r="VTU52" s="75"/>
      <c r="VTV52" s="75"/>
      <c r="VTW52" s="75"/>
      <c r="VTX52" s="75"/>
      <c r="VTY52" s="75"/>
      <c r="VTZ52" s="75"/>
      <c r="VUA52" s="75"/>
      <c r="VUB52" s="75"/>
      <c r="VUC52" s="75"/>
      <c r="VUD52" s="75"/>
      <c r="VUE52" s="75"/>
      <c r="VUF52" s="75"/>
      <c r="VUG52" s="75"/>
      <c r="VUH52" s="75"/>
      <c r="VUI52" s="75"/>
      <c r="VUJ52" s="75"/>
      <c r="VUK52" s="75"/>
      <c r="VUL52" s="75"/>
      <c r="VUM52" s="75"/>
      <c r="VUN52" s="75"/>
      <c r="VUO52" s="75"/>
      <c r="VUP52" s="75"/>
      <c r="VUQ52" s="75"/>
      <c r="VUR52" s="75"/>
      <c r="VUS52" s="75"/>
      <c r="VUT52" s="75"/>
      <c r="VUU52" s="75"/>
      <c r="VUV52" s="75"/>
      <c r="VUW52" s="75"/>
      <c r="VUX52" s="75"/>
      <c r="VUY52" s="75"/>
      <c r="VUZ52" s="75"/>
      <c r="VVA52" s="75"/>
      <c r="VVB52" s="75"/>
      <c r="VVC52" s="75"/>
      <c r="VVD52" s="75"/>
      <c r="VVE52" s="75"/>
      <c r="VVF52" s="75"/>
      <c r="VVG52" s="75"/>
      <c r="VVH52" s="75"/>
      <c r="VVI52" s="75"/>
      <c r="VVJ52" s="75"/>
      <c r="VVK52" s="75"/>
      <c r="VVL52" s="75"/>
      <c r="VVM52" s="75"/>
      <c r="VVN52" s="75"/>
      <c r="VVO52" s="75"/>
      <c r="VVP52" s="75"/>
      <c r="VVQ52" s="75"/>
      <c r="VVR52" s="75"/>
      <c r="VVS52" s="75"/>
      <c r="VVT52" s="75"/>
      <c r="VVU52" s="75"/>
      <c r="VVV52" s="75"/>
      <c r="VVW52" s="75"/>
      <c r="VVX52" s="75"/>
      <c r="VVY52" s="75"/>
      <c r="VVZ52" s="75"/>
      <c r="VWA52" s="75"/>
      <c r="VWB52" s="75"/>
      <c r="VWC52" s="75"/>
      <c r="VWD52" s="75"/>
      <c r="VWE52" s="75"/>
      <c r="VWF52" s="75"/>
      <c r="VWG52" s="75"/>
      <c r="VWH52" s="75"/>
      <c r="VWI52" s="75"/>
      <c r="VWJ52" s="75"/>
      <c r="VWK52" s="75"/>
      <c r="VWL52" s="75"/>
      <c r="VWM52" s="75"/>
      <c r="VWN52" s="75"/>
      <c r="VWO52" s="75"/>
      <c r="VWP52" s="75"/>
      <c r="VWQ52" s="75"/>
      <c r="VWR52" s="75"/>
      <c r="VWS52" s="75"/>
      <c r="VWT52" s="75"/>
      <c r="VWU52" s="75"/>
      <c r="VWV52" s="75"/>
      <c r="VWW52" s="75"/>
      <c r="VWX52" s="75"/>
      <c r="VWY52" s="75"/>
      <c r="VWZ52" s="75"/>
      <c r="VXA52" s="75"/>
      <c r="VXB52" s="75"/>
      <c r="VXC52" s="75"/>
      <c r="VXD52" s="75"/>
      <c r="VXE52" s="75"/>
      <c r="VXF52" s="75"/>
      <c r="VXG52" s="75"/>
      <c r="VXH52" s="75"/>
      <c r="VXI52" s="75"/>
      <c r="VXJ52" s="75"/>
      <c r="VXK52" s="75"/>
      <c r="VXL52" s="75"/>
      <c r="VXM52" s="75"/>
      <c r="VXN52" s="75"/>
      <c r="VXO52" s="75"/>
      <c r="VXP52" s="75"/>
      <c r="VXQ52" s="75"/>
      <c r="VXR52" s="75"/>
      <c r="VXS52" s="75"/>
      <c r="VXT52" s="75"/>
      <c r="VXU52" s="75"/>
      <c r="VXV52" s="75"/>
      <c r="VXW52" s="75"/>
      <c r="VXX52" s="75"/>
      <c r="VXY52" s="75"/>
      <c r="VXZ52" s="75"/>
      <c r="VYA52" s="75"/>
      <c r="VYB52" s="75"/>
      <c r="VYC52" s="75"/>
      <c r="VYD52" s="75"/>
      <c r="VYE52" s="75"/>
      <c r="VYF52" s="75"/>
      <c r="VYG52" s="75"/>
      <c r="VYH52" s="75"/>
      <c r="VYI52" s="75"/>
      <c r="VYJ52" s="75"/>
      <c r="VYK52" s="75"/>
      <c r="VYL52" s="75"/>
      <c r="VYM52" s="75"/>
      <c r="VYN52" s="75"/>
      <c r="VYO52" s="75"/>
      <c r="VYP52" s="75"/>
      <c r="VYQ52" s="75"/>
      <c r="VYR52" s="75"/>
      <c r="VYS52" s="75"/>
      <c r="VYT52" s="75"/>
      <c r="VYU52" s="75"/>
      <c r="VYV52" s="75"/>
      <c r="VYW52" s="75"/>
      <c r="VYX52" s="75"/>
      <c r="VYY52" s="75"/>
      <c r="VYZ52" s="75"/>
      <c r="VZA52" s="75"/>
      <c r="VZB52" s="75"/>
      <c r="VZC52" s="75"/>
      <c r="VZD52" s="75"/>
      <c r="VZE52" s="75"/>
      <c r="VZF52" s="75"/>
      <c r="VZG52" s="75"/>
      <c r="VZH52" s="75"/>
      <c r="VZI52" s="75"/>
      <c r="VZJ52" s="75"/>
      <c r="VZK52" s="75"/>
      <c r="VZL52" s="75"/>
      <c r="VZM52" s="75"/>
      <c r="VZN52" s="75"/>
      <c r="VZO52" s="75"/>
      <c r="VZP52" s="75"/>
      <c r="VZQ52" s="75"/>
      <c r="VZR52" s="75"/>
      <c r="VZS52" s="75"/>
      <c r="VZT52" s="75"/>
      <c r="VZU52" s="75"/>
      <c r="VZV52" s="75"/>
      <c r="VZW52" s="75"/>
      <c r="VZX52" s="75"/>
      <c r="VZY52" s="75"/>
      <c r="VZZ52" s="75"/>
      <c r="WAA52" s="75"/>
      <c r="WAB52" s="75"/>
      <c r="WAC52" s="75"/>
      <c r="WAD52" s="75"/>
      <c r="WAE52" s="75"/>
      <c r="WAF52" s="75"/>
      <c r="WAG52" s="75"/>
      <c r="WAH52" s="75"/>
      <c r="WAI52" s="75"/>
      <c r="WAJ52" s="75"/>
      <c r="WAK52" s="75"/>
      <c r="WAL52" s="75"/>
      <c r="WAM52" s="75"/>
      <c r="WAN52" s="75"/>
      <c r="WAO52" s="75"/>
      <c r="WAP52" s="75"/>
      <c r="WAQ52" s="75"/>
      <c r="WAR52" s="75"/>
      <c r="WAS52" s="75"/>
      <c r="WAT52" s="75"/>
      <c r="WAU52" s="75"/>
      <c r="WAV52" s="75"/>
      <c r="WAW52" s="75"/>
      <c r="WAX52" s="75"/>
      <c r="WAY52" s="75"/>
      <c r="WAZ52" s="75"/>
      <c r="WBA52" s="75"/>
      <c r="WBB52" s="75"/>
      <c r="WBC52" s="75"/>
      <c r="WBD52" s="75"/>
      <c r="WBE52" s="75"/>
      <c r="WBF52" s="75"/>
      <c r="WBG52" s="75"/>
      <c r="WBH52" s="75"/>
      <c r="WBI52" s="75"/>
      <c r="WBJ52" s="75"/>
      <c r="WBK52" s="75"/>
      <c r="WBL52" s="75"/>
      <c r="WBM52" s="75"/>
      <c r="WBN52" s="75"/>
      <c r="WBO52" s="75"/>
      <c r="WBP52" s="75"/>
      <c r="WBQ52" s="75"/>
      <c r="WBR52" s="75"/>
      <c r="WBS52" s="75"/>
      <c r="WBT52" s="75"/>
      <c r="WBU52" s="75"/>
      <c r="WBV52" s="75"/>
      <c r="WBW52" s="75"/>
      <c r="WBX52" s="75"/>
      <c r="WBY52" s="75"/>
      <c r="WBZ52" s="75"/>
      <c r="WCA52" s="75"/>
      <c r="WCB52" s="75"/>
      <c r="WCC52" s="75"/>
      <c r="WCD52" s="75"/>
      <c r="WCE52" s="75"/>
      <c r="WCF52" s="75"/>
      <c r="WCG52" s="75"/>
      <c r="WCH52" s="75"/>
      <c r="WCI52" s="75"/>
      <c r="WCJ52" s="75"/>
      <c r="WCK52" s="75"/>
      <c r="WCL52" s="75"/>
      <c r="WCM52" s="75"/>
      <c r="WCN52" s="75"/>
      <c r="WCO52" s="75"/>
      <c r="WCP52" s="75"/>
      <c r="WCQ52" s="75"/>
      <c r="WCR52" s="75"/>
      <c r="WCS52" s="75"/>
      <c r="WCT52" s="75"/>
      <c r="WCU52" s="75"/>
      <c r="WCV52" s="75"/>
      <c r="WCW52" s="75"/>
      <c r="WCX52" s="75"/>
      <c r="WCY52" s="75"/>
      <c r="WCZ52" s="75"/>
      <c r="WDA52" s="75"/>
      <c r="WDB52" s="75"/>
      <c r="WDC52" s="75"/>
      <c r="WDD52" s="75"/>
      <c r="WDE52" s="75"/>
      <c r="WDF52" s="75"/>
      <c r="WDG52" s="75"/>
      <c r="WDH52" s="75"/>
      <c r="WDI52" s="75"/>
      <c r="WDJ52" s="75"/>
      <c r="WDK52" s="75"/>
      <c r="WDL52" s="75"/>
      <c r="WDM52" s="75"/>
      <c r="WDN52" s="75"/>
      <c r="WDO52" s="75"/>
      <c r="WDP52" s="75"/>
      <c r="WDQ52" s="75"/>
      <c r="WDR52" s="75"/>
      <c r="WDS52" s="75"/>
      <c r="WDT52" s="75"/>
      <c r="WDU52" s="75"/>
      <c r="WDV52" s="75"/>
      <c r="WDW52" s="75"/>
      <c r="WDX52" s="75"/>
      <c r="WDY52" s="75"/>
      <c r="WDZ52" s="75"/>
      <c r="WEA52" s="75"/>
      <c r="WEB52" s="75"/>
      <c r="WEC52" s="75"/>
      <c r="WED52" s="75"/>
      <c r="WEE52" s="75"/>
      <c r="WEF52" s="75"/>
      <c r="WEG52" s="75"/>
      <c r="WEH52" s="75"/>
      <c r="WEI52" s="75"/>
      <c r="WEJ52" s="75"/>
      <c r="WEK52" s="75"/>
      <c r="WEL52" s="75"/>
      <c r="WEM52" s="75"/>
      <c r="WEN52" s="75"/>
      <c r="WEO52" s="75"/>
      <c r="WEP52" s="75"/>
      <c r="WEQ52" s="75"/>
      <c r="WER52" s="75"/>
      <c r="WES52" s="75"/>
      <c r="WET52" s="75"/>
      <c r="WEU52" s="75"/>
      <c r="WEV52" s="75"/>
      <c r="WEW52" s="75"/>
      <c r="WEX52" s="75"/>
      <c r="WEY52" s="75"/>
      <c r="WEZ52" s="75"/>
      <c r="WFA52" s="75"/>
      <c r="WFB52" s="75"/>
      <c r="WFC52" s="75"/>
      <c r="WFD52" s="75"/>
      <c r="WFE52" s="75"/>
      <c r="WFF52" s="75"/>
      <c r="WFG52" s="75"/>
      <c r="WFH52" s="75"/>
      <c r="WFI52" s="75"/>
      <c r="WFJ52" s="75"/>
      <c r="WFK52" s="75"/>
      <c r="WFL52" s="75"/>
      <c r="WFM52" s="75"/>
      <c r="WFN52" s="75"/>
      <c r="WFO52" s="75"/>
      <c r="WFP52" s="75"/>
      <c r="WFQ52" s="75"/>
      <c r="WFR52" s="75"/>
      <c r="WFS52" s="75"/>
      <c r="WFT52" s="75"/>
      <c r="WFU52" s="75"/>
      <c r="WFV52" s="75"/>
      <c r="WFW52" s="75"/>
      <c r="WFX52" s="75"/>
      <c r="WFY52" s="75"/>
      <c r="WFZ52" s="75"/>
      <c r="WGA52" s="75"/>
      <c r="WGB52" s="75"/>
      <c r="WGC52" s="75"/>
      <c r="WGD52" s="75"/>
      <c r="WGE52" s="75"/>
      <c r="WGF52" s="75"/>
      <c r="WGG52" s="75"/>
      <c r="WGH52" s="75"/>
      <c r="WGI52" s="75"/>
      <c r="WGJ52" s="75"/>
      <c r="WGK52" s="75"/>
      <c r="WGL52" s="75"/>
      <c r="WGM52" s="75"/>
      <c r="WGN52" s="75"/>
      <c r="WGO52" s="75"/>
      <c r="WGP52" s="75"/>
      <c r="WGQ52" s="75"/>
      <c r="WGR52" s="75"/>
      <c r="WGS52" s="75"/>
      <c r="WGT52" s="75"/>
      <c r="WGU52" s="75"/>
      <c r="WGV52" s="75"/>
      <c r="WGW52" s="75"/>
      <c r="WGX52" s="75"/>
      <c r="WGY52" s="75"/>
      <c r="WGZ52" s="75"/>
      <c r="WHA52" s="75"/>
      <c r="WHB52" s="75"/>
      <c r="WHC52" s="75"/>
      <c r="WHD52" s="75"/>
      <c r="WHE52" s="75"/>
      <c r="WHF52" s="75"/>
      <c r="WHG52" s="75"/>
      <c r="WHH52" s="75"/>
      <c r="WHI52" s="75"/>
      <c r="WHJ52" s="75"/>
      <c r="WHK52" s="75"/>
      <c r="WHL52" s="75"/>
      <c r="WHM52" s="75"/>
      <c r="WHN52" s="75"/>
      <c r="WHO52" s="75"/>
      <c r="WHP52" s="75"/>
      <c r="WHQ52" s="75"/>
      <c r="WHR52" s="75"/>
      <c r="WHS52" s="75"/>
      <c r="WHT52" s="75"/>
      <c r="WHU52" s="75"/>
      <c r="WHV52" s="75"/>
      <c r="WHW52" s="75"/>
      <c r="WHX52" s="75"/>
      <c r="WHY52" s="75"/>
      <c r="WHZ52" s="75"/>
      <c r="WIA52" s="75"/>
      <c r="WIB52" s="75"/>
      <c r="WIC52" s="75"/>
      <c r="WID52" s="75"/>
      <c r="WIE52" s="75"/>
      <c r="WIF52" s="75"/>
      <c r="WIG52" s="75"/>
      <c r="WIH52" s="75"/>
      <c r="WII52" s="75"/>
      <c r="WIJ52" s="75"/>
      <c r="WIK52" s="75"/>
      <c r="WIL52" s="75"/>
      <c r="WIM52" s="75"/>
      <c r="WIN52" s="75"/>
      <c r="WIO52" s="75"/>
      <c r="WIP52" s="75"/>
      <c r="WIQ52" s="75"/>
      <c r="WIR52" s="75"/>
      <c r="WIS52" s="75"/>
      <c r="WIT52" s="75"/>
      <c r="WIU52" s="75"/>
      <c r="WIV52" s="75"/>
      <c r="WIW52" s="75"/>
      <c r="WIX52" s="75"/>
      <c r="WIY52" s="75"/>
      <c r="WIZ52" s="75"/>
      <c r="WJA52" s="75"/>
      <c r="WJB52" s="75"/>
      <c r="WJC52" s="75"/>
      <c r="WJD52" s="75"/>
      <c r="WJE52" s="75"/>
      <c r="WJF52" s="75"/>
      <c r="WJG52" s="75"/>
      <c r="WJH52" s="75"/>
      <c r="WJI52" s="75"/>
      <c r="WJJ52" s="75"/>
      <c r="WJK52" s="75"/>
      <c r="WJL52" s="75"/>
      <c r="WJM52" s="75"/>
      <c r="WJN52" s="75"/>
      <c r="WJO52" s="75"/>
      <c r="WJP52" s="75"/>
      <c r="WJQ52" s="75"/>
      <c r="WJR52" s="75"/>
      <c r="WJS52" s="75"/>
      <c r="WJT52" s="75"/>
      <c r="WJU52" s="75"/>
      <c r="WJV52" s="75"/>
      <c r="WJW52" s="75"/>
      <c r="WJX52" s="75"/>
      <c r="WJY52" s="75"/>
      <c r="WJZ52" s="75"/>
      <c r="WKA52" s="75"/>
      <c r="WKB52" s="75"/>
      <c r="WKC52" s="75"/>
      <c r="WKD52" s="75"/>
      <c r="WKE52" s="75"/>
      <c r="WKF52" s="75"/>
      <c r="WKG52" s="75"/>
      <c r="WKH52" s="75"/>
      <c r="WKI52" s="75"/>
      <c r="WKJ52" s="75"/>
      <c r="WKK52" s="75"/>
      <c r="WKL52" s="75"/>
      <c r="WKM52" s="75"/>
      <c r="WKN52" s="75"/>
      <c r="WKO52" s="75"/>
      <c r="WKP52" s="75"/>
      <c r="WKQ52" s="75"/>
      <c r="WKR52" s="75"/>
      <c r="WKS52" s="75"/>
      <c r="WKT52" s="75"/>
      <c r="WKU52" s="75"/>
      <c r="WKV52" s="75"/>
      <c r="WKW52" s="75"/>
      <c r="WKX52" s="75"/>
      <c r="WKY52" s="75"/>
      <c r="WKZ52" s="75"/>
      <c r="WLA52" s="75"/>
      <c r="WLB52" s="75"/>
      <c r="WLC52" s="75"/>
      <c r="WLD52" s="75"/>
      <c r="WLE52" s="75"/>
      <c r="WLF52" s="75"/>
      <c r="WLG52" s="75"/>
      <c r="WLH52" s="75"/>
      <c r="WLI52" s="75"/>
      <c r="WLJ52" s="75"/>
      <c r="WLK52" s="75"/>
      <c r="WLL52" s="75"/>
      <c r="WLM52" s="75"/>
      <c r="WLN52" s="75"/>
      <c r="WLO52" s="75"/>
      <c r="WLP52" s="75"/>
      <c r="WLQ52" s="75"/>
      <c r="WLR52" s="75"/>
      <c r="WLS52" s="75"/>
      <c r="WLT52" s="75"/>
      <c r="WLU52" s="75"/>
      <c r="WLV52" s="75"/>
      <c r="WLW52" s="75"/>
      <c r="WLX52" s="75"/>
      <c r="WLY52" s="75"/>
      <c r="WLZ52" s="75"/>
      <c r="WMA52" s="75"/>
      <c r="WMB52" s="75"/>
      <c r="WMC52" s="75"/>
      <c r="WMD52" s="75"/>
      <c r="WME52" s="75"/>
      <c r="WMF52" s="75"/>
      <c r="WMG52" s="75"/>
      <c r="WMH52" s="75"/>
      <c r="WMI52" s="75"/>
      <c r="WMJ52" s="75"/>
      <c r="WMK52" s="75"/>
      <c r="WML52" s="75"/>
      <c r="WMM52" s="75"/>
      <c r="WMN52" s="75"/>
      <c r="WMO52" s="75"/>
      <c r="WMP52" s="75"/>
      <c r="WMQ52" s="75"/>
      <c r="WMR52" s="75"/>
      <c r="WMS52" s="75"/>
      <c r="WMT52" s="75"/>
      <c r="WMU52" s="75"/>
      <c r="WMV52" s="75"/>
      <c r="WMW52" s="75"/>
      <c r="WMX52" s="75"/>
      <c r="WMY52" s="75"/>
      <c r="WMZ52" s="75"/>
      <c r="WNA52" s="75"/>
      <c r="WNB52" s="75"/>
      <c r="WNC52" s="75"/>
      <c r="WND52" s="75"/>
      <c r="WNE52" s="75"/>
      <c r="WNF52" s="75"/>
      <c r="WNG52" s="75"/>
      <c r="WNH52" s="75"/>
      <c r="WNI52" s="75"/>
      <c r="WNJ52" s="75"/>
      <c r="WNK52" s="75"/>
      <c r="WNL52" s="75"/>
      <c r="WNM52" s="75"/>
      <c r="WNN52" s="75"/>
      <c r="WNO52" s="75"/>
      <c r="WNP52" s="75"/>
      <c r="WNQ52" s="75"/>
      <c r="WNR52" s="75"/>
      <c r="WNS52" s="75"/>
      <c r="WNT52" s="75"/>
      <c r="WNU52" s="75"/>
      <c r="WNV52" s="75"/>
      <c r="WNW52" s="75"/>
      <c r="WNX52" s="75"/>
      <c r="WNY52" s="75"/>
      <c r="WNZ52" s="75"/>
      <c r="WOA52" s="75"/>
      <c r="WOB52" s="75"/>
      <c r="WOC52" s="75"/>
      <c r="WOD52" s="75"/>
      <c r="WOE52" s="75"/>
      <c r="WOF52" s="75"/>
      <c r="WOG52" s="75"/>
      <c r="WOH52" s="75"/>
      <c r="WOI52" s="75"/>
      <c r="WOJ52" s="75"/>
      <c r="WOK52" s="75"/>
      <c r="WOL52" s="75"/>
      <c r="WOM52" s="75"/>
      <c r="WON52" s="75"/>
      <c r="WOO52" s="75"/>
      <c r="WOP52" s="75"/>
      <c r="WOQ52" s="75"/>
      <c r="WOR52" s="75"/>
      <c r="WOS52" s="75"/>
      <c r="WOT52" s="75"/>
      <c r="WOU52" s="75"/>
      <c r="WOV52" s="75"/>
      <c r="WOW52" s="75"/>
      <c r="WOX52" s="75"/>
      <c r="WOY52" s="75"/>
      <c r="WOZ52" s="75"/>
      <c r="WPA52" s="75"/>
      <c r="WPB52" s="75"/>
      <c r="WPC52" s="75"/>
      <c r="WPD52" s="75"/>
      <c r="WPE52" s="75"/>
      <c r="WPF52" s="75"/>
      <c r="WPG52" s="75"/>
      <c r="WPH52" s="75"/>
      <c r="WPI52" s="75"/>
      <c r="WPJ52" s="75"/>
      <c r="WPK52" s="75"/>
      <c r="WPL52" s="75"/>
      <c r="WPM52" s="75"/>
      <c r="WPN52" s="75"/>
      <c r="WPO52" s="75"/>
      <c r="WPP52" s="75"/>
      <c r="WPQ52" s="75"/>
      <c r="WPR52" s="75"/>
      <c r="WPS52" s="75"/>
      <c r="WPT52" s="75"/>
      <c r="WPU52" s="75"/>
      <c r="WPV52" s="75"/>
      <c r="WPW52" s="75"/>
      <c r="WPX52" s="75"/>
      <c r="WPY52" s="75"/>
      <c r="WPZ52" s="75"/>
      <c r="WQA52" s="75"/>
      <c r="WQB52" s="75"/>
      <c r="WQC52" s="75"/>
      <c r="WQD52" s="75"/>
      <c r="WQE52" s="75"/>
      <c r="WQF52" s="75"/>
      <c r="WQG52" s="75"/>
      <c r="WQH52" s="75"/>
      <c r="WQI52" s="75"/>
      <c r="WQJ52" s="75"/>
      <c r="WQK52" s="75"/>
      <c r="WQL52" s="75"/>
      <c r="WQM52" s="75"/>
      <c r="WQN52" s="75"/>
      <c r="WQO52" s="75"/>
      <c r="WQP52" s="75"/>
      <c r="WQQ52" s="75"/>
      <c r="WQR52" s="75"/>
      <c r="WQS52" s="75"/>
      <c r="WQT52" s="75"/>
      <c r="WQU52" s="75"/>
      <c r="WQV52" s="75"/>
      <c r="WQW52" s="75"/>
      <c r="WQX52" s="75"/>
      <c r="WQY52" s="75"/>
      <c r="WQZ52" s="75"/>
      <c r="WRA52" s="75"/>
      <c r="WRB52" s="75"/>
      <c r="WRC52" s="75"/>
      <c r="WRD52" s="75"/>
      <c r="WRE52" s="75"/>
      <c r="WRF52" s="75"/>
      <c r="WRG52" s="75"/>
      <c r="WRH52" s="75"/>
      <c r="WRI52" s="75"/>
      <c r="WRJ52" s="75"/>
      <c r="WRK52" s="75"/>
      <c r="WRL52" s="75"/>
      <c r="WRM52" s="75"/>
      <c r="WRN52" s="75"/>
      <c r="WRO52" s="75"/>
      <c r="WRP52" s="75"/>
      <c r="WRQ52" s="75"/>
      <c r="WRR52" s="75"/>
      <c r="WRS52" s="75"/>
      <c r="WRT52" s="75"/>
      <c r="WRU52" s="75"/>
      <c r="WRV52" s="75"/>
      <c r="WRW52" s="75"/>
      <c r="WRX52" s="75"/>
      <c r="WRY52" s="75"/>
      <c r="WRZ52" s="75"/>
      <c r="WSA52" s="75"/>
      <c r="WSB52" s="75"/>
      <c r="WSC52" s="75"/>
      <c r="WSD52" s="75"/>
      <c r="WSE52" s="75"/>
      <c r="WSF52" s="75"/>
      <c r="WSG52" s="75"/>
      <c r="WSH52" s="75"/>
      <c r="WSI52" s="75"/>
      <c r="WSJ52" s="75"/>
      <c r="WSK52" s="75"/>
      <c r="WSL52" s="75"/>
      <c r="WSM52" s="75"/>
      <c r="WSN52" s="75"/>
      <c r="WSO52" s="75"/>
      <c r="WSP52" s="75"/>
      <c r="WSQ52" s="75"/>
      <c r="WSR52" s="75"/>
      <c r="WSS52" s="75"/>
      <c r="WST52" s="75"/>
      <c r="WSU52" s="75"/>
      <c r="WSV52" s="75"/>
      <c r="WSW52" s="75"/>
      <c r="WSX52" s="75"/>
      <c r="WSY52" s="75"/>
      <c r="WSZ52" s="75"/>
      <c r="WTA52" s="75"/>
      <c r="WTB52" s="75"/>
      <c r="WTC52" s="75"/>
      <c r="WTD52" s="75"/>
      <c r="WTE52" s="75"/>
      <c r="WTF52" s="75"/>
      <c r="WTG52" s="75"/>
      <c r="WTH52" s="75"/>
      <c r="WTI52" s="75"/>
      <c r="WTJ52" s="75"/>
      <c r="WTK52" s="75"/>
      <c r="WTL52" s="75"/>
      <c r="WTM52" s="75"/>
      <c r="WTN52" s="75"/>
      <c r="WTO52" s="75"/>
      <c r="WTP52" s="75"/>
      <c r="WTQ52" s="75"/>
      <c r="WTR52" s="75"/>
      <c r="WTS52" s="75"/>
      <c r="WTT52" s="75"/>
      <c r="WTU52" s="75"/>
      <c r="WTV52" s="75"/>
      <c r="WTW52" s="75"/>
      <c r="WTX52" s="75"/>
      <c r="WTY52" s="75"/>
      <c r="WTZ52" s="75"/>
      <c r="WUA52" s="75"/>
      <c r="WUB52" s="75"/>
      <c r="WUC52" s="75"/>
      <c r="WUD52" s="75"/>
      <c r="WUE52" s="75"/>
      <c r="WUF52" s="75"/>
      <c r="WUG52" s="75"/>
      <c r="WUH52" s="75"/>
      <c r="WUI52" s="75"/>
      <c r="WUJ52" s="75"/>
      <c r="WUK52" s="75"/>
      <c r="WUL52" s="75"/>
      <c r="WUM52" s="75"/>
      <c r="WUN52" s="75"/>
      <c r="WUO52" s="75"/>
      <c r="WUP52" s="75"/>
      <c r="WUQ52" s="75"/>
      <c r="WUR52" s="75"/>
      <c r="WUS52" s="75"/>
      <c r="WUT52" s="75"/>
      <c r="WUU52" s="75"/>
      <c r="WUV52" s="75"/>
      <c r="WUW52" s="75"/>
      <c r="WUX52" s="75"/>
      <c r="WUY52" s="75"/>
      <c r="WUZ52" s="75"/>
      <c r="WVA52" s="75"/>
      <c r="WVB52" s="75"/>
      <c r="WVC52" s="75"/>
      <c r="WVD52" s="75"/>
      <c r="WVE52" s="75"/>
      <c r="WVF52" s="75"/>
      <c r="WVG52" s="75"/>
      <c r="WVH52" s="75"/>
      <c r="WVI52" s="75"/>
      <c r="WVJ52" s="75"/>
      <c r="WVK52" s="75"/>
      <c r="WVL52" s="75"/>
      <c r="WVM52" s="75"/>
      <c r="WVN52" s="75"/>
      <c r="WVO52" s="75"/>
      <c r="WVP52" s="75"/>
      <c r="WVQ52" s="75"/>
      <c r="WVR52" s="75"/>
      <c r="WVS52" s="75"/>
      <c r="WVT52" s="75"/>
      <c r="WVU52" s="75"/>
      <c r="WVV52" s="75"/>
      <c r="WVW52" s="75"/>
      <c r="WVX52" s="75"/>
      <c r="WVY52" s="75"/>
      <c r="WVZ52" s="75"/>
      <c r="WWA52" s="75"/>
      <c r="WWB52" s="75"/>
      <c r="WWC52" s="75"/>
      <c r="WWD52" s="75"/>
      <c r="WWE52" s="75"/>
      <c r="WWF52" s="75"/>
      <c r="WWG52" s="75"/>
      <c r="WWH52" s="75"/>
      <c r="WWI52" s="75"/>
      <c r="WWJ52" s="75"/>
      <c r="WWK52" s="75"/>
      <c r="WWL52" s="75"/>
      <c r="WWM52" s="75"/>
      <c r="WWN52" s="75"/>
      <c r="WWO52" s="75"/>
      <c r="WWP52" s="75"/>
      <c r="WWQ52" s="75"/>
      <c r="WWR52" s="75"/>
      <c r="WWS52" s="75"/>
      <c r="WWT52" s="75"/>
      <c r="WWU52" s="75"/>
      <c r="WWV52" s="75"/>
      <c r="WWW52" s="75"/>
      <c r="WWX52" s="75"/>
      <c r="WWY52" s="75"/>
      <c r="WWZ52" s="75"/>
      <c r="WXA52" s="75"/>
      <c r="WXB52" s="75"/>
      <c r="WXC52" s="75"/>
      <c r="WXD52" s="75"/>
      <c r="WXE52" s="75"/>
      <c r="WXF52" s="75"/>
      <c r="WXG52" s="75"/>
      <c r="WXH52" s="75"/>
      <c r="WXI52" s="75"/>
      <c r="WXJ52" s="75"/>
      <c r="WXK52" s="75"/>
      <c r="WXL52" s="75"/>
      <c r="WXM52" s="75"/>
      <c r="WXN52" s="75"/>
      <c r="WXO52" s="75"/>
      <c r="WXP52" s="75"/>
      <c r="WXQ52" s="75"/>
      <c r="WXR52" s="75"/>
      <c r="WXS52" s="75"/>
      <c r="WXT52" s="75"/>
      <c r="WXU52" s="75"/>
      <c r="WXV52" s="75"/>
      <c r="WXW52" s="75"/>
      <c r="WXX52" s="75"/>
      <c r="WXY52" s="75"/>
      <c r="WXZ52" s="75"/>
      <c r="WYA52" s="75"/>
      <c r="WYB52" s="75"/>
      <c r="WYC52" s="75"/>
      <c r="WYD52" s="75"/>
      <c r="WYE52" s="75"/>
      <c r="WYF52" s="75"/>
      <c r="WYG52" s="75"/>
      <c r="WYH52" s="75"/>
      <c r="WYI52" s="75"/>
      <c r="WYJ52" s="75"/>
      <c r="WYK52" s="75"/>
      <c r="WYL52" s="75"/>
      <c r="WYM52" s="75"/>
      <c r="WYN52" s="75"/>
      <c r="WYO52" s="75"/>
      <c r="WYP52" s="75"/>
      <c r="WYQ52" s="75"/>
      <c r="WYR52" s="75"/>
      <c r="WYS52" s="75"/>
      <c r="WYT52" s="75"/>
      <c r="WYU52" s="75"/>
      <c r="WYV52" s="75"/>
      <c r="WYW52" s="75"/>
      <c r="WYX52" s="75"/>
      <c r="WYY52" s="75"/>
      <c r="WYZ52" s="75"/>
      <c r="WZA52" s="75"/>
      <c r="WZB52" s="75"/>
      <c r="WZC52" s="75"/>
      <c r="WZD52" s="75"/>
      <c r="WZE52" s="75"/>
      <c r="WZF52" s="75"/>
      <c r="WZG52" s="75"/>
      <c r="WZH52" s="75"/>
      <c r="WZI52" s="75"/>
      <c r="WZJ52" s="75"/>
      <c r="WZK52" s="75"/>
      <c r="WZL52" s="75"/>
      <c r="WZM52" s="75"/>
      <c r="WZN52" s="75"/>
      <c r="WZO52" s="75"/>
      <c r="WZP52" s="75"/>
      <c r="WZQ52" s="75"/>
      <c r="WZR52" s="75"/>
      <c r="WZS52" s="75"/>
      <c r="WZT52" s="75"/>
      <c r="WZU52" s="75"/>
      <c r="WZV52" s="75"/>
      <c r="WZW52" s="75"/>
      <c r="WZX52" s="75"/>
      <c r="WZY52" s="75"/>
      <c r="WZZ52" s="75"/>
      <c r="XAA52" s="75"/>
      <c r="XAB52" s="75"/>
      <c r="XAC52" s="75"/>
      <c r="XAD52" s="75"/>
      <c r="XAE52" s="75"/>
      <c r="XAF52" s="75"/>
      <c r="XAG52" s="75"/>
      <c r="XAH52" s="75"/>
      <c r="XAI52" s="75"/>
      <c r="XAJ52" s="75"/>
      <c r="XAK52" s="75"/>
      <c r="XAL52" s="75"/>
      <c r="XAM52" s="75"/>
      <c r="XAN52" s="75"/>
      <c r="XAO52" s="75"/>
      <c r="XAP52" s="75"/>
      <c r="XAQ52" s="75"/>
      <c r="XAR52" s="75"/>
      <c r="XAS52" s="75"/>
      <c r="XAT52" s="75"/>
      <c r="XAU52" s="75"/>
      <c r="XAV52" s="75"/>
      <c r="XAW52" s="75"/>
      <c r="XAX52" s="75"/>
      <c r="XAY52" s="75"/>
      <c r="XAZ52" s="75"/>
      <c r="XBA52" s="75"/>
      <c r="XBB52" s="75"/>
      <c r="XBC52" s="75"/>
      <c r="XBD52" s="75"/>
      <c r="XBE52" s="75"/>
      <c r="XBF52" s="75"/>
      <c r="XBG52" s="75"/>
      <c r="XBH52" s="75"/>
      <c r="XBI52" s="75"/>
      <c r="XBJ52" s="75"/>
      <c r="XBK52" s="75"/>
      <c r="XBL52" s="75"/>
      <c r="XBM52" s="75"/>
      <c r="XBN52" s="75"/>
      <c r="XBO52" s="75"/>
      <c r="XBP52" s="75"/>
      <c r="XBQ52" s="75"/>
      <c r="XBR52" s="75"/>
      <c r="XBS52" s="75"/>
      <c r="XBT52" s="75"/>
      <c r="XBU52" s="75"/>
      <c r="XBV52" s="75"/>
      <c r="XBW52" s="75"/>
      <c r="XBX52" s="75"/>
      <c r="XBY52" s="75"/>
      <c r="XBZ52" s="75"/>
      <c r="XCA52" s="75"/>
      <c r="XCB52" s="75"/>
      <c r="XCC52" s="75"/>
      <c r="XCD52" s="75"/>
      <c r="XCE52" s="75"/>
      <c r="XCF52" s="75"/>
      <c r="XCG52" s="75"/>
      <c r="XCH52" s="75"/>
      <c r="XCI52" s="75"/>
      <c r="XCJ52" s="75"/>
      <c r="XCK52" s="75"/>
      <c r="XCL52" s="75"/>
      <c r="XCM52" s="75"/>
      <c r="XCN52" s="75"/>
      <c r="XCO52" s="75"/>
      <c r="XCP52" s="75"/>
      <c r="XCQ52" s="75"/>
      <c r="XCR52" s="75"/>
      <c r="XCS52" s="75"/>
      <c r="XCT52" s="75"/>
      <c r="XCU52" s="75"/>
      <c r="XCV52" s="75"/>
      <c r="XCW52" s="75"/>
      <c r="XCX52" s="75"/>
      <c r="XCY52" s="75"/>
      <c r="XCZ52" s="75"/>
      <c r="XDA52" s="75"/>
      <c r="XDB52" s="75"/>
      <c r="XDC52" s="75"/>
      <c r="XDD52" s="75"/>
      <c r="XDE52" s="75"/>
      <c r="XDF52" s="75"/>
      <c r="XDG52" s="137"/>
      <c r="XDH52" s="137"/>
      <c r="XDI52" s="137"/>
      <c r="XDJ52" s="137"/>
      <c r="XDK52" s="137"/>
      <c r="XDL52" s="137"/>
      <c r="XDM52" s="137"/>
      <c r="XDN52" s="137"/>
      <c r="XDO52" s="137"/>
      <c r="XDP52" s="137"/>
      <c r="XDQ52" s="137"/>
      <c r="XDR52" s="137"/>
      <c r="XDS52" s="137"/>
      <c r="XDT52" s="137"/>
      <c r="XDU52" s="137"/>
      <c r="XDV52" s="137"/>
      <c r="XDW52" s="137"/>
      <c r="XDX52" s="137"/>
      <c r="XDY52" s="137"/>
      <c r="XDZ52" s="137"/>
      <c r="XEA52" s="137"/>
      <c r="XEB52" s="137"/>
      <c r="XEC52" s="137"/>
      <c r="XED52" s="137"/>
      <c r="XEE52" s="137"/>
      <c r="XEF52" s="137"/>
      <c r="XEG52" s="137"/>
      <c r="XEH52" s="137"/>
      <c r="XEI52" s="137"/>
      <c r="XEJ52" s="137"/>
      <c r="XEK52" s="137"/>
      <c r="XEL52" s="137"/>
      <c r="XEM52" s="137"/>
      <c r="XEN52" s="137"/>
      <c r="XEO52" s="137"/>
      <c r="XEP52" s="138"/>
      <c r="XEQ52" s="137"/>
      <c r="XER52" s="137"/>
      <c r="XES52" s="137"/>
      <c r="XET52" s="137"/>
      <c r="XEU52" s="137"/>
      <c r="XEV52" s="137"/>
      <c r="XEW52" s="137"/>
      <c r="XEX52" s="137"/>
      <c r="XEY52" s="137"/>
      <c r="XEZ52" s="137"/>
      <c r="XFA52" s="137"/>
      <c r="XFB52" s="137"/>
      <c r="XFC52" s="137"/>
      <c r="XFD52" s="137"/>
    </row>
    <row r="53" s="1" customFormat="1" ht="23" customHeight="1" spans="1:1024 1025:16384">
      <c r="A53" s="49">
        <v>48</v>
      </c>
      <c r="B53" s="49" t="s">
        <v>434</v>
      </c>
      <c r="C53" s="120" t="s">
        <v>434</v>
      </c>
      <c r="D53" s="79"/>
      <c r="E53" s="51" t="s">
        <v>435</v>
      </c>
      <c r="F53" s="50" t="s">
        <v>372</v>
      </c>
      <c r="G53" s="52" t="s">
        <v>436</v>
      </c>
      <c r="H53" s="53">
        <v>48</v>
      </c>
      <c r="I53" s="54" t="s">
        <v>266</v>
      </c>
      <c r="J53" s="73">
        <f t="shared" si="0"/>
        <v>816</v>
      </c>
      <c r="K53" s="55">
        <v>17</v>
      </c>
      <c r="L53" s="58">
        <f t="shared" si="1"/>
        <v>950.4</v>
      </c>
      <c r="M53" s="73">
        <v>19.8</v>
      </c>
      <c r="N53" s="56">
        <f t="shared" si="2"/>
        <v>0.141414141414141</v>
      </c>
      <c r="O53" s="55">
        <v>49.9</v>
      </c>
      <c r="P53" s="56">
        <f t="shared" si="3"/>
        <v>0.603206412825651</v>
      </c>
      <c r="Q53" s="62"/>
      <c r="R53" s="146" t="s">
        <v>437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  <c r="WVJ53" s="2"/>
      <c r="WVK53" s="2"/>
      <c r="WVL53" s="2"/>
      <c r="WVM53" s="2"/>
      <c r="WVN53" s="2"/>
      <c r="WVO53" s="2"/>
      <c r="WVP53" s="2"/>
      <c r="WVQ53" s="2"/>
      <c r="WVR53" s="2"/>
      <c r="WVS53" s="2"/>
      <c r="WVT53" s="2"/>
      <c r="WVU53" s="2"/>
      <c r="WVV53" s="2"/>
      <c r="WVW53" s="2"/>
      <c r="WVX53" s="2"/>
      <c r="WVY53" s="2"/>
      <c r="WVZ53" s="2"/>
      <c r="WWA53" s="2"/>
      <c r="WWB53" s="2"/>
      <c r="WWC53" s="2"/>
      <c r="WWD53" s="2"/>
      <c r="WWE53" s="2"/>
      <c r="WWF53" s="2"/>
      <c r="WWG53" s="2"/>
      <c r="WWH53" s="2"/>
      <c r="WWI53" s="2"/>
      <c r="WWJ53" s="2"/>
      <c r="WWK53" s="2"/>
      <c r="WWL53" s="2"/>
      <c r="WWM53" s="2"/>
      <c r="WWN53" s="2"/>
      <c r="WWO53" s="2"/>
      <c r="WWP53" s="2"/>
      <c r="WWQ53" s="2"/>
      <c r="WWR53" s="2"/>
      <c r="WWS53" s="2"/>
      <c r="WWT53" s="2"/>
      <c r="WWU53" s="2"/>
      <c r="WWV53" s="2"/>
      <c r="WWW53" s="2"/>
      <c r="WWX53" s="2"/>
      <c r="WWY53" s="2"/>
      <c r="WWZ53" s="2"/>
      <c r="WXA53" s="2"/>
      <c r="WXB53" s="2"/>
      <c r="WXC53" s="2"/>
      <c r="WXD53" s="2"/>
      <c r="WXE53" s="2"/>
      <c r="WXF53" s="2"/>
      <c r="WXG53" s="2"/>
      <c r="WXH53" s="2"/>
      <c r="WXI53" s="2"/>
      <c r="WXJ53" s="2"/>
      <c r="WXK53" s="2"/>
      <c r="WXL53" s="2"/>
      <c r="WXM53" s="2"/>
      <c r="WXN53" s="2"/>
      <c r="WXO53" s="2"/>
      <c r="WXP53" s="2"/>
      <c r="WXQ53" s="2"/>
      <c r="WXR53" s="2"/>
      <c r="WXS53" s="2"/>
      <c r="WXT53" s="2"/>
      <c r="WXU53" s="2"/>
      <c r="WXV53" s="2"/>
      <c r="WXW53" s="2"/>
      <c r="WXX53" s="2"/>
      <c r="WXY53" s="2"/>
      <c r="WXZ53" s="2"/>
      <c r="WYA53" s="2"/>
      <c r="WYB53" s="2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81"/>
      <c r="XDH53" s="81"/>
      <c r="XDI53" s="81"/>
      <c r="XDJ53" s="81"/>
      <c r="XDK53" s="81"/>
      <c r="XDL53" s="81"/>
      <c r="XDM53" s="81"/>
      <c r="XDN53" s="81"/>
      <c r="XDO53" s="81"/>
      <c r="XDP53" s="81"/>
      <c r="XDQ53" s="81"/>
      <c r="XDR53" s="81"/>
      <c r="XDS53" s="81"/>
      <c r="XDT53" s="81"/>
      <c r="XDU53" s="81"/>
      <c r="XDV53" s="81"/>
      <c r="XDW53" s="81"/>
      <c r="XDX53" s="81"/>
      <c r="XDY53" s="81"/>
      <c r="XDZ53" s="81"/>
      <c r="XEA53" s="81"/>
      <c r="XEB53" s="81"/>
      <c r="XEC53" s="81"/>
      <c r="XED53" s="81"/>
      <c r="XEE53" s="81"/>
      <c r="XEF53" s="81"/>
      <c r="XEG53" s="81"/>
      <c r="XEH53" s="81"/>
      <c r="XEI53" s="81"/>
      <c r="XEJ53" s="81"/>
      <c r="XEK53" s="81"/>
      <c r="XEL53" s="81"/>
      <c r="XEM53" s="81"/>
      <c r="XEN53" s="81"/>
      <c r="XEO53" s="81"/>
      <c r="XEP53" s="82"/>
      <c r="XEQ53" s="81"/>
      <c r="XER53" s="81"/>
      <c r="XES53" s="81"/>
      <c r="XET53" s="81"/>
      <c r="XEU53" s="81"/>
      <c r="XEV53" s="81"/>
      <c r="XEW53" s="81"/>
      <c r="XEX53" s="81"/>
      <c r="XEY53" s="81"/>
      <c r="XEZ53" s="81"/>
      <c r="XFA53" s="81"/>
      <c r="XFB53" s="81"/>
      <c r="XFC53" s="81"/>
      <c r="XFD53" s="81"/>
    </row>
    <row r="54" s="1" customFormat="1" ht="23" customHeight="1" spans="1:1024 1025:16384">
      <c r="A54" s="49">
        <v>49</v>
      </c>
      <c r="B54" s="49" t="s">
        <v>434</v>
      </c>
      <c r="C54" s="120" t="s">
        <v>434</v>
      </c>
      <c r="D54" s="79"/>
      <c r="E54" s="51" t="s">
        <v>438</v>
      </c>
      <c r="F54" s="50" t="s">
        <v>372</v>
      </c>
      <c r="G54" s="52" t="s">
        <v>439</v>
      </c>
      <c r="H54" s="53">
        <v>48</v>
      </c>
      <c r="I54" s="54" t="s">
        <v>266</v>
      </c>
      <c r="J54" s="73">
        <f t="shared" si="0"/>
        <v>816</v>
      </c>
      <c r="K54" s="55">
        <v>17</v>
      </c>
      <c r="L54" s="58">
        <f t="shared" si="1"/>
        <v>950.4</v>
      </c>
      <c r="M54" s="73">
        <v>19.8</v>
      </c>
      <c r="N54" s="56">
        <f t="shared" si="2"/>
        <v>0.141414141414141</v>
      </c>
      <c r="O54" s="55">
        <v>49.9</v>
      </c>
      <c r="P54" s="56">
        <f t="shared" si="3"/>
        <v>0.603206412825651</v>
      </c>
      <c r="Q54" s="62"/>
      <c r="R54" s="14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/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2"/>
      <c r="BYC54" s="2"/>
      <c r="BYD54" s="2"/>
      <c r="BYE54" s="2"/>
      <c r="BYF54" s="2"/>
      <c r="BYG54" s="2"/>
      <c r="BYH54" s="2"/>
      <c r="BYI54" s="2"/>
      <c r="BYJ54" s="2"/>
      <c r="BYK54" s="2"/>
      <c r="BYL54" s="2"/>
      <c r="BYM54" s="2"/>
      <c r="BYN54" s="2"/>
      <c r="BYO54" s="2"/>
      <c r="BYP54" s="2"/>
      <c r="BYQ54" s="2"/>
      <c r="BYR54" s="2"/>
      <c r="BYS54" s="2"/>
      <c r="BYT54" s="2"/>
      <c r="BYU54" s="2"/>
      <c r="BYV54" s="2"/>
      <c r="BYW54" s="2"/>
      <c r="BYX54" s="2"/>
      <c r="BYY54" s="2"/>
      <c r="BYZ54" s="2"/>
      <c r="BZA54" s="2"/>
      <c r="BZB54" s="2"/>
      <c r="BZC54" s="2"/>
      <c r="BZD54" s="2"/>
      <c r="BZE54" s="2"/>
      <c r="BZF54" s="2"/>
      <c r="BZG54" s="2"/>
      <c r="BZH54" s="2"/>
      <c r="BZI54" s="2"/>
      <c r="BZJ54" s="2"/>
      <c r="BZK54" s="2"/>
      <c r="BZL54" s="2"/>
      <c r="BZM54" s="2"/>
      <c r="BZN54" s="2"/>
      <c r="BZO54" s="2"/>
      <c r="BZP54" s="2"/>
      <c r="BZQ54" s="2"/>
      <c r="BZR54" s="2"/>
      <c r="BZS54" s="2"/>
      <c r="BZT54" s="2"/>
      <c r="BZU54" s="2"/>
      <c r="BZV54" s="2"/>
      <c r="BZW54" s="2"/>
      <c r="BZX54" s="2"/>
      <c r="BZY54" s="2"/>
      <c r="BZZ54" s="2"/>
      <c r="CAA54" s="2"/>
      <c r="CAB54" s="2"/>
      <c r="CAC54" s="2"/>
      <c r="CAD54" s="2"/>
      <c r="CAE54" s="2"/>
      <c r="CAF54" s="2"/>
      <c r="CAG54" s="2"/>
      <c r="CAH54" s="2"/>
      <c r="CAI54" s="2"/>
      <c r="CAJ54" s="2"/>
      <c r="CAK54" s="2"/>
      <c r="CAL54" s="2"/>
      <c r="CAM54" s="2"/>
      <c r="CAN54" s="2"/>
      <c r="CAO54" s="2"/>
      <c r="CAP54" s="2"/>
      <c r="CAQ54" s="2"/>
      <c r="CAR54" s="2"/>
      <c r="CAS54" s="2"/>
      <c r="CAT54" s="2"/>
      <c r="CAU54" s="2"/>
      <c r="CAV54" s="2"/>
      <c r="CAW54" s="2"/>
      <c r="CAX54" s="2"/>
      <c r="CAY54" s="2"/>
      <c r="CAZ54" s="2"/>
      <c r="CBA54" s="2"/>
      <c r="CBB54" s="2"/>
      <c r="CBC54" s="2"/>
      <c r="CBD54" s="2"/>
      <c r="CBE54" s="2"/>
      <c r="CBF54" s="2"/>
      <c r="CBG54" s="2"/>
      <c r="CBH54" s="2"/>
      <c r="CBI54" s="2"/>
      <c r="CBJ54" s="2"/>
      <c r="CBK54" s="2"/>
      <c r="CBL54" s="2"/>
      <c r="CBM54" s="2"/>
      <c r="CBN54" s="2"/>
      <c r="CBO54" s="2"/>
      <c r="CBP54" s="2"/>
      <c r="CBQ54" s="2"/>
      <c r="CBR54" s="2"/>
      <c r="CBS54" s="2"/>
      <c r="CBT54" s="2"/>
      <c r="CBU54" s="2"/>
      <c r="CBV54" s="2"/>
      <c r="CBW54" s="2"/>
      <c r="CBX54" s="2"/>
      <c r="CBY54" s="2"/>
      <c r="CBZ54" s="2"/>
      <c r="CCA54" s="2"/>
      <c r="CCB54" s="2"/>
      <c r="CCC54" s="2"/>
      <c r="CCD54" s="2"/>
      <c r="CCE54" s="2"/>
      <c r="CCF54" s="2"/>
      <c r="CCG54" s="2"/>
      <c r="CCH54" s="2"/>
      <c r="CCI54" s="2"/>
      <c r="CCJ54" s="2"/>
      <c r="CCK54" s="2"/>
      <c r="CCL54" s="2"/>
      <c r="CCM54" s="2"/>
      <c r="CCN54" s="2"/>
      <c r="CCO54" s="2"/>
      <c r="CCP54" s="2"/>
      <c r="CCQ54" s="2"/>
      <c r="CCR54" s="2"/>
      <c r="CCS54" s="2"/>
      <c r="CCT54" s="2"/>
      <c r="CCU54" s="2"/>
      <c r="CCV54" s="2"/>
      <c r="CCW54" s="2"/>
      <c r="CCX54" s="2"/>
      <c r="CCY54" s="2"/>
      <c r="CCZ54" s="2"/>
      <c r="CDA54" s="2"/>
      <c r="CDB54" s="2"/>
      <c r="CDC54" s="2"/>
      <c r="CDD54" s="2"/>
      <c r="CDE54" s="2"/>
      <c r="CDF54" s="2"/>
      <c r="CDG54" s="2"/>
      <c r="CDH54" s="2"/>
      <c r="CDI54" s="2"/>
      <c r="CDJ54" s="2"/>
      <c r="CDK54" s="2"/>
      <c r="CDL54" s="2"/>
      <c r="CDM54" s="2"/>
      <c r="CDN54" s="2"/>
      <c r="CDO54" s="2"/>
      <c r="CDP54" s="2"/>
      <c r="CDQ54" s="2"/>
      <c r="CDR54" s="2"/>
      <c r="CDS54" s="2"/>
      <c r="CDT54" s="2"/>
      <c r="CDU54" s="2"/>
      <c r="CDV54" s="2"/>
      <c r="CDW54" s="2"/>
      <c r="CDX54" s="2"/>
      <c r="CDY54" s="2"/>
      <c r="CDZ54" s="2"/>
      <c r="CEA54" s="2"/>
      <c r="CEB54" s="2"/>
      <c r="CEC54" s="2"/>
      <c r="CED54" s="2"/>
      <c r="CEE54" s="2"/>
      <c r="CEF54" s="2"/>
      <c r="CEG54" s="2"/>
      <c r="CEH54" s="2"/>
      <c r="CEI54" s="2"/>
      <c r="CEJ54" s="2"/>
      <c r="CEK54" s="2"/>
      <c r="CEL54" s="2"/>
      <c r="CEM54" s="2"/>
      <c r="CEN54" s="2"/>
      <c r="CEO54" s="2"/>
      <c r="CEP54" s="2"/>
      <c r="CEQ54" s="2"/>
      <c r="CER54" s="2"/>
      <c r="CES54" s="2"/>
      <c r="CET54" s="2"/>
      <c r="CEU54" s="2"/>
      <c r="CEV54" s="2"/>
      <c r="CEW54" s="2"/>
      <c r="CEX54" s="2"/>
      <c r="CEY54" s="2"/>
      <c r="CEZ54" s="2"/>
      <c r="CFA54" s="2"/>
      <c r="CFB54" s="2"/>
      <c r="CFC54" s="2"/>
      <c r="CFD54" s="2"/>
      <c r="CFE54" s="2"/>
      <c r="CFF54" s="2"/>
      <c r="CFG54" s="2"/>
      <c r="CFH54" s="2"/>
      <c r="CFI54" s="2"/>
      <c r="CFJ54" s="2"/>
      <c r="CFK54" s="2"/>
      <c r="CFL54" s="2"/>
      <c r="CFM54" s="2"/>
      <c r="CFN54" s="2"/>
      <c r="CFO54" s="2"/>
      <c r="CFP54" s="2"/>
      <c r="CFQ54" s="2"/>
      <c r="CFR54" s="2"/>
      <c r="CFS54" s="2"/>
      <c r="CFT54" s="2"/>
      <c r="CFU54" s="2"/>
      <c r="CFV54" s="2"/>
      <c r="CFW54" s="2"/>
      <c r="CFX54" s="2"/>
      <c r="CFY54" s="2"/>
      <c r="CFZ54" s="2"/>
      <c r="CGA54" s="2"/>
      <c r="CGB54" s="2"/>
      <c r="CGC54" s="2"/>
      <c r="CGD54" s="2"/>
      <c r="CGE54" s="2"/>
      <c r="CGF54" s="2"/>
      <c r="CGG54" s="2"/>
      <c r="CGH54" s="2"/>
      <c r="CGI54" s="2"/>
      <c r="CGJ54" s="2"/>
      <c r="CGK54" s="2"/>
      <c r="CGL54" s="2"/>
      <c r="CGM54" s="2"/>
      <c r="CGN54" s="2"/>
      <c r="CGO54" s="2"/>
      <c r="CGP54" s="2"/>
      <c r="CGQ54" s="2"/>
      <c r="CGR54" s="2"/>
      <c r="CGS54" s="2"/>
      <c r="CGT54" s="2"/>
      <c r="CGU54" s="2"/>
      <c r="CGV54" s="2"/>
      <c r="CGW54" s="2"/>
      <c r="CGX54" s="2"/>
      <c r="CGY54" s="2"/>
      <c r="CGZ54" s="2"/>
      <c r="CHA54" s="2"/>
      <c r="CHB54" s="2"/>
      <c r="CHC54" s="2"/>
      <c r="CHD54" s="2"/>
      <c r="CHE54" s="2"/>
      <c r="CHF54" s="2"/>
      <c r="CHG54" s="2"/>
      <c r="CHH54" s="2"/>
      <c r="CHI54" s="2"/>
      <c r="CHJ54" s="2"/>
      <c r="CHK54" s="2"/>
      <c r="CHL54" s="2"/>
      <c r="CHM54" s="2"/>
      <c r="CHN54" s="2"/>
      <c r="CHO54" s="2"/>
      <c r="CHP54" s="2"/>
      <c r="CHQ54" s="2"/>
      <c r="CHR54" s="2"/>
      <c r="CHS54" s="2"/>
      <c r="CHT54" s="2"/>
      <c r="CHU54" s="2"/>
      <c r="CHV54" s="2"/>
      <c r="CHW54" s="2"/>
      <c r="CHX54" s="2"/>
      <c r="CHY54" s="2"/>
      <c r="CHZ54" s="2"/>
      <c r="CIA54" s="2"/>
      <c r="CIB54" s="2"/>
      <c r="CIC54" s="2"/>
      <c r="CID54" s="2"/>
      <c r="CIE54" s="2"/>
      <c r="CIF54" s="2"/>
      <c r="CIG54" s="2"/>
      <c r="CIH54" s="2"/>
      <c r="CII54" s="2"/>
      <c r="CIJ54" s="2"/>
      <c r="CIK54" s="2"/>
      <c r="CIL54" s="2"/>
      <c r="CIM54" s="2"/>
      <c r="CIN54" s="2"/>
      <c r="CIO54" s="2"/>
      <c r="CIP54" s="2"/>
      <c r="CIQ54" s="2"/>
      <c r="CIR54" s="2"/>
      <c r="CIS54" s="2"/>
      <c r="CIT54" s="2"/>
      <c r="CIU54" s="2"/>
      <c r="CIV54" s="2"/>
      <c r="CIW54" s="2"/>
      <c r="CIX54" s="2"/>
      <c r="CIY54" s="2"/>
      <c r="CIZ54" s="2"/>
      <c r="CJA54" s="2"/>
      <c r="CJB54" s="2"/>
      <c r="CJC54" s="2"/>
      <c r="CJD54" s="2"/>
      <c r="CJE54" s="2"/>
      <c r="CJF54" s="2"/>
      <c r="CJG54" s="2"/>
      <c r="CJH54" s="2"/>
      <c r="CJI54" s="2"/>
      <c r="CJJ54" s="2"/>
      <c r="CJK54" s="2"/>
      <c r="CJL54" s="2"/>
      <c r="CJM54" s="2"/>
      <c r="CJN54" s="2"/>
      <c r="CJO54" s="2"/>
      <c r="CJP54" s="2"/>
      <c r="CJQ54" s="2"/>
      <c r="CJR54" s="2"/>
      <c r="CJS54" s="2"/>
      <c r="CJT54" s="2"/>
      <c r="CJU54" s="2"/>
      <c r="CJV54" s="2"/>
      <c r="CJW54" s="2"/>
      <c r="CJX54" s="2"/>
      <c r="CJY54" s="2"/>
      <c r="CJZ54" s="2"/>
      <c r="CKA54" s="2"/>
      <c r="CKB54" s="2"/>
      <c r="CKC54" s="2"/>
      <c r="CKD54" s="2"/>
      <c r="CKE54" s="2"/>
      <c r="CKF54" s="2"/>
      <c r="CKG54" s="2"/>
      <c r="CKH54" s="2"/>
      <c r="CKI54" s="2"/>
      <c r="CKJ54" s="2"/>
      <c r="CKK54" s="2"/>
      <c r="CKL54" s="2"/>
      <c r="CKM54" s="2"/>
      <c r="CKN54" s="2"/>
      <c r="CKO54" s="2"/>
      <c r="CKP54" s="2"/>
      <c r="CKQ54" s="2"/>
      <c r="CKR54" s="2"/>
      <c r="CKS54" s="2"/>
      <c r="CKT54" s="2"/>
      <c r="CKU54" s="2"/>
      <c r="CKV54" s="2"/>
      <c r="CKW54" s="2"/>
      <c r="CKX54" s="2"/>
      <c r="CKY54" s="2"/>
      <c r="CKZ54" s="2"/>
      <c r="CLA54" s="2"/>
      <c r="CLB54" s="2"/>
      <c r="CLC54" s="2"/>
      <c r="CLD54" s="2"/>
      <c r="CLE54" s="2"/>
      <c r="CLF54" s="2"/>
      <c r="CLG54" s="2"/>
      <c r="CLH54" s="2"/>
      <c r="CLI54" s="2"/>
      <c r="CLJ54" s="2"/>
      <c r="CLK54" s="2"/>
      <c r="CLL54" s="2"/>
      <c r="CLM54" s="2"/>
      <c r="CLN54" s="2"/>
      <c r="CLO54" s="2"/>
      <c r="CLP54" s="2"/>
      <c r="CLQ54" s="2"/>
      <c r="CLR54" s="2"/>
      <c r="CLS54" s="2"/>
      <c r="CLT54" s="2"/>
      <c r="CLU54" s="2"/>
      <c r="CLV54" s="2"/>
      <c r="CLW54" s="2"/>
      <c r="CLX54" s="2"/>
      <c r="CLY54" s="2"/>
      <c r="CLZ54" s="2"/>
      <c r="CMA54" s="2"/>
      <c r="CMB54" s="2"/>
      <c r="CMC54" s="2"/>
      <c r="CMD54" s="2"/>
      <c r="CME54" s="2"/>
      <c r="CMF54" s="2"/>
      <c r="CMG54" s="2"/>
      <c r="CMH54" s="2"/>
      <c r="CMI54" s="2"/>
      <c r="CMJ54" s="2"/>
      <c r="CMK54" s="2"/>
      <c r="CML54" s="2"/>
      <c r="CMM54" s="2"/>
      <c r="CMN54" s="2"/>
      <c r="CMO54" s="2"/>
      <c r="CMP54" s="2"/>
      <c r="CMQ54" s="2"/>
      <c r="CMR54" s="2"/>
      <c r="CMS54" s="2"/>
      <c r="CMT54" s="2"/>
      <c r="CMU54" s="2"/>
      <c r="CMV54" s="2"/>
      <c r="CMW54" s="2"/>
      <c r="CMX54" s="2"/>
      <c r="CMY54" s="2"/>
      <c r="CMZ54" s="2"/>
      <c r="CNA54" s="2"/>
      <c r="CNB54" s="2"/>
      <c r="CNC54" s="2"/>
      <c r="CND54" s="2"/>
      <c r="CNE54" s="2"/>
      <c r="CNF54" s="2"/>
      <c r="CNG54" s="2"/>
      <c r="CNH54" s="2"/>
      <c r="CNI54" s="2"/>
      <c r="CNJ54" s="2"/>
      <c r="CNK54" s="2"/>
      <c r="CNL54" s="2"/>
      <c r="CNM54" s="2"/>
      <c r="CNN54" s="2"/>
      <c r="CNO54" s="2"/>
      <c r="CNP54" s="2"/>
      <c r="CNQ54" s="2"/>
      <c r="CNR54" s="2"/>
      <c r="CNS54" s="2"/>
      <c r="CNT54" s="2"/>
      <c r="CNU54" s="2"/>
      <c r="CNV54" s="2"/>
      <c r="CNW54" s="2"/>
      <c r="CNX54" s="2"/>
      <c r="CNY54" s="2"/>
      <c r="CNZ54" s="2"/>
      <c r="COA54" s="2"/>
      <c r="COB54" s="2"/>
      <c r="COC54" s="2"/>
      <c r="COD54" s="2"/>
      <c r="COE54" s="2"/>
      <c r="COF54" s="2"/>
      <c r="COG54" s="2"/>
      <c r="COH54" s="2"/>
      <c r="COI54" s="2"/>
      <c r="COJ54" s="2"/>
      <c r="COK54" s="2"/>
      <c r="COL54" s="2"/>
      <c r="COM54" s="2"/>
      <c r="CON54" s="2"/>
      <c r="COO54" s="2"/>
      <c r="COP54" s="2"/>
      <c r="COQ54" s="2"/>
      <c r="COR54" s="2"/>
      <c r="COS54" s="2"/>
      <c r="COT54" s="2"/>
      <c r="COU54" s="2"/>
      <c r="COV54" s="2"/>
      <c r="COW54" s="2"/>
      <c r="COX54" s="2"/>
      <c r="COY54" s="2"/>
      <c r="COZ54" s="2"/>
      <c r="CPA54" s="2"/>
      <c r="CPB54" s="2"/>
      <c r="CPC54" s="2"/>
      <c r="CPD54" s="2"/>
      <c r="CPE54" s="2"/>
      <c r="CPF54" s="2"/>
      <c r="CPG54" s="2"/>
      <c r="CPH54" s="2"/>
      <c r="CPI54" s="2"/>
      <c r="CPJ54" s="2"/>
      <c r="CPK54" s="2"/>
      <c r="CPL54" s="2"/>
      <c r="CPM54" s="2"/>
      <c r="CPN54" s="2"/>
      <c r="CPO54" s="2"/>
      <c r="CPP54" s="2"/>
      <c r="CPQ54" s="2"/>
      <c r="CPR54" s="2"/>
      <c r="CPS54" s="2"/>
      <c r="CPT54" s="2"/>
      <c r="CPU54" s="2"/>
      <c r="CPV54" s="2"/>
      <c r="CPW54" s="2"/>
      <c r="CPX54" s="2"/>
      <c r="CPY54" s="2"/>
      <c r="CPZ54" s="2"/>
      <c r="CQA54" s="2"/>
      <c r="CQB54" s="2"/>
      <c r="CQC54" s="2"/>
      <c r="CQD54" s="2"/>
      <c r="CQE54" s="2"/>
      <c r="CQF54" s="2"/>
      <c r="CQG54" s="2"/>
      <c r="CQH54" s="2"/>
      <c r="CQI54" s="2"/>
      <c r="CQJ54" s="2"/>
      <c r="CQK54" s="2"/>
      <c r="CQL54" s="2"/>
      <c r="CQM54" s="2"/>
      <c r="CQN54" s="2"/>
      <c r="CQO54" s="2"/>
      <c r="CQP54" s="2"/>
      <c r="CQQ54" s="2"/>
      <c r="CQR54" s="2"/>
      <c r="CQS54" s="2"/>
      <c r="CQT54" s="2"/>
      <c r="CQU54" s="2"/>
      <c r="CQV54" s="2"/>
      <c r="CQW54" s="2"/>
      <c r="CQX54" s="2"/>
      <c r="CQY54" s="2"/>
      <c r="CQZ54" s="2"/>
      <c r="CRA54" s="2"/>
      <c r="CRB54" s="2"/>
      <c r="CRC54" s="2"/>
      <c r="CRD54" s="2"/>
      <c r="CRE54" s="2"/>
      <c r="CRF54" s="2"/>
      <c r="CRG54" s="2"/>
      <c r="CRH54" s="2"/>
      <c r="CRI54" s="2"/>
      <c r="CRJ54" s="2"/>
      <c r="CRK54" s="2"/>
      <c r="CRL54" s="2"/>
      <c r="CRM54" s="2"/>
      <c r="CRN54" s="2"/>
      <c r="CRO54" s="2"/>
      <c r="CRP54" s="2"/>
      <c r="CRQ54" s="2"/>
      <c r="CRR54" s="2"/>
      <c r="CRS54" s="2"/>
      <c r="CRT54" s="2"/>
      <c r="CRU54" s="2"/>
      <c r="CRV54" s="2"/>
      <c r="CRW54" s="2"/>
      <c r="CRX54" s="2"/>
      <c r="CRY54" s="2"/>
      <c r="CRZ54" s="2"/>
      <c r="CSA54" s="2"/>
      <c r="CSB54" s="2"/>
      <c r="CSC54" s="2"/>
      <c r="CSD54" s="2"/>
      <c r="CSE54" s="2"/>
      <c r="CSF54" s="2"/>
      <c r="CSG54" s="2"/>
      <c r="CSH54" s="2"/>
      <c r="CSI54" s="2"/>
      <c r="CSJ54" s="2"/>
      <c r="CSK54" s="2"/>
      <c r="CSL54" s="2"/>
      <c r="CSM54" s="2"/>
      <c r="CSN54" s="2"/>
      <c r="CSO54" s="2"/>
      <c r="CSP54" s="2"/>
      <c r="CSQ54" s="2"/>
      <c r="CSR54" s="2"/>
      <c r="CSS54" s="2"/>
      <c r="CST54" s="2"/>
      <c r="CSU54" s="2"/>
      <c r="CSV54" s="2"/>
      <c r="CSW54" s="2"/>
      <c r="CSX54" s="2"/>
      <c r="CSY54" s="2"/>
      <c r="CSZ54" s="2"/>
      <c r="CTA54" s="2"/>
      <c r="CTB54" s="2"/>
      <c r="CTC54" s="2"/>
      <c r="CTD54" s="2"/>
      <c r="CTE54" s="2"/>
      <c r="CTF54" s="2"/>
      <c r="CTG54" s="2"/>
      <c r="CTH54" s="2"/>
      <c r="CTI54" s="2"/>
      <c r="CTJ54" s="2"/>
      <c r="CTK54" s="2"/>
      <c r="CTL54" s="2"/>
      <c r="CTM54" s="2"/>
      <c r="CTN54" s="2"/>
      <c r="CTO54" s="2"/>
      <c r="CTP54" s="2"/>
      <c r="CTQ54" s="2"/>
      <c r="CTR54" s="2"/>
      <c r="CTS54" s="2"/>
      <c r="CTT54" s="2"/>
      <c r="CTU54" s="2"/>
      <c r="CTV54" s="2"/>
      <c r="CTW54" s="2"/>
      <c r="CTX54" s="2"/>
      <c r="CTY54" s="2"/>
      <c r="CTZ54" s="2"/>
      <c r="CUA54" s="2"/>
      <c r="CUB54" s="2"/>
      <c r="CUC54" s="2"/>
      <c r="CUD54" s="2"/>
      <c r="CUE54" s="2"/>
      <c r="CUF54" s="2"/>
      <c r="CUG54" s="2"/>
      <c r="CUH54" s="2"/>
      <c r="CUI54" s="2"/>
      <c r="CUJ54" s="2"/>
      <c r="CUK54" s="2"/>
      <c r="CUL54" s="2"/>
      <c r="CUM54" s="2"/>
      <c r="CUN54" s="2"/>
      <c r="CUO54" s="2"/>
      <c r="CUP54" s="2"/>
      <c r="CUQ54" s="2"/>
      <c r="CUR54" s="2"/>
      <c r="CUS54" s="2"/>
      <c r="CUT54" s="2"/>
      <c r="CUU54" s="2"/>
      <c r="CUV54" s="2"/>
      <c r="CUW54" s="2"/>
      <c r="CUX54" s="2"/>
      <c r="CUY54" s="2"/>
      <c r="CUZ54" s="2"/>
      <c r="CVA54" s="2"/>
      <c r="CVB54" s="2"/>
      <c r="CVC54" s="2"/>
      <c r="CVD54" s="2"/>
      <c r="CVE54" s="2"/>
      <c r="CVF54" s="2"/>
      <c r="CVG54" s="2"/>
      <c r="CVH54" s="2"/>
      <c r="CVI54" s="2"/>
      <c r="CVJ54" s="2"/>
      <c r="CVK54" s="2"/>
      <c r="CVL54" s="2"/>
      <c r="CVM54" s="2"/>
      <c r="CVN54" s="2"/>
      <c r="CVO54" s="2"/>
      <c r="CVP54" s="2"/>
      <c r="CVQ54" s="2"/>
      <c r="CVR54" s="2"/>
      <c r="CVS54" s="2"/>
      <c r="CVT54" s="2"/>
      <c r="CVU54" s="2"/>
      <c r="CVV54" s="2"/>
      <c r="CVW54" s="2"/>
      <c r="CVX54" s="2"/>
      <c r="CVY54" s="2"/>
      <c r="CVZ54" s="2"/>
      <c r="CWA54" s="2"/>
      <c r="CWB54" s="2"/>
      <c r="CWC54" s="2"/>
      <c r="CWD54" s="2"/>
      <c r="CWE54" s="2"/>
      <c r="CWF54" s="2"/>
      <c r="CWG54" s="2"/>
      <c r="CWH54" s="2"/>
      <c r="CWI54" s="2"/>
      <c r="CWJ54" s="2"/>
      <c r="CWK54" s="2"/>
      <c r="CWL54" s="2"/>
      <c r="CWM54" s="2"/>
      <c r="CWN54" s="2"/>
      <c r="CWO54" s="2"/>
      <c r="CWP54" s="2"/>
      <c r="CWQ54" s="2"/>
      <c r="CWR54" s="2"/>
      <c r="CWS54" s="2"/>
      <c r="CWT54" s="2"/>
      <c r="CWU54" s="2"/>
      <c r="CWV54" s="2"/>
      <c r="CWW54" s="2"/>
      <c r="CWX54" s="2"/>
      <c r="CWY54" s="2"/>
      <c r="CWZ54" s="2"/>
      <c r="CXA54" s="2"/>
      <c r="CXB54" s="2"/>
      <c r="CXC54" s="2"/>
      <c r="CXD54" s="2"/>
      <c r="CXE54" s="2"/>
      <c r="CXF54" s="2"/>
      <c r="CXG54" s="2"/>
      <c r="CXH54" s="2"/>
      <c r="CXI54" s="2"/>
      <c r="CXJ54" s="2"/>
      <c r="CXK54" s="2"/>
      <c r="CXL54" s="2"/>
      <c r="CXM54" s="2"/>
      <c r="CXN54" s="2"/>
      <c r="CXO54" s="2"/>
      <c r="CXP54" s="2"/>
      <c r="CXQ54" s="2"/>
      <c r="CXR54" s="2"/>
      <c r="CXS54" s="2"/>
      <c r="CXT54" s="2"/>
      <c r="CXU54" s="2"/>
      <c r="CXV54" s="2"/>
      <c r="CXW54" s="2"/>
      <c r="CXX54" s="2"/>
      <c r="CXY54" s="2"/>
      <c r="CXZ54" s="2"/>
      <c r="CYA54" s="2"/>
      <c r="CYB54" s="2"/>
      <c r="CYC54" s="2"/>
      <c r="CYD54" s="2"/>
      <c r="CYE54" s="2"/>
      <c r="CYF54" s="2"/>
      <c r="CYG54" s="2"/>
      <c r="CYH54" s="2"/>
      <c r="CYI54" s="2"/>
      <c r="CYJ54" s="2"/>
      <c r="CYK54" s="2"/>
      <c r="CYL54" s="2"/>
      <c r="CYM54" s="2"/>
      <c r="CYN54" s="2"/>
      <c r="CYO54" s="2"/>
      <c r="CYP54" s="2"/>
      <c r="CYQ54" s="2"/>
      <c r="CYR54" s="2"/>
      <c r="CYS54" s="2"/>
      <c r="CYT54" s="2"/>
      <c r="CYU54" s="2"/>
      <c r="CYV54" s="2"/>
      <c r="CYW54" s="2"/>
      <c r="CYX54" s="2"/>
      <c r="CYY54" s="2"/>
      <c r="CYZ54" s="2"/>
      <c r="CZA54" s="2"/>
      <c r="CZB54" s="2"/>
      <c r="CZC54" s="2"/>
      <c r="CZD54" s="2"/>
      <c r="CZE54" s="2"/>
      <c r="CZF54" s="2"/>
      <c r="CZG54" s="2"/>
      <c r="CZH54" s="2"/>
      <c r="CZI54" s="2"/>
      <c r="CZJ54" s="2"/>
      <c r="CZK54" s="2"/>
      <c r="CZL54" s="2"/>
      <c r="CZM54" s="2"/>
      <c r="CZN54" s="2"/>
      <c r="CZO54" s="2"/>
      <c r="CZP54" s="2"/>
      <c r="CZQ54" s="2"/>
      <c r="CZR54" s="2"/>
      <c r="CZS54" s="2"/>
      <c r="CZT54" s="2"/>
      <c r="CZU54" s="2"/>
      <c r="CZV54" s="2"/>
      <c r="CZW54" s="2"/>
      <c r="CZX54" s="2"/>
      <c r="CZY54" s="2"/>
      <c r="CZZ54" s="2"/>
      <c r="DAA54" s="2"/>
      <c r="DAB54" s="2"/>
      <c r="DAC54" s="2"/>
      <c r="DAD54" s="2"/>
      <c r="DAE54" s="2"/>
      <c r="DAF54" s="2"/>
      <c r="DAG54" s="2"/>
      <c r="DAH54" s="2"/>
      <c r="DAI54" s="2"/>
      <c r="DAJ54" s="2"/>
      <c r="DAK54" s="2"/>
      <c r="DAL54" s="2"/>
      <c r="DAM54" s="2"/>
      <c r="DAN54" s="2"/>
      <c r="DAO54" s="2"/>
      <c r="DAP54" s="2"/>
      <c r="DAQ54" s="2"/>
      <c r="DAR54" s="2"/>
      <c r="DAS54" s="2"/>
      <c r="DAT54" s="2"/>
      <c r="DAU54" s="2"/>
      <c r="DAV54" s="2"/>
      <c r="DAW54" s="2"/>
      <c r="DAX54" s="2"/>
      <c r="DAY54" s="2"/>
      <c r="DAZ54" s="2"/>
      <c r="DBA54" s="2"/>
      <c r="DBB54" s="2"/>
      <c r="DBC54" s="2"/>
      <c r="DBD54" s="2"/>
      <c r="DBE54" s="2"/>
      <c r="DBF54" s="2"/>
      <c r="DBG54" s="2"/>
      <c r="DBH54" s="2"/>
      <c r="DBI54" s="2"/>
      <c r="DBJ54" s="2"/>
      <c r="DBK54" s="2"/>
      <c r="DBL54" s="2"/>
      <c r="DBM54" s="2"/>
      <c r="DBN54" s="2"/>
      <c r="DBO54" s="2"/>
      <c r="DBP54" s="2"/>
      <c r="DBQ54" s="2"/>
      <c r="DBR54" s="2"/>
      <c r="DBS54" s="2"/>
      <c r="DBT54" s="2"/>
      <c r="DBU54" s="2"/>
      <c r="DBV54" s="2"/>
      <c r="DBW54" s="2"/>
      <c r="DBX54" s="2"/>
      <c r="DBY54" s="2"/>
      <c r="DBZ54" s="2"/>
      <c r="DCA54" s="2"/>
      <c r="DCB54" s="2"/>
      <c r="DCC54" s="2"/>
      <c r="DCD54" s="2"/>
      <c r="DCE54" s="2"/>
      <c r="DCF54" s="2"/>
      <c r="DCG54" s="2"/>
      <c r="DCH54" s="2"/>
      <c r="DCI54" s="2"/>
      <c r="DCJ54" s="2"/>
      <c r="DCK54" s="2"/>
      <c r="DCL54" s="2"/>
      <c r="DCM54" s="2"/>
      <c r="DCN54" s="2"/>
      <c r="DCO54" s="2"/>
      <c r="DCP54" s="2"/>
      <c r="DCQ54" s="2"/>
      <c r="DCR54" s="2"/>
      <c r="DCS54" s="2"/>
      <c r="DCT54" s="2"/>
      <c r="DCU54" s="2"/>
      <c r="DCV54" s="2"/>
      <c r="DCW54" s="2"/>
      <c r="DCX54" s="2"/>
      <c r="DCY54" s="2"/>
      <c r="DCZ54" s="2"/>
      <c r="DDA54" s="2"/>
      <c r="DDB54" s="2"/>
      <c r="DDC54" s="2"/>
      <c r="DDD54" s="2"/>
      <c r="DDE54" s="2"/>
      <c r="DDF54" s="2"/>
      <c r="DDG54" s="2"/>
      <c r="DDH54" s="2"/>
      <c r="DDI54" s="2"/>
      <c r="DDJ54" s="2"/>
      <c r="DDK54" s="2"/>
      <c r="DDL54" s="2"/>
      <c r="DDM54" s="2"/>
      <c r="DDN54" s="2"/>
      <c r="DDO54" s="2"/>
      <c r="DDP54" s="2"/>
      <c r="DDQ54" s="2"/>
      <c r="DDR54" s="2"/>
      <c r="DDS54" s="2"/>
      <c r="DDT54" s="2"/>
      <c r="DDU54" s="2"/>
      <c r="DDV54" s="2"/>
      <c r="DDW54" s="2"/>
      <c r="DDX54" s="2"/>
      <c r="DDY54" s="2"/>
      <c r="DDZ54" s="2"/>
      <c r="DEA54" s="2"/>
      <c r="DEB54" s="2"/>
      <c r="DEC54" s="2"/>
      <c r="DED54" s="2"/>
      <c r="DEE54" s="2"/>
      <c r="DEF54" s="2"/>
      <c r="DEG54" s="2"/>
      <c r="DEH54" s="2"/>
      <c r="DEI54" s="2"/>
      <c r="DEJ54" s="2"/>
      <c r="DEK54" s="2"/>
      <c r="DEL54" s="2"/>
      <c r="DEM54" s="2"/>
      <c r="DEN54" s="2"/>
      <c r="DEO54" s="2"/>
      <c r="DEP54" s="2"/>
      <c r="DEQ54" s="2"/>
      <c r="DER54" s="2"/>
      <c r="DES54" s="2"/>
      <c r="DET54" s="2"/>
      <c r="DEU54" s="2"/>
      <c r="DEV54" s="2"/>
      <c r="DEW54" s="2"/>
      <c r="DEX54" s="2"/>
      <c r="DEY54" s="2"/>
      <c r="DEZ54" s="2"/>
      <c r="DFA54" s="2"/>
      <c r="DFB54" s="2"/>
      <c r="DFC54" s="2"/>
      <c r="DFD54" s="2"/>
      <c r="DFE54" s="2"/>
      <c r="DFF54" s="2"/>
      <c r="DFG54" s="2"/>
      <c r="DFH54" s="2"/>
      <c r="DFI54" s="2"/>
      <c r="DFJ54" s="2"/>
      <c r="DFK54" s="2"/>
      <c r="DFL54" s="2"/>
      <c r="DFM54" s="2"/>
      <c r="DFN54" s="2"/>
      <c r="DFO54" s="2"/>
      <c r="DFP54" s="2"/>
      <c r="DFQ54" s="2"/>
      <c r="DFR54" s="2"/>
      <c r="DFS54" s="2"/>
      <c r="DFT54" s="2"/>
      <c r="DFU54" s="2"/>
      <c r="DFV54" s="2"/>
      <c r="DFW54" s="2"/>
      <c r="DFX54" s="2"/>
      <c r="DFY54" s="2"/>
      <c r="DFZ54" s="2"/>
      <c r="DGA54" s="2"/>
      <c r="DGB54" s="2"/>
      <c r="DGC54" s="2"/>
      <c r="DGD54" s="2"/>
      <c r="DGE54" s="2"/>
      <c r="DGF54" s="2"/>
      <c r="DGG54" s="2"/>
      <c r="DGH54" s="2"/>
      <c r="DGI54" s="2"/>
      <c r="DGJ54" s="2"/>
      <c r="DGK54" s="2"/>
      <c r="DGL54" s="2"/>
      <c r="DGM54" s="2"/>
      <c r="DGN54" s="2"/>
      <c r="DGO54" s="2"/>
      <c r="DGP54" s="2"/>
      <c r="DGQ54" s="2"/>
      <c r="DGR54" s="2"/>
      <c r="DGS54" s="2"/>
      <c r="DGT54" s="2"/>
      <c r="DGU54" s="2"/>
      <c r="DGV54" s="2"/>
      <c r="DGW54" s="2"/>
      <c r="DGX54" s="2"/>
      <c r="DGY54" s="2"/>
      <c r="DGZ54" s="2"/>
      <c r="DHA54" s="2"/>
      <c r="DHB54" s="2"/>
      <c r="DHC54" s="2"/>
      <c r="DHD54" s="2"/>
      <c r="DHE54" s="2"/>
      <c r="DHF54" s="2"/>
      <c r="DHG54" s="2"/>
      <c r="DHH54" s="2"/>
      <c r="DHI54" s="2"/>
      <c r="DHJ54" s="2"/>
      <c r="DHK54" s="2"/>
      <c r="DHL54" s="2"/>
      <c r="DHM54" s="2"/>
      <c r="DHN54" s="2"/>
      <c r="DHO54" s="2"/>
      <c r="DHP54" s="2"/>
      <c r="DHQ54" s="2"/>
      <c r="DHR54" s="2"/>
      <c r="DHS54" s="2"/>
      <c r="DHT54" s="2"/>
      <c r="DHU54" s="2"/>
      <c r="DHV54" s="2"/>
      <c r="DHW54" s="2"/>
      <c r="DHX54" s="2"/>
      <c r="DHY54" s="2"/>
      <c r="DHZ54" s="2"/>
      <c r="DIA54" s="2"/>
      <c r="DIB54" s="2"/>
      <c r="DIC54" s="2"/>
      <c r="DID54" s="2"/>
      <c r="DIE54" s="2"/>
      <c r="DIF54" s="2"/>
      <c r="DIG54" s="2"/>
      <c r="DIH54" s="2"/>
      <c r="DII54" s="2"/>
      <c r="DIJ54" s="2"/>
      <c r="DIK54" s="2"/>
      <c r="DIL54" s="2"/>
      <c r="DIM54" s="2"/>
      <c r="DIN54" s="2"/>
      <c r="DIO54" s="2"/>
      <c r="DIP54" s="2"/>
      <c r="DIQ54" s="2"/>
      <c r="DIR54" s="2"/>
      <c r="DIS54" s="2"/>
      <c r="DIT54" s="2"/>
      <c r="DIU54" s="2"/>
      <c r="DIV54" s="2"/>
      <c r="DIW54" s="2"/>
      <c r="DIX54" s="2"/>
      <c r="DIY54" s="2"/>
      <c r="DIZ54" s="2"/>
      <c r="DJA54" s="2"/>
      <c r="DJB54" s="2"/>
      <c r="DJC54" s="2"/>
      <c r="DJD54" s="2"/>
      <c r="DJE54" s="2"/>
      <c r="DJF54" s="2"/>
      <c r="DJG54" s="2"/>
      <c r="DJH54" s="2"/>
      <c r="DJI54" s="2"/>
      <c r="DJJ54" s="2"/>
      <c r="DJK54" s="2"/>
      <c r="DJL54" s="2"/>
      <c r="DJM54" s="2"/>
      <c r="DJN54" s="2"/>
      <c r="DJO54" s="2"/>
      <c r="DJP54" s="2"/>
      <c r="DJQ54" s="2"/>
      <c r="DJR54" s="2"/>
      <c r="DJS54" s="2"/>
      <c r="DJT54" s="2"/>
      <c r="DJU54" s="2"/>
      <c r="DJV54" s="2"/>
      <c r="DJW54" s="2"/>
      <c r="DJX54" s="2"/>
      <c r="DJY54" s="2"/>
      <c r="DJZ54" s="2"/>
      <c r="DKA54" s="2"/>
      <c r="DKB54" s="2"/>
      <c r="DKC54" s="2"/>
      <c r="DKD54" s="2"/>
      <c r="DKE54" s="2"/>
      <c r="DKF54" s="2"/>
      <c r="DKG54" s="2"/>
      <c r="DKH54" s="2"/>
      <c r="DKI54" s="2"/>
      <c r="DKJ54" s="2"/>
      <c r="DKK54" s="2"/>
      <c r="DKL54" s="2"/>
      <c r="DKM54" s="2"/>
      <c r="DKN54" s="2"/>
      <c r="DKO54" s="2"/>
      <c r="DKP54" s="2"/>
      <c r="DKQ54" s="2"/>
      <c r="DKR54" s="2"/>
      <c r="DKS54" s="2"/>
      <c r="DKT54" s="2"/>
      <c r="DKU54" s="2"/>
      <c r="DKV54" s="2"/>
      <c r="DKW54" s="2"/>
      <c r="DKX54" s="2"/>
      <c r="DKY54" s="2"/>
      <c r="DKZ54" s="2"/>
      <c r="DLA54" s="2"/>
      <c r="DLB54" s="2"/>
      <c r="DLC54" s="2"/>
      <c r="DLD54" s="2"/>
      <c r="DLE54" s="2"/>
      <c r="DLF54" s="2"/>
      <c r="DLG54" s="2"/>
      <c r="DLH54" s="2"/>
      <c r="DLI54" s="2"/>
      <c r="DLJ54" s="2"/>
      <c r="DLK54" s="2"/>
      <c r="DLL54" s="2"/>
      <c r="DLM54" s="2"/>
      <c r="DLN54" s="2"/>
      <c r="DLO54" s="2"/>
      <c r="DLP54" s="2"/>
      <c r="DLQ54" s="2"/>
      <c r="DLR54" s="2"/>
      <c r="DLS54" s="2"/>
      <c r="DLT54" s="2"/>
      <c r="DLU54" s="2"/>
      <c r="DLV54" s="2"/>
      <c r="DLW54" s="2"/>
      <c r="DLX54" s="2"/>
      <c r="DLY54" s="2"/>
      <c r="DLZ54" s="2"/>
      <c r="DMA54" s="2"/>
      <c r="DMB54" s="2"/>
      <c r="DMC54" s="2"/>
      <c r="DMD54" s="2"/>
      <c r="DME54" s="2"/>
      <c r="DMF54" s="2"/>
      <c r="DMG54" s="2"/>
      <c r="DMH54" s="2"/>
      <c r="DMI54" s="2"/>
      <c r="DMJ54" s="2"/>
      <c r="DMK54" s="2"/>
      <c r="DML54" s="2"/>
      <c r="DMM54" s="2"/>
      <c r="DMN54" s="2"/>
      <c r="DMO54" s="2"/>
      <c r="DMP54" s="2"/>
      <c r="DMQ54" s="2"/>
      <c r="DMR54" s="2"/>
      <c r="DMS54" s="2"/>
      <c r="DMT54" s="2"/>
      <c r="DMU54" s="2"/>
      <c r="DMV54" s="2"/>
      <c r="DMW54" s="2"/>
      <c r="DMX54" s="2"/>
      <c r="DMY54" s="2"/>
      <c r="DMZ54" s="2"/>
      <c r="DNA54" s="2"/>
      <c r="DNB54" s="2"/>
      <c r="DNC54" s="2"/>
      <c r="DND54" s="2"/>
      <c r="DNE54" s="2"/>
      <c r="DNF54" s="2"/>
      <c r="DNG54" s="2"/>
      <c r="DNH54" s="2"/>
      <c r="DNI54" s="2"/>
      <c r="DNJ54" s="2"/>
      <c r="DNK54" s="2"/>
      <c r="DNL54" s="2"/>
      <c r="DNM54" s="2"/>
      <c r="DNN54" s="2"/>
      <c r="DNO54" s="2"/>
      <c r="DNP54" s="2"/>
      <c r="DNQ54" s="2"/>
      <c r="DNR54" s="2"/>
      <c r="DNS54" s="2"/>
      <c r="DNT54" s="2"/>
      <c r="DNU54" s="2"/>
      <c r="DNV54" s="2"/>
      <c r="DNW54" s="2"/>
      <c r="DNX54" s="2"/>
      <c r="DNY54" s="2"/>
      <c r="DNZ54" s="2"/>
      <c r="DOA54" s="2"/>
      <c r="DOB54" s="2"/>
      <c r="DOC54" s="2"/>
      <c r="DOD54" s="2"/>
      <c r="DOE54" s="2"/>
      <c r="DOF54" s="2"/>
      <c r="DOG54" s="2"/>
      <c r="DOH54" s="2"/>
      <c r="DOI54" s="2"/>
      <c r="DOJ54" s="2"/>
      <c r="DOK54" s="2"/>
      <c r="DOL54" s="2"/>
      <c r="DOM54" s="2"/>
      <c r="DON54" s="2"/>
      <c r="DOO54" s="2"/>
      <c r="DOP54" s="2"/>
      <c r="DOQ54" s="2"/>
      <c r="DOR54" s="2"/>
      <c r="DOS54" s="2"/>
      <c r="DOT54" s="2"/>
      <c r="DOU54" s="2"/>
      <c r="DOV54" s="2"/>
      <c r="DOW54" s="2"/>
      <c r="DOX54" s="2"/>
      <c r="DOY54" s="2"/>
      <c r="DOZ54" s="2"/>
      <c r="DPA54" s="2"/>
      <c r="DPB54" s="2"/>
      <c r="DPC54" s="2"/>
      <c r="DPD54" s="2"/>
      <c r="DPE54" s="2"/>
      <c r="DPF54" s="2"/>
      <c r="DPG54" s="2"/>
      <c r="DPH54" s="2"/>
      <c r="DPI54" s="2"/>
      <c r="DPJ54" s="2"/>
      <c r="DPK54" s="2"/>
      <c r="DPL54" s="2"/>
      <c r="DPM54" s="2"/>
      <c r="DPN54" s="2"/>
      <c r="DPO54" s="2"/>
      <c r="DPP54" s="2"/>
      <c r="DPQ54" s="2"/>
      <c r="DPR54" s="2"/>
      <c r="DPS54" s="2"/>
      <c r="DPT54" s="2"/>
      <c r="DPU54" s="2"/>
      <c r="DPV54" s="2"/>
      <c r="DPW54" s="2"/>
      <c r="DPX54" s="2"/>
      <c r="DPY54" s="2"/>
      <c r="DPZ54" s="2"/>
      <c r="DQA54" s="2"/>
      <c r="DQB54" s="2"/>
      <c r="DQC54" s="2"/>
      <c r="DQD54" s="2"/>
      <c r="DQE54" s="2"/>
      <c r="DQF54" s="2"/>
      <c r="DQG54" s="2"/>
      <c r="DQH54" s="2"/>
      <c r="DQI54" s="2"/>
      <c r="DQJ54" s="2"/>
      <c r="DQK54" s="2"/>
      <c r="DQL54" s="2"/>
      <c r="DQM54" s="2"/>
      <c r="DQN54" s="2"/>
      <c r="DQO54" s="2"/>
      <c r="DQP54" s="2"/>
      <c r="DQQ54" s="2"/>
      <c r="DQR54" s="2"/>
      <c r="DQS54" s="2"/>
      <c r="DQT54" s="2"/>
      <c r="DQU54" s="2"/>
      <c r="DQV54" s="2"/>
      <c r="DQW54" s="2"/>
      <c r="DQX54" s="2"/>
      <c r="DQY54" s="2"/>
      <c r="DQZ54" s="2"/>
      <c r="DRA54" s="2"/>
      <c r="DRB54" s="2"/>
      <c r="DRC54" s="2"/>
      <c r="DRD54" s="2"/>
      <c r="DRE54" s="2"/>
      <c r="DRF54" s="2"/>
      <c r="DRG54" s="2"/>
      <c r="DRH54" s="2"/>
      <c r="DRI54" s="2"/>
      <c r="DRJ54" s="2"/>
      <c r="DRK54" s="2"/>
      <c r="DRL54" s="2"/>
      <c r="DRM54" s="2"/>
      <c r="DRN54" s="2"/>
      <c r="DRO54" s="2"/>
      <c r="DRP54" s="2"/>
      <c r="DRQ54" s="2"/>
      <c r="DRR54" s="2"/>
      <c r="DRS54" s="2"/>
      <c r="DRT54" s="2"/>
      <c r="DRU54" s="2"/>
      <c r="DRV54" s="2"/>
      <c r="DRW54" s="2"/>
      <c r="DRX54" s="2"/>
      <c r="DRY54" s="2"/>
      <c r="DRZ54" s="2"/>
      <c r="DSA54" s="2"/>
      <c r="DSB54" s="2"/>
      <c r="DSC54" s="2"/>
      <c r="DSD54" s="2"/>
      <c r="DSE54" s="2"/>
      <c r="DSF54" s="2"/>
      <c r="DSG54" s="2"/>
      <c r="DSH54" s="2"/>
      <c r="DSI54" s="2"/>
      <c r="DSJ54" s="2"/>
      <c r="DSK54" s="2"/>
      <c r="DSL54" s="2"/>
      <c r="DSM54" s="2"/>
      <c r="DSN54" s="2"/>
      <c r="DSO54" s="2"/>
      <c r="DSP54" s="2"/>
      <c r="DSQ54" s="2"/>
      <c r="DSR54" s="2"/>
      <c r="DSS54" s="2"/>
      <c r="DST54" s="2"/>
      <c r="DSU54" s="2"/>
      <c r="DSV54" s="2"/>
      <c r="DSW54" s="2"/>
      <c r="DSX54" s="2"/>
      <c r="DSY54" s="2"/>
      <c r="DSZ54" s="2"/>
      <c r="DTA54" s="2"/>
      <c r="DTB54" s="2"/>
      <c r="DTC54" s="2"/>
      <c r="DTD54" s="2"/>
      <c r="DTE54" s="2"/>
      <c r="DTF54" s="2"/>
      <c r="DTG54" s="2"/>
      <c r="DTH54" s="2"/>
      <c r="DTI54" s="2"/>
      <c r="DTJ54" s="2"/>
      <c r="DTK54" s="2"/>
      <c r="DTL54" s="2"/>
      <c r="DTM54" s="2"/>
      <c r="DTN54" s="2"/>
      <c r="DTO54" s="2"/>
      <c r="DTP54" s="2"/>
      <c r="DTQ54" s="2"/>
      <c r="DTR54" s="2"/>
      <c r="DTS54" s="2"/>
      <c r="DTT54" s="2"/>
      <c r="DTU54" s="2"/>
      <c r="DTV54" s="2"/>
      <c r="DTW54" s="2"/>
      <c r="DTX54" s="2"/>
      <c r="DTY54" s="2"/>
      <c r="DTZ54" s="2"/>
      <c r="DUA54" s="2"/>
      <c r="DUB54" s="2"/>
      <c r="DUC54" s="2"/>
      <c r="DUD54" s="2"/>
      <c r="DUE54" s="2"/>
      <c r="DUF54" s="2"/>
      <c r="DUG54" s="2"/>
      <c r="DUH54" s="2"/>
      <c r="DUI54" s="2"/>
      <c r="DUJ54" s="2"/>
      <c r="DUK54" s="2"/>
      <c r="DUL54" s="2"/>
      <c r="DUM54" s="2"/>
      <c r="DUN54" s="2"/>
      <c r="DUO54" s="2"/>
      <c r="DUP54" s="2"/>
      <c r="DUQ54" s="2"/>
      <c r="DUR54" s="2"/>
      <c r="DUS54" s="2"/>
      <c r="DUT54" s="2"/>
      <c r="DUU54" s="2"/>
      <c r="DUV54" s="2"/>
      <c r="DUW54" s="2"/>
      <c r="DUX54" s="2"/>
      <c r="DUY54" s="2"/>
      <c r="DUZ54" s="2"/>
      <c r="DVA54" s="2"/>
      <c r="DVB54" s="2"/>
      <c r="DVC54" s="2"/>
      <c r="DVD54" s="2"/>
      <c r="DVE54" s="2"/>
      <c r="DVF54" s="2"/>
      <c r="DVG54" s="2"/>
      <c r="DVH54" s="2"/>
      <c r="DVI54" s="2"/>
      <c r="DVJ54" s="2"/>
      <c r="DVK54" s="2"/>
      <c r="DVL54" s="2"/>
      <c r="DVM54" s="2"/>
      <c r="DVN54" s="2"/>
      <c r="DVO54" s="2"/>
      <c r="DVP54" s="2"/>
      <c r="DVQ54" s="2"/>
      <c r="DVR54" s="2"/>
      <c r="DVS54" s="2"/>
      <c r="DVT54" s="2"/>
      <c r="DVU54" s="2"/>
      <c r="DVV54" s="2"/>
      <c r="DVW54" s="2"/>
      <c r="DVX54" s="2"/>
      <c r="DVY54" s="2"/>
      <c r="DVZ54" s="2"/>
      <c r="DWA54" s="2"/>
      <c r="DWB54" s="2"/>
      <c r="DWC54" s="2"/>
      <c r="DWD54" s="2"/>
      <c r="DWE54" s="2"/>
      <c r="DWF54" s="2"/>
      <c r="DWG54" s="2"/>
      <c r="DWH54" s="2"/>
      <c r="DWI54" s="2"/>
      <c r="DWJ54" s="2"/>
      <c r="DWK54" s="2"/>
      <c r="DWL54" s="2"/>
      <c r="DWM54" s="2"/>
      <c r="DWN54" s="2"/>
      <c r="DWO54" s="2"/>
      <c r="DWP54" s="2"/>
      <c r="DWQ54" s="2"/>
      <c r="DWR54" s="2"/>
      <c r="DWS54" s="2"/>
      <c r="DWT54" s="2"/>
      <c r="DWU54" s="2"/>
      <c r="DWV54" s="2"/>
      <c r="DWW54" s="2"/>
      <c r="DWX54" s="2"/>
      <c r="DWY54" s="2"/>
      <c r="DWZ54" s="2"/>
      <c r="DXA54" s="2"/>
      <c r="DXB54" s="2"/>
      <c r="DXC54" s="2"/>
      <c r="DXD54" s="2"/>
      <c r="DXE54" s="2"/>
      <c r="DXF54" s="2"/>
      <c r="DXG54" s="2"/>
      <c r="DXH54" s="2"/>
      <c r="DXI54" s="2"/>
      <c r="DXJ54" s="2"/>
      <c r="DXK54" s="2"/>
      <c r="DXL54" s="2"/>
      <c r="DXM54" s="2"/>
      <c r="DXN54" s="2"/>
      <c r="DXO54" s="2"/>
      <c r="DXP54" s="2"/>
      <c r="DXQ54" s="2"/>
      <c r="DXR54" s="2"/>
      <c r="DXS54" s="2"/>
      <c r="DXT54" s="2"/>
      <c r="DXU54" s="2"/>
      <c r="DXV54" s="2"/>
      <c r="DXW54" s="2"/>
      <c r="DXX54" s="2"/>
      <c r="DXY54" s="2"/>
      <c r="DXZ54" s="2"/>
      <c r="DYA54" s="2"/>
      <c r="DYB54" s="2"/>
      <c r="DYC54" s="2"/>
      <c r="DYD54" s="2"/>
      <c r="DYE54" s="2"/>
      <c r="DYF54" s="2"/>
      <c r="DYG54" s="2"/>
      <c r="DYH54" s="2"/>
      <c r="DYI54" s="2"/>
      <c r="DYJ54" s="2"/>
      <c r="DYK54" s="2"/>
      <c r="DYL54" s="2"/>
      <c r="DYM54" s="2"/>
      <c r="DYN54" s="2"/>
      <c r="DYO54" s="2"/>
      <c r="DYP54" s="2"/>
      <c r="DYQ54" s="2"/>
      <c r="DYR54" s="2"/>
      <c r="DYS54" s="2"/>
      <c r="DYT54" s="2"/>
      <c r="DYU54" s="2"/>
      <c r="DYV54" s="2"/>
      <c r="DYW54" s="2"/>
      <c r="DYX54" s="2"/>
      <c r="DYY54" s="2"/>
      <c r="DYZ54" s="2"/>
      <c r="DZA54" s="2"/>
      <c r="DZB54" s="2"/>
      <c r="DZC54" s="2"/>
      <c r="DZD54" s="2"/>
      <c r="DZE54" s="2"/>
      <c r="DZF54" s="2"/>
      <c r="DZG54" s="2"/>
      <c r="DZH54" s="2"/>
      <c r="DZI54" s="2"/>
      <c r="DZJ54" s="2"/>
      <c r="DZK54" s="2"/>
      <c r="DZL54" s="2"/>
      <c r="DZM54" s="2"/>
      <c r="DZN54" s="2"/>
      <c r="DZO54" s="2"/>
      <c r="DZP54" s="2"/>
      <c r="DZQ54" s="2"/>
      <c r="DZR54" s="2"/>
      <c r="DZS54" s="2"/>
      <c r="DZT54" s="2"/>
      <c r="DZU54" s="2"/>
      <c r="DZV54" s="2"/>
      <c r="DZW54" s="2"/>
      <c r="DZX54" s="2"/>
      <c r="DZY54" s="2"/>
      <c r="DZZ54" s="2"/>
      <c r="EAA54" s="2"/>
      <c r="EAB54" s="2"/>
      <c r="EAC54" s="2"/>
      <c r="EAD54" s="2"/>
      <c r="EAE54" s="2"/>
      <c r="EAF54" s="2"/>
      <c r="EAG54" s="2"/>
      <c r="EAH54" s="2"/>
      <c r="EAI54" s="2"/>
      <c r="EAJ54" s="2"/>
      <c r="EAK54" s="2"/>
      <c r="EAL54" s="2"/>
      <c r="EAM54" s="2"/>
      <c r="EAN54" s="2"/>
      <c r="EAO54" s="2"/>
      <c r="EAP54" s="2"/>
      <c r="EAQ54" s="2"/>
      <c r="EAR54" s="2"/>
      <c r="EAS54" s="2"/>
      <c r="EAT54" s="2"/>
      <c r="EAU54" s="2"/>
      <c r="EAV54" s="2"/>
      <c r="EAW54" s="2"/>
      <c r="EAX54" s="2"/>
      <c r="EAY54" s="2"/>
      <c r="EAZ54" s="2"/>
      <c r="EBA54" s="2"/>
      <c r="EBB54" s="2"/>
      <c r="EBC54" s="2"/>
      <c r="EBD54" s="2"/>
      <c r="EBE54" s="2"/>
      <c r="EBF54" s="2"/>
      <c r="EBG54" s="2"/>
      <c r="EBH54" s="2"/>
      <c r="EBI54" s="2"/>
      <c r="EBJ54" s="2"/>
      <c r="EBK54" s="2"/>
      <c r="EBL54" s="2"/>
      <c r="EBM54" s="2"/>
      <c r="EBN54" s="2"/>
      <c r="EBO54" s="2"/>
      <c r="EBP54" s="2"/>
      <c r="EBQ54" s="2"/>
      <c r="EBR54" s="2"/>
      <c r="EBS54" s="2"/>
      <c r="EBT54" s="2"/>
      <c r="EBU54" s="2"/>
      <c r="EBV54" s="2"/>
      <c r="EBW54" s="2"/>
      <c r="EBX54" s="2"/>
      <c r="EBY54" s="2"/>
      <c r="EBZ54" s="2"/>
      <c r="ECA54" s="2"/>
      <c r="ECB54" s="2"/>
      <c r="ECC54" s="2"/>
      <c r="ECD54" s="2"/>
      <c r="ECE54" s="2"/>
      <c r="ECF54" s="2"/>
      <c r="ECG54" s="2"/>
      <c r="ECH54" s="2"/>
      <c r="ECI54" s="2"/>
      <c r="ECJ54" s="2"/>
      <c r="ECK54" s="2"/>
      <c r="ECL54" s="2"/>
      <c r="ECM54" s="2"/>
      <c r="ECN54" s="2"/>
      <c r="ECO54" s="2"/>
      <c r="ECP54" s="2"/>
      <c r="ECQ54" s="2"/>
      <c r="ECR54" s="2"/>
      <c r="ECS54" s="2"/>
      <c r="ECT54" s="2"/>
      <c r="ECU54" s="2"/>
      <c r="ECV54" s="2"/>
      <c r="ECW54" s="2"/>
      <c r="ECX54" s="2"/>
      <c r="ECY54" s="2"/>
      <c r="ECZ54" s="2"/>
      <c r="EDA54" s="2"/>
      <c r="EDB54" s="2"/>
      <c r="EDC54" s="2"/>
      <c r="EDD54" s="2"/>
      <c r="EDE54" s="2"/>
      <c r="EDF54" s="2"/>
      <c r="EDG54" s="2"/>
      <c r="EDH54" s="2"/>
      <c r="EDI54" s="2"/>
      <c r="EDJ54" s="2"/>
      <c r="EDK54" s="2"/>
      <c r="EDL54" s="2"/>
      <c r="EDM54" s="2"/>
      <c r="EDN54" s="2"/>
      <c r="EDO54" s="2"/>
      <c r="EDP54" s="2"/>
      <c r="EDQ54" s="2"/>
      <c r="EDR54" s="2"/>
      <c r="EDS54" s="2"/>
      <c r="EDT54" s="2"/>
      <c r="EDU54" s="2"/>
      <c r="EDV54" s="2"/>
      <c r="EDW54" s="2"/>
      <c r="EDX54" s="2"/>
      <c r="EDY54" s="2"/>
      <c r="EDZ54" s="2"/>
      <c r="EEA54" s="2"/>
      <c r="EEB54" s="2"/>
      <c r="EEC54" s="2"/>
      <c r="EED54" s="2"/>
      <c r="EEE54" s="2"/>
      <c r="EEF54" s="2"/>
      <c r="EEG54" s="2"/>
      <c r="EEH54" s="2"/>
      <c r="EEI54" s="2"/>
      <c r="EEJ54" s="2"/>
      <c r="EEK54" s="2"/>
      <c r="EEL54" s="2"/>
      <c r="EEM54" s="2"/>
      <c r="EEN54" s="2"/>
      <c r="EEO54" s="2"/>
      <c r="EEP54" s="2"/>
      <c r="EEQ54" s="2"/>
      <c r="EER54" s="2"/>
      <c r="EES54" s="2"/>
      <c r="EET54" s="2"/>
      <c r="EEU54" s="2"/>
      <c r="EEV54" s="2"/>
      <c r="EEW54" s="2"/>
      <c r="EEX54" s="2"/>
      <c r="EEY54" s="2"/>
      <c r="EEZ54" s="2"/>
      <c r="EFA54" s="2"/>
      <c r="EFB54" s="2"/>
      <c r="EFC54" s="2"/>
      <c r="EFD54" s="2"/>
      <c r="EFE54" s="2"/>
      <c r="EFF54" s="2"/>
      <c r="EFG54" s="2"/>
      <c r="EFH54" s="2"/>
      <c r="EFI54" s="2"/>
      <c r="EFJ54" s="2"/>
      <c r="EFK54" s="2"/>
      <c r="EFL54" s="2"/>
      <c r="EFM54" s="2"/>
      <c r="EFN54" s="2"/>
      <c r="EFO54" s="2"/>
      <c r="EFP54" s="2"/>
      <c r="EFQ54" s="2"/>
      <c r="EFR54" s="2"/>
      <c r="EFS54" s="2"/>
      <c r="EFT54" s="2"/>
      <c r="EFU54" s="2"/>
      <c r="EFV54" s="2"/>
      <c r="EFW54" s="2"/>
      <c r="EFX54" s="2"/>
      <c r="EFY54" s="2"/>
      <c r="EFZ54" s="2"/>
      <c r="EGA54" s="2"/>
      <c r="EGB54" s="2"/>
      <c r="EGC54" s="2"/>
      <c r="EGD54" s="2"/>
      <c r="EGE54" s="2"/>
      <c r="EGF54" s="2"/>
      <c r="EGG54" s="2"/>
      <c r="EGH54" s="2"/>
      <c r="EGI54" s="2"/>
      <c r="EGJ54" s="2"/>
      <c r="EGK54" s="2"/>
      <c r="EGL54" s="2"/>
      <c r="EGM54" s="2"/>
      <c r="EGN54" s="2"/>
      <c r="EGO54" s="2"/>
      <c r="EGP54" s="2"/>
      <c r="EGQ54" s="2"/>
      <c r="EGR54" s="2"/>
      <c r="EGS54" s="2"/>
      <c r="EGT54" s="2"/>
      <c r="EGU54" s="2"/>
      <c r="EGV54" s="2"/>
      <c r="EGW54" s="2"/>
      <c r="EGX54" s="2"/>
      <c r="EGY54" s="2"/>
      <c r="EGZ54" s="2"/>
      <c r="EHA54" s="2"/>
      <c r="EHB54" s="2"/>
      <c r="EHC54" s="2"/>
      <c r="EHD54" s="2"/>
      <c r="EHE54" s="2"/>
      <c r="EHF54" s="2"/>
      <c r="EHG54" s="2"/>
      <c r="EHH54" s="2"/>
      <c r="EHI54" s="2"/>
      <c r="EHJ54" s="2"/>
      <c r="EHK54" s="2"/>
      <c r="EHL54" s="2"/>
      <c r="EHM54" s="2"/>
      <c r="EHN54" s="2"/>
      <c r="EHO54" s="2"/>
      <c r="EHP54" s="2"/>
      <c r="EHQ54" s="2"/>
      <c r="EHR54" s="2"/>
      <c r="EHS54" s="2"/>
      <c r="EHT54" s="2"/>
      <c r="EHU54" s="2"/>
      <c r="EHV54" s="2"/>
      <c r="EHW54" s="2"/>
      <c r="EHX54" s="2"/>
      <c r="EHY54" s="2"/>
      <c r="EHZ54" s="2"/>
      <c r="EIA54" s="2"/>
      <c r="EIB54" s="2"/>
      <c r="EIC54" s="2"/>
      <c r="EID54" s="2"/>
      <c r="EIE54" s="2"/>
      <c r="EIF54" s="2"/>
      <c r="EIG54" s="2"/>
      <c r="EIH54" s="2"/>
      <c r="EII54" s="2"/>
      <c r="EIJ54" s="2"/>
      <c r="EIK54" s="2"/>
      <c r="EIL54" s="2"/>
      <c r="EIM54" s="2"/>
      <c r="EIN54" s="2"/>
      <c r="EIO54" s="2"/>
      <c r="EIP54" s="2"/>
      <c r="EIQ54" s="2"/>
      <c r="EIR54" s="2"/>
      <c r="EIS54" s="2"/>
      <c r="EIT54" s="2"/>
      <c r="EIU54" s="2"/>
      <c r="EIV54" s="2"/>
      <c r="EIW54" s="2"/>
      <c r="EIX54" s="2"/>
      <c r="EIY54" s="2"/>
      <c r="EIZ54" s="2"/>
      <c r="EJA54" s="2"/>
      <c r="EJB54" s="2"/>
      <c r="EJC54" s="2"/>
      <c r="EJD54" s="2"/>
      <c r="EJE54" s="2"/>
      <c r="EJF54" s="2"/>
      <c r="EJG54" s="2"/>
      <c r="EJH54" s="2"/>
      <c r="EJI54" s="2"/>
      <c r="EJJ54" s="2"/>
      <c r="EJK54" s="2"/>
      <c r="EJL54" s="2"/>
      <c r="EJM54" s="2"/>
      <c r="EJN54" s="2"/>
      <c r="EJO54" s="2"/>
      <c r="EJP54" s="2"/>
      <c r="EJQ54" s="2"/>
      <c r="EJR54" s="2"/>
      <c r="EJS54" s="2"/>
      <c r="EJT54" s="2"/>
      <c r="EJU54" s="2"/>
      <c r="EJV54" s="2"/>
      <c r="EJW54" s="2"/>
      <c r="EJX54" s="2"/>
      <c r="EJY54" s="2"/>
      <c r="EJZ54" s="2"/>
      <c r="EKA54" s="2"/>
      <c r="EKB54" s="2"/>
      <c r="EKC54" s="2"/>
      <c r="EKD54" s="2"/>
      <c r="EKE54" s="2"/>
      <c r="EKF54" s="2"/>
      <c r="EKG54" s="2"/>
      <c r="EKH54" s="2"/>
      <c r="EKI54" s="2"/>
      <c r="EKJ54" s="2"/>
      <c r="EKK54" s="2"/>
      <c r="EKL54" s="2"/>
      <c r="EKM54" s="2"/>
      <c r="EKN54" s="2"/>
      <c r="EKO54" s="2"/>
      <c r="EKP54" s="2"/>
      <c r="EKQ54" s="2"/>
      <c r="EKR54" s="2"/>
      <c r="EKS54" s="2"/>
      <c r="EKT54" s="2"/>
      <c r="EKU54" s="2"/>
      <c r="EKV54" s="2"/>
      <c r="EKW54" s="2"/>
      <c r="EKX54" s="2"/>
      <c r="EKY54" s="2"/>
      <c r="EKZ54" s="2"/>
      <c r="ELA54" s="2"/>
      <c r="ELB54" s="2"/>
      <c r="ELC54" s="2"/>
      <c r="ELD54" s="2"/>
      <c r="ELE54" s="2"/>
      <c r="ELF54" s="2"/>
      <c r="ELG54" s="2"/>
      <c r="ELH54" s="2"/>
      <c r="ELI54" s="2"/>
      <c r="ELJ54" s="2"/>
      <c r="ELK54" s="2"/>
      <c r="ELL54" s="2"/>
      <c r="ELM54" s="2"/>
      <c r="ELN54" s="2"/>
      <c r="ELO54" s="2"/>
      <c r="ELP54" s="2"/>
      <c r="ELQ54" s="2"/>
      <c r="ELR54" s="2"/>
      <c r="ELS54" s="2"/>
      <c r="ELT54" s="2"/>
      <c r="ELU54" s="2"/>
      <c r="ELV54" s="2"/>
      <c r="ELW54" s="2"/>
      <c r="ELX54" s="2"/>
      <c r="ELY54" s="2"/>
      <c r="ELZ54" s="2"/>
      <c r="EMA54" s="2"/>
      <c r="EMB54" s="2"/>
      <c r="EMC54" s="2"/>
      <c r="EMD54" s="2"/>
      <c r="EME54" s="2"/>
      <c r="EMF54" s="2"/>
      <c r="EMG54" s="2"/>
      <c r="EMH54" s="2"/>
      <c r="EMI54" s="2"/>
      <c r="EMJ54" s="2"/>
      <c r="EMK54" s="2"/>
      <c r="EML54" s="2"/>
      <c r="EMM54" s="2"/>
      <c r="EMN54" s="2"/>
      <c r="EMO54" s="2"/>
      <c r="EMP54" s="2"/>
      <c r="EMQ54" s="2"/>
      <c r="EMR54" s="2"/>
      <c r="EMS54" s="2"/>
      <c r="EMT54" s="2"/>
      <c r="EMU54" s="2"/>
      <c r="EMV54" s="2"/>
      <c r="EMW54" s="2"/>
      <c r="EMX54" s="2"/>
      <c r="EMY54" s="2"/>
      <c r="EMZ54" s="2"/>
      <c r="ENA54" s="2"/>
      <c r="ENB54" s="2"/>
      <c r="ENC54" s="2"/>
      <c r="END54" s="2"/>
      <c r="ENE54" s="2"/>
      <c r="ENF54" s="2"/>
      <c r="ENG54" s="2"/>
      <c r="ENH54" s="2"/>
      <c r="ENI54" s="2"/>
      <c r="ENJ54" s="2"/>
      <c r="ENK54" s="2"/>
      <c r="ENL54" s="2"/>
      <c r="ENM54" s="2"/>
      <c r="ENN54" s="2"/>
      <c r="ENO54" s="2"/>
      <c r="ENP54" s="2"/>
      <c r="ENQ54" s="2"/>
      <c r="ENR54" s="2"/>
      <c r="ENS54" s="2"/>
      <c r="ENT54" s="2"/>
      <c r="ENU54" s="2"/>
      <c r="ENV54" s="2"/>
      <c r="ENW54" s="2"/>
      <c r="ENX54" s="2"/>
      <c r="ENY54" s="2"/>
      <c r="ENZ54" s="2"/>
      <c r="EOA54" s="2"/>
      <c r="EOB54" s="2"/>
      <c r="EOC54" s="2"/>
      <c r="EOD54" s="2"/>
      <c r="EOE54" s="2"/>
      <c r="EOF54" s="2"/>
      <c r="EOG54" s="2"/>
      <c r="EOH54" s="2"/>
      <c r="EOI54" s="2"/>
      <c r="EOJ54" s="2"/>
      <c r="EOK54" s="2"/>
      <c r="EOL54" s="2"/>
      <c r="EOM54" s="2"/>
      <c r="EON54" s="2"/>
      <c r="EOO54" s="2"/>
      <c r="EOP54" s="2"/>
      <c r="EOQ54" s="2"/>
      <c r="EOR54" s="2"/>
      <c r="EOS54" s="2"/>
      <c r="EOT54" s="2"/>
      <c r="EOU54" s="2"/>
      <c r="EOV54" s="2"/>
      <c r="EOW54" s="2"/>
      <c r="EOX54" s="2"/>
      <c r="EOY54" s="2"/>
      <c r="EOZ54" s="2"/>
      <c r="EPA54" s="2"/>
      <c r="EPB54" s="2"/>
      <c r="EPC54" s="2"/>
      <c r="EPD54" s="2"/>
      <c r="EPE54" s="2"/>
      <c r="EPF54" s="2"/>
      <c r="EPG54" s="2"/>
      <c r="EPH54" s="2"/>
      <c r="EPI54" s="2"/>
      <c r="EPJ54" s="2"/>
      <c r="EPK54" s="2"/>
      <c r="EPL54" s="2"/>
      <c r="EPM54" s="2"/>
      <c r="EPN54" s="2"/>
      <c r="EPO54" s="2"/>
      <c r="EPP54" s="2"/>
      <c r="EPQ54" s="2"/>
      <c r="EPR54" s="2"/>
      <c r="EPS54" s="2"/>
      <c r="EPT54" s="2"/>
      <c r="EPU54" s="2"/>
      <c r="EPV54" s="2"/>
      <c r="EPW54" s="2"/>
      <c r="EPX54" s="2"/>
      <c r="EPY54" s="2"/>
      <c r="EPZ54" s="2"/>
      <c r="EQA54" s="2"/>
      <c r="EQB54" s="2"/>
      <c r="EQC54" s="2"/>
      <c r="EQD54" s="2"/>
      <c r="EQE54" s="2"/>
      <c r="EQF54" s="2"/>
      <c r="EQG54" s="2"/>
      <c r="EQH54" s="2"/>
      <c r="EQI54" s="2"/>
      <c r="EQJ54" s="2"/>
      <c r="EQK54" s="2"/>
      <c r="EQL54" s="2"/>
      <c r="EQM54" s="2"/>
      <c r="EQN54" s="2"/>
      <c r="EQO54" s="2"/>
      <c r="EQP54" s="2"/>
      <c r="EQQ54" s="2"/>
      <c r="EQR54" s="2"/>
      <c r="EQS54" s="2"/>
      <c r="EQT54" s="2"/>
      <c r="EQU54" s="2"/>
      <c r="EQV54" s="2"/>
      <c r="EQW54" s="2"/>
      <c r="EQX54" s="2"/>
      <c r="EQY54" s="2"/>
      <c r="EQZ54" s="2"/>
      <c r="ERA54" s="2"/>
      <c r="ERB54" s="2"/>
      <c r="ERC54" s="2"/>
      <c r="ERD54" s="2"/>
      <c r="ERE54" s="2"/>
      <c r="ERF54" s="2"/>
      <c r="ERG54" s="2"/>
      <c r="ERH54" s="2"/>
      <c r="ERI54" s="2"/>
      <c r="ERJ54" s="2"/>
      <c r="ERK54" s="2"/>
      <c r="ERL54" s="2"/>
      <c r="ERM54" s="2"/>
      <c r="ERN54" s="2"/>
      <c r="ERO54" s="2"/>
      <c r="ERP54" s="2"/>
      <c r="ERQ54" s="2"/>
      <c r="ERR54" s="2"/>
      <c r="ERS54" s="2"/>
      <c r="ERT54" s="2"/>
      <c r="ERU54" s="2"/>
      <c r="ERV54" s="2"/>
      <c r="ERW54" s="2"/>
      <c r="ERX54" s="2"/>
      <c r="ERY54" s="2"/>
      <c r="ERZ54" s="2"/>
      <c r="ESA54" s="2"/>
      <c r="ESB54" s="2"/>
      <c r="ESC54" s="2"/>
      <c r="ESD54" s="2"/>
      <c r="ESE54" s="2"/>
      <c r="ESF54" s="2"/>
      <c r="ESG54" s="2"/>
      <c r="ESH54" s="2"/>
      <c r="ESI54" s="2"/>
      <c r="ESJ54" s="2"/>
      <c r="ESK54" s="2"/>
      <c r="ESL54" s="2"/>
      <c r="ESM54" s="2"/>
      <c r="ESN54" s="2"/>
      <c r="ESO54" s="2"/>
      <c r="ESP54" s="2"/>
      <c r="ESQ54" s="2"/>
      <c r="ESR54" s="2"/>
      <c r="ESS54" s="2"/>
      <c r="EST54" s="2"/>
      <c r="ESU54" s="2"/>
      <c r="ESV54" s="2"/>
      <c r="ESW54" s="2"/>
      <c r="ESX54" s="2"/>
      <c r="ESY54" s="2"/>
      <c r="ESZ54" s="2"/>
      <c r="ETA54" s="2"/>
      <c r="ETB54" s="2"/>
      <c r="ETC54" s="2"/>
      <c r="ETD54" s="2"/>
      <c r="ETE54" s="2"/>
      <c r="ETF54" s="2"/>
      <c r="ETG54" s="2"/>
      <c r="ETH54" s="2"/>
      <c r="ETI54" s="2"/>
      <c r="ETJ54" s="2"/>
      <c r="ETK54" s="2"/>
      <c r="ETL54" s="2"/>
      <c r="ETM54" s="2"/>
      <c r="ETN54" s="2"/>
      <c r="ETO54" s="2"/>
      <c r="ETP54" s="2"/>
      <c r="ETQ54" s="2"/>
      <c r="ETR54" s="2"/>
      <c r="ETS54" s="2"/>
      <c r="ETT54" s="2"/>
      <c r="ETU54" s="2"/>
      <c r="ETV54" s="2"/>
      <c r="ETW54" s="2"/>
      <c r="ETX54" s="2"/>
      <c r="ETY54" s="2"/>
      <c r="ETZ54" s="2"/>
      <c r="EUA54" s="2"/>
      <c r="EUB54" s="2"/>
      <c r="EUC54" s="2"/>
      <c r="EUD54" s="2"/>
      <c r="EUE54" s="2"/>
      <c r="EUF54" s="2"/>
      <c r="EUG54" s="2"/>
      <c r="EUH54" s="2"/>
      <c r="EUI54" s="2"/>
      <c r="EUJ54" s="2"/>
      <c r="EUK54" s="2"/>
      <c r="EUL54" s="2"/>
      <c r="EUM54" s="2"/>
      <c r="EUN54" s="2"/>
      <c r="EUO54" s="2"/>
      <c r="EUP54" s="2"/>
      <c r="EUQ54" s="2"/>
      <c r="EUR54" s="2"/>
      <c r="EUS54" s="2"/>
      <c r="EUT54" s="2"/>
      <c r="EUU54" s="2"/>
      <c r="EUV54" s="2"/>
      <c r="EUW54" s="2"/>
      <c r="EUX54" s="2"/>
      <c r="EUY54" s="2"/>
      <c r="EUZ54" s="2"/>
      <c r="EVA54" s="2"/>
      <c r="EVB54" s="2"/>
      <c r="EVC54" s="2"/>
      <c r="EVD54" s="2"/>
      <c r="EVE54" s="2"/>
      <c r="EVF54" s="2"/>
      <c r="EVG54" s="2"/>
      <c r="EVH54" s="2"/>
      <c r="EVI54" s="2"/>
      <c r="EVJ54" s="2"/>
      <c r="EVK54" s="2"/>
      <c r="EVL54" s="2"/>
      <c r="EVM54" s="2"/>
      <c r="EVN54" s="2"/>
      <c r="EVO54" s="2"/>
      <c r="EVP54" s="2"/>
      <c r="EVQ54" s="2"/>
      <c r="EVR54" s="2"/>
      <c r="EVS54" s="2"/>
      <c r="EVT54" s="2"/>
      <c r="EVU54" s="2"/>
      <c r="EVV54" s="2"/>
      <c r="EVW54" s="2"/>
      <c r="EVX54" s="2"/>
      <c r="EVY54" s="2"/>
      <c r="EVZ54" s="2"/>
      <c r="EWA54" s="2"/>
      <c r="EWB54" s="2"/>
      <c r="EWC54" s="2"/>
      <c r="EWD54" s="2"/>
      <c r="EWE54" s="2"/>
      <c r="EWF54" s="2"/>
      <c r="EWG54" s="2"/>
      <c r="EWH54" s="2"/>
      <c r="EWI54" s="2"/>
      <c r="EWJ54" s="2"/>
      <c r="EWK54" s="2"/>
      <c r="EWL54" s="2"/>
      <c r="EWM54" s="2"/>
      <c r="EWN54" s="2"/>
      <c r="EWO54" s="2"/>
      <c r="EWP54" s="2"/>
      <c r="EWQ54" s="2"/>
      <c r="EWR54" s="2"/>
      <c r="EWS54" s="2"/>
      <c r="EWT54" s="2"/>
      <c r="EWU54" s="2"/>
      <c r="EWV54" s="2"/>
      <c r="EWW54" s="2"/>
      <c r="EWX54" s="2"/>
      <c r="EWY54" s="2"/>
      <c r="EWZ54" s="2"/>
      <c r="EXA54" s="2"/>
      <c r="EXB54" s="2"/>
      <c r="EXC54" s="2"/>
      <c r="EXD54" s="2"/>
      <c r="EXE54" s="2"/>
      <c r="EXF54" s="2"/>
      <c r="EXG54" s="2"/>
      <c r="EXH54" s="2"/>
      <c r="EXI54" s="2"/>
      <c r="EXJ54" s="2"/>
      <c r="EXK54" s="2"/>
      <c r="EXL54" s="2"/>
      <c r="EXM54" s="2"/>
      <c r="EXN54" s="2"/>
      <c r="EXO54" s="2"/>
      <c r="EXP54" s="2"/>
      <c r="EXQ54" s="2"/>
      <c r="EXR54" s="2"/>
      <c r="EXS54" s="2"/>
      <c r="EXT54" s="2"/>
      <c r="EXU54" s="2"/>
      <c r="EXV54" s="2"/>
      <c r="EXW54" s="2"/>
      <c r="EXX54" s="2"/>
      <c r="EXY54" s="2"/>
      <c r="EXZ54" s="2"/>
      <c r="EYA54" s="2"/>
      <c r="EYB54" s="2"/>
      <c r="EYC54" s="2"/>
      <c r="EYD54" s="2"/>
      <c r="EYE54" s="2"/>
      <c r="EYF54" s="2"/>
      <c r="EYG54" s="2"/>
      <c r="EYH54" s="2"/>
      <c r="EYI54" s="2"/>
      <c r="EYJ54" s="2"/>
      <c r="EYK54" s="2"/>
      <c r="EYL54" s="2"/>
      <c r="EYM54" s="2"/>
      <c r="EYN54" s="2"/>
      <c r="EYO54" s="2"/>
      <c r="EYP54" s="2"/>
      <c r="EYQ54" s="2"/>
      <c r="EYR54" s="2"/>
      <c r="EYS54" s="2"/>
      <c r="EYT54" s="2"/>
      <c r="EYU54" s="2"/>
      <c r="EYV54" s="2"/>
      <c r="EYW54" s="2"/>
      <c r="EYX54" s="2"/>
      <c r="EYY54" s="2"/>
      <c r="EYZ54" s="2"/>
      <c r="EZA54" s="2"/>
      <c r="EZB54" s="2"/>
      <c r="EZC54" s="2"/>
      <c r="EZD54" s="2"/>
      <c r="EZE54" s="2"/>
      <c r="EZF54" s="2"/>
      <c r="EZG54" s="2"/>
      <c r="EZH54" s="2"/>
      <c r="EZI54" s="2"/>
      <c r="EZJ54" s="2"/>
      <c r="EZK54" s="2"/>
      <c r="EZL54" s="2"/>
      <c r="EZM54" s="2"/>
      <c r="EZN54" s="2"/>
      <c r="EZO54" s="2"/>
      <c r="EZP54" s="2"/>
      <c r="EZQ54" s="2"/>
      <c r="EZR54" s="2"/>
      <c r="EZS54" s="2"/>
      <c r="EZT54" s="2"/>
      <c r="EZU54" s="2"/>
      <c r="EZV54" s="2"/>
      <c r="EZW54" s="2"/>
      <c r="EZX54" s="2"/>
      <c r="EZY54" s="2"/>
      <c r="EZZ54" s="2"/>
      <c r="FAA54" s="2"/>
      <c r="FAB54" s="2"/>
      <c r="FAC54" s="2"/>
      <c r="FAD54" s="2"/>
      <c r="FAE54" s="2"/>
      <c r="FAF54" s="2"/>
      <c r="FAG54" s="2"/>
      <c r="FAH54" s="2"/>
      <c r="FAI54" s="2"/>
      <c r="FAJ54" s="2"/>
      <c r="FAK54" s="2"/>
      <c r="FAL54" s="2"/>
      <c r="FAM54" s="2"/>
      <c r="FAN54" s="2"/>
      <c r="FAO54" s="2"/>
      <c r="FAP54" s="2"/>
      <c r="FAQ54" s="2"/>
      <c r="FAR54" s="2"/>
      <c r="FAS54" s="2"/>
      <c r="FAT54" s="2"/>
      <c r="FAU54" s="2"/>
      <c r="FAV54" s="2"/>
      <c r="FAW54" s="2"/>
      <c r="FAX54" s="2"/>
      <c r="FAY54" s="2"/>
      <c r="FAZ54" s="2"/>
      <c r="FBA54" s="2"/>
      <c r="FBB54" s="2"/>
      <c r="FBC54" s="2"/>
      <c r="FBD54" s="2"/>
      <c r="FBE54" s="2"/>
      <c r="FBF54" s="2"/>
      <c r="FBG54" s="2"/>
      <c r="FBH54" s="2"/>
      <c r="FBI54" s="2"/>
      <c r="FBJ54" s="2"/>
      <c r="FBK54" s="2"/>
      <c r="FBL54" s="2"/>
      <c r="FBM54" s="2"/>
      <c r="FBN54" s="2"/>
      <c r="FBO54" s="2"/>
      <c r="FBP54" s="2"/>
      <c r="FBQ54" s="2"/>
      <c r="FBR54" s="2"/>
      <c r="FBS54" s="2"/>
      <c r="FBT54" s="2"/>
      <c r="FBU54" s="2"/>
      <c r="FBV54" s="2"/>
      <c r="FBW54" s="2"/>
      <c r="FBX54" s="2"/>
      <c r="FBY54" s="2"/>
      <c r="FBZ54" s="2"/>
      <c r="FCA54" s="2"/>
      <c r="FCB54" s="2"/>
      <c r="FCC54" s="2"/>
      <c r="FCD54" s="2"/>
      <c r="FCE54" s="2"/>
      <c r="FCF54" s="2"/>
      <c r="FCG54" s="2"/>
      <c r="FCH54" s="2"/>
      <c r="FCI54" s="2"/>
      <c r="FCJ54" s="2"/>
      <c r="FCK54" s="2"/>
      <c r="FCL54" s="2"/>
      <c r="FCM54" s="2"/>
      <c r="FCN54" s="2"/>
      <c r="FCO54" s="2"/>
      <c r="FCP54" s="2"/>
      <c r="FCQ54" s="2"/>
      <c r="FCR54" s="2"/>
      <c r="FCS54" s="2"/>
      <c r="FCT54" s="2"/>
      <c r="FCU54" s="2"/>
      <c r="FCV54" s="2"/>
      <c r="FCW54" s="2"/>
      <c r="FCX54" s="2"/>
      <c r="FCY54" s="2"/>
      <c r="FCZ54" s="2"/>
      <c r="FDA54" s="2"/>
      <c r="FDB54" s="2"/>
      <c r="FDC54" s="2"/>
      <c r="FDD54" s="2"/>
      <c r="FDE54" s="2"/>
      <c r="FDF54" s="2"/>
      <c r="FDG54" s="2"/>
      <c r="FDH54" s="2"/>
      <c r="FDI54" s="2"/>
      <c r="FDJ54" s="2"/>
      <c r="FDK54" s="2"/>
      <c r="FDL54" s="2"/>
      <c r="FDM54" s="2"/>
      <c r="FDN54" s="2"/>
      <c r="FDO54" s="2"/>
      <c r="FDP54" s="2"/>
      <c r="FDQ54" s="2"/>
      <c r="FDR54" s="2"/>
      <c r="FDS54" s="2"/>
      <c r="FDT54" s="2"/>
      <c r="FDU54" s="2"/>
      <c r="FDV54" s="2"/>
      <c r="FDW54" s="2"/>
      <c r="FDX54" s="2"/>
      <c r="FDY54" s="2"/>
      <c r="FDZ54" s="2"/>
      <c r="FEA54" s="2"/>
      <c r="FEB54" s="2"/>
      <c r="FEC54" s="2"/>
      <c r="FED54" s="2"/>
      <c r="FEE54" s="2"/>
      <c r="FEF54" s="2"/>
      <c r="FEG54" s="2"/>
      <c r="FEH54" s="2"/>
      <c r="FEI54" s="2"/>
      <c r="FEJ54" s="2"/>
      <c r="FEK54" s="2"/>
      <c r="FEL54" s="2"/>
      <c r="FEM54" s="2"/>
      <c r="FEN54" s="2"/>
      <c r="FEO54" s="2"/>
      <c r="FEP54" s="2"/>
      <c r="FEQ54" s="2"/>
      <c r="FER54" s="2"/>
      <c r="FES54" s="2"/>
      <c r="FET54" s="2"/>
      <c r="FEU54" s="2"/>
      <c r="FEV54" s="2"/>
      <c r="FEW54" s="2"/>
      <c r="FEX54" s="2"/>
      <c r="FEY54" s="2"/>
      <c r="FEZ54" s="2"/>
      <c r="FFA54" s="2"/>
      <c r="FFB54" s="2"/>
      <c r="FFC54" s="2"/>
      <c r="FFD54" s="2"/>
      <c r="FFE54" s="2"/>
      <c r="FFF54" s="2"/>
      <c r="FFG54" s="2"/>
      <c r="FFH54" s="2"/>
      <c r="FFI54" s="2"/>
      <c r="FFJ54" s="2"/>
      <c r="FFK54" s="2"/>
      <c r="FFL54" s="2"/>
      <c r="FFM54" s="2"/>
      <c r="FFN54" s="2"/>
      <c r="FFO54" s="2"/>
      <c r="FFP54" s="2"/>
      <c r="FFQ54" s="2"/>
      <c r="FFR54" s="2"/>
      <c r="FFS54" s="2"/>
      <c r="FFT54" s="2"/>
      <c r="FFU54" s="2"/>
      <c r="FFV54" s="2"/>
      <c r="FFW54" s="2"/>
      <c r="FFX54" s="2"/>
      <c r="FFY54" s="2"/>
      <c r="FFZ54" s="2"/>
      <c r="FGA54" s="2"/>
      <c r="FGB54" s="2"/>
      <c r="FGC54" s="2"/>
      <c r="FGD54" s="2"/>
      <c r="FGE54" s="2"/>
      <c r="FGF54" s="2"/>
      <c r="FGG54" s="2"/>
      <c r="FGH54" s="2"/>
      <c r="FGI54" s="2"/>
      <c r="FGJ54" s="2"/>
      <c r="FGK54" s="2"/>
      <c r="FGL54" s="2"/>
      <c r="FGM54" s="2"/>
      <c r="FGN54" s="2"/>
      <c r="FGO54" s="2"/>
      <c r="FGP54" s="2"/>
      <c r="FGQ54" s="2"/>
      <c r="FGR54" s="2"/>
      <c r="FGS54" s="2"/>
      <c r="FGT54" s="2"/>
      <c r="FGU54" s="2"/>
      <c r="FGV54" s="2"/>
      <c r="FGW54" s="2"/>
      <c r="FGX54" s="2"/>
      <c r="FGY54" s="2"/>
      <c r="FGZ54" s="2"/>
      <c r="FHA54" s="2"/>
      <c r="FHB54" s="2"/>
      <c r="FHC54" s="2"/>
      <c r="FHD54" s="2"/>
      <c r="FHE54" s="2"/>
      <c r="FHF54" s="2"/>
      <c r="FHG54" s="2"/>
      <c r="FHH54" s="2"/>
      <c r="FHI54" s="2"/>
      <c r="FHJ54" s="2"/>
      <c r="FHK54" s="2"/>
      <c r="FHL54" s="2"/>
      <c r="FHM54" s="2"/>
      <c r="FHN54" s="2"/>
      <c r="FHO54" s="2"/>
      <c r="FHP54" s="2"/>
      <c r="FHQ54" s="2"/>
      <c r="FHR54" s="2"/>
      <c r="FHS54" s="2"/>
      <c r="FHT54" s="2"/>
      <c r="FHU54" s="2"/>
      <c r="FHV54" s="2"/>
      <c r="FHW54" s="2"/>
      <c r="FHX54" s="2"/>
      <c r="FHY54" s="2"/>
      <c r="FHZ54" s="2"/>
      <c r="FIA54" s="2"/>
      <c r="FIB54" s="2"/>
      <c r="FIC54" s="2"/>
      <c r="FID54" s="2"/>
      <c r="FIE54" s="2"/>
      <c r="FIF54" s="2"/>
      <c r="FIG54" s="2"/>
      <c r="FIH54" s="2"/>
      <c r="FII54" s="2"/>
      <c r="FIJ54" s="2"/>
      <c r="FIK54" s="2"/>
      <c r="FIL54" s="2"/>
      <c r="FIM54" s="2"/>
      <c r="FIN54" s="2"/>
      <c r="FIO54" s="2"/>
      <c r="FIP54" s="2"/>
      <c r="FIQ54" s="2"/>
      <c r="FIR54" s="2"/>
      <c r="FIS54" s="2"/>
      <c r="FIT54" s="2"/>
      <c r="FIU54" s="2"/>
      <c r="FIV54" s="2"/>
      <c r="FIW54" s="2"/>
      <c r="FIX54" s="2"/>
      <c r="FIY54" s="2"/>
      <c r="FIZ54" s="2"/>
      <c r="FJA54" s="2"/>
      <c r="FJB54" s="2"/>
      <c r="FJC54" s="2"/>
      <c r="FJD54" s="2"/>
      <c r="FJE54" s="2"/>
      <c r="FJF54" s="2"/>
      <c r="FJG54" s="2"/>
      <c r="FJH54" s="2"/>
      <c r="FJI54" s="2"/>
      <c r="FJJ54" s="2"/>
      <c r="FJK54" s="2"/>
      <c r="FJL54" s="2"/>
      <c r="FJM54" s="2"/>
      <c r="FJN54" s="2"/>
      <c r="FJO54" s="2"/>
      <c r="FJP54" s="2"/>
      <c r="FJQ54" s="2"/>
      <c r="FJR54" s="2"/>
      <c r="FJS54" s="2"/>
      <c r="FJT54" s="2"/>
      <c r="FJU54" s="2"/>
      <c r="FJV54" s="2"/>
      <c r="FJW54" s="2"/>
      <c r="FJX54" s="2"/>
      <c r="FJY54" s="2"/>
      <c r="FJZ54" s="2"/>
      <c r="FKA54" s="2"/>
      <c r="FKB54" s="2"/>
      <c r="FKC54" s="2"/>
      <c r="FKD54" s="2"/>
      <c r="FKE54" s="2"/>
      <c r="FKF54" s="2"/>
      <c r="FKG54" s="2"/>
      <c r="FKH54" s="2"/>
      <c r="FKI54" s="2"/>
      <c r="FKJ54" s="2"/>
      <c r="FKK54" s="2"/>
      <c r="FKL54" s="2"/>
      <c r="FKM54" s="2"/>
      <c r="FKN54" s="2"/>
      <c r="FKO54" s="2"/>
      <c r="FKP54" s="2"/>
      <c r="FKQ54" s="2"/>
      <c r="FKR54" s="2"/>
      <c r="FKS54" s="2"/>
      <c r="FKT54" s="2"/>
      <c r="FKU54" s="2"/>
      <c r="FKV54" s="2"/>
      <c r="FKW54" s="2"/>
      <c r="FKX54" s="2"/>
      <c r="FKY54" s="2"/>
      <c r="FKZ54" s="2"/>
      <c r="FLA54" s="2"/>
      <c r="FLB54" s="2"/>
      <c r="FLC54" s="2"/>
      <c r="FLD54" s="2"/>
      <c r="FLE54" s="2"/>
      <c r="FLF54" s="2"/>
      <c r="FLG54" s="2"/>
      <c r="FLH54" s="2"/>
      <c r="FLI54" s="2"/>
      <c r="FLJ54" s="2"/>
      <c r="FLK54" s="2"/>
      <c r="FLL54" s="2"/>
      <c r="FLM54" s="2"/>
      <c r="FLN54" s="2"/>
      <c r="FLO54" s="2"/>
      <c r="FLP54" s="2"/>
      <c r="FLQ54" s="2"/>
      <c r="FLR54" s="2"/>
      <c r="FLS54" s="2"/>
      <c r="FLT54" s="2"/>
      <c r="FLU54" s="2"/>
      <c r="FLV54" s="2"/>
      <c r="FLW54" s="2"/>
      <c r="FLX54" s="2"/>
      <c r="FLY54" s="2"/>
      <c r="FLZ54" s="2"/>
      <c r="FMA54" s="2"/>
      <c r="FMB54" s="2"/>
      <c r="FMC54" s="2"/>
      <c r="FMD54" s="2"/>
      <c r="FME54" s="2"/>
      <c r="FMF54" s="2"/>
      <c r="FMG54" s="2"/>
      <c r="FMH54" s="2"/>
      <c r="FMI54" s="2"/>
      <c r="FMJ54" s="2"/>
      <c r="FMK54" s="2"/>
      <c r="FML54" s="2"/>
      <c r="FMM54" s="2"/>
      <c r="FMN54" s="2"/>
      <c r="FMO54" s="2"/>
      <c r="FMP54" s="2"/>
      <c r="FMQ54" s="2"/>
      <c r="FMR54" s="2"/>
      <c r="FMS54" s="2"/>
      <c r="FMT54" s="2"/>
      <c r="FMU54" s="2"/>
      <c r="FMV54" s="2"/>
      <c r="FMW54" s="2"/>
      <c r="FMX54" s="2"/>
      <c r="FMY54" s="2"/>
      <c r="FMZ54" s="2"/>
      <c r="FNA54" s="2"/>
      <c r="FNB54" s="2"/>
      <c r="FNC54" s="2"/>
      <c r="FND54" s="2"/>
      <c r="FNE54" s="2"/>
      <c r="FNF54" s="2"/>
      <c r="FNG54" s="2"/>
      <c r="FNH54" s="2"/>
      <c r="FNI54" s="2"/>
      <c r="FNJ54" s="2"/>
      <c r="FNK54" s="2"/>
      <c r="FNL54" s="2"/>
      <c r="FNM54" s="2"/>
      <c r="FNN54" s="2"/>
      <c r="FNO54" s="2"/>
      <c r="FNP54" s="2"/>
      <c r="FNQ54" s="2"/>
      <c r="FNR54" s="2"/>
      <c r="FNS54" s="2"/>
      <c r="FNT54" s="2"/>
      <c r="FNU54" s="2"/>
      <c r="FNV54" s="2"/>
      <c r="FNW54" s="2"/>
      <c r="FNX54" s="2"/>
      <c r="FNY54" s="2"/>
      <c r="FNZ54" s="2"/>
      <c r="FOA54" s="2"/>
      <c r="FOB54" s="2"/>
      <c r="FOC54" s="2"/>
      <c r="FOD54" s="2"/>
      <c r="FOE54" s="2"/>
      <c r="FOF54" s="2"/>
      <c r="FOG54" s="2"/>
      <c r="FOH54" s="2"/>
      <c r="FOI54" s="2"/>
      <c r="FOJ54" s="2"/>
      <c r="FOK54" s="2"/>
      <c r="FOL54" s="2"/>
      <c r="FOM54" s="2"/>
      <c r="FON54" s="2"/>
      <c r="FOO54" s="2"/>
      <c r="FOP54" s="2"/>
      <c r="FOQ54" s="2"/>
      <c r="FOR54" s="2"/>
      <c r="FOS54" s="2"/>
      <c r="FOT54" s="2"/>
      <c r="FOU54" s="2"/>
      <c r="FOV54" s="2"/>
      <c r="FOW54" s="2"/>
      <c r="FOX54" s="2"/>
      <c r="FOY54" s="2"/>
      <c r="FOZ54" s="2"/>
      <c r="FPA54" s="2"/>
      <c r="FPB54" s="2"/>
      <c r="FPC54" s="2"/>
      <c r="FPD54" s="2"/>
      <c r="FPE54" s="2"/>
      <c r="FPF54" s="2"/>
      <c r="FPG54" s="2"/>
      <c r="FPH54" s="2"/>
      <c r="FPI54" s="2"/>
      <c r="FPJ54" s="2"/>
      <c r="FPK54" s="2"/>
      <c r="FPL54" s="2"/>
      <c r="FPM54" s="2"/>
      <c r="FPN54" s="2"/>
      <c r="FPO54" s="2"/>
      <c r="FPP54" s="2"/>
      <c r="FPQ54" s="2"/>
      <c r="FPR54" s="2"/>
      <c r="FPS54" s="2"/>
      <c r="FPT54" s="2"/>
      <c r="FPU54" s="2"/>
      <c r="FPV54" s="2"/>
      <c r="FPW54" s="2"/>
      <c r="FPX54" s="2"/>
      <c r="FPY54" s="2"/>
      <c r="FPZ54" s="2"/>
      <c r="FQA54" s="2"/>
      <c r="FQB54" s="2"/>
      <c r="FQC54" s="2"/>
      <c r="FQD54" s="2"/>
      <c r="FQE54" s="2"/>
      <c r="FQF54" s="2"/>
      <c r="FQG54" s="2"/>
      <c r="FQH54" s="2"/>
      <c r="FQI54" s="2"/>
      <c r="FQJ54" s="2"/>
      <c r="FQK54" s="2"/>
      <c r="FQL54" s="2"/>
      <c r="FQM54" s="2"/>
      <c r="FQN54" s="2"/>
      <c r="FQO54" s="2"/>
      <c r="FQP54" s="2"/>
      <c r="FQQ54" s="2"/>
      <c r="FQR54" s="2"/>
      <c r="FQS54" s="2"/>
      <c r="FQT54" s="2"/>
      <c r="FQU54" s="2"/>
      <c r="FQV54" s="2"/>
      <c r="FQW54" s="2"/>
      <c r="FQX54" s="2"/>
      <c r="FQY54" s="2"/>
      <c r="FQZ54" s="2"/>
      <c r="FRA54" s="2"/>
      <c r="FRB54" s="2"/>
      <c r="FRC54" s="2"/>
      <c r="FRD54" s="2"/>
      <c r="FRE54" s="2"/>
      <c r="FRF54" s="2"/>
      <c r="FRG54" s="2"/>
      <c r="FRH54" s="2"/>
      <c r="FRI54" s="2"/>
      <c r="FRJ54" s="2"/>
      <c r="FRK54" s="2"/>
      <c r="FRL54" s="2"/>
      <c r="FRM54" s="2"/>
      <c r="FRN54" s="2"/>
      <c r="FRO54" s="2"/>
      <c r="FRP54" s="2"/>
      <c r="FRQ54" s="2"/>
      <c r="FRR54" s="2"/>
      <c r="FRS54" s="2"/>
      <c r="FRT54" s="2"/>
      <c r="FRU54" s="2"/>
      <c r="FRV54" s="2"/>
      <c r="FRW54" s="2"/>
      <c r="FRX54" s="2"/>
      <c r="FRY54" s="2"/>
      <c r="FRZ54" s="2"/>
      <c r="FSA54" s="2"/>
      <c r="FSB54" s="2"/>
      <c r="FSC54" s="2"/>
      <c r="FSD54" s="2"/>
      <c r="FSE54" s="2"/>
      <c r="FSF54" s="2"/>
      <c r="FSG54" s="2"/>
      <c r="FSH54" s="2"/>
      <c r="FSI54" s="2"/>
      <c r="FSJ54" s="2"/>
      <c r="FSK54" s="2"/>
      <c r="FSL54" s="2"/>
      <c r="FSM54" s="2"/>
      <c r="FSN54" s="2"/>
      <c r="FSO54" s="2"/>
      <c r="FSP54" s="2"/>
      <c r="FSQ54" s="2"/>
      <c r="FSR54" s="2"/>
      <c r="FSS54" s="2"/>
      <c r="FST54" s="2"/>
      <c r="FSU54" s="2"/>
      <c r="FSV54" s="2"/>
      <c r="FSW54" s="2"/>
      <c r="FSX54" s="2"/>
      <c r="FSY54" s="2"/>
      <c r="FSZ54" s="2"/>
      <c r="FTA54" s="2"/>
      <c r="FTB54" s="2"/>
      <c r="FTC54" s="2"/>
      <c r="FTD54" s="2"/>
      <c r="FTE54" s="2"/>
      <c r="FTF54" s="2"/>
      <c r="FTG54" s="2"/>
      <c r="FTH54" s="2"/>
      <c r="FTI54" s="2"/>
      <c r="FTJ54" s="2"/>
      <c r="FTK54" s="2"/>
      <c r="FTL54" s="2"/>
      <c r="FTM54" s="2"/>
      <c r="FTN54" s="2"/>
      <c r="FTO54" s="2"/>
      <c r="FTP54" s="2"/>
      <c r="FTQ54" s="2"/>
      <c r="FTR54" s="2"/>
      <c r="FTS54" s="2"/>
      <c r="FTT54" s="2"/>
      <c r="FTU54" s="2"/>
      <c r="FTV54" s="2"/>
      <c r="FTW54" s="2"/>
      <c r="FTX54" s="2"/>
      <c r="FTY54" s="2"/>
      <c r="FTZ54" s="2"/>
      <c r="FUA54" s="2"/>
      <c r="FUB54" s="2"/>
      <c r="FUC54" s="2"/>
      <c r="FUD54" s="2"/>
      <c r="FUE54" s="2"/>
      <c r="FUF54" s="2"/>
      <c r="FUG54" s="2"/>
      <c r="FUH54" s="2"/>
      <c r="FUI54" s="2"/>
      <c r="FUJ54" s="2"/>
      <c r="FUK54" s="2"/>
      <c r="FUL54" s="2"/>
      <c r="FUM54" s="2"/>
      <c r="FUN54" s="2"/>
      <c r="FUO54" s="2"/>
      <c r="FUP54" s="2"/>
      <c r="FUQ54" s="2"/>
      <c r="FUR54" s="2"/>
      <c r="FUS54" s="2"/>
      <c r="FUT54" s="2"/>
      <c r="FUU54" s="2"/>
      <c r="FUV54" s="2"/>
      <c r="FUW54" s="2"/>
      <c r="FUX54" s="2"/>
      <c r="FUY54" s="2"/>
      <c r="FUZ54" s="2"/>
      <c r="FVA54" s="2"/>
      <c r="FVB54" s="2"/>
      <c r="FVC54" s="2"/>
      <c r="FVD54" s="2"/>
      <c r="FVE54" s="2"/>
      <c r="FVF54" s="2"/>
      <c r="FVG54" s="2"/>
      <c r="FVH54" s="2"/>
      <c r="FVI54" s="2"/>
      <c r="FVJ54" s="2"/>
      <c r="FVK54" s="2"/>
      <c r="FVL54" s="2"/>
      <c r="FVM54" s="2"/>
      <c r="FVN54" s="2"/>
      <c r="FVO54" s="2"/>
      <c r="FVP54" s="2"/>
      <c r="FVQ54" s="2"/>
      <c r="FVR54" s="2"/>
      <c r="FVS54" s="2"/>
      <c r="FVT54" s="2"/>
      <c r="FVU54" s="2"/>
      <c r="FVV54" s="2"/>
      <c r="FVW54" s="2"/>
      <c r="FVX54" s="2"/>
      <c r="FVY54" s="2"/>
      <c r="FVZ54" s="2"/>
      <c r="FWA54" s="2"/>
      <c r="FWB54" s="2"/>
      <c r="FWC54" s="2"/>
      <c r="FWD54" s="2"/>
      <c r="FWE54" s="2"/>
      <c r="FWF54" s="2"/>
      <c r="FWG54" s="2"/>
      <c r="FWH54" s="2"/>
      <c r="FWI54" s="2"/>
      <c r="FWJ54" s="2"/>
      <c r="FWK54" s="2"/>
      <c r="FWL54" s="2"/>
      <c r="FWM54" s="2"/>
      <c r="FWN54" s="2"/>
      <c r="FWO54" s="2"/>
      <c r="FWP54" s="2"/>
      <c r="FWQ54" s="2"/>
      <c r="FWR54" s="2"/>
      <c r="FWS54" s="2"/>
      <c r="FWT54" s="2"/>
      <c r="FWU54" s="2"/>
      <c r="FWV54" s="2"/>
      <c r="FWW54" s="2"/>
      <c r="FWX54" s="2"/>
      <c r="FWY54" s="2"/>
      <c r="FWZ54" s="2"/>
      <c r="FXA54" s="2"/>
      <c r="FXB54" s="2"/>
      <c r="FXC54" s="2"/>
      <c r="FXD54" s="2"/>
      <c r="FXE54" s="2"/>
      <c r="FXF54" s="2"/>
      <c r="FXG54" s="2"/>
      <c r="FXH54" s="2"/>
      <c r="FXI54" s="2"/>
      <c r="FXJ54" s="2"/>
      <c r="FXK54" s="2"/>
      <c r="FXL54" s="2"/>
      <c r="FXM54" s="2"/>
      <c r="FXN54" s="2"/>
      <c r="FXO54" s="2"/>
      <c r="FXP54" s="2"/>
      <c r="FXQ54" s="2"/>
      <c r="FXR54" s="2"/>
      <c r="FXS54" s="2"/>
      <c r="FXT54" s="2"/>
      <c r="FXU54" s="2"/>
      <c r="FXV54" s="2"/>
      <c r="FXW54" s="2"/>
      <c r="FXX54" s="2"/>
      <c r="FXY54" s="2"/>
      <c r="FXZ54" s="2"/>
      <c r="FYA54" s="2"/>
      <c r="FYB54" s="2"/>
      <c r="FYC54" s="2"/>
      <c r="FYD54" s="2"/>
      <c r="FYE54" s="2"/>
      <c r="FYF54" s="2"/>
      <c r="FYG54" s="2"/>
      <c r="FYH54" s="2"/>
      <c r="FYI54" s="2"/>
      <c r="FYJ54" s="2"/>
      <c r="FYK54" s="2"/>
      <c r="FYL54" s="2"/>
      <c r="FYM54" s="2"/>
      <c r="FYN54" s="2"/>
      <c r="FYO54" s="2"/>
      <c r="FYP54" s="2"/>
      <c r="FYQ54" s="2"/>
      <c r="FYR54" s="2"/>
      <c r="FYS54" s="2"/>
      <c r="FYT54" s="2"/>
      <c r="FYU54" s="2"/>
      <c r="FYV54" s="2"/>
      <c r="FYW54" s="2"/>
      <c r="FYX54" s="2"/>
      <c r="FYY54" s="2"/>
      <c r="FYZ54" s="2"/>
      <c r="FZA54" s="2"/>
      <c r="FZB54" s="2"/>
      <c r="FZC54" s="2"/>
      <c r="FZD54" s="2"/>
      <c r="FZE54" s="2"/>
      <c r="FZF54" s="2"/>
      <c r="FZG54" s="2"/>
      <c r="FZH54" s="2"/>
      <c r="FZI54" s="2"/>
      <c r="FZJ54" s="2"/>
      <c r="FZK54" s="2"/>
      <c r="FZL54" s="2"/>
      <c r="FZM54" s="2"/>
      <c r="FZN54" s="2"/>
      <c r="FZO54" s="2"/>
      <c r="FZP54" s="2"/>
      <c r="FZQ54" s="2"/>
      <c r="FZR54" s="2"/>
      <c r="FZS54" s="2"/>
      <c r="FZT54" s="2"/>
      <c r="FZU54" s="2"/>
      <c r="FZV54" s="2"/>
      <c r="FZW54" s="2"/>
      <c r="FZX54" s="2"/>
      <c r="FZY54" s="2"/>
      <c r="FZZ54" s="2"/>
      <c r="GAA54" s="2"/>
      <c r="GAB54" s="2"/>
      <c r="GAC54" s="2"/>
      <c r="GAD54" s="2"/>
      <c r="GAE54" s="2"/>
      <c r="GAF54" s="2"/>
      <c r="GAG54" s="2"/>
      <c r="GAH54" s="2"/>
      <c r="GAI54" s="2"/>
      <c r="GAJ54" s="2"/>
      <c r="GAK54" s="2"/>
      <c r="GAL54" s="2"/>
      <c r="GAM54" s="2"/>
      <c r="GAN54" s="2"/>
      <c r="GAO54" s="2"/>
      <c r="GAP54" s="2"/>
      <c r="GAQ54" s="2"/>
      <c r="GAR54" s="2"/>
      <c r="GAS54" s="2"/>
      <c r="GAT54" s="2"/>
      <c r="GAU54" s="2"/>
      <c r="GAV54" s="2"/>
      <c r="GAW54" s="2"/>
      <c r="GAX54" s="2"/>
      <c r="GAY54" s="2"/>
      <c r="GAZ54" s="2"/>
      <c r="GBA54" s="2"/>
      <c r="GBB54" s="2"/>
      <c r="GBC54" s="2"/>
      <c r="GBD54" s="2"/>
      <c r="GBE54" s="2"/>
      <c r="GBF54" s="2"/>
      <c r="GBG54" s="2"/>
      <c r="GBH54" s="2"/>
      <c r="GBI54" s="2"/>
      <c r="GBJ54" s="2"/>
      <c r="GBK54" s="2"/>
      <c r="GBL54" s="2"/>
      <c r="GBM54" s="2"/>
      <c r="GBN54" s="2"/>
      <c r="GBO54" s="2"/>
      <c r="GBP54" s="2"/>
      <c r="GBQ54" s="2"/>
      <c r="GBR54" s="2"/>
      <c r="GBS54" s="2"/>
      <c r="GBT54" s="2"/>
      <c r="GBU54" s="2"/>
      <c r="GBV54" s="2"/>
      <c r="GBW54" s="2"/>
      <c r="GBX54" s="2"/>
      <c r="GBY54" s="2"/>
      <c r="GBZ54" s="2"/>
      <c r="GCA54" s="2"/>
      <c r="GCB54" s="2"/>
      <c r="GCC54" s="2"/>
      <c r="GCD54" s="2"/>
      <c r="GCE54" s="2"/>
      <c r="GCF54" s="2"/>
      <c r="GCG54" s="2"/>
      <c r="GCH54" s="2"/>
      <c r="GCI54" s="2"/>
      <c r="GCJ54" s="2"/>
      <c r="GCK54" s="2"/>
      <c r="GCL54" s="2"/>
      <c r="GCM54" s="2"/>
      <c r="GCN54" s="2"/>
      <c r="GCO54" s="2"/>
      <c r="GCP54" s="2"/>
      <c r="GCQ54" s="2"/>
      <c r="GCR54" s="2"/>
      <c r="GCS54" s="2"/>
      <c r="GCT54" s="2"/>
      <c r="GCU54" s="2"/>
      <c r="GCV54" s="2"/>
      <c r="GCW54" s="2"/>
      <c r="GCX54" s="2"/>
      <c r="GCY54" s="2"/>
      <c r="GCZ54" s="2"/>
      <c r="GDA54" s="2"/>
      <c r="GDB54" s="2"/>
      <c r="GDC54" s="2"/>
      <c r="GDD54" s="2"/>
      <c r="GDE54" s="2"/>
      <c r="GDF54" s="2"/>
      <c r="GDG54" s="2"/>
      <c r="GDH54" s="2"/>
      <c r="GDI54" s="2"/>
      <c r="GDJ54" s="2"/>
      <c r="GDK54" s="2"/>
      <c r="GDL54" s="2"/>
      <c r="GDM54" s="2"/>
      <c r="GDN54" s="2"/>
      <c r="GDO54" s="2"/>
      <c r="GDP54" s="2"/>
      <c r="GDQ54" s="2"/>
      <c r="GDR54" s="2"/>
      <c r="GDS54" s="2"/>
      <c r="GDT54" s="2"/>
      <c r="GDU54" s="2"/>
      <c r="GDV54" s="2"/>
      <c r="GDW54" s="2"/>
      <c r="GDX54" s="2"/>
      <c r="GDY54" s="2"/>
      <c r="GDZ54" s="2"/>
      <c r="GEA54" s="2"/>
      <c r="GEB54" s="2"/>
      <c r="GEC54" s="2"/>
      <c r="GED54" s="2"/>
      <c r="GEE54" s="2"/>
      <c r="GEF54" s="2"/>
      <c r="GEG54" s="2"/>
      <c r="GEH54" s="2"/>
      <c r="GEI54" s="2"/>
      <c r="GEJ54" s="2"/>
      <c r="GEK54" s="2"/>
      <c r="GEL54" s="2"/>
      <c r="GEM54" s="2"/>
      <c r="GEN54" s="2"/>
      <c r="GEO54" s="2"/>
      <c r="GEP54" s="2"/>
      <c r="GEQ54" s="2"/>
      <c r="GER54" s="2"/>
      <c r="GES54" s="2"/>
      <c r="GET54" s="2"/>
      <c r="GEU54" s="2"/>
      <c r="GEV54" s="2"/>
      <c r="GEW54" s="2"/>
      <c r="GEX54" s="2"/>
      <c r="GEY54" s="2"/>
      <c r="GEZ54" s="2"/>
      <c r="GFA54" s="2"/>
      <c r="GFB54" s="2"/>
      <c r="GFC54" s="2"/>
      <c r="GFD54" s="2"/>
      <c r="GFE54" s="2"/>
      <c r="GFF54" s="2"/>
      <c r="GFG54" s="2"/>
      <c r="GFH54" s="2"/>
      <c r="GFI54" s="2"/>
      <c r="GFJ54" s="2"/>
      <c r="GFK54" s="2"/>
      <c r="GFL54" s="2"/>
      <c r="GFM54" s="2"/>
      <c r="GFN54" s="2"/>
      <c r="GFO54" s="2"/>
      <c r="GFP54" s="2"/>
      <c r="GFQ54" s="2"/>
      <c r="GFR54" s="2"/>
      <c r="GFS54" s="2"/>
      <c r="GFT54" s="2"/>
      <c r="GFU54" s="2"/>
      <c r="GFV54" s="2"/>
      <c r="GFW54" s="2"/>
      <c r="GFX54" s="2"/>
      <c r="GFY54" s="2"/>
      <c r="GFZ54" s="2"/>
      <c r="GGA54" s="2"/>
      <c r="GGB54" s="2"/>
      <c r="GGC54" s="2"/>
      <c r="GGD54" s="2"/>
      <c r="GGE54" s="2"/>
      <c r="GGF54" s="2"/>
      <c r="GGG54" s="2"/>
      <c r="GGH54" s="2"/>
      <c r="GGI54" s="2"/>
      <c r="GGJ54" s="2"/>
      <c r="GGK54" s="2"/>
      <c r="GGL54" s="2"/>
      <c r="GGM54" s="2"/>
      <c r="GGN54" s="2"/>
      <c r="GGO54" s="2"/>
      <c r="GGP54" s="2"/>
      <c r="GGQ54" s="2"/>
      <c r="GGR54" s="2"/>
      <c r="GGS54" s="2"/>
      <c r="GGT54" s="2"/>
      <c r="GGU54" s="2"/>
      <c r="GGV54" s="2"/>
      <c r="GGW54" s="2"/>
      <c r="GGX54" s="2"/>
      <c r="GGY54" s="2"/>
      <c r="GGZ54" s="2"/>
      <c r="GHA54" s="2"/>
      <c r="GHB54" s="2"/>
      <c r="GHC54" s="2"/>
      <c r="GHD54" s="2"/>
      <c r="GHE54" s="2"/>
      <c r="GHF54" s="2"/>
      <c r="GHG54" s="2"/>
      <c r="GHH54" s="2"/>
      <c r="GHI54" s="2"/>
      <c r="GHJ54" s="2"/>
      <c r="GHK54" s="2"/>
      <c r="GHL54" s="2"/>
      <c r="GHM54" s="2"/>
      <c r="GHN54" s="2"/>
      <c r="GHO54" s="2"/>
      <c r="GHP54" s="2"/>
      <c r="GHQ54" s="2"/>
      <c r="GHR54" s="2"/>
      <c r="GHS54" s="2"/>
      <c r="GHT54" s="2"/>
      <c r="GHU54" s="2"/>
      <c r="GHV54" s="2"/>
      <c r="GHW54" s="2"/>
      <c r="GHX54" s="2"/>
      <c r="GHY54" s="2"/>
      <c r="GHZ54" s="2"/>
      <c r="GIA54" s="2"/>
      <c r="GIB54" s="2"/>
      <c r="GIC54" s="2"/>
      <c r="GID54" s="2"/>
      <c r="GIE54" s="2"/>
      <c r="GIF54" s="2"/>
      <c r="GIG54" s="2"/>
      <c r="GIH54" s="2"/>
      <c r="GII54" s="2"/>
      <c r="GIJ54" s="2"/>
      <c r="GIK54" s="2"/>
      <c r="GIL54" s="2"/>
      <c r="GIM54" s="2"/>
      <c r="GIN54" s="2"/>
      <c r="GIO54" s="2"/>
      <c r="GIP54" s="2"/>
      <c r="GIQ54" s="2"/>
      <c r="GIR54" s="2"/>
      <c r="GIS54" s="2"/>
      <c r="GIT54" s="2"/>
      <c r="GIU54" s="2"/>
      <c r="GIV54" s="2"/>
      <c r="GIW54" s="2"/>
      <c r="GIX54" s="2"/>
      <c r="GIY54" s="2"/>
      <c r="GIZ54" s="2"/>
      <c r="GJA54" s="2"/>
      <c r="GJB54" s="2"/>
      <c r="GJC54" s="2"/>
      <c r="GJD54" s="2"/>
      <c r="GJE54" s="2"/>
      <c r="GJF54" s="2"/>
      <c r="GJG54" s="2"/>
      <c r="GJH54" s="2"/>
      <c r="GJI54" s="2"/>
      <c r="GJJ54" s="2"/>
      <c r="GJK54" s="2"/>
      <c r="GJL54" s="2"/>
      <c r="GJM54" s="2"/>
      <c r="GJN54" s="2"/>
      <c r="GJO54" s="2"/>
      <c r="GJP54" s="2"/>
      <c r="GJQ54" s="2"/>
      <c r="GJR54" s="2"/>
      <c r="GJS54" s="2"/>
      <c r="GJT54" s="2"/>
      <c r="GJU54" s="2"/>
      <c r="GJV54" s="2"/>
      <c r="GJW54" s="2"/>
      <c r="GJX54" s="2"/>
      <c r="GJY54" s="2"/>
      <c r="GJZ54" s="2"/>
      <c r="GKA54" s="2"/>
      <c r="GKB54" s="2"/>
      <c r="GKC54" s="2"/>
      <c r="GKD54" s="2"/>
      <c r="GKE54" s="2"/>
      <c r="GKF54" s="2"/>
      <c r="GKG54" s="2"/>
      <c r="GKH54" s="2"/>
      <c r="GKI54" s="2"/>
      <c r="GKJ54" s="2"/>
      <c r="GKK54" s="2"/>
      <c r="GKL54" s="2"/>
      <c r="GKM54" s="2"/>
      <c r="GKN54" s="2"/>
      <c r="GKO54" s="2"/>
      <c r="GKP54" s="2"/>
      <c r="GKQ54" s="2"/>
      <c r="GKR54" s="2"/>
      <c r="GKS54" s="2"/>
      <c r="GKT54" s="2"/>
      <c r="GKU54" s="2"/>
      <c r="GKV54" s="2"/>
      <c r="GKW54" s="2"/>
      <c r="GKX54" s="2"/>
      <c r="GKY54" s="2"/>
      <c r="GKZ54" s="2"/>
      <c r="GLA54" s="2"/>
      <c r="GLB54" s="2"/>
      <c r="GLC54" s="2"/>
      <c r="GLD54" s="2"/>
      <c r="GLE54" s="2"/>
      <c r="GLF54" s="2"/>
      <c r="GLG54" s="2"/>
      <c r="GLH54" s="2"/>
      <c r="GLI54" s="2"/>
      <c r="GLJ54" s="2"/>
      <c r="GLK54" s="2"/>
      <c r="GLL54" s="2"/>
      <c r="GLM54" s="2"/>
      <c r="GLN54" s="2"/>
      <c r="GLO54" s="2"/>
      <c r="GLP54" s="2"/>
      <c r="GLQ54" s="2"/>
      <c r="GLR54" s="2"/>
      <c r="GLS54" s="2"/>
      <c r="GLT54" s="2"/>
      <c r="GLU54" s="2"/>
      <c r="GLV54" s="2"/>
      <c r="GLW54" s="2"/>
      <c r="GLX54" s="2"/>
      <c r="GLY54" s="2"/>
      <c r="GLZ54" s="2"/>
      <c r="GMA54" s="2"/>
      <c r="GMB54" s="2"/>
      <c r="GMC54" s="2"/>
      <c r="GMD54" s="2"/>
      <c r="GME54" s="2"/>
      <c r="GMF54" s="2"/>
      <c r="GMG54" s="2"/>
      <c r="GMH54" s="2"/>
      <c r="GMI54" s="2"/>
      <c r="GMJ54" s="2"/>
      <c r="GMK54" s="2"/>
      <c r="GML54" s="2"/>
      <c r="GMM54" s="2"/>
      <c r="GMN54" s="2"/>
      <c r="GMO54" s="2"/>
      <c r="GMP54" s="2"/>
      <c r="GMQ54" s="2"/>
      <c r="GMR54" s="2"/>
      <c r="GMS54" s="2"/>
      <c r="GMT54" s="2"/>
      <c r="GMU54" s="2"/>
      <c r="GMV54" s="2"/>
      <c r="GMW54" s="2"/>
      <c r="GMX54" s="2"/>
      <c r="GMY54" s="2"/>
      <c r="GMZ54" s="2"/>
      <c r="GNA54" s="2"/>
      <c r="GNB54" s="2"/>
      <c r="GNC54" s="2"/>
      <c r="GND54" s="2"/>
      <c r="GNE54" s="2"/>
      <c r="GNF54" s="2"/>
      <c r="GNG54" s="2"/>
      <c r="GNH54" s="2"/>
      <c r="GNI54" s="2"/>
      <c r="GNJ54" s="2"/>
      <c r="GNK54" s="2"/>
      <c r="GNL54" s="2"/>
      <c r="GNM54" s="2"/>
      <c r="GNN54" s="2"/>
      <c r="GNO54" s="2"/>
      <c r="GNP54" s="2"/>
      <c r="GNQ54" s="2"/>
      <c r="GNR54" s="2"/>
      <c r="GNS54" s="2"/>
      <c r="GNT54" s="2"/>
      <c r="GNU54" s="2"/>
      <c r="GNV54" s="2"/>
      <c r="GNW54" s="2"/>
      <c r="GNX54" s="2"/>
      <c r="GNY54" s="2"/>
      <c r="GNZ54" s="2"/>
      <c r="GOA54" s="2"/>
      <c r="GOB54" s="2"/>
      <c r="GOC54" s="2"/>
      <c r="GOD54" s="2"/>
      <c r="GOE54" s="2"/>
      <c r="GOF54" s="2"/>
      <c r="GOG54" s="2"/>
      <c r="GOH54" s="2"/>
      <c r="GOI54" s="2"/>
      <c r="GOJ54" s="2"/>
      <c r="GOK54" s="2"/>
      <c r="GOL54" s="2"/>
      <c r="GOM54" s="2"/>
      <c r="GON54" s="2"/>
      <c r="GOO54" s="2"/>
      <c r="GOP54" s="2"/>
      <c r="GOQ54" s="2"/>
      <c r="GOR54" s="2"/>
      <c r="GOS54" s="2"/>
      <c r="GOT54" s="2"/>
      <c r="GOU54" s="2"/>
      <c r="GOV54" s="2"/>
      <c r="GOW54" s="2"/>
      <c r="GOX54" s="2"/>
      <c r="GOY54" s="2"/>
      <c r="GOZ54" s="2"/>
      <c r="GPA54" s="2"/>
      <c r="GPB54" s="2"/>
      <c r="GPC54" s="2"/>
      <c r="GPD54" s="2"/>
      <c r="GPE54" s="2"/>
      <c r="GPF54" s="2"/>
      <c r="GPG54" s="2"/>
      <c r="GPH54" s="2"/>
      <c r="GPI54" s="2"/>
      <c r="GPJ54" s="2"/>
      <c r="GPK54" s="2"/>
      <c r="GPL54" s="2"/>
      <c r="GPM54" s="2"/>
      <c r="GPN54" s="2"/>
      <c r="GPO54" s="2"/>
      <c r="GPP54" s="2"/>
      <c r="GPQ54" s="2"/>
      <c r="GPR54" s="2"/>
      <c r="GPS54" s="2"/>
      <c r="GPT54" s="2"/>
      <c r="GPU54" s="2"/>
      <c r="GPV54" s="2"/>
      <c r="GPW54" s="2"/>
      <c r="GPX54" s="2"/>
      <c r="GPY54" s="2"/>
      <c r="GPZ54" s="2"/>
      <c r="GQA54" s="2"/>
      <c r="GQB54" s="2"/>
      <c r="GQC54" s="2"/>
      <c r="GQD54" s="2"/>
      <c r="GQE54" s="2"/>
      <c r="GQF54" s="2"/>
      <c r="GQG54" s="2"/>
      <c r="GQH54" s="2"/>
      <c r="GQI54" s="2"/>
      <c r="GQJ54" s="2"/>
      <c r="GQK54" s="2"/>
      <c r="GQL54" s="2"/>
      <c r="GQM54" s="2"/>
      <c r="GQN54" s="2"/>
      <c r="GQO54" s="2"/>
      <c r="GQP54" s="2"/>
      <c r="GQQ54" s="2"/>
      <c r="GQR54" s="2"/>
      <c r="GQS54" s="2"/>
      <c r="GQT54" s="2"/>
      <c r="GQU54" s="2"/>
      <c r="GQV54" s="2"/>
      <c r="GQW54" s="2"/>
      <c r="GQX54" s="2"/>
      <c r="GQY54" s="2"/>
      <c r="GQZ54" s="2"/>
      <c r="GRA54" s="2"/>
      <c r="GRB54" s="2"/>
      <c r="GRC54" s="2"/>
      <c r="GRD54" s="2"/>
      <c r="GRE54" s="2"/>
      <c r="GRF54" s="2"/>
      <c r="GRG54" s="2"/>
      <c r="GRH54" s="2"/>
      <c r="GRI54" s="2"/>
      <c r="GRJ54" s="2"/>
      <c r="GRK54" s="2"/>
      <c r="GRL54" s="2"/>
      <c r="GRM54" s="2"/>
      <c r="GRN54" s="2"/>
      <c r="GRO54" s="2"/>
      <c r="GRP54" s="2"/>
      <c r="GRQ54" s="2"/>
      <c r="GRR54" s="2"/>
      <c r="GRS54" s="2"/>
      <c r="GRT54" s="2"/>
      <c r="GRU54" s="2"/>
      <c r="GRV54" s="2"/>
      <c r="GRW54" s="2"/>
      <c r="GRX54" s="2"/>
      <c r="GRY54" s="2"/>
      <c r="GRZ54" s="2"/>
      <c r="GSA54" s="2"/>
      <c r="GSB54" s="2"/>
      <c r="GSC54" s="2"/>
      <c r="GSD54" s="2"/>
      <c r="GSE54" s="2"/>
      <c r="GSF54" s="2"/>
      <c r="GSG54" s="2"/>
      <c r="GSH54" s="2"/>
      <c r="GSI54" s="2"/>
      <c r="GSJ54" s="2"/>
      <c r="GSK54" s="2"/>
      <c r="GSL54" s="2"/>
      <c r="GSM54" s="2"/>
      <c r="GSN54" s="2"/>
      <c r="GSO54" s="2"/>
      <c r="GSP54" s="2"/>
      <c r="GSQ54" s="2"/>
      <c r="GSR54" s="2"/>
      <c r="GSS54" s="2"/>
      <c r="GST54" s="2"/>
      <c r="GSU54" s="2"/>
      <c r="GSV54" s="2"/>
      <c r="GSW54" s="2"/>
      <c r="GSX54" s="2"/>
      <c r="GSY54" s="2"/>
      <c r="GSZ54" s="2"/>
      <c r="GTA54" s="2"/>
      <c r="GTB54" s="2"/>
      <c r="GTC54" s="2"/>
      <c r="GTD54" s="2"/>
      <c r="GTE54" s="2"/>
      <c r="GTF54" s="2"/>
      <c r="GTG54" s="2"/>
      <c r="GTH54" s="2"/>
      <c r="GTI54" s="2"/>
      <c r="GTJ54" s="2"/>
      <c r="GTK54" s="2"/>
      <c r="GTL54" s="2"/>
      <c r="GTM54" s="2"/>
      <c r="GTN54" s="2"/>
      <c r="GTO54" s="2"/>
      <c r="GTP54" s="2"/>
      <c r="GTQ54" s="2"/>
      <c r="GTR54" s="2"/>
      <c r="GTS54" s="2"/>
      <c r="GTT54" s="2"/>
      <c r="GTU54" s="2"/>
      <c r="GTV54" s="2"/>
      <c r="GTW54" s="2"/>
      <c r="GTX54" s="2"/>
      <c r="GTY54" s="2"/>
      <c r="GTZ54" s="2"/>
      <c r="GUA54" s="2"/>
      <c r="GUB54" s="2"/>
      <c r="GUC54" s="2"/>
      <c r="GUD54" s="2"/>
      <c r="GUE54" s="2"/>
      <c r="GUF54" s="2"/>
      <c r="GUG54" s="2"/>
      <c r="GUH54" s="2"/>
      <c r="GUI54" s="2"/>
      <c r="GUJ54" s="2"/>
      <c r="GUK54" s="2"/>
      <c r="GUL54" s="2"/>
      <c r="GUM54" s="2"/>
      <c r="GUN54" s="2"/>
      <c r="GUO54" s="2"/>
      <c r="GUP54" s="2"/>
      <c r="GUQ54" s="2"/>
      <c r="GUR54" s="2"/>
      <c r="GUS54" s="2"/>
      <c r="GUT54" s="2"/>
      <c r="GUU54" s="2"/>
      <c r="GUV54" s="2"/>
      <c r="GUW54" s="2"/>
      <c r="GUX54" s="2"/>
      <c r="GUY54" s="2"/>
      <c r="GUZ54" s="2"/>
      <c r="GVA54" s="2"/>
      <c r="GVB54" s="2"/>
      <c r="GVC54" s="2"/>
      <c r="GVD54" s="2"/>
      <c r="GVE54" s="2"/>
      <c r="GVF54" s="2"/>
      <c r="GVG54" s="2"/>
      <c r="GVH54" s="2"/>
      <c r="GVI54" s="2"/>
      <c r="GVJ54" s="2"/>
      <c r="GVK54" s="2"/>
      <c r="GVL54" s="2"/>
      <c r="GVM54" s="2"/>
      <c r="GVN54" s="2"/>
      <c r="GVO54" s="2"/>
      <c r="GVP54" s="2"/>
      <c r="GVQ54" s="2"/>
      <c r="GVR54" s="2"/>
      <c r="GVS54" s="2"/>
      <c r="GVT54" s="2"/>
      <c r="GVU54" s="2"/>
      <c r="GVV54" s="2"/>
      <c r="GVW54" s="2"/>
      <c r="GVX54" s="2"/>
      <c r="GVY54" s="2"/>
      <c r="GVZ54" s="2"/>
      <c r="GWA54" s="2"/>
      <c r="GWB54" s="2"/>
      <c r="GWC54" s="2"/>
      <c r="GWD54" s="2"/>
      <c r="GWE54" s="2"/>
      <c r="GWF54" s="2"/>
      <c r="GWG54" s="2"/>
      <c r="GWH54" s="2"/>
      <c r="GWI54" s="2"/>
      <c r="GWJ54" s="2"/>
      <c r="GWK54" s="2"/>
      <c r="GWL54" s="2"/>
      <c r="GWM54" s="2"/>
      <c r="GWN54" s="2"/>
      <c r="GWO54" s="2"/>
      <c r="GWP54" s="2"/>
      <c r="GWQ54" s="2"/>
      <c r="GWR54" s="2"/>
      <c r="GWS54" s="2"/>
      <c r="GWT54" s="2"/>
      <c r="GWU54" s="2"/>
      <c r="GWV54" s="2"/>
      <c r="GWW54" s="2"/>
      <c r="GWX54" s="2"/>
      <c r="GWY54" s="2"/>
      <c r="GWZ54" s="2"/>
      <c r="GXA54" s="2"/>
      <c r="GXB54" s="2"/>
      <c r="GXC54" s="2"/>
      <c r="GXD54" s="2"/>
      <c r="GXE54" s="2"/>
      <c r="GXF54" s="2"/>
      <c r="GXG54" s="2"/>
      <c r="GXH54" s="2"/>
      <c r="GXI54" s="2"/>
      <c r="GXJ54" s="2"/>
      <c r="GXK54" s="2"/>
      <c r="GXL54" s="2"/>
      <c r="GXM54" s="2"/>
      <c r="GXN54" s="2"/>
      <c r="GXO54" s="2"/>
      <c r="GXP54" s="2"/>
      <c r="GXQ54" s="2"/>
      <c r="GXR54" s="2"/>
      <c r="GXS54" s="2"/>
      <c r="GXT54" s="2"/>
      <c r="GXU54" s="2"/>
      <c r="GXV54" s="2"/>
      <c r="GXW54" s="2"/>
      <c r="GXX54" s="2"/>
      <c r="GXY54" s="2"/>
      <c r="GXZ54" s="2"/>
      <c r="GYA54" s="2"/>
      <c r="GYB54" s="2"/>
      <c r="GYC54" s="2"/>
      <c r="GYD54" s="2"/>
      <c r="GYE54" s="2"/>
      <c r="GYF54" s="2"/>
      <c r="GYG54" s="2"/>
      <c r="GYH54" s="2"/>
      <c r="GYI54" s="2"/>
      <c r="GYJ54" s="2"/>
      <c r="GYK54" s="2"/>
      <c r="GYL54" s="2"/>
      <c r="GYM54" s="2"/>
      <c r="GYN54" s="2"/>
      <c r="GYO54" s="2"/>
      <c r="GYP54" s="2"/>
      <c r="GYQ54" s="2"/>
      <c r="GYR54" s="2"/>
      <c r="GYS54" s="2"/>
      <c r="GYT54" s="2"/>
      <c r="GYU54" s="2"/>
      <c r="GYV54" s="2"/>
      <c r="GYW54" s="2"/>
      <c r="GYX54" s="2"/>
      <c r="GYY54" s="2"/>
      <c r="GYZ54" s="2"/>
      <c r="GZA54" s="2"/>
      <c r="GZB54" s="2"/>
      <c r="GZC54" s="2"/>
      <c r="GZD54" s="2"/>
      <c r="GZE54" s="2"/>
      <c r="GZF54" s="2"/>
      <c r="GZG54" s="2"/>
      <c r="GZH54" s="2"/>
      <c r="GZI54" s="2"/>
      <c r="GZJ54" s="2"/>
      <c r="GZK54" s="2"/>
      <c r="GZL54" s="2"/>
      <c r="GZM54" s="2"/>
      <c r="GZN54" s="2"/>
      <c r="GZO54" s="2"/>
      <c r="GZP54" s="2"/>
      <c r="GZQ54" s="2"/>
      <c r="GZR54" s="2"/>
      <c r="GZS54" s="2"/>
      <c r="GZT54" s="2"/>
      <c r="GZU54" s="2"/>
      <c r="GZV54" s="2"/>
      <c r="GZW54" s="2"/>
      <c r="GZX54" s="2"/>
      <c r="GZY54" s="2"/>
      <c r="GZZ54" s="2"/>
      <c r="HAA54" s="2"/>
      <c r="HAB54" s="2"/>
      <c r="HAC54" s="2"/>
      <c r="HAD54" s="2"/>
      <c r="HAE54" s="2"/>
      <c r="HAF54" s="2"/>
      <c r="HAG54" s="2"/>
      <c r="HAH54" s="2"/>
      <c r="HAI54" s="2"/>
      <c r="HAJ54" s="2"/>
      <c r="HAK54" s="2"/>
      <c r="HAL54" s="2"/>
      <c r="HAM54" s="2"/>
      <c r="HAN54" s="2"/>
      <c r="HAO54" s="2"/>
      <c r="HAP54" s="2"/>
      <c r="HAQ54" s="2"/>
      <c r="HAR54" s="2"/>
      <c r="HAS54" s="2"/>
      <c r="HAT54" s="2"/>
      <c r="HAU54" s="2"/>
      <c r="HAV54" s="2"/>
      <c r="HAW54" s="2"/>
      <c r="HAX54" s="2"/>
      <c r="HAY54" s="2"/>
      <c r="HAZ54" s="2"/>
      <c r="HBA54" s="2"/>
      <c r="HBB54" s="2"/>
      <c r="HBC54" s="2"/>
      <c r="HBD54" s="2"/>
      <c r="HBE54" s="2"/>
      <c r="HBF54" s="2"/>
      <c r="HBG54" s="2"/>
      <c r="HBH54" s="2"/>
      <c r="HBI54" s="2"/>
      <c r="HBJ54" s="2"/>
      <c r="HBK54" s="2"/>
      <c r="HBL54" s="2"/>
      <c r="HBM54" s="2"/>
      <c r="HBN54" s="2"/>
      <c r="HBO54" s="2"/>
      <c r="HBP54" s="2"/>
      <c r="HBQ54" s="2"/>
      <c r="HBR54" s="2"/>
      <c r="HBS54" s="2"/>
      <c r="HBT54" s="2"/>
      <c r="HBU54" s="2"/>
      <c r="HBV54" s="2"/>
      <c r="HBW54" s="2"/>
      <c r="HBX54" s="2"/>
      <c r="HBY54" s="2"/>
      <c r="HBZ54" s="2"/>
      <c r="HCA54" s="2"/>
      <c r="HCB54" s="2"/>
      <c r="HCC54" s="2"/>
      <c r="HCD54" s="2"/>
      <c r="HCE54" s="2"/>
      <c r="HCF54" s="2"/>
      <c r="HCG54" s="2"/>
      <c r="HCH54" s="2"/>
      <c r="HCI54" s="2"/>
      <c r="HCJ54" s="2"/>
      <c r="HCK54" s="2"/>
      <c r="HCL54" s="2"/>
      <c r="HCM54" s="2"/>
      <c r="HCN54" s="2"/>
      <c r="HCO54" s="2"/>
      <c r="HCP54" s="2"/>
      <c r="HCQ54" s="2"/>
      <c r="HCR54" s="2"/>
      <c r="HCS54" s="2"/>
      <c r="HCT54" s="2"/>
      <c r="HCU54" s="2"/>
      <c r="HCV54" s="2"/>
      <c r="HCW54" s="2"/>
      <c r="HCX54" s="2"/>
      <c r="HCY54" s="2"/>
      <c r="HCZ54" s="2"/>
      <c r="HDA54" s="2"/>
      <c r="HDB54" s="2"/>
      <c r="HDC54" s="2"/>
      <c r="HDD54" s="2"/>
      <c r="HDE54" s="2"/>
      <c r="HDF54" s="2"/>
      <c r="HDG54" s="2"/>
      <c r="HDH54" s="2"/>
      <c r="HDI54" s="2"/>
      <c r="HDJ54" s="2"/>
      <c r="HDK54" s="2"/>
      <c r="HDL54" s="2"/>
      <c r="HDM54" s="2"/>
      <c r="HDN54" s="2"/>
      <c r="HDO54" s="2"/>
      <c r="HDP54" s="2"/>
      <c r="HDQ54" s="2"/>
      <c r="HDR54" s="2"/>
      <c r="HDS54" s="2"/>
      <c r="HDT54" s="2"/>
      <c r="HDU54" s="2"/>
      <c r="HDV54" s="2"/>
      <c r="HDW54" s="2"/>
      <c r="HDX54" s="2"/>
      <c r="HDY54" s="2"/>
      <c r="HDZ54" s="2"/>
      <c r="HEA54" s="2"/>
      <c r="HEB54" s="2"/>
      <c r="HEC54" s="2"/>
      <c r="HED54" s="2"/>
      <c r="HEE54" s="2"/>
      <c r="HEF54" s="2"/>
      <c r="HEG54" s="2"/>
      <c r="HEH54" s="2"/>
      <c r="HEI54" s="2"/>
      <c r="HEJ54" s="2"/>
      <c r="HEK54" s="2"/>
      <c r="HEL54" s="2"/>
      <c r="HEM54" s="2"/>
      <c r="HEN54" s="2"/>
      <c r="HEO54" s="2"/>
      <c r="HEP54" s="2"/>
      <c r="HEQ54" s="2"/>
      <c r="HER54" s="2"/>
      <c r="HES54" s="2"/>
      <c r="HET54" s="2"/>
      <c r="HEU54" s="2"/>
      <c r="HEV54" s="2"/>
      <c r="HEW54" s="2"/>
      <c r="HEX54" s="2"/>
      <c r="HEY54" s="2"/>
      <c r="HEZ54" s="2"/>
      <c r="HFA54" s="2"/>
      <c r="HFB54" s="2"/>
      <c r="HFC54" s="2"/>
      <c r="HFD54" s="2"/>
      <c r="HFE54" s="2"/>
      <c r="HFF54" s="2"/>
      <c r="HFG54" s="2"/>
      <c r="HFH54" s="2"/>
      <c r="HFI54" s="2"/>
      <c r="HFJ54" s="2"/>
      <c r="HFK54" s="2"/>
      <c r="HFL54" s="2"/>
      <c r="HFM54" s="2"/>
      <c r="HFN54" s="2"/>
      <c r="HFO54" s="2"/>
      <c r="HFP54" s="2"/>
      <c r="HFQ54" s="2"/>
      <c r="HFR54" s="2"/>
      <c r="HFS54" s="2"/>
      <c r="HFT54" s="2"/>
      <c r="HFU54" s="2"/>
      <c r="HFV54" s="2"/>
      <c r="HFW54" s="2"/>
      <c r="HFX54" s="2"/>
      <c r="HFY54" s="2"/>
      <c r="HFZ54" s="2"/>
      <c r="HGA54" s="2"/>
      <c r="HGB54" s="2"/>
      <c r="HGC54" s="2"/>
      <c r="HGD54" s="2"/>
      <c r="HGE54" s="2"/>
      <c r="HGF54" s="2"/>
      <c r="HGG54" s="2"/>
      <c r="HGH54" s="2"/>
      <c r="HGI54" s="2"/>
      <c r="HGJ54" s="2"/>
      <c r="HGK54" s="2"/>
      <c r="HGL54" s="2"/>
      <c r="HGM54" s="2"/>
      <c r="HGN54" s="2"/>
      <c r="HGO54" s="2"/>
      <c r="HGP54" s="2"/>
      <c r="HGQ54" s="2"/>
      <c r="HGR54" s="2"/>
      <c r="HGS54" s="2"/>
      <c r="HGT54" s="2"/>
      <c r="HGU54" s="2"/>
      <c r="HGV54" s="2"/>
      <c r="HGW54" s="2"/>
      <c r="HGX54" s="2"/>
      <c r="HGY54" s="2"/>
      <c r="HGZ54" s="2"/>
      <c r="HHA54" s="2"/>
      <c r="HHB54" s="2"/>
      <c r="HHC54" s="2"/>
      <c r="HHD54" s="2"/>
      <c r="HHE54" s="2"/>
      <c r="HHF54" s="2"/>
      <c r="HHG54" s="2"/>
      <c r="HHH54" s="2"/>
      <c r="HHI54" s="2"/>
      <c r="HHJ54" s="2"/>
      <c r="HHK54" s="2"/>
      <c r="HHL54" s="2"/>
      <c r="HHM54" s="2"/>
      <c r="HHN54" s="2"/>
      <c r="HHO54" s="2"/>
      <c r="HHP54" s="2"/>
      <c r="HHQ54" s="2"/>
      <c r="HHR54" s="2"/>
      <c r="HHS54" s="2"/>
      <c r="HHT54" s="2"/>
      <c r="HHU54" s="2"/>
      <c r="HHV54" s="2"/>
      <c r="HHW54" s="2"/>
      <c r="HHX54" s="2"/>
      <c r="HHY54" s="2"/>
      <c r="HHZ54" s="2"/>
      <c r="HIA54" s="2"/>
      <c r="HIB54" s="2"/>
      <c r="HIC54" s="2"/>
      <c r="HID54" s="2"/>
      <c r="HIE54" s="2"/>
      <c r="HIF54" s="2"/>
      <c r="HIG54" s="2"/>
      <c r="HIH54" s="2"/>
      <c r="HII54" s="2"/>
      <c r="HIJ54" s="2"/>
      <c r="HIK54" s="2"/>
      <c r="HIL54" s="2"/>
      <c r="HIM54" s="2"/>
      <c r="HIN54" s="2"/>
      <c r="HIO54" s="2"/>
      <c r="HIP54" s="2"/>
      <c r="HIQ54" s="2"/>
      <c r="HIR54" s="2"/>
      <c r="HIS54" s="2"/>
      <c r="HIT54" s="2"/>
      <c r="HIU54" s="2"/>
      <c r="HIV54" s="2"/>
      <c r="HIW54" s="2"/>
      <c r="HIX54" s="2"/>
      <c r="HIY54" s="2"/>
      <c r="HIZ54" s="2"/>
      <c r="HJA54" s="2"/>
      <c r="HJB54" s="2"/>
      <c r="HJC54" s="2"/>
      <c r="HJD54" s="2"/>
      <c r="HJE54" s="2"/>
      <c r="HJF54" s="2"/>
      <c r="HJG54" s="2"/>
      <c r="HJH54" s="2"/>
      <c r="HJI54" s="2"/>
      <c r="HJJ54" s="2"/>
      <c r="HJK54" s="2"/>
      <c r="HJL54" s="2"/>
      <c r="HJM54" s="2"/>
      <c r="HJN54" s="2"/>
      <c r="HJO54" s="2"/>
      <c r="HJP54" s="2"/>
      <c r="HJQ54" s="2"/>
      <c r="HJR54" s="2"/>
      <c r="HJS54" s="2"/>
      <c r="HJT54" s="2"/>
      <c r="HJU54" s="2"/>
      <c r="HJV54" s="2"/>
      <c r="HJW54" s="2"/>
      <c r="HJX54" s="2"/>
      <c r="HJY54" s="2"/>
      <c r="HJZ54" s="2"/>
      <c r="HKA54" s="2"/>
      <c r="HKB54" s="2"/>
      <c r="HKC54" s="2"/>
      <c r="HKD54" s="2"/>
      <c r="HKE54" s="2"/>
      <c r="HKF54" s="2"/>
      <c r="HKG54" s="2"/>
      <c r="HKH54" s="2"/>
      <c r="HKI54" s="2"/>
      <c r="HKJ54" s="2"/>
      <c r="HKK54" s="2"/>
      <c r="HKL54" s="2"/>
      <c r="HKM54" s="2"/>
      <c r="HKN54" s="2"/>
      <c r="HKO54" s="2"/>
      <c r="HKP54" s="2"/>
      <c r="HKQ54" s="2"/>
      <c r="HKR54" s="2"/>
      <c r="HKS54" s="2"/>
      <c r="HKT54" s="2"/>
      <c r="HKU54" s="2"/>
      <c r="HKV54" s="2"/>
      <c r="HKW54" s="2"/>
      <c r="HKX54" s="2"/>
      <c r="HKY54" s="2"/>
      <c r="HKZ54" s="2"/>
      <c r="HLA54" s="2"/>
      <c r="HLB54" s="2"/>
      <c r="HLC54" s="2"/>
      <c r="HLD54" s="2"/>
      <c r="HLE54" s="2"/>
      <c r="HLF54" s="2"/>
      <c r="HLG54" s="2"/>
      <c r="HLH54" s="2"/>
      <c r="HLI54" s="2"/>
      <c r="HLJ54" s="2"/>
      <c r="HLK54" s="2"/>
      <c r="HLL54" s="2"/>
      <c r="HLM54" s="2"/>
      <c r="HLN54" s="2"/>
      <c r="HLO54" s="2"/>
      <c r="HLP54" s="2"/>
      <c r="HLQ54" s="2"/>
      <c r="HLR54" s="2"/>
      <c r="HLS54" s="2"/>
      <c r="HLT54" s="2"/>
      <c r="HLU54" s="2"/>
      <c r="HLV54" s="2"/>
      <c r="HLW54" s="2"/>
      <c r="HLX54" s="2"/>
      <c r="HLY54" s="2"/>
      <c r="HLZ54" s="2"/>
      <c r="HMA54" s="2"/>
      <c r="HMB54" s="2"/>
      <c r="HMC54" s="2"/>
      <c r="HMD54" s="2"/>
      <c r="HME54" s="2"/>
      <c r="HMF54" s="2"/>
      <c r="HMG54" s="2"/>
      <c r="HMH54" s="2"/>
      <c r="HMI54" s="2"/>
      <c r="HMJ54" s="2"/>
      <c r="HMK54" s="2"/>
      <c r="HML54" s="2"/>
      <c r="HMM54" s="2"/>
      <c r="HMN54" s="2"/>
      <c r="HMO54" s="2"/>
      <c r="HMP54" s="2"/>
      <c r="HMQ54" s="2"/>
      <c r="HMR54" s="2"/>
      <c r="HMS54" s="2"/>
      <c r="HMT54" s="2"/>
      <c r="HMU54" s="2"/>
      <c r="HMV54" s="2"/>
      <c r="HMW54" s="2"/>
      <c r="HMX54" s="2"/>
      <c r="HMY54" s="2"/>
      <c r="HMZ54" s="2"/>
      <c r="HNA54" s="2"/>
      <c r="HNB54" s="2"/>
      <c r="HNC54" s="2"/>
      <c r="HND54" s="2"/>
      <c r="HNE54" s="2"/>
      <c r="HNF54" s="2"/>
      <c r="HNG54" s="2"/>
      <c r="HNH54" s="2"/>
      <c r="HNI54" s="2"/>
      <c r="HNJ54" s="2"/>
      <c r="HNK54" s="2"/>
      <c r="HNL54" s="2"/>
      <c r="HNM54" s="2"/>
      <c r="HNN54" s="2"/>
      <c r="HNO54" s="2"/>
      <c r="HNP54" s="2"/>
      <c r="HNQ54" s="2"/>
      <c r="HNR54" s="2"/>
      <c r="HNS54" s="2"/>
      <c r="HNT54" s="2"/>
      <c r="HNU54" s="2"/>
      <c r="HNV54" s="2"/>
      <c r="HNW54" s="2"/>
      <c r="HNX54" s="2"/>
      <c r="HNY54" s="2"/>
      <c r="HNZ54" s="2"/>
      <c r="HOA54" s="2"/>
      <c r="HOB54" s="2"/>
      <c r="HOC54" s="2"/>
      <c r="HOD54" s="2"/>
      <c r="HOE54" s="2"/>
      <c r="HOF54" s="2"/>
      <c r="HOG54" s="2"/>
      <c r="HOH54" s="2"/>
      <c r="HOI54" s="2"/>
      <c r="HOJ54" s="2"/>
      <c r="HOK54" s="2"/>
      <c r="HOL54" s="2"/>
      <c r="HOM54" s="2"/>
      <c r="HON54" s="2"/>
      <c r="HOO54" s="2"/>
      <c r="HOP54" s="2"/>
      <c r="HOQ54" s="2"/>
      <c r="HOR54" s="2"/>
      <c r="HOS54" s="2"/>
      <c r="HOT54" s="2"/>
      <c r="HOU54" s="2"/>
      <c r="HOV54" s="2"/>
      <c r="HOW54" s="2"/>
      <c r="HOX54" s="2"/>
      <c r="HOY54" s="2"/>
      <c r="HOZ54" s="2"/>
      <c r="HPA54" s="2"/>
      <c r="HPB54" s="2"/>
      <c r="HPC54" s="2"/>
      <c r="HPD54" s="2"/>
      <c r="HPE54" s="2"/>
      <c r="HPF54" s="2"/>
      <c r="HPG54" s="2"/>
      <c r="HPH54" s="2"/>
      <c r="HPI54" s="2"/>
      <c r="HPJ54" s="2"/>
      <c r="HPK54" s="2"/>
      <c r="HPL54" s="2"/>
      <c r="HPM54" s="2"/>
      <c r="HPN54" s="2"/>
      <c r="HPO54" s="2"/>
      <c r="HPP54" s="2"/>
      <c r="HPQ54" s="2"/>
      <c r="HPR54" s="2"/>
      <c r="HPS54" s="2"/>
      <c r="HPT54" s="2"/>
      <c r="HPU54" s="2"/>
      <c r="HPV54" s="2"/>
      <c r="HPW54" s="2"/>
      <c r="HPX54" s="2"/>
      <c r="HPY54" s="2"/>
      <c r="HPZ54" s="2"/>
      <c r="HQA54" s="2"/>
      <c r="HQB54" s="2"/>
      <c r="HQC54" s="2"/>
      <c r="HQD54" s="2"/>
      <c r="HQE54" s="2"/>
      <c r="HQF54" s="2"/>
      <c r="HQG54" s="2"/>
      <c r="HQH54" s="2"/>
      <c r="HQI54" s="2"/>
      <c r="HQJ54" s="2"/>
      <c r="HQK54" s="2"/>
      <c r="HQL54" s="2"/>
      <c r="HQM54" s="2"/>
      <c r="HQN54" s="2"/>
      <c r="HQO54" s="2"/>
      <c r="HQP54" s="2"/>
      <c r="HQQ54" s="2"/>
      <c r="HQR54" s="2"/>
      <c r="HQS54" s="2"/>
      <c r="HQT54" s="2"/>
      <c r="HQU54" s="2"/>
      <c r="HQV54" s="2"/>
      <c r="HQW54" s="2"/>
      <c r="HQX54" s="2"/>
      <c r="HQY54" s="2"/>
      <c r="HQZ54" s="2"/>
      <c r="HRA54" s="2"/>
      <c r="HRB54" s="2"/>
      <c r="HRC54" s="2"/>
      <c r="HRD54" s="2"/>
      <c r="HRE54" s="2"/>
      <c r="HRF54" s="2"/>
      <c r="HRG54" s="2"/>
      <c r="HRH54" s="2"/>
      <c r="HRI54" s="2"/>
      <c r="HRJ54" s="2"/>
      <c r="HRK54" s="2"/>
      <c r="HRL54" s="2"/>
      <c r="HRM54" s="2"/>
      <c r="HRN54" s="2"/>
      <c r="HRO54" s="2"/>
      <c r="HRP54" s="2"/>
      <c r="HRQ54" s="2"/>
      <c r="HRR54" s="2"/>
      <c r="HRS54" s="2"/>
      <c r="HRT54" s="2"/>
      <c r="HRU54" s="2"/>
      <c r="HRV54" s="2"/>
      <c r="HRW54" s="2"/>
      <c r="HRX54" s="2"/>
      <c r="HRY54" s="2"/>
      <c r="HRZ54" s="2"/>
      <c r="HSA54" s="2"/>
      <c r="HSB54" s="2"/>
      <c r="HSC54" s="2"/>
      <c r="HSD54" s="2"/>
      <c r="HSE54" s="2"/>
      <c r="HSF54" s="2"/>
      <c r="HSG54" s="2"/>
      <c r="HSH54" s="2"/>
      <c r="HSI54" s="2"/>
      <c r="HSJ54" s="2"/>
      <c r="HSK54" s="2"/>
      <c r="HSL54" s="2"/>
      <c r="HSM54" s="2"/>
      <c r="HSN54" s="2"/>
      <c r="HSO54" s="2"/>
      <c r="HSP54" s="2"/>
      <c r="HSQ54" s="2"/>
      <c r="HSR54" s="2"/>
      <c r="HSS54" s="2"/>
      <c r="HST54" s="2"/>
      <c r="HSU54" s="2"/>
      <c r="HSV54" s="2"/>
      <c r="HSW54" s="2"/>
      <c r="HSX54" s="2"/>
      <c r="HSY54" s="2"/>
      <c r="HSZ54" s="2"/>
      <c r="HTA54" s="2"/>
      <c r="HTB54" s="2"/>
      <c r="HTC54" s="2"/>
      <c r="HTD54" s="2"/>
      <c r="HTE54" s="2"/>
      <c r="HTF54" s="2"/>
      <c r="HTG54" s="2"/>
      <c r="HTH54" s="2"/>
      <c r="HTI54" s="2"/>
      <c r="HTJ54" s="2"/>
      <c r="HTK54" s="2"/>
      <c r="HTL54" s="2"/>
      <c r="HTM54" s="2"/>
      <c r="HTN54" s="2"/>
      <c r="HTO54" s="2"/>
      <c r="HTP54" s="2"/>
      <c r="HTQ54" s="2"/>
      <c r="HTR54" s="2"/>
      <c r="HTS54" s="2"/>
      <c r="HTT54" s="2"/>
      <c r="HTU54" s="2"/>
      <c r="HTV54" s="2"/>
      <c r="HTW54" s="2"/>
      <c r="HTX54" s="2"/>
      <c r="HTY54" s="2"/>
      <c r="HTZ54" s="2"/>
      <c r="HUA54" s="2"/>
      <c r="HUB54" s="2"/>
      <c r="HUC54" s="2"/>
      <c r="HUD54" s="2"/>
      <c r="HUE54" s="2"/>
      <c r="HUF54" s="2"/>
      <c r="HUG54" s="2"/>
      <c r="HUH54" s="2"/>
      <c r="HUI54" s="2"/>
      <c r="HUJ54" s="2"/>
      <c r="HUK54" s="2"/>
      <c r="HUL54" s="2"/>
      <c r="HUM54" s="2"/>
      <c r="HUN54" s="2"/>
      <c r="HUO54" s="2"/>
      <c r="HUP54" s="2"/>
      <c r="HUQ54" s="2"/>
      <c r="HUR54" s="2"/>
      <c r="HUS54" s="2"/>
      <c r="HUT54" s="2"/>
      <c r="HUU54" s="2"/>
      <c r="HUV54" s="2"/>
      <c r="HUW54" s="2"/>
      <c r="HUX54" s="2"/>
      <c r="HUY54" s="2"/>
      <c r="HUZ54" s="2"/>
      <c r="HVA54" s="2"/>
      <c r="HVB54" s="2"/>
      <c r="HVC54" s="2"/>
      <c r="HVD54" s="2"/>
      <c r="HVE54" s="2"/>
      <c r="HVF54" s="2"/>
      <c r="HVG54" s="2"/>
      <c r="HVH54" s="2"/>
      <c r="HVI54" s="2"/>
      <c r="HVJ54" s="2"/>
      <c r="HVK54" s="2"/>
      <c r="HVL54" s="2"/>
      <c r="HVM54" s="2"/>
      <c r="HVN54" s="2"/>
      <c r="HVO54" s="2"/>
      <c r="HVP54" s="2"/>
      <c r="HVQ54" s="2"/>
      <c r="HVR54" s="2"/>
      <c r="HVS54" s="2"/>
      <c r="HVT54" s="2"/>
      <c r="HVU54" s="2"/>
      <c r="HVV54" s="2"/>
      <c r="HVW54" s="2"/>
      <c r="HVX54" s="2"/>
      <c r="HVY54" s="2"/>
      <c r="HVZ54" s="2"/>
      <c r="HWA54" s="2"/>
      <c r="HWB54" s="2"/>
      <c r="HWC54" s="2"/>
      <c r="HWD54" s="2"/>
      <c r="HWE54" s="2"/>
      <c r="HWF54" s="2"/>
      <c r="HWG54" s="2"/>
      <c r="HWH54" s="2"/>
      <c r="HWI54" s="2"/>
      <c r="HWJ54" s="2"/>
      <c r="HWK54" s="2"/>
      <c r="HWL54" s="2"/>
      <c r="HWM54" s="2"/>
      <c r="HWN54" s="2"/>
      <c r="HWO54" s="2"/>
      <c r="HWP54" s="2"/>
      <c r="HWQ54" s="2"/>
      <c r="HWR54" s="2"/>
      <c r="HWS54" s="2"/>
      <c r="HWT54" s="2"/>
      <c r="HWU54" s="2"/>
      <c r="HWV54" s="2"/>
      <c r="HWW54" s="2"/>
      <c r="HWX54" s="2"/>
      <c r="HWY54" s="2"/>
      <c r="HWZ54" s="2"/>
      <c r="HXA54" s="2"/>
      <c r="HXB54" s="2"/>
      <c r="HXC54" s="2"/>
      <c r="HXD54" s="2"/>
      <c r="HXE54" s="2"/>
      <c r="HXF54" s="2"/>
      <c r="HXG54" s="2"/>
      <c r="HXH54" s="2"/>
      <c r="HXI54" s="2"/>
      <c r="HXJ54" s="2"/>
      <c r="HXK54" s="2"/>
      <c r="HXL54" s="2"/>
      <c r="HXM54" s="2"/>
      <c r="HXN54" s="2"/>
      <c r="HXO54" s="2"/>
      <c r="HXP54" s="2"/>
      <c r="HXQ54" s="2"/>
      <c r="HXR54" s="2"/>
      <c r="HXS54" s="2"/>
      <c r="HXT54" s="2"/>
      <c r="HXU54" s="2"/>
      <c r="HXV54" s="2"/>
      <c r="HXW54" s="2"/>
      <c r="HXX54" s="2"/>
      <c r="HXY54" s="2"/>
      <c r="HXZ54" s="2"/>
      <c r="HYA54" s="2"/>
      <c r="HYB54" s="2"/>
      <c r="HYC54" s="2"/>
      <c r="HYD54" s="2"/>
      <c r="HYE54" s="2"/>
      <c r="HYF54" s="2"/>
      <c r="HYG54" s="2"/>
      <c r="HYH54" s="2"/>
      <c r="HYI54" s="2"/>
      <c r="HYJ54" s="2"/>
      <c r="HYK54" s="2"/>
      <c r="HYL54" s="2"/>
      <c r="HYM54" s="2"/>
      <c r="HYN54" s="2"/>
      <c r="HYO54" s="2"/>
      <c r="HYP54" s="2"/>
      <c r="HYQ54" s="2"/>
      <c r="HYR54" s="2"/>
      <c r="HYS54" s="2"/>
      <c r="HYT54" s="2"/>
      <c r="HYU54" s="2"/>
      <c r="HYV54" s="2"/>
      <c r="HYW54" s="2"/>
      <c r="HYX54" s="2"/>
      <c r="HYY54" s="2"/>
      <c r="HYZ54" s="2"/>
      <c r="HZA54" s="2"/>
      <c r="HZB54" s="2"/>
      <c r="HZC54" s="2"/>
      <c r="HZD54" s="2"/>
      <c r="HZE54" s="2"/>
      <c r="HZF54" s="2"/>
      <c r="HZG54" s="2"/>
      <c r="HZH54" s="2"/>
      <c r="HZI54" s="2"/>
      <c r="HZJ54" s="2"/>
      <c r="HZK54" s="2"/>
      <c r="HZL54" s="2"/>
      <c r="HZM54" s="2"/>
      <c r="HZN54" s="2"/>
      <c r="HZO54" s="2"/>
      <c r="HZP54" s="2"/>
      <c r="HZQ54" s="2"/>
      <c r="HZR54" s="2"/>
      <c r="HZS54" s="2"/>
      <c r="HZT54" s="2"/>
      <c r="HZU54" s="2"/>
      <c r="HZV54" s="2"/>
      <c r="HZW54" s="2"/>
      <c r="HZX54" s="2"/>
      <c r="HZY54" s="2"/>
      <c r="HZZ54" s="2"/>
      <c r="IAA54" s="2"/>
      <c r="IAB54" s="2"/>
      <c r="IAC54" s="2"/>
      <c r="IAD54" s="2"/>
      <c r="IAE54" s="2"/>
      <c r="IAF54" s="2"/>
      <c r="IAG54" s="2"/>
      <c r="IAH54" s="2"/>
      <c r="IAI54" s="2"/>
      <c r="IAJ54" s="2"/>
      <c r="IAK54" s="2"/>
      <c r="IAL54" s="2"/>
      <c r="IAM54" s="2"/>
      <c r="IAN54" s="2"/>
      <c r="IAO54" s="2"/>
      <c r="IAP54" s="2"/>
      <c r="IAQ54" s="2"/>
      <c r="IAR54" s="2"/>
      <c r="IAS54" s="2"/>
      <c r="IAT54" s="2"/>
      <c r="IAU54" s="2"/>
      <c r="IAV54" s="2"/>
      <c r="IAW54" s="2"/>
      <c r="IAX54" s="2"/>
      <c r="IAY54" s="2"/>
      <c r="IAZ54" s="2"/>
      <c r="IBA54" s="2"/>
      <c r="IBB54" s="2"/>
      <c r="IBC54" s="2"/>
      <c r="IBD54" s="2"/>
      <c r="IBE54" s="2"/>
      <c r="IBF54" s="2"/>
      <c r="IBG54" s="2"/>
      <c r="IBH54" s="2"/>
      <c r="IBI54" s="2"/>
      <c r="IBJ54" s="2"/>
      <c r="IBK54" s="2"/>
      <c r="IBL54" s="2"/>
      <c r="IBM54" s="2"/>
      <c r="IBN54" s="2"/>
      <c r="IBO54" s="2"/>
      <c r="IBP54" s="2"/>
      <c r="IBQ54" s="2"/>
      <c r="IBR54" s="2"/>
      <c r="IBS54" s="2"/>
      <c r="IBT54" s="2"/>
      <c r="IBU54" s="2"/>
      <c r="IBV54" s="2"/>
      <c r="IBW54" s="2"/>
      <c r="IBX54" s="2"/>
      <c r="IBY54" s="2"/>
      <c r="IBZ54" s="2"/>
      <c r="ICA54" s="2"/>
      <c r="ICB54" s="2"/>
      <c r="ICC54" s="2"/>
      <c r="ICD54" s="2"/>
      <c r="ICE54" s="2"/>
      <c r="ICF54" s="2"/>
      <c r="ICG54" s="2"/>
      <c r="ICH54" s="2"/>
      <c r="ICI54" s="2"/>
      <c r="ICJ54" s="2"/>
      <c r="ICK54" s="2"/>
      <c r="ICL54" s="2"/>
      <c r="ICM54" s="2"/>
      <c r="ICN54" s="2"/>
      <c r="ICO54" s="2"/>
      <c r="ICP54" s="2"/>
      <c r="ICQ54" s="2"/>
      <c r="ICR54" s="2"/>
      <c r="ICS54" s="2"/>
      <c r="ICT54" s="2"/>
      <c r="ICU54" s="2"/>
      <c r="ICV54" s="2"/>
      <c r="ICW54" s="2"/>
      <c r="ICX54" s="2"/>
      <c r="ICY54" s="2"/>
      <c r="ICZ54" s="2"/>
      <c r="IDA54" s="2"/>
      <c r="IDB54" s="2"/>
      <c r="IDC54" s="2"/>
      <c r="IDD54" s="2"/>
      <c r="IDE54" s="2"/>
      <c r="IDF54" s="2"/>
      <c r="IDG54" s="2"/>
      <c r="IDH54" s="2"/>
      <c r="IDI54" s="2"/>
      <c r="IDJ54" s="2"/>
      <c r="IDK54" s="2"/>
      <c r="IDL54" s="2"/>
      <c r="IDM54" s="2"/>
      <c r="IDN54" s="2"/>
      <c r="IDO54" s="2"/>
      <c r="IDP54" s="2"/>
      <c r="IDQ54" s="2"/>
      <c r="IDR54" s="2"/>
      <c r="IDS54" s="2"/>
      <c r="IDT54" s="2"/>
      <c r="IDU54" s="2"/>
      <c r="IDV54" s="2"/>
      <c r="IDW54" s="2"/>
      <c r="IDX54" s="2"/>
      <c r="IDY54" s="2"/>
      <c r="IDZ54" s="2"/>
      <c r="IEA54" s="2"/>
      <c r="IEB54" s="2"/>
      <c r="IEC54" s="2"/>
      <c r="IED54" s="2"/>
      <c r="IEE54" s="2"/>
      <c r="IEF54" s="2"/>
      <c r="IEG54" s="2"/>
      <c r="IEH54" s="2"/>
      <c r="IEI54" s="2"/>
      <c r="IEJ54" s="2"/>
      <c r="IEK54" s="2"/>
      <c r="IEL54" s="2"/>
      <c r="IEM54" s="2"/>
      <c r="IEN54" s="2"/>
      <c r="IEO54" s="2"/>
      <c r="IEP54" s="2"/>
      <c r="IEQ54" s="2"/>
      <c r="IER54" s="2"/>
      <c r="IES54" s="2"/>
      <c r="IET54" s="2"/>
      <c r="IEU54" s="2"/>
      <c r="IEV54" s="2"/>
      <c r="IEW54" s="2"/>
      <c r="IEX54" s="2"/>
      <c r="IEY54" s="2"/>
      <c r="IEZ54" s="2"/>
      <c r="IFA54" s="2"/>
      <c r="IFB54" s="2"/>
      <c r="IFC54" s="2"/>
      <c r="IFD54" s="2"/>
      <c r="IFE54" s="2"/>
      <c r="IFF54" s="2"/>
      <c r="IFG54" s="2"/>
      <c r="IFH54" s="2"/>
      <c r="IFI54" s="2"/>
      <c r="IFJ54" s="2"/>
      <c r="IFK54" s="2"/>
      <c r="IFL54" s="2"/>
      <c r="IFM54" s="2"/>
      <c r="IFN54" s="2"/>
      <c r="IFO54" s="2"/>
      <c r="IFP54" s="2"/>
      <c r="IFQ54" s="2"/>
      <c r="IFR54" s="2"/>
      <c r="IFS54" s="2"/>
      <c r="IFT54" s="2"/>
      <c r="IFU54" s="2"/>
      <c r="IFV54" s="2"/>
      <c r="IFW54" s="2"/>
      <c r="IFX54" s="2"/>
      <c r="IFY54" s="2"/>
      <c r="IFZ54" s="2"/>
      <c r="IGA54" s="2"/>
      <c r="IGB54" s="2"/>
      <c r="IGC54" s="2"/>
      <c r="IGD54" s="2"/>
      <c r="IGE54" s="2"/>
      <c r="IGF54" s="2"/>
      <c r="IGG54" s="2"/>
      <c r="IGH54" s="2"/>
      <c r="IGI54" s="2"/>
      <c r="IGJ54" s="2"/>
      <c r="IGK54" s="2"/>
      <c r="IGL54" s="2"/>
      <c r="IGM54" s="2"/>
      <c r="IGN54" s="2"/>
      <c r="IGO54" s="2"/>
      <c r="IGP54" s="2"/>
      <c r="IGQ54" s="2"/>
      <c r="IGR54" s="2"/>
      <c r="IGS54" s="2"/>
      <c r="IGT54" s="2"/>
      <c r="IGU54" s="2"/>
      <c r="IGV54" s="2"/>
      <c r="IGW54" s="2"/>
      <c r="IGX54" s="2"/>
      <c r="IGY54" s="2"/>
      <c r="IGZ54" s="2"/>
      <c r="IHA54" s="2"/>
      <c r="IHB54" s="2"/>
      <c r="IHC54" s="2"/>
      <c r="IHD54" s="2"/>
      <c r="IHE54" s="2"/>
      <c r="IHF54" s="2"/>
      <c r="IHG54" s="2"/>
      <c r="IHH54" s="2"/>
      <c r="IHI54" s="2"/>
      <c r="IHJ54" s="2"/>
      <c r="IHK54" s="2"/>
      <c r="IHL54" s="2"/>
      <c r="IHM54" s="2"/>
      <c r="IHN54" s="2"/>
      <c r="IHO54" s="2"/>
      <c r="IHP54" s="2"/>
      <c r="IHQ54" s="2"/>
      <c r="IHR54" s="2"/>
      <c r="IHS54" s="2"/>
      <c r="IHT54" s="2"/>
      <c r="IHU54" s="2"/>
      <c r="IHV54" s="2"/>
      <c r="IHW54" s="2"/>
      <c r="IHX54" s="2"/>
      <c r="IHY54" s="2"/>
      <c r="IHZ54" s="2"/>
      <c r="IIA54" s="2"/>
      <c r="IIB54" s="2"/>
      <c r="IIC54" s="2"/>
      <c r="IID54" s="2"/>
      <c r="IIE54" s="2"/>
      <c r="IIF54" s="2"/>
      <c r="IIG54" s="2"/>
      <c r="IIH54" s="2"/>
      <c r="III54" s="2"/>
      <c r="IIJ54" s="2"/>
      <c r="IIK54" s="2"/>
      <c r="IIL54" s="2"/>
      <c r="IIM54" s="2"/>
      <c r="IIN54" s="2"/>
      <c r="IIO54" s="2"/>
      <c r="IIP54" s="2"/>
      <c r="IIQ54" s="2"/>
      <c r="IIR54" s="2"/>
      <c r="IIS54" s="2"/>
      <c r="IIT54" s="2"/>
      <c r="IIU54" s="2"/>
      <c r="IIV54" s="2"/>
      <c r="IIW54" s="2"/>
      <c r="IIX54" s="2"/>
      <c r="IIY54" s="2"/>
      <c r="IIZ54" s="2"/>
      <c r="IJA54" s="2"/>
      <c r="IJB54" s="2"/>
      <c r="IJC54" s="2"/>
      <c r="IJD54" s="2"/>
      <c r="IJE54" s="2"/>
      <c r="IJF54" s="2"/>
      <c r="IJG54" s="2"/>
      <c r="IJH54" s="2"/>
      <c r="IJI54" s="2"/>
      <c r="IJJ54" s="2"/>
      <c r="IJK54" s="2"/>
      <c r="IJL54" s="2"/>
      <c r="IJM54" s="2"/>
      <c r="IJN54" s="2"/>
      <c r="IJO54" s="2"/>
      <c r="IJP54" s="2"/>
      <c r="IJQ54" s="2"/>
      <c r="IJR54" s="2"/>
      <c r="IJS54" s="2"/>
      <c r="IJT54" s="2"/>
      <c r="IJU54" s="2"/>
      <c r="IJV54" s="2"/>
      <c r="IJW54" s="2"/>
      <c r="IJX54" s="2"/>
      <c r="IJY54" s="2"/>
      <c r="IJZ54" s="2"/>
      <c r="IKA54" s="2"/>
      <c r="IKB54" s="2"/>
      <c r="IKC54" s="2"/>
      <c r="IKD54" s="2"/>
      <c r="IKE54" s="2"/>
      <c r="IKF54" s="2"/>
      <c r="IKG54" s="2"/>
      <c r="IKH54" s="2"/>
      <c r="IKI54" s="2"/>
      <c r="IKJ54" s="2"/>
      <c r="IKK54" s="2"/>
      <c r="IKL54" s="2"/>
      <c r="IKM54" s="2"/>
      <c r="IKN54" s="2"/>
      <c r="IKO54" s="2"/>
      <c r="IKP54" s="2"/>
      <c r="IKQ54" s="2"/>
      <c r="IKR54" s="2"/>
      <c r="IKS54" s="2"/>
      <c r="IKT54" s="2"/>
      <c r="IKU54" s="2"/>
      <c r="IKV54" s="2"/>
      <c r="IKW54" s="2"/>
      <c r="IKX54" s="2"/>
      <c r="IKY54" s="2"/>
      <c r="IKZ54" s="2"/>
      <c r="ILA54" s="2"/>
      <c r="ILB54" s="2"/>
      <c r="ILC54" s="2"/>
      <c r="ILD54" s="2"/>
      <c r="ILE54" s="2"/>
      <c r="ILF54" s="2"/>
      <c r="ILG54" s="2"/>
      <c r="ILH54" s="2"/>
      <c r="ILI54" s="2"/>
      <c r="ILJ54" s="2"/>
      <c r="ILK54" s="2"/>
      <c r="ILL54" s="2"/>
      <c r="ILM54" s="2"/>
      <c r="ILN54" s="2"/>
      <c r="ILO54" s="2"/>
      <c r="ILP54" s="2"/>
      <c r="ILQ54" s="2"/>
      <c r="ILR54" s="2"/>
      <c r="ILS54" s="2"/>
      <c r="ILT54" s="2"/>
      <c r="ILU54" s="2"/>
      <c r="ILV54" s="2"/>
      <c r="ILW54" s="2"/>
      <c r="ILX54" s="2"/>
      <c r="ILY54" s="2"/>
      <c r="ILZ54" s="2"/>
      <c r="IMA54" s="2"/>
      <c r="IMB54" s="2"/>
      <c r="IMC54" s="2"/>
      <c r="IMD54" s="2"/>
      <c r="IME54" s="2"/>
      <c r="IMF54" s="2"/>
      <c r="IMG54" s="2"/>
      <c r="IMH54" s="2"/>
      <c r="IMI54" s="2"/>
      <c r="IMJ54" s="2"/>
      <c r="IMK54" s="2"/>
      <c r="IML54" s="2"/>
      <c r="IMM54" s="2"/>
      <c r="IMN54" s="2"/>
      <c r="IMO54" s="2"/>
      <c r="IMP54" s="2"/>
      <c r="IMQ54" s="2"/>
      <c r="IMR54" s="2"/>
      <c r="IMS54" s="2"/>
      <c r="IMT54" s="2"/>
      <c r="IMU54" s="2"/>
      <c r="IMV54" s="2"/>
      <c r="IMW54" s="2"/>
      <c r="IMX54" s="2"/>
      <c r="IMY54" s="2"/>
      <c r="IMZ54" s="2"/>
      <c r="INA54" s="2"/>
      <c r="INB54" s="2"/>
      <c r="INC54" s="2"/>
      <c r="IND54" s="2"/>
      <c r="INE54" s="2"/>
      <c r="INF54" s="2"/>
      <c r="ING54" s="2"/>
      <c r="INH54" s="2"/>
      <c r="INI54" s="2"/>
      <c r="INJ54" s="2"/>
      <c r="INK54" s="2"/>
      <c r="INL54" s="2"/>
      <c r="INM54" s="2"/>
      <c r="INN54" s="2"/>
      <c r="INO54" s="2"/>
      <c r="INP54" s="2"/>
      <c r="INQ54" s="2"/>
      <c r="INR54" s="2"/>
      <c r="INS54" s="2"/>
      <c r="INT54" s="2"/>
      <c r="INU54" s="2"/>
      <c r="INV54" s="2"/>
      <c r="INW54" s="2"/>
      <c r="INX54" s="2"/>
      <c r="INY54" s="2"/>
      <c r="INZ54" s="2"/>
      <c r="IOA54" s="2"/>
      <c r="IOB54" s="2"/>
      <c r="IOC54" s="2"/>
      <c r="IOD54" s="2"/>
      <c r="IOE54" s="2"/>
      <c r="IOF54" s="2"/>
      <c r="IOG54" s="2"/>
      <c r="IOH54" s="2"/>
      <c r="IOI54" s="2"/>
      <c r="IOJ54" s="2"/>
      <c r="IOK54" s="2"/>
      <c r="IOL54" s="2"/>
      <c r="IOM54" s="2"/>
      <c r="ION54" s="2"/>
      <c r="IOO54" s="2"/>
      <c r="IOP54" s="2"/>
      <c r="IOQ54" s="2"/>
      <c r="IOR54" s="2"/>
      <c r="IOS54" s="2"/>
      <c r="IOT54" s="2"/>
      <c r="IOU54" s="2"/>
      <c r="IOV54" s="2"/>
      <c r="IOW54" s="2"/>
      <c r="IOX54" s="2"/>
      <c r="IOY54" s="2"/>
      <c r="IOZ54" s="2"/>
      <c r="IPA54" s="2"/>
      <c r="IPB54" s="2"/>
      <c r="IPC54" s="2"/>
      <c r="IPD54" s="2"/>
      <c r="IPE54" s="2"/>
      <c r="IPF54" s="2"/>
      <c r="IPG54" s="2"/>
      <c r="IPH54" s="2"/>
      <c r="IPI54" s="2"/>
      <c r="IPJ54" s="2"/>
      <c r="IPK54" s="2"/>
      <c r="IPL54" s="2"/>
      <c r="IPM54" s="2"/>
      <c r="IPN54" s="2"/>
      <c r="IPO54" s="2"/>
      <c r="IPP54" s="2"/>
      <c r="IPQ54" s="2"/>
      <c r="IPR54" s="2"/>
      <c r="IPS54" s="2"/>
      <c r="IPT54" s="2"/>
      <c r="IPU54" s="2"/>
      <c r="IPV54" s="2"/>
      <c r="IPW54" s="2"/>
      <c r="IPX54" s="2"/>
      <c r="IPY54" s="2"/>
      <c r="IPZ54" s="2"/>
      <c r="IQA54" s="2"/>
      <c r="IQB54" s="2"/>
      <c r="IQC54" s="2"/>
      <c r="IQD54" s="2"/>
      <c r="IQE54" s="2"/>
      <c r="IQF54" s="2"/>
      <c r="IQG54" s="2"/>
      <c r="IQH54" s="2"/>
      <c r="IQI54" s="2"/>
      <c r="IQJ54" s="2"/>
      <c r="IQK54" s="2"/>
      <c r="IQL54" s="2"/>
      <c r="IQM54" s="2"/>
      <c r="IQN54" s="2"/>
      <c r="IQO54" s="2"/>
      <c r="IQP54" s="2"/>
      <c r="IQQ54" s="2"/>
      <c r="IQR54" s="2"/>
      <c r="IQS54" s="2"/>
      <c r="IQT54" s="2"/>
      <c r="IQU54" s="2"/>
      <c r="IQV54" s="2"/>
      <c r="IQW54" s="2"/>
      <c r="IQX54" s="2"/>
      <c r="IQY54" s="2"/>
      <c r="IQZ54" s="2"/>
      <c r="IRA54" s="2"/>
      <c r="IRB54" s="2"/>
      <c r="IRC54" s="2"/>
      <c r="IRD54" s="2"/>
      <c r="IRE54" s="2"/>
      <c r="IRF54" s="2"/>
      <c r="IRG54" s="2"/>
      <c r="IRH54" s="2"/>
      <c r="IRI54" s="2"/>
      <c r="IRJ54" s="2"/>
      <c r="IRK54" s="2"/>
      <c r="IRL54" s="2"/>
      <c r="IRM54" s="2"/>
      <c r="IRN54" s="2"/>
      <c r="IRO54" s="2"/>
      <c r="IRP54" s="2"/>
      <c r="IRQ54" s="2"/>
      <c r="IRR54" s="2"/>
      <c r="IRS54" s="2"/>
      <c r="IRT54" s="2"/>
      <c r="IRU54" s="2"/>
      <c r="IRV54" s="2"/>
      <c r="IRW54" s="2"/>
      <c r="IRX54" s="2"/>
      <c r="IRY54" s="2"/>
      <c r="IRZ54" s="2"/>
      <c r="ISA54" s="2"/>
      <c r="ISB54" s="2"/>
      <c r="ISC54" s="2"/>
      <c r="ISD54" s="2"/>
      <c r="ISE54" s="2"/>
      <c r="ISF54" s="2"/>
      <c r="ISG54" s="2"/>
      <c r="ISH54" s="2"/>
      <c r="ISI54" s="2"/>
      <c r="ISJ54" s="2"/>
      <c r="ISK54" s="2"/>
      <c r="ISL54" s="2"/>
      <c r="ISM54" s="2"/>
      <c r="ISN54" s="2"/>
      <c r="ISO54" s="2"/>
      <c r="ISP54" s="2"/>
      <c r="ISQ54" s="2"/>
      <c r="ISR54" s="2"/>
      <c r="ISS54" s="2"/>
      <c r="IST54" s="2"/>
      <c r="ISU54" s="2"/>
      <c r="ISV54" s="2"/>
      <c r="ISW54" s="2"/>
      <c r="ISX54" s="2"/>
      <c r="ISY54" s="2"/>
      <c r="ISZ54" s="2"/>
      <c r="ITA54" s="2"/>
      <c r="ITB54" s="2"/>
      <c r="ITC54" s="2"/>
      <c r="ITD54" s="2"/>
      <c r="ITE54" s="2"/>
      <c r="ITF54" s="2"/>
      <c r="ITG54" s="2"/>
      <c r="ITH54" s="2"/>
      <c r="ITI54" s="2"/>
      <c r="ITJ54" s="2"/>
      <c r="ITK54" s="2"/>
      <c r="ITL54" s="2"/>
      <c r="ITM54" s="2"/>
      <c r="ITN54" s="2"/>
      <c r="ITO54" s="2"/>
      <c r="ITP54" s="2"/>
      <c r="ITQ54" s="2"/>
      <c r="ITR54" s="2"/>
      <c r="ITS54" s="2"/>
      <c r="ITT54" s="2"/>
      <c r="ITU54" s="2"/>
      <c r="ITV54" s="2"/>
      <c r="ITW54" s="2"/>
      <c r="ITX54" s="2"/>
      <c r="ITY54" s="2"/>
      <c r="ITZ54" s="2"/>
      <c r="IUA54" s="2"/>
      <c r="IUB54" s="2"/>
      <c r="IUC54" s="2"/>
      <c r="IUD54" s="2"/>
      <c r="IUE54" s="2"/>
      <c r="IUF54" s="2"/>
      <c r="IUG54" s="2"/>
      <c r="IUH54" s="2"/>
      <c r="IUI54" s="2"/>
      <c r="IUJ54" s="2"/>
      <c r="IUK54" s="2"/>
      <c r="IUL54" s="2"/>
      <c r="IUM54" s="2"/>
      <c r="IUN54" s="2"/>
      <c r="IUO54" s="2"/>
      <c r="IUP54" s="2"/>
      <c r="IUQ54" s="2"/>
      <c r="IUR54" s="2"/>
      <c r="IUS54" s="2"/>
      <c r="IUT54" s="2"/>
      <c r="IUU54" s="2"/>
      <c r="IUV54" s="2"/>
      <c r="IUW54" s="2"/>
      <c r="IUX54" s="2"/>
      <c r="IUY54" s="2"/>
      <c r="IUZ54" s="2"/>
      <c r="IVA54" s="2"/>
      <c r="IVB54" s="2"/>
      <c r="IVC54" s="2"/>
      <c r="IVD54" s="2"/>
      <c r="IVE54" s="2"/>
      <c r="IVF54" s="2"/>
      <c r="IVG54" s="2"/>
      <c r="IVH54" s="2"/>
      <c r="IVI54" s="2"/>
      <c r="IVJ54" s="2"/>
      <c r="IVK54" s="2"/>
      <c r="IVL54" s="2"/>
      <c r="IVM54" s="2"/>
      <c r="IVN54" s="2"/>
      <c r="IVO54" s="2"/>
      <c r="IVP54" s="2"/>
      <c r="IVQ54" s="2"/>
      <c r="IVR54" s="2"/>
      <c r="IVS54" s="2"/>
      <c r="IVT54" s="2"/>
      <c r="IVU54" s="2"/>
      <c r="IVV54" s="2"/>
      <c r="IVW54" s="2"/>
      <c r="IVX54" s="2"/>
      <c r="IVY54" s="2"/>
      <c r="IVZ54" s="2"/>
      <c r="IWA54" s="2"/>
      <c r="IWB54" s="2"/>
      <c r="IWC54" s="2"/>
      <c r="IWD54" s="2"/>
      <c r="IWE54" s="2"/>
      <c r="IWF54" s="2"/>
      <c r="IWG54" s="2"/>
      <c r="IWH54" s="2"/>
      <c r="IWI54" s="2"/>
      <c r="IWJ54" s="2"/>
      <c r="IWK54" s="2"/>
      <c r="IWL54" s="2"/>
      <c r="IWM54" s="2"/>
      <c r="IWN54" s="2"/>
      <c r="IWO54" s="2"/>
      <c r="IWP54" s="2"/>
      <c r="IWQ54" s="2"/>
      <c r="IWR54" s="2"/>
      <c r="IWS54" s="2"/>
      <c r="IWT54" s="2"/>
      <c r="IWU54" s="2"/>
      <c r="IWV54" s="2"/>
      <c r="IWW54" s="2"/>
      <c r="IWX54" s="2"/>
      <c r="IWY54" s="2"/>
      <c r="IWZ54" s="2"/>
      <c r="IXA54" s="2"/>
      <c r="IXB54" s="2"/>
      <c r="IXC54" s="2"/>
      <c r="IXD54" s="2"/>
      <c r="IXE54" s="2"/>
      <c r="IXF54" s="2"/>
      <c r="IXG54" s="2"/>
      <c r="IXH54" s="2"/>
      <c r="IXI54" s="2"/>
      <c r="IXJ54" s="2"/>
      <c r="IXK54" s="2"/>
      <c r="IXL54" s="2"/>
      <c r="IXM54" s="2"/>
      <c r="IXN54" s="2"/>
      <c r="IXO54" s="2"/>
      <c r="IXP54" s="2"/>
      <c r="IXQ54" s="2"/>
      <c r="IXR54" s="2"/>
      <c r="IXS54" s="2"/>
      <c r="IXT54" s="2"/>
      <c r="IXU54" s="2"/>
      <c r="IXV54" s="2"/>
      <c r="IXW54" s="2"/>
      <c r="IXX54" s="2"/>
      <c r="IXY54" s="2"/>
      <c r="IXZ54" s="2"/>
      <c r="IYA54" s="2"/>
      <c r="IYB54" s="2"/>
      <c r="IYC54" s="2"/>
      <c r="IYD54" s="2"/>
      <c r="IYE54" s="2"/>
      <c r="IYF54" s="2"/>
      <c r="IYG54" s="2"/>
      <c r="IYH54" s="2"/>
      <c r="IYI54" s="2"/>
      <c r="IYJ54" s="2"/>
      <c r="IYK54" s="2"/>
      <c r="IYL54" s="2"/>
      <c r="IYM54" s="2"/>
      <c r="IYN54" s="2"/>
      <c r="IYO54" s="2"/>
      <c r="IYP54" s="2"/>
      <c r="IYQ54" s="2"/>
      <c r="IYR54" s="2"/>
      <c r="IYS54" s="2"/>
      <c r="IYT54" s="2"/>
      <c r="IYU54" s="2"/>
      <c r="IYV54" s="2"/>
      <c r="IYW54" s="2"/>
      <c r="IYX54" s="2"/>
      <c r="IYY54" s="2"/>
      <c r="IYZ54" s="2"/>
      <c r="IZA54" s="2"/>
      <c r="IZB54" s="2"/>
      <c r="IZC54" s="2"/>
      <c r="IZD54" s="2"/>
      <c r="IZE54" s="2"/>
      <c r="IZF54" s="2"/>
      <c r="IZG54" s="2"/>
      <c r="IZH54" s="2"/>
      <c r="IZI54" s="2"/>
      <c r="IZJ54" s="2"/>
      <c r="IZK54" s="2"/>
      <c r="IZL54" s="2"/>
      <c r="IZM54" s="2"/>
      <c r="IZN54" s="2"/>
      <c r="IZO54" s="2"/>
      <c r="IZP54" s="2"/>
      <c r="IZQ54" s="2"/>
      <c r="IZR54" s="2"/>
      <c r="IZS54" s="2"/>
      <c r="IZT54" s="2"/>
      <c r="IZU54" s="2"/>
      <c r="IZV54" s="2"/>
      <c r="IZW54" s="2"/>
      <c r="IZX54" s="2"/>
      <c r="IZY54" s="2"/>
      <c r="IZZ54" s="2"/>
      <c r="JAA54" s="2"/>
      <c r="JAB54" s="2"/>
      <c r="JAC54" s="2"/>
      <c r="JAD54" s="2"/>
      <c r="JAE54" s="2"/>
      <c r="JAF54" s="2"/>
      <c r="JAG54" s="2"/>
      <c r="JAH54" s="2"/>
      <c r="JAI54" s="2"/>
      <c r="JAJ54" s="2"/>
      <c r="JAK54" s="2"/>
      <c r="JAL54" s="2"/>
      <c r="JAM54" s="2"/>
      <c r="JAN54" s="2"/>
      <c r="JAO54" s="2"/>
      <c r="JAP54" s="2"/>
      <c r="JAQ54" s="2"/>
      <c r="JAR54" s="2"/>
      <c r="JAS54" s="2"/>
      <c r="JAT54" s="2"/>
      <c r="JAU54" s="2"/>
      <c r="JAV54" s="2"/>
      <c r="JAW54" s="2"/>
      <c r="JAX54" s="2"/>
      <c r="JAY54" s="2"/>
      <c r="JAZ54" s="2"/>
      <c r="JBA54" s="2"/>
      <c r="JBB54" s="2"/>
      <c r="JBC54" s="2"/>
      <c r="JBD54" s="2"/>
      <c r="JBE54" s="2"/>
      <c r="JBF54" s="2"/>
      <c r="JBG54" s="2"/>
      <c r="JBH54" s="2"/>
      <c r="JBI54" s="2"/>
      <c r="JBJ54" s="2"/>
      <c r="JBK54" s="2"/>
      <c r="JBL54" s="2"/>
      <c r="JBM54" s="2"/>
      <c r="JBN54" s="2"/>
      <c r="JBO54" s="2"/>
      <c r="JBP54" s="2"/>
      <c r="JBQ54" s="2"/>
      <c r="JBR54" s="2"/>
      <c r="JBS54" s="2"/>
      <c r="JBT54" s="2"/>
      <c r="JBU54" s="2"/>
      <c r="JBV54" s="2"/>
      <c r="JBW54" s="2"/>
      <c r="JBX54" s="2"/>
      <c r="JBY54" s="2"/>
      <c r="JBZ54" s="2"/>
      <c r="JCA54" s="2"/>
      <c r="JCB54" s="2"/>
      <c r="JCC54" s="2"/>
      <c r="JCD54" s="2"/>
      <c r="JCE54" s="2"/>
      <c r="JCF54" s="2"/>
      <c r="JCG54" s="2"/>
      <c r="JCH54" s="2"/>
      <c r="JCI54" s="2"/>
      <c r="JCJ54" s="2"/>
      <c r="JCK54" s="2"/>
      <c r="JCL54" s="2"/>
      <c r="JCM54" s="2"/>
      <c r="JCN54" s="2"/>
      <c r="JCO54" s="2"/>
      <c r="JCP54" s="2"/>
      <c r="JCQ54" s="2"/>
      <c r="JCR54" s="2"/>
      <c r="JCS54" s="2"/>
      <c r="JCT54" s="2"/>
      <c r="JCU54" s="2"/>
      <c r="JCV54" s="2"/>
      <c r="JCW54" s="2"/>
      <c r="JCX54" s="2"/>
      <c r="JCY54" s="2"/>
      <c r="JCZ54" s="2"/>
      <c r="JDA54" s="2"/>
      <c r="JDB54" s="2"/>
      <c r="JDC54" s="2"/>
      <c r="JDD54" s="2"/>
      <c r="JDE54" s="2"/>
      <c r="JDF54" s="2"/>
      <c r="JDG54" s="2"/>
      <c r="JDH54" s="2"/>
      <c r="JDI54" s="2"/>
      <c r="JDJ54" s="2"/>
      <c r="JDK54" s="2"/>
      <c r="JDL54" s="2"/>
      <c r="JDM54" s="2"/>
      <c r="JDN54" s="2"/>
      <c r="JDO54" s="2"/>
      <c r="JDP54" s="2"/>
      <c r="JDQ54" s="2"/>
      <c r="JDR54" s="2"/>
      <c r="JDS54" s="2"/>
      <c r="JDT54" s="2"/>
      <c r="JDU54" s="2"/>
      <c r="JDV54" s="2"/>
      <c r="JDW54" s="2"/>
      <c r="JDX54" s="2"/>
      <c r="JDY54" s="2"/>
      <c r="JDZ54" s="2"/>
      <c r="JEA54" s="2"/>
      <c r="JEB54" s="2"/>
      <c r="JEC54" s="2"/>
      <c r="JED54" s="2"/>
      <c r="JEE54" s="2"/>
      <c r="JEF54" s="2"/>
      <c r="JEG54" s="2"/>
      <c r="JEH54" s="2"/>
      <c r="JEI54" s="2"/>
      <c r="JEJ54" s="2"/>
      <c r="JEK54" s="2"/>
      <c r="JEL54" s="2"/>
      <c r="JEM54" s="2"/>
      <c r="JEN54" s="2"/>
      <c r="JEO54" s="2"/>
      <c r="JEP54" s="2"/>
      <c r="JEQ54" s="2"/>
      <c r="JER54" s="2"/>
      <c r="JES54" s="2"/>
      <c r="JET54" s="2"/>
      <c r="JEU54" s="2"/>
      <c r="JEV54" s="2"/>
      <c r="JEW54" s="2"/>
      <c r="JEX54" s="2"/>
      <c r="JEY54" s="2"/>
      <c r="JEZ54" s="2"/>
      <c r="JFA54" s="2"/>
      <c r="JFB54" s="2"/>
      <c r="JFC54" s="2"/>
      <c r="JFD54" s="2"/>
      <c r="JFE54" s="2"/>
      <c r="JFF54" s="2"/>
      <c r="JFG54" s="2"/>
      <c r="JFH54" s="2"/>
      <c r="JFI54" s="2"/>
      <c r="JFJ54" s="2"/>
      <c r="JFK54" s="2"/>
      <c r="JFL54" s="2"/>
      <c r="JFM54" s="2"/>
      <c r="JFN54" s="2"/>
      <c r="JFO54" s="2"/>
      <c r="JFP54" s="2"/>
      <c r="JFQ54" s="2"/>
      <c r="JFR54" s="2"/>
      <c r="JFS54" s="2"/>
      <c r="JFT54" s="2"/>
      <c r="JFU54" s="2"/>
      <c r="JFV54" s="2"/>
      <c r="JFW54" s="2"/>
      <c r="JFX54" s="2"/>
      <c r="JFY54" s="2"/>
      <c r="JFZ54" s="2"/>
      <c r="JGA54" s="2"/>
      <c r="JGB54" s="2"/>
      <c r="JGC54" s="2"/>
      <c r="JGD54" s="2"/>
      <c r="JGE54" s="2"/>
      <c r="JGF54" s="2"/>
      <c r="JGG54" s="2"/>
      <c r="JGH54" s="2"/>
      <c r="JGI54" s="2"/>
      <c r="JGJ54" s="2"/>
      <c r="JGK54" s="2"/>
      <c r="JGL54" s="2"/>
      <c r="JGM54" s="2"/>
      <c r="JGN54" s="2"/>
      <c r="JGO54" s="2"/>
      <c r="JGP54" s="2"/>
      <c r="JGQ54" s="2"/>
      <c r="JGR54" s="2"/>
      <c r="JGS54" s="2"/>
      <c r="JGT54" s="2"/>
      <c r="JGU54" s="2"/>
      <c r="JGV54" s="2"/>
      <c r="JGW54" s="2"/>
      <c r="JGX54" s="2"/>
      <c r="JGY54" s="2"/>
      <c r="JGZ54" s="2"/>
      <c r="JHA54" s="2"/>
      <c r="JHB54" s="2"/>
      <c r="JHC54" s="2"/>
      <c r="JHD54" s="2"/>
      <c r="JHE54" s="2"/>
      <c r="JHF54" s="2"/>
      <c r="JHG54" s="2"/>
      <c r="JHH54" s="2"/>
      <c r="JHI54" s="2"/>
      <c r="JHJ54" s="2"/>
      <c r="JHK54" s="2"/>
      <c r="JHL54" s="2"/>
      <c r="JHM54" s="2"/>
      <c r="JHN54" s="2"/>
      <c r="JHO54" s="2"/>
      <c r="JHP54" s="2"/>
      <c r="JHQ54" s="2"/>
      <c r="JHR54" s="2"/>
      <c r="JHS54" s="2"/>
      <c r="JHT54" s="2"/>
      <c r="JHU54" s="2"/>
      <c r="JHV54" s="2"/>
      <c r="JHW54" s="2"/>
      <c r="JHX54" s="2"/>
      <c r="JHY54" s="2"/>
      <c r="JHZ54" s="2"/>
      <c r="JIA54" s="2"/>
      <c r="JIB54" s="2"/>
      <c r="JIC54" s="2"/>
      <c r="JID54" s="2"/>
      <c r="JIE54" s="2"/>
      <c r="JIF54" s="2"/>
      <c r="JIG54" s="2"/>
      <c r="JIH54" s="2"/>
      <c r="JII54" s="2"/>
      <c r="JIJ54" s="2"/>
      <c r="JIK54" s="2"/>
      <c r="JIL54" s="2"/>
      <c r="JIM54" s="2"/>
      <c r="JIN54" s="2"/>
      <c r="JIO54" s="2"/>
      <c r="JIP54" s="2"/>
      <c r="JIQ54" s="2"/>
      <c r="JIR54" s="2"/>
      <c r="JIS54" s="2"/>
      <c r="JIT54" s="2"/>
      <c r="JIU54" s="2"/>
      <c r="JIV54" s="2"/>
      <c r="JIW54" s="2"/>
      <c r="JIX54" s="2"/>
      <c r="JIY54" s="2"/>
      <c r="JIZ54" s="2"/>
      <c r="JJA54" s="2"/>
      <c r="JJB54" s="2"/>
      <c r="JJC54" s="2"/>
      <c r="JJD54" s="2"/>
      <c r="JJE54" s="2"/>
      <c r="JJF54" s="2"/>
      <c r="JJG54" s="2"/>
      <c r="JJH54" s="2"/>
      <c r="JJI54" s="2"/>
      <c r="JJJ54" s="2"/>
      <c r="JJK54" s="2"/>
      <c r="JJL54" s="2"/>
      <c r="JJM54" s="2"/>
      <c r="JJN54" s="2"/>
      <c r="JJO54" s="2"/>
      <c r="JJP54" s="2"/>
      <c r="JJQ54" s="2"/>
      <c r="JJR54" s="2"/>
      <c r="JJS54" s="2"/>
      <c r="JJT54" s="2"/>
      <c r="JJU54" s="2"/>
      <c r="JJV54" s="2"/>
      <c r="JJW54" s="2"/>
      <c r="JJX54" s="2"/>
      <c r="JJY54" s="2"/>
      <c r="JJZ54" s="2"/>
      <c r="JKA54" s="2"/>
      <c r="JKB54" s="2"/>
      <c r="JKC54" s="2"/>
      <c r="JKD54" s="2"/>
      <c r="JKE54" s="2"/>
      <c r="JKF54" s="2"/>
      <c r="JKG54" s="2"/>
      <c r="JKH54" s="2"/>
      <c r="JKI54" s="2"/>
      <c r="JKJ54" s="2"/>
      <c r="JKK54" s="2"/>
      <c r="JKL54" s="2"/>
      <c r="JKM54" s="2"/>
      <c r="JKN54" s="2"/>
      <c r="JKO54" s="2"/>
      <c r="JKP54" s="2"/>
      <c r="JKQ54" s="2"/>
      <c r="JKR54" s="2"/>
      <c r="JKS54" s="2"/>
      <c r="JKT54" s="2"/>
      <c r="JKU54" s="2"/>
      <c r="JKV54" s="2"/>
      <c r="JKW54" s="2"/>
      <c r="JKX54" s="2"/>
      <c r="JKY54" s="2"/>
      <c r="JKZ54" s="2"/>
      <c r="JLA54" s="2"/>
      <c r="JLB54" s="2"/>
      <c r="JLC54" s="2"/>
      <c r="JLD54" s="2"/>
      <c r="JLE54" s="2"/>
      <c r="JLF54" s="2"/>
      <c r="JLG54" s="2"/>
      <c r="JLH54" s="2"/>
      <c r="JLI54" s="2"/>
      <c r="JLJ54" s="2"/>
      <c r="JLK54" s="2"/>
      <c r="JLL54" s="2"/>
      <c r="JLM54" s="2"/>
      <c r="JLN54" s="2"/>
      <c r="JLO54" s="2"/>
      <c r="JLP54" s="2"/>
      <c r="JLQ54" s="2"/>
      <c r="JLR54" s="2"/>
      <c r="JLS54" s="2"/>
      <c r="JLT54" s="2"/>
      <c r="JLU54" s="2"/>
      <c r="JLV54" s="2"/>
      <c r="JLW54" s="2"/>
      <c r="JLX54" s="2"/>
      <c r="JLY54" s="2"/>
      <c r="JLZ54" s="2"/>
      <c r="JMA54" s="2"/>
      <c r="JMB54" s="2"/>
      <c r="JMC54" s="2"/>
      <c r="JMD54" s="2"/>
      <c r="JME54" s="2"/>
      <c r="JMF54" s="2"/>
      <c r="JMG54" s="2"/>
      <c r="JMH54" s="2"/>
      <c r="JMI54" s="2"/>
      <c r="JMJ54" s="2"/>
      <c r="JMK54" s="2"/>
      <c r="JML54" s="2"/>
      <c r="JMM54" s="2"/>
      <c r="JMN54" s="2"/>
      <c r="JMO54" s="2"/>
      <c r="JMP54" s="2"/>
      <c r="JMQ54" s="2"/>
      <c r="JMR54" s="2"/>
      <c r="JMS54" s="2"/>
      <c r="JMT54" s="2"/>
      <c r="JMU54" s="2"/>
      <c r="JMV54" s="2"/>
      <c r="JMW54" s="2"/>
      <c r="JMX54" s="2"/>
      <c r="JMY54" s="2"/>
      <c r="JMZ54" s="2"/>
      <c r="JNA54" s="2"/>
      <c r="JNB54" s="2"/>
      <c r="JNC54" s="2"/>
      <c r="JND54" s="2"/>
      <c r="JNE54" s="2"/>
      <c r="JNF54" s="2"/>
      <c r="JNG54" s="2"/>
      <c r="JNH54" s="2"/>
      <c r="JNI54" s="2"/>
      <c r="JNJ54" s="2"/>
      <c r="JNK54" s="2"/>
      <c r="JNL54" s="2"/>
      <c r="JNM54" s="2"/>
      <c r="JNN54" s="2"/>
      <c r="JNO54" s="2"/>
      <c r="JNP54" s="2"/>
      <c r="JNQ54" s="2"/>
      <c r="JNR54" s="2"/>
      <c r="JNS54" s="2"/>
      <c r="JNT54" s="2"/>
      <c r="JNU54" s="2"/>
      <c r="JNV54" s="2"/>
      <c r="JNW54" s="2"/>
      <c r="JNX54" s="2"/>
      <c r="JNY54" s="2"/>
      <c r="JNZ54" s="2"/>
      <c r="JOA54" s="2"/>
      <c r="JOB54" s="2"/>
      <c r="JOC54" s="2"/>
      <c r="JOD54" s="2"/>
      <c r="JOE54" s="2"/>
      <c r="JOF54" s="2"/>
      <c r="JOG54" s="2"/>
      <c r="JOH54" s="2"/>
      <c r="JOI54" s="2"/>
      <c r="JOJ54" s="2"/>
      <c r="JOK54" s="2"/>
      <c r="JOL54" s="2"/>
      <c r="JOM54" s="2"/>
      <c r="JON54" s="2"/>
      <c r="JOO54" s="2"/>
      <c r="JOP54" s="2"/>
      <c r="JOQ54" s="2"/>
      <c r="JOR54" s="2"/>
      <c r="JOS54" s="2"/>
      <c r="JOT54" s="2"/>
      <c r="JOU54" s="2"/>
      <c r="JOV54" s="2"/>
      <c r="JOW54" s="2"/>
      <c r="JOX54" s="2"/>
      <c r="JOY54" s="2"/>
      <c r="JOZ54" s="2"/>
      <c r="JPA54" s="2"/>
      <c r="JPB54" s="2"/>
      <c r="JPC54" s="2"/>
      <c r="JPD54" s="2"/>
      <c r="JPE54" s="2"/>
      <c r="JPF54" s="2"/>
      <c r="JPG54" s="2"/>
      <c r="JPH54" s="2"/>
      <c r="JPI54" s="2"/>
      <c r="JPJ54" s="2"/>
      <c r="JPK54" s="2"/>
      <c r="JPL54" s="2"/>
      <c r="JPM54" s="2"/>
      <c r="JPN54" s="2"/>
      <c r="JPO54" s="2"/>
      <c r="JPP54" s="2"/>
      <c r="JPQ54" s="2"/>
      <c r="JPR54" s="2"/>
      <c r="JPS54" s="2"/>
      <c r="JPT54" s="2"/>
      <c r="JPU54" s="2"/>
      <c r="JPV54" s="2"/>
      <c r="JPW54" s="2"/>
      <c r="JPX54" s="2"/>
      <c r="JPY54" s="2"/>
      <c r="JPZ54" s="2"/>
      <c r="JQA54" s="2"/>
      <c r="JQB54" s="2"/>
      <c r="JQC54" s="2"/>
      <c r="JQD54" s="2"/>
      <c r="JQE54" s="2"/>
      <c r="JQF54" s="2"/>
      <c r="JQG54" s="2"/>
      <c r="JQH54" s="2"/>
      <c r="JQI54" s="2"/>
      <c r="JQJ54" s="2"/>
      <c r="JQK54" s="2"/>
      <c r="JQL54" s="2"/>
      <c r="JQM54" s="2"/>
      <c r="JQN54" s="2"/>
      <c r="JQO54" s="2"/>
      <c r="JQP54" s="2"/>
      <c r="JQQ54" s="2"/>
      <c r="JQR54" s="2"/>
      <c r="JQS54" s="2"/>
      <c r="JQT54" s="2"/>
      <c r="JQU54" s="2"/>
      <c r="JQV54" s="2"/>
      <c r="JQW54" s="2"/>
      <c r="JQX54" s="2"/>
      <c r="JQY54" s="2"/>
      <c r="JQZ54" s="2"/>
      <c r="JRA54" s="2"/>
      <c r="JRB54" s="2"/>
      <c r="JRC54" s="2"/>
      <c r="JRD54" s="2"/>
      <c r="JRE54" s="2"/>
      <c r="JRF54" s="2"/>
      <c r="JRG54" s="2"/>
      <c r="JRH54" s="2"/>
      <c r="JRI54" s="2"/>
      <c r="JRJ54" s="2"/>
      <c r="JRK54" s="2"/>
      <c r="JRL54" s="2"/>
      <c r="JRM54" s="2"/>
      <c r="JRN54" s="2"/>
      <c r="JRO54" s="2"/>
      <c r="JRP54" s="2"/>
      <c r="JRQ54" s="2"/>
      <c r="JRR54" s="2"/>
      <c r="JRS54" s="2"/>
      <c r="JRT54" s="2"/>
      <c r="JRU54" s="2"/>
      <c r="JRV54" s="2"/>
      <c r="JRW54" s="2"/>
      <c r="JRX54" s="2"/>
      <c r="JRY54" s="2"/>
      <c r="JRZ54" s="2"/>
      <c r="JSA54" s="2"/>
      <c r="JSB54" s="2"/>
      <c r="JSC54" s="2"/>
      <c r="JSD54" s="2"/>
      <c r="JSE54" s="2"/>
      <c r="JSF54" s="2"/>
      <c r="JSG54" s="2"/>
      <c r="JSH54" s="2"/>
      <c r="JSI54" s="2"/>
      <c r="JSJ54" s="2"/>
      <c r="JSK54" s="2"/>
      <c r="JSL54" s="2"/>
      <c r="JSM54" s="2"/>
      <c r="JSN54" s="2"/>
      <c r="JSO54" s="2"/>
      <c r="JSP54" s="2"/>
      <c r="JSQ54" s="2"/>
      <c r="JSR54" s="2"/>
      <c r="JSS54" s="2"/>
      <c r="JST54" s="2"/>
      <c r="JSU54" s="2"/>
      <c r="JSV54" s="2"/>
      <c r="JSW54" s="2"/>
      <c r="JSX54" s="2"/>
      <c r="JSY54" s="2"/>
      <c r="JSZ54" s="2"/>
      <c r="JTA54" s="2"/>
      <c r="JTB54" s="2"/>
      <c r="JTC54" s="2"/>
      <c r="JTD54" s="2"/>
      <c r="JTE54" s="2"/>
      <c r="JTF54" s="2"/>
      <c r="JTG54" s="2"/>
      <c r="JTH54" s="2"/>
      <c r="JTI54" s="2"/>
      <c r="JTJ54" s="2"/>
      <c r="JTK54" s="2"/>
      <c r="JTL54" s="2"/>
      <c r="JTM54" s="2"/>
      <c r="JTN54" s="2"/>
      <c r="JTO54" s="2"/>
      <c r="JTP54" s="2"/>
      <c r="JTQ54" s="2"/>
      <c r="JTR54" s="2"/>
      <c r="JTS54" s="2"/>
      <c r="JTT54" s="2"/>
      <c r="JTU54" s="2"/>
      <c r="JTV54" s="2"/>
      <c r="JTW54" s="2"/>
      <c r="JTX54" s="2"/>
      <c r="JTY54" s="2"/>
      <c r="JTZ54" s="2"/>
      <c r="JUA54" s="2"/>
      <c r="JUB54" s="2"/>
      <c r="JUC54" s="2"/>
      <c r="JUD54" s="2"/>
      <c r="JUE54" s="2"/>
      <c r="JUF54" s="2"/>
      <c r="JUG54" s="2"/>
      <c r="JUH54" s="2"/>
      <c r="JUI54" s="2"/>
      <c r="JUJ54" s="2"/>
      <c r="JUK54" s="2"/>
      <c r="JUL54" s="2"/>
      <c r="JUM54" s="2"/>
      <c r="JUN54" s="2"/>
      <c r="JUO54" s="2"/>
      <c r="JUP54" s="2"/>
      <c r="JUQ54" s="2"/>
      <c r="JUR54" s="2"/>
      <c r="JUS54" s="2"/>
      <c r="JUT54" s="2"/>
      <c r="JUU54" s="2"/>
      <c r="JUV54" s="2"/>
      <c r="JUW54" s="2"/>
      <c r="JUX54" s="2"/>
      <c r="JUY54" s="2"/>
      <c r="JUZ54" s="2"/>
      <c r="JVA54" s="2"/>
      <c r="JVB54" s="2"/>
      <c r="JVC54" s="2"/>
      <c r="JVD54" s="2"/>
      <c r="JVE54" s="2"/>
      <c r="JVF54" s="2"/>
      <c r="JVG54" s="2"/>
      <c r="JVH54" s="2"/>
      <c r="JVI54" s="2"/>
      <c r="JVJ54" s="2"/>
      <c r="JVK54" s="2"/>
      <c r="JVL54" s="2"/>
      <c r="JVM54" s="2"/>
      <c r="JVN54" s="2"/>
      <c r="JVO54" s="2"/>
      <c r="JVP54" s="2"/>
      <c r="JVQ54" s="2"/>
      <c r="JVR54" s="2"/>
      <c r="JVS54" s="2"/>
      <c r="JVT54" s="2"/>
      <c r="JVU54" s="2"/>
      <c r="JVV54" s="2"/>
      <c r="JVW54" s="2"/>
      <c r="JVX54" s="2"/>
      <c r="JVY54" s="2"/>
      <c r="JVZ54" s="2"/>
      <c r="JWA54" s="2"/>
      <c r="JWB54" s="2"/>
      <c r="JWC54" s="2"/>
      <c r="JWD54" s="2"/>
      <c r="JWE54" s="2"/>
      <c r="JWF54" s="2"/>
      <c r="JWG54" s="2"/>
      <c r="JWH54" s="2"/>
      <c r="JWI54" s="2"/>
      <c r="JWJ54" s="2"/>
      <c r="JWK54" s="2"/>
      <c r="JWL54" s="2"/>
      <c r="JWM54" s="2"/>
      <c r="JWN54" s="2"/>
      <c r="JWO54" s="2"/>
      <c r="JWP54" s="2"/>
      <c r="JWQ54" s="2"/>
      <c r="JWR54" s="2"/>
      <c r="JWS54" s="2"/>
      <c r="JWT54" s="2"/>
      <c r="JWU54" s="2"/>
      <c r="JWV54" s="2"/>
      <c r="JWW54" s="2"/>
      <c r="JWX54" s="2"/>
      <c r="JWY54" s="2"/>
      <c r="JWZ54" s="2"/>
      <c r="JXA54" s="2"/>
      <c r="JXB54" s="2"/>
      <c r="JXC54" s="2"/>
      <c r="JXD54" s="2"/>
      <c r="JXE54" s="2"/>
      <c r="JXF54" s="2"/>
      <c r="JXG54" s="2"/>
      <c r="JXH54" s="2"/>
      <c r="JXI54" s="2"/>
      <c r="JXJ54" s="2"/>
      <c r="JXK54" s="2"/>
      <c r="JXL54" s="2"/>
      <c r="JXM54" s="2"/>
      <c r="JXN54" s="2"/>
      <c r="JXO54" s="2"/>
      <c r="JXP54" s="2"/>
      <c r="JXQ54" s="2"/>
      <c r="JXR54" s="2"/>
      <c r="JXS54" s="2"/>
      <c r="JXT54" s="2"/>
      <c r="JXU54" s="2"/>
      <c r="JXV54" s="2"/>
      <c r="JXW54" s="2"/>
      <c r="JXX54" s="2"/>
      <c r="JXY54" s="2"/>
      <c r="JXZ54" s="2"/>
      <c r="JYA54" s="2"/>
      <c r="JYB54" s="2"/>
      <c r="JYC54" s="2"/>
      <c r="JYD54" s="2"/>
      <c r="JYE54" s="2"/>
      <c r="JYF54" s="2"/>
      <c r="JYG54" s="2"/>
      <c r="JYH54" s="2"/>
      <c r="JYI54" s="2"/>
      <c r="JYJ54" s="2"/>
      <c r="JYK54" s="2"/>
      <c r="JYL54" s="2"/>
      <c r="JYM54" s="2"/>
      <c r="JYN54" s="2"/>
      <c r="JYO54" s="2"/>
      <c r="JYP54" s="2"/>
      <c r="JYQ54" s="2"/>
      <c r="JYR54" s="2"/>
      <c r="JYS54" s="2"/>
      <c r="JYT54" s="2"/>
      <c r="JYU54" s="2"/>
      <c r="JYV54" s="2"/>
      <c r="JYW54" s="2"/>
      <c r="JYX54" s="2"/>
      <c r="JYY54" s="2"/>
      <c r="JYZ54" s="2"/>
      <c r="JZA54" s="2"/>
      <c r="JZB54" s="2"/>
      <c r="JZC54" s="2"/>
      <c r="JZD54" s="2"/>
      <c r="JZE54" s="2"/>
      <c r="JZF54" s="2"/>
      <c r="JZG54" s="2"/>
      <c r="JZH54" s="2"/>
      <c r="JZI54" s="2"/>
      <c r="JZJ54" s="2"/>
      <c r="JZK54" s="2"/>
      <c r="JZL54" s="2"/>
      <c r="JZM54" s="2"/>
      <c r="JZN54" s="2"/>
      <c r="JZO54" s="2"/>
      <c r="JZP54" s="2"/>
      <c r="JZQ54" s="2"/>
      <c r="JZR54" s="2"/>
      <c r="JZS54" s="2"/>
      <c r="JZT54" s="2"/>
      <c r="JZU54" s="2"/>
      <c r="JZV54" s="2"/>
      <c r="JZW54" s="2"/>
      <c r="JZX54" s="2"/>
      <c r="JZY54" s="2"/>
      <c r="JZZ54" s="2"/>
      <c r="KAA54" s="2"/>
      <c r="KAB54" s="2"/>
      <c r="KAC54" s="2"/>
      <c r="KAD54" s="2"/>
      <c r="KAE54" s="2"/>
      <c r="KAF54" s="2"/>
      <c r="KAG54" s="2"/>
      <c r="KAH54" s="2"/>
      <c r="KAI54" s="2"/>
      <c r="KAJ54" s="2"/>
      <c r="KAK54" s="2"/>
      <c r="KAL54" s="2"/>
      <c r="KAM54" s="2"/>
      <c r="KAN54" s="2"/>
      <c r="KAO54" s="2"/>
      <c r="KAP54" s="2"/>
      <c r="KAQ54" s="2"/>
      <c r="KAR54" s="2"/>
      <c r="KAS54" s="2"/>
      <c r="KAT54" s="2"/>
      <c r="KAU54" s="2"/>
      <c r="KAV54" s="2"/>
      <c r="KAW54" s="2"/>
      <c r="KAX54" s="2"/>
      <c r="KAY54" s="2"/>
      <c r="KAZ54" s="2"/>
      <c r="KBA54" s="2"/>
      <c r="KBB54" s="2"/>
      <c r="KBC54" s="2"/>
      <c r="KBD54" s="2"/>
      <c r="KBE54" s="2"/>
      <c r="KBF54" s="2"/>
      <c r="KBG54" s="2"/>
      <c r="KBH54" s="2"/>
      <c r="KBI54" s="2"/>
      <c r="KBJ54" s="2"/>
      <c r="KBK54" s="2"/>
      <c r="KBL54" s="2"/>
      <c r="KBM54" s="2"/>
      <c r="KBN54" s="2"/>
      <c r="KBO54" s="2"/>
      <c r="KBP54" s="2"/>
      <c r="KBQ54" s="2"/>
      <c r="KBR54" s="2"/>
      <c r="KBS54" s="2"/>
      <c r="KBT54" s="2"/>
      <c r="KBU54" s="2"/>
      <c r="KBV54" s="2"/>
      <c r="KBW54" s="2"/>
      <c r="KBX54" s="2"/>
      <c r="KBY54" s="2"/>
      <c r="KBZ54" s="2"/>
      <c r="KCA54" s="2"/>
      <c r="KCB54" s="2"/>
      <c r="KCC54" s="2"/>
      <c r="KCD54" s="2"/>
      <c r="KCE54" s="2"/>
      <c r="KCF54" s="2"/>
      <c r="KCG54" s="2"/>
      <c r="KCH54" s="2"/>
      <c r="KCI54" s="2"/>
      <c r="KCJ54" s="2"/>
      <c r="KCK54" s="2"/>
      <c r="KCL54" s="2"/>
      <c r="KCM54" s="2"/>
      <c r="KCN54" s="2"/>
      <c r="KCO54" s="2"/>
      <c r="KCP54" s="2"/>
      <c r="KCQ54" s="2"/>
      <c r="KCR54" s="2"/>
      <c r="KCS54" s="2"/>
      <c r="KCT54" s="2"/>
      <c r="KCU54" s="2"/>
      <c r="KCV54" s="2"/>
      <c r="KCW54" s="2"/>
      <c r="KCX54" s="2"/>
      <c r="KCY54" s="2"/>
      <c r="KCZ54" s="2"/>
      <c r="KDA54" s="2"/>
      <c r="KDB54" s="2"/>
      <c r="KDC54" s="2"/>
      <c r="KDD54" s="2"/>
      <c r="KDE54" s="2"/>
      <c r="KDF54" s="2"/>
      <c r="KDG54" s="2"/>
      <c r="KDH54" s="2"/>
      <c r="KDI54" s="2"/>
      <c r="KDJ54" s="2"/>
      <c r="KDK54" s="2"/>
      <c r="KDL54" s="2"/>
      <c r="KDM54" s="2"/>
      <c r="KDN54" s="2"/>
      <c r="KDO54" s="2"/>
      <c r="KDP54" s="2"/>
      <c r="KDQ54" s="2"/>
      <c r="KDR54" s="2"/>
      <c r="KDS54" s="2"/>
      <c r="KDT54" s="2"/>
      <c r="KDU54" s="2"/>
      <c r="KDV54" s="2"/>
      <c r="KDW54" s="2"/>
      <c r="KDX54" s="2"/>
      <c r="KDY54" s="2"/>
      <c r="KDZ54" s="2"/>
      <c r="KEA54" s="2"/>
      <c r="KEB54" s="2"/>
      <c r="KEC54" s="2"/>
      <c r="KED54" s="2"/>
      <c r="KEE54" s="2"/>
      <c r="KEF54" s="2"/>
      <c r="KEG54" s="2"/>
      <c r="KEH54" s="2"/>
      <c r="KEI54" s="2"/>
      <c r="KEJ54" s="2"/>
      <c r="KEK54" s="2"/>
      <c r="KEL54" s="2"/>
      <c r="KEM54" s="2"/>
      <c r="KEN54" s="2"/>
      <c r="KEO54" s="2"/>
      <c r="KEP54" s="2"/>
      <c r="KEQ54" s="2"/>
      <c r="KER54" s="2"/>
      <c r="KES54" s="2"/>
      <c r="KET54" s="2"/>
      <c r="KEU54" s="2"/>
      <c r="KEV54" s="2"/>
      <c r="KEW54" s="2"/>
      <c r="KEX54" s="2"/>
      <c r="KEY54" s="2"/>
      <c r="KEZ54" s="2"/>
      <c r="KFA54" s="2"/>
      <c r="KFB54" s="2"/>
      <c r="KFC54" s="2"/>
      <c r="KFD54" s="2"/>
      <c r="KFE54" s="2"/>
      <c r="KFF54" s="2"/>
      <c r="KFG54" s="2"/>
      <c r="KFH54" s="2"/>
      <c r="KFI54" s="2"/>
      <c r="KFJ54" s="2"/>
      <c r="KFK54" s="2"/>
      <c r="KFL54" s="2"/>
      <c r="KFM54" s="2"/>
      <c r="KFN54" s="2"/>
      <c r="KFO54" s="2"/>
      <c r="KFP54" s="2"/>
      <c r="KFQ54" s="2"/>
      <c r="KFR54" s="2"/>
      <c r="KFS54" s="2"/>
      <c r="KFT54" s="2"/>
      <c r="KFU54" s="2"/>
      <c r="KFV54" s="2"/>
      <c r="KFW54" s="2"/>
      <c r="KFX54" s="2"/>
      <c r="KFY54" s="2"/>
      <c r="KFZ54" s="2"/>
      <c r="KGA54" s="2"/>
      <c r="KGB54" s="2"/>
      <c r="KGC54" s="2"/>
      <c r="KGD54" s="2"/>
      <c r="KGE54" s="2"/>
      <c r="KGF54" s="2"/>
      <c r="KGG54" s="2"/>
      <c r="KGH54" s="2"/>
      <c r="KGI54" s="2"/>
      <c r="KGJ54" s="2"/>
      <c r="KGK54" s="2"/>
      <c r="KGL54" s="2"/>
      <c r="KGM54" s="2"/>
      <c r="KGN54" s="2"/>
      <c r="KGO54" s="2"/>
      <c r="KGP54" s="2"/>
      <c r="KGQ54" s="2"/>
      <c r="KGR54" s="2"/>
      <c r="KGS54" s="2"/>
      <c r="KGT54" s="2"/>
      <c r="KGU54" s="2"/>
      <c r="KGV54" s="2"/>
      <c r="KGW54" s="2"/>
      <c r="KGX54" s="2"/>
      <c r="KGY54" s="2"/>
      <c r="KGZ54" s="2"/>
      <c r="KHA54" s="2"/>
      <c r="KHB54" s="2"/>
      <c r="KHC54" s="2"/>
      <c r="KHD54" s="2"/>
      <c r="KHE54" s="2"/>
      <c r="KHF54" s="2"/>
      <c r="KHG54" s="2"/>
      <c r="KHH54" s="2"/>
      <c r="KHI54" s="2"/>
      <c r="KHJ54" s="2"/>
      <c r="KHK54" s="2"/>
      <c r="KHL54" s="2"/>
      <c r="KHM54" s="2"/>
      <c r="KHN54" s="2"/>
      <c r="KHO54" s="2"/>
      <c r="KHP54" s="2"/>
      <c r="KHQ54" s="2"/>
      <c r="KHR54" s="2"/>
      <c r="KHS54" s="2"/>
      <c r="KHT54" s="2"/>
      <c r="KHU54" s="2"/>
      <c r="KHV54" s="2"/>
      <c r="KHW54" s="2"/>
      <c r="KHX54" s="2"/>
      <c r="KHY54" s="2"/>
      <c r="KHZ54" s="2"/>
      <c r="KIA54" s="2"/>
      <c r="KIB54" s="2"/>
      <c r="KIC54" s="2"/>
      <c r="KID54" s="2"/>
      <c r="KIE54" s="2"/>
      <c r="KIF54" s="2"/>
      <c r="KIG54" s="2"/>
      <c r="KIH54" s="2"/>
      <c r="KII54" s="2"/>
      <c r="KIJ54" s="2"/>
      <c r="KIK54" s="2"/>
      <c r="KIL54" s="2"/>
      <c r="KIM54" s="2"/>
      <c r="KIN54" s="2"/>
      <c r="KIO54" s="2"/>
      <c r="KIP54" s="2"/>
      <c r="KIQ54" s="2"/>
      <c r="KIR54" s="2"/>
      <c r="KIS54" s="2"/>
      <c r="KIT54" s="2"/>
      <c r="KIU54" s="2"/>
      <c r="KIV54" s="2"/>
      <c r="KIW54" s="2"/>
      <c r="KIX54" s="2"/>
      <c r="KIY54" s="2"/>
      <c r="KIZ54" s="2"/>
      <c r="KJA54" s="2"/>
      <c r="KJB54" s="2"/>
      <c r="KJC54" s="2"/>
      <c r="KJD54" s="2"/>
      <c r="KJE54" s="2"/>
      <c r="KJF54" s="2"/>
      <c r="KJG54" s="2"/>
      <c r="KJH54" s="2"/>
      <c r="KJI54" s="2"/>
      <c r="KJJ54" s="2"/>
      <c r="KJK54" s="2"/>
      <c r="KJL54" s="2"/>
      <c r="KJM54" s="2"/>
      <c r="KJN54" s="2"/>
      <c r="KJO54" s="2"/>
      <c r="KJP54" s="2"/>
      <c r="KJQ54" s="2"/>
      <c r="KJR54" s="2"/>
      <c r="KJS54" s="2"/>
      <c r="KJT54" s="2"/>
      <c r="KJU54" s="2"/>
      <c r="KJV54" s="2"/>
      <c r="KJW54" s="2"/>
      <c r="KJX54" s="2"/>
      <c r="KJY54" s="2"/>
      <c r="KJZ54" s="2"/>
      <c r="KKA54" s="2"/>
      <c r="KKB54" s="2"/>
      <c r="KKC54" s="2"/>
      <c r="KKD54" s="2"/>
      <c r="KKE54" s="2"/>
      <c r="KKF54" s="2"/>
      <c r="KKG54" s="2"/>
      <c r="KKH54" s="2"/>
      <c r="KKI54" s="2"/>
      <c r="KKJ54" s="2"/>
      <c r="KKK54" s="2"/>
      <c r="KKL54" s="2"/>
      <c r="KKM54" s="2"/>
      <c r="KKN54" s="2"/>
      <c r="KKO54" s="2"/>
      <c r="KKP54" s="2"/>
      <c r="KKQ54" s="2"/>
      <c r="KKR54" s="2"/>
      <c r="KKS54" s="2"/>
      <c r="KKT54" s="2"/>
      <c r="KKU54" s="2"/>
      <c r="KKV54" s="2"/>
      <c r="KKW54" s="2"/>
      <c r="KKX54" s="2"/>
      <c r="KKY54" s="2"/>
      <c r="KKZ54" s="2"/>
      <c r="KLA54" s="2"/>
      <c r="KLB54" s="2"/>
      <c r="KLC54" s="2"/>
      <c r="KLD54" s="2"/>
      <c r="KLE54" s="2"/>
      <c r="KLF54" s="2"/>
      <c r="KLG54" s="2"/>
      <c r="KLH54" s="2"/>
      <c r="KLI54" s="2"/>
      <c r="KLJ54" s="2"/>
      <c r="KLK54" s="2"/>
      <c r="KLL54" s="2"/>
      <c r="KLM54" s="2"/>
      <c r="KLN54" s="2"/>
      <c r="KLO54" s="2"/>
      <c r="KLP54" s="2"/>
      <c r="KLQ54" s="2"/>
      <c r="KLR54" s="2"/>
      <c r="KLS54" s="2"/>
      <c r="KLT54" s="2"/>
      <c r="KLU54" s="2"/>
      <c r="KLV54" s="2"/>
      <c r="KLW54" s="2"/>
      <c r="KLX54" s="2"/>
      <c r="KLY54" s="2"/>
      <c r="KLZ54" s="2"/>
      <c r="KMA54" s="2"/>
      <c r="KMB54" s="2"/>
      <c r="KMC54" s="2"/>
      <c r="KMD54" s="2"/>
      <c r="KME54" s="2"/>
      <c r="KMF54" s="2"/>
      <c r="KMG54" s="2"/>
      <c r="KMH54" s="2"/>
      <c r="KMI54" s="2"/>
      <c r="KMJ54" s="2"/>
      <c r="KMK54" s="2"/>
      <c r="KML54" s="2"/>
      <c r="KMM54" s="2"/>
      <c r="KMN54" s="2"/>
      <c r="KMO54" s="2"/>
      <c r="KMP54" s="2"/>
      <c r="KMQ54" s="2"/>
      <c r="KMR54" s="2"/>
      <c r="KMS54" s="2"/>
      <c r="KMT54" s="2"/>
      <c r="KMU54" s="2"/>
      <c r="KMV54" s="2"/>
      <c r="KMW54" s="2"/>
      <c r="KMX54" s="2"/>
      <c r="KMY54" s="2"/>
      <c r="KMZ54" s="2"/>
      <c r="KNA54" s="2"/>
      <c r="KNB54" s="2"/>
      <c r="KNC54" s="2"/>
      <c r="KND54" s="2"/>
      <c r="KNE54" s="2"/>
      <c r="KNF54" s="2"/>
      <c r="KNG54" s="2"/>
      <c r="KNH54" s="2"/>
      <c r="KNI54" s="2"/>
      <c r="KNJ54" s="2"/>
      <c r="KNK54" s="2"/>
      <c r="KNL54" s="2"/>
      <c r="KNM54" s="2"/>
      <c r="KNN54" s="2"/>
      <c r="KNO54" s="2"/>
      <c r="KNP54" s="2"/>
      <c r="KNQ54" s="2"/>
      <c r="KNR54" s="2"/>
      <c r="KNS54" s="2"/>
      <c r="KNT54" s="2"/>
      <c r="KNU54" s="2"/>
      <c r="KNV54" s="2"/>
      <c r="KNW54" s="2"/>
      <c r="KNX54" s="2"/>
      <c r="KNY54" s="2"/>
      <c r="KNZ54" s="2"/>
      <c r="KOA54" s="2"/>
      <c r="KOB54" s="2"/>
      <c r="KOC54" s="2"/>
      <c r="KOD54" s="2"/>
      <c r="KOE54" s="2"/>
      <c r="KOF54" s="2"/>
      <c r="KOG54" s="2"/>
      <c r="KOH54" s="2"/>
      <c r="KOI54" s="2"/>
      <c r="KOJ54" s="2"/>
      <c r="KOK54" s="2"/>
      <c r="KOL54" s="2"/>
      <c r="KOM54" s="2"/>
      <c r="KON54" s="2"/>
      <c r="KOO54" s="2"/>
      <c r="KOP54" s="2"/>
      <c r="KOQ54" s="2"/>
      <c r="KOR54" s="2"/>
      <c r="KOS54" s="2"/>
      <c r="KOT54" s="2"/>
      <c r="KOU54" s="2"/>
      <c r="KOV54" s="2"/>
      <c r="KOW54" s="2"/>
      <c r="KOX54" s="2"/>
      <c r="KOY54" s="2"/>
      <c r="KOZ54" s="2"/>
      <c r="KPA54" s="2"/>
      <c r="KPB54" s="2"/>
      <c r="KPC54" s="2"/>
      <c r="KPD54" s="2"/>
      <c r="KPE54" s="2"/>
      <c r="KPF54" s="2"/>
      <c r="KPG54" s="2"/>
      <c r="KPH54" s="2"/>
      <c r="KPI54" s="2"/>
      <c r="KPJ54" s="2"/>
      <c r="KPK54" s="2"/>
      <c r="KPL54" s="2"/>
      <c r="KPM54" s="2"/>
      <c r="KPN54" s="2"/>
      <c r="KPO54" s="2"/>
      <c r="KPP54" s="2"/>
      <c r="KPQ54" s="2"/>
      <c r="KPR54" s="2"/>
      <c r="KPS54" s="2"/>
      <c r="KPT54" s="2"/>
      <c r="KPU54" s="2"/>
      <c r="KPV54" s="2"/>
      <c r="KPW54" s="2"/>
      <c r="KPX54" s="2"/>
      <c r="KPY54" s="2"/>
      <c r="KPZ54" s="2"/>
      <c r="KQA54" s="2"/>
      <c r="KQB54" s="2"/>
      <c r="KQC54" s="2"/>
      <c r="KQD54" s="2"/>
      <c r="KQE54" s="2"/>
      <c r="KQF54" s="2"/>
      <c r="KQG54" s="2"/>
      <c r="KQH54" s="2"/>
      <c r="KQI54" s="2"/>
      <c r="KQJ54" s="2"/>
      <c r="KQK54" s="2"/>
      <c r="KQL54" s="2"/>
      <c r="KQM54" s="2"/>
      <c r="KQN54" s="2"/>
      <c r="KQO54" s="2"/>
      <c r="KQP54" s="2"/>
      <c r="KQQ54" s="2"/>
      <c r="KQR54" s="2"/>
      <c r="KQS54" s="2"/>
      <c r="KQT54" s="2"/>
      <c r="KQU54" s="2"/>
      <c r="KQV54" s="2"/>
      <c r="KQW54" s="2"/>
      <c r="KQX54" s="2"/>
      <c r="KQY54" s="2"/>
      <c r="KQZ54" s="2"/>
      <c r="KRA54" s="2"/>
      <c r="KRB54" s="2"/>
      <c r="KRC54" s="2"/>
      <c r="KRD54" s="2"/>
      <c r="KRE54" s="2"/>
      <c r="KRF54" s="2"/>
      <c r="KRG54" s="2"/>
      <c r="KRH54" s="2"/>
      <c r="KRI54" s="2"/>
      <c r="KRJ54" s="2"/>
      <c r="KRK54" s="2"/>
      <c r="KRL54" s="2"/>
      <c r="KRM54" s="2"/>
      <c r="KRN54" s="2"/>
      <c r="KRO54" s="2"/>
      <c r="KRP54" s="2"/>
      <c r="KRQ54" s="2"/>
      <c r="KRR54" s="2"/>
      <c r="KRS54" s="2"/>
      <c r="KRT54" s="2"/>
      <c r="KRU54" s="2"/>
      <c r="KRV54" s="2"/>
      <c r="KRW54" s="2"/>
      <c r="KRX54" s="2"/>
      <c r="KRY54" s="2"/>
      <c r="KRZ54" s="2"/>
      <c r="KSA54" s="2"/>
      <c r="KSB54" s="2"/>
      <c r="KSC54" s="2"/>
      <c r="KSD54" s="2"/>
      <c r="KSE54" s="2"/>
      <c r="KSF54" s="2"/>
      <c r="KSG54" s="2"/>
      <c r="KSH54" s="2"/>
      <c r="KSI54" s="2"/>
      <c r="KSJ54" s="2"/>
      <c r="KSK54" s="2"/>
      <c r="KSL54" s="2"/>
      <c r="KSM54" s="2"/>
      <c r="KSN54" s="2"/>
      <c r="KSO54" s="2"/>
      <c r="KSP54" s="2"/>
      <c r="KSQ54" s="2"/>
      <c r="KSR54" s="2"/>
      <c r="KSS54" s="2"/>
      <c r="KST54" s="2"/>
      <c r="KSU54" s="2"/>
      <c r="KSV54" s="2"/>
      <c r="KSW54" s="2"/>
      <c r="KSX54" s="2"/>
      <c r="KSY54" s="2"/>
      <c r="KSZ54" s="2"/>
      <c r="KTA54" s="2"/>
      <c r="KTB54" s="2"/>
      <c r="KTC54" s="2"/>
      <c r="KTD54" s="2"/>
      <c r="KTE54" s="2"/>
      <c r="KTF54" s="2"/>
      <c r="KTG54" s="2"/>
      <c r="KTH54" s="2"/>
      <c r="KTI54" s="2"/>
      <c r="KTJ54" s="2"/>
      <c r="KTK54" s="2"/>
      <c r="KTL54" s="2"/>
      <c r="KTM54" s="2"/>
      <c r="KTN54" s="2"/>
      <c r="KTO54" s="2"/>
      <c r="KTP54" s="2"/>
      <c r="KTQ54" s="2"/>
      <c r="KTR54" s="2"/>
      <c r="KTS54" s="2"/>
      <c r="KTT54" s="2"/>
      <c r="KTU54" s="2"/>
      <c r="KTV54" s="2"/>
      <c r="KTW54" s="2"/>
      <c r="KTX54" s="2"/>
      <c r="KTY54" s="2"/>
      <c r="KTZ54" s="2"/>
      <c r="KUA54" s="2"/>
      <c r="KUB54" s="2"/>
      <c r="KUC54" s="2"/>
      <c r="KUD54" s="2"/>
      <c r="KUE54" s="2"/>
      <c r="KUF54" s="2"/>
      <c r="KUG54" s="2"/>
      <c r="KUH54" s="2"/>
      <c r="KUI54" s="2"/>
      <c r="KUJ54" s="2"/>
      <c r="KUK54" s="2"/>
      <c r="KUL54" s="2"/>
      <c r="KUM54" s="2"/>
      <c r="KUN54" s="2"/>
      <c r="KUO54" s="2"/>
      <c r="KUP54" s="2"/>
      <c r="KUQ54" s="2"/>
      <c r="KUR54" s="2"/>
      <c r="KUS54" s="2"/>
      <c r="KUT54" s="2"/>
      <c r="KUU54" s="2"/>
      <c r="KUV54" s="2"/>
      <c r="KUW54" s="2"/>
      <c r="KUX54" s="2"/>
      <c r="KUY54" s="2"/>
      <c r="KUZ54" s="2"/>
      <c r="KVA54" s="2"/>
      <c r="KVB54" s="2"/>
      <c r="KVC54" s="2"/>
      <c r="KVD54" s="2"/>
      <c r="KVE54" s="2"/>
      <c r="KVF54" s="2"/>
      <c r="KVG54" s="2"/>
      <c r="KVH54" s="2"/>
      <c r="KVI54" s="2"/>
      <c r="KVJ54" s="2"/>
      <c r="KVK54" s="2"/>
      <c r="KVL54" s="2"/>
      <c r="KVM54" s="2"/>
      <c r="KVN54" s="2"/>
      <c r="KVO54" s="2"/>
      <c r="KVP54" s="2"/>
      <c r="KVQ54" s="2"/>
      <c r="KVR54" s="2"/>
      <c r="KVS54" s="2"/>
      <c r="KVT54" s="2"/>
      <c r="KVU54" s="2"/>
      <c r="KVV54" s="2"/>
      <c r="KVW54" s="2"/>
      <c r="KVX54" s="2"/>
      <c r="KVY54" s="2"/>
      <c r="KVZ54" s="2"/>
      <c r="KWA54" s="2"/>
      <c r="KWB54" s="2"/>
      <c r="KWC54" s="2"/>
      <c r="KWD54" s="2"/>
      <c r="KWE54" s="2"/>
      <c r="KWF54" s="2"/>
      <c r="KWG54" s="2"/>
      <c r="KWH54" s="2"/>
      <c r="KWI54" s="2"/>
      <c r="KWJ54" s="2"/>
      <c r="KWK54" s="2"/>
      <c r="KWL54" s="2"/>
      <c r="KWM54" s="2"/>
      <c r="KWN54" s="2"/>
      <c r="KWO54" s="2"/>
      <c r="KWP54" s="2"/>
      <c r="KWQ54" s="2"/>
      <c r="KWR54" s="2"/>
      <c r="KWS54" s="2"/>
      <c r="KWT54" s="2"/>
      <c r="KWU54" s="2"/>
      <c r="KWV54" s="2"/>
      <c r="KWW54" s="2"/>
      <c r="KWX54" s="2"/>
      <c r="KWY54" s="2"/>
      <c r="KWZ54" s="2"/>
      <c r="KXA54" s="2"/>
      <c r="KXB54" s="2"/>
      <c r="KXC54" s="2"/>
      <c r="KXD54" s="2"/>
      <c r="KXE54" s="2"/>
      <c r="KXF54" s="2"/>
      <c r="KXG54" s="2"/>
      <c r="KXH54" s="2"/>
      <c r="KXI54" s="2"/>
      <c r="KXJ54" s="2"/>
      <c r="KXK54" s="2"/>
      <c r="KXL54" s="2"/>
      <c r="KXM54" s="2"/>
      <c r="KXN54" s="2"/>
      <c r="KXO54" s="2"/>
      <c r="KXP54" s="2"/>
      <c r="KXQ54" s="2"/>
      <c r="KXR54" s="2"/>
      <c r="KXS54" s="2"/>
      <c r="KXT54" s="2"/>
      <c r="KXU54" s="2"/>
      <c r="KXV54" s="2"/>
      <c r="KXW54" s="2"/>
      <c r="KXX54" s="2"/>
      <c r="KXY54" s="2"/>
      <c r="KXZ54" s="2"/>
      <c r="KYA54" s="2"/>
      <c r="KYB54" s="2"/>
      <c r="KYC54" s="2"/>
      <c r="KYD54" s="2"/>
      <c r="KYE54" s="2"/>
      <c r="KYF54" s="2"/>
      <c r="KYG54" s="2"/>
      <c r="KYH54" s="2"/>
      <c r="KYI54" s="2"/>
      <c r="KYJ54" s="2"/>
      <c r="KYK54" s="2"/>
      <c r="KYL54" s="2"/>
      <c r="KYM54" s="2"/>
      <c r="KYN54" s="2"/>
      <c r="KYO54" s="2"/>
      <c r="KYP54" s="2"/>
      <c r="KYQ54" s="2"/>
      <c r="KYR54" s="2"/>
      <c r="KYS54" s="2"/>
      <c r="KYT54" s="2"/>
      <c r="KYU54" s="2"/>
      <c r="KYV54" s="2"/>
      <c r="KYW54" s="2"/>
      <c r="KYX54" s="2"/>
      <c r="KYY54" s="2"/>
      <c r="KYZ54" s="2"/>
      <c r="KZA54" s="2"/>
      <c r="KZB54" s="2"/>
      <c r="KZC54" s="2"/>
      <c r="KZD54" s="2"/>
      <c r="KZE54" s="2"/>
      <c r="KZF54" s="2"/>
      <c r="KZG54" s="2"/>
      <c r="KZH54" s="2"/>
      <c r="KZI54" s="2"/>
      <c r="KZJ54" s="2"/>
      <c r="KZK54" s="2"/>
      <c r="KZL54" s="2"/>
      <c r="KZM54" s="2"/>
      <c r="KZN54" s="2"/>
      <c r="KZO54" s="2"/>
      <c r="KZP54" s="2"/>
      <c r="KZQ54" s="2"/>
      <c r="KZR54" s="2"/>
      <c r="KZS54" s="2"/>
      <c r="KZT54" s="2"/>
      <c r="KZU54" s="2"/>
      <c r="KZV54" s="2"/>
      <c r="KZW54" s="2"/>
      <c r="KZX54" s="2"/>
      <c r="KZY54" s="2"/>
      <c r="KZZ54" s="2"/>
      <c r="LAA54" s="2"/>
      <c r="LAB54" s="2"/>
      <c r="LAC54" s="2"/>
      <c r="LAD54" s="2"/>
      <c r="LAE54" s="2"/>
      <c r="LAF54" s="2"/>
      <c r="LAG54" s="2"/>
      <c r="LAH54" s="2"/>
      <c r="LAI54" s="2"/>
      <c r="LAJ54" s="2"/>
      <c r="LAK54" s="2"/>
      <c r="LAL54" s="2"/>
      <c r="LAM54" s="2"/>
      <c r="LAN54" s="2"/>
      <c r="LAO54" s="2"/>
      <c r="LAP54" s="2"/>
      <c r="LAQ54" s="2"/>
      <c r="LAR54" s="2"/>
      <c r="LAS54" s="2"/>
      <c r="LAT54" s="2"/>
      <c r="LAU54" s="2"/>
      <c r="LAV54" s="2"/>
      <c r="LAW54" s="2"/>
      <c r="LAX54" s="2"/>
      <c r="LAY54" s="2"/>
      <c r="LAZ54" s="2"/>
      <c r="LBA54" s="2"/>
      <c r="LBB54" s="2"/>
      <c r="LBC54" s="2"/>
      <c r="LBD54" s="2"/>
      <c r="LBE54" s="2"/>
      <c r="LBF54" s="2"/>
      <c r="LBG54" s="2"/>
      <c r="LBH54" s="2"/>
      <c r="LBI54" s="2"/>
      <c r="LBJ54" s="2"/>
      <c r="LBK54" s="2"/>
      <c r="LBL54" s="2"/>
      <c r="LBM54" s="2"/>
      <c r="LBN54" s="2"/>
      <c r="LBO54" s="2"/>
      <c r="LBP54" s="2"/>
      <c r="LBQ54" s="2"/>
      <c r="LBR54" s="2"/>
      <c r="LBS54" s="2"/>
      <c r="LBT54" s="2"/>
      <c r="LBU54" s="2"/>
      <c r="LBV54" s="2"/>
      <c r="LBW54" s="2"/>
      <c r="LBX54" s="2"/>
      <c r="LBY54" s="2"/>
      <c r="LBZ54" s="2"/>
      <c r="LCA54" s="2"/>
      <c r="LCB54" s="2"/>
      <c r="LCC54" s="2"/>
      <c r="LCD54" s="2"/>
      <c r="LCE54" s="2"/>
      <c r="LCF54" s="2"/>
      <c r="LCG54" s="2"/>
      <c r="LCH54" s="2"/>
      <c r="LCI54" s="2"/>
      <c r="LCJ54" s="2"/>
      <c r="LCK54" s="2"/>
      <c r="LCL54" s="2"/>
      <c r="LCM54" s="2"/>
      <c r="LCN54" s="2"/>
      <c r="LCO54" s="2"/>
      <c r="LCP54" s="2"/>
      <c r="LCQ54" s="2"/>
      <c r="LCR54" s="2"/>
      <c r="LCS54" s="2"/>
      <c r="LCT54" s="2"/>
      <c r="LCU54" s="2"/>
      <c r="LCV54" s="2"/>
      <c r="LCW54" s="2"/>
      <c r="LCX54" s="2"/>
      <c r="LCY54" s="2"/>
      <c r="LCZ54" s="2"/>
      <c r="LDA54" s="2"/>
      <c r="LDB54" s="2"/>
      <c r="LDC54" s="2"/>
      <c r="LDD54" s="2"/>
      <c r="LDE54" s="2"/>
      <c r="LDF54" s="2"/>
      <c r="LDG54" s="2"/>
      <c r="LDH54" s="2"/>
      <c r="LDI54" s="2"/>
      <c r="LDJ54" s="2"/>
      <c r="LDK54" s="2"/>
      <c r="LDL54" s="2"/>
      <c r="LDM54" s="2"/>
      <c r="LDN54" s="2"/>
      <c r="LDO54" s="2"/>
      <c r="LDP54" s="2"/>
      <c r="LDQ54" s="2"/>
      <c r="LDR54" s="2"/>
      <c r="LDS54" s="2"/>
      <c r="LDT54" s="2"/>
      <c r="LDU54" s="2"/>
      <c r="LDV54" s="2"/>
      <c r="LDW54" s="2"/>
      <c r="LDX54" s="2"/>
      <c r="LDY54" s="2"/>
      <c r="LDZ54" s="2"/>
      <c r="LEA54" s="2"/>
      <c r="LEB54" s="2"/>
      <c r="LEC54" s="2"/>
      <c r="LED54" s="2"/>
      <c r="LEE54" s="2"/>
      <c r="LEF54" s="2"/>
      <c r="LEG54" s="2"/>
      <c r="LEH54" s="2"/>
      <c r="LEI54" s="2"/>
      <c r="LEJ54" s="2"/>
      <c r="LEK54" s="2"/>
      <c r="LEL54" s="2"/>
      <c r="LEM54" s="2"/>
      <c r="LEN54" s="2"/>
      <c r="LEO54" s="2"/>
      <c r="LEP54" s="2"/>
      <c r="LEQ54" s="2"/>
      <c r="LER54" s="2"/>
      <c r="LES54" s="2"/>
      <c r="LET54" s="2"/>
      <c r="LEU54" s="2"/>
      <c r="LEV54" s="2"/>
      <c r="LEW54" s="2"/>
      <c r="LEX54" s="2"/>
      <c r="LEY54" s="2"/>
      <c r="LEZ54" s="2"/>
      <c r="LFA54" s="2"/>
      <c r="LFB54" s="2"/>
      <c r="LFC54" s="2"/>
      <c r="LFD54" s="2"/>
      <c r="LFE54" s="2"/>
      <c r="LFF54" s="2"/>
      <c r="LFG54" s="2"/>
      <c r="LFH54" s="2"/>
      <c r="LFI54" s="2"/>
      <c r="LFJ54" s="2"/>
      <c r="LFK54" s="2"/>
      <c r="LFL54" s="2"/>
      <c r="LFM54" s="2"/>
      <c r="LFN54" s="2"/>
      <c r="LFO54" s="2"/>
      <c r="LFP54" s="2"/>
      <c r="LFQ54" s="2"/>
      <c r="LFR54" s="2"/>
      <c r="LFS54" s="2"/>
      <c r="LFT54" s="2"/>
      <c r="LFU54" s="2"/>
      <c r="LFV54" s="2"/>
      <c r="LFW54" s="2"/>
      <c r="LFX54" s="2"/>
      <c r="LFY54" s="2"/>
      <c r="LFZ54" s="2"/>
      <c r="LGA54" s="2"/>
      <c r="LGB54" s="2"/>
      <c r="LGC54" s="2"/>
      <c r="LGD54" s="2"/>
      <c r="LGE54" s="2"/>
      <c r="LGF54" s="2"/>
      <c r="LGG54" s="2"/>
      <c r="LGH54" s="2"/>
      <c r="LGI54" s="2"/>
      <c r="LGJ54" s="2"/>
      <c r="LGK54" s="2"/>
      <c r="LGL54" s="2"/>
      <c r="LGM54" s="2"/>
      <c r="LGN54" s="2"/>
      <c r="LGO54" s="2"/>
      <c r="LGP54" s="2"/>
      <c r="LGQ54" s="2"/>
      <c r="LGR54" s="2"/>
      <c r="LGS54" s="2"/>
      <c r="LGT54" s="2"/>
      <c r="LGU54" s="2"/>
      <c r="LGV54" s="2"/>
      <c r="LGW54" s="2"/>
      <c r="LGX54" s="2"/>
      <c r="LGY54" s="2"/>
      <c r="LGZ54" s="2"/>
      <c r="LHA54" s="2"/>
      <c r="LHB54" s="2"/>
      <c r="LHC54" s="2"/>
      <c r="LHD54" s="2"/>
      <c r="LHE54" s="2"/>
      <c r="LHF54" s="2"/>
      <c r="LHG54" s="2"/>
      <c r="LHH54" s="2"/>
      <c r="LHI54" s="2"/>
      <c r="LHJ54" s="2"/>
      <c r="LHK54" s="2"/>
      <c r="LHL54" s="2"/>
      <c r="LHM54" s="2"/>
      <c r="LHN54" s="2"/>
      <c r="LHO54" s="2"/>
      <c r="LHP54" s="2"/>
      <c r="LHQ54" s="2"/>
      <c r="LHR54" s="2"/>
      <c r="LHS54" s="2"/>
      <c r="LHT54" s="2"/>
      <c r="LHU54" s="2"/>
      <c r="LHV54" s="2"/>
      <c r="LHW54" s="2"/>
      <c r="LHX54" s="2"/>
      <c r="LHY54" s="2"/>
      <c r="LHZ54" s="2"/>
      <c r="LIA54" s="2"/>
      <c r="LIB54" s="2"/>
      <c r="LIC54" s="2"/>
      <c r="LID54" s="2"/>
      <c r="LIE54" s="2"/>
      <c r="LIF54" s="2"/>
      <c r="LIG54" s="2"/>
      <c r="LIH54" s="2"/>
      <c r="LII54" s="2"/>
      <c r="LIJ54" s="2"/>
      <c r="LIK54" s="2"/>
      <c r="LIL54" s="2"/>
      <c r="LIM54" s="2"/>
      <c r="LIN54" s="2"/>
      <c r="LIO54" s="2"/>
      <c r="LIP54" s="2"/>
      <c r="LIQ54" s="2"/>
      <c r="LIR54" s="2"/>
      <c r="LIS54" s="2"/>
      <c r="LIT54" s="2"/>
      <c r="LIU54" s="2"/>
      <c r="LIV54" s="2"/>
      <c r="LIW54" s="2"/>
      <c r="LIX54" s="2"/>
      <c r="LIY54" s="2"/>
      <c r="LIZ54" s="2"/>
      <c r="LJA54" s="2"/>
      <c r="LJB54" s="2"/>
      <c r="LJC54" s="2"/>
      <c r="LJD54" s="2"/>
      <c r="LJE54" s="2"/>
      <c r="LJF54" s="2"/>
      <c r="LJG54" s="2"/>
      <c r="LJH54" s="2"/>
      <c r="LJI54" s="2"/>
      <c r="LJJ54" s="2"/>
      <c r="LJK54" s="2"/>
      <c r="LJL54" s="2"/>
      <c r="LJM54" s="2"/>
      <c r="LJN54" s="2"/>
      <c r="LJO54" s="2"/>
      <c r="LJP54" s="2"/>
      <c r="LJQ54" s="2"/>
      <c r="LJR54" s="2"/>
      <c r="LJS54" s="2"/>
      <c r="LJT54" s="2"/>
      <c r="LJU54" s="2"/>
      <c r="LJV54" s="2"/>
      <c r="LJW54" s="2"/>
      <c r="LJX54" s="2"/>
      <c r="LJY54" s="2"/>
      <c r="LJZ54" s="2"/>
      <c r="LKA54" s="2"/>
      <c r="LKB54" s="2"/>
      <c r="LKC54" s="2"/>
      <c r="LKD54" s="2"/>
      <c r="LKE54" s="2"/>
      <c r="LKF54" s="2"/>
      <c r="LKG54" s="2"/>
      <c r="LKH54" s="2"/>
      <c r="LKI54" s="2"/>
      <c r="LKJ54" s="2"/>
      <c r="LKK54" s="2"/>
      <c r="LKL54" s="2"/>
      <c r="LKM54" s="2"/>
      <c r="LKN54" s="2"/>
      <c r="LKO54" s="2"/>
      <c r="LKP54" s="2"/>
      <c r="LKQ54" s="2"/>
      <c r="LKR54" s="2"/>
      <c r="LKS54" s="2"/>
      <c r="LKT54" s="2"/>
      <c r="LKU54" s="2"/>
      <c r="LKV54" s="2"/>
      <c r="LKW54" s="2"/>
      <c r="LKX54" s="2"/>
      <c r="LKY54" s="2"/>
      <c r="LKZ54" s="2"/>
      <c r="LLA54" s="2"/>
      <c r="LLB54" s="2"/>
      <c r="LLC54" s="2"/>
      <c r="LLD54" s="2"/>
      <c r="LLE54" s="2"/>
      <c r="LLF54" s="2"/>
      <c r="LLG54" s="2"/>
      <c r="LLH54" s="2"/>
      <c r="LLI54" s="2"/>
      <c r="LLJ54" s="2"/>
      <c r="LLK54" s="2"/>
      <c r="LLL54" s="2"/>
      <c r="LLM54" s="2"/>
      <c r="LLN54" s="2"/>
      <c r="LLO54" s="2"/>
      <c r="LLP54" s="2"/>
      <c r="LLQ54" s="2"/>
      <c r="LLR54" s="2"/>
      <c r="LLS54" s="2"/>
      <c r="LLT54" s="2"/>
      <c r="LLU54" s="2"/>
      <c r="LLV54" s="2"/>
      <c r="LLW54" s="2"/>
      <c r="LLX54" s="2"/>
      <c r="LLY54" s="2"/>
      <c r="LLZ54" s="2"/>
      <c r="LMA54" s="2"/>
      <c r="LMB54" s="2"/>
      <c r="LMC54" s="2"/>
      <c r="LMD54" s="2"/>
      <c r="LME54" s="2"/>
      <c r="LMF54" s="2"/>
      <c r="LMG54" s="2"/>
      <c r="LMH54" s="2"/>
      <c r="LMI54" s="2"/>
      <c r="LMJ54" s="2"/>
      <c r="LMK54" s="2"/>
      <c r="LML54" s="2"/>
      <c r="LMM54" s="2"/>
      <c r="LMN54" s="2"/>
      <c r="LMO54" s="2"/>
      <c r="LMP54" s="2"/>
      <c r="LMQ54" s="2"/>
      <c r="LMR54" s="2"/>
      <c r="LMS54" s="2"/>
      <c r="LMT54" s="2"/>
      <c r="LMU54" s="2"/>
      <c r="LMV54" s="2"/>
      <c r="LMW54" s="2"/>
      <c r="LMX54" s="2"/>
      <c r="LMY54" s="2"/>
      <c r="LMZ54" s="2"/>
      <c r="LNA54" s="2"/>
      <c r="LNB54" s="2"/>
      <c r="LNC54" s="2"/>
      <c r="LND54" s="2"/>
      <c r="LNE54" s="2"/>
      <c r="LNF54" s="2"/>
      <c r="LNG54" s="2"/>
      <c r="LNH54" s="2"/>
      <c r="LNI54" s="2"/>
      <c r="LNJ54" s="2"/>
      <c r="LNK54" s="2"/>
      <c r="LNL54" s="2"/>
      <c r="LNM54" s="2"/>
      <c r="LNN54" s="2"/>
      <c r="LNO54" s="2"/>
      <c r="LNP54" s="2"/>
      <c r="LNQ54" s="2"/>
      <c r="LNR54" s="2"/>
      <c r="LNS54" s="2"/>
      <c r="LNT54" s="2"/>
      <c r="LNU54" s="2"/>
      <c r="LNV54" s="2"/>
      <c r="LNW54" s="2"/>
      <c r="LNX54" s="2"/>
      <c r="LNY54" s="2"/>
      <c r="LNZ54" s="2"/>
      <c r="LOA54" s="2"/>
      <c r="LOB54" s="2"/>
      <c r="LOC54" s="2"/>
      <c r="LOD54" s="2"/>
      <c r="LOE54" s="2"/>
      <c r="LOF54" s="2"/>
      <c r="LOG54" s="2"/>
      <c r="LOH54" s="2"/>
      <c r="LOI54" s="2"/>
      <c r="LOJ54" s="2"/>
      <c r="LOK54" s="2"/>
      <c r="LOL54" s="2"/>
      <c r="LOM54" s="2"/>
      <c r="LON54" s="2"/>
      <c r="LOO54" s="2"/>
      <c r="LOP54" s="2"/>
      <c r="LOQ54" s="2"/>
      <c r="LOR54" s="2"/>
      <c r="LOS54" s="2"/>
      <c r="LOT54" s="2"/>
      <c r="LOU54" s="2"/>
      <c r="LOV54" s="2"/>
      <c r="LOW54" s="2"/>
      <c r="LOX54" s="2"/>
      <c r="LOY54" s="2"/>
      <c r="LOZ54" s="2"/>
      <c r="LPA54" s="2"/>
      <c r="LPB54" s="2"/>
      <c r="LPC54" s="2"/>
      <c r="LPD54" s="2"/>
      <c r="LPE54" s="2"/>
      <c r="LPF54" s="2"/>
      <c r="LPG54" s="2"/>
      <c r="LPH54" s="2"/>
      <c r="LPI54" s="2"/>
      <c r="LPJ54" s="2"/>
      <c r="LPK54" s="2"/>
      <c r="LPL54" s="2"/>
      <c r="LPM54" s="2"/>
      <c r="LPN54" s="2"/>
      <c r="LPO54" s="2"/>
      <c r="LPP54" s="2"/>
      <c r="LPQ54" s="2"/>
      <c r="LPR54" s="2"/>
      <c r="LPS54" s="2"/>
      <c r="LPT54" s="2"/>
      <c r="LPU54" s="2"/>
      <c r="LPV54" s="2"/>
      <c r="LPW54" s="2"/>
      <c r="LPX54" s="2"/>
      <c r="LPY54" s="2"/>
      <c r="LPZ54" s="2"/>
      <c r="LQA54" s="2"/>
      <c r="LQB54" s="2"/>
      <c r="LQC54" s="2"/>
      <c r="LQD54" s="2"/>
      <c r="LQE54" s="2"/>
      <c r="LQF54" s="2"/>
      <c r="LQG54" s="2"/>
      <c r="LQH54" s="2"/>
      <c r="LQI54" s="2"/>
      <c r="LQJ54" s="2"/>
      <c r="LQK54" s="2"/>
      <c r="LQL54" s="2"/>
      <c r="LQM54" s="2"/>
      <c r="LQN54" s="2"/>
      <c r="LQO54" s="2"/>
      <c r="LQP54" s="2"/>
      <c r="LQQ54" s="2"/>
      <c r="LQR54" s="2"/>
      <c r="LQS54" s="2"/>
      <c r="LQT54" s="2"/>
      <c r="LQU54" s="2"/>
      <c r="LQV54" s="2"/>
      <c r="LQW54" s="2"/>
      <c r="LQX54" s="2"/>
      <c r="LQY54" s="2"/>
      <c r="LQZ54" s="2"/>
      <c r="LRA54" s="2"/>
      <c r="LRB54" s="2"/>
      <c r="LRC54" s="2"/>
      <c r="LRD54" s="2"/>
      <c r="LRE54" s="2"/>
      <c r="LRF54" s="2"/>
      <c r="LRG54" s="2"/>
      <c r="LRH54" s="2"/>
      <c r="LRI54" s="2"/>
      <c r="LRJ54" s="2"/>
      <c r="LRK54" s="2"/>
      <c r="LRL54" s="2"/>
      <c r="LRM54" s="2"/>
      <c r="LRN54" s="2"/>
      <c r="LRO54" s="2"/>
      <c r="LRP54" s="2"/>
      <c r="LRQ54" s="2"/>
      <c r="LRR54" s="2"/>
      <c r="LRS54" s="2"/>
      <c r="LRT54" s="2"/>
      <c r="LRU54" s="2"/>
      <c r="LRV54" s="2"/>
      <c r="LRW54" s="2"/>
      <c r="LRX54" s="2"/>
      <c r="LRY54" s="2"/>
      <c r="LRZ54" s="2"/>
      <c r="LSA54" s="2"/>
      <c r="LSB54" s="2"/>
      <c r="LSC54" s="2"/>
      <c r="LSD54" s="2"/>
      <c r="LSE54" s="2"/>
      <c r="LSF54" s="2"/>
      <c r="LSG54" s="2"/>
      <c r="LSH54" s="2"/>
      <c r="LSI54" s="2"/>
      <c r="LSJ54" s="2"/>
      <c r="LSK54" s="2"/>
      <c r="LSL54" s="2"/>
      <c r="LSM54" s="2"/>
      <c r="LSN54" s="2"/>
      <c r="LSO54" s="2"/>
      <c r="LSP54" s="2"/>
      <c r="LSQ54" s="2"/>
      <c r="LSR54" s="2"/>
      <c r="LSS54" s="2"/>
      <c r="LST54" s="2"/>
      <c r="LSU54" s="2"/>
      <c r="LSV54" s="2"/>
      <c r="LSW54" s="2"/>
      <c r="LSX54" s="2"/>
      <c r="LSY54" s="2"/>
      <c r="LSZ54" s="2"/>
      <c r="LTA54" s="2"/>
      <c r="LTB54" s="2"/>
      <c r="LTC54" s="2"/>
      <c r="LTD54" s="2"/>
      <c r="LTE54" s="2"/>
      <c r="LTF54" s="2"/>
      <c r="LTG54" s="2"/>
      <c r="LTH54" s="2"/>
      <c r="LTI54" s="2"/>
      <c r="LTJ54" s="2"/>
      <c r="LTK54" s="2"/>
      <c r="LTL54" s="2"/>
      <c r="LTM54" s="2"/>
      <c r="LTN54" s="2"/>
      <c r="LTO54" s="2"/>
      <c r="LTP54" s="2"/>
      <c r="LTQ54" s="2"/>
      <c r="LTR54" s="2"/>
      <c r="LTS54" s="2"/>
      <c r="LTT54" s="2"/>
      <c r="LTU54" s="2"/>
      <c r="LTV54" s="2"/>
      <c r="LTW54" s="2"/>
      <c r="LTX54" s="2"/>
      <c r="LTY54" s="2"/>
      <c r="LTZ54" s="2"/>
      <c r="LUA54" s="2"/>
      <c r="LUB54" s="2"/>
      <c r="LUC54" s="2"/>
      <c r="LUD54" s="2"/>
      <c r="LUE54" s="2"/>
      <c r="LUF54" s="2"/>
      <c r="LUG54" s="2"/>
      <c r="LUH54" s="2"/>
      <c r="LUI54" s="2"/>
      <c r="LUJ54" s="2"/>
      <c r="LUK54" s="2"/>
      <c r="LUL54" s="2"/>
      <c r="LUM54" s="2"/>
      <c r="LUN54" s="2"/>
      <c r="LUO54" s="2"/>
      <c r="LUP54" s="2"/>
      <c r="LUQ54" s="2"/>
      <c r="LUR54" s="2"/>
      <c r="LUS54" s="2"/>
      <c r="LUT54" s="2"/>
      <c r="LUU54" s="2"/>
      <c r="LUV54" s="2"/>
      <c r="LUW54" s="2"/>
      <c r="LUX54" s="2"/>
      <c r="LUY54" s="2"/>
      <c r="LUZ54" s="2"/>
      <c r="LVA54" s="2"/>
      <c r="LVB54" s="2"/>
      <c r="LVC54" s="2"/>
      <c r="LVD54" s="2"/>
      <c r="LVE54" s="2"/>
      <c r="LVF54" s="2"/>
      <c r="LVG54" s="2"/>
      <c r="LVH54" s="2"/>
      <c r="LVI54" s="2"/>
      <c r="LVJ54" s="2"/>
      <c r="LVK54" s="2"/>
      <c r="LVL54" s="2"/>
      <c r="LVM54" s="2"/>
      <c r="LVN54" s="2"/>
      <c r="LVO54" s="2"/>
      <c r="LVP54" s="2"/>
      <c r="LVQ54" s="2"/>
      <c r="LVR54" s="2"/>
      <c r="LVS54" s="2"/>
      <c r="LVT54" s="2"/>
      <c r="LVU54" s="2"/>
      <c r="LVV54" s="2"/>
      <c r="LVW54" s="2"/>
      <c r="LVX54" s="2"/>
      <c r="LVY54" s="2"/>
      <c r="LVZ54" s="2"/>
      <c r="LWA54" s="2"/>
      <c r="LWB54" s="2"/>
      <c r="LWC54" s="2"/>
      <c r="LWD54" s="2"/>
      <c r="LWE54" s="2"/>
      <c r="LWF54" s="2"/>
      <c r="LWG54" s="2"/>
      <c r="LWH54" s="2"/>
      <c r="LWI54" s="2"/>
      <c r="LWJ54" s="2"/>
      <c r="LWK54" s="2"/>
      <c r="LWL54" s="2"/>
      <c r="LWM54" s="2"/>
      <c r="LWN54" s="2"/>
      <c r="LWO54" s="2"/>
      <c r="LWP54" s="2"/>
      <c r="LWQ54" s="2"/>
      <c r="LWR54" s="2"/>
      <c r="LWS54" s="2"/>
      <c r="LWT54" s="2"/>
      <c r="LWU54" s="2"/>
      <c r="LWV54" s="2"/>
      <c r="LWW54" s="2"/>
      <c r="LWX54" s="2"/>
      <c r="LWY54" s="2"/>
      <c r="LWZ54" s="2"/>
      <c r="LXA54" s="2"/>
      <c r="LXB54" s="2"/>
      <c r="LXC54" s="2"/>
      <c r="LXD54" s="2"/>
      <c r="LXE54" s="2"/>
      <c r="LXF54" s="2"/>
      <c r="LXG54" s="2"/>
      <c r="LXH54" s="2"/>
      <c r="LXI54" s="2"/>
      <c r="LXJ54" s="2"/>
      <c r="LXK54" s="2"/>
      <c r="LXL54" s="2"/>
      <c r="LXM54" s="2"/>
      <c r="LXN54" s="2"/>
      <c r="LXO54" s="2"/>
      <c r="LXP54" s="2"/>
      <c r="LXQ54" s="2"/>
      <c r="LXR54" s="2"/>
      <c r="LXS54" s="2"/>
      <c r="LXT54" s="2"/>
      <c r="LXU54" s="2"/>
      <c r="LXV54" s="2"/>
      <c r="LXW54" s="2"/>
      <c r="LXX54" s="2"/>
      <c r="LXY54" s="2"/>
      <c r="LXZ54" s="2"/>
      <c r="LYA54" s="2"/>
      <c r="LYB54" s="2"/>
      <c r="LYC54" s="2"/>
      <c r="LYD54" s="2"/>
      <c r="LYE54" s="2"/>
      <c r="LYF54" s="2"/>
      <c r="LYG54" s="2"/>
      <c r="LYH54" s="2"/>
      <c r="LYI54" s="2"/>
      <c r="LYJ54" s="2"/>
      <c r="LYK54" s="2"/>
      <c r="LYL54" s="2"/>
      <c r="LYM54" s="2"/>
      <c r="LYN54" s="2"/>
      <c r="LYO54" s="2"/>
      <c r="LYP54" s="2"/>
      <c r="LYQ54" s="2"/>
      <c r="LYR54" s="2"/>
      <c r="LYS54" s="2"/>
      <c r="LYT54" s="2"/>
      <c r="LYU54" s="2"/>
      <c r="LYV54" s="2"/>
      <c r="LYW54" s="2"/>
      <c r="LYX54" s="2"/>
      <c r="LYY54" s="2"/>
      <c r="LYZ54" s="2"/>
      <c r="LZA54" s="2"/>
      <c r="LZB54" s="2"/>
      <c r="LZC54" s="2"/>
      <c r="LZD54" s="2"/>
      <c r="LZE54" s="2"/>
      <c r="LZF54" s="2"/>
      <c r="LZG54" s="2"/>
      <c r="LZH54" s="2"/>
      <c r="LZI54" s="2"/>
      <c r="LZJ54" s="2"/>
      <c r="LZK54" s="2"/>
      <c r="LZL54" s="2"/>
      <c r="LZM54" s="2"/>
      <c r="LZN54" s="2"/>
      <c r="LZO54" s="2"/>
      <c r="LZP54" s="2"/>
      <c r="LZQ54" s="2"/>
      <c r="LZR54" s="2"/>
      <c r="LZS54" s="2"/>
      <c r="LZT54" s="2"/>
      <c r="LZU54" s="2"/>
      <c r="LZV54" s="2"/>
      <c r="LZW54" s="2"/>
      <c r="LZX54" s="2"/>
      <c r="LZY54" s="2"/>
      <c r="LZZ54" s="2"/>
      <c r="MAA54" s="2"/>
      <c r="MAB54" s="2"/>
      <c r="MAC54" s="2"/>
      <c r="MAD54" s="2"/>
      <c r="MAE54" s="2"/>
      <c r="MAF54" s="2"/>
      <c r="MAG54" s="2"/>
      <c r="MAH54" s="2"/>
      <c r="MAI54" s="2"/>
      <c r="MAJ54" s="2"/>
      <c r="MAK54" s="2"/>
      <c r="MAL54" s="2"/>
      <c r="MAM54" s="2"/>
      <c r="MAN54" s="2"/>
      <c r="MAO54" s="2"/>
      <c r="MAP54" s="2"/>
      <c r="MAQ54" s="2"/>
      <c r="MAR54" s="2"/>
      <c r="MAS54" s="2"/>
      <c r="MAT54" s="2"/>
      <c r="MAU54" s="2"/>
      <c r="MAV54" s="2"/>
      <c r="MAW54" s="2"/>
      <c r="MAX54" s="2"/>
      <c r="MAY54" s="2"/>
      <c r="MAZ54" s="2"/>
      <c r="MBA54" s="2"/>
      <c r="MBB54" s="2"/>
      <c r="MBC54" s="2"/>
      <c r="MBD54" s="2"/>
      <c r="MBE54" s="2"/>
      <c r="MBF54" s="2"/>
      <c r="MBG54" s="2"/>
      <c r="MBH54" s="2"/>
      <c r="MBI54" s="2"/>
      <c r="MBJ54" s="2"/>
      <c r="MBK54" s="2"/>
      <c r="MBL54" s="2"/>
      <c r="MBM54" s="2"/>
      <c r="MBN54" s="2"/>
      <c r="MBO54" s="2"/>
      <c r="MBP54" s="2"/>
      <c r="MBQ54" s="2"/>
      <c r="MBR54" s="2"/>
      <c r="MBS54" s="2"/>
      <c r="MBT54" s="2"/>
      <c r="MBU54" s="2"/>
      <c r="MBV54" s="2"/>
      <c r="MBW54" s="2"/>
      <c r="MBX54" s="2"/>
      <c r="MBY54" s="2"/>
      <c r="MBZ54" s="2"/>
      <c r="MCA54" s="2"/>
      <c r="MCB54" s="2"/>
      <c r="MCC54" s="2"/>
      <c r="MCD54" s="2"/>
      <c r="MCE54" s="2"/>
      <c r="MCF54" s="2"/>
      <c r="MCG54" s="2"/>
      <c r="MCH54" s="2"/>
      <c r="MCI54" s="2"/>
      <c r="MCJ54" s="2"/>
      <c r="MCK54" s="2"/>
      <c r="MCL54" s="2"/>
      <c r="MCM54" s="2"/>
      <c r="MCN54" s="2"/>
      <c r="MCO54" s="2"/>
      <c r="MCP54" s="2"/>
      <c r="MCQ54" s="2"/>
      <c r="MCR54" s="2"/>
      <c r="MCS54" s="2"/>
      <c r="MCT54" s="2"/>
      <c r="MCU54" s="2"/>
      <c r="MCV54" s="2"/>
      <c r="MCW54" s="2"/>
      <c r="MCX54" s="2"/>
      <c r="MCY54" s="2"/>
      <c r="MCZ54" s="2"/>
      <c r="MDA54" s="2"/>
      <c r="MDB54" s="2"/>
      <c r="MDC54" s="2"/>
      <c r="MDD54" s="2"/>
      <c r="MDE54" s="2"/>
      <c r="MDF54" s="2"/>
      <c r="MDG54" s="2"/>
      <c r="MDH54" s="2"/>
      <c r="MDI54" s="2"/>
      <c r="MDJ54" s="2"/>
      <c r="MDK54" s="2"/>
      <c r="MDL54" s="2"/>
      <c r="MDM54" s="2"/>
      <c r="MDN54" s="2"/>
      <c r="MDO54" s="2"/>
      <c r="MDP54" s="2"/>
      <c r="MDQ54" s="2"/>
      <c r="MDR54" s="2"/>
      <c r="MDS54" s="2"/>
      <c r="MDT54" s="2"/>
      <c r="MDU54" s="2"/>
      <c r="MDV54" s="2"/>
      <c r="MDW54" s="2"/>
      <c r="MDX54" s="2"/>
      <c r="MDY54" s="2"/>
      <c r="MDZ54" s="2"/>
      <c r="MEA54" s="2"/>
      <c r="MEB54" s="2"/>
      <c r="MEC54" s="2"/>
      <c r="MED54" s="2"/>
      <c r="MEE54" s="2"/>
      <c r="MEF54" s="2"/>
      <c r="MEG54" s="2"/>
      <c r="MEH54" s="2"/>
      <c r="MEI54" s="2"/>
      <c r="MEJ54" s="2"/>
      <c r="MEK54" s="2"/>
      <c r="MEL54" s="2"/>
      <c r="MEM54" s="2"/>
      <c r="MEN54" s="2"/>
      <c r="MEO54" s="2"/>
      <c r="MEP54" s="2"/>
      <c r="MEQ54" s="2"/>
      <c r="MER54" s="2"/>
      <c r="MES54" s="2"/>
      <c r="MET54" s="2"/>
      <c r="MEU54" s="2"/>
      <c r="MEV54" s="2"/>
      <c r="MEW54" s="2"/>
      <c r="MEX54" s="2"/>
      <c r="MEY54" s="2"/>
      <c r="MEZ54" s="2"/>
      <c r="MFA54" s="2"/>
      <c r="MFB54" s="2"/>
      <c r="MFC54" s="2"/>
      <c r="MFD54" s="2"/>
      <c r="MFE54" s="2"/>
      <c r="MFF54" s="2"/>
      <c r="MFG54" s="2"/>
      <c r="MFH54" s="2"/>
      <c r="MFI54" s="2"/>
      <c r="MFJ54" s="2"/>
      <c r="MFK54" s="2"/>
      <c r="MFL54" s="2"/>
      <c r="MFM54" s="2"/>
      <c r="MFN54" s="2"/>
      <c r="MFO54" s="2"/>
      <c r="MFP54" s="2"/>
      <c r="MFQ54" s="2"/>
      <c r="MFR54" s="2"/>
      <c r="MFS54" s="2"/>
      <c r="MFT54" s="2"/>
      <c r="MFU54" s="2"/>
      <c r="MFV54" s="2"/>
      <c r="MFW54" s="2"/>
      <c r="MFX54" s="2"/>
      <c r="MFY54" s="2"/>
      <c r="MFZ54" s="2"/>
      <c r="MGA54" s="2"/>
      <c r="MGB54" s="2"/>
      <c r="MGC54" s="2"/>
      <c r="MGD54" s="2"/>
      <c r="MGE54" s="2"/>
      <c r="MGF54" s="2"/>
      <c r="MGG54" s="2"/>
      <c r="MGH54" s="2"/>
      <c r="MGI54" s="2"/>
      <c r="MGJ54" s="2"/>
      <c r="MGK54" s="2"/>
      <c r="MGL54" s="2"/>
      <c r="MGM54" s="2"/>
      <c r="MGN54" s="2"/>
      <c r="MGO54" s="2"/>
      <c r="MGP54" s="2"/>
      <c r="MGQ54" s="2"/>
      <c r="MGR54" s="2"/>
      <c r="MGS54" s="2"/>
      <c r="MGT54" s="2"/>
      <c r="MGU54" s="2"/>
      <c r="MGV54" s="2"/>
      <c r="MGW54" s="2"/>
      <c r="MGX54" s="2"/>
      <c r="MGY54" s="2"/>
      <c r="MGZ54" s="2"/>
      <c r="MHA54" s="2"/>
      <c r="MHB54" s="2"/>
      <c r="MHC54" s="2"/>
      <c r="MHD54" s="2"/>
      <c r="MHE54" s="2"/>
      <c r="MHF54" s="2"/>
      <c r="MHG54" s="2"/>
      <c r="MHH54" s="2"/>
      <c r="MHI54" s="2"/>
      <c r="MHJ54" s="2"/>
      <c r="MHK54" s="2"/>
      <c r="MHL54" s="2"/>
      <c r="MHM54" s="2"/>
      <c r="MHN54" s="2"/>
      <c r="MHO54" s="2"/>
      <c r="MHP54" s="2"/>
      <c r="MHQ54" s="2"/>
      <c r="MHR54" s="2"/>
      <c r="MHS54" s="2"/>
      <c r="MHT54" s="2"/>
      <c r="MHU54" s="2"/>
      <c r="MHV54" s="2"/>
      <c r="MHW54" s="2"/>
      <c r="MHX54" s="2"/>
      <c r="MHY54" s="2"/>
      <c r="MHZ54" s="2"/>
      <c r="MIA54" s="2"/>
      <c r="MIB54" s="2"/>
      <c r="MIC54" s="2"/>
      <c r="MID54" s="2"/>
      <c r="MIE54" s="2"/>
      <c r="MIF54" s="2"/>
      <c r="MIG54" s="2"/>
      <c r="MIH54" s="2"/>
      <c r="MII54" s="2"/>
      <c r="MIJ54" s="2"/>
      <c r="MIK54" s="2"/>
      <c r="MIL54" s="2"/>
      <c r="MIM54" s="2"/>
      <c r="MIN54" s="2"/>
      <c r="MIO54" s="2"/>
      <c r="MIP54" s="2"/>
      <c r="MIQ54" s="2"/>
      <c r="MIR54" s="2"/>
      <c r="MIS54" s="2"/>
      <c r="MIT54" s="2"/>
      <c r="MIU54" s="2"/>
      <c r="MIV54" s="2"/>
      <c r="MIW54" s="2"/>
      <c r="MIX54" s="2"/>
      <c r="MIY54" s="2"/>
      <c r="MIZ54" s="2"/>
      <c r="MJA54" s="2"/>
      <c r="MJB54" s="2"/>
      <c r="MJC54" s="2"/>
      <c r="MJD54" s="2"/>
      <c r="MJE54" s="2"/>
      <c r="MJF54" s="2"/>
      <c r="MJG54" s="2"/>
      <c r="MJH54" s="2"/>
      <c r="MJI54" s="2"/>
      <c r="MJJ54" s="2"/>
      <c r="MJK54" s="2"/>
      <c r="MJL54" s="2"/>
      <c r="MJM54" s="2"/>
      <c r="MJN54" s="2"/>
      <c r="MJO54" s="2"/>
      <c r="MJP54" s="2"/>
      <c r="MJQ54" s="2"/>
      <c r="MJR54" s="2"/>
      <c r="MJS54" s="2"/>
      <c r="MJT54" s="2"/>
      <c r="MJU54" s="2"/>
      <c r="MJV54" s="2"/>
      <c r="MJW54" s="2"/>
      <c r="MJX54" s="2"/>
      <c r="MJY54" s="2"/>
      <c r="MJZ54" s="2"/>
      <c r="MKA54" s="2"/>
      <c r="MKB54" s="2"/>
      <c r="MKC54" s="2"/>
      <c r="MKD54" s="2"/>
      <c r="MKE54" s="2"/>
      <c r="MKF54" s="2"/>
      <c r="MKG54" s="2"/>
      <c r="MKH54" s="2"/>
      <c r="MKI54" s="2"/>
      <c r="MKJ54" s="2"/>
      <c r="MKK54" s="2"/>
      <c r="MKL54" s="2"/>
      <c r="MKM54" s="2"/>
      <c r="MKN54" s="2"/>
      <c r="MKO54" s="2"/>
      <c r="MKP54" s="2"/>
      <c r="MKQ54" s="2"/>
      <c r="MKR54" s="2"/>
      <c r="MKS54" s="2"/>
      <c r="MKT54" s="2"/>
      <c r="MKU54" s="2"/>
      <c r="MKV54" s="2"/>
      <c r="MKW54" s="2"/>
      <c r="MKX54" s="2"/>
      <c r="MKY54" s="2"/>
      <c r="MKZ54" s="2"/>
      <c r="MLA54" s="2"/>
      <c r="MLB54" s="2"/>
      <c r="MLC54" s="2"/>
      <c r="MLD54" s="2"/>
      <c r="MLE54" s="2"/>
      <c r="MLF54" s="2"/>
      <c r="MLG54" s="2"/>
      <c r="MLH54" s="2"/>
      <c r="MLI54" s="2"/>
      <c r="MLJ54" s="2"/>
      <c r="MLK54" s="2"/>
      <c r="MLL54" s="2"/>
      <c r="MLM54" s="2"/>
      <c r="MLN54" s="2"/>
      <c r="MLO54" s="2"/>
      <c r="MLP54" s="2"/>
      <c r="MLQ54" s="2"/>
      <c r="MLR54" s="2"/>
      <c r="MLS54" s="2"/>
      <c r="MLT54" s="2"/>
      <c r="MLU54" s="2"/>
      <c r="MLV54" s="2"/>
      <c r="MLW54" s="2"/>
      <c r="MLX54" s="2"/>
      <c r="MLY54" s="2"/>
      <c r="MLZ54" s="2"/>
      <c r="MMA54" s="2"/>
      <c r="MMB54" s="2"/>
      <c r="MMC54" s="2"/>
      <c r="MMD54" s="2"/>
      <c r="MME54" s="2"/>
      <c r="MMF54" s="2"/>
      <c r="MMG54" s="2"/>
      <c r="MMH54" s="2"/>
      <c r="MMI54" s="2"/>
      <c r="MMJ54" s="2"/>
      <c r="MMK54" s="2"/>
      <c r="MML54" s="2"/>
      <c r="MMM54" s="2"/>
      <c r="MMN54" s="2"/>
      <c r="MMO54" s="2"/>
      <c r="MMP54" s="2"/>
      <c r="MMQ54" s="2"/>
      <c r="MMR54" s="2"/>
      <c r="MMS54" s="2"/>
      <c r="MMT54" s="2"/>
      <c r="MMU54" s="2"/>
      <c r="MMV54" s="2"/>
      <c r="MMW54" s="2"/>
      <c r="MMX54" s="2"/>
      <c r="MMY54" s="2"/>
      <c r="MMZ54" s="2"/>
      <c r="MNA54" s="2"/>
      <c r="MNB54" s="2"/>
      <c r="MNC54" s="2"/>
      <c r="MND54" s="2"/>
      <c r="MNE54" s="2"/>
      <c r="MNF54" s="2"/>
      <c r="MNG54" s="2"/>
      <c r="MNH54" s="2"/>
      <c r="MNI54" s="2"/>
      <c r="MNJ54" s="2"/>
      <c r="MNK54" s="2"/>
      <c r="MNL54" s="2"/>
      <c r="MNM54" s="2"/>
      <c r="MNN54" s="2"/>
      <c r="MNO54" s="2"/>
      <c r="MNP54" s="2"/>
      <c r="MNQ54" s="2"/>
      <c r="MNR54" s="2"/>
      <c r="MNS54" s="2"/>
      <c r="MNT54" s="2"/>
      <c r="MNU54" s="2"/>
      <c r="MNV54" s="2"/>
      <c r="MNW54" s="2"/>
      <c r="MNX54" s="2"/>
      <c r="MNY54" s="2"/>
      <c r="MNZ54" s="2"/>
      <c r="MOA54" s="2"/>
      <c r="MOB54" s="2"/>
      <c r="MOC54" s="2"/>
      <c r="MOD54" s="2"/>
      <c r="MOE54" s="2"/>
      <c r="MOF54" s="2"/>
      <c r="MOG54" s="2"/>
      <c r="MOH54" s="2"/>
      <c r="MOI54" s="2"/>
      <c r="MOJ54" s="2"/>
      <c r="MOK54" s="2"/>
      <c r="MOL54" s="2"/>
      <c r="MOM54" s="2"/>
      <c r="MON54" s="2"/>
      <c r="MOO54" s="2"/>
      <c r="MOP54" s="2"/>
      <c r="MOQ54" s="2"/>
      <c r="MOR54" s="2"/>
      <c r="MOS54" s="2"/>
      <c r="MOT54" s="2"/>
      <c r="MOU54" s="2"/>
      <c r="MOV54" s="2"/>
      <c r="MOW54" s="2"/>
      <c r="MOX54" s="2"/>
      <c r="MOY54" s="2"/>
      <c r="MOZ54" s="2"/>
      <c r="MPA54" s="2"/>
      <c r="MPB54" s="2"/>
      <c r="MPC54" s="2"/>
      <c r="MPD54" s="2"/>
      <c r="MPE54" s="2"/>
      <c r="MPF54" s="2"/>
      <c r="MPG54" s="2"/>
      <c r="MPH54" s="2"/>
      <c r="MPI54" s="2"/>
      <c r="MPJ54" s="2"/>
      <c r="MPK54" s="2"/>
      <c r="MPL54" s="2"/>
      <c r="MPM54" s="2"/>
      <c r="MPN54" s="2"/>
      <c r="MPO54" s="2"/>
      <c r="MPP54" s="2"/>
      <c r="MPQ54" s="2"/>
      <c r="MPR54" s="2"/>
      <c r="MPS54" s="2"/>
      <c r="MPT54" s="2"/>
      <c r="MPU54" s="2"/>
      <c r="MPV54" s="2"/>
      <c r="MPW54" s="2"/>
      <c r="MPX54" s="2"/>
      <c r="MPY54" s="2"/>
      <c r="MPZ54" s="2"/>
      <c r="MQA54" s="2"/>
      <c r="MQB54" s="2"/>
      <c r="MQC54" s="2"/>
      <c r="MQD54" s="2"/>
      <c r="MQE54" s="2"/>
      <c r="MQF54" s="2"/>
      <c r="MQG54" s="2"/>
      <c r="MQH54" s="2"/>
      <c r="MQI54" s="2"/>
      <c r="MQJ54" s="2"/>
      <c r="MQK54" s="2"/>
      <c r="MQL54" s="2"/>
      <c r="MQM54" s="2"/>
      <c r="MQN54" s="2"/>
      <c r="MQO54" s="2"/>
      <c r="MQP54" s="2"/>
      <c r="MQQ54" s="2"/>
      <c r="MQR54" s="2"/>
      <c r="MQS54" s="2"/>
      <c r="MQT54" s="2"/>
      <c r="MQU54" s="2"/>
      <c r="MQV54" s="2"/>
      <c r="MQW54" s="2"/>
      <c r="MQX54" s="2"/>
      <c r="MQY54" s="2"/>
      <c r="MQZ54" s="2"/>
      <c r="MRA54" s="2"/>
      <c r="MRB54" s="2"/>
      <c r="MRC54" s="2"/>
      <c r="MRD54" s="2"/>
      <c r="MRE54" s="2"/>
      <c r="MRF54" s="2"/>
      <c r="MRG54" s="2"/>
      <c r="MRH54" s="2"/>
      <c r="MRI54" s="2"/>
      <c r="MRJ54" s="2"/>
      <c r="MRK54" s="2"/>
      <c r="MRL54" s="2"/>
      <c r="MRM54" s="2"/>
      <c r="MRN54" s="2"/>
      <c r="MRO54" s="2"/>
      <c r="MRP54" s="2"/>
      <c r="MRQ54" s="2"/>
      <c r="MRR54" s="2"/>
      <c r="MRS54" s="2"/>
      <c r="MRT54" s="2"/>
      <c r="MRU54" s="2"/>
      <c r="MRV54" s="2"/>
      <c r="MRW54" s="2"/>
      <c r="MRX54" s="2"/>
      <c r="MRY54" s="2"/>
      <c r="MRZ54" s="2"/>
      <c r="MSA54" s="2"/>
      <c r="MSB54" s="2"/>
      <c r="MSC54" s="2"/>
      <c r="MSD54" s="2"/>
      <c r="MSE54" s="2"/>
      <c r="MSF54" s="2"/>
      <c r="MSG54" s="2"/>
      <c r="MSH54" s="2"/>
      <c r="MSI54" s="2"/>
      <c r="MSJ54" s="2"/>
      <c r="MSK54" s="2"/>
      <c r="MSL54" s="2"/>
      <c r="MSM54" s="2"/>
      <c r="MSN54" s="2"/>
      <c r="MSO54" s="2"/>
      <c r="MSP54" s="2"/>
      <c r="MSQ54" s="2"/>
      <c r="MSR54" s="2"/>
      <c r="MSS54" s="2"/>
      <c r="MST54" s="2"/>
      <c r="MSU54" s="2"/>
      <c r="MSV54" s="2"/>
      <c r="MSW54" s="2"/>
      <c r="MSX54" s="2"/>
      <c r="MSY54" s="2"/>
      <c r="MSZ54" s="2"/>
      <c r="MTA54" s="2"/>
      <c r="MTB54" s="2"/>
      <c r="MTC54" s="2"/>
      <c r="MTD54" s="2"/>
      <c r="MTE54" s="2"/>
      <c r="MTF54" s="2"/>
      <c r="MTG54" s="2"/>
      <c r="MTH54" s="2"/>
      <c r="MTI54" s="2"/>
      <c r="MTJ54" s="2"/>
      <c r="MTK54" s="2"/>
      <c r="MTL54" s="2"/>
      <c r="MTM54" s="2"/>
      <c r="MTN54" s="2"/>
      <c r="MTO54" s="2"/>
      <c r="MTP54" s="2"/>
      <c r="MTQ54" s="2"/>
      <c r="MTR54" s="2"/>
      <c r="MTS54" s="2"/>
      <c r="MTT54" s="2"/>
      <c r="MTU54" s="2"/>
      <c r="MTV54" s="2"/>
      <c r="MTW54" s="2"/>
      <c r="MTX54" s="2"/>
      <c r="MTY54" s="2"/>
      <c r="MTZ54" s="2"/>
      <c r="MUA54" s="2"/>
      <c r="MUB54" s="2"/>
      <c r="MUC54" s="2"/>
      <c r="MUD54" s="2"/>
      <c r="MUE54" s="2"/>
      <c r="MUF54" s="2"/>
      <c r="MUG54" s="2"/>
      <c r="MUH54" s="2"/>
      <c r="MUI54" s="2"/>
      <c r="MUJ54" s="2"/>
      <c r="MUK54" s="2"/>
      <c r="MUL54" s="2"/>
      <c r="MUM54" s="2"/>
      <c r="MUN54" s="2"/>
      <c r="MUO54" s="2"/>
      <c r="MUP54" s="2"/>
      <c r="MUQ54" s="2"/>
      <c r="MUR54" s="2"/>
      <c r="MUS54" s="2"/>
      <c r="MUT54" s="2"/>
      <c r="MUU54" s="2"/>
      <c r="MUV54" s="2"/>
      <c r="MUW54" s="2"/>
      <c r="MUX54" s="2"/>
      <c r="MUY54" s="2"/>
      <c r="MUZ54" s="2"/>
      <c r="MVA54" s="2"/>
      <c r="MVB54" s="2"/>
      <c r="MVC54" s="2"/>
      <c r="MVD54" s="2"/>
      <c r="MVE54" s="2"/>
      <c r="MVF54" s="2"/>
      <c r="MVG54" s="2"/>
      <c r="MVH54" s="2"/>
      <c r="MVI54" s="2"/>
      <c r="MVJ54" s="2"/>
      <c r="MVK54" s="2"/>
      <c r="MVL54" s="2"/>
      <c r="MVM54" s="2"/>
      <c r="MVN54" s="2"/>
      <c r="MVO54" s="2"/>
      <c r="MVP54" s="2"/>
      <c r="MVQ54" s="2"/>
      <c r="MVR54" s="2"/>
      <c r="MVS54" s="2"/>
      <c r="MVT54" s="2"/>
      <c r="MVU54" s="2"/>
      <c r="MVV54" s="2"/>
      <c r="MVW54" s="2"/>
      <c r="MVX54" s="2"/>
      <c r="MVY54" s="2"/>
      <c r="MVZ54" s="2"/>
      <c r="MWA54" s="2"/>
      <c r="MWB54" s="2"/>
      <c r="MWC54" s="2"/>
      <c r="MWD54" s="2"/>
      <c r="MWE54" s="2"/>
      <c r="MWF54" s="2"/>
      <c r="MWG54" s="2"/>
      <c r="MWH54" s="2"/>
      <c r="MWI54" s="2"/>
      <c r="MWJ54" s="2"/>
      <c r="MWK54" s="2"/>
      <c r="MWL54" s="2"/>
      <c r="MWM54" s="2"/>
      <c r="MWN54" s="2"/>
      <c r="MWO54" s="2"/>
      <c r="MWP54" s="2"/>
      <c r="MWQ54" s="2"/>
      <c r="MWR54" s="2"/>
      <c r="MWS54" s="2"/>
      <c r="MWT54" s="2"/>
      <c r="MWU54" s="2"/>
      <c r="MWV54" s="2"/>
      <c r="MWW54" s="2"/>
      <c r="MWX54" s="2"/>
      <c r="MWY54" s="2"/>
      <c r="MWZ54" s="2"/>
      <c r="MXA54" s="2"/>
      <c r="MXB54" s="2"/>
      <c r="MXC54" s="2"/>
      <c r="MXD54" s="2"/>
      <c r="MXE54" s="2"/>
      <c r="MXF54" s="2"/>
      <c r="MXG54" s="2"/>
      <c r="MXH54" s="2"/>
      <c r="MXI54" s="2"/>
      <c r="MXJ54" s="2"/>
      <c r="MXK54" s="2"/>
      <c r="MXL54" s="2"/>
      <c r="MXM54" s="2"/>
      <c r="MXN54" s="2"/>
      <c r="MXO54" s="2"/>
      <c r="MXP54" s="2"/>
      <c r="MXQ54" s="2"/>
      <c r="MXR54" s="2"/>
      <c r="MXS54" s="2"/>
      <c r="MXT54" s="2"/>
      <c r="MXU54" s="2"/>
      <c r="MXV54" s="2"/>
      <c r="MXW54" s="2"/>
      <c r="MXX54" s="2"/>
      <c r="MXY54" s="2"/>
      <c r="MXZ54" s="2"/>
      <c r="MYA54" s="2"/>
      <c r="MYB54" s="2"/>
      <c r="MYC54" s="2"/>
      <c r="MYD54" s="2"/>
      <c r="MYE54" s="2"/>
      <c r="MYF54" s="2"/>
      <c r="MYG54" s="2"/>
      <c r="MYH54" s="2"/>
      <c r="MYI54" s="2"/>
      <c r="MYJ54" s="2"/>
      <c r="MYK54" s="2"/>
      <c r="MYL54" s="2"/>
      <c r="MYM54" s="2"/>
      <c r="MYN54" s="2"/>
      <c r="MYO54" s="2"/>
      <c r="MYP54" s="2"/>
      <c r="MYQ54" s="2"/>
      <c r="MYR54" s="2"/>
      <c r="MYS54" s="2"/>
      <c r="MYT54" s="2"/>
      <c r="MYU54" s="2"/>
      <c r="MYV54" s="2"/>
      <c r="MYW54" s="2"/>
      <c r="MYX54" s="2"/>
      <c r="MYY54" s="2"/>
      <c r="MYZ54" s="2"/>
      <c r="MZA54" s="2"/>
      <c r="MZB54" s="2"/>
      <c r="MZC54" s="2"/>
      <c r="MZD54" s="2"/>
      <c r="MZE54" s="2"/>
      <c r="MZF54" s="2"/>
      <c r="MZG54" s="2"/>
      <c r="MZH54" s="2"/>
      <c r="MZI54" s="2"/>
      <c r="MZJ54" s="2"/>
      <c r="MZK54" s="2"/>
      <c r="MZL54" s="2"/>
      <c r="MZM54" s="2"/>
      <c r="MZN54" s="2"/>
      <c r="MZO54" s="2"/>
      <c r="MZP54" s="2"/>
      <c r="MZQ54" s="2"/>
      <c r="MZR54" s="2"/>
      <c r="MZS54" s="2"/>
      <c r="MZT54" s="2"/>
      <c r="MZU54" s="2"/>
      <c r="MZV54" s="2"/>
      <c r="MZW54" s="2"/>
      <c r="MZX54" s="2"/>
      <c r="MZY54" s="2"/>
      <c r="MZZ54" s="2"/>
      <c r="NAA54" s="2"/>
      <c r="NAB54" s="2"/>
      <c r="NAC54" s="2"/>
      <c r="NAD54" s="2"/>
      <c r="NAE54" s="2"/>
      <c r="NAF54" s="2"/>
      <c r="NAG54" s="2"/>
      <c r="NAH54" s="2"/>
      <c r="NAI54" s="2"/>
      <c r="NAJ54" s="2"/>
      <c r="NAK54" s="2"/>
      <c r="NAL54" s="2"/>
      <c r="NAM54" s="2"/>
      <c r="NAN54" s="2"/>
      <c r="NAO54" s="2"/>
      <c r="NAP54" s="2"/>
      <c r="NAQ54" s="2"/>
      <c r="NAR54" s="2"/>
      <c r="NAS54" s="2"/>
      <c r="NAT54" s="2"/>
      <c r="NAU54" s="2"/>
      <c r="NAV54" s="2"/>
      <c r="NAW54" s="2"/>
      <c r="NAX54" s="2"/>
      <c r="NAY54" s="2"/>
      <c r="NAZ54" s="2"/>
      <c r="NBA54" s="2"/>
      <c r="NBB54" s="2"/>
      <c r="NBC54" s="2"/>
      <c r="NBD54" s="2"/>
      <c r="NBE54" s="2"/>
      <c r="NBF54" s="2"/>
      <c r="NBG54" s="2"/>
      <c r="NBH54" s="2"/>
      <c r="NBI54" s="2"/>
      <c r="NBJ54" s="2"/>
      <c r="NBK54" s="2"/>
      <c r="NBL54" s="2"/>
      <c r="NBM54" s="2"/>
      <c r="NBN54" s="2"/>
      <c r="NBO54" s="2"/>
      <c r="NBP54" s="2"/>
      <c r="NBQ54" s="2"/>
      <c r="NBR54" s="2"/>
      <c r="NBS54" s="2"/>
      <c r="NBT54" s="2"/>
      <c r="NBU54" s="2"/>
      <c r="NBV54" s="2"/>
      <c r="NBW54" s="2"/>
      <c r="NBX54" s="2"/>
      <c r="NBY54" s="2"/>
      <c r="NBZ54" s="2"/>
      <c r="NCA54" s="2"/>
      <c r="NCB54" s="2"/>
      <c r="NCC54" s="2"/>
      <c r="NCD54" s="2"/>
      <c r="NCE54" s="2"/>
      <c r="NCF54" s="2"/>
      <c r="NCG54" s="2"/>
      <c r="NCH54" s="2"/>
      <c r="NCI54" s="2"/>
      <c r="NCJ54" s="2"/>
      <c r="NCK54" s="2"/>
      <c r="NCL54" s="2"/>
      <c r="NCM54" s="2"/>
      <c r="NCN54" s="2"/>
      <c r="NCO54" s="2"/>
      <c r="NCP54" s="2"/>
      <c r="NCQ54" s="2"/>
      <c r="NCR54" s="2"/>
      <c r="NCS54" s="2"/>
      <c r="NCT54" s="2"/>
      <c r="NCU54" s="2"/>
      <c r="NCV54" s="2"/>
      <c r="NCW54" s="2"/>
      <c r="NCX54" s="2"/>
      <c r="NCY54" s="2"/>
      <c r="NCZ54" s="2"/>
      <c r="NDA54" s="2"/>
      <c r="NDB54" s="2"/>
      <c r="NDC54" s="2"/>
      <c r="NDD54" s="2"/>
      <c r="NDE54" s="2"/>
      <c r="NDF54" s="2"/>
      <c r="NDG54" s="2"/>
      <c r="NDH54" s="2"/>
      <c r="NDI54" s="2"/>
      <c r="NDJ54" s="2"/>
      <c r="NDK54" s="2"/>
      <c r="NDL54" s="2"/>
      <c r="NDM54" s="2"/>
      <c r="NDN54" s="2"/>
      <c r="NDO54" s="2"/>
      <c r="NDP54" s="2"/>
      <c r="NDQ54" s="2"/>
      <c r="NDR54" s="2"/>
      <c r="NDS54" s="2"/>
      <c r="NDT54" s="2"/>
      <c r="NDU54" s="2"/>
      <c r="NDV54" s="2"/>
      <c r="NDW54" s="2"/>
      <c r="NDX54" s="2"/>
      <c r="NDY54" s="2"/>
      <c r="NDZ54" s="2"/>
      <c r="NEA54" s="2"/>
      <c r="NEB54" s="2"/>
      <c r="NEC54" s="2"/>
      <c r="NED54" s="2"/>
      <c r="NEE54" s="2"/>
      <c r="NEF54" s="2"/>
      <c r="NEG54" s="2"/>
      <c r="NEH54" s="2"/>
      <c r="NEI54" s="2"/>
      <c r="NEJ54" s="2"/>
      <c r="NEK54" s="2"/>
      <c r="NEL54" s="2"/>
      <c r="NEM54" s="2"/>
      <c r="NEN54" s="2"/>
      <c r="NEO54" s="2"/>
      <c r="NEP54" s="2"/>
      <c r="NEQ54" s="2"/>
      <c r="NER54" s="2"/>
      <c r="NES54" s="2"/>
      <c r="NET54" s="2"/>
      <c r="NEU54" s="2"/>
      <c r="NEV54" s="2"/>
      <c r="NEW54" s="2"/>
      <c r="NEX54" s="2"/>
      <c r="NEY54" s="2"/>
      <c r="NEZ54" s="2"/>
      <c r="NFA54" s="2"/>
      <c r="NFB54" s="2"/>
      <c r="NFC54" s="2"/>
      <c r="NFD54" s="2"/>
      <c r="NFE54" s="2"/>
      <c r="NFF54" s="2"/>
      <c r="NFG54" s="2"/>
      <c r="NFH54" s="2"/>
      <c r="NFI54" s="2"/>
      <c r="NFJ54" s="2"/>
      <c r="NFK54" s="2"/>
      <c r="NFL54" s="2"/>
      <c r="NFM54" s="2"/>
      <c r="NFN54" s="2"/>
      <c r="NFO54" s="2"/>
      <c r="NFP54" s="2"/>
      <c r="NFQ54" s="2"/>
      <c r="NFR54" s="2"/>
      <c r="NFS54" s="2"/>
      <c r="NFT54" s="2"/>
      <c r="NFU54" s="2"/>
      <c r="NFV54" s="2"/>
      <c r="NFW54" s="2"/>
      <c r="NFX54" s="2"/>
      <c r="NFY54" s="2"/>
      <c r="NFZ54" s="2"/>
      <c r="NGA54" s="2"/>
      <c r="NGB54" s="2"/>
      <c r="NGC54" s="2"/>
      <c r="NGD54" s="2"/>
      <c r="NGE54" s="2"/>
      <c r="NGF54" s="2"/>
      <c r="NGG54" s="2"/>
      <c r="NGH54" s="2"/>
      <c r="NGI54" s="2"/>
      <c r="NGJ54" s="2"/>
      <c r="NGK54" s="2"/>
      <c r="NGL54" s="2"/>
      <c r="NGM54" s="2"/>
      <c r="NGN54" s="2"/>
      <c r="NGO54" s="2"/>
      <c r="NGP54" s="2"/>
      <c r="NGQ54" s="2"/>
      <c r="NGR54" s="2"/>
      <c r="NGS54" s="2"/>
      <c r="NGT54" s="2"/>
      <c r="NGU54" s="2"/>
      <c r="NGV54" s="2"/>
      <c r="NGW54" s="2"/>
      <c r="NGX54" s="2"/>
      <c r="NGY54" s="2"/>
      <c r="NGZ54" s="2"/>
      <c r="NHA54" s="2"/>
      <c r="NHB54" s="2"/>
      <c r="NHC54" s="2"/>
      <c r="NHD54" s="2"/>
      <c r="NHE54" s="2"/>
      <c r="NHF54" s="2"/>
      <c r="NHG54" s="2"/>
      <c r="NHH54" s="2"/>
      <c r="NHI54" s="2"/>
      <c r="NHJ54" s="2"/>
      <c r="NHK54" s="2"/>
      <c r="NHL54" s="2"/>
      <c r="NHM54" s="2"/>
      <c r="NHN54" s="2"/>
      <c r="NHO54" s="2"/>
      <c r="NHP54" s="2"/>
      <c r="NHQ54" s="2"/>
      <c r="NHR54" s="2"/>
      <c r="NHS54" s="2"/>
      <c r="NHT54" s="2"/>
      <c r="NHU54" s="2"/>
      <c r="NHV54" s="2"/>
      <c r="NHW54" s="2"/>
      <c r="NHX54" s="2"/>
      <c r="NHY54" s="2"/>
      <c r="NHZ54" s="2"/>
      <c r="NIA54" s="2"/>
      <c r="NIB54" s="2"/>
      <c r="NIC54" s="2"/>
      <c r="NID54" s="2"/>
      <c r="NIE54" s="2"/>
      <c r="NIF54" s="2"/>
      <c r="NIG54" s="2"/>
      <c r="NIH54" s="2"/>
      <c r="NII54" s="2"/>
      <c r="NIJ54" s="2"/>
      <c r="NIK54" s="2"/>
      <c r="NIL54" s="2"/>
      <c r="NIM54" s="2"/>
      <c r="NIN54" s="2"/>
      <c r="NIO54" s="2"/>
      <c r="NIP54" s="2"/>
      <c r="NIQ54" s="2"/>
      <c r="NIR54" s="2"/>
      <c r="NIS54" s="2"/>
      <c r="NIT54" s="2"/>
      <c r="NIU54" s="2"/>
      <c r="NIV54" s="2"/>
      <c r="NIW54" s="2"/>
      <c r="NIX54" s="2"/>
      <c r="NIY54" s="2"/>
      <c r="NIZ54" s="2"/>
      <c r="NJA54" s="2"/>
      <c r="NJB54" s="2"/>
      <c r="NJC54" s="2"/>
      <c r="NJD54" s="2"/>
      <c r="NJE54" s="2"/>
      <c r="NJF54" s="2"/>
      <c r="NJG54" s="2"/>
      <c r="NJH54" s="2"/>
      <c r="NJI54" s="2"/>
      <c r="NJJ54" s="2"/>
      <c r="NJK54" s="2"/>
      <c r="NJL54" s="2"/>
      <c r="NJM54" s="2"/>
      <c r="NJN54" s="2"/>
      <c r="NJO54" s="2"/>
      <c r="NJP54" s="2"/>
      <c r="NJQ54" s="2"/>
      <c r="NJR54" s="2"/>
      <c r="NJS54" s="2"/>
      <c r="NJT54" s="2"/>
      <c r="NJU54" s="2"/>
      <c r="NJV54" s="2"/>
      <c r="NJW54" s="2"/>
      <c r="NJX54" s="2"/>
      <c r="NJY54" s="2"/>
      <c r="NJZ54" s="2"/>
      <c r="NKA54" s="2"/>
      <c r="NKB54" s="2"/>
      <c r="NKC54" s="2"/>
      <c r="NKD54" s="2"/>
      <c r="NKE54" s="2"/>
      <c r="NKF54" s="2"/>
      <c r="NKG54" s="2"/>
      <c r="NKH54" s="2"/>
      <c r="NKI54" s="2"/>
      <c r="NKJ54" s="2"/>
      <c r="NKK54" s="2"/>
      <c r="NKL54" s="2"/>
      <c r="NKM54" s="2"/>
      <c r="NKN54" s="2"/>
      <c r="NKO54" s="2"/>
      <c r="NKP54" s="2"/>
      <c r="NKQ54" s="2"/>
      <c r="NKR54" s="2"/>
      <c r="NKS54" s="2"/>
      <c r="NKT54" s="2"/>
      <c r="NKU54" s="2"/>
      <c r="NKV54" s="2"/>
      <c r="NKW54" s="2"/>
      <c r="NKX54" s="2"/>
      <c r="NKY54" s="2"/>
      <c r="NKZ54" s="2"/>
      <c r="NLA54" s="2"/>
      <c r="NLB54" s="2"/>
      <c r="NLC54" s="2"/>
      <c r="NLD54" s="2"/>
      <c r="NLE54" s="2"/>
      <c r="NLF54" s="2"/>
      <c r="NLG54" s="2"/>
      <c r="NLH54" s="2"/>
      <c r="NLI54" s="2"/>
      <c r="NLJ54" s="2"/>
      <c r="NLK54" s="2"/>
      <c r="NLL54" s="2"/>
      <c r="NLM54" s="2"/>
      <c r="NLN54" s="2"/>
      <c r="NLO54" s="2"/>
      <c r="NLP54" s="2"/>
      <c r="NLQ54" s="2"/>
      <c r="NLR54" s="2"/>
      <c r="NLS54" s="2"/>
      <c r="NLT54" s="2"/>
      <c r="NLU54" s="2"/>
      <c r="NLV54" s="2"/>
      <c r="NLW54" s="2"/>
      <c r="NLX54" s="2"/>
      <c r="NLY54" s="2"/>
      <c r="NLZ54" s="2"/>
      <c r="NMA54" s="2"/>
      <c r="NMB54" s="2"/>
      <c r="NMC54" s="2"/>
      <c r="NMD54" s="2"/>
      <c r="NME54" s="2"/>
      <c r="NMF54" s="2"/>
      <c r="NMG54" s="2"/>
      <c r="NMH54" s="2"/>
      <c r="NMI54" s="2"/>
      <c r="NMJ54" s="2"/>
      <c r="NMK54" s="2"/>
      <c r="NML54" s="2"/>
      <c r="NMM54" s="2"/>
      <c r="NMN54" s="2"/>
      <c r="NMO54" s="2"/>
      <c r="NMP54" s="2"/>
      <c r="NMQ54" s="2"/>
      <c r="NMR54" s="2"/>
      <c r="NMS54" s="2"/>
      <c r="NMT54" s="2"/>
      <c r="NMU54" s="2"/>
      <c r="NMV54" s="2"/>
      <c r="NMW54" s="2"/>
      <c r="NMX54" s="2"/>
      <c r="NMY54" s="2"/>
      <c r="NMZ54" s="2"/>
      <c r="NNA54" s="2"/>
      <c r="NNB54" s="2"/>
      <c r="NNC54" s="2"/>
      <c r="NND54" s="2"/>
      <c r="NNE54" s="2"/>
      <c r="NNF54" s="2"/>
      <c r="NNG54" s="2"/>
      <c r="NNH54" s="2"/>
      <c r="NNI54" s="2"/>
      <c r="NNJ54" s="2"/>
      <c r="NNK54" s="2"/>
      <c r="NNL54" s="2"/>
      <c r="NNM54" s="2"/>
      <c r="NNN54" s="2"/>
      <c r="NNO54" s="2"/>
      <c r="NNP54" s="2"/>
      <c r="NNQ54" s="2"/>
      <c r="NNR54" s="2"/>
      <c r="NNS54" s="2"/>
      <c r="NNT54" s="2"/>
      <c r="NNU54" s="2"/>
      <c r="NNV54" s="2"/>
      <c r="NNW54" s="2"/>
      <c r="NNX54" s="2"/>
      <c r="NNY54" s="2"/>
      <c r="NNZ54" s="2"/>
      <c r="NOA54" s="2"/>
      <c r="NOB54" s="2"/>
      <c r="NOC54" s="2"/>
      <c r="NOD54" s="2"/>
      <c r="NOE54" s="2"/>
      <c r="NOF54" s="2"/>
      <c r="NOG54" s="2"/>
      <c r="NOH54" s="2"/>
      <c r="NOI54" s="2"/>
      <c r="NOJ54" s="2"/>
      <c r="NOK54" s="2"/>
      <c r="NOL54" s="2"/>
      <c r="NOM54" s="2"/>
      <c r="NON54" s="2"/>
      <c r="NOO54" s="2"/>
      <c r="NOP54" s="2"/>
      <c r="NOQ54" s="2"/>
      <c r="NOR54" s="2"/>
      <c r="NOS54" s="2"/>
      <c r="NOT54" s="2"/>
      <c r="NOU54" s="2"/>
      <c r="NOV54" s="2"/>
      <c r="NOW54" s="2"/>
      <c r="NOX54" s="2"/>
      <c r="NOY54" s="2"/>
      <c r="NOZ54" s="2"/>
      <c r="NPA54" s="2"/>
      <c r="NPB54" s="2"/>
      <c r="NPC54" s="2"/>
      <c r="NPD54" s="2"/>
      <c r="NPE54" s="2"/>
      <c r="NPF54" s="2"/>
      <c r="NPG54" s="2"/>
      <c r="NPH54" s="2"/>
      <c r="NPI54" s="2"/>
      <c r="NPJ54" s="2"/>
      <c r="NPK54" s="2"/>
      <c r="NPL54" s="2"/>
      <c r="NPM54" s="2"/>
      <c r="NPN54" s="2"/>
      <c r="NPO54" s="2"/>
      <c r="NPP54" s="2"/>
      <c r="NPQ54" s="2"/>
      <c r="NPR54" s="2"/>
      <c r="NPS54" s="2"/>
      <c r="NPT54" s="2"/>
      <c r="NPU54" s="2"/>
      <c r="NPV54" s="2"/>
      <c r="NPW54" s="2"/>
      <c r="NPX54" s="2"/>
      <c r="NPY54" s="2"/>
      <c r="NPZ54" s="2"/>
      <c r="NQA54" s="2"/>
      <c r="NQB54" s="2"/>
      <c r="NQC54" s="2"/>
      <c r="NQD54" s="2"/>
      <c r="NQE54" s="2"/>
      <c r="NQF54" s="2"/>
      <c r="NQG54" s="2"/>
      <c r="NQH54" s="2"/>
      <c r="NQI54" s="2"/>
      <c r="NQJ54" s="2"/>
      <c r="NQK54" s="2"/>
      <c r="NQL54" s="2"/>
      <c r="NQM54" s="2"/>
      <c r="NQN54" s="2"/>
      <c r="NQO54" s="2"/>
      <c r="NQP54" s="2"/>
      <c r="NQQ54" s="2"/>
      <c r="NQR54" s="2"/>
      <c r="NQS54" s="2"/>
      <c r="NQT54" s="2"/>
      <c r="NQU54" s="2"/>
      <c r="NQV54" s="2"/>
      <c r="NQW54" s="2"/>
      <c r="NQX54" s="2"/>
      <c r="NQY54" s="2"/>
      <c r="NQZ54" s="2"/>
      <c r="NRA54" s="2"/>
      <c r="NRB54" s="2"/>
      <c r="NRC54" s="2"/>
      <c r="NRD54" s="2"/>
      <c r="NRE54" s="2"/>
      <c r="NRF54" s="2"/>
      <c r="NRG54" s="2"/>
      <c r="NRH54" s="2"/>
      <c r="NRI54" s="2"/>
      <c r="NRJ54" s="2"/>
      <c r="NRK54" s="2"/>
      <c r="NRL54" s="2"/>
      <c r="NRM54" s="2"/>
      <c r="NRN54" s="2"/>
      <c r="NRO54" s="2"/>
      <c r="NRP54" s="2"/>
      <c r="NRQ54" s="2"/>
      <c r="NRR54" s="2"/>
      <c r="NRS54" s="2"/>
      <c r="NRT54" s="2"/>
      <c r="NRU54" s="2"/>
      <c r="NRV54" s="2"/>
      <c r="NRW54" s="2"/>
      <c r="NRX54" s="2"/>
      <c r="NRY54" s="2"/>
      <c r="NRZ54" s="2"/>
      <c r="NSA54" s="2"/>
      <c r="NSB54" s="2"/>
      <c r="NSC54" s="2"/>
      <c r="NSD54" s="2"/>
      <c r="NSE54" s="2"/>
      <c r="NSF54" s="2"/>
      <c r="NSG54" s="2"/>
      <c r="NSH54" s="2"/>
      <c r="NSI54" s="2"/>
      <c r="NSJ54" s="2"/>
      <c r="NSK54" s="2"/>
      <c r="NSL54" s="2"/>
      <c r="NSM54" s="2"/>
      <c r="NSN54" s="2"/>
      <c r="NSO54" s="2"/>
      <c r="NSP54" s="2"/>
      <c r="NSQ54" s="2"/>
      <c r="NSR54" s="2"/>
      <c r="NSS54" s="2"/>
      <c r="NST54" s="2"/>
      <c r="NSU54" s="2"/>
      <c r="NSV54" s="2"/>
      <c r="NSW54" s="2"/>
      <c r="NSX54" s="2"/>
      <c r="NSY54" s="2"/>
      <c r="NSZ54" s="2"/>
      <c r="NTA54" s="2"/>
      <c r="NTB54" s="2"/>
      <c r="NTC54" s="2"/>
      <c r="NTD54" s="2"/>
      <c r="NTE54" s="2"/>
      <c r="NTF54" s="2"/>
      <c r="NTG54" s="2"/>
      <c r="NTH54" s="2"/>
      <c r="NTI54" s="2"/>
      <c r="NTJ54" s="2"/>
      <c r="NTK54" s="2"/>
      <c r="NTL54" s="2"/>
      <c r="NTM54" s="2"/>
      <c r="NTN54" s="2"/>
      <c r="NTO54" s="2"/>
      <c r="NTP54" s="2"/>
      <c r="NTQ54" s="2"/>
      <c r="NTR54" s="2"/>
      <c r="NTS54" s="2"/>
      <c r="NTT54" s="2"/>
      <c r="NTU54" s="2"/>
      <c r="NTV54" s="2"/>
      <c r="NTW54" s="2"/>
      <c r="NTX54" s="2"/>
      <c r="NTY54" s="2"/>
      <c r="NTZ54" s="2"/>
      <c r="NUA54" s="2"/>
      <c r="NUB54" s="2"/>
      <c r="NUC54" s="2"/>
      <c r="NUD54" s="2"/>
      <c r="NUE54" s="2"/>
      <c r="NUF54" s="2"/>
      <c r="NUG54" s="2"/>
      <c r="NUH54" s="2"/>
      <c r="NUI54" s="2"/>
      <c r="NUJ54" s="2"/>
      <c r="NUK54" s="2"/>
      <c r="NUL54" s="2"/>
      <c r="NUM54" s="2"/>
      <c r="NUN54" s="2"/>
      <c r="NUO54" s="2"/>
      <c r="NUP54" s="2"/>
      <c r="NUQ54" s="2"/>
      <c r="NUR54" s="2"/>
      <c r="NUS54" s="2"/>
      <c r="NUT54" s="2"/>
      <c r="NUU54" s="2"/>
      <c r="NUV54" s="2"/>
      <c r="NUW54" s="2"/>
      <c r="NUX54" s="2"/>
      <c r="NUY54" s="2"/>
      <c r="NUZ54" s="2"/>
      <c r="NVA54" s="2"/>
      <c r="NVB54" s="2"/>
      <c r="NVC54" s="2"/>
      <c r="NVD54" s="2"/>
      <c r="NVE54" s="2"/>
      <c r="NVF54" s="2"/>
      <c r="NVG54" s="2"/>
      <c r="NVH54" s="2"/>
      <c r="NVI54" s="2"/>
      <c r="NVJ54" s="2"/>
      <c r="NVK54" s="2"/>
      <c r="NVL54" s="2"/>
      <c r="NVM54" s="2"/>
      <c r="NVN54" s="2"/>
      <c r="NVO54" s="2"/>
      <c r="NVP54" s="2"/>
      <c r="NVQ54" s="2"/>
      <c r="NVR54" s="2"/>
      <c r="NVS54" s="2"/>
      <c r="NVT54" s="2"/>
      <c r="NVU54" s="2"/>
      <c r="NVV54" s="2"/>
      <c r="NVW54" s="2"/>
      <c r="NVX54" s="2"/>
      <c r="NVY54" s="2"/>
      <c r="NVZ54" s="2"/>
      <c r="NWA54" s="2"/>
      <c r="NWB54" s="2"/>
      <c r="NWC54" s="2"/>
      <c r="NWD54" s="2"/>
      <c r="NWE54" s="2"/>
      <c r="NWF54" s="2"/>
      <c r="NWG54" s="2"/>
      <c r="NWH54" s="2"/>
      <c r="NWI54" s="2"/>
      <c r="NWJ54" s="2"/>
      <c r="NWK54" s="2"/>
      <c r="NWL54" s="2"/>
      <c r="NWM54" s="2"/>
      <c r="NWN54" s="2"/>
      <c r="NWO54" s="2"/>
      <c r="NWP54" s="2"/>
      <c r="NWQ54" s="2"/>
      <c r="NWR54" s="2"/>
      <c r="NWS54" s="2"/>
      <c r="NWT54" s="2"/>
      <c r="NWU54" s="2"/>
      <c r="NWV54" s="2"/>
      <c r="NWW54" s="2"/>
      <c r="NWX54" s="2"/>
      <c r="NWY54" s="2"/>
      <c r="NWZ54" s="2"/>
      <c r="NXA54" s="2"/>
      <c r="NXB54" s="2"/>
      <c r="NXC54" s="2"/>
      <c r="NXD54" s="2"/>
      <c r="NXE54" s="2"/>
      <c r="NXF54" s="2"/>
      <c r="NXG54" s="2"/>
      <c r="NXH54" s="2"/>
      <c r="NXI54" s="2"/>
      <c r="NXJ54" s="2"/>
      <c r="NXK54" s="2"/>
      <c r="NXL54" s="2"/>
      <c r="NXM54" s="2"/>
      <c r="NXN54" s="2"/>
      <c r="NXO54" s="2"/>
      <c r="NXP54" s="2"/>
      <c r="NXQ54" s="2"/>
      <c r="NXR54" s="2"/>
      <c r="NXS54" s="2"/>
      <c r="NXT54" s="2"/>
      <c r="NXU54" s="2"/>
      <c r="NXV54" s="2"/>
      <c r="NXW54" s="2"/>
      <c r="NXX54" s="2"/>
      <c r="NXY54" s="2"/>
      <c r="NXZ54" s="2"/>
      <c r="NYA54" s="2"/>
      <c r="NYB54" s="2"/>
      <c r="NYC54" s="2"/>
      <c r="NYD54" s="2"/>
      <c r="NYE54" s="2"/>
      <c r="NYF54" s="2"/>
      <c r="NYG54" s="2"/>
      <c r="NYH54" s="2"/>
      <c r="NYI54" s="2"/>
      <c r="NYJ54" s="2"/>
      <c r="NYK54" s="2"/>
      <c r="NYL54" s="2"/>
      <c r="NYM54" s="2"/>
      <c r="NYN54" s="2"/>
      <c r="NYO54" s="2"/>
      <c r="NYP54" s="2"/>
      <c r="NYQ54" s="2"/>
      <c r="NYR54" s="2"/>
      <c r="NYS54" s="2"/>
      <c r="NYT54" s="2"/>
      <c r="NYU54" s="2"/>
      <c r="NYV54" s="2"/>
      <c r="NYW54" s="2"/>
      <c r="NYX54" s="2"/>
      <c r="NYY54" s="2"/>
      <c r="NYZ54" s="2"/>
      <c r="NZA54" s="2"/>
      <c r="NZB54" s="2"/>
      <c r="NZC54" s="2"/>
      <c r="NZD54" s="2"/>
      <c r="NZE54" s="2"/>
      <c r="NZF54" s="2"/>
      <c r="NZG54" s="2"/>
      <c r="NZH54" s="2"/>
      <c r="NZI54" s="2"/>
      <c r="NZJ54" s="2"/>
      <c r="NZK54" s="2"/>
      <c r="NZL54" s="2"/>
      <c r="NZM54" s="2"/>
      <c r="NZN54" s="2"/>
      <c r="NZO54" s="2"/>
      <c r="NZP54" s="2"/>
      <c r="NZQ54" s="2"/>
      <c r="NZR54" s="2"/>
      <c r="NZS54" s="2"/>
      <c r="NZT54" s="2"/>
      <c r="NZU54" s="2"/>
      <c r="NZV54" s="2"/>
      <c r="NZW54" s="2"/>
      <c r="NZX54" s="2"/>
      <c r="NZY54" s="2"/>
      <c r="NZZ54" s="2"/>
      <c r="OAA54" s="2"/>
      <c r="OAB54" s="2"/>
      <c r="OAC54" s="2"/>
      <c r="OAD54" s="2"/>
      <c r="OAE54" s="2"/>
      <c r="OAF54" s="2"/>
      <c r="OAG54" s="2"/>
      <c r="OAH54" s="2"/>
      <c r="OAI54" s="2"/>
      <c r="OAJ54" s="2"/>
      <c r="OAK54" s="2"/>
      <c r="OAL54" s="2"/>
      <c r="OAM54" s="2"/>
      <c r="OAN54" s="2"/>
      <c r="OAO54" s="2"/>
      <c r="OAP54" s="2"/>
      <c r="OAQ54" s="2"/>
      <c r="OAR54" s="2"/>
      <c r="OAS54" s="2"/>
      <c r="OAT54" s="2"/>
      <c r="OAU54" s="2"/>
      <c r="OAV54" s="2"/>
      <c r="OAW54" s="2"/>
      <c r="OAX54" s="2"/>
      <c r="OAY54" s="2"/>
      <c r="OAZ54" s="2"/>
      <c r="OBA54" s="2"/>
      <c r="OBB54" s="2"/>
      <c r="OBC54" s="2"/>
      <c r="OBD54" s="2"/>
      <c r="OBE54" s="2"/>
      <c r="OBF54" s="2"/>
      <c r="OBG54" s="2"/>
      <c r="OBH54" s="2"/>
      <c r="OBI54" s="2"/>
      <c r="OBJ54" s="2"/>
      <c r="OBK54" s="2"/>
      <c r="OBL54" s="2"/>
      <c r="OBM54" s="2"/>
      <c r="OBN54" s="2"/>
      <c r="OBO54" s="2"/>
      <c r="OBP54" s="2"/>
      <c r="OBQ54" s="2"/>
      <c r="OBR54" s="2"/>
      <c r="OBS54" s="2"/>
      <c r="OBT54" s="2"/>
      <c r="OBU54" s="2"/>
      <c r="OBV54" s="2"/>
      <c r="OBW54" s="2"/>
      <c r="OBX54" s="2"/>
      <c r="OBY54" s="2"/>
      <c r="OBZ54" s="2"/>
      <c r="OCA54" s="2"/>
      <c r="OCB54" s="2"/>
      <c r="OCC54" s="2"/>
      <c r="OCD54" s="2"/>
      <c r="OCE54" s="2"/>
      <c r="OCF54" s="2"/>
      <c r="OCG54" s="2"/>
      <c r="OCH54" s="2"/>
      <c r="OCI54" s="2"/>
      <c r="OCJ54" s="2"/>
      <c r="OCK54" s="2"/>
      <c r="OCL54" s="2"/>
      <c r="OCM54" s="2"/>
      <c r="OCN54" s="2"/>
      <c r="OCO54" s="2"/>
      <c r="OCP54" s="2"/>
      <c r="OCQ54" s="2"/>
      <c r="OCR54" s="2"/>
      <c r="OCS54" s="2"/>
      <c r="OCT54" s="2"/>
      <c r="OCU54" s="2"/>
      <c r="OCV54" s="2"/>
      <c r="OCW54" s="2"/>
      <c r="OCX54" s="2"/>
      <c r="OCY54" s="2"/>
      <c r="OCZ54" s="2"/>
      <c r="ODA54" s="2"/>
      <c r="ODB54" s="2"/>
      <c r="ODC54" s="2"/>
      <c r="ODD54" s="2"/>
      <c r="ODE54" s="2"/>
      <c r="ODF54" s="2"/>
      <c r="ODG54" s="2"/>
      <c r="ODH54" s="2"/>
      <c r="ODI54" s="2"/>
      <c r="ODJ54" s="2"/>
      <c r="ODK54" s="2"/>
      <c r="ODL54" s="2"/>
      <c r="ODM54" s="2"/>
      <c r="ODN54" s="2"/>
      <c r="ODO54" s="2"/>
      <c r="ODP54" s="2"/>
      <c r="ODQ54" s="2"/>
      <c r="ODR54" s="2"/>
      <c r="ODS54" s="2"/>
      <c r="ODT54" s="2"/>
      <c r="ODU54" s="2"/>
      <c r="ODV54" s="2"/>
      <c r="ODW54" s="2"/>
      <c r="ODX54" s="2"/>
      <c r="ODY54" s="2"/>
      <c r="ODZ54" s="2"/>
      <c r="OEA54" s="2"/>
      <c r="OEB54" s="2"/>
      <c r="OEC54" s="2"/>
      <c r="OED54" s="2"/>
      <c r="OEE54" s="2"/>
      <c r="OEF54" s="2"/>
      <c r="OEG54" s="2"/>
      <c r="OEH54" s="2"/>
      <c r="OEI54" s="2"/>
      <c r="OEJ54" s="2"/>
      <c r="OEK54" s="2"/>
      <c r="OEL54" s="2"/>
      <c r="OEM54" s="2"/>
      <c r="OEN54" s="2"/>
      <c r="OEO54" s="2"/>
      <c r="OEP54" s="2"/>
      <c r="OEQ54" s="2"/>
      <c r="OER54" s="2"/>
      <c r="OES54" s="2"/>
      <c r="OET54" s="2"/>
      <c r="OEU54" s="2"/>
      <c r="OEV54" s="2"/>
      <c r="OEW54" s="2"/>
      <c r="OEX54" s="2"/>
      <c r="OEY54" s="2"/>
      <c r="OEZ54" s="2"/>
      <c r="OFA54" s="2"/>
      <c r="OFB54" s="2"/>
      <c r="OFC54" s="2"/>
      <c r="OFD54" s="2"/>
      <c r="OFE54" s="2"/>
      <c r="OFF54" s="2"/>
      <c r="OFG54" s="2"/>
      <c r="OFH54" s="2"/>
      <c r="OFI54" s="2"/>
      <c r="OFJ54" s="2"/>
      <c r="OFK54" s="2"/>
      <c r="OFL54" s="2"/>
      <c r="OFM54" s="2"/>
      <c r="OFN54" s="2"/>
      <c r="OFO54" s="2"/>
      <c r="OFP54" s="2"/>
      <c r="OFQ54" s="2"/>
      <c r="OFR54" s="2"/>
      <c r="OFS54" s="2"/>
      <c r="OFT54" s="2"/>
      <c r="OFU54" s="2"/>
      <c r="OFV54" s="2"/>
      <c r="OFW54" s="2"/>
      <c r="OFX54" s="2"/>
      <c r="OFY54" s="2"/>
      <c r="OFZ54" s="2"/>
      <c r="OGA54" s="2"/>
      <c r="OGB54" s="2"/>
      <c r="OGC54" s="2"/>
      <c r="OGD54" s="2"/>
      <c r="OGE54" s="2"/>
      <c r="OGF54" s="2"/>
      <c r="OGG54" s="2"/>
      <c r="OGH54" s="2"/>
      <c r="OGI54" s="2"/>
      <c r="OGJ54" s="2"/>
      <c r="OGK54" s="2"/>
      <c r="OGL54" s="2"/>
      <c r="OGM54" s="2"/>
      <c r="OGN54" s="2"/>
      <c r="OGO54" s="2"/>
      <c r="OGP54" s="2"/>
      <c r="OGQ54" s="2"/>
      <c r="OGR54" s="2"/>
      <c r="OGS54" s="2"/>
      <c r="OGT54" s="2"/>
      <c r="OGU54" s="2"/>
      <c r="OGV54" s="2"/>
      <c r="OGW54" s="2"/>
      <c r="OGX54" s="2"/>
      <c r="OGY54" s="2"/>
      <c r="OGZ54" s="2"/>
      <c r="OHA54" s="2"/>
      <c r="OHB54" s="2"/>
      <c r="OHC54" s="2"/>
      <c r="OHD54" s="2"/>
      <c r="OHE54" s="2"/>
      <c r="OHF54" s="2"/>
      <c r="OHG54" s="2"/>
      <c r="OHH54" s="2"/>
      <c r="OHI54" s="2"/>
      <c r="OHJ54" s="2"/>
      <c r="OHK54" s="2"/>
      <c r="OHL54" s="2"/>
      <c r="OHM54" s="2"/>
      <c r="OHN54" s="2"/>
      <c r="OHO54" s="2"/>
      <c r="OHP54" s="2"/>
      <c r="OHQ54" s="2"/>
      <c r="OHR54" s="2"/>
      <c r="OHS54" s="2"/>
      <c r="OHT54" s="2"/>
      <c r="OHU54" s="2"/>
      <c r="OHV54" s="2"/>
      <c r="OHW54" s="2"/>
      <c r="OHX54" s="2"/>
      <c r="OHY54" s="2"/>
      <c r="OHZ54" s="2"/>
      <c r="OIA54" s="2"/>
      <c r="OIB54" s="2"/>
      <c r="OIC54" s="2"/>
      <c r="OID54" s="2"/>
      <c r="OIE54" s="2"/>
      <c r="OIF54" s="2"/>
      <c r="OIG54" s="2"/>
      <c r="OIH54" s="2"/>
      <c r="OII54" s="2"/>
      <c r="OIJ54" s="2"/>
      <c r="OIK54" s="2"/>
      <c r="OIL54" s="2"/>
      <c r="OIM54" s="2"/>
      <c r="OIN54" s="2"/>
      <c r="OIO54" s="2"/>
      <c r="OIP54" s="2"/>
      <c r="OIQ54" s="2"/>
      <c r="OIR54" s="2"/>
      <c r="OIS54" s="2"/>
      <c r="OIT54" s="2"/>
      <c r="OIU54" s="2"/>
      <c r="OIV54" s="2"/>
      <c r="OIW54" s="2"/>
      <c r="OIX54" s="2"/>
      <c r="OIY54" s="2"/>
      <c r="OIZ54" s="2"/>
      <c r="OJA54" s="2"/>
      <c r="OJB54" s="2"/>
      <c r="OJC54" s="2"/>
      <c r="OJD54" s="2"/>
      <c r="OJE54" s="2"/>
      <c r="OJF54" s="2"/>
      <c r="OJG54" s="2"/>
      <c r="OJH54" s="2"/>
      <c r="OJI54" s="2"/>
      <c r="OJJ54" s="2"/>
      <c r="OJK54" s="2"/>
      <c r="OJL54" s="2"/>
      <c r="OJM54" s="2"/>
      <c r="OJN54" s="2"/>
      <c r="OJO54" s="2"/>
      <c r="OJP54" s="2"/>
      <c r="OJQ54" s="2"/>
      <c r="OJR54" s="2"/>
      <c r="OJS54" s="2"/>
      <c r="OJT54" s="2"/>
      <c r="OJU54" s="2"/>
      <c r="OJV54" s="2"/>
      <c r="OJW54" s="2"/>
      <c r="OJX54" s="2"/>
      <c r="OJY54" s="2"/>
      <c r="OJZ54" s="2"/>
      <c r="OKA54" s="2"/>
      <c r="OKB54" s="2"/>
      <c r="OKC54" s="2"/>
      <c r="OKD54" s="2"/>
      <c r="OKE54" s="2"/>
      <c r="OKF54" s="2"/>
      <c r="OKG54" s="2"/>
      <c r="OKH54" s="2"/>
      <c r="OKI54" s="2"/>
      <c r="OKJ54" s="2"/>
      <c r="OKK54" s="2"/>
      <c r="OKL54" s="2"/>
      <c r="OKM54" s="2"/>
      <c r="OKN54" s="2"/>
      <c r="OKO54" s="2"/>
      <c r="OKP54" s="2"/>
      <c r="OKQ54" s="2"/>
      <c r="OKR54" s="2"/>
      <c r="OKS54" s="2"/>
      <c r="OKT54" s="2"/>
      <c r="OKU54" s="2"/>
      <c r="OKV54" s="2"/>
      <c r="OKW54" s="2"/>
      <c r="OKX54" s="2"/>
      <c r="OKY54" s="2"/>
      <c r="OKZ54" s="2"/>
      <c r="OLA54" s="2"/>
      <c r="OLB54" s="2"/>
      <c r="OLC54" s="2"/>
      <c r="OLD54" s="2"/>
      <c r="OLE54" s="2"/>
      <c r="OLF54" s="2"/>
      <c r="OLG54" s="2"/>
      <c r="OLH54" s="2"/>
      <c r="OLI54" s="2"/>
      <c r="OLJ54" s="2"/>
      <c r="OLK54" s="2"/>
      <c r="OLL54" s="2"/>
      <c r="OLM54" s="2"/>
      <c r="OLN54" s="2"/>
      <c r="OLO54" s="2"/>
      <c r="OLP54" s="2"/>
      <c r="OLQ54" s="2"/>
      <c r="OLR54" s="2"/>
      <c r="OLS54" s="2"/>
      <c r="OLT54" s="2"/>
      <c r="OLU54" s="2"/>
      <c r="OLV54" s="2"/>
      <c r="OLW54" s="2"/>
      <c r="OLX54" s="2"/>
      <c r="OLY54" s="2"/>
      <c r="OLZ54" s="2"/>
      <c r="OMA54" s="2"/>
      <c r="OMB54" s="2"/>
      <c r="OMC54" s="2"/>
      <c r="OMD54" s="2"/>
      <c r="OME54" s="2"/>
      <c r="OMF54" s="2"/>
      <c r="OMG54" s="2"/>
      <c r="OMH54" s="2"/>
      <c r="OMI54" s="2"/>
      <c r="OMJ54" s="2"/>
      <c r="OMK54" s="2"/>
      <c r="OML54" s="2"/>
      <c r="OMM54" s="2"/>
      <c r="OMN54" s="2"/>
      <c r="OMO54" s="2"/>
      <c r="OMP54" s="2"/>
      <c r="OMQ54" s="2"/>
      <c r="OMR54" s="2"/>
      <c r="OMS54" s="2"/>
      <c r="OMT54" s="2"/>
      <c r="OMU54" s="2"/>
      <c r="OMV54" s="2"/>
      <c r="OMW54" s="2"/>
      <c r="OMX54" s="2"/>
      <c r="OMY54" s="2"/>
      <c r="OMZ54" s="2"/>
      <c r="ONA54" s="2"/>
      <c r="ONB54" s="2"/>
      <c r="ONC54" s="2"/>
      <c r="OND54" s="2"/>
      <c r="ONE54" s="2"/>
      <c r="ONF54" s="2"/>
      <c r="ONG54" s="2"/>
      <c r="ONH54" s="2"/>
      <c r="ONI54" s="2"/>
      <c r="ONJ54" s="2"/>
      <c r="ONK54" s="2"/>
      <c r="ONL54" s="2"/>
      <c r="ONM54" s="2"/>
      <c r="ONN54" s="2"/>
      <c r="ONO54" s="2"/>
      <c r="ONP54" s="2"/>
      <c r="ONQ54" s="2"/>
      <c r="ONR54" s="2"/>
      <c r="ONS54" s="2"/>
      <c r="ONT54" s="2"/>
      <c r="ONU54" s="2"/>
      <c r="ONV54" s="2"/>
      <c r="ONW54" s="2"/>
      <c r="ONX54" s="2"/>
      <c r="ONY54" s="2"/>
      <c r="ONZ54" s="2"/>
      <c r="OOA54" s="2"/>
      <c r="OOB54" s="2"/>
      <c r="OOC54" s="2"/>
      <c r="OOD54" s="2"/>
      <c r="OOE54" s="2"/>
      <c r="OOF54" s="2"/>
      <c r="OOG54" s="2"/>
      <c r="OOH54" s="2"/>
      <c r="OOI54" s="2"/>
      <c r="OOJ54" s="2"/>
      <c r="OOK54" s="2"/>
      <c r="OOL54" s="2"/>
      <c r="OOM54" s="2"/>
      <c r="OON54" s="2"/>
      <c r="OOO54" s="2"/>
      <c r="OOP54" s="2"/>
      <c r="OOQ54" s="2"/>
      <c r="OOR54" s="2"/>
      <c r="OOS54" s="2"/>
      <c r="OOT54" s="2"/>
      <c r="OOU54" s="2"/>
      <c r="OOV54" s="2"/>
      <c r="OOW54" s="2"/>
      <c r="OOX54" s="2"/>
      <c r="OOY54" s="2"/>
      <c r="OOZ54" s="2"/>
      <c r="OPA54" s="2"/>
      <c r="OPB54" s="2"/>
      <c r="OPC54" s="2"/>
      <c r="OPD54" s="2"/>
      <c r="OPE54" s="2"/>
      <c r="OPF54" s="2"/>
      <c r="OPG54" s="2"/>
      <c r="OPH54" s="2"/>
      <c r="OPI54" s="2"/>
      <c r="OPJ54" s="2"/>
      <c r="OPK54" s="2"/>
      <c r="OPL54" s="2"/>
      <c r="OPM54" s="2"/>
      <c r="OPN54" s="2"/>
      <c r="OPO54" s="2"/>
      <c r="OPP54" s="2"/>
      <c r="OPQ54" s="2"/>
      <c r="OPR54" s="2"/>
      <c r="OPS54" s="2"/>
      <c r="OPT54" s="2"/>
      <c r="OPU54" s="2"/>
      <c r="OPV54" s="2"/>
      <c r="OPW54" s="2"/>
      <c r="OPX54" s="2"/>
      <c r="OPY54" s="2"/>
      <c r="OPZ54" s="2"/>
      <c r="OQA54" s="2"/>
      <c r="OQB54" s="2"/>
      <c r="OQC54" s="2"/>
      <c r="OQD54" s="2"/>
      <c r="OQE54" s="2"/>
      <c r="OQF54" s="2"/>
      <c r="OQG54" s="2"/>
      <c r="OQH54" s="2"/>
      <c r="OQI54" s="2"/>
      <c r="OQJ54" s="2"/>
      <c r="OQK54" s="2"/>
      <c r="OQL54" s="2"/>
      <c r="OQM54" s="2"/>
      <c r="OQN54" s="2"/>
      <c r="OQO54" s="2"/>
      <c r="OQP54" s="2"/>
      <c r="OQQ54" s="2"/>
      <c r="OQR54" s="2"/>
      <c r="OQS54" s="2"/>
      <c r="OQT54" s="2"/>
      <c r="OQU54" s="2"/>
      <c r="OQV54" s="2"/>
      <c r="OQW54" s="2"/>
      <c r="OQX54" s="2"/>
      <c r="OQY54" s="2"/>
      <c r="OQZ54" s="2"/>
      <c r="ORA54" s="2"/>
      <c r="ORB54" s="2"/>
      <c r="ORC54" s="2"/>
      <c r="ORD54" s="2"/>
      <c r="ORE54" s="2"/>
      <c r="ORF54" s="2"/>
      <c r="ORG54" s="2"/>
      <c r="ORH54" s="2"/>
      <c r="ORI54" s="2"/>
      <c r="ORJ54" s="2"/>
      <c r="ORK54" s="2"/>
      <c r="ORL54" s="2"/>
      <c r="ORM54" s="2"/>
      <c r="ORN54" s="2"/>
      <c r="ORO54" s="2"/>
      <c r="ORP54" s="2"/>
      <c r="ORQ54" s="2"/>
      <c r="ORR54" s="2"/>
      <c r="ORS54" s="2"/>
      <c r="ORT54" s="2"/>
      <c r="ORU54" s="2"/>
      <c r="ORV54" s="2"/>
      <c r="ORW54" s="2"/>
      <c r="ORX54" s="2"/>
      <c r="ORY54" s="2"/>
      <c r="ORZ54" s="2"/>
      <c r="OSA54" s="2"/>
      <c r="OSB54" s="2"/>
      <c r="OSC54" s="2"/>
      <c r="OSD54" s="2"/>
      <c r="OSE54" s="2"/>
      <c r="OSF54" s="2"/>
      <c r="OSG54" s="2"/>
      <c r="OSH54" s="2"/>
      <c r="OSI54" s="2"/>
      <c r="OSJ54" s="2"/>
      <c r="OSK54" s="2"/>
      <c r="OSL54" s="2"/>
      <c r="OSM54" s="2"/>
      <c r="OSN54" s="2"/>
      <c r="OSO54" s="2"/>
      <c r="OSP54" s="2"/>
      <c r="OSQ54" s="2"/>
      <c r="OSR54" s="2"/>
      <c r="OSS54" s="2"/>
      <c r="OST54" s="2"/>
      <c r="OSU54" s="2"/>
      <c r="OSV54" s="2"/>
      <c r="OSW54" s="2"/>
      <c r="OSX54" s="2"/>
      <c r="OSY54" s="2"/>
      <c r="OSZ54" s="2"/>
      <c r="OTA54" s="2"/>
      <c r="OTB54" s="2"/>
      <c r="OTC54" s="2"/>
      <c r="OTD54" s="2"/>
      <c r="OTE54" s="2"/>
      <c r="OTF54" s="2"/>
      <c r="OTG54" s="2"/>
      <c r="OTH54" s="2"/>
      <c r="OTI54" s="2"/>
      <c r="OTJ54" s="2"/>
      <c r="OTK54" s="2"/>
      <c r="OTL54" s="2"/>
      <c r="OTM54" s="2"/>
      <c r="OTN54" s="2"/>
      <c r="OTO54" s="2"/>
      <c r="OTP54" s="2"/>
      <c r="OTQ54" s="2"/>
      <c r="OTR54" s="2"/>
      <c r="OTS54" s="2"/>
      <c r="OTT54" s="2"/>
      <c r="OTU54" s="2"/>
      <c r="OTV54" s="2"/>
      <c r="OTW54" s="2"/>
      <c r="OTX54" s="2"/>
      <c r="OTY54" s="2"/>
      <c r="OTZ54" s="2"/>
      <c r="OUA54" s="2"/>
      <c r="OUB54" s="2"/>
      <c r="OUC54" s="2"/>
      <c r="OUD54" s="2"/>
      <c r="OUE54" s="2"/>
      <c r="OUF54" s="2"/>
      <c r="OUG54" s="2"/>
      <c r="OUH54" s="2"/>
      <c r="OUI54" s="2"/>
      <c r="OUJ54" s="2"/>
      <c r="OUK54" s="2"/>
      <c r="OUL54" s="2"/>
      <c r="OUM54" s="2"/>
      <c r="OUN54" s="2"/>
      <c r="OUO54" s="2"/>
      <c r="OUP54" s="2"/>
      <c r="OUQ54" s="2"/>
      <c r="OUR54" s="2"/>
      <c r="OUS54" s="2"/>
      <c r="OUT54" s="2"/>
      <c r="OUU54" s="2"/>
      <c r="OUV54" s="2"/>
      <c r="OUW54" s="2"/>
      <c r="OUX54" s="2"/>
      <c r="OUY54" s="2"/>
      <c r="OUZ54" s="2"/>
      <c r="OVA54" s="2"/>
      <c r="OVB54" s="2"/>
      <c r="OVC54" s="2"/>
      <c r="OVD54" s="2"/>
      <c r="OVE54" s="2"/>
      <c r="OVF54" s="2"/>
      <c r="OVG54" s="2"/>
      <c r="OVH54" s="2"/>
      <c r="OVI54" s="2"/>
      <c r="OVJ54" s="2"/>
      <c r="OVK54" s="2"/>
      <c r="OVL54" s="2"/>
      <c r="OVM54" s="2"/>
      <c r="OVN54" s="2"/>
      <c r="OVO54" s="2"/>
      <c r="OVP54" s="2"/>
      <c r="OVQ54" s="2"/>
      <c r="OVR54" s="2"/>
      <c r="OVS54" s="2"/>
      <c r="OVT54" s="2"/>
      <c r="OVU54" s="2"/>
      <c r="OVV54" s="2"/>
      <c r="OVW54" s="2"/>
      <c r="OVX54" s="2"/>
      <c r="OVY54" s="2"/>
      <c r="OVZ54" s="2"/>
      <c r="OWA54" s="2"/>
      <c r="OWB54" s="2"/>
      <c r="OWC54" s="2"/>
      <c r="OWD54" s="2"/>
      <c r="OWE54" s="2"/>
      <c r="OWF54" s="2"/>
      <c r="OWG54" s="2"/>
      <c r="OWH54" s="2"/>
      <c r="OWI54" s="2"/>
      <c r="OWJ54" s="2"/>
      <c r="OWK54" s="2"/>
      <c r="OWL54" s="2"/>
      <c r="OWM54" s="2"/>
      <c r="OWN54" s="2"/>
      <c r="OWO54" s="2"/>
      <c r="OWP54" s="2"/>
      <c r="OWQ54" s="2"/>
      <c r="OWR54" s="2"/>
      <c r="OWS54" s="2"/>
      <c r="OWT54" s="2"/>
      <c r="OWU54" s="2"/>
      <c r="OWV54" s="2"/>
      <c r="OWW54" s="2"/>
      <c r="OWX54" s="2"/>
      <c r="OWY54" s="2"/>
      <c r="OWZ54" s="2"/>
      <c r="OXA54" s="2"/>
      <c r="OXB54" s="2"/>
      <c r="OXC54" s="2"/>
      <c r="OXD54" s="2"/>
      <c r="OXE54" s="2"/>
      <c r="OXF54" s="2"/>
      <c r="OXG54" s="2"/>
      <c r="OXH54" s="2"/>
      <c r="OXI54" s="2"/>
      <c r="OXJ54" s="2"/>
      <c r="OXK54" s="2"/>
      <c r="OXL54" s="2"/>
      <c r="OXM54" s="2"/>
      <c r="OXN54" s="2"/>
      <c r="OXO54" s="2"/>
      <c r="OXP54" s="2"/>
      <c r="OXQ54" s="2"/>
      <c r="OXR54" s="2"/>
      <c r="OXS54" s="2"/>
      <c r="OXT54" s="2"/>
      <c r="OXU54" s="2"/>
      <c r="OXV54" s="2"/>
      <c r="OXW54" s="2"/>
      <c r="OXX54" s="2"/>
      <c r="OXY54" s="2"/>
      <c r="OXZ54" s="2"/>
      <c r="OYA54" s="2"/>
      <c r="OYB54" s="2"/>
      <c r="OYC54" s="2"/>
      <c r="OYD54" s="2"/>
      <c r="OYE54" s="2"/>
      <c r="OYF54" s="2"/>
      <c r="OYG54" s="2"/>
      <c r="OYH54" s="2"/>
      <c r="OYI54" s="2"/>
      <c r="OYJ54" s="2"/>
      <c r="OYK54" s="2"/>
      <c r="OYL54" s="2"/>
      <c r="OYM54" s="2"/>
      <c r="OYN54" s="2"/>
      <c r="OYO54" s="2"/>
      <c r="OYP54" s="2"/>
      <c r="OYQ54" s="2"/>
      <c r="OYR54" s="2"/>
      <c r="OYS54" s="2"/>
      <c r="OYT54" s="2"/>
      <c r="OYU54" s="2"/>
      <c r="OYV54" s="2"/>
      <c r="OYW54" s="2"/>
      <c r="OYX54" s="2"/>
      <c r="OYY54" s="2"/>
      <c r="OYZ54" s="2"/>
      <c r="OZA54" s="2"/>
      <c r="OZB54" s="2"/>
      <c r="OZC54" s="2"/>
      <c r="OZD54" s="2"/>
      <c r="OZE54" s="2"/>
      <c r="OZF54" s="2"/>
      <c r="OZG54" s="2"/>
      <c r="OZH54" s="2"/>
      <c r="OZI54" s="2"/>
      <c r="OZJ54" s="2"/>
      <c r="OZK54" s="2"/>
      <c r="OZL54" s="2"/>
      <c r="OZM54" s="2"/>
      <c r="OZN54" s="2"/>
      <c r="OZO54" s="2"/>
      <c r="OZP54" s="2"/>
      <c r="OZQ54" s="2"/>
      <c r="OZR54" s="2"/>
      <c r="OZS54" s="2"/>
      <c r="OZT54" s="2"/>
      <c r="OZU54" s="2"/>
      <c r="OZV54" s="2"/>
      <c r="OZW54" s="2"/>
      <c r="OZX54" s="2"/>
      <c r="OZY54" s="2"/>
      <c r="OZZ54" s="2"/>
      <c r="PAA54" s="2"/>
      <c r="PAB54" s="2"/>
      <c r="PAC54" s="2"/>
      <c r="PAD54" s="2"/>
      <c r="PAE54" s="2"/>
      <c r="PAF54" s="2"/>
      <c r="PAG54" s="2"/>
      <c r="PAH54" s="2"/>
      <c r="PAI54" s="2"/>
      <c r="PAJ54" s="2"/>
      <c r="PAK54" s="2"/>
      <c r="PAL54" s="2"/>
      <c r="PAM54" s="2"/>
      <c r="PAN54" s="2"/>
      <c r="PAO54" s="2"/>
      <c r="PAP54" s="2"/>
      <c r="PAQ54" s="2"/>
      <c r="PAR54" s="2"/>
      <c r="PAS54" s="2"/>
      <c r="PAT54" s="2"/>
      <c r="PAU54" s="2"/>
      <c r="PAV54" s="2"/>
      <c r="PAW54" s="2"/>
      <c r="PAX54" s="2"/>
      <c r="PAY54" s="2"/>
      <c r="PAZ54" s="2"/>
      <c r="PBA54" s="2"/>
      <c r="PBB54" s="2"/>
      <c r="PBC54" s="2"/>
      <c r="PBD54" s="2"/>
      <c r="PBE54" s="2"/>
      <c r="PBF54" s="2"/>
      <c r="PBG54" s="2"/>
      <c r="PBH54" s="2"/>
      <c r="PBI54" s="2"/>
      <c r="PBJ54" s="2"/>
      <c r="PBK54" s="2"/>
      <c r="PBL54" s="2"/>
      <c r="PBM54" s="2"/>
      <c r="PBN54" s="2"/>
      <c r="PBO54" s="2"/>
      <c r="PBP54" s="2"/>
      <c r="PBQ54" s="2"/>
      <c r="PBR54" s="2"/>
      <c r="PBS54" s="2"/>
      <c r="PBT54" s="2"/>
      <c r="PBU54" s="2"/>
      <c r="PBV54" s="2"/>
      <c r="PBW54" s="2"/>
      <c r="PBX54" s="2"/>
      <c r="PBY54" s="2"/>
      <c r="PBZ54" s="2"/>
      <c r="PCA54" s="2"/>
      <c r="PCB54" s="2"/>
      <c r="PCC54" s="2"/>
      <c r="PCD54" s="2"/>
      <c r="PCE54" s="2"/>
      <c r="PCF54" s="2"/>
      <c r="PCG54" s="2"/>
      <c r="PCH54" s="2"/>
      <c r="PCI54" s="2"/>
      <c r="PCJ54" s="2"/>
      <c r="PCK54" s="2"/>
      <c r="PCL54" s="2"/>
      <c r="PCM54" s="2"/>
      <c r="PCN54" s="2"/>
      <c r="PCO54" s="2"/>
      <c r="PCP54" s="2"/>
      <c r="PCQ54" s="2"/>
      <c r="PCR54" s="2"/>
      <c r="PCS54" s="2"/>
      <c r="PCT54" s="2"/>
      <c r="PCU54" s="2"/>
      <c r="PCV54" s="2"/>
      <c r="PCW54" s="2"/>
      <c r="PCX54" s="2"/>
      <c r="PCY54" s="2"/>
      <c r="PCZ54" s="2"/>
      <c r="PDA54" s="2"/>
      <c r="PDB54" s="2"/>
      <c r="PDC54" s="2"/>
      <c r="PDD54" s="2"/>
      <c r="PDE54" s="2"/>
      <c r="PDF54" s="2"/>
      <c r="PDG54" s="2"/>
      <c r="PDH54" s="2"/>
      <c r="PDI54" s="2"/>
      <c r="PDJ54" s="2"/>
      <c r="PDK54" s="2"/>
      <c r="PDL54" s="2"/>
      <c r="PDM54" s="2"/>
      <c r="PDN54" s="2"/>
      <c r="PDO54" s="2"/>
      <c r="PDP54" s="2"/>
      <c r="PDQ54" s="2"/>
      <c r="PDR54" s="2"/>
      <c r="PDS54" s="2"/>
      <c r="PDT54" s="2"/>
      <c r="PDU54" s="2"/>
      <c r="PDV54" s="2"/>
      <c r="PDW54" s="2"/>
      <c r="PDX54" s="2"/>
      <c r="PDY54" s="2"/>
      <c r="PDZ54" s="2"/>
      <c r="PEA54" s="2"/>
      <c r="PEB54" s="2"/>
      <c r="PEC54" s="2"/>
      <c r="PED54" s="2"/>
      <c r="PEE54" s="2"/>
      <c r="PEF54" s="2"/>
      <c r="PEG54" s="2"/>
      <c r="PEH54" s="2"/>
      <c r="PEI54" s="2"/>
      <c r="PEJ54" s="2"/>
      <c r="PEK54" s="2"/>
      <c r="PEL54" s="2"/>
      <c r="PEM54" s="2"/>
      <c r="PEN54" s="2"/>
      <c r="PEO54" s="2"/>
      <c r="PEP54" s="2"/>
      <c r="PEQ54" s="2"/>
      <c r="PER54" s="2"/>
      <c r="PES54" s="2"/>
      <c r="PET54" s="2"/>
      <c r="PEU54" s="2"/>
      <c r="PEV54" s="2"/>
      <c r="PEW54" s="2"/>
      <c r="PEX54" s="2"/>
      <c r="PEY54" s="2"/>
      <c r="PEZ54" s="2"/>
      <c r="PFA54" s="2"/>
      <c r="PFB54" s="2"/>
      <c r="PFC54" s="2"/>
      <c r="PFD54" s="2"/>
      <c r="PFE54" s="2"/>
      <c r="PFF54" s="2"/>
      <c r="PFG54" s="2"/>
      <c r="PFH54" s="2"/>
      <c r="PFI54" s="2"/>
      <c r="PFJ54" s="2"/>
      <c r="PFK54" s="2"/>
      <c r="PFL54" s="2"/>
      <c r="PFM54" s="2"/>
      <c r="PFN54" s="2"/>
      <c r="PFO54" s="2"/>
      <c r="PFP54" s="2"/>
      <c r="PFQ54" s="2"/>
      <c r="PFR54" s="2"/>
      <c r="PFS54" s="2"/>
      <c r="PFT54" s="2"/>
      <c r="PFU54" s="2"/>
      <c r="PFV54" s="2"/>
      <c r="PFW54" s="2"/>
      <c r="PFX54" s="2"/>
      <c r="PFY54" s="2"/>
      <c r="PFZ54" s="2"/>
      <c r="PGA54" s="2"/>
      <c r="PGB54" s="2"/>
      <c r="PGC54" s="2"/>
      <c r="PGD54" s="2"/>
      <c r="PGE54" s="2"/>
      <c r="PGF54" s="2"/>
      <c r="PGG54" s="2"/>
      <c r="PGH54" s="2"/>
      <c r="PGI54" s="2"/>
      <c r="PGJ54" s="2"/>
      <c r="PGK54" s="2"/>
      <c r="PGL54" s="2"/>
      <c r="PGM54" s="2"/>
      <c r="PGN54" s="2"/>
      <c r="PGO54" s="2"/>
      <c r="PGP54" s="2"/>
      <c r="PGQ54" s="2"/>
      <c r="PGR54" s="2"/>
      <c r="PGS54" s="2"/>
      <c r="PGT54" s="2"/>
      <c r="PGU54" s="2"/>
      <c r="PGV54" s="2"/>
      <c r="PGW54" s="2"/>
      <c r="PGX54" s="2"/>
      <c r="PGY54" s="2"/>
      <c r="PGZ54" s="2"/>
      <c r="PHA54" s="2"/>
      <c r="PHB54" s="2"/>
      <c r="PHC54" s="2"/>
      <c r="PHD54" s="2"/>
      <c r="PHE54" s="2"/>
      <c r="PHF54" s="2"/>
      <c r="PHG54" s="2"/>
      <c r="PHH54" s="2"/>
      <c r="PHI54" s="2"/>
      <c r="PHJ54" s="2"/>
      <c r="PHK54" s="2"/>
      <c r="PHL54" s="2"/>
      <c r="PHM54" s="2"/>
      <c r="PHN54" s="2"/>
      <c r="PHO54" s="2"/>
      <c r="PHP54" s="2"/>
      <c r="PHQ54" s="2"/>
      <c r="PHR54" s="2"/>
      <c r="PHS54" s="2"/>
      <c r="PHT54" s="2"/>
      <c r="PHU54" s="2"/>
      <c r="PHV54" s="2"/>
      <c r="PHW54" s="2"/>
      <c r="PHX54" s="2"/>
      <c r="PHY54" s="2"/>
      <c r="PHZ54" s="2"/>
      <c r="PIA54" s="2"/>
      <c r="PIB54" s="2"/>
      <c r="PIC54" s="2"/>
      <c r="PID54" s="2"/>
      <c r="PIE54" s="2"/>
      <c r="PIF54" s="2"/>
      <c r="PIG54" s="2"/>
      <c r="PIH54" s="2"/>
      <c r="PII54" s="2"/>
      <c r="PIJ54" s="2"/>
      <c r="PIK54" s="2"/>
      <c r="PIL54" s="2"/>
      <c r="PIM54" s="2"/>
      <c r="PIN54" s="2"/>
      <c r="PIO54" s="2"/>
      <c r="PIP54" s="2"/>
      <c r="PIQ54" s="2"/>
      <c r="PIR54" s="2"/>
      <c r="PIS54" s="2"/>
      <c r="PIT54" s="2"/>
      <c r="PIU54" s="2"/>
      <c r="PIV54" s="2"/>
      <c r="PIW54" s="2"/>
      <c r="PIX54" s="2"/>
      <c r="PIY54" s="2"/>
      <c r="PIZ54" s="2"/>
      <c r="PJA54" s="2"/>
      <c r="PJB54" s="2"/>
      <c r="PJC54" s="2"/>
      <c r="PJD54" s="2"/>
      <c r="PJE54" s="2"/>
      <c r="PJF54" s="2"/>
      <c r="PJG54" s="2"/>
      <c r="PJH54" s="2"/>
      <c r="PJI54" s="2"/>
      <c r="PJJ54" s="2"/>
      <c r="PJK54" s="2"/>
      <c r="PJL54" s="2"/>
      <c r="PJM54" s="2"/>
      <c r="PJN54" s="2"/>
      <c r="PJO54" s="2"/>
      <c r="PJP54" s="2"/>
      <c r="PJQ54" s="2"/>
      <c r="PJR54" s="2"/>
      <c r="PJS54" s="2"/>
      <c r="PJT54" s="2"/>
      <c r="PJU54" s="2"/>
      <c r="PJV54" s="2"/>
      <c r="PJW54" s="2"/>
      <c r="PJX54" s="2"/>
      <c r="PJY54" s="2"/>
      <c r="PJZ54" s="2"/>
      <c r="PKA54" s="2"/>
      <c r="PKB54" s="2"/>
      <c r="PKC54" s="2"/>
      <c r="PKD54" s="2"/>
      <c r="PKE54" s="2"/>
      <c r="PKF54" s="2"/>
      <c r="PKG54" s="2"/>
      <c r="PKH54" s="2"/>
      <c r="PKI54" s="2"/>
      <c r="PKJ54" s="2"/>
      <c r="PKK54" s="2"/>
      <c r="PKL54" s="2"/>
      <c r="PKM54" s="2"/>
      <c r="PKN54" s="2"/>
      <c r="PKO54" s="2"/>
      <c r="PKP54" s="2"/>
      <c r="PKQ54" s="2"/>
      <c r="PKR54" s="2"/>
      <c r="PKS54" s="2"/>
      <c r="PKT54" s="2"/>
      <c r="PKU54" s="2"/>
      <c r="PKV54" s="2"/>
      <c r="PKW54" s="2"/>
      <c r="PKX54" s="2"/>
      <c r="PKY54" s="2"/>
      <c r="PKZ54" s="2"/>
      <c r="PLA54" s="2"/>
      <c r="PLB54" s="2"/>
      <c r="PLC54" s="2"/>
      <c r="PLD54" s="2"/>
      <c r="PLE54" s="2"/>
      <c r="PLF54" s="2"/>
      <c r="PLG54" s="2"/>
      <c r="PLH54" s="2"/>
      <c r="PLI54" s="2"/>
      <c r="PLJ54" s="2"/>
      <c r="PLK54" s="2"/>
      <c r="PLL54" s="2"/>
      <c r="PLM54" s="2"/>
      <c r="PLN54" s="2"/>
      <c r="PLO54" s="2"/>
      <c r="PLP54" s="2"/>
      <c r="PLQ54" s="2"/>
      <c r="PLR54" s="2"/>
      <c r="PLS54" s="2"/>
      <c r="PLT54" s="2"/>
      <c r="PLU54" s="2"/>
      <c r="PLV54" s="2"/>
      <c r="PLW54" s="2"/>
      <c r="PLX54" s="2"/>
      <c r="PLY54" s="2"/>
      <c r="PLZ54" s="2"/>
      <c r="PMA54" s="2"/>
      <c r="PMB54" s="2"/>
      <c r="PMC54" s="2"/>
      <c r="PMD54" s="2"/>
      <c r="PME54" s="2"/>
      <c r="PMF54" s="2"/>
      <c r="PMG54" s="2"/>
      <c r="PMH54" s="2"/>
      <c r="PMI54" s="2"/>
      <c r="PMJ54" s="2"/>
      <c r="PMK54" s="2"/>
      <c r="PML54" s="2"/>
      <c r="PMM54" s="2"/>
      <c r="PMN54" s="2"/>
      <c r="PMO54" s="2"/>
      <c r="PMP54" s="2"/>
      <c r="PMQ54" s="2"/>
      <c r="PMR54" s="2"/>
      <c r="PMS54" s="2"/>
      <c r="PMT54" s="2"/>
      <c r="PMU54" s="2"/>
      <c r="PMV54" s="2"/>
      <c r="PMW54" s="2"/>
      <c r="PMX54" s="2"/>
      <c r="PMY54" s="2"/>
      <c r="PMZ54" s="2"/>
      <c r="PNA54" s="2"/>
      <c r="PNB54" s="2"/>
      <c r="PNC54" s="2"/>
      <c r="PND54" s="2"/>
      <c r="PNE54" s="2"/>
      <c r="PNF54" s="2"/>
      <c r="PNG54" s="2"/>
      <c r="PNH54" s="2"/>
      <c r="PNI54" s="2"/>
      <c r="PNJ54" s="2"/>
      <c r="PNK54" s="2"/>
      <c r="PNL54" s="2"/>
      <c r="PNM54" s="2"/>
      <c r="PNN54" s="2"/>
      <c r="PNO54" s="2"/>
      <c r="PNP54" s="2"/>
      <c r="PNQ54" s="2"/>
      <c r="PNR54" s="2"/>
      <c r="PNS54" s="2"/>
      <c r="PNT54" s="2"/>
      <c r="PNU54" s="2"/>
      <c r="PNV54" s="2"/>
      <c r="PNW54" s="2"/>
      <c r="PNX54" s="2"/>
      <c r="PNY54" s="2"/>
      <c r="PNZ54" s="2"/>
      <c r="POA54" s="2"/>
      <c r="POB54" s="2"/>
      <c r="POC54" s="2"/>
      <c r="POD54" s="2"/>
      <c r="POE54" s="2"/>
      <c r="POF54" s="2"/>
      <c r="POG54" s="2"/>
      <c r="POH54" s="2"/>
      <c r="POI54" s="2"/>
      <c r="POJ54" s="2"/>
      <c r="POK54" s="2"/>
      <c r="POL54" s="2"/>
      <c r="POM54" s="2"/>
      <c r="PON54" s="2"/>
      <c r="POO54" s="2"/>
      <c r="POP54" s="2"/>
      <c r="POQ54" s="2"/>
      <c r="POR54" s="2"/>
      <c r="POS54" s="2"/>
      <c r="POT54" s="2"/>
      <c r="POU54" s="2"/>
      <c r="POV54" s="2"/>
      <c r="POW54" s="2"/>
      <c r="POX54" s="2"/>
      <c r="POY54" s="2"/>
      <c r="POZ54" s="2"/>
      <c r="PPA54" s="2"/>
      <c r="PPB54" s="2"/>
      <c r="PPC54" s="2"/>
      <c r="PPD54" s="2"/>
      <c r="PPE54" s="2"/>
      <c r="PPF54" s="2"/>
      <c r="PPG54" s="2"/>
      <c r="PPH54" s="2"/>
      <c r="PPI54" s="2"/>
      <c r="PPJ54" s="2"/>
      <c r="PPK54" s="2"/>
      <c r="PPL54" s="2"/>
      <c r="PPM54" s="2"/>
      <c r="PPN54" s="2"/>
      <c r="PPO54" s="2"/>
      <c r="PPP54" s="2"/>
      <c r="PPQ54" s="2"/>
      <c r="PPR54" s="2"/>
      <c r="PPS54" s="2"/>
      <c r="PPT54" s="2"/>
      <c r="PPU54" s="2"/>
      <c r="PPV54" s="2"/>
      <c r="PPW54" s="2"/>
      <c r="PPX54" s="2"/>
      <c r="PPY54" s="2"/>
      <c r="PPZ54" s="2"/>
      <c r="PQA54" s="2"/>
      <c r="PQB54" s="2"/>
      <c r="PQC54" s="2"/>
      <c r="PQD54" s="2"/>
      <c r="PQE54" s="2"/>
      <c r="PQF54" s="2"/>
      <c r="PQG54" s="2"/>
      <c r="PQH54" s="2"/>
      <c r="PQI54" s="2"/>
      <c r="PQJ54" s="2"/>
      <c r="PQK54" s="2"/>
      <c r="PQL54" s="2"/>
      <c r="PQM54" s="2"/>
      <c r="PQN54" s="2"/>
      <c r="PQO54" s="2"/>
      <c r="PQP54" s="2"/>
      <c r="PQQ54" s="2"/>
      <c r="PQR54" s="2"/>
      <c r="PQS54" s="2"/>
      <c r="PQT54" s="2"/>
      <c r="PQU54" s="2"/>
      <c r="PQV54" s="2"/>
      <c r="PQW54" s="2"/>
      <c r="PQX54" s="2"/>
      <c r="PQY54" s="2"/>
      <c r="PQZ54" s="2"/>
      <c r="PRA54" s="2"/>
      <c r="PRB54" s="2"/>
      <c r="PRC54" s="2"/>
      <c r="PRD54" s="2"/>
      <c r="PRE54" s="2"/>
      <c r="PRF54" s="2"/>
      <c r="PRG54" s="2"/>
      <c r="PRH54" s="2"/>
      <c r="PRI54" s="2"/>
      <c r="PRJ54" s="2"/>
      <c r="PRK54" s="2"/>
      <c r="PRL54" s="2"/>
      <c r="PRM54" s="2"/>
      <c r="PRN54" s="2"/>
      <c r="PRO54" s="2"/>
      <c r="PRP54" s="2"/>
      <c r="PRQ54" s="2"/>
      <c r="PRR54" s="2"/>
      <c r="PRS54" s="2"/>
      <c r="PRT54" s="2"/>
      <c r="PRU54" s="2"/>
      <c r="PRV54" s="2"/>
      <c r="PRW54" s="2"/>
      <c r="PRX54" s="2"/>
      <c r="PRY54" s="2"/>
      <c r="PRZ54" s="2"/>
      <c r="PSA54" s="2"/>
      <c r="PSB54" s="2"/>
      <c r="PSC54" s="2"/>
      <c r="PSD54" s="2"/>
      <c r="PSE54" s="2"/>
      <c r="PSF54" s="2"/>
      <c r="PSG54" s="2"/>
      <c r="PSH54" s="2"/>
      <c r="PSI54" s="2"/>
      <c r="PSJ54" s="2"/>
      <c r="PSK54" s="2"/>
      <c r="PSL54" s="2"/>
      <c r="PSM54" s="2"/>
      <c r="PSN54" s="2"/>
      <c r="PSO54" s="2"/>
      <c r="PSP54" s="2"/>
      <c r="PSQ54" s="2"/>
      <c r="PSR54" s="2"/>
      <c r="PSS54" s="2"/>
      <c r="PST54" s="2"/>
      <c r="PSU54" s="2"/>
      <c r="PSV54" s="2"/>
      <c r="PSW54" s="2"/>
      <c r="PSX54" s="2"/>
      <c r="PSY54" s="2"/>
      <c r="PSZ54" s="2"/>
      <c r="PTA54" s="2"/>
      <c r="PTB54" s="2"/>
      <c r="PTC54" s="2"/>
      <c r="PTD54" s="2"/>
      <c r="PTE54" s="2"/>
      <c r="PTF54" s="2"/>
      <c r="PTG54" s="2"/>
      <c r="PTH54" s="2"/>
      <c r="PTI54" s="2"/>
      <c r="PTJ54" s="2"/>
      <c r="PTK54" s="2"/>
      <c r="PTL54" s="2"/>
      <c r="PTM54" s="2"/>
      <c r="PTN54" s="2"/>
      <c r="PTO54" s="2"/>
      <c r="PTP54" s="2"/>
      <c r="PTQ54" s="2"/>
      <c r="PTR54" s="2"/>
      <c r="PTS54" s="2"/>
      <c r="PTT54" s="2"/>
      <c r="PTU54" s="2"/>
      <c r="PTV54" s="2"/>
      <c r="PTW54" s="2"/>
      <c r="PTX54" s="2"/>
      <c r="PTY54" s="2"/>
      <c r="PTZ54" s="2"/>
      <c r="PUA54" s="2"/>
      <c r="PUB54" s="2"/>
      <c r="PUC54" s="2"/>
      <c r="PUD54" s="2"/>
      <c r="PUE54" s="2"/>
      <c r="PUF54" s="2"/>
      <c r="PUG54" s="2"/>
      <c r="PUH54" s="2"/>
      <c r="PUI54" s="2"/>
      <c r="PUJ54" s="2"/>
      <c r="PUK54" s="2"/>
      <c r="PUL54" s="2"/>
      <c r="PUM54" s="2"/>
      <c r="PUN54" s="2"/>
      <c r="PUO54" s="2"/>
      <c r="PUP54" s="2"/>
      <c r="PUQ54" s="2"/>
      <c r="PUR54" s="2"/>
      <c r="PUS54" s="2"/>
      <c r="PUT54" s="2"/>
      <c r="PUU54" s="2"/>
      <c r="PUV54" s="2"/>
      <c r="PUW54" s="2"/>
      <c r="PUX54" s="2"/>
      <c r="PUY54" s="2"/>
      <c r="PUZ54" s="2"/>
      <c r="PVA54" s="2"/>
      <c r="PVB54" s="2"/>
      <c r="PVC54" s="2"/>
      <c r="PVD54" s="2"/>
      <c r="PVE54" s="2"/>
      <c r="PVF54" s="2"/>
      <c r="PVG54" s="2"/>
      <c r="PVH54" s="2"/>
      <c r="PVI54" s="2"/>
      <c r="PVJ54" s="2"/>
      <c r="PVK54" s="2"/>
      <c r="PVL54" s="2"/>
      <c r="PVM54" s="2"/>
      <c r="PVN54" s="2"/>
      <c r="PVO54" s="2"/>
      <c r="PVP54" s="2"/>
      <c r="PVQ54" s="2"/>
      <c r="PVR54" s="2"/>
      <c r="PVS54" s="2"/>
      <c r="PVT54" s="2"/>
      <c r="PVU54" s="2"/>
      <c r="PVV54" s="2"/>
      <c r="PVW54" s="2"/>
      <c r="PVX54" s="2"/>
      <c r="PVY54" s="2"/>
      <c r="PVZ54" s="2"/>
      <c r="PWA54" s="2"/>
      <c r="PWB54" s="2"/>
      <c r="PWC54" s="2"/>
      <c r="PWD54" s="2"/>
      <c r="PWE54" s="2"/>
      <c r="PWF54" s="2"/>
      <c r="PWG54" s="2"/>
      <c r="PWH54" s="2"/>
      <c r="PWI54" s="2"/>
      <c r="PWJ54" s="2"/>
      <c r="PWK54" s="2"/>
      <c r="PWL54" s="2"/>
      <c r="PWM54" s="2"/>
      <c r="PWN54" s="2"/>
      <c r="PWO54" s="2"/>
      <c r="PWP54" s="2"/>
      <c r="PWQ54" s="2"/>
      <c r="PWR54" s="2"/>
      <c r="PWS54" s="2"/>
      <c r="PWT54" s="2"/>
      <c r="PWU54" s="2"/>
      <c r="PWV54" s="2"/>
      <c r="PWW54" s="2"/>
      <c r="PWX54" s="2"/>
      <c r="PWY54" s="2"/>
      <c r="PWZ54" s="2"/>
      <c r="PXA54" s="2"/>
      <c r="PXB54" s="2"/>
      <c r="PXC54" s="2"/>
      <c r="PXD54" s="2"/>
      <c r="PXE54" s="2"/>
      <c r="PXF54" s="2"/>
      <c r="PXG54" s="2"/>
      <c r="PXH54" s="2"/>
      <c r="PXI54" s="2"/>
      <c r="PXJ54" s="2"/>
      <c r="PXK54" s="2"/>
      <c r="PXL54" s="2"/>
      <c r="PXM54" s="2"/>
      <c r="PXN54" s="2"/>
      <c r="PXO54" s="2"/>
      <c r="PXP54" s="2"/>
      <c r="PXQ54" s="2"/>
      <c r="PXR54" s="2"/>
      <c r="PXS54" s="2"/>
      <c r="PXT54" s="2"/>
      <c r="PXU54" s="2"/>
      <c r="PXV54" s="2"/>
      <c r="PXW54" s="2"/>
      <c r="PXX54" s="2"/>
      <c r="PXY54" s="2"/>
      <c r="PXZ54" s="2"/>
      <c r="PYA54" s="2"/>
      <c r="PYB54" s="2"/>
      <c r="PYC54" s="2"/>
      <c r="PYD54" s="2"/>
      <c r="PYE54" s="2"/>
      <c r="PYF54" s="2"/>
      <c r="PYG54" s="2"/>
      <c r="PYH54" s="2"/>
      <c r="PYI54" s="2"/>
      <c r="PYJ54" s="2"/>
      <c r="PYK54" s="2"/>
      <c r="PYL54" s="2"/>
      <c r="PYM54" s="2"/>
      <c r="PYN54" s="2"/>
      <c r="PYO54" s="2"/>
      <c r="PYP54" s="2"/>
      <c r="PYQ54" s="2"/>
      <c r="PYR54" s="2"/>
      <c r="PYS54" s="2"/>
      <c r="PYT54" s="2"/>
      <c r="PYU54" s="2"/>
      <c r="PYV54" s="2"/>
      <c r="PYW54" s="2"/>
      <c r="PYX54" s="2"/>
      <c r="PYY54" s="2"/>
      <c r="PYZ54" s="2"/>
      <c r="PZA54" s="2"/>
      <c r="PZB54" s="2"/>
      <c r="PZC54" s="2"/>
      <c r="PZD54" s="2"/>
      <c r="PZE54" s="2"/>
      <c r="PZF54" s="2"/>
      <c r="PZG54" s="2"/>
      <c r="PZH54" s="2"/>
      <c r="PZI54" s="2"/>
      <c r="PZJ54" s="2"/>
      <c r="PZK54" s="2"/>
      <c r="PZL54" s="2"/>
      <c r="PZM54" s="2"/>
      <c r="PZN54" s="2"/>
      <c r="PZO54" s="2"/>
      <c r="PZP54" s="2"/>
      <c r="PZQ54" s="2"/>
      <c r="PZR54" s="2"/>
      <c r="PZS54" s="2"/>
      <c r="PZT54" s="2"/>
      <c r="PZU54" s="2"/>
      <c r="PZV54" s="2"/>
      <c r="PZW54" s="2"/>
      <c r="PZX54" s="2"/>
      <c r="PZY54" s="2"/>
      <c r="PZZ54" s="2"/>
      <c r="QAA54" s="2"/>
      <c r="QAB54" s="2"/>
      <c r="QAC54" s="2"/>
      <c r="QAD54" s="2"/>
      <c r="QAE54" s="2"/>
      <c r="QAF54" s="2"/>
      <c r="QAG54" s="2"/>
      <c r="QAH54" s="2"/>
      <c r="QAI54" s="2"/>
      <c r="QAJ54" s="2"/>
      <c r="QAK54" s="2"/>
      <c r="QAL54" s="2"/>
      <c r="QAM54" s="2"/>
      <c r="QAN54" s="2"/>
      <c r="QAO54" s="2"/>
      <c r="QAP54" s="2"/>
      <c r="QAQ54" s="2"/>
      <c r="QAR54" s="2"/>
      <c r="QAS54" s="2"/>
      <c r="QAT54" s="2"/>
      <c r="QAU54" s="2"/>
      <c r="QAV54" s="2"/>
      <c r="QAW54" s="2"/>
      <c r="QAX54" s="2"/>
      <c r="QAY54" s="2"/>
      <c r="QAZ54" s="2"/>
      <c r="QBA54" s="2"/>
      <c r="QBB54" s="2"/>
      <c r="QBC54" s="2"/>
      <c r="QBD54" s="2"/>
      <c r="QBE54" s="2"/>
      <c r="QBF54" s="2"/>
      <c r="QBG54" s="2"/>
      <c r="QBH54" s="2"/>
      <c r="QBI54" s="2"/>
      <c r="QBJ54" s="2"/>
      <c r="QBK54" s="2"/>
      <c r="QBL54" s="2"/>
      <c r="QBM54" s="2"/>
      <c r="QBN54" s="2"/>
      <c r="QBO54" s="2"/>
      <c r="QBP54" s="2"/>
      <c r="QBQ54" s="2"/>
      <c r="QBR54" s="2"/>
      <c r="QBS54" s="2"/>
      <c r="QBT54" s="2"/>
      <c r="QBU54" s="2"/>
      <c r="QBV54" s="2"/>
      <c r="QBW54" s="2"/>
      <c r="QBX54" s="2"/>
      <c r="QBY54" s="2"/>
      <c r="QBZ54" s="2"/>
      <c r="QCA54" s="2"/>
      <c r="QCB54" s="2"/>
      <c r="QCC54" s="2"/>
      <c r="QCD54" s="2"/>
      <c r="QCE54" s="2"/>
      <c r="QCF54" s="2"/>
      <c r="QCG54" s="2"/>
      <c r="QCH54" s="2"/>
      <c r="QCI54" s="2"/>
      <c r="QCJ54" s="2"/>
      <c r="QCK54" s="2"/>
      <c r="QCL54" s="2"/>
      <c r="QCM54" s="2"/>
      <c r="QCN54" s="2"/>
      <c r="QCO54" s="2"/>
      <c r="QCP54" s="2"/>
      <c r="QCQ54" s="2"/>
      <c r="QCR54" s="2"/>
      <c r="QCS54" s="2"/>
      <c r="QCT54" s="2"/>
      <c r="QCU54" s="2"/>
      <c r="QCV54" s="2"/>
      <c r="QCW54" s="2"/>
      <c r="QCX54" s="2"/>
      <c r="QCY54" s="2"/>
      <c r="QCZ54" s="2"/>
      <c r="QDA54" s="2"/>
      <c r="QDB54" s="2"/>
      <c r="QDC54" s="2"/>
      <c r="QDD54" s="2"/>
      <c r="QDE54" s="2"/>
      <c r="QDF54" s="2"/>
      <c r="QDG54" s="2"/>
      <c r="QDH54" s="2"/>
      <c r="QDI54" s="2"/>
      <c r="QDJ54" s="2"/>
      <c r="QDK54" s="2"/>
      <c r="QDL54" s="2"/>
      <c r="QDM54" s="2"/>
      <c r="QDN54" s="2"/>
      <c r="QDO54" s="2"/>
      <c r="QDP54" s="2"/>
      <c r="QDQ54" s="2"/>
      <c r="QDR54" s="2"/>
      <c r="QDS54" s="2"/>
      <c r="QDT54" s="2"/>
      <c r="QDU54" s="2"/>
      <c r="QDV54" s="2"/>
      <c r="QDW54" s="2"/>
      <c r="QDX54" s="2"/>
      <c r="QDY54" s="2"/>
      <c r="QDZ54" s="2"/>
      <c r="QEA54" s="2"/>
      <c r="QEB54" s="2"/>
      <c r="QEC54" s="2"/>
      <c r="QED54" s="2"/>
      <c r="QEE54" s="2"/>
      <c r="QEF54" s="2"/>
      <c r="QEG54" s="2"/>
      <c r="QEH54" s="2"/>
      <c r="QEI54" s="2"/>
      <c r="QEJ54" s="2"/>
      <c r="QEK54" s="2"/>
      <c r="QEL54" s="2"/>
      <c r="QEM54" s="2"/>
      <c r="QEN54" s="2"/>
      <c r="QEO54" s="2"/>
      <c r="QEP54" s="2"/>
      <c r="QEQ54" s="2"/>
      <c r="QER54" s="2"/>
      <c r="QES54" s="2"/>
      <c r="QET54" s="2"/>
      <c r="QEU54" s="2"/>
      <c r="QEV54" s="2"/>
      <c r="QEW54" s="2"/>
      <c r="QEX54" s="2"/>
      <c r="QEY54" s="2"/>
      <c r="QEZ54" s="2"/>
      <c r="QFA54" s="2"/>
      <c r="QFB54" s="2"/>
      <c r="QFC54" s="2"/>
      <c r="QFD54" s="2"/>
      <c r="QFE54" s="2"/>
      <c r="QFF54" s="2"/>
      <c r="QFG54" s="2"/>
      <c r="QFH54" s="2"/>
      <c r="QFI54" s="2"/>
      <c r="QFJ54" s="2"/>
      <c r="QFK54" s="2"/>
      <c r="QFL54" s="2"/>
      <c r="QFM54" s="2"/>
      <c r="QFN54" s="2"/>
      <c r="QFO54" s="2"/>
      <c r="QFP54" s="2"/>
      <c r="QFQ54" s="2"/>
      <c r="QFR54" s="2"/>
      <c r="QFS54" s="2"/>
      <c r="QFT54" s="2"/>
      <c r="QFU54" s="2"/>
      <c r="QFV54" s="2"/>
      <c r="QFW54" s="2"/>
      <c r="QFX54" s="2"/>
      <c r="QFY54" s="2"/>
      <c r="QFZ54" s="2"/>
      <c r="QGA54" s="2"/>
      <c r="QGB54" s="2"/>
      <c r="QGC54" s="2"/>
      <c r="QGD54" s="2"/>
      <c r="QGE54" s="2"/>
      <c r="QGF54" s="2"/>
      <c r="QGG54" s="2"/>
      <c r="QGH54" s="2"/>
      <c r="QGI54" s="2"/>
      <c r="QGJ54" s="2"/>
      <c r="QGK54" s="2"/>
      <c r="QGL54" s="2"/>
      <c r="QGM54" s="2"/>
      <c r="QGN54" s="2"/>
      <c r="QGO54" s="2"/>
      <c r="QGP54" s="2"/>
      <c r="QGQ54" s="2"/>
      <c r="QGR54" s="2"/>
      <c r="QGS54" s="2"/>
      <c r="QGT54" s="2"/>
      <c r="QGU54" s="2"/>
      <c r="QGV54" s="2"/>
      <c r="QGW54" s="2"/>
      <c r="QGX54" s="2"/>
      <c r="QGY54" s="2"/>
      <c r="QGZ54" s="2"/>
      <c r="QHA54" s="2"/>
      <c r="QHB54" s="2"/>
      <c r="QHC54" s="2"/>
      <c r="QHD54" s="2"/>
      <c r="QHE54" s="2"/>
      <c r="QHF54" s="2"/>
      <c r="QHG54" s="2"/>
      <c r="QHH54" s="2"/>
      <c r="QHI54" s="2"/>
      <c r="QHJ54" s="2"/>
      <c r="QHK54" s="2"/>
      <c r="QHL54" s="2"/>
      <c r="QHM54" s="2"/>
      <c r="QHN54" s="2"/>
      <c r="QHO54" s="2"/>
      <c r="QHP54" s="2"/>
      <c r="QHQ54" s="2"/>
      <c r="QHR54" s="2"/>
      <c r="QHS54" s="2"/>
      <c r="QHT54" s="2"/>
      <c r="QHU54" s="2"/>
      <c r="QHV54" s="2"/>
      <c r="QHW54" s="2"/>
      <c r="QHX54" s="2"/>
      <c r="QHY54" s="2"/>
      <c r="QHZ54" s="2"/>
      <c r="QIA54" s="2"/>
      <c r="QIB54" s="2"/>
      <c r="QIC54" s="2"/>
      <c r="QID54" s="2"/>
      <c r="QIE54" s="2"/>
      <c r="QIF54" s="2"/>
      <c r="QIG54" s="2"/>
      <c r="QIH54" s="2"/>
      <c r="QII54" s="2"/>
      <c r="QIJ54" s="2"/>
      <c r="QIK54" s="2"/>
      <c r="QIL54" s="2"/>
      <c r="QIM54" s="2"/>
      <c r="QIN54" s="2"/>
      <c r="QIO54" s="2"/>
      <c r="QIP54" s="2"/>
      <c r="QIQ54" s="2"/>
      <c r="QIR54" s="2"/>
      <c r="QIS54" s="2"/>
      <c r="QIT54" s="2"/>
      <c r="QIU54" s="2"/>
      <c r="QIV54" s="2"/>
      <c r="QIW54" s="2"/>
      <c r="QIX54" s="2"/>
      <c r="QIY54" s="2"/>
      <c r="QIZ54" s="2"/>
      <c r="QJA54" s="2"/>
      <c r="QJB54" s="2"/>
      <c r="QJC54" s="2"/>
      <c r="QJD54" s="2"/>
      <c r="QJE54" s="2"/>
      <c r="QJF54" s="2"/>
      <c r="QJG54" s="2"/>
      <c r="QJH54" s="2"/>
      <c r="QJI54" s="2"/>
      <c r="QJJ54" s="2"/>
      <c r="QJK54" s="2"/>
      <c r="QJL54" s="2"/>
      <c r="QJM54" s="2"/>
      <c r="QJN54" s="2"/>
      <c r="QJO54" s="2"/>
      <c r="QJP54" s="2"/>
      <c r="QJQ54" s="2"/>
      <c r="QJR54" s="2"/>
      <c r="QJS54" s="2"/>
      <c r="QJT54" s="2"/>
      <c r="QJU54" s="2"/>
      <c r="QJV54" s="2"/>
      <c r="QJW54" s="2"/>
      <c r="QJX54" s="2"/>
      <c r="QJY54" s="2"/>
      <c r="QJZ54" s="2"/>
      <c r="QKA54" s="2"/>
      <c r="QKB54" s="2"/>
      <c r="QKC54" s="2"/>
      <c r="QKD54" s="2"/>
      <c r="QKE54" s="2"/>
      <c r="QKF54" s="2"/>
      <c r="QKG54" s="2"/>
      <c r="QKH54" s="2"/>
      <c r="QKI54" s="2"/>
      <c r="QKJ54" s="2"/>
      <c r="QKK54" s="2"/>
      <c r="QKL54" s="2"/>
      <c r="QKM54" s="2"/>
      <c r="QKN54" s="2"/>
      <c r="QKO54" s="2"/>
      <c r="QKP54" s="2"/>
      <c r="QKQ54" s="2"/>
      <c r="QKR54" s="2"/>
      <c r="QKS54" s="2"/>
      <c r="QKT54" s="2"/>
      <c r="QKU54" s="2"/>
      <c r="QKV54" s="2"/>
      <c r="QKW54" s="2"/>
      <c r="QKX54" s="2"/>
      <c r="QKY54" s="2"/>
      <c r="QKZ54" s="2"/>
      <c r="QLA54" s="2"/>
      <c r="QLB54" s="2"/>
      <c r="QLC54" s="2"/>
      <c r="QLD54" s="2"/>
      <c r="QLE54" s="2"/>
      <c r="QLF54" s="2"/>
      <c r="QLG54" s="2"/>
      <c r="QLH54" s="2"/>
      <c r="QLI54" s="2"/>
      <c r="QLJ54" s="2"/>
      <c r="QLK54" s="2"/>
      <c r="QLL54" s="2"/>
      <c r="QLM54" s="2"/>
      <c r="QLN54" s="2"/>
      <c r="QLO54" s="2"/>
      <c r="QLP54" s="2"/>
      <c r="QLQ54" s="2"/>
      <c r="QLR54" s="2"/>
      <c r="QLS54" s="2"/>
      <c r="QLT54" s="2"/>
      <c r="QLU54" s="2"/>
      <c r="QLV54" s="2"/>
      <c r="QLW54" s="2"/>
      <c r="QLX54" s="2"/>
      <c r="QLY54" s="2"/>
      <c r="QLZ54" s="2"/>
      <c r="QMA54" s="2"/>
      <c r="QMB54" s="2"/>
      <c r="QMC54" s="2"/>
      <c r="QMD54" s="2"/>
      <c r="QME54" s="2"/>
      <c r="QMF54" s="2"/>
      <c r="QMG54" s="2"/>
      <c r="QMH54" s="2"/>
      <c r="QMI54" s="2"/>
      <c r="QMJ54" s="2"/>
      <c r="QMK54" s="2"/>
      <c r="QML54" s="2"/>
      <c r="QMM54" s="2"/>
      <c r="QMN54" s="2"/>
      <c r="QMO54" s="2"/>
      <c r="QMP54" s="2"/>
      <c r="QMQ54" s="2"/>
      <c r="QMR54" s="2"/>
      <c r="QMS54" s="2"/>
      <c r="QMT54" s="2"/>
      <c r="QMU54" s="2"/>
      <c r="QMV54" s="2"/>
      <c r="QMW54" s="2"/>
      <c r="QMX54" s="2"/>
      <c r="QMY54" s="2"/>
      <c r="QMZ54" s="2"/>
      <c r="QNA54" s="2"/>
      <c r="QNB54" s="2"/>
      <c r="QNC54" s="2"/>
      <c r="QND54" s="2"/>
      <c r="QNE54" s="2"/>
      <c r="QNF54" s="2"/>
      <c r="QNG54" s="2"/>
      <c r="QNH54" s="2"/>
      <c r="QNI54" s="2"/>
      <c r="QNJ54" s="2"/>
      <c r="QNK54" s="2"/>
      <c r="QNL54" s="2"/>
      <c r="QNM54" s="2"/>
      <c r="QNN54" s="2"/>
      <c r="QNO54" s="2"/>
      <c r="QNP54" s="2"/>
      <c r="QNQ54" s="2"/>
      <c r="QNR54" s="2"/>
      <c r="QNS54" s="2"/>
      <c r="QNT54" s="2"/>
      <c r="QNU54" s="2"/>
      <c r="QNV54" s="2"/>
      <c r="QNW54" s="2"/>
      <c r="QNX54" s="2"/>
      <c r="QNY54" s="2"/>
      <c r="QNZ54" s="2"/>
      <c r="QOA54" s="2"/>
      <c r="QOB54" s="2"/>
      <c r="QOC54" s="2"/>
      <c r="QOD54" s="2"/>
      <c r="QOE54" s="2"/>
      <c r="QOF54" s="2"/>
      <c r="QOG54" s="2"/>
      <c r="QOH54" s="2"/>
      <c r="QOI54" s="2"/>
      <c r="QOJ54" s="2"/>
      <c r="QOK54" s="2"/>
      <c r="QOL54" s="2"/>
      <c r="QOM54" s="2"/>
      <c r="QON54" s="2"/>
      <c r="QOO54" s="2"/>
      <c r="QOP54" s="2"/>
      <c r="QOQ54" s="2"/>
      <c r="QOR54" s="2"/>
      <c r="QOS54" s="2"/>
      <c r="QOT54" s="2"/>
      <c r="QOU54" s="2"/>
      <c r="QOV54" s="2"/>
      <c r="QOW54" s="2"/>
      <c r="QOX54" s="2"/>
      <c r="QOY54" s="2"/>
      <c r="QOZ54" s="2"/>
      <c r="QPA54" s="2"/>
      <c r="QPB54" s="2"/>
      <c r="QPC54" s="2"/>
      <c r="QPD54" s="2"/>
      <c r="QPE54" s="2"/>
      <c r="QPF54" s="2"/>
      <c r="QPG54" s="2"/>
      <c r="QPH54" s="2"/>
      <c r="QPI54" s="2"/>
      <c r="QPJ54" s="2"/>
      <c r="QPK54" s="2"/>
      <c r="QPL54" s="2"/>
      <c r="QPM54" s="2"/>
      <c r="QPN54" s="2"/>
      <c r="QPO54" s="2"/>
      <c r="QPP54" s="2"/>
      <c r="QPQ54" s="2"/>
      <c r="QPR54" s="2"/>
      <c r="QPS54" s="2"/>
      <c r="QPT54" s="2"/>
      <c r="QPU54" s="2"/>
      <c r="QPV54" s="2"/>
      <c r="QPW54" s="2"/>
      <c r="QPX54" s="2"/>
      <c r="QPY54" s="2"/>
      <c r="QPZ54" s="2"/>
      <c r="QQA54" s="2"/>
      <c r="QQB54" s="2"/>
      <c r="QQC54" s="2"/>
      <c r="QQD54" s="2"/>
      <c r="QQE54" s="2"/>
      <c r="QQF54" s="2"/>
      <c r="QQG54" s="2"/>
      <c r="QQH54" s="2"/>
      <c r="QQI54" s="2"/>
      <c r="QQJ54" s="2"/>
      <c r="QQK54" s="2"/>
      <c r="QQL54" s="2"/>
      <c r="QQM54" s="2"/>
      <c r="QQN54" s="2"/>
      <c r="QQO54" s="2"/>
      <c r="QQP54" s="2"/>
      <c r="QQQ54" s="2"/>
      <c r="QQR54" s="2"/>
      <c r="QQS54" s="2"/>
      <c r="QQT54" s="2"/>
      <c r="QQU54" s="2"/>
      <c r="QQV54" s="2"/>
      <c r="QQW54" s="2"/>
      <c r="QQX54" s="2"/>
      <c r="QQY54" s="2"/>
      <c r="QQZ54" s="2"/>
      <c r="QRA54" s="2"/>
      <c r="QRB54" s="2"/>
      <c r="QRC54" s="2"/>
      <c r="QRD54" s="2"/>
      <c r="QRE54" s="2"/>
      <c r="QRF54" s="2"/>
      <c r="QRG54" s="2"/>
      <c r="QRH54" s="2"/>
      <c r="QRI54" s="2"/>
      <c r="QRJ54" s="2"/>
      <c r="QRK54" s="2"/>
      <c r="QRL54" s="2"/>
      <c r="QRM54" s="2"/>
      <c r="QRN54" s="2"/>
      <c r="QRO54" s="2"/>
      <c r="QRP54" s="2"/>
      <c r="QRQ54" s="2"/>
      <c r="QRR54" s="2"/>
      <c r="QRS54" s="2"/>
      <c r="QRT54" s="2"/>
      <c r="QRU54" s="2"/>
      <c r="QRV54" s="2"/>
      <c r="QRW54" s="2"/>
      <c r="QRX54" s="2"/>
      <c r="QRY54" s="2"/>
      <c r="QRZ54" s="2"/>
      <c r="QSA54" s="2"/>
      <c r="QSB54" s="2"/>
      <c r="QSC54" s="2"/>
      <c r="QSD54" s="2"/>
      <c r="QSE54" s="2"/>
      <c r="QSF54" s="2"/>
      <c r="QSG54" s="2"/>
      <c r="QSH54" s="2"/>
      <c r="QSI54" s="2"/>
      <c r="QSJ54" s="2"/>
      <c r="QSK54" s="2"/>
      <c r="QSL54" s="2"/>
      <c r="QSM54" s="2"/>
      <c r="QSN54" s="2"/>
      <c r="QSO54" s="2"/>
      <c r="QSP54" s="2"/>
      <c r="QSQ54" s="2"/>
      <c r="QSR54" s="2"/>
      <c r="QSS54" s="2"/>
      <c r="QST54" s="2"/>
      <c r="QSU54" s="2"/>
      <c r="QSV54" s="2"/>
      <c r="QSW54" s="2"/>
      <c r="QSX54" s="2"/>
      <c r="QSY54" s="2"/>
      <c r="QSZ54" s="2"/>
      <c r="QTA54" s="2"/>
      <c r="QTB54" s="2"/>
      <c r="QTC54" s="2"/>
      <c r="QTD54" s="2"/>
      <c r="QTE54" s="2"/>
      <c r="QTF54" s="2"/>
      <c r="QTG54" s="2"/>
      <c r="QTH54" s="2"/>
      <c r="QTI54" s="2"/>
      <c r="QTJ54" s="2"/>
      <c r="QTK54" s="2"/>
      <c r="QTL54" s="2"/>
      <c r="QTM54" s="2"/>
      <c r="QTN54" s="2"/>
      <c r="QTO54" s="2"/>
      <c r="QTP54" s="2"/>
      <c r="QTQ54" s="2"/>
      <c r="QTR54" s="2"/>
      <c r="QTS54" s="2"/>
      <c r="QTT54" s="2"/>
      <c r="QTU54" s="2"/>
      <c r="QTV54" s="2"/>
      <c r="QTW54" s="2"/>
      <c r="QTX54" s="2"/>
      <c r="QTY54" s="2"/>
      <c r="QTZ54" s="2"/>
      <c r="QUA54" s="2"/>
      <c r="QUB54" s="2"/>
      <c r="QUC54" s="2"/>
      <c r="QUD54" s="2"/>
      <c r="QUE54" s="2"/>
      <c r="QUF54" s="2"/>
      <c r="QUG54" s="2"/>
      <c r="QUH54" s="2"/>
      <c r="QUI54" s="2"/>
      <c r="QUJ54" s="2"/>
      <c r="QUK54" s="2"/>
      <c r="QUL54" s="2"/>
      <c r="QUM54" s="2"/>
      <c r="QUN54" s="2"/>
      <c r="QUO54" s="2"/>
      <c r="QUP54" s="2"/>
      <c r="QUQ54" s="2"/>
      <c r="QUR54" s="2"/>
      <c r="QUS54" s="2"/>
      <c r="QUT54" s="2"/>
      <c r="QUU54" s="2"/>
      <c r="QUV54" s="2"/>
      <c r="QUW54" s="2"/>
      <c r="QUX54" s="2"/>
      <c r="QUY54" s="2"/>
      <c r="QUZ54" s="2"/>
      <c r="QVA54" s="2"/>
      <c r="QVB54" s="2"/>
      <c r="QVC54" s="2"/>
      <c r="QVD54" s="2"/>
      <c r="QVE54" s="2"/>
      <c r="QVF54" s="2"/>
      <c r="QVG54" s="2"/>
      <c r="QVH54" s="2"/>
      <c r="QVI54" s="2"/>
      <c r="QVJ54" s="2"/>
      <c r="QVK54" s="2"/>
      <c r="QVL54" s="2"/>
      <c r="QVM54" s="2"/>
      <c r="QVN54" s="2"/>
      <c r="QVO54" s="2"/>
      <c r="QVP54" s="2"/>
      <c r="QVQ54" s="2"/>
      <c r="QVR54" s="2"/>
      <c r="QVS54" s="2"/>
      <c r="QVT54" s="2"/>
      <c r="QVU54" s="2"/>
      <c r="QVV54" s="2"/>
      <c r="QVW54" s="2"/>
      <c r="QVX54" s="2"/>
      <c r="QVY54" s="2"/>
      <c r="QVZ54" s="2"/>
      <c r="QWA54" s="2"/>
      <c r="QWB54" s="2"/>
      <c r="QWC54" s="2"/>
      <c r="QWD54" s="2"/>
      <c r="QWE54" s="2"/>
      <c r="QWF54" s="2"/>
      <c r="QWG54" s="2"/>
      <c r="QWH54" s="2"/>
      <c r="QWI54" s="2"/>
      <c r="QWJ54" s="2"/>
      <c r="QWK54" s="2"/>
      <c r="QWL54" s="2"/>
      <c r="QWM54" s="2"/>
      <c r="QWN54" s="2"/>
      <c r="QWO54" s="2"/>
      <c r="QWP54" s="2"/>
      <c r="QWQ54" s="2"/>
      <c r="QWR54" s="2"/>
      <c r="QWS54" s="2"/>
      <c r="QWT54" s="2"/>
      <c r="QWU54" s="2"/>
      <c r="QWV54" s="2"/>
      <c r="QWW54" s="2"/>
      <c r="QWX54" s="2"/>
      <c r="QWY54" s="2"/>
      <c r="QWZ54" s="2"/>
      <c r="QXA54" s="2"/>
      <c r="QXB54" s="2"/>
      <c r="QXC54" s="2"/>
      <c r="QXD54" s="2"/>
      <c r="QXE54" s="2"/>
      <c r="QXF54" s="2"/>
      <c r="QXG54" s="2"/>
      <c r="QXH54" s="2"/>
      <c r="QXI54" s="2"/>
      <c r="QXJ54" s="2"/>
      <c r="QXK54" s="2"/>
      <c r="QXL54" s="2"/>
      <c r="QXM54" s="2"/>
      <c r="QXN54" s="2"/>
      <c r="QXO54" s="2"/>
      <c r="QXP54" s="2"/>
      <c r="QXQ54" s="2"/>
      <c r="QXR54" s="2"/>
      <c r="QXS54" s="2"/>
      <c r="QXT54" s="2"/>
      <c r="QXU54" s="2"/>
      <c r="QXV54" s="2"/>
      <c r="QXW54" s="2"/>
      <c r="QXX54" s="2"/>
      <c r="QXY54" s="2"/>
      <c r="QXZ54" s="2"/>
      <c r="QYA54" s="2"/>
      <c r="QYB54" s="2"/>
      <c r="QYC54" s="2"/>
      <c r="QYD54" s="2"/>
      <c r="QYE54" s="2"/>
      <c r="QYF54" s="2"/>
      <c r="QYG54" s="2"/>
      <c r="QYH54" s="2"/>
      <c r="QYI54" s="2"/>
      <c r="QYJ54" s="2"/>
      <c r="QYK54" s="2"/>
      <c r="QYL54" s="2"/>
      <c r="QYM54" s="2"/>
      <c r="QYN54" s="2"/>
      <c r="QYO54" s="2"/>
      <c r="QYP54" s="2"/>
      <c r="QYQ54" s="2"/>
      <c r="QYR54" s="2"/>
      <c r="QYS54" s="2"/>
      <c r="QYT54" s="2"/>
      <c r="QYU54" s="2"/>
      <c r="QYV54" s="2"/>
      <c r="QYW54" s="2"/>
      <c r="QYX54" s="2"/>
      <c r="QYY54" s="2"/>
      <c r="QYZ54" s="2"/>
      <c r="QZA54" s="2"/>
      <c r="QZB54" s="2"/>
      <c r="QZC54" s="2"/>
      <c r="QZD54" s="2"/>
      <c r="QZE54" s="2"/>
      <c r="QZF54" s="2"/>
      <c r="QZG54" s="2"/>
      <c r="QZH54" s="2"/>
      <c r="QZI54" s="2"/>
      <c r="QZJ54" s="2"/>
      <c r="QZK54" s="2"/>
      <c r="QZL54" s="2"/>
      <c r="QZM54" s="2"/>
      <c r="QZN54" s="2"/>
      <c r="QZO54" s="2"/>
      <c r="QZP54" s="2"/>
      <c r="QZQ54" s="2"/>
      <c r="QZR54" s="2"/>
      <c r="QZS54" s="2"/>
      <c r="QZT54" s="2"/>
      <c r="QZU54" s="2"/>
      <c r="QZV54" s="2"/>
      <c r="QZW54" s="2"/>
      <c r="QZX54" s="2"/>
      <c r="QZY54" s="2"/>
      <c r="QZZ54" s="2"/>
      <c r="RAA54" s="2"/>
      <c r="RAB54" s="2"/>
      <c r="RAC54" s="2"/>
      <c r="RAD54" s="2"/>
      <c r="RAE54" s="2"/>
      <c r="RAF54" s="2"/>
      <c r="RAG54" s="2"/>
      <c r="RAH54" s="2"/>
      <c r="RAI54" s="2"/>
      <c r="RAJ54" s="2"/>
      <c r="RAK54" s="2"/>
      <c r="RAL54" s="2"/>
      <c r="RAM54" s="2"/>
      <c r="RAN54" s="2"/>
      <c r="RAO54" s="2"/>
      <c r="RAP54" s="2"/>
      <c r="RAQ54" s="2"/>
      <c r="RAR54" s="2"/>
      <c r="RAS54" s="2"/>
      <c r="RAT54" s="2"/>
      <c r="RAU54" s="2"/>
      <c r="RAV54" s="2"/>
      <c r="RAW54" s="2"/>
      <c r="RAX54" s="2"/>
      <c r="RAY54" s="2"/>
      <c r="RAZ54" s="2"/>
      <c r="RBA54" s="2"/>
      <c r="RBB54" s="2"/>
      <c r="RBC54" s="2"/>
      <c r="RBD54" s="2"/>
      <c r="RBE54" s="2"/>
      <c r="RBF54" s="2"/>
      <c r="RBG54" s="2"/>
      <c r="RBH54" s="2"/>
      <c r="RBI54" s="2"/>
      <c r="RBJ54" s="2"/>
      <c r="RBK54" s="2"/>
      <c r="RBL54" s="2"/>
      <c r="RBM54" s="2"/>
      <c r="RBN54" s="2"/>
      <c r="RBO54" s="2"/>
      <c r="RBP54" s="2"/>
      <c r="RBQ54" s="2"/>
      <c r="RBR54" s="2"/>
      <c r="RBS54" s="2"/>
      <c r="RBT54" s="2"/>
      <c r="RBU54" s="2"/>
      <c r="RBV54" s="2"/>
      <c r="RBW54" s="2"/>
      <c r="RBX54" s="2"/>
      <c r="RBY54" s="2"/>
      <c r="RBZ54" s="2"/>
      <c r="RCA54" s="2"/>
      <c r="RCB54" s="2"/>
      <c r="RCC54" s="2"/>
      <c r="RCD54" s="2"/>
      <c r="RCE54" s="2"/>
      <c r="RCF54" s="2"/>
      <c r="RCG54" s="2"/>
      <c r="RCH54" s="2"/>
      <c r="RCI54" s="2"/>
      <c r="RCJ54" s="2"/>
      <c r="RCK54" s="2"/>
      <c r="RCL54" s="2"/>
      <c r="RCM54" s="2"/>
      <c r="RCN54" s="2"/>
      <c r="RCO54" s="2"/>
      <c r="RCP54" s="2"/>
      <c r="RCQ54" s="2"/>
      <c r="RCR54" s="2"/>
      <c r="RCS54" s="2"/>
      <c r="RCT54" s="2"/>
      <c r="RCU54" s="2"/>
      <c r="RCV54" s="2"/>
      <c r="RCW54" s="2"/>
      <c r="RCX54" s="2"/>
      <c r="RCY54" s="2"/>
      <c r="RCZ54" s="2"/>
      <c r="RDA54" s="2"/>
      <c r="RDB54" s="2"/>
      <c r="RDC54" s="2"/>
      <c r="RDD54" s="2"/>
      <c r="RDE54" s="2"/>
      <c r="RDF54" s="2"/>
      <c r="RDG54" s="2"/>
      <c r="RDH54" s="2"/>
      <c r="RDI54" s="2"/>
      <c r="RDJ54" s="2"/>
      <c r="RDK54" s="2"/>
      <c r="RDL54" s="2"/>
      <c r="RDM54" s="2"/>
      <c r="RDN54" s="2"/>
      <c r="RDO54" s="2"/>
      <c r="RDP54" s="2"/>
      <c r="RDQ54" s="2"/>
      <c r="RDR54" s="2"/>
      <c r="RDS54" s="2"/>
      <c r="RDT54" s="2"/>
      <c r="RDU54" s="2"/>
      <c r="RDV54" s="2"/>
      <c r="RDW54" s="2"/>
      <c r="RDX54" s="2"/>
      <c r="RDY54" s="2"/>
      <c r="RDZ54" s="2"/>
      <c r="REA54" s="2"/>
      <c r="REB54" s="2"/>
      <c r="REC54" s="2"/>
      <c r="RED54" s="2"/>
      <c r="REE54" s="2"/>
      <c r="REF54" s="2"/>
      <c r="REG54" s="2"/>
      <c r="REH54" s="2"/>
      <c r="REI54" s="2"/>
      <c r="REJ54" s="2"/>
      <c r="REK54" s="2"/>
      <c r="REL54" s="2"/>
      <c r="REM54" s="2"/>
      <c r="REN54" s="2"/>
      <c r="REO54" s="2"/>
      <c r="REP54" s="2"/>
      <c r="REQ54" s="2"/>
      <c r="RER54" s="2"/>
      <c r="RES54" s="2"/>
      <c r="RET54" s="2"/>
      <c r="REU54" s="2"/>
      <c r="REV54" s="2"/>
      <c r="REW54" s="2"/>
      <c r="REX54" s="2"/>
      <c r="REY54" s="2"/>
      <c r="REZ54" s="2"/>
      <c r="RFA54" s="2"/>
      <c r="RFB54" s="2"/>
      <c r="RFC54" s="2"/>
      <c r="RFD54" s="2"/>
      <c r="RFE54" s="2"/>
      <c r="RFF54" s="2"/>
      <c r="RFG54" s="2"/>
      <c r="RFH54" s="2"/>
      <c r="RFI54" s="2"/>
      <c r="RFJ54" s="2"/>
      <c r="RFK54" s="2"/>
      <c r="RFL54" s="2"/>
      <c r="RFM54" s="2"/>
      <c r="RFN54" s="2"/>
      <c r="RFO54" s="2"/>
      <c r="RFP54" s="2"/>
      <c r="RFQ54" s="2"/>
      <c r="RFR54" s="2"/>
      <c r="RFS54" s="2"/>
      <c r="RFT54" s="2"/>
      <c r="RFU54" s="2"/>
      <c r="RFV54" s="2"/>
      <c r="RFW54" s="2"/>
      <c r="RFX54" s="2"/>
      <c r="RFY54" s="2"/>
      <c r="RFZ54" s="2"/>
      <c r="RGA54" s="2"/>
      <c r="RGB54" s="2"/>
      <c r="RGC54" s="2"/>
      <c r="RGD54" s="2"/>
      <c r="RGE54" s="2"/>
      <c r="RGF54" s="2"/>
      <c r="RGG54" s="2"/>
      <c r="RGH54" s="2"/>
      <c r="RGI54" s="2"/>
      <c r="RGJ54" s="2"/>
      <c r="RGK54" s="2"/>
      <c r="RGL54" s="2"/>
      <c r="RGM54" s="2"/>
      <c r="RGN54" s="2"/>
      <c r="RGO54" s="2"/>
      <c r="RGP54" s="2"/>
      <c r="RGQ54" s="2"/>
      <c r="RGR54" s="2"/>
      <c r="RGS54" s="2"/>
      <c r="RGT54" s="2"/>
      <c r="RGU54" s="2"/>
      <c r="RGV54" s="2"/>
      <c r="RGW54" s="2"/>
      <c r="RGX54" s="2"/>
      <c r="RGY54" s="2"/>
      <c r="RGZ54" s="2"/>
      <c r="RHA54" s="2"/>
      <c r="RHB54" s="2"/>
      <c r="RHC54" s="2"/>
      <c r="RHD54" s="2"/>
      <c r="RHE54" s="2"/>
      <c r="RHF54" s="2"/>
      <c r="RHG54" s="2"/>
      <c r="RHH54" s="2"/>
      <c r="RHI54" s="2"/>
      <c r="RHJ54" s="2"/>
      <c r="RHK54" s="2"/>
      <c r="RHL54" s="2"/>
      <c r="RHM54" s="2"/>
      <c r="RHN54" s="2"/>
      <c r="RHO54" s="2"/>
      <c r="RHP54" s="2"/>
      <c r="RHQ54" s="2"/>
      <c r="RHR54" s="2"/>
      <c r="RHS54" s="2"/>
      <c r="RHT54" s="2"/>
      <c r="RHU54" s="2"/>
      <c r="RHV54" s="2"/>
      <c r="RHW54" s="2"/>
      <c r="RHX54" s="2"/>
      <c r="RHY54" s="2"/>
      <c r="RHZ54" s="2"/>
      <c r="RIA54" s="2"/>
      <c r="RIB54" s="2"/>
      <c r="RIC54" s="2"/>
      <c r="RID54" s="2"/>
      <c r="RIE54" s="2"/>
      <c r="RIF54" s="2"/>
      <c r="RIG54" s="2"/>
      <c r="RIH54" s="2"/>
      <c r="RII54" s="2"/>
      <c r="RIJ54" s="2"/>
      <c r="RIK54" s="2"/>
      <c r="RIL54" s="2"/>
      <c r="RIM54" s="2"/>
      <c r="RIN54" s="2"/>
      <c r="RIO54" s="2"/>
      <c r="RIP54" s="2"/>
      <c r="RIQ54" s="2"/>
      <c r="RIR54" s="2"/>
      <c r="RIS54" s="2"/>
      <c r="RIT54" s="2"/>
      <c r="RIU54" s="2"/>
      <c r="RIV54" s="2"/>
      <c r="RIW54" s="2"/>
      <c r="RIX54" s="2"/>
      <c r="RIY54" s="2"/>
      <c r="RIZ54" s="2"/>
      <c r="RJA54" s="2"/>
      <c r="RJB54" s="2"/>
      <c r="RJC54" s="2"/>
      <c r="RJD54" s="2"/>
      <c r="RJE54" s="2"/>
      <c r="RJF54" s="2"/>
      <c r="RJG54" s="2"/>
      <c r="RJH54" s="2"/>
      <c r="RJI54" s="2"/>
      <c r="RJJ54" s="2"/>
      <c r="RJK54" s="2"/>
      <c r="RJL54" s="2"/>
      <c r="RJM54" s="2"/>
      <c r="RJN54" s="2"/>
      <c r="RJO54" s="2"/>
      <c r="RJP54" s="2"/>
      <c r="RJQ54" s="2"/>
      <c r="RJR54" s="2"/>
      <c r="RJS54" s="2"/>
      <c r="RJT54" s="2"/>
      <c r="RJU54" s="2"/>
      <c r="RJV54" s="2"/>
      <c r="RJW54" s="2"/>
      <c r="RJX54" s="2"/>
      <c r="RJY54" s="2"/>
      <c r="RJZ54" s="2"/>
      <c r="RKA54" s="2"/>
      <c r="RKB54" s="2"/>
      <c r="RKC54" s="2"/>
      <c r="RKD54" s="2"/>
      <c r="RKE54" s="2"/>
      <c r="RKF54" s="2"/>
      <c r="RKG54" s="2"/>
      <c r="RKH54" s="2"/>
      <c r="RKI54" s="2"/>
      <c r="RKJ54" s="2"/>
      <c r="RKK54" s="2"/>
      <c r="RKL54" s="2"/>
      <c r="RKM54" s="2"/>
      <c r="RKN54" s="2"/>
      <c r="RKO54" s="2"/>
      <c r="RKP54" s="2"/>
      <c r="RKQ54" s="2"/>
      <c r="RKR54" s="2"/>
      <c r="RKS54" s="2"/>
      <c r="RKT54" s="2"/>
      <c r="RKU54" s="2"/>
      <c r="RKV54" s="2"/>
      <c r="RKW54" s="2"/>
      <c r="RKX54" s="2"/>
      <c r="RKY54" s="2"/>
      <c r="RKZ54" s="2"/>
      <c r="RLA54" s="2"/>
      <c r="RLB54" s="2"/>
      <c r="RLC54" s="2"/>
      <c r="RLD54" s="2"/>
      <c r="RLE54" s="2"/>
      <c r="RLF54" s="2"/>
      <c r="RLG54" s="2"/>
      <c r="RLH54" s="2"/>
      <c r="RLI54" s="2"/>
      <c r="RLJ54" s="2"/>
      <c r="RLK54" s="2"/>
      <c r="RLL54" s="2"/>
      <c r="RLM54" s="2"/>
      <c r="RLN54" s="2"/>
      <c r="RLO54" s="2"/>
      <c r="RLP54" s="2"/>
      <c r="RLQ54" s="2"/>
      <c r="RLR54" s="2"/>
      <c r="RLS54" s="2"/>
      <c r="RLT54" s="2"/>
      <c r="RLU54" s="2"/>
      <c r="RLV54" s="2"/>
      <c r="RLW54" s="2"/>
      <c r="RLX54" s="2"/>
      <c r="RLY54" s="2"/>
      <c r="RLZ54" s="2"/>
      <c r="RMA54" s="2"/>
      <c r="RMB54" s="2"/>
      <c r="RMC54" s="2"/>
      <c r="RMD54" s="2"/>
      <c r="RME54" s="2"/>
      <c r="RMF54" s="2"/>
      <c r="RMG54" s="2"/>
      <c r="RMH54" s="2"/>
      <c r="RMI54" s="2"/>
      <c r="RMJ54" s="2"/>
      <c r="RMK54" s="2"/>
      <c r="RML54" s="2"/>
      <c r="RMM54" s="2"/>
      <c r="RMN54" s="2"/>
      <c r="RMO54" s="2"/>
      <c r="RMP54" s="2"/>
      <c r="RMQ54" s="2"/>
      <c r="RMR54" s="2"/>
      <c r="RMS54" s="2"/>
      <c r="RMT54" s="2"/>
      <c r="RMU54" s="2"/>
      <c r="RMV54" s="2"/>
      <c r="RMW54" s="2"/>
      <c r="RMX54" s="2"/>
      <c r="RMY54" s="2"/>
      <c r="RMZ54" s="2"/>
      <c r="RNA54" s="2"/>
      <c r="RNB54" s="2"/>
      <c r="RNC54" s="2"/>
      <c r="RND54" s="2"/>
      <c r="RNE54" s="2"/>
      <c r="RNF54" s="2"/>
      <c r="RNG54" s="2"/>
      <c r="RNH54" s="2"/>
      <c r="RNI54" s="2"/>
      <c r="RNJ54" s="2"/>
      <c r="RNK54" s="2"/>
      <c r="RNL54" s="2"/>
      <c r="RNM54" s="2"/>
      <c r="RNN54" s="2"/>
      <c r="RNO54" s="2"/>
      <c r="RNP54" s="2"/>
      <c r="RNQ54" s="2"/>
      <c r="RNR54" s="2"/>
      <c r="RNS54" s="2"/>
      <c r="RNT54" s="2"/>
      <c r="RNU54" s="2"/>
      <c r="RNV54" s="2"/>
      <c r="RNW54" s="2"/>
      <c r="RNX54" s="2"/>
      <c r="RNY54" s="2"/>
      <c r="RNZ54" s="2"/>
      <c r="ROA54" s="2"/>
      <c r="ROB54" s="2"/>
      <c r="ROC54" s="2"/>
      <c r="ROD54" s="2"/>
      <c r="ROE54" s="2"/>
      <c r="ROF54" s="2"/>
      <c r="ROG54" s="2"/>
      <c r="ROH54" s="2"/>
      <c r="ROI54" s="2"/>
      <c r="ROJ54" s="2"/>
      <c r="ROK54" s="2"/>
      <c r="ROL54" s="2"/>
      <c r="ROM54" s="2"/>
      <c r="RON54" s="2"/>
      <c r="ROO54" s="2"/>
      <c r="ROP54" s="2"/>
      <c r="ROQ54" s="2"/>
      <c r="ROR54" s="2"/>
      <c r="ROS54" s="2"/>
      <c r="ROT54" s="2"/>
      <c r="ROU54" s="2"/>
      <c r="ROV54" s="2"/>
      <c r="ROW54" s="2"/>
      <c r="ROX54" s="2"/>
      <c r="ROY54" s="2"/>
      <c r="ROZ54" s="2"/>
      <c r="RPA54" s="2"/>
      <c r="RPB54" s="2"/>
      <c r="RPC54" s="2"/>
      <c r="RPD54" s="2"/>
      <c r="RPE54" s="2"/>
      <c r="RPF54" s="2"/>
      <c r="RPG54" s="2"/>
      <c r="RPH54" s="2"/>
      <c r="RPI54" s="2"/>
      <c r="RPJ54" s="2"/>
      <c r="RPK54" s="2"/>
      <c r="RPL54" s="2"/>
      <c r="RPM54" s="2"/>
      <c r="RPN54" s="2"/>
      <c r="RPO54" s="2"/>
      <c r="RPP54" s="2"/>
      <c r="RPQ54" s="2"/>
      <c r="RPR54" s="2"/>
      <c r="RPS54" s="2"/>
      <c r="RPT54" s="2"/>
      <c r="RPU54" s="2"/>
      <c r="RPV54" s="2"/>
      <c r="RPW54" s="2"/>
      <c r="RPX54" s="2"/>
      <c r="RPY54" s="2"/>
      <c r="RPZ54" s="2"/>
      <c r="RQA54" s="2"/>
      <c r="RQB54" s="2"/>
      <c r="RQC54" s="2"/>
      <c r="RQD54" s="2"/>
      <c r="RQE54" s="2"/>
      <c r="RQF54" s="2"/>
      <c r="RQG54" s="2"/>
      <c r="RQH54" s="2"/>
      <c r="RQI54" s="2"/>
      <c r="RQJ54" s="2"/>
      <c r="RQK54" s="2"/>
      <c r="RQL54" s="2"/>
      <c r="RQM54" s="2"/>
      <c r="RQN54" s="2"/>
      <c r="RQO54" s="2"/>
      <c r="RQP54" s="2"/>
      <c r="RQQ54" s="2"/>
      <c r="RQR54" s="2"/>
      <c r="RQS54" s="2"/>
      <c r="RQT54" s="2"/>
      <c r="RQU54" s="2"/>
      <c r="RQV54" s="2"/>
      <c r="RQW54" s="2"/>
      <c r="RQX54" s="2"/>
      <c r="RQY54" s="2"/>
      <c r="RQZ54" s="2"/>
      <c r="RRA54" s="2"/>
      <c r="RRB54" s="2"/>
      <c r="RRC54" s="2"/>
      <c r="RRD54" s="2"/>
      <c r="RRE54" s="2"/>
      <c r="RRF54" s="2"/>
      <c r="RRG54" s="2"/>
      <c r="RRH54" s="2"/>
      <c r="RRI54" s="2"/>
      <c r="RRJ54" s="2"/>
      <c r="RRK54" s="2"/>
      <c r="RRL54" s="2"/>
      <c r="RRM54" s="2"/>
      <c r="RRN54" s="2"/>
      <c r="RRO54" s="2"/>
      <c r="RRP54" s="2"/>
      <c r="RRQ54" s="2"/>
      <c r="RRR54" s="2"/>
      <c r="RRS54" s="2"/>
      <c r="RRT54" s="2"/>
      <c r="RRU54" s="2"/>
      <c r="RRV54" s="2"/>
      <c r="RRW54" s="2"/>
      <c r="RRX54" s="2"/>
      <c r="RRY54" s="2"/>
      <c r="RRZ54" s="2"/>
      <c r="RSA54" s="2"/>
      <c r="RSB54" s="2"/>
      <c r="RSC54" s="2"/>
      <c r="RSD54" s="2"/>
      <c r="RSE54" s="2"/>
      <c r="RSF54" s="2"/>
      <c r="RSG54" s="2"/>
      <c r="RSH54" s="2"/>
      <c r="RSI54" s="2"/>
      <c r="RSJ54" s="2"/>
      <c r="RSK54" s="2"/>
      <c r="RSL54" s="2"/>
      <c r="RSM54" s="2"/>
      <c r="RSN54" s="2"/>
      <c r="RSO54" s="2"/>
      <c r="RSP54" s="2"/>
      <c r="RSQ54" s="2"/>
      <c r="RSR54" s="2"/>
      <c r="RSS54" s="2"/>
      <c r="RST54" s="2"/>
      <c r="RSU54" s="2"/>
      <c r="RSV54" s="2"/>
      <c r="RSW54" s="2"/>
      <c r="RSX54" s="2"/>
      <c r="RSY54" s="2"/>
      <c r="RSZ54" s="2"/>
      <c r="RTA54" s="2"/>
      <c r="RTB54" s="2"/>
      <c r="RTC54" s="2"/>
      <c r="RTD54" s="2"/>
      <c r="RTE54" s="2"/>
      <c r="RTF54" s="2"/>
      <c r="RTG54" s="2"/>
      <c r="RTH54" s="2"/>
      <c r="RTI54" s="2"/>
      <c r="RTJ54" s="2"/>
      <c r="RTK54" s="2"/>
      <c r="RTL54" s="2"/>
      <c r="RTM54" s="2"/>
      <c r="RTN54" s="2"/>
      <c r="RTO54" s="2"/>
      <c r="RTP54" s="2"/>
      <c r="RTQ54" s="2"/>
      <c r="RTR54" s="2"/>
      <c r="RTS54" s="2"/>
      <c r="RTT54" s="2"/>
      <c r="RTU54" s="2"/>
      <c r="RTV54" s="2"/>
      <c r="RTW54" s="2"/>
      <c r="RTX54" s="2"/>
      <c r="RTY54" s="2"/>
      <c r="RTZ54" s="2"/>
      <c r="RUA54" s="2"/>
      <c r="RUB54" s="2"/>
      <c r="RUC54" s="2"/>
      <c r="RUD54" s="2"/>
      <c r="RUE54" s="2"/>
      <c r="RUF54" s="2"/>
      <c r="RUG54" s="2"/>
      <c r="RUH54" s="2"/>
      <c r="RUI54" s="2"/>
      <c r="RUJ54" s="2"/>
      <c r="RUK54" s="2"/>
      <c r="RUL54" s="2"/>
      <c r="RUM54" s="2"/>
      <c r="RUN54" s="2"/>
      <c r="RUO54" s="2"/>
      <c r="RUP54" s="2"/>
      <c r="RUQ54" s="2"/>
      <c r="RUR54" s="2"/>
      <c r="RUS54" s="2"/>
      <c r="RUT54" s="2"/>
      <c r="RUU54" s="2"/>
      <c r="RUV54" s="2"/>
      <c r="RUW54" s="2"/>
      <c r="RUX54" s="2"/>
      <c r="RUY54" s="2"/>
      <c r="RUZ54" s="2"/>
      <c r="RVA54" s="2"/>
      <c r="RVB54" s="2"/>
      <c r="RVC54" s="2"/>
      <c r="RVD54" s="2"/>
      <c r="RVE54" s="2"/>
      <c r="RVF54" s="2"/>
      <c r="RVG54" s="2"/>
      <c r="RVH54" s="2"/>
      <c r="RVI54" s="2"/>
      <c r="RVJ54" s="2"/>
      <c r="RVK54" s="2"/>
      <c r="RVL54" s="2"/>
      <c r="RVM54" s="2"/>
      <c r="RVN54" s="2"/>
      <c r="RVO54" s="2"/>
      <c r="RVP54" s="2"/>
      <c r="RVQ54" s="2"/>
      <c r="RVR54" s="2"/>
      <c r="RVS54" s="2"/>
      <c r="RVT54" s="2"/>
      <c r="RVU54" s="2"/>
      <c r="RVV54" s="2"/>
      <c r="RVW54" s="2"/>
      <c r="RVX54" s="2"/>
      <c r="RVY54" s="2"/>
      <c r="RVZ54" s="2"/>
      <c r="RWA54" s="2"/>
      <c r="RWB54" s="2"/>
      <c r="RWC54" s="2"/>
      <c r="RWD54" s="2"/>
      <c r="RWE54" s="2"/>
      <c r="RWF54" s="2"/>
      <c r="RWG54" s="2"/>
      <c r="RWH54" s="2"/>
      <c r="RWI54" s="2"/>
      <c r="RWJ54" s="2"/>
      <c r="RWK54" s="2"/>
      <c r="RWL54" s="2"/>
      <c r="RWM54" s="2"/>
      <c r="RWN54" s="2"/>
      <c r="RWO54" s="2"/>
      <c r="RWP54" s="2"/>
      <c r="RWQ54" s="2"/>
      <c r="RWR54" s="2"/>
      <c r="RWS54" s="2"/>
      <c r="RWT54" s="2"/>
      <c r="RWU54" s="2"/>
      <c r="RWV54" s="2"/>
      <c r="RWW54" s="2"/>
      <c r="RWX54" s="2"/>
      <c r="RWY54" s="2"/>
      <c r="RWZ54" s="2"/>
      <c r="RXA54" s="2"/>
      <c r="RXB54" s="2"/>
      <c r="RXC54" s="2"/>
      <c r="RXD54" s="2"/>
      <c r="RXE54" s="2"/>
      <c r="RXF54" s="2"/>
      <c r="RXG54" s="2"/>
      <c r="RXH54" s="2"/>
      <c r="RXI54" s="2"/>
      <c r="RXJ54" s="2"/>
      <c r="RXK54" s="2"/>
      <c r="RXL54" s="2"/>
      <c r="RXM54" s="2"/>
      <c r="RXN54" s="2"/>
      <c r="RXO54" s="2"/>
      <c r="RXP54" s="2"/>
      <c r="RXQ54" s="2"/>
      <c r="RXR54" s="2"/>
      <c r="RXS54" s="2"/>
      <c r="RXT54" s="2"/>
      <c r="RXU54" s="2"/>
      <c r="RXV54" s="2"/>
      <c r="RXW54" s="2"/>
      <c r="RXX54" s="2"/>
      <c r="RXY54" s="2"/>
      <c r="RXZ54" s="2"/>
      <c r="RYA54" s="2"/>
      <c r="RYB54" s="2"/>
      <c r="RYC54" s="2"/>
      <c r="RYD54" s="2"/>
      <c r="RYE54" s="2"/>
      <c r="RYF54" s="2"/>
      <c r="RYG54" s="2"/>
      <c r="RYH54" s="2"/>
      <c r="RYI54" s="2"/>
      <c r="RYJ54" s="2"/>
      <c r="RYK54" s="2"/>
      <c r="RYL54" s="2"/>
      <c r="RYM54" s="2"/>
      <c r="RYN54" s="2"/>
      <c r="RYO54" s="2"/>
      <c r="RYP54" s="2"/>
      <c r="RYQ54" s="2"/>
      <c r="RYR54" s="2"/>
      <c r="RYS54" s="2"/>
      <c r="RYT54" s="2"/>
      <c r="RYU54" s="2"/>
      <c r="RYV54" s="2"/>
      <c r="RYW54" s="2"/>
      <c r="RYX54" s="2"/>
      <c r="RYY54" s="2"/>
      <c r="RYZ54" s="2"/>
      <c r="RZA54" s="2"/>
      <c r="RZB54" s="2"/>
      <c r="RZC54" s="2"/>
      <c r="RZD54" s="2"/>
      <c r="RZE54" s="2"/>
      <c r="RZF54" s="2"/>
      <c r="RZG54" s="2"/>
      <c r="RZH54" s="2"/>
      <c r="RZI54" s="2"/>
      <c r="RZJ54" s="2"/>
      <c r="RZK54" s="2"/>
      <c r="RZL54" s="2"/>
      <c r="RZM54" s="2"/>
      <c r="RZN54" s="2"/>
      <c r="RZO54" s="2"/>
      <c r="RZP54" s="2"/>
      <c r="RZQ54" s="2"/>
      <c r="RZR54" s="2"/>
      <c r="RZS54" s="2"/>
      <c r="RZT54" s="2"/>
      <c r="RZU54" s="2"/>
      <c r="RZV54" s="2"/>
      <c r="RZW54" s="2"/>
      <c r="RZX54" s="2"/>
      <c r="RZY54" s="2"/>
      <c r="RZZ54" s="2"/>
      <c r="SAA54" s="2"/>
      <c r="SAB54" s="2"/>
      <c r="SAC54" s="2"/>
      <c r="SAD54" s="2"/>
      <c r="SAE54" s="2"/>
      <c r="SAF54" s="2"/>
      <c r="SAG54" s="2"/>
      <c r="SAH54" s="2"/>
      <c r="SAI54" s="2"/>
      <c r="SAJ54" s="2"/>
      <c r="SAK54" s="2"/>
      <c r="SAL54" s="2"/>
      <c r="SAM54" s="2"/>
      <c r="SAN54" s="2"/>
      <c r="SAO54" s="2"/>
      <c r="SAP54" s="2"/>
      <c r="SAQ54" s="2"/>
      <c r="SAR54" s="2"/>
      <c r="SAS54" s="2"/>
      <c r="SAT54" s="2"/>
      <c r="SAU54" s="2"/>
      <c r="SAV54" s="2"/>
      <c r="SAW54" s="2"/>
      <c r="SAX54" s="2"/>
      <c r="SAY54" s="2"/>
      <c r="SAZ54" s="2"/>
      <c r="SBA54" s="2"/>
      <c r="SBB54" s="2"/>
      <c r="SBC54" s="2"/>
      <c r="SBD54" s="2"/>
      <c r="SBE54" s="2"/>
      <c r="SBF54" s="2"/>
      <c r="SBG54" s="2"/>
      <c r="SBH54" s="2"/>
      <c r="SBI54" s="2"/>
      <c r="SBJ54" s="2"/>
      <c r="SBK54" s="2"/>
      <c r="SBL54" s="2"/>
      <c r="SBM54" s="2"/>
      <c r="SBN54" s="2"/>
      <c r="SBO54" s="2"/>
      <c r="SBP54" s="2"/>
      <c r="SBQ54" s="2"/>
      <c r="SBR54" s="2"/>
      <c r="SBS54" s="2"/>
      <c r="SBT54" s="2"/>
      <c r="SBU54" s="2"/>
      <c r="SBV54" s="2"/>
      <c r="SBW54" s="2"/>
      <c r="SBX54" s="2"/>
      <c r="SBY54" s="2"/>
      <c r="SBZ54" s="2"/>
      <c r="SCA54" s="2"/>
      <c r="SCB54" s="2"/>
      <c r="SCC54" s="2"/>
      <c r="SCD54" s="2"/>
      <c r="SCE54" s="2"/>
      <c r="SCF54" s="2"/>
      <c r="SCG54" s="2"/>
      <c r="SCH54" s="2"/>
      <c r="SCI54" s="2"/>
      <c r="SCJ54" s="2"/>
      <c r="SCK54" s="2"/>
      <c r="SCL54" s="2"/>
      <c r="SCM54" s="2"/>
      <c r="SCN54" s="2"/>
      <c r="SCO54" s="2"/>
      <c r="SCP54" s="2"/>
      <c r="SCQ54" s="2"/>
      <c r="SCR54" s="2"/>
      <c r="SCS54" s="2"/>
      <c r="SCT54" s="2"/>
      <c r="SCU54" s="2"/>
      <c r="SCV54" s="2"/>
      <c r="SCW54" s="2"/>
      <c r="SCX54" s="2"/>
      <c r="SCY54" s="2"/>
      <c r="SCZ54" s="2"/>
      <c r="SDA54" s="2"/>
      <c r="SDB54" s="2"/>
      <c r="SDC54" s="2"/>
      <c r="SDD54" s="2"/>
      <c r="SDE54" s="2"/>
      <c r="SDF54" s="2"/>
      <c r="SDG54" s="2"/>
      <c r="SDH54" s="2"/>
      <c r="SDI54" s="2"/>
      <c r="SDJ54" s="2"/>
      <c r="SDK54" s="2"/>
      <c r="SDL54" s="2"/>
      <c r="SDM54" s="2"/>
      <c r="SDN54" s="2"/>
      <c r="SDO54" s="2"/>
      <c r="SDP54" s="2"/>
      <c r="SDQ54" s="2"/>
      <c r="SDR54" s="2"/>
      <c r="SDS54" s="2"/>
      <c r="SDT54" s="2"/>
      <c r="SDU54" s="2"/>
      <c r="SDV54" s="2"/>
      <c r="SDW54" s="2"/>
      <c r="SDX54" s="2"/>
      <c r="SDY54" s="2"/>
      <c r="SDZ54" s="2"/>
      <c r="SEA54" s="2"/>
      <c r="SEB54" s="2"/>
      <c r="SEC54" s="2"/>
      <c r="SED54" s="2"/>
      <c r="SEE54" s="2"/>
      <c r="SEF54" s="2"/>
      <c r="SEG54" s="2"/>
      <c r="SEH54" s="2"/>
      <c r="SEI54" s="2"/>
      <c r="SEJ54" s="2"/>
      <c r="SEK54" s="2"/>
      <c r="SEL54" s="2"/>
      <c r="SEM54" s="2"/>
      <c r="SEN54" s="2"/>
      <c r="SEO54" s="2"/>
      <c r="SEP54" s="2"/>
      <c r="SEQ54" s="2"/>
      <c r="SER54" s="2"/>
      <c r="SES54" s="2"/>
      <c r="SET54" s="2"/>
      <c r="SEU54" s="2"/>
      <c r="SEV54" s="2"/>
      <c r="SEW54" s="2"/>
      <c r="SEX54" s="2"/>
      <c r="SEY54" s="2"/>
      <c r="SEZ54" s="2"/>
      <c r="SFA54" s="2"/>
      <c r="SFB54" s="2"/>
      <c r="SFC54" s="2"/>
      <c r="SFD54" s="2"/>
      <c r="SFE54" s="2"/>
      <c r="SFF54" s="2"/>
      <c r="SFG54" s="2"/>
      <c r="SFH54" s="2"/>
      <c r="SFI54" s="2"/>
      <c r="SFJ54" s="2"/>
      <c r="SFK54" s="2"/>
      <c r="SFL54" s="2"/>
      <c r="SFM54" s="2"/>
      <c r="SFN54" s="2"/>
      <c r="SFO54" s="2"/>
      <c r="SFP54" s="2"/>
      <c r="SFQ54" s="2"/>
      <c r="SFR54" s="2"/>
      <c r="SFS54" s="2"/>
      <c r="SFT54" s="2"/>
      <c r="SFU54" s="2"/>
      <c r="SFV54" s="2"/>
      <c r="SFW54" s="2"/>
      <c r="SFX54" s="2"/>
      <c r="SFY54" s="2"/>
      <c r="SFZ54" s="2"/>
      <c r="SGA54" s="2"/>
      <c r="SGB54" s="2"/>
      <c r="SGC54" s="2"/>
      <c r="SGD54" s="2"/>
      <c r="SGE54" s="2"/>
      <c r="SGF54" s="2"/>
      <c r="SGG54" s="2"/>
      <c r="SGH54" s="2"/>
      <c r="SGI54" s="2"/>
      <c r="SGJ54" s="2"/>
      <c r="SGK54" s="2"/>
      <c r="SGL54" s="2"/>
      <c r="SGM54" s="2"/>
      <c r="SGN54" s="2"/>
      <c r="SGO54" s="2"/>
      <c r="SGP54" s="2"/>
      <c r="SGQ54" s="2"/>
      <c r="SGR54" s="2"/>
      <c r="SGS54" s="2"/>
      <c r="SGT54" s="2"/>
      <c r="SGU54" s="2"/>
      <c r="SGV54" s="2"/>
      <c r="SGW54" s="2"/>
      <c r="SGX54" s="2"/>
      <c r="SGY54" s="2"/>
      <c r="SGZ54" s="2"/>
      <c r="SHA54" s="2"/>
      <c r="SHB54" s="2"/>
      <c r="SHC54" s="2"/>
      <c r="SHD54" s="2"/>
      <c r="SHE54" s="2"/>
      <c r="SHF54" s="2"/>
      <c r="SHG54" s="2"/>
      <c r="SHH54" s="2"/>
      <c r="SHI54" s="2"/>
      <c r="SHJ54" s="2"/>
      <c r="SHK54" s="2"/>
      <c r="SHL54" s="2"/>
      <c r="SHM54" s="2"/>
      <c r="SHN54" s="2"/>
      <c r="SHO54" s="2"/>
      <c r="SHP54" s="2"/>
      <c r="SHQ54" s="2"/>
      <c r="SHR54" s="2"/>
      <c r="SHS54" s="2"/>
      <c r="SHT54" s="2"/>
      <c r="SHU54" s="2"/>
      <c r="SHV54" s="2"/>
      <c r="SHW54" s="2"/>
      <c r="SHX54" s="2"/>
      <c r="SHY54" s="2"/>
      <c r="SHZ54" s="2"/>
      <c r="SIA54" s="2"/>
      <c r="SIB54" s="2"/>
      <c r="SIC54" s="2"/>
      <c r="SID54" s="2"/>
      <c r="SIE54" s="2"/>
      <c r="SIF54" s="2"/>
      <c r="SIG54" s="2"/>
      <c r="SIH54" s="2"/>
      <c r="SII54" s="2"/>
      <c r="SIJ54" s="2"/>
      <c r="SIK54" s="2"/>
      <c r="SIL54" s="2"/>
      <c r="SIM54" s="2"/>
      <c r="SIN54" s="2"/>
      <c r="SIO54" s="2"/>
      <c r="SIP54" s="2"/>
      <c r="SIQ54" s="2"/>
      <c r="SIR54" s="2"/>
      <c r="SIS54" s="2"/>
      <c r="SIT54" s="2"/>
      <c r="SIU54" s="2"/>
      <c r="SIV54" s="2"/>
      <c r="SIW54" s="2"/>
      <c r="SIX54" s="2"/>
      <c r="SIY54" s="2"/>
      <c r="SIZ54" s="2"/>
      <c r="SJA54" s="2"/>
      <c r="SJB54" s="2"/>
      <c r="SJC54" s="2"/>
      <c r="SJD54" s="2"/>
      <c r="SJE54" s="2"/>
      <c r="SJF54" s="2"/>
      <c r="SJG54" s="2"/>
      <c r="SJH54" s="2"/>
      <c r="SJI54" s="2"/>
      <c r="SJJ54" s="2"/>
      <c r="SJK54" s="2"/>
      <c r="SJL54" s="2"/>
      <c r="SJM54" s="2"/>
      <c r="SJN54" s="2"/>
      <c r="SJO54" s="2"/>
      <c r="SJP54" s="2"/>
      <c r="SJQ54" s="2"/>
      <c r="SJR54" s="2"/>
      <c r="SJS54" s="2"/>
      <c r="SJT54" s="2"/>
      <c r="SJU54" s="2"/>
      <c r="SJV54" s="2"/>
      <c r="SJW54" s="2"/>
      <c r="SJX54" s="2"/>
      <c r="SJY54" s="2"/>
      <c r="SJZ54" s="2"/>
      <c r="SKA54" s="2"/>
      <c r="SKB54" s="2"/>
      <c r="SKC54" s="2"/>
      <c r="SKD54" s="2"/>
      <c r="SKE54" s="2"/>
      <c r="SKF54" s="2"/>
      <c r="SKG54" s="2"/>
      <c r="SKH54" s="2"/>
      <c r="SKI54" s="2"/>
      <c r="SKJ54" s="2"/>
      <c r="SKK54" s="2"/>
      <c r="SKL54" s="2"/>
      <c r="SKM54" s="2"/>
      <c r="SKN54" s="2"/>
      <c r="SKO54" s="2"/>
      <c r="SKP54" s="2"/>
      <c r="SKQ54" s="2"/>
      <c r="SKR54" s="2"/>
      <c r="SKS54" s="2"/>
      <c r="SKT54" s="2"/>
      <c r="SKU54" s="2"/>
      <c r="SKV54" s="2"/>
      <c r="SKW54" s="2"/>
      <c r="SKX54" s="2"/>
      <c r="SKY54" s="2"/>
      <c r="SKZ54" s="2"/>
      <c r="SLA54" s="2"/>
      <c r="SLB54" s="2"/>
      <c r="SLC54" s="2"/>
      <c r="SLD54" s="2"/>
      <c r="SLE54" s="2"/>
      <c r="SLF54" s="2"/>
      <c r="SLG54" s="2"/>
      <c r="SLH54" s="2"/>
      <c r="SLI54" s="2"/>
      <c r="SLJ54" s="2"/>
      <c r="SLK54" s="2"/>
      <c r="SLL54" s="2"/>
      <c r="SLM54" s="2"/>
      <c r="SLN54" s="2"/>
      <c r="SLO54" s="2"/>
      <c r="SLP54" s="2"/>
      <c r="SLQ54" s="2"/>
      <c r="SLR54" s="2"/>
      <c r="SLS54" s="2"/>
      <c r="SLT54" s="2"/>
      <c r="SLU54" s="2"/>
      <c r="SLV54" s="2"/>
      <c r="SLW54" s="2"/>
      <c r="SLX54" s="2"/>
      <c r="SLY54" s="2"/>
      <c r="SLZ54" s="2"/>
      <c r="SMA54" s="2"/>
      <c r="SMB54" s="2"/>
      <c r="SMC54" s="2"/>
      <c r="SMD54" s="2"/>
      <c r="SME54" s="2"/>
      <c r="SMF54" s="2"/>
      <c r="SMG54" s="2"/>
      <c r="SMH54" s="2"/>
      <c r="SMI54" s="2"/>
      <c r="SMJ54" s="2"/>
      <c r="SMK54" s="2"/>
      <c r="SML54" s="2"/>
      <c r="SMM54" s="2"/>
      <c r="SMN54" s="2"/>
      <c r="SMO54" s="2"/>
      <c r="SMP54" s="2"/>
      <c r="SMQ54" s="2"/>
      <c r="SMR54" s="2"/>
      <c r="SMS54" s="2"/>
      <c r="SMT54" s="2"/>
      <c r="SMU54" s="2"/>
      <c r="SMV54" s="2"/>
      <c r="SMW54" s="2"/>
      <c r="SMX54" s="2"/>
      <c r="SMY54" s="2"/>
      <c r="SMZ54" s="2"/>
      <c r="SNA54" s="2"/>
      <c r="SNB54" s="2"/>
      <c r="SNC54" s="2"/>
      <c r="SND54" s="2"/>
      <c r="SNE54" s="2"/>
      <c r="SNF54" s="2"/>
      <c r="SNG54" s="2"/>
      <c r="SNH54" s="2"/>
      <c r="SNI54" s="2"/>
      <c r="SNJ54" s="2"/>
      <c r="SNK54" s="2"/>
      <c r="SNL54" s="2"/>
      <c r="SNM54" s="2"/>
      <c r="SNN54" s="2"/>
      <c r="SNO54" s="2"/>
      <c r="SNP54" s="2"/>
      <c r="SNQ54" s="2"/>
      <c r="SNR54" s="2"/>
      <c r="SNS54" s="2"/>
      <c r="SNT54" s="2"/>
      <c r="SNU54" s="2"/>
      <c r="SNV54" s="2"/>
      <c r="SNW54" s="2"/>
      <c r="SNX54" s="2"/>
      <c r="SNY54" s="2"/>
      <c r="SNZ54" s="2"/>
      <c r="SOA54" s="2"/>
      <c r="SOB54" s="2"/>
      <c r="SOC54" s="2"/>
      <c r="SOD54" s="2"/>
      <c r="SOE54" s="2"/>
      <c r="SOF54" s="2"/>
      <c r="SOG54" s="2"/>
      <c r="SOH54" s="2"/>
      <c r="SOI54" s="2"/>
      <c r="SOJ54" s="2"/>
      <c r="SOK54" s="2"/>
      <c r="SOL54" s="2"/>
      <c r="SOM54" s="2"/>
      <c r="SON54" s="2"/>
      <c r="SOO54" s="2"/>
      <c r="SOP54" s="2"/>
      <c r="SOQ54" s="2"/>
      <c r="SOR54" s="2"/>
      <c r="SOS54" s="2"/>
      <c r="SOT54" s="2"/>
      <c r="SOU54" s="2"/>
      <c r="SOV54" s="2"/>
      <c r="SOW54" s="2"/>
      <c r="SOX54" s="2"/>
      <c r="SOY54" s="2"/>
      <c r="SOZ54" s="2"/>
      <c r="SPA54" s="2"/>
      <c r="SPB54" s="2"/>
      <c r="SPC54" s="2"/>
      <c r="SPD54" s="2"/>
      <c r="SPE54" s="2"/>
      <c r="SPF54" s="2"/>
      <c r="SPG54" s="2"/>
      <c r="SPH54" s="2"/>
      <c r="SPI54" s="2"/>
      <c r="SPJ54" s="2"/>
      <c r="SPK54" s="2"/>
      <c r="SPL54" s="2"/>
      <c r="SPM54" s="2"/>
      <c r="SPN54" s="2"/>
      <c r="SPO54" s="2"/>
      <c r="SPP54" s="2"/>
      <c r="SPQ54" s="2"/>
      <c r="SPR54" s="2"/>
      <c r="SPS54" s="2"/>
      <c r="SPT54" s="2"/>
      <c r="SPU54" s="2"/>
      <c r="SPV54" s="2"/>
      <c r="SPW54" s="2"/>
      <c r="SPX54" s="2"/>
      <c r="SPY54" s="2"/>
      <c r="SPZ54" s="2"/>
      <c r="SQA54" s="2"/>
      <c r="SQB54" s="2"/>
      <c r="SQC54" s="2"/>
      <c r="SQD54" s="2"/>
      <c r="SQE54" s="2"/>
      <c r="SQF54" s="2"/>
      <c r="SQG54" s="2"/>
      <c r="SQH54" s="2"/>
      <c r="SQI54" s="2"/>
      <c r="SQJ54" s="2"/>
      <c r="SQK54" s="2"/>
      <c r="SQL54" s="2"/>
      <c r="SQM54" s="2"/>
      <c r="SQN54" s="2"/>
      <c r="SQO54" s="2"/>
      <c r="SQP54" s="2"/>
      <c r="SQQ54" s="2"/>
      <c r="SQR54" s="2"/>
      <c r="SQS54" s="2"/>
      <c r="SQT54" s="2"/>
      <c r="SQU54" s="2"/>
      <c r="SQV54" s="2"/>
      <c r="SQW54" s="2"/>
      <c r="SQX54" s="2"/>
      <c r="SQY54" s="2"/>
      <c r="SQZ54" s="2"/>
      <c r="SRA54" s="2"/>
      <c r="SRB54" s="2"/>
      <c r="SRC54" s="2"/>
      <c r="SRD54" s="2"/>
      <c r="SRE54" s="2"/>
      <c r="SRF54" s="2"/>
      <c r="SRG54" s="2"/>
      <c r="SRH54" s="2"/>
      <c r="SRI54" s="2"/>
      <c r="SRJ54" s="2"/>
      <c r="SRK54" s="2"/>
      <c r="SRL54" s="2"/>
      <c r="SRM54" s="2"/>
      <c r="SRN54" s="2"/>
      <c r="SRO54" s="2"/>
      <c r="SRP54" s="2"/>
      <c r="SRQ54" s="2"/>
      <c r="SRR54" s="2"/>
      <c r="SRS54" s="2"/>
      <c r="SRT54" s="2"/>
      <c r="SRU54" s="2"/>
      <c r="SRV54" s="2"/>
      <c r="SRW54" s="2"/>
      <c r="SRX54" s="2"/>
      <c r="SRY54" s="2"/>
      <c r="SRZ54" s="2"/>
      <c r="SSA54" s="2"/>
      <c r="SSB54" s="2"/>
      <c r="SSC54" s="2"/>
      <c r="SSD54" s="2"/>
      <c r="SSE54" s="2"/>
      <c r="SSF54" s="2"/>
      <c r="SSG54" s="2"/>
      <c r="SSH54" s="2"/>
      <c r="SSI54" s="2"/>
      <c r="SSJ54" s="2"/>
      <c r="SSK54" s="2"/>
      <c r="SSL54" s="2"/>
      <c r="SSM54" s="2"/>
      <c r="SSN54" s="2"/>
      <c r="SSO54" s="2"/>
      <c r="SSP54" s="2"/>
      <c r="SSQ54" s="2"/>
      <c r="SSR54" s="2"/>
      <c r="SSS54" s="2"/>
      <c r="SST54" s="2"/>
      <c r="SSU54" s="2"/>
      <c r="SSV54" s="2"/>
      <c r="SSW54" s="2"/>
      <c r="SSX54" s="2"/>
      <c r="SSY54" s="2"/>
      <c r="SSZ54" s="2"/>
      <c r="STA54" s="2"/>
      <c r="STB54" s="2"/>
      <c r="STC54" s="2"/>
      <c r="STD54" s="2"/>
      <c r="STE54" s="2"/>
      <c r="STF54" s="2"/>
      <c r="STG54" s="2"/>
      <c r="STH54" s="2"/>
      <c r="STI54" s="2"/>
      <c r="STJ54" s="2"/>
      <c r="STK54" s="2"/>
      <c r="STL54" s="2"/>
      <c r="STM54" s="2"/>
      <c r="STN54" s="2"/>
      <c r="STO54" s="2"/>
      <c r="STP54" s="2"/>
      <c r="STQ54" s="2"/>
      <c r="STR54" s="2"/>
      <c r="STS54" s="2"/>
      <c r="STT54" s="2"/>
      <c r="STU54" s="2"/>
      <c r="STV54" s="2"/>
      <c r="STW54" s="2"/>
      <c r="STX54" s="2"/>
      <c r="STY54" s="2"/>
      <c r="STZ54" s="2"/>
      <c r="SUA54" s="2"/>
      <c r="SUB54" s="2"/>
      <c r="SUC54" s="2"/>
      <c r="SUD54" s="2"/>
      <c r="SUE54" s="2"/>
      <c r="SUF54" s="2"/>
      <c r="SUG54" s="2"/>
      <c r="SUH54" s="2"/>
      <c r="SUI54" s="2"/>
      <c r="SUJ54" s="2"/>
      <c r="SUK54" s="2"/>
      <c r="SUL54" s="2"/>
      <c r="SUM54" s="2"/>
      <c r="SUN54" s="2"/>
      <c r="SUO54" s="2"/>
      <c r="SUP54" s="2"/>
      <c r="SUQ54" s="2"/>
      <c r="SUR54" s="2"/>
      <c r="SUS54" s="2"/>
      <c r="SUT54" s="2"/>
      <c r="SUU54" s="2"/>
      <c r="SUV54" s="2"/>
      <c r="SUW54" s="2"/>
      <c r="SUX54" s="2"/>
      <c r="SUY54" s="2"/>
      <c r="SUZ54" s="2"/>
      <c r="SVA54" s="2"/>
      <c r="SVB54" s="2"/>
      <c r="SVC54" s="2"/>
      <c r="SVD54" s="2"/>
      <c r="SVE54" s="2"/>
      <c r="SVF54" s="2"/>
      <c r="SVG54" s="2"/>
      <c r="SVH54" s="2"/>
      <c r="SVI54" s="2"/>
      <c r="SVJ54" s="2"/>
      <c r="SVK54" s="2"/>
      <c r="SVL54" s="2"/>
      <c r="SVM54" s="2"/>
      <c r="SVN54" s="2"/>
      <c r="SVO54" s="2"/>
      <c r="SVP54" s="2"/>
      <c r="SVQ54" s="2"/>
      <c r="SVR54" s="2"/>
      <c r="SVS54" s="2"/>
      <c r="SVT54" s="2"/>
      <c r="SVU54" s="2"/>
      <c r="SVV54" s="2"/>
      <c r="SVW54" s="2"/>
      <c r="SVX54" s="2"/>
      <c r="SVY54" s="2"/>
      <c r="SVZ54" s="2"/>
      <c r="SWA54" s="2"/>
      <c r="SWB54" s="2"/>
      <c r="SWC54" s="2"/>
      <c r="SWD54" s="2"/>
      <c r="SWE54" s="2"/>
      <c r="SWF54" s="2"/>
      <c r="SWG54" s="2"/>
      <c r="SWH54" s="2"/>
      <c r="SWI54" s="2"/>
      <c r="SWJ54" s="2"/>
      <c r="SWK54" s="2"/>
      <c r="SWL54" s="2"/>
      <c r="SWM54" s="2"/>
      <c r="SWN54" s="2"/>
      <c r="SWO54" s="2"/>
      <c r="SWP54" s="2"/>
      <c r="SWQ54" s="2"/>
      <c r="SWR54" s="2"/>
      <c r="SWS54" s="2"/>
      <c r="SWT54" s="2"/>
      <c r="SWU54" s="2"/>
      <c r="SWV54" s="2"/>
      <c r="SWW54" s="2"/>
      <c r="SWX54" s="2"/>
      <c r="SWY54" s="2"/>
      <c r="SWZ54" s="2"/>
      <c r="SXA54" s="2"/>
      <c r="SXB54" s="2"/>
      <c r="SXC54" s="2"/>
      <c r="SXD54" s="2"/>
      <c r="SXE54" s="2"/>
      <c r="SXF54" s="2"/>
      <c r="SXG54" s="2"/>
      <c r="SXH54" s="2"/>
      <c r="SXI54" s="2"/>
      <c r="SXJ54" s="2"/>
      <c r="SXK54" s="2"/>
      <c r="SXL54" s="2"/>
      <c r="SXM54" s="2"/>
      <c r="SXN54" s="2"/>
      <c r="SXO54" s="2"/>
      <c r="SXP54" s="2"/>
      <c r="SXQ54" s="2"/>
      <c r="SXR54" s="2"/>
      <c r="SXS54" s="2"/>
      <c r="SXT54" s="2"/>
      <c r="SXU54" s="2"/>
      <c r="SXV54" s="2"/>
      <c r="SXW54" s="2"/>
      <c r="SXX54" s="2"/>
      <c r="SXY54" s="2"/>
      <c r="SXZ54" s="2"/>
      <c r="SYA54" s="2"/>
      <c r="SYB54" s="2"/>
      <c r="SYC54" s="2"/>
      <c r="SYD54" s="2"/>
      <c r="SYE54" s="2"/>
      <c r="SYF54" s="2"/>
      <c r="SYG54" s="2"/>
      <c r="SYH54" s="2"/>
      <c r="SYI54" s="2"/>
      <c r="SYJ54" s="2"/>
      <c r="SYK54" s="2"/>
      <c r="SYL54" s="2"/>
      <c r="SYM54" s="2"/>
      <c r="SYN54" s="2"/>
      <c r="SYO54" s="2"/>
      <c r="SYP54" s="2"/>
      <c r="SYQ54" s="2"/>
      <c r="SYR54" s="2"/>
      <c r="SYS54" s="2"/>
      <c r="SYT54" s="2"/>
      <c r="SYU54" s="2"/>
      <c r="SYV54" s="2"/>
      <c r="SYW54" s="2"/>
      <c r="SYX54" s="2"/>
      <c r="SYY54" s="2"/>
      <c r="SYZ54" s="2"/>
      <c r="SZA54" s="2"/>
      <c r="SZB54" s="2"/>
      <c r="SZC54" s="2"/>
      <c r="SZD54" s="2"/>
      <c r="SZE54" s="2"/>
      <c r="SZF54" s="2"/>
      <c r="SZG54" s="2"/>
      <c r="SZH54" s="2"/>
      <c r="SZI54" s="2"/>
      <c r="SZJ54" s="2"/>
      <c r="SZK54" s="2"/>
      <c r="SZL54" s="2"/>
      <c r="SZM54" s="2"/>
      <c r="SZN54" s="2"/>
      <c r="SZO54" s="2"/>
      <c r="SZP54" s="2"/>
      <c r="SZQ54" s="2"/>
      <c r="SZR54" s="2"/>
      <c r="SZS54" s="2"/>
      <c r="SZT54" s="2"/>
      <c r="SZU54" s="2"/>
      <c r="SZV54" s="2"/>
      <c r="SZW54" s="2"/>
      <c r="SZX54" s="2"/>
      <c r="SZY54" s="2"/>
      <c r="SZZ54" s="2"/>
      <c r="TAA54" s="2"/>
      <c r="TAB54" s="2"/>
      <c r="TAC54" s="2"/>
      <c r="TAD54" s="2"/>
      <c r="TAE54" s="2"/>
      <c r="TAF54" s="2"/>
      <c r="TAG54" s="2"/>
      <c r="TAH54" s="2"/>
      <c r="TAI54" s="2"/>
      <c r="TAJ54" s="2"/>
      <c r="TAK54" s="2"/>
      <c r="TAL54" s="2"/>
      <c r="TAM54" s="2"/>
      <c r="TAN54" s="2"/>
      <c r="TAO54" s="2"/>
      <c r="TAP54" s="2"/>
      <c r="TAQ54" s="2"/>
      <c r="TAR54" s="2"/>
      <c r="TAS54" s="2"/>
      <c r="TAT54" s="2"/>
      <c r="TAU54" s="2"/>
      <c r="TAV54" s="2"/>
      <c r="TAW54" s="2"/>
      <c r="TAX54" s="2"/>
      <c r="TAY54" s="2"/>
      <c r="TAZ54" s="2"/>
      <c r="TBA54" s="2"/>
      <c r="TBB54" s="2"/>
      <c r="TBC54" s="2"/>
      <c r="TBD54" s="2"/>
      <c r="TBE54" s="2"/>
      <c r="TBF54" s="2"/>
      <c r="TBG54" s="2"/>
      <c r="TBH54" s="2"/>
      <c r="TBI54" s="2"/>
      <c r="TBJ54" s="2"/>
      <c r="TBK54" s="2"/>
      <c r="TBL54" s="2"/>
      <c r="TBM54" s="2"/>
      <c r="TBN54" s="2"/>
      <c r="TBO54" s="2"/>
      <c r="TBP54" s="2"/>
      <c r="TBQ54" s="2"/>
      <c r="TBR54" s="2"/>
      <c r="TBS54" s="2"/>
      <c r="TBT54" s="2"/>
      <c r="TBU54" s="2"/>
      <c r="TBV54" s="2"/>
      <c r="TBW54" s="2"/>
      <c r="TBX54" s="2"/>
      <c r="TBY54" s="2"/>
      <c r="TBZ54" s="2"/>
      <c r="TCA54" s="2"/>
      <c r="TCB54" s="2"/>
      <c r="TCC54" s="2"/>
      <c r="TCD54" s="2"/>
      <c r="TCE54" s="2"/>
      <c r="TCF54" s="2"/>
      <c r="TCG54" s="2"/>
      <c r="TCH54" s="2"/>
      <c r="TCI54" s="2"/>
      <c r="TCJ54" s="2"/>
      <c r="TCK54" s="2"/>
      <c r="TCL54" s="2"/>
      <c r="TCM54" s="2"/>
      <c r="TCN54" s="2"/>
      <c r="TCO54" s="2"/>
      <c r="TCP54" s="2"/>
      <c r="TCQ54" s="2"/>
      <c r="TCR54" s="2"/>
      <c r="TCS54" s="2"/>
      <c r="TCT54" s="2"/>
      <c r="TCU54" s="2"/>
      <c r="TCV54" s="2"/>
      <c r="TCW54" s="2"/>
      <c r="TCX54" s="2"/>
      <c r="TCY54" s="2"/>
      <c r="TCZ54" s="2"/>
      <c r="TDA54" s="2"/>
      <c r="TDB54" s="2"/>
      <c r="TDC54" s="2"/>
      <c r="TDD54" s="2"/>
      <c r="TDE54" s="2"/>
      <c r="TDF54" s="2"/>
      <c r="TDG54" s="2"/>
      <c r="TDH54" s="2"/>
      <c r="TDI54" s="2"/>
      <c r="TDJ54" s="2"/>
      <c r="TDK54" s="2"/>
      <c r="TDL54" s="2"/>
      <c r="TDM54" s="2"/>
      <c r="TDN54" s="2"/>
      <c r="TDO54" s="2"/>
      <c r="TDP54" s="2"/>
      <c r="TDQ54" s="2"/>
      <c r="TDR54" s="2"/>
      <c r="TDS54" s="2"/>
      <c r="TDT54" s="2"/>
      <c r="TDU54" s="2"/>
      <c r="TDV54" s="2"/>
      <c r="TDW54" s="2"/>
      <c r="TDX54" s="2"/>
      <c r="TDY54" s="2"/>
      <c r="TDZ54" s="2"/>
      <c r="TEA54" s="2"/>
      <c r="TEB54" s="2"/>
      <c r="TEC54" s="2"/>
      <c r="TED54" s="2"/>
      <c r="TEE54" s="2"/>
      <c r="TEF54" s="2"/>
      <c r="TEG54" s="2"/>
      <c r="TEH54" s="2"/>
      <c r="TEI54" s="2"/>
      <c r="TEJ54" s="2"/>
      <c r="TEK54" s="2"/>
      <c r="TEL54" s="2"/>
      <c r="TEM54" s="2"/>
      <c r="TEN54" s="2"/>
      <c r="TEO54" s="2"/>
      <c r="TEP54" s="2"/>
      <c r="TEQ54" s="2"/>
      <c r="TER54" s="2"/>
      <c r="TES54" s="2"/>
      <c r="TET54" s="2"/>
      <c r="TEU54" s="2"/>
      <c r="TEV54" s="2"/>
      <c r="TEW54" s="2"/>
      <c r="TEX54" s="2"/>
      <c r="TEY54" s="2"/>
      <c r="TEZ54" s="2"/>
      <c r="TFA54" s="2"/>
      <c r="TFB54" s="2"/>
      <c r="TFC54" s="2"/>
      <c r="TFD54" s="2"/>
      <c r="TFE54" s="2"/>
      <c r="TFF54" s="2"/>
      <c r="TFG54" s="2"/>
      <c r="TFH54" s="2"/>
      <c r="TFI54" s="2"/>
      <c r="TFJ54" s="2"/>
      <c r="TFK54" s="2"/>
      <c r="TFL54" s="2"/>
      <c r="TFM54" s="2"/>
      <c r="TFN54" s="2"/>
      <c r="TFO54" s="2"/>
      <c r="TFP54" s="2"/>
      <c r="TFQ54" s="2"/>
      <c r="TFR54" s="2"/>
      <c r="TFS54" s="2"/>
      <c r="TFT54" s="2"/>
      <c r="TFU54" s="2"/>
      <c r="TFV54" s="2"/>
      <c r="TFW54" s="2"/>
      <c r="TFX54" s="2"/>
      <c r="TFY54" s="2"/>
      <c r="TFZ54" s="2"/>
      <c r="TGA54" s="2"/>
      <c r="TGB54" s="2"/>
      <c r="TGC54" s="2"/>
      <c r="TGD54" s="2"/>
      <c r="TGE54" s="2"/>
      <c r="TGF54" s="2"/>
      <c r="TGG54" s="2"/>
      <c r="TGH54" s="2"/>
      <c r="TGI54" s="2"/>
      <c r="TGJ54" s="2"/>
      <c r="TGK54" s="2"/>
      <c r="TGL54" s="2"/>
      <c r="TGM54" s="2"/>
      <c r="TGN54" s="2"/>
      <c r="TGO54" s="2"/>
      <c r="TGP54" s="2"/>
      <c r="TGQ54" s="2"/>
      <c r="TGR54" s="2"/>
      <c r="TGS54" s="2"/>
      <c r="TGT54" s="2"/>
      <c r="TGU54" s="2"/>
      <c r="TGV54" s="2"/>
      <c r="TGW54" s="2"/>
      <c r="TGX54" s="2"/>
      <c r="TGY54" s="2"/>
      <c r="TGZ54" s="2"/>
      <c r="THA54" s="2"/>
      <c r="THB54" s="2"/>
      <c r="THC54" s="2"/>
      <c r="THD54" s="2"/>
      <c r="THE54" s="2"/>
      <c r="THF54" s="2"/>
      <c r="THG54" s="2"/>
      <c r="THH54" s="2"/>
      <c r="THI54" s="2"/>
      <c r="THJ54" s="2"/>
      <c r="THK54" s="2"/>
      <c r="THL54" s="2"/>
      <c r="THM54" s="2"/>
      <c r="THN54" s="2"/>
      <c r="THO54" s="2"/>
      <c r="THP54" s="2"/>
      <c r="THQ54" s="2"/>
      <c r="THR54" s="2"/>
      <c r="THS54" s="2"/>
      <c r="THT54" s="2"/>
      <c r="THU54" s="2"/>
      <c r="THV54" s="2"/>
      <c r="THW54" s="2"/>
      <c r="THX54" s="2"/>
      <c r="THY54" s="2"/>
      <c r="THZ54" s="2"/>
      <c r="TIA54" s="2"/>
      <c r="TIB54" s="2"/>
      <c r="TIC54" s="2"/>
      <c r="TID54" s="2"/>
      <c r="TIE54" s="2"/>
      <c r="TIF54" s="2"/>
      <c r="TIG54" s="2"/>
      <c r="TIH54" s="2"/>
      <c r="TII54" s="2"/>
      <c r="TIJ54" s="2"/>
      <c r="TIK54" s="2"/>
      <c r="TIL54" s="2"/>
      <c r="TIM54" s="2"/>
      <c r="TIN54" s="2"/>
      <c r="TIO54" s="2"/>
      <c r="TIP54" s="2"/>
      <c r="TIQ54" s="2"/>
      <c r="TIR54" s="2"/>
      <c r="TIS54" s="2"/>
      <c r="TIT54" s="2"/>
      <c r="TIU54" s="2"/>
      <c r="TIV54" s="2"/>
      <c r="TIW54" s="2"/>
      <c r="TIX54" s="2"/>
      <c r="TIY54" s="2"/>
      <c r="TIZ54" s="2"/>
      <c r="TJA54" s="2"/>
      <c r="TJB54" s="2"/>
      <c r="TJC54" s="2"/>
      <c r="TJD54" s="2"/>
      <c r="TJE54" s="2"/>
      <c r="TJF54" s="2"/>
      <c r="TJG54" s="2"/>
      <c r="TJH54" s="2"/>
      <c r="TJI54" s="2"/>
      <c r="TJJ54" s="2"/>
      <c r="TJK54" s="2"/>
      <c r="TJL54" s="2"/>
      <c r="TJM54" s="2"/>
      <c r="TJN54" s="2"/>
      <c r="TJO54" s="2"/>
      <c r="TJP54" s="2"/>
      <c r="TJQ54" s="2"/>
      <c r="TJR54" s="2"/>
      <c r="TJS54" s="2"/>
      <c r="TJT54" s="2"/>
      <c r="TJU54" s="2"/>
      <c r="TJV54" s="2"/>
      <c r="TJW54" s="2"/>
      <c r="TJX54" s="2"/>
      <c r="TJY54" s="2"/>
      <c r="TJZ54" s="2"/>
      <c r="TKA54" s="2"/>
      <c r="TKB54" s="2"/>
      <c r="TKC54" s="2"/>
      <c r="TKD54" s="2"/>
      <c r="TKE54" s="2"/>
      <c r="TKF54" s="2"/>
      <c r="TKG54" s="2"/>
      <c r="TKH54" s="2"/>
      <c r="TKI54" s="2"/>
      <c r="TKJ54" s="2"/>
      <c r="TKK54" s="2"/>
      <c r="TKL54" s="2"/>
      <c r="TKM54" s="2"/>
      <c r="TKN54" s="2"/>
      <c r="TKO54" s="2"/>
      <c r="TKP54" s="2"/>
      <c r="TKQ54" s="2"/>
      <c r="TKR54" s="2"/>
      <c r="TKS54" s="2"/>
      <c r="TKT54" s="2"/>
      <c r="TKU54" s="2"/>
      <c r="TKV54" s="2"/>
      <c r="TKW54" s="2"/>
      <c r="TKX54" s="2"/>
      <c r="TKY54" s="2"/>
      <c r="TKZ54" s="2"/>
      <c r="TLA54" s="2"/>
      <c r="TLB54" s="2"/>
      <c r="TLC54" s="2"/>
      <c r="TLD54" s="2"/>
      <c r="TLE54" s="2"/>
      <c r="TLF54" s="2"/>
      <c r="TLG54" s="2"/>
      <c r="TLH54" s="2"/>
      <c r="TLI54" s="2"/>
      <c r="TLJ54" s="2"/>
      <c r="TLK54" s="2"/>
      <c r="TLL54" s="2"/>
      <c r="TLM54" s="2"/>
      <c r="TLN54" s="2"/>
      <c r="TLO54" s="2"/>
      <c r="TLP54" s="2"/>
      <c r="TLQ54" s="2"/>
      <c r="TLR54" s="2"/>
      <c r="TLS54" s="2"/>
      <c r="TLT54" s="2"/>
      <c r="TLU54" s="2"/>
      <c r="TLV54" s="2"/>
      <c r="TLW54" s="2"/>
      <c r="TLX54" s="2"/>
      <c r="TLY54" s="2"/>
      <c r="TLZ54" s="2"/>
      <c r="TMA54" s="2"/>
      <c r="TMB54" s="2"/>
      <c r="TMC54" s="2"/>
      <c r="TMD54" s="2"/>
      <c r="TME54" s="2"/>
      <c r="TMF54" s="2"/>
      <c r="TMG54" s="2"/>
      <c r="TMH54" s="2"/>
      <c r="TMI54" s="2"/>
      <c r="TMJ54" s="2"/>
      <c r="TMK54" s="2"/>
      <c r="TML54" s="2"/>
      <c r="TMM54" s="2"/>
      <c r="TMN54" s="2"/>
      <c r="TMO54" s="2"/>
      <c r="TMP54" s="2"/>
      <c r="TMQ54" s="2"/>
      <c r="TMR54" s="2"/>
      <c r="TMS54" s="2"/>
      <c r="TMT54" s="2"/>
      <c r="TMU54" s="2"/>
      <c r="TMV54" s="2"/>
      <c r="TMW54" s="2"/>
      <c r="TMX54" s="2"/>
      <c r="TMY54" s="2"/>
      <c r="TMZ54" s="2"/>
      <c r="TNA54" s="2"/>
      <c r="TNB54" s="2"/>
      <c r="TNC54" s="2"/>
      <c r="TND54" s="2"/>
      <c r="TNE54" s="2"/>
      <c r="TNF54" s="2"/>
      <c r="TNG54" s="2"/>
      <c r="TNH54" s="2"/>
      <c r="TNI54" s="2"/>
      <c r="TNJ54" s="2"/>
      <c r="TNK54" s="2"/>
      <c r="TNL54" s="2"/>
      <c r="TNM54" s="2"/>
      <c r="TNN54" s="2"/>
      <c r="TNO54" s="2"/>
      <c r="TNP54" s="2"/>
      <c r="TNQ54" s="2"/>
      <c r="TNR54" s="2"/>
      <c r="TNS54" s="2"/>
      <c r="TNT54" s="2"/>
      <c r="TNU54" s="2"/>
      <c r="TNV54" s="2"/>
      <c r="TNW54" s="2"/>
      <c r="TNX54" s="2"/>
      <c r="TNY54" s="2"/>
      <c r="TNZ54" s="2"/>
      <c r="TOA54" s="2"/>
      <c r="TOB54" s="2"/>
      <c r="TOC54" s="2"/>
      <c r="TOD54" s="2"/>
      <c r="TOE54" s="2"/>
      <c r="TOF54" s="2"/>
      <c r="TOG54" s="2"/>
      <c r="TOH54" s="2"/>
      <c r="TOI54" s="2"/>
      <c r="TOJ54" s="2"/>
      <c r="TOK54" s="2"/>
      <c r="TOL54" s="2"/>
      <c r="TOM54" s="2"/>
      <c r="TON54" s="2"/>
      <c r="TOO54" s="2"/>
      <c r="TOP54" s="2"/>
      <c r="TOQ54" s="2"/>
      <c r="TOR54" s="2"/>
      <c r="TOS54" s="2"/>
      <c r="TOT54" s="2"/>
      <c r="TOU54" s="2"/>
      <c r="TOV54" s="2"/>
      <c r="TOW54" s="2"/>
      <c r="TOX54" s="2"/>
      <c r="TOY54" s="2"/>
      <c r="TOZ54" s="2"/>
      <c r="TPA54" s="2"/>
      <c r="TPB54" s="2"/>
      <c r="TPC54" s="2"/>
      <c r="TPD54" s="2"/>
      <c r="TPE54" s="2"/>
      <c r="TPF54" s="2"/>
      <c r="TPG54" s="2"/>
      <c r="TPH54" s="2"/>
      <c r="TPI54" s="2"/>
      <c r="TPJ54" s="2"/>
      <c r="TPK54" s="2"/>
      <c r="TPL54" s="2"/>
      <c r="TPM54" s="2"/>
      <c r="TPN54" s="2"/>
      <c r="TPO54" s="2"/>
      <c r="TPP54" s="2"/>
      <c r="TPQ54" s="2"/>
      <c r="TPR54" s="2"/>
      <c r="TPS54" s="2"/>
      <c r="TPT54" s="2"/>
      <c r="TPU54" s="2"/>
      <c r="TPV54" s="2"/>
      <c r="TPW54" s="2"/>
      <c r="TPX54" s="2"/>
      <c r="TPY54" s="2"/>
      <c r="TPZ54" s="2"/>
      <c r="TQA54" s="2"/>
      <c r="TQB54" s="2"/>
      <c r="TQC54" s="2"/>
      <c r="TQD54" s="2"/>
      <c r="TQE54" s="2"/>
      <c r="TQF54" s="2"/>
      <c r="TQG54" s="2"/>
      <c r="TQH54" s="2"/>
      <c r="TQI54" s="2"/>
      <c r="TQJ54" s="2"/>
      <c r="TQK54" s="2"/>
      <c r="TQL54" s="2"/>
      <c r="TQM54" s="2"/>
      <c r="TQN54" s="2"/>
      <c r="TQO54" s="2"/>
      <c r="TQP54" s="2"/>
      <c r="TQQ54" s="2"/>
      <c r="TQR54" s="2"/>
      <c r="TQS54" s="2"/>
      <c r="TQT54" s="2"/>
      <c r="TQU54" s="2"/>
      <c r="TQV54" s="2"/>
      <c r="TQW54" s="2"/>
      <c r="TQX54" s="2"/>
      <c r="TQY54" s="2"/>
      <c r="TQZ54" s="2"/>
      <c r="TRA54" s="2"/>
      <c r="TRB54" s="2"/>
      <c r="TRC54" s="2"/>
      <c r="TRD54" s="2"/>
      <c r="TRE54" s="2"/>
      <c r="TRF54" s="2"/>
      <c r="TRG54" s="2"/>
      <c r="TRH54" s="2"/>
      <c r="TRI54" s="2"/>
      <c r="TRJ54" s="2"/>
      <c r="TRK54" s="2"/>
      <c r="TRL54" s="2"/>
      <c r="TRM54" s="2"/>
      <c r="TRN54" s="2"/>
      <c r="TRO54" s="2"/>
      <c r="TRP54" s="2"/>
      <c r="TRQ54" s="2"/>
      <c r="TRR54" s="2"/>
      <c r="TRS54" s="2"/>
      <c r="TRT54" s="2"/>
      <c r="TRU54" s="2"/>
      <c r="TRV54" s="2"/>
      <c r="TRW54" s="2"/>
      <c r="TRX54" s="2"/>
      <c r="TRY54" s="2"/>
      <c r="TRZ54" s="2"/>
      <c r="TSA54" s="2"/>
      <c r="TSB54" s="2"/>
      <c r="TSC54" s="2"/>
      <c r="TSD54" s="2"/>
      <c r="TSE54" s="2"/>
      <c r="TSF54" s="2"/>
      <c r="TSG54" s="2"/>
      <c r="TSH54" s="2"/>
      <c r="TSI54" s="2"/>
      <c r="TSJ54" s="2"/>
      <c r="TSK54" s="2"/>
      <c r="TSL54" s="2"/>
      <c r="TSM54" s="2"/>
      <c r="TSN54" s="2"/>
      <c r="TSO54" s="2"/>
      <c r="TSP54" s="2"/>
      <c r="TSQ54" s="2"/>
      <c r="TSR54" s="2"/>
      <c r="TSS54" s="2"/>
      <c r="TST54" s="2"/>
      <c r="TSU54" s="2"/>
      <c r="TSV54" s="2"/>
      <c r="TSW54" s="2"/>
      <c r="TSX54" s="2"/>
      <c r="TSY54" s="2"/>
      <c r="TSZ54" s="2"/>
      <c r="TTA54" s="2"/>
      <c r="TTB54" s="2"/>
      <c r="TTC54" s="2"/>
      <c r="TTD54" s="2"/>
      <c r="TTE54" s="2"/>
      <c r="TTF54" s="2"/>
      <c r="TTG54" s="2"/>
      <c r="TTH54" s="2"/>
      <c r="TTI54" s="2"/>
      <c r="TTJ54" s="2"/>
      <c r="TTK54" s="2"/>
      <c r="TTL54" s="2"/>
      <c r="TTM54" s="2"/>
      <c r="TTN54" s="2"/>
      <c r="TTO54" s="2"/>
      <c r="TTP54" s="2"/>
      <c r="TTQ54" s="2"/>
      <c r="TTR54" s="2"/>
      <c r="TTS54" s="2"/>
      <c r="TTT54" s="2"/>
      <c r="TTU54" s="2"/>
      <c r="TTV54" s="2"/>
      <c r="TTW54" s="2"/>
      <c r="TTX54" s="2"/>
      <c r="TTY54" s="2"/>
      <c r="TTZ54" s="2"/>
      <c r="TUA54" s="2"/>
      <c r="TUB54" s="2"/>
      <c r="TUC54" s="2"/>
      <c r="TUD54" s="2"/>
      <c r="TUE54" s="2"/>
      <c r="TUF54" s="2"/>
      <c r="TUG54" s="2"/>
      <c r="TUH54" s="2"/>
      <c r="TUI54" s="2"/>
      <c r="TUJ54" s="2"/>
      <c r="TUK54" s="2"/>
      <c r="TUL54" s="2"/>
      <c r="TUM54" s="2"/>
      <c r="TUN54" s="2"/>
      <c r="TUO54" s="2"/>
      <c r="TUP54" s="2"/>
      <c r="TUQ54" s="2"/>
      <c r="TUR54" s="2"/>
      <c r="TUS54" s="2"/>
      <c r="TUT54" s="2"/>
      <c r="TUU54" s="2"/>
      <c r="TUV54" s="2"/>
      <c r="TUW54" s="2"/>
      <c r="TUX54" s="2"/>
      <c r="TUY54" s="2"/>
      <c r="TUZ54" s="2"/>
      <c r="TVA54" s="2"/>
      <c r="TVB54" s="2"/>
      <c r="TVC54" s="2"/>
      <c r="TVD54" s="2"/>
      <c r="TVE54" s="2"/>
      <c r="TVF54" s="2"/>
      <c r="TVG54" s="2"/>
      <c r="TVH54" s="2"/>
      <c r="TVI54" s="2"/>
      <c r="TVJ54" s="2"/>
      <c r="TVK54" s="2"/>
      <c r="TVL54" s="2"/>
      <c r="TVM54" s="2"/>
      <c r="TVN54" s="2"/>
      <c r="TVO54" s="2"/>
      <c r="TVP54" s="2"/>
      <c r="TVQ54" s="2"/>
      <c r="TVR54" s="2"/>
      <c r="TVS54" s="2"/>
      <c r="TVT54" s="2"/>
      <c r="TVU54" s="2"/>
      <c r="TVV54" s="2"/>
      <c r="TVW54" s="2"/>
      <c r="TVX54" s="2"/>
      <c r="TVY54" s="2"/>
      <c r="TVZ54" s="2"/>
      <c r="TWA54" s="2"/>
      <c r="TWB54" s="2"/>
      <c r="TWC54" s="2"/>
      <c r="TWD54" s="2"/>
      <c r="TWE54" s="2"/>
      <c r="TWF54" s="2"/>
      <c r="TWG54" s="2"/>
      <c r="TWH54" s="2"/>
      <c r="TWI54" s="2"/>
      <c r="TWJ54" s="2"/>
      <c r="TWK54" s="2"/>
      <c r="TWL54" s="2"/>
      <c r="TWM54" s="2"/>
      <c r="TWN54" s="2"/>
      <c r="TWO54" s="2"/>
      <c r="TWP54" s="2"/>
      <c r="TWQ54" s="2"/>
      <c r="TWR54" s="2"/>
      <c r="TWS54" s="2"/>
      <c r="TWT54" s="2"/>
      <c r="TWU54" s="2"/>
      <c r="TWV54" s="2"/>
      <c r="TWW54" s="2"/>
      <c r="TWX54" s="2"/>
      <c r="TWY54" s="2"/>
      <c r="TWZ54" s="2"/>
      <c r="TXA54" s="2"/>
      <c r="TXB54" s="2"/>
      <c r="TXC54" s="2"/>
      <c r="TXD54" s="2"/>
      <c r="TXE54" s="2"/>
      <c r="TXF54" s="2"/>
      <c r="TXG54" s="2"/>
      <c r="TXH54" s="2"/>
      <c r="TXI54" s="2"/>
      <c r="TXJ54" s="2"/>
      <c r="TXK54" s="2"/>
      <c r="TXL54" s="2"/>
      <c r="TXM54" s="2"/>
      <c r="TXN54" s="2"/>
      <c r="TXO54" s="2"/>
      <c r="TXP54" s="2"/>
      <c r="TXQ54" s="2"/>
      <c r="TXR54" s="2"/>
      <c r="TXS54" s="2"/>
      <c r="TXT54" s="2"/>
      <c r="TXU54" s="2"/>
      <c r="TXV54" s="2"/>
      <c r="TXW54" s="2"/>
      <c r="TXX54" s="2"/>
      <c r="TXY54" s="2"/>
      <c r="TXZ54" s="2"/>
      <c r="TYA54" s="2"/>
      <c r="TYB54" s="2"/>
      <c r="TYC54" s="2"/>
      <c r="TYD54" s="2"/>
      <c r="TYE54" s="2"/>
      <c r="TYF54" s="2"/>
      <c r="TYG54" s="2"/>
      <c r="TYH54" s="2"/>
      <c r="TYI54" s="2"/>
      <c r="TYJ54" s="2"/>
      <c r="TYK54" s="2"/>
      <c r="TYL54" s="2"/>
      <c r="TYM54" s="2"/>
      <c r="TYN54" s="2"/>
      <c r="TYO54" s="2"/>
      <c r="TYP54" s="2"/>
      <c r="TYQ54" s="2"/>
      <c r="TYR54" s="2"/>
      <c r="TYS54" s="2"/>
      <c r="TYT54" s="2"/>
      <c r="TYU54" s="2"/>
      <c r="TYV54" s="2"/>
      <c r="TYW54" s="2"/>
      <c r="TYX54" s="2"/>
      <c r="TYY54" s="2"/>
      <c r="TYZ54" s="2"/>
      <c r="TZA54" s="2"/>
      <c r="TZB54" s="2"/>
      <c r="TZC54" s="2"/>
      <c r="TZD54" s="2"/>
      <c r="TZE54" s="2"/>
      <c r="TZF54" s="2"/>
      <c r="TZG54" s="2"/>
      <c r="TZH54" s="2"/>
      <c r="TZI54" s="2"/>
      <c r="TZJ54" s="2"/>
      <c r="TZK54" s="2"/>
      <c r="TZL54" s="2"/>
      <c r="TZM54" s="2"/>
      <c r="TZN54" s="2"/>
      <c r="TZO54" s="2"/>
      <c r="TZP54" s="2"/>
      <c r="TZQ54" s="2"/>
      <c r="TZR54" s="2"/>
      <c r="TZS54" s="2"/>
      <c r="TZT54" s="2"/>
      <c r="TZU54" s="2"/>
      <c r="TZV54" s="2"/>
      <c r="TZW54" s="2"/>
      <c r="TZX54" s="2"/>
      <c r="TZY54" s="2"/>
      <c r="TZZ54" s="2"/>
      <c r="UAA54" s="2"/>
      <c r="UAB54" s="2"/>
      <c r="UAC54" s="2"/>
      <c r="UAD54" s="2"/>
      <c r="UAE54" s="2"/>
      <c r="UAF54" s="2"/>
      <c r="UAG54" s="2"/>
      <c r="UAH54" s="2"/>
      <c r="UAI54" s="2"/>
      <c r="UAJ54" s="2"/>
      <c r="UAK54" s="2"/>
      <c r="UAL54" s="2"/>
      <c r="UAM54" s="2"/>
      <c r="UAN54" s="2"/>
      <c r="UAO54" s="2"/>
      <c r="UAP54" s="2"/>
      <c r="UAQ54" s="2"/>
      <c r="UAR54" s="2"/>
      <c r="UAS54" s="2"/>
      <c r="UAT54" s="2"/>
      <c r="UAU54" s="2"/>
      <c r="UAV54" s="2"/>
      <c r="UAW54" s="2"/>
      <c r="UAX54" s="2"/>
      <c r="UAY54" s="2"/>
      <c r="UAZ54" s="2"/>
      <c r="UBA54" s="2"/>
      <c r="UBB54" s="2"/>
      <c r="UBC54" s="2"/>
      <c r="UBD54" s="2"/>
      <c r="UBE54" s="2"/>
      <c r="UBF54" s="2"/>
      <c r="UBG54" s="2"/>
      <c r="UBH54" s="2"/>
      <c r="UBI54" s="2"/>
      <c r="UBJ54" s="2"/>
      <c r="UBK54" s="2"/>
      <c r="UBL54" s="2"/>
      <c r="UBM54" s="2"/>
      <c r="UBN54" s="2"/>
      <c r="UBO54" s="2"/>
      <c r="UBP54" s="2"/>
      <c r="UBQ54" s="2"/>
      <c r="UBR54" s="2"/>
      <c r="UBS54" s="2"/>
      <c r="UBT54" s="2"/>
      <c r="UBU54" s="2"/>
      <c r="UBV54" s="2"/>
      <c r="UBW54" s="2"/>
      <c r="UBX54" s="2"/>
      <c r="UBY54" s="2"/>
      <c r="UBZ54" s="2"/>
      <c r="UCA54" s="2"/>
      <c r="UCB54" s="2"/>
      <c r="UCC54" s="2"/>
      <c r="UCD54" s="2"/>
      <c r="UCE54" s="2"/>
      <c r="UCF54" s="2"/>
      <c r="UCG54" s="2"/>
      <c r="UCH54" s="2"/>
      <c r="UCI54" s="2"/>
      <c r="UCJ54" s="2"/>
      <c r="UCK54" s="2"/>
      <c r="UCL54" s="2"/>
      <c r="UCM54" s="2"/>
      <c r="UCN54" s="2"/>
      <c r="UCO54" s="2"/>
      <c r="UCP54" s="2"/>
      <c r="UCQ54" s="2"/>
      <c r="UCR54" s="2"/>
      <c r="UCS54" s="2"/>
      <c r="UCT54" s="2"/>
      <c r="UCU54" s="2"/>
      <c r="UCV54" s="2"/>
      <c r="UCW54" s="2"/>
      <c r="UCX54" s="2"/>
      <c r="UCY54" s="2"/>
      <c r="UCZ54" s="2"/>
      <c r="UDA54" s="2"/>
      <c r="UDB54" s="2"/>
      <c r="UDC54" s="2"/>
      <c r="UDD54" s="2"/>
      <c r="UDE54" s="2"/>
      <c r="UDF54" s="2"/>
      <c r="UDG54" s="2"/>
      <c r="UDH54" s="2"/>
      <c r="UDI54" s="2"/>
      <c r="UDJ54" s="2"/>
      <c r="UDK54" s="2"/>
      <c r="UDL54" s="2"/>
      <c r="UDM54" s="2"/>
      <c r="UDN54" s="2"/>
      <c r="UDO54" s="2"/>
      <c r="UDP54" s="2"/>
      <c r="UDQ54" s="2"/>
      <c r="UDR54" s="2"/>
      <c r="UDS54" s="2"/>
      <c r="UDT54" s="2"/>
      <c r="UDU54" s="2"/>
      <c r="UDV54" s="2"/>
      <c r="UDW54" s="2"/>
      <c r="UDX54" s="2"/>
      <c r="UDY54" s="2"/>
      <c r="UDZ54" s="2"/>
      <c r="UEA54" s="2"/>
      <c r="UEB54" s="2"/>
      <c r="UEC54" s="2"/>
      <c r="UED54" s="2"/>
      <c r="UEE54" s="2"/>
      <c r="UEF54" s="2"/>
      <c r="UEG54" s="2"/>
      <c r="UEH54" s="2"/>
      <c r="UEI54" s="2"/>
      <c r="UEJ54" s="2"/>
      <c r="UEK54" s="2"/>
      <c r="UEL54" s="2"/>
      <c r="UEM54" s="2"/>
      <c r="UEN54" s="2"/>
      <c r="UEO54" s="2"/>
      <c r="UEP54" s="2"/>
      <c r="UEQ54" s="2"/>
      <c r="UER54" s="2"/>
      <c r="UES54" s="2"/>
      <c r="UET54" s="2"/>
      <c r="UEU54" s="2"/>
      <c r="UEV54" s="2"/>
      <c r="UEW54" s="2"/>
      <c r="UEX54" s="2"/>
      <c r="UEY54" s="2"/>
      <c r="UEZ54" s="2"/>
      <c r="UFA54" s="2"/>
      <c r="UFB54" s="2"/>
      <c r="UFC54" s="2"/>
      <c r="UFD54" s="2"/>
      <c r="UFE54" s="2"/>
      <c r="UFF54" s="2"/>
      <c r="UFG54" s="2"/>
      <c r="UFH54" s="2"/>
      <c r="UFI54" s="2"/>
      <c r="UFJ54" s="2"/>
      <c r="UFK54" s="2"/>
      <c r="UFL54" s="2"/>
      <c r="UFM54" s="2"/>
      <c r="UFN54" s="2"/>
      <c r="UFO54" s="2"/>
      <c r="UFP54" s="2"/>
      <c r="UFQ54" s="2"/>
      <c r="UFR54" s="2"/>
      <c r="UFS54" s="2"/>
      <c r="UFT54" s="2"/>
      <c r="UFU54" s="2"/>
      <c r="UFV54" s="2"/>
      <c r="UFW54" s="2"/>
      <c r="UFX54" s="2"/>
      <c r="UFY54" s="2"/>
      <c r="UFZ54" s="2"/>
      <c r="UGA54" s="2"/>
      <c r="UGB54" s="2"/>
      <c r="UGC54" s="2"/>
      <c r="UGD54" s="2"/>
      <c r="UGE54" s="2"/>
      <c r="UGF54" s="2"/>
      <c r="UGG54" s="2"/>
      <c r="UGH54" s="2"/>
      <c r="UGI54" s="2"/>
      <c r="UGJ54" s="2"/>
      <c r="UGK54" s="2"/>
      <c r="UGL54" s="2"/>
      <c r="UGM54" s="2"/>
      <c r="UGN54" s="2"/>
      <c r="UGO54" s="2"/>
      <c r="UGP54" s="2"/>
      <c r="UGQ54" s="2"/>
      <c r="UGR54" s="2"/>
      <c r="UGS54" s="2"/>
      <c r="UGT54" s="2"/>
      <c r="UGU54" s="2"/>
      <c r="UGV54" s="2"/>
      <c r="UGW54" s="2"/>
      <c r="UGX54" s="2"/>
      <c r="UGY54" s="2"/>
      <c r="UGZ54" s="2"/>
      <c r="UHA54" s="2"/>
      <c r="UHB54" s="2"/>
      <c r="UHC54" s="2"/>
      <c r="UHD54" s="2"/>
      <c r="UHE54" s="2"/>
      <c r="UHF54" s="2"/>
      <c r="UHG54" s="2"/>
      <c r="UHH54" s="2"/>
      <c r="UHI54" s="2"/>
      <c r="UHJ54" s="2"/>
      <c r="UHK54" s="2"/>
      <c r="UHL54" s="2"/>
      <c r="UHM54" s="2"/>
      <c r="UHN54" s="2"/>
      <c r="UHO54" s="2"/>
      <c r="UHP54" s="2"/>
      <c r="UHQ54" s="2"/>
      <c r="UHR54" s="2"/>
      <c r="UHS54" s="2"/>
      <c r="UHT54" s="2"/>
      <c r="UHU54" s="2"/>
      <c r="UHV54" s="2"/>
      <c r="UHW54" s="2"/>
      <c r="UHX54" s="2"/>
      <c r="UHY54" s="2"/>
      <c r="UHZ54" s="2"/>
      <c r="UIA54" s="2"/>
      <c r="UIB54" s="2"/>
      <c r="UIC54" s="2"/>
      <c r="UID54" s="2"/>
      <c r="UIE54" s="2"/>
      <c r="UIF54" s="2"/>
      <c r="UIG54" s="2"/>
      <c r="UIH54" s="2"/>
      <c r="UII54" s="2"/>
      <c r="UIJ54" s="2"/>
      <c r="UIK54" s="2"/>
      <c r="UIL54" s="2"/>
      <c r="UIM54" s="2"/>
      <c r="UIN54" s="2"/>
      <c r="UIO54" s="2"/>
      <c r="UIP54" s="2"/>
      <c r="UIQ54" s="2"/>
      <c r="UIR54" s="2"/>
      <c r="UIS54" s="2"/>
      <c r="UIT54" s="2"/>
      <c r="UIU54" s="2"/>
      <c r="UIV54" s="2"/>
      <c r="UIW54" s="2"/>
      <c r="UIX54" s="2"/>
      <c r="UIY54" s="2"/>
      <c r="UIZ54" s="2"/>
      <c r="UJA54" s="2"/>
      <c r="UJB54" s="2"/>
      <c r="UJC54" s="2"/>
      <c r="UJD54" s="2"/>
      <c r="UJE54" s="2"/>
      <c r="UJF54" s="2"/>
      <c r="UJG54" s="2"/>
      <c r="UJH54" s="2"/>
      <c r="UJI54" s="2"/>
      <c r="UJJ54" s="2"/>
      <c r="UJK54" s="2"/>
      <c r="UJL54" s="2"/>
      <c r="UJM54" s="2"/>
      <c r="UJN54" s="2"/>
      <c r="UJO54" s="2"/>
      <c r="UJP54" s="2"/>
      <c r="UJQ54" s="2"/>
      <c r="UJR54" s="2"/>
      <c r="UJS54" s="2"/>
      <c r="UJT54" s="2"/>
      <c r="UJU54" s="2"/>
      <c r="UJV54" s="2"/>
      <c r="UJW54" s="2"/>
      <c r="UJX54" s="2"/>
      <c r="UJY54" s="2"/>
      <c r="UJZ54" s="2"/>
      <c r="UKA54" s="2"/>
      <c r="UKB54" s="2"/>
      <c r="UKC54" s="2"/>
      <c r="UKD54" s="2"/>
      <c r="UKE54" s="2"/>
      <c r="UKF54" s="2"/>
      <c r="UKG54" s="2"/>
      <c r="UKH54" s="2"/>
      <c r="UKI54" s="2"/>
      <c r="UKJ54" s="2"/>
      <c r="UKK54" s="2"/>
      <c r="UKL54" s="2"/>
      <c r="UKM54" s="2"/>
      <c r="UKN54" s="2"/>
      <c r="UKO54" s="2"/>
      <c r="UKP54" s="2"/>
      <c r="UKQ54" s="2"/>
      <c r="UKR54" s="2"/>
      <c r="UKS54" s="2"/>
      <c r="UKT54" s="2"/>
      <c r="UKU54" s="2"/>
      <c r="UKV54" s="2"/>
      <c r="UKW54" s="2"/>
      <c r="UKX54" s="2"/>
      <c r="UKY54" s="2"/>
      <c r="UKZ54" s="2"/>
      <c r="ULA54" s="2"/>
      <c r="ULB54" s="2"/>
      <c r="ULC54" s="2"/>
      <c r="ULD54" s="2"/>
      <c r="ULE54" s="2"/>
      <c r="ULF54" s="2"/>
      <c r="ULG54" s="2"/>
      <c r="ULH54" s="2"/>
      <c r="ULI54" s="2"/>
      <c r="ULJ54" s="2"/>
      <c r="ULK54" s="2"/>
      <c r="ULL54" s="2"/>
      <c r="ULM54" s="2"/>
      <c r="ULN54" s="2"/>
      <c r="ULO54" s="2"/>
      <c r="ULP54" s="2"/>
      <c r="ULQ54" s="2"/>
      <c r="ULR54" s="2"/>
      <c r="ULS54" s="2"/>
      <c r="ULT54" s="2"/>
      <c r="ULU54" s="2"/>
      <c r="ULV54" s="2"/>
      <c r="ULW54" s="2"/>
      <c r="ULX54" s="2"/>
      <c r="ULY54" s="2"/>
      <c r="ULZ54" s="2"/>
      <c r="UMA54" s="2"/>
      <c r="UMB54" s="2"/>
      <c r="UMC54" s="2"/>
      <c r="UMD54" s="2"/>
      <c r="UME54" s="2"/>
      <c r="UMF54" s="2"/>
      <c r="UMG54" s="2"/>
      <c r="UMH54" s="2"/>
      <c r="UMI54" s="2"/>
      <c r="UMJ54" s="2"/>
      <c r="UMK54" s="2"/>
      <c r="UML54" s="2"/>
      <c r="UMM54" s="2"/>
      <c r="UMN54" s="2"/>
      <c r="UMO54" s="2"/>
      <c r="UMP54" s="2"/>
      <c r="UMQ54" s="2"/>
      <c r="UMR54" s="2"/>
      <c r="UMS54" s="2"/>
      <c r="UMT54" s="2"/>
      <c r="UMU54" s="2"/>
      <c r="UMV54" s="2"/>
      <c r="UMW54" s="2"/>
      <c r="UMX54" s="2"/>
      <c r="UMY54" s="2"/>
      <c r="UMZ54" s="2"/>
      <c r="UNA54" s="2"/>
      <c r="UNB54" s="2"/>
      <c r="UNC54" s="2"/>
      <c r="UND54" s="2"/>
      <c r="UNE54" s="2"/>
      <c r="UNF54" s="2"/>
      <c r="UNG54" s="2"/>
      <c r="UNH54" s="2"/>
      <c r="UNI54" s="2"/>
      <c r="UNJ54" s="2"/>
      <c r="UNK54" s="2"/>
      <c r="UNL54" s="2"/>
      <c r="UNM54" s="2"/>
      <c r="UNN54" s="2"/>
      <c r="UNO54" s="2"/>
      <c r="UNP54" s="2"/>
      <c r="UNQ54" s="2"/>
      <c r="UNR54" s="2"/>
      <c r="UNS54" s="2"/>
      <c r="UNT54" s="2"/>
      <c r="UNU54" s="2"/>
      <c r="UNV54" s="2"/>
      <c r="UNW54" s="2"/>
      <c r="UNX54" s="2"/>
      <c r="UNY54" s="2"/>
      <c r="UNZ54" s="2"/>
      <c r="UOA54" s="2"/>
      <c r="UOB54" s="2"/>
      <c r="UOC54" s="2"/>
      <c r="UOD54" s="2"/>
      <c r="UOE54" s="2"/>
      <c r="UOF54" s="2"/>
      <c r="UOG54" s="2"/>
      <c r="UOH54" s="2"/>
      <c r="UOI54" s="2"/>
      <c r="UOJ54" s="2"/>
      <c r="UOK54" s="2"/>
      <c r="UOL54" s="2"/>
      <c r="UOM54" s="2"/>
      <c r="UON54" s="2"/>
      <c r="UOO54" s="2"/>
      <c r="UOP54" s="2"/>
      <c r="UOQ54" s="2"/>
      <c r="UOR54" s="2"/>
      <c r="UOS54" s="2"/>
      <c r="UOT54" s="2"/>
      <c r="UOU54" s="2"/>
      <c r="UOV54" s="2"/>
      <c r="UOW54" s="2"/>
      <c r="UOX54" s="2"/>
      <c r="UOY54" s="2"/>
      <c r="UOZ54" s="2"/>
      <c r="UPA54" s="2"/>
      <c r="UPB54" s="2"/>
      <c r="UPC54" s="2"/>
      <c r="UPD54" s="2"/>
      <c r="UPE54" s="2"/>
      <c r="UPF54" s="2"/>
      <c r="UPG54" s="2"/>
      <c r="UPH54" s="2"/>
      <c r="UPI54" s="2"/>
      <c r="UPJ54" s="2"/>
      <c r="UPK54" s="2"/>
      <c r="UPL54" s="2"/>
      <c r="UPM54" s="2"/>
      <c r="UPN54" s="2"/>
      <c r="UPO54" s="2"/>
      <c r="UPP54" s="2"/>
      <c r="UPQ54" s="2"/>
      <c r="UPR54" s="2"/>
      <c r="UPS54" s="2"/>
      <c r="UPT54" s="2"/>
      <c r="UPU54" s="2"/>
      <c r="UPV54" s="2"/>
      <c r="UPW54" s="2"/>
      <c r="UPX54" s="2"/>
      <c r="UPY54" s="2"/>
      <c r="UPZ54" s="2"/>
      <c r="UQA54" s="2"/>
      <c r="UQB54" s="2"/>
      <c r="UQC54" s="2"/>
      <c r="UQD54" s="2"/>
      <c r="UQE54" s="2"/>
      <c r="UQF54" s="2"/>
      <c r="UQG54" s="2"/>
      <c r="UQH54" s="2"/>
      <c r="UQI54" s="2"/>
      <c r="UQJ54" s="2"/>
      <c r="UQK54" s="2"/>
      <c r="UQL54" s="2"/>
      <c r="UQM54" s="2"/>
      <c r="UQN54" s="2"/>
      <c r="UQO54" s="2"/>
      <c r="UQP54" s="2"/>
      <c r="UQQ54" s="2"/>
      <c r="UQR54" s="2"/>
      <c r="UQS54" s="2"/>
      <c r="UQT54" s="2"/>
      <c r="UQU54" s="2"/>
      <c r="UQV54" s="2"/>
      <c r="UQW54" s="2"/>
      <c r="UQX54" s="2"/>
      <c r="UQY54" s="2"/>
      <c r="UQZ54" s="2"/>
      <c r="URA54" s="2"/>
      <c r="URB54" s="2"/>
      <c r="URC54" s="2"/>
      <c r="URD54" s="2"/>
      <c r="URE54" s="2"/>
      <c r="URF54" s="2"/>
      <c r="URG54" s="2"/>
      <c r="URH54" s="2"/>
      <c r="URI54" s="2"/>
      <c r="URJ54" s="2"/>
      <c r="URK54" s="2"/>
      <c r="URL54" s="2"/>
      <c r="URM54" s="2"/>
      <c r="URN54" s="2"/>
      <c r="URO54" s="2"/>
      <c r="URP54" s="2"/>
      <c r="URQ54" s="2"/>
      <c r="URR54" s="2"/>
      <c r="URS54" s="2"/>
      <c r="URT54" s="2"/>
      <c r="URU54" s="2"/>
      <c r="URV54" s="2"/>
      <c r="URW54" s="2"/>
      <c r="URX54" s="2"/>
      <c r="URY54" s="2"/>
      <c r="URZ54" s="2"/>
      <c r="USA54" s="2"/>
      <c r="USB54" s="2"/>
      <c r="USC54" s="2"/>
      <c r="USD54" s="2"/>
      <c r="USE54" s="2"/>
      <c r="USF54" s="2"/>
      <c r="USG54" s="2"/>
      <c r="USH54" s="2"/>
      <c r="USI54" s="2"/>
      <c r="USJ54" s="2"/>
      <c r="USK54" s="2"/>
      <c r="USL54" s="2"/>
      <c r="USM54" s="2"/>
      <c r="USN54" s="2"/>
      <c r="USO54" s="2"/>
      <c r="USP54" s="2"/>
      <c r="USQ54" s="2"/>
      <c r="USR54" s="2"/>
      <c r="USS54" s="2"/>
      <c r="UST54" s="2"/>
      <c r="USU54" s="2"/>
      <c r="USV54" s="2"/>
      <c r="USW54" s="2"/>
      <c r="USX54" s="2"/>
      <c r="USY54" s="2"/>
      <c r="USZ54" s="2"/>
      <c r="UTA54" s="2"/>
      <c r="UTB54" s="2"/>
      <c r="UTC54" s="2"/>
      <c r="UTD54" s="2"/>
      <c r="UTE54" s="2"/>
      <c r="UTF54" s="2"/>
      <c r="UTG54" s="2"/>
      <c r="UTH54" s="2"/>
      <c r="UTI54" s="2"/>
      <c r="UTJ54" s="2"/>
      <c r="UTK54" s="2"/>
      <c r="UTL54" s="2"/>
      <c r="UTM54" s="2"/>
      <c r="UTN54" s="2"/>
      <c r="UTO54" s="2"/>
      <c r="UTP54" s="2"/>
      <c r="UTQ54" s="2"/>
      <c r="UTR54" s="2"/>
      <c r="UTS54" s="2"/>
      <c r="UTT54" s="2"/>
      <c r="UTU54" s="2"/>
      <c r="UTV54" s="2"/>
      <c r="UTW54" s="2"/>
      <c r="UTX54" s="2"/>
      <c r="UTY54" s="2"/>
      <c r="UTZ54" s="2"/>
      <c r="UUA54" s="2"/>
      <c r="UUB54" s="2"/>
      <c r="UUC54" s="2"/>
      <c r="UUD54" s="2"/>
      <c r="UUE54" s="2"/>
      <c r="UUF54" s="2"/>
      <c r="UUG54" s="2"/>
      <c r="UUH54" s="2"/>
      <c r="UUI54" s="2"/>
      <c r="UUJ54" s="2"/>
      <c r="UUK54" s="2"/>
      <c r="UUL54" s="2"/>
      <c r="UUM54" s="2"/>
      <c r="UUN54" s="2"/>
      <c r="UUO54" s="2"/>
      <c r="UUP54" s="2"/>
      <c r="UUQ54" s="2"/>
      <c r="UUR54" s="2"/>
      <c r="UUS54" s="2"/>
      <c r="UUT54" s="2"/>
      <c r="UUU54" s="2"/>
      <c r="UUV54" s="2"/>
      <c r="UUW54" s="2"/>
      <c r="UUX54" s="2"/>
      <c r="UUY54" s="2"/>
      <c r="UUZ54" s="2"/>
      <c r="UVA54" s="2"/>
      <c r="UVB54" s="2"/>
      <c r="UVC54" s="2"/>
      <c r="UVD54" s="2"/>
      <c r="UVE54" s="2"/>
      <c r="UVF54" s="2"/>
      <c r="UVG54" s="2"/>
      <c r="UVH54" s="2"/>
      <c r="UVI54" s="2"/>
      <c r="UVJ54" s="2"/>
      <c r="UVK54" s="2"/>
      <c r="UVL54" s="2"/>
      <c r="UVM54" s="2"/>
      <c r="UVN54" s="2"/>
      <c r="UVO54" s="2"/>
      <c r="UVP54" s="2"/>
      <c r="UVQ54" s="2"/>
      <c r="UVR54" s="2"/>
      <c r="UVS54" s="2"/>
      <c r="UVT54" s="2"/>
      <c r="UVU54" s="2"/>
      <c r="UVV54" s="2"/>
      <c r="UVW54" s="2"/>
      <c r="UVX54" s="2"/>
      <c r="UVY54" s="2"/>
      <c r="UVZ54" s="2"/>
      <c r="UWA54" s="2"/>
      <c r="UWB54" s="2"/>
      <c r="UWC54" s="2"/>
      <c r="UWD54" s="2"/>
      <c r="UWE54" s="2"/>
      <c r="UWF54" s="2"/>
      <c r="UWG54" s="2"/>
      <c r="UWH54" s="2"/>
      <c r="UWI54" s="2"/>
      <c r="UWJ54" s="2"/>
      <c r="UWK54" s="2"/>
      <c r="UWL54" s="2"/>
      <c r="UWM54" s="2"/>
      <c r="UWN54" s="2"/>
      <c r="UWO54" s="2"/>
      <c r="UWP54" s="2"/>
      <c r="UWQ54" s="2"/>
      <c r="UWR54" s="2"/>
      <c r="UWS54" s="2"/>
      <c r="UWT54" s="2"/>
      <c r="UWU54" s="2"/>
      <c r="UWV54" s="2"/>
      <c r="UWW54" s="2"/>
      <c r="UWX54" s="2"/>
      <c r="UWY54" s="2"/>
      <c r="UWZ54" s="2"/>
      <c r="UXA54" s="2"/>
      <c r="UXB54" s="2"/>
      <c r="UXC54" s="2"/>
      <c r="UXD54" s="2"/>
      <c r="UXE54" s="2"/>
      <c r="UXF54" s="2"/>
      <c r="UXG54" s="2"/>
      <c r="UXH54" s="2"/>
      <c r="UXI54" s="2"/>
      <c r="UXJ54" s="2"/>
      <c r="UXK54" s="2"/>
      <c r="UXL54" s="2"/>
      <c r="UXM54" s="2"/>
      <c r="UXN54" s="2"/>
      <c r="UXO54" s="2"/>
      <c r="UXP54" s="2"/>
      <c r="UXQ54" s="2"/>
      <c r="UXR54" s="2"/>
      <c r="UXS54" s="2"/>
      <c r="UXT54" s="2"/>
      <c r="UXU54" s="2"/>
      <c r="UXV54" s="2"/>
      <c r="UXW54" s="2"/>
      <c r="UXX54" s="2"/>
      <c r="UXY54" s="2"/>
      <c r="UXZ54" s="2"/>
      <c r="UYA54" s="2"/>
      <c r="UYB54" s="2"/>
      <c r="UYC54" s="2"/>
      <c r="UYD54" s="2"/>
      <c r="UYE54" s="2"/>
      <c r="UYF54" s="2"/>
      <c r="UYG54" s="2"/>
      <c r="UYH54" s="2"/>
      <c r="UYI54" s="2"/>
      <c r="UYJ54" s="2"/>
      <c r="UYK54" s="2"/>
      <c r="UYL54" s="2"/>
      <c r="UYM54" s="2"/>
      <c r="UYN54" s="2"/>
      <c r="UYO54" s="2"/>
      <c r="UYP54" s="2"/>
      <c r="UYQ54" s="2"/>
      <c r="UYR54" s="2"/>
      <c r="UYS54" s="2"/>
      <c r="UYT54" s="2"/>
      <c r="UYU54" s="2"/>
      <c r="UYV54" s="2"/>
      <c r="UYW54" s="2"/>
      <c r="UYX54" s="2"/>
      <c r="UYY54" s="2"/>
      <c r="UYZ54" s="2"/>
      <c r="UZA54" s="2"/>
      <c r="UZB54" s="2"/>
      <c r="UZC54" s="2"/>
      <c r="UZD54" s="2"/>
      <c r="UZE54" s="2"/>
      <c r="UZF54" s="2"/>
      <c r="UZG54" s="2"/>
      <c r="UZH54" s="2"/>
      <c r="UZI54" s="2"/>
      <c r="UZJ54" s="2"/>
      <c r="UZK54" s="2"/>
      <c r="UZL54" s="2"/>
      <c r="UZM54" s="2"/>
      <c r="UZN54" s="2"/>
      <c r="UZO54" s="2"/>
      <c r="UZP54" s="2"/>
      <c r="UZQ54" s="2"/>
      <c r="UZR54" s="2"/>
      <c r="UZS54" s="2"/>
      <c r="UZT54" s="2"/>
      <c r="UZU54" s="2"/>
      <c r="UZV54" s="2"/>
      <c r="UZW54" s="2"/>
      <c r="UZX54" s="2"/>
      <c r="UZY54" s="2"/>
      <c r="UZZ54" s="2"/>
      <c r="VAA54" s="2"/>
      <c r="VAB54" s="2"/>
      <c r="VAC54" s="2"/>
      <c r="VAD54" s="2"/>
      <c r="VAE54" s="2"/>
      <c r="VAF54" s="2"/>
      <c r="VAG54" s="2"/>
      <c r="VAH54" s="2"/>
      <c r="VAI54" s="2"/>
      <c r="VAJ54" s="2"/>
      <c r="VAK54" s="2"/>
      <c r="VAL54" s="2"/>
      <c r="VAM54" s="2"/>
      <c r="VAN54" s="2"/>
      <c r="VAO54" s="2"/>
      <c r="VAP54" s="2"/>
      <c r="VAQ54" s="2"/>
      <c r="VAR54" s="2"/>
      <c r="VAS54" s="2"/>
      <c r="VAT54" s="2"/>
      <c r="VAU54" s="2"/>
      <c r="VAV54" s="2"/>
      <c r="VAW54" s="2"/>
      <c r="VAX54" s="2"/>
      <c r="VAY54" s="2"/>
      <c r="VAZ54" s="2"/>
      <c r="VBA54" s="2"/>
      <c r="VBB54" s="2"/>
      <c r="VBC54" s="2"/>
      <c r="VBD54" s="2"/>
      <c r="VBE54" s="2"/>
      <c r="VBF54" s="2"/>
      <c r="VBG54" s="2"/>
      <c r="VBH54" s="2"/>
      <c r="VBI54" s="2"/>
      <c r="VBJ54" s="2"/>
      <c r="VBK54" s="2"/>
      <c r="VBL54" s="2"/>
      <c r="VBM54" s="2"/>
      <c r="VBN54" s="2"/>
      <c r="VBO54" s="2"/>
      <c r="VBP54" s="2"/>
      <c r="VBQ54" s="2"/>
      <c r="VBR54" s="2"/>
      <c r="VBS54" s="2"/>
      <c r="VBT54" s="2"/>
      <c r="VBU54" s="2"/>
      <c r="VBV54" s="2"/>
      <c r="VBW54" s="2"/>
      <c r="VBX54" s="2"/>
      <c r="VBY54" s="2"/>
      <c r="VBZ54" s="2"/>
      <c r="VCA54" s="2"/>
      <c r="VCB54" s="2"/>
      <c r="VCC54" s="2"/>
      <c r="VCD54" s="2"/>
      <c r="VCE54" s="2"/>
      <c r="VCF54" s="2"/>
      <c r="VCG54" s="2"/>
      <c r="VCH54" s="2"/>
      <c r="VCI54" s="2"/>
      <c r="VCJ54" s="2"/>
      <c r="VCK54" s="2"/>
      <c r="VCL54" s="2"/>
      <c r="VCM54" s="2"/>
      <c r="VCN54" s="2"/>
      <c r="VCO54" s="2"/>
      <c r="VCP54" s="2"/>
      <c r="VCQ54" s="2"/>
      <c r="VCR54" s="2"/>
      <c r="VCS54" s="2"/>
      <c r="VCT54" s="2"/>
      <c r="VCU54" s="2"/>
      <c r="VCV54" s="2"/>
      <c r="VCW54" s="2"/>
      <c r="VCX54" s="2"/>
      <c r="VCY54" s="2"/>
      <c r="VCZ54" s="2"/>
      <c r="VDA54" s="2"/>
      <c r="VDB54" s="2"/>
      <c r="VDC54" s="2"/>
      <c r="VDD54" s="2"/>
      <c r="VDE54" s="2"/>
      <c r="VDF54" s="2"/>
      <c r="VDG54" s="2"/>
      <c r="VDH54" s="2"/>
      <c r="VDI54" s="2"/>
      <c r="VDJ54" s="2"/>
      <c r="VDK54" s="2"/>
      <c r="VDL54" s="2"/>
      <c r="VDM54" s="2"/>
      <c r="VDN54" s="2"/>
      <c r="VDO54" s="2"/>
      <c r="VDP54" s="2"/>
      <c r="VDQ54" s="2"/>
      <c r="VDR54" s="2"/>
      <c r="VDS54" s="2"/>
      <c r="VDT54" s="2"/>
      <c r="VDU54" s="2"/>
      <c r="VDV54" s="2"/>
      <c r="VDW54" s="2"/>
      <c r="VDX54" s="2"/>
      <c r="VDY54" s="2"/>
      <c r="VDZ54" s="2"/>
      <c r="VEA54" s="2"/>
      <c r="VEB54" s="2"/>
      <c r="VEC54" s="2"/>
      <c r="VED54" s="2"/>
      <c r="VEE54" s="2"/>
      <c r="VEF54" s="2"/>
      <c r="VEG54" s="2"/>
      <c r="VEH54" s="2"/>
      <c r="VEI54" s="2"/>
      <c r="VEJ54" s="2"/>
      <c r="VEK54" s="2"/>
      <c r="VEL54" s="2"/>
      <c r="VEM54" s="2"/>
      <c r="VEN54" s="2"/>
      <c r="VEO54" s="2"/>
      <c r="VEP54" s="2"/>
      <c r="VEQ54" s="2"/>
      <c r="VER54" s="2"/>
      <c r="VES54" s="2"/>
      <c r="VET54" s="2"/>
      <c r="VEU54" s="2"/>
      <c r="VEV54" s="2"/>
      <c r="VEW54" s="2"/>
      <c r="VEX54" s="2"/>
      <c r="VEY54" s="2"/>
      <c r="VEZ54" s="2"/>
      <c r="VFA54" s="2"/>
      <c r="VFB54" s="2"/>
      <c r="VFC54" s="2"/>
      <c r="VFD54" s="2"/>
      <c r="VFE54" s="2"/>
      <c r="VFF54" s="2"/>
      <c r="VFG54" s="2"/>
      <c r="VFH54" s="2"/>
      <c r="VFI54" s="2"/>
      <c r="VFJ54" s="2"/>
      <c r="VFK54" s="2"/>
      <c r="VFL54" s="2"/>
      <c r="VFM54" s="2"/>
      <c r="VFN54" s="2"/>
      <c r="VFO54" s="2"/>
      <c r="VFP54" s="2"/>
      <c r="VFQ54" s="2"/>
      <c r="VFR54" s="2"/>
      <c r="VFS54" s="2"/>
      <c r="VFT54" s="2"/>
      <c r="VFU54" s="2"/>
      <c r="VFV54" s="2"/>
      <c r="VFW54" s="2"/>
      <c r="VFX54" s="2"/>
      <c r="VFY54" s="2"/>
      <c r="VFZ54" s="2"/>
      <c r="VGA54" s="2"/>
      <c r="VGB54" s="2"/>
      <c r="VGC54" s="2"/>
      <c r="VGD54" s="2"/>
      <c r="VGE54" s="2"/>
      <c r="VGF54" s="2"/>
      <c r="VGG54" s="2"/>
      <c r="VGH54" s="2"/>
      <c r="VGI54" s="2"/>
      <c r="VGJ54" s="2"/>
      <c r="VGK54" s="2"/>
      <c r="VGL54" s="2"/>
      <c r="VGM54" s="2"/>
      <c r="VGN54" s="2"/>
      <c r="VGO54" s="2"/>
      <c r="VGP54" s="2"/>
      <c r="VGQ54" s="2"/>
      <c r="VGR54" s="2"/>
      <c r="VGS54" s="2"/>
      <c r="VGT54" s="2"/>
      <c r="VGU54" s="2"/>
      <c r="VGV54" s="2"/>
      <c r="VGW54" s="2"/>
      <c r="VGX54" s="2"/>
      <c r="VGY54" s="2"/>
      <c r="VGZ54" s="2"/>
      <c r="VHA54" s="2"/>
      <c r="VHB54" s="2"/>
      <c r="VHC54" s="2"/>
      <c r="VHD54" s="2"/>
      <c r="VHE54" s="2"/>
      <c r="VHF54" s="2"/>
      <c r="VHG54" s="2"/>
      <c r="VHH54" s="2"/>
      <c r="VHI54" s="2"/>
      <c r="VHJ54" s="2"/>
      <c r="VHK54" s="2"/>
      <c r="VHL54" s="2"/>
      <c r="VHM54" s="2"/>
      <c r="VHN54" s="2"/>
      <c r="VHO54" s="2"/>
      <c r="VHP54" s="2"/>
      <c r="VHQ54" s="2"/>
      <c r="VHR54" s="2"/>
      <c r="VHS54" s="2"/>
      <c r="VHT54" s="2"/>
      <c r="VHU54" s="2"/>
      <c r="VHV54" s="2"/>
      <c r="VHW54" s="2"/>
      <c r="VHX54" s="2"/>
      <c r="VHY54" s="2"/>
      <c r="VHZ54" s="2"/>
      <c r="VIA54" s="2"/>
      <c r="VIB54" s="2"/>
      <c r="VIC54" s="2"/>
      <c r="VID54" s="2"/>
      <c r="VIE54" s="2"/>
      <c r="VIF54" s="2"/>
      <c r="VIG54" s="2"/>
      <c r="VIH54" s="2"/>
      <c r="VII54" s="2"/>
      <c r="VIJ54" s="2"/>
      <c r="VIK54" s="2"/>
      <c r="VIL54" s="2"/>
      <c r="VIM54" s="2"/>
      <c r="VIN54" s="2"/>
      <c r="VIO54" s="2"/>
      <c r="VIP54" s="2"/>
      <c r="VIQ54" s="2"/>
      <c r="VIR54" s="2"/>
      <c r="VIS54" s="2"/>
      <c r="VIT54" s="2"/>
      <c r="VIU54" s="2"/>
      <c r="VIV54" s="2"/>
      <c r="VIW54" s="2"/>
      <c r="VIX54" s="2"/>
      <c r="VIY54" s="2"/>
      <c r="VIZ54" s="2"/>
      <c r="VJA54" s="2"/>
      <c r="VJB54" s="2"/>
      <c r="VJC54" s="2"/>
      <c r="VJD54" s="2"/>
      <c r="VJE54" s="2"/>
      <c r="VJF54" s="2"/>
      <c r="VJG54" s="2"/>
      <c r="VJH54" s="2"/>
      <c r="VJI54" s="2"/>
      <c r="VJJ54" s="2"/>
      <c r="VJK54" s="2"/>
      <c r="VJL54" s="2"/>
      <c r="VJM54" s="2"/>
      <c r="VJN54" s="2"/>
      <c r="VJO54" s="2"/>
      <c r="VJP54" s="2"/>
      <c r="VJQ54" s="2"/>
      <c r="VJR54" s="2"/>
      <c r="VJS54" s="2"/>
      <c r="VJT54" s="2"/>
      <c r="VJU54" s="2"/>
      <c r="VJV54" s="2"/>
      <c r="VJW54" s="2"/>
      <c r="VJX54" s="2"/>
      <c r="VJY54" s="2"/>
      <c r="VJZ54" s="2"/>
      <c r="VKA54" s="2"/>
      <c r="VKB54" s="2"/>
      <c r="VKC54" s="2"/>
      <c r="VKD54" s="2"/>
      <c r="VKE54" s="2"/>
      <c r="VKF54" s="2"/>
      <c r="VKG54" s="2"/>
      <c r="VKH54" s="2"/>
      <c r="VKI54" s="2"/>
      <c r="VKJ54" s="2"/>
      <c r="VKK54" s="2"/>
      <c r="VKL54" s="2"/>
      <c r="VKM54" s="2"/>
      <c r="VKN54" s="2"/>
      <c r="VKO54" s="2"/>
      <c r="VKP54" s="2"/>
      <c r="VKQ54" s="2"/>
      <c r="VKR54" s="2"/>
      <c r="VKS54" s="2"/>
      <c r="VKT54" s="2"/>
      <c r="VKU54" s="2"/>
      <c r="VKV54" s="2"/>
      <c r="VKW54" s="2"/>
      <c r="VKX54" s="2"/>
      <c r="VKY54" s="2"/>
      <c r="VKZ54" s="2"/>
      <c r="VLA54" s="2"/>
      <c r="VLB54" s="2"/>
      <c r="VLC54" s="2"/>
      <c r="VLD54" s="2"/>
      <c r="VLE54" s="2"/>
      <c r="VLF54" s="2"/>
      <c r="VLG54" s="2"/>
      <c r="VLH54" s="2"/>
      <c r="VLI54" s="2"/>
      <c r="VLJ54" s="2"/>
      <c r="VLK54" s="2"/>
      <c r="VLL54" s="2"/>
      <c r="VLM54" s="2"/>
      <c r="VLN54" s="2"/>
      <c r="VLO54" s="2"/>
      <c r="VLP54" s="2"/>
      <c r="VLQ54" s="2"/>
      <c r="VLR54" s="2"/>
      <c r="VLS54" s="2"/>
      <c r="VLT54" s="2"/>
      <c r="VLU54" s="2"/>
      <c r="VLV54" s="2"/>
      <c r="VLW54" s="2"/>
      <c r="VLX54" s="2"/>
      <c r="VLY54" s="2"/>
      <c r="VLZ54" s="2"/>
      <c r="VMA54" s="2"/>
      <c r="VMB54" s="2"/>
      <c r="VMC54" s="2"/>
      <c r="VMD54" s="2"/>
      <c r="VME54" s="2"/>
      <c r="VMF54" s="2"/>
      <c r="VMG54" s="2"/>
      <c r="VMH54" s="2"/>
      <c r="VMI54" s="2"/>
      <c r="VMJ54" s="2"/>
      <c r="VMK54" s="2"/>
      <c r="VML54" s="2"/>
      <c r="VMM54" s="2"/>
      <c r="VMN54" s="2"/>
      <c r="VMO54" s="2"/>
      <c r="VMP54" s="2"/>
      <c r="VMQ54" s="2"/>
      <c r="VMR54" s="2"/>
      <c r="VMS54" s="2"/>
      <c r="VMT54" s="2"/>
      <c r="VMU54" s="2"/>
      <c r="VMV54" s="2"/>
      <c r="VMW54" s="2"/>
      <c r="VMX54" s="2"/>
      <c r="VMY54" s="2"/>
      <c r="VMZ54" s="2"/>
      <c r="VNA54" s="2"/>
      <c r="VNB54" s="2"/>
      <c r="VNC54" s="2"/>
      <c r="VND54" s="2"/>
      <c r="VNE54" s="2"/>
      <c r="VNF54" s="2"/>
      <c r="VNG54" s="2"/>
      <c r="VNH54" s="2"/>
      <c r="VNI54" s="2"/>
      <c r="VNJ54" s="2"/>
      <c r="VNK54" s="2"/>
      <c r="VNL54" s="2"/>
      <c r="VNM54" s="2"/>
      <c r="VNN54" s="2"/>
      <c r="VNO54" s="2"/>
      <c r="VNP54" s="2"/>
      <c r="VNQ54" s="2"/>
      <c r="VNR54" s="2"/>
      <c r="VNS54" s="2"/>
      <c r="VNT54" s="2"/>
      <c r="VNU54" s="2"/>
      <c r="VNV54" s="2"/>
      <c r="VNW54" s="2"/>
      <c r="VNX54" s="2"/>
      <c r="VNY54" s="2"/>
      <c r="VNZ54" s="2"/>
      <c r="VOA54" s="2"/>
      <c r="VOB54" s="2"/>
      <c r="VOC54" s="2"/>
      <c r="VOD54" s="2"/>
      <c r="VOE54" s="2"/>
      <c r="VOF54" s="2"/>
      <c r="VOG54" s="2"/>
      <c r="VOH54" s="2"/>
      <c r="VOI54" s="2"/>
      <c r="VOJ54" s="2"/>
      <c r="VOK54" s="2"/>
      <c r="VOL54" s="2"/>
      <c r="VOM54" s="2"/>
      <c r="VON54" s="2"/>
      <c r="VOO54" s="2"/>
      <c r="VOP54" s="2"/>
      <c r="VOQ54" s="2"/>
      <c r="VOR54" s="2"/>
      <c r="VOS54" s="2"/>
      <c r="VOT54" s="2"/>
      <c r="VOU54" s="2"/>
      <c r="VOV54" s="2"/>
      <c r="VOW54" s="2"/>
      <c r="VOX54" s="2"/>
      <c r="VOY54" s="2"/>
      <c r="VOZ54" s="2"/>
      <c r="VPA54" s="2"/>
      <c r="VPB54" s="2"/>
      <c r="VPC54" s="2"/>
      <c r="VPD54" s="2"/>
      <c r="VPE54" s="2"/>
      <c r="VPF54" s="2"/>
      <c r="VPG54" s="2"/>
      <c r="VPH54" s="2"/>
      <c r="VPI54" s="2"/>
      <c r="VPJ54" s="2"/>
      <c r="VPK54" s="2"/>
      <c r="VPL54" s="2"/>
      <c r="VPM54" s="2"/>
      <c r="VPN54" s="2"/>
      <c r="VPO54" s="2"/>
      <c r="VPP54" s="2"/>
      <c r="VPQ54" s="2"/>
      <c r="VPR54" s="2"/>
      <c r="VPS54" s="2"/>
      <c r="VPT54" s="2"/>
      <c r="VPU54" s="2"/>
      <c r="VPV54" s="2"/>
      <c r="VPW54" s="2"/>
      <c r="VPX54" s="2"/>
      <c r="VPY54" s="2"/>
      <c r="VPZ54" s="2"/>
      <c r="VQA54" s="2"/>
      <c r="VQB54" s="2"/>
      <c r="VQC54" s="2"/>
      <c r="VQD54" s="2"/>
      <c r="VQE54" s="2"/>
      <c r="VQF54" s="2"/>
      <c r="VQG54" s="2"/>
      <c r="VQH54" s="2"/>
      <c r="VQI54" s="2"/>
      <c r="VQJ54" s="2"/>
      <c r="VQK54" s="2"/>
      <c r="VQL54" s="2"/>
      <c r="VQM54" s="2"/>
      <c r="VQN54" s="2"/>
      <c r="VQO54" s="2"/>
      <c r="VQP54" s="2"/>
      <c r="VQQ54" s="2"/>
      <c r="VQR54" s="2"/>
      <c r="VQS54" s="2"/>
      <c r="VQT54" s="2"/>
      <c r="VQU54" s="2"/>
      <c r="VQV54" s="2"/>
      <c r="VQW54" s="2"/>
      <c r="VQX54" s="2"/>
      <c r="VQY54" s="2"/>
      <c r="VQZ54" s="2"/>
      <c r="VRA54" s="2"/>
      <c r="VRB54" s="2"/>
      <c r="VRC54" s="2"/>
      <c r="VRD54" s="2"/>
      <c r="VRE54" s="2"/>
      <c r="VRF54" s="2"/>
      <c r="VRG54" s="2"/>
      <c r="VRH54" s="2"/>
      <c r="VRI54" s="2"/>
      <c r="VRJ54" s="2"/>
      <c r="VRK54" s="2"/>
      <c r="VRL54" s="2"/>
      <c r="VRM54" s="2"/>
      <c r="VRN54" s="2"/>
      <c r="VRO54" s="2"/>
      <c r="VRP54" s="2"/>
      <c r="VRQ54" s="2"/>
      <c r="VRR54" s="2"/>
      <c r="VRS54" s="2"/>
      <c r="VRT54" s="2"/>
      <c r="VRU54" s="2"/>
      <c r="VRV54" s="2"/>
      <c r="VRW54" s="2"/>
      <c r="VRX54" s="2"/>
      <c r="VRY54" s="2"/>
      <c r="VRZ54" s="2"/>
      <c r="VSA54" s="2"/>
      <c r="VSB54" s="2"/>
      <c r="VSC54" s="2"/>
      <c r="VSD54" s="2"/>
      <c r="VSE54" s="2"/>
      <c r="VSF54" s="2"/>
      <c r="VSG54" s="2"/>
      <c r="VSH54" s="2"/>
      <c r="VSI54" s="2"/>
      <c r="VSJ54" s="2"/>
      <c r="VSK54" s="2"/>
      <c r="VSL54" s="2"/>
      <c r="VSM54" s="2"/>
      <c r="VSN54" s="2"/>
      <c r="VSO54" s="2"/>
      <c r="VSP54" s="2"/>
      <c r="VSQ54" s="2"/>
      <c r="VSR54" s="2"/>
      <c r="VSS54" s="2"/>
      <c r="VST54" s="2"/>
      <c r="VSU54" s="2"/>
      <c r="VSV54" s="2"/>
      <c r="VSW54" s="2"/>
      <c r="VSX54" s="2"/>
      <c r="VSY54" s="2"/>
      <c r="VSZ54" s="2"/>
      <c r="VTA54" s="2"/>
      <c r="VTB54" s="2"/>
      <c r="VTC54" s="2"/>
      <c r="VTD54" s="2"/>
      <c r="VTE54" s="2"/>
      <c r="VTF54" s="2"/>
      <c r="VTG54" s="2"/>
      <c r="VTH54" s="2"/>
      <c r="VTI54" s="2"/>
      <c r="VTJ54" s="2"/>
      <c r="VTK54" s="2"/>
      <c r="VTL54" s="2"/>
      <c r="VTM54" s="2"/>
      <c r="VTN54" s="2"/>
      <c r="VTO54" s="2"/>
      <c r="VTP54" s="2"/>
      <c r="VTQ54" s="2"/>
      <c r="VTR54" s="2"/>
      <c r="VTS54" s="2"/>
      <c r="VTT54" s="2"/>
      <c r="VTU54" s="2"/>
      <c r="VTV54" s="2"/>
      <c r="VTW54" s="2"/>
      <c r="VTX54" s="2"/>
      <c r="VTY54" s="2"/>
      <c r="VTZ54" s="2"/>
      <c r="VUA54" s="2"/>
      <c r="VUB54" s="2"/>
      <c r="VUC54" s="2"/>
      <c r="VUD54" s="2"/>
      <c r="VUE54" s="2"/>
      <c r="VUF54" s="2"/>
      <c r="VUG54" s="2"/>
      <c r="VUH54" s="2"/>
      <c r="VUI54" s="2"/>
      <c r="VUJ54" s="2"/>
      <c r="VUK54" s="2"/>
      <c r="VUL54" s="2"/>
      <c r="VUM54" s="2"/>
      <c r="VUN54" s="2"/>
      <c r="VUO54" s="2"/>
      <c r="VUP54" s="2"/>
      <c r="VUQ54" s="2"/>
      <c r="VUR54" s="2"/>
      <c r="VUS54" s="2"/>
      <c r="VUT54" s="2"/>
      <c r="VUU54" s="2"/>
      <c r="VUV54" s="2"/>
      <c r="VUW54" s="2"/>
      <c r="VUX54" s="2"/>
      <c r="VUY54" s="2"/>
      <c r="VUZ54" s="2"/>
      <c r="VVA54" s="2"/>
      <c r="VVB54" s="2"/>
      <c r="VVC54" s="2"/>
      <c r="VVD54" s="2"/>
      <c r="VVE54" s="2"/>
      <c r="VVF54" s="2"/>
      <c r="VVG54" s="2"/>
      <c r="VVH54" s="2"/>
      <c r="VVI54" s="2"/>
      <c r="VVJ54" s="2"/>
      <c r="VVK54" s="2"/>
      <c r="VVL54" s="2"/>
      <c r="VVM54" s="2"/>
      <c r="VVN54" s="2"/>
      <c r="VVO54" s="2"/>
      <c r="VVP54" s="2"/>
      <c r="VVQ54" s="2"/>
      <c r="VVR54" s="2"/>
      <c r="VVS54" s="2"/>
      <c r="VVT54" s="2"/>
      <c r="VVU54" s="2"/>
      <c r="VVV54" s="2"/>
      <c r="VVW54" s="2"/>
      <c r="VVX54" s="2"/>
      <c r="VVY54" s="2"/>
      <c r="VVZ54" s="2"/>
      <c r="VWA54" s="2"/>
      <c r="VWB54" s="2"/>
      <c r="VWC54" s="2"/>
      <c r="VWD54" s="2"/>
      <c r="VWE54" s="2"/>
      <c r="VWF54" s="2"/>
      <c r="VWG54" s="2"/>
      <c r="VWH54" s="2"/>
      <c r="VWI54" s="2"/>
      <c r="VWJ54" s="2"/>
      <c r="VWK54" s="2"/>
      <c r="VWL54" s="2"/>
      <c r="VWM54" s="2"/>
      <c r="VWN54" s="2"/>
      <c r="VWO54" s="2"/>
      <c r="VWP54" s="2"/>
      <c r="VWQ54" s="2"/>
      <c r="VWR54" s="2"/>
      <c r="VWS54" s="2"/>
      <c r="VWT54" s="2"/>
      <c r="VWU54" s="2"/>
      <c r="VWV54" s="2"/>
      <c r="VWW54" s="2"/>
      <c r="VWX54" s="2"/>
      <c r="VWY54" s="2"/>
      <c r="VWZ54" s="2"/>
      <c r="VXA54" s="2"/>
      <c r="VXB54" s="2"/>
      <c r="VXC54" s="2"/>
      <c r="VXD54" s="2"/>
      <c r="VXE54" s="2"/>
      <c r="VXF54" s="2"/>
      <c r="VXG54" s="2"/>
      <c r="VXH54" s="2"/>
      <c r="VXI54" s="2"/>
      <c r="VXJ54" s="2"/>
      <c r="VXK54" s="2"/>
      <c r="VXL54" s="2"/>
      <c r="VXM54" s="2"/>
      <c r="VXN54" s="2"/>
      <c r="VXO54" s="2"/>
      <c r="VXP54" s="2"/>
      <c r="VXQ54" s="2"/>
      <c r="VXR54" s="2"/>
      <c r="VXS54" s="2"/>
      <c r="VXT54" s="2"/>
      <c r="VXU54" s="2"/>
      <c r="VXV54" s="2"/>
      <c r="VXW54" s="2"/>
      <c r="VXX54" s="2"/>
      <c r="VXY54" s="2"/>
      <c r="VXZ54" s="2"/>
      <c r="VYA54" s="2"/>
      <c r="VYB54" s="2"/>
      <c r="VYC54" s="2"/>
      <c r="VYD54" s="2"/>
      <c r="VYE54" s="2"/>
      <c r="VYF54" s="2"/>
      <c r="VYG54" s="2"/>
      <c r="VYH54" s="2"/>
      <c r="VYI54" s="2"/>
      <c r="VYJ54" s="2"/>
      <c r="VYK54" s="2"/>
      <c r="VYL54" s="2"/>
      <c r="VYM54" s="2"/>
      <c r="VYN54" s="2"/>
      <c r="VYO54" s="2"/>
      <c r="VYP54" s="2"/>
      <c r="VYQ54" s="2"/>
      <c r="VYR54" s="2"/>
      <c r="VYS54" s="2"/>
      <c r="VYT54" s="2"/>
      <c r="VYU54" s="2"/>
      <c r="VYV54" s="2"/>
      <c r="VYW54" s="2"/>
      <c r="VYX54" s="2"/>
      <c r="VYY54" s="2"/>
      <c r="VYZ54" s="2"/>
      <c r="VZA54" s="2"/>
      <c r="VZB54" s="2"/>
      <c r="VZC54" s="2"/>
      <c r="VZD54" s="2"/>
      <c r="VZE54" s="2"/>
      <c r="VZF54" s="2"/>
      <c r="VZG54" s="2"/>
      <c r="VZH54" s="2"/>
      <c r="VZI54" s="2"/>
      <c r="VZJ54" s="2"/>
      <c r="VZK54" s="2"/>
      <c r="VZL54" s="2"/>
      <c r="VZM54" s="2"/>
      <c r="VZN54" s="2"/>
      <c r="VZO54" s="2"/>
      <c r="VZP54" s="2"/>
      <c r="VZQ54" s="2"/>
      <c r="VZR54" s="2"/>
      <c r="VZS54" s="2"/>
      <c r="VZT54" s="2"/>
      <c r="VZU54" s="2"/>
      <c r="VZV54" s="2"/>
      <c r="VZW54" s="2"/>
      <c r="VZX54" s="2"/>
      <c r="VZY54" s="2"/>
      <c r="VZZ54" s="2"/>
      <c r="WAA54" s="2"/>
      <c r="WAB54" s="2"/>
      <c r="WAC54" s="2"/>
      <c r="WAD54" s="2"/>
      <c r="WAE54" s="2"/>
      <c r="WAF54" s="2"/>
      <c r="WAG54" s="2"/>
      <c r="WAH54" s="2"/>
      <c r="WAI54" s="2"/>
      <c r="WAJ54" s="2"/>
      <c r="WAK54" s="2"/>
      <c r="WAL54" s="2"/>
      <c r="WAM54" s="2"/>
      <c r="WAN54" s="2"/>
      <c r="WAO54" s="2"/>
      <c r="WAP54" s="2"/>
      <c r="WAQ54" s="2"/>
      <c r="WAR54" s="2"/>
      <c r="WAS54" s="2"/>
      <c r="WAT54" s="2"/>
      <c r="WAU54" s="2"/>
      <c r="WAV54" s="2"/>
      <c r="WAW54" s="2"/>
      <c r="WAX54" s="2"/>
      <c r="WAY54" s="2"/>
      <c r="WAZ54" s="2"/>
      <c r="WBA54" s="2"/>
      <c r="WBB54" s="2"/>
      <c r="WBC54" s="2"/>
      <c r="WBD54" s="2"/>
      <c r="WBE54" s="2"/>
      <c r="WBF54" s="2"/>
      <c r="WBG54" s="2"/>
      <c r="WBH54" s="2"/>
      <c r="WBI54" s="2"/>
      <c r="WBJ54" s="2"/>
      <c r="WBK54" s="2"/>
      <c r="WBL54" s="2"/>
      <c r="WBM54" s="2"/>
      <c r="WBN54" s="2"/>
      <c r="WBO54" s="2"/>
      <c r="WBP54" s="2"/>
      <c r="WBQ54" s="2"/>
      <c r="WBR54" s="2"/>
      <c r="WBS54" s="2"/>
      <c r="WBT54" s="2"/>
      <c r="WBU54" s="2"/>
      <c r="WBV54" s="2"/>
      <c r="WBW54" s="2"/>
      <c r="WBX54" s="2"/>
      <c r="WBY54" s="2"/>
      <c r="WBZ54" s="2"/>
      <c r="WCA54" s="2"/>
      <c r="WCB54" s="2"/>
      <c r="WCC54" s="2"/>
      <c r="WCD54" s="2"/>
      <c r="WCE54" s="2"/>
      <c r="WCF54" s="2"/>
      <c r="WCG54" s="2"/>
      <c r="WCH54" s="2"/>
      <c r="WCI54" s="2"/>
      <c r="WCJ54" s="2"/>
      <c r="WCK54" s="2"/>
      <c r="WCL54" s="2"/>
      <c r="WCM54" s="2"/>
      <c r="WCN54" s="2"/>
      <c r="WCO54" s="2"/>
      <c r="WCP54" s="2"/>
      <c r="WCQ54" s="2"/>
      <c r="WCR54" s="2"/>
      <c r="WCS54" s="2"/>
      <c r="WCT54" s="2"/>
      <c r="WCU54" s="2"/>
      <c r="WCV54" s="2"/>
      <c r="WCW54" s="2"/>
      <c r="WCX54" s="2"/>
      <c r="WCY54" s="2"/>
      <c r="WCZ54" s="2"/>
      <c r="WDA54" s="2"/>
      <c r="WDB54" s="2"/>
      <c r="WDC54" s="2"/>
      <c r="WDD54" s="2"/>
      <c r="WDE54" s="2"/>
      <c r="WDF54" s="2"/>
      <c r="WDG54" s="2"/>
      <c r="WDH54" s="2"/>
      <c r="WDI54" s="2"/>
      <c r="WDJ54" s="2"/>
      <c r="WDK54" s="2"/>
      <c r="WDL54" s="2"/>
      <c r="WDM54" s="2"/>
      <c r="WDN54" s="2"/>
      <c r="WDO54" s="2"/>
      <c r="WDP54" s="2"/>
      <c r="WDQ54" s="2"/>
      <c r="WDR54" s="2"/>
      <c r="WDS54" s="2"/>
      <c r="WDT54" s="2"/>
      <c r="WDU54" s="2"/>
      <c r="WDV54" s="2"/>
      <c r="WDW54" s="2"/>
      <c r="WDX54" s="2"/>
      <c r="WDY54" s="2"/>
      <c r="WDZ54" s="2"/>
      <c r="WEA54" s="2"/>
      <c r="WEB54" s="2"/>
      <c r="WEC54" s="2"/>
      <c r="WED54" s="2"/>
      <c r="WEE54" s="2"/>
      <c r="WEF54" s="2"/>
      <c r="WEG54" s="2"/>
      <c r="WEH54" s="2"/>
      <c r="WEI54" s="2"/>
      <c r="WEJ54" s="2"/>
      <c r="WEK54" s="2"/>
      <c r="WEL54" s="2"/>
      <c r="WEM54" s="2"/>
      <c r="WEN54" s="2"/>
      <c r="WEO54" s="2"/>
      <c r="WEP54" s="2"/>
      <c r="WEQ54" s="2"/>
      <c r="WER54" s="2"/>
      <c r="WES54" s="2"/>
      <c r="WET54" s="2"/>
      <c r="WEU54" s="2"/>
      <c r="WEV54" s="2"/>
      <c r="WEW54" s="2"/>
      <c r="WEX54" s="2"/>
      <c r="WEY54" s="2"/>
      <c r="WEZ54" s="2"/>
      <c r="WFA54" s="2"/>
      <c r="WFB54" s="2"/>
      <c r="WFC54" s="2"/>
      <c r="WFD54" s="2"/>
      <c r="WFE54" s="2"/>
      <c r="WFF54" s="2"/>
      <c r="WFG54" s="2"/>
      <c r="WFH54" s="2"/>
      <c r="WFI54" s="2"/>
      <c r="WFJ54" s="2"/>
      <c r="WFK54" s="2"/>
      <c r="WFL54" s="2"/>
      <c r="WFM54" s="2"/>
      <c r="WFN54" s="2"/>
      <c r="WFO54" s="2"/>
      <c r="WFP54" s="2"/>
      <c r="WFQ54" s="2"/>
      <c r="WFR54" s="2"/>
      <c r="WFS54" s="2"/>
      <c r="WFT54" s="2"/>
      <c r="WFU54" s="2"/>
      <c r="WFV54" s="2"/>
      <c r="WFW54" s="2"/>
      <c r="WFX54" s="2"/>
      <c r="WFY54" s="2"/>
      <c r="WFZ54" s="2"/>
      <c r="WGA54" s="2"/>
      <c r="WGB54" s="2"/>
      <c r="WGC54" s="2"/>
      <c r="WGD54" s="2"/>
      <c r="WGE54" s="2"/>
      <c r="WGF54" s="2"/>
      <c r="WGG54" s="2"/>
      <c r="WGH54" s="2"/>
      <c r="WGI54" s="2"/>
      <c r="WGJ54" s="2"/>
      <c r="WGK54" s="2"/>
      <c r="WGL54" s="2"/>
      <c r="WGM54" s="2"/>
      <c r="WGN54" s="2"/>
      <c r="WGO54" s="2"/>
      <c r="WGP54" s="2"/>
      <c r="WGQ54" s="2"/>
      <c r="WGR54" s="2"/>
      <c r="WGS54" s="2"/>
      <c r="WGT54" s="2"/>
      <c r="WGU54" s="2"/>
      <c r="WGV54" s="2"/>
      <c r="WGW54" s="2"/>
      <c r="WGX54" s="2"/>
      <c r="WGY54" s="2"/>
      <c r="WGZ54" s="2"/>
      <c r="WHA54" s="2"/>
      <c r="WHB54" s="2"/>
      <c r="WHC54" s="2"/>
      <c r="WHD54" s="2"/>
      <c r="WHE54" s="2"/>
      <c r="WHF54" s="2"/>
      <c r="WHG54" s="2"/>
      <c r="WHH54" s="2"/>
      <c r="WHI54" s="2"/>
      <c r="WHJ54" s="2"/>
      <c r="WHK54" s="2"/>
      <c r="WHL54" s="2"/>
      <c r="WHM54" s="2"/>
      <c r="WHN54" s="2"/>
      <c r="WHO54" s="2"/>
      <c r="WHP54" s="2"/>
      <c r="WHQ54" s="2"/>
      <c r="WHR54" s="2"/>
      <c r="WHS54" s="2"/>
      <c r="WHT54" s="2"/>
      <c r="WHU54" s="2"/>
      <c r="WHV54" s="2"/>
      <c r="WHW54" s="2"/>
      <c r="WHX54" s="2"/>
      <c r="WHY54" s="2"/>
      <c r="WHZ54" s="2"/>
      <c r="WIA54" s="2"/>
      <c r="WIB54" s="2"/>
      <c r="WIC54" s="2"/>
      <c r="WID54" s="2"/>
      <c r="WIE54" s="2"/>
      <c r="WIF54" s="2"/>
      <c r="WIG54" s="2"/>
      <c r="WIH54" s="2"/>
      <c r="WII54" s="2"/>
      <c r="WIJ54" s="2"/>
      <c r="WIK54" s="2"/>
      <c r="WIL54" s="2"/>
      <c r="WIM54" s="2"/>
      <c r="WIN54" s="2"/>
      <c r="WIO54" s="2"/>
      <c r="WIP54" s="2"/>
      <c r="WIQ54" s="2"/>
      <c r="WIR54" s="2"/>
      <c r="WIS54" s="2"/>
      <c r="WIT54" s="2"/>
      <c r="WIU54" s="2"/>
      <c r="WIV54" s="2"/>
      <c r="WIW54" s="2"/>
      <c r="WIX54" s="2"/>
      <c r="WIY54" s="2"/>
      <c r="WIZ54" s="2"/>
      <c r="WJA54" s="2"/>
      <c r="WJB54" s="2"/>
      <c r="WJC54" s="2"/>
      <c r="WJD54" s="2"/>
      <c r="WJE54" s="2"/>
      <c r="WJF54" s="2"/>
      <c r="WJG54" s="2"/>
      <c r="WJH54" s="2"/>
      <c r="WJI54" s="2"/>
      <c r="WJJ54" s="2"/>
      <c r="WJK54" s="2"/>
      <c r="WJL54" s="2"/>
      <c r="WJM54" s="2"/>
      <c r="WJN54" s="2"/>
      <c r="WJO54" s="2"/>
      <c r="WJP54" s="2"/>
      <c r="WJQ54" s="2"/>
      <c r="WJR54" s="2"/>
      <c r="WJS54" s="2"/>
      <c r="WJT54" s="2"/>
      <c r="WJU54" s="2"/>
      <c r="WJV54" s="2"/>
      <c r="WJW54" s="2"/>
      <c r="WJX54" s="2"/>
      <c r="WJY54" s="2"/>
      <c r="WJZ54" s="2"/>
      <c r="WKA54" s="2"/>
      <c r="WKB54" s="2"/>
      <c r="WKC54" s="2"/>
      <c r="WKD54" s="2"/>
      <c r="WKE54" s="2"/>
      <c r="WKF54" s="2"/>
      <c r="WKG54" s="2"/>
      <c r="WKH54" s="2"/>
      <c r="WKI54" s="2"/>
      <c r="WKJ54" s="2"/>
      <c r="WKK54" s="2"/>
      <c r="WKL54" s="2"/>
      <c r="WKM54" s="2"/>
      <c r="WKN54" s="2"/>
      <c r="WKO54" s="2"/>
      <c r="WKP54" s="2"/>
      <c r="WKQ54" s="2"/>
      <c r="WKR54" s="2"/>
      <c r="WKS54" s="2"/>
      <c r="WKT54" s="2"/>
      <c r="WKU54" s="2"/>
      <c r="WKV54" s="2"/>
      <c r="WKW54" s="2"/>
      <c r="WKX54" s="2"/>
      <c r="WKY54" s="2"/>
      <c r="WKZ54" s="2"/>
      <c r="WLA54" s="2"/>
      <c r="WLB54" s="2"/>
      <c r="WLC54" s="2"/>
      <c r="WLD54" s="2"/>
      <c r="WLE54" s="2"/>
      <c r="WLF54" s="2"/>
      <c r="WLG54" s="2"/>
      <c r="WLH54" s="2"/>
      <c r="WLI54" s="2"/>
      <c r="WLJ54" s="2"/>
      <c r="WLK54" s="2"/>
      <c r="WLL54" s="2"/>
      <c r="WLM54" s="2"/>
      <c r="WLN54" s="2"/>
      <c r="WLO54" s="2"/>
      <c r="WLP54" s="2"/>
      <c r="WLQ54" s="2"/>
      <c r="WLR54" s="2"/>
      <c r="WLS54" s="2"/>
      <c r="WLT54" s="2"/>
      <c r="WLU54" s="2"/>
      <c r="WLV54" s="2"/>
      <c r="WLW54" s="2"/>
      <c r="WLX54" s="2"/>
      <c r="WLY54" s="2"/>
      <c r="WLZ54" s="2"/>
      <c r="WMA54" s="2"/>
      <c r="WMB54" s="2"/>
      <c r="WMC54" s="2"/>
      <c r="WMD54" s="2"/>
      <c r="WME54" s="2"/>
      <c r="WMF54" s="2"/>
      <c r="WMG54" s="2"/>
      <c r="WMH54" s="2"/>
      <c r="WMI54" s="2"/>
      <c r="WMJ54" s="2"/>
      <c r="WMK54" s="2"/>
      <c r="WML54" s="2"/>
      <c r="WMM54" s="2"/>
      <c r="WMN54" s="2"/>
      <c r="WMO54" s="2"/>
      <c r="WMP54" s="2"/>
      <c r="WMQ54" s="2"/>
      <c r="WMR54" s="2"/>
      <c r="WMS54" s="2"/>
      <c r="WMT54" s="2"/>
      <c r="WMU54" s="2"/>
      <c r="WMV54" s="2"/>
      <c r="WMW54" s="2"/>
      <c r="WMX54" s="2"/>
      <c r="WMY54" s="2"/>
      <c r="WMZ54" s="2"/>
      <c r="WNA54" s="2"/>
      <c r="WNB54" s="2"/>
      <c r="WNC54" s="2"/>
      <c r="WND54" s="2"/>
      <c r="WNE54" s="2"/>
      <c r="WNF54" s="2"/>
      <c r="WNG54" s="2"/>
      <c r="WNH54" s="2"/>
      <c r="WNI54" s="2"/>
      <c r="WNJ54" s="2"/>
      <c r="WNK54" s="2"/>
      <c r="WNL54" s="2"/>
      <c r="WNM54" s="2"/>
      <c r="WNN54" s="2"/>
      <c r="WNO54" s="2"/>
      <c r="WNP54" s="2"/>
      <c r="WNQ54" s="2"/>
      <c r="WNR54" s="2"/>
      <c r="WNS54" s="2"/>
      <c r="WNT54" s="2"/>
      <c r="WNU54" s="2"/>
      <c r="WNV54" s="2"/>
      <c r="WNW54" s="2"/>
      <c r="WNX54" s="2"/>
      <c r="WNY54" s="2"/>
      <c r="WNZ54" s="2"/>
      <c r="WOA54" s="2"/>
      <c r="WOB54" s="2"/>
      <c r="WOC54" s="2"/>
      <c r="WOD54" s="2"/>
      <c r="WOE54" s="2"/>
      <c r="WOF54" s="2"/>
      <c r="WOG54" s="2"/>
      <c r="WOH54" s="2"/>
      <c r="WOI54" s="2"/>
      <c r="WOJ54" s="2"/>
      <c r="WOK54" s="2"/>
      <c r="WOL54" s="2"/>
      <c r="WOM54" s="2"/>
      <c r="WON54" s="2"/>
      <c r="WOO54" s="2"/>
      <c r="WOP54" s="2"/>
      <c r="WOQ54" s="2"/>
      <c r="WOR54" s="2"/>
      <c r="WOS54" s="2"/>
      <c r="WOT54" s="2"/>
      <c r="WOU54" s="2"/>
      <c r="WOV54" s="2"/>
      <c r="WOW54" s="2"/>
      <c r="WOX54" s="2"/>
      <c r="WOY54" s="2"/>
      <c r="WOZ54" s="2"/>
      <c r="WPA54" s="2"/>
      <c r="WPB54" s="2"/>
      <c r="WPC54" s="2"/>
      <c r="WPD54" s="2"/>
      <c r="WPE54" s="2"/>
      <c r="WPF54" s="2"/>
      <c r="WPG54" s="2"/>
      <c r="WPH54" s="2"/>
      <c r="WPI54" s="2"/>
      <c r="WPJ54" s="2"/>
      <c r="WPK54" s="2"/>
      <c r="WPL54" s="2"/>
      <c r="WPM54" s="2"/>
      <c r="WPN54" s="2"/>
      <c r="WPO54" s="2"/>
      <c r="WPP54" s="2"/>
      <c r="WPQ54" s="2"/>
      <c r="WPR54" s="2"/>
      <c r="WPS54" s="2"/>
      <c r="WPT54" s="2"/>
      <c r="WPU54" s="2"/>
      <c r="WPV54" s="2"/>
      <c r="WPW54" s="2"/>
      <c r="WPX54" s="2"/>
      <c r="WPY54" s="2"/>
      <c r="WPZ54" s="2"/>
      <c r="WQA54" s="2"/>
      <c r="WQB54" s="2"/>
      <c r="WQC54" s="2"/>
      <c r="WQD54" s="2"/>
      <c r="WQE54" s="2"/>
      <c r="WQF54" s="2"/>
      <c r="WQG54" s="2"/>
      <c r="WQH54" s="2"/>
      <c r="WQI54" s="2"/>
      <c r="WQJ54" s="2"/>
      <c r="WQK54" s="2"/>
      <c r="WQL54" s="2"/>
      <c r="WQM54" s="2"/>
      <c r="WQN54" s="2"/>
      <c r="WQO54" s="2"/>
      <c r="WQP54" s="2"/>
      <c r="WQQ54" s="2"/>
      <c r="WQR54" s="2"/>
      <c r="WQS54" s="2"/>
      <c r="WQT54" s="2"/>
      <c r="WQU54" s="2"/>
      <c r="WQV54" s="2"/>
      <c r="WQW54" s="2"/>
      <c r="WQX54" s="2"/>
      <c r="WQY54" s="2"/>
      <c r="WQZ54" s="2"/>
      <c r="WRA54" s="2"/>
      <c r="WRB54" s="2"/>
      <c r="WRC54" s="2"/>
      <c r="WRD54" s="2"/>
      <c r="WRE54" s="2"/>
      <c r="WRF54" s="2"/>
      <c r="WRG54" s="2"/>
      <c r="WRH54" s="2"/>
      <c r="WRI54" s="2"/>
      <c r="WRJ54" s="2"/>
      <c r="WRK54" s="2"/>
      <c r="WRL54" s="2"/>
      <c r="WRM54" s="2"/>
      <c r="WRN54" s="2"/>
      <c r="WRO54" s="2"/>
      <c r="WRP54" s="2"/>
      <c r="WRQ54" s="2"/>
      <c r="WRR54" s="2"/>
      <c r="WRS54" s="2"/>
      <c r="WRT54" s="2"/>
      <c r="WRU54" s="2"/>
      <c r="WRV54" s="2"/>
      <c r="WRW54" s="2"/>
      <c r="WRX54" s="2"/>
      <c r="WRY54" s="2"/>
      <c r="WRZ54" s="2"/>
      <c r="WSA54" s="2"/>
      <c r="WSB54" s="2"/>
      <c r="WSC54" s="2"/>
      <c r="WSD54" s="2"/>
      <c r="WSE54" s="2"/>
      <c r="WSF54" s="2"/>
      <c r="WSG54" s="2"/>
      <c r="WSH54" s="2"/>
      <c r="WSI54" s="2"/>
      <c r="WSJ54" s="2"/>
      <c r="WSK54" s="2"/>
      <c r="WSL54" s="2"/>
      <c r="WSM54" s="2"/>
      <c r="WSN54" s="2"/>
      <c r="WSO54" s="2"/>
      <c r="WSP54" s="2"/>
      <c r="WSQ54" s="2"/>
      <c r="WSR54" s="2"/>
      <c r="WSS54" s="2"/>
      <c r="WST54" s="2"/>
      <c r="WSU54" s="2"/>
      <c r="WSV54" s="2"/>
      <c r="WSW54" s="2"/>
      <c r="WSX54" s="2"/>
      <c r="WSY54" s="2"/>
      <c r="WSZ54" s="2"/>
      <c r="WTA54" s="2"/>
      <c r="WTB54" s="2"/>
      <c r="WTC54" s="2"/>
      <c r="WTD54" s="2"/>
      <c r="WTE54" s="2"/>
      <c r="WTF54" s="2"/>
      <c r="WTG54" s="2"/>
      <c r="WTH54" s="2"/>
      <c r="WTI54" s="2"/>
      <c r="WTJ54" s="2"/>
      <c r="WTK54" s="2"/>
      <c r="WTL54" s="2"/>
      <c r="WTM54" s="2"/>
      <c r="WTN54" s="2"/>
      <c r="WTO54" s="2"/>
      <c r="WTP54" s="2"/>
      <c r="WTQ54" s="2"/>
      <c r="WTR54" s="2"/>
      <c r="WTS54" s="2"/>
      <c r="WTT54" s="2"/>
      <c r="WTU54" s="2"/>
      <c r="WTV54" s="2"/>
      <c r="WTW54" s="2"/>
      <c r="WTX54" s="2"/>
      <c r="WTY54" s="2"/>
      <c r="WTZ54" s="2"/>
      <c r="WUA54" s="2"/>
      <c r="WUB54" s="2"/>
      <c r="WUC54" s="2"/>
      <c r="WUD54" s="2"/>
      <c r="WUE54" s="2"/>
      <c r="WUF54" s="2"/>
      <c r="WUG54" s="2"/>
      <c r="WUH54" s="2"/>
      <c r="WUI54" s="2"/>
      <c r="WUJ54" s="2"/>
      <c r="WUK54" s="2"/>
      <c r="WUL54" s="2"/>
      <c r="WUM54" s="2"/>
      <c r="WUN54" s="2"/>
      <c r="WUO54" s="2"/>
      <c r="WUP54" s="2"/>
      <c r="WUQ54" s="2"/>
      <c r="WUR54" s="2"/>
      <c r="WUS54" s="2"/>
      <c r="WUT54" s="2"/>
      <c r="WUU54" s="2"/>
      <c r="WUV54" s="2"/>
      <c r="WUW54" s="2"/>
      <c r="WUX54" s="2"/>
      <c r="WUY54" s="2"/>
      <c r="WUZ54" s="2"/>
      <c r="WVA54" s="2"/>
      <c r="WVB54" s="2"/>
      <c r="WVC54" s="2"/>
      <c r="WVD54" s="2"/>
      <c r="WVE54" s="2"/>
      <c r="WVF54" s="2"/>
      <c r="WVG54" s="2"/>
      <c r="WVH54" s="2"/>
      <c r="WVI54" s="2"/>
      <c r="WVJ54" s="2"/>
      <c r="WVK54" s="2"/>
      <c r="WVL54" s="2"/>
      <c r="WVM54" s="2"/>
      <c r="WVN54" s="2"/>
      <c r="WVO54" s="2"/>
      <c r="WVP54" s="2"/>
      <c r="WVQ54" s="2"/>
      <c r="WVR54" s="2"/>
      <c r="WVS54" s="2"/>
      <c r="WVT54" s="2"/>
      <c r="WVU54" s="2"/>
      <c r="WVV54" s="2"/>
      <c r="WVW54" s="2"/>
      <c r="WVX54" s="2"/>
      <c r="WVY54" s="2"/>
      <c r="WVZ54" s="2"/>
      <c r="WWA54" s="2"/>
      <c r="WWB54" s="2"/>
      <c r="WWC54" s="2"/>
      <c r="WWD54" s="2"/>
      <c r="WWE54" s="2"/>
      <c r="WWF54" s="2"/>
      <c r="WWG54" s="2"/>
      <c r="WWH54" s="2"/>
      <c r="WWI54" s="2"/>
      <c r="WWJ54" s="2"/>
      <c r="WWK54" s="2"/>
      <c r="WWL54" s="2"/>
      <c r="WWM54" s="2"/>
      <c r="WWN54" s="2"/>
      <c r="WWO54" s="2"/>
      <c r="WWP54" s="2"/>
      <c r="WWQ54" s="2"/>
      <c r="WWR54" s="2"/>
      <c r="WWS54" s="2"/>
      <c r="WWT54" s="2"/>
      <c r="WWU54" s="2"/>
      <c r="WWV54" s="2"/>
      <c r="WWW54" s="2"/>
      <c r="WWX54" s="2"/>
      <c r="WWY54" s="2"/>
      <c r="WWZ54" s="2"/>
      <c r="WXA54" s="2"/>
      <c r="WXB54" s="2"/>
      <c r="WXC54" s="2"/>
      <c r="WXD54" s="2"/>
      <c r="WXE54" s="2"/>
      <c r="WXF54" s="2"/>
      <c r="WXG54" s="2"/>
      <c r="WXH54" s="2"/>
      <c r="WXI54" s="2"/>
      <c r="WXJ54" s="2"/>
      <c r="WXK54" s="2"/>
      <c r="WXL54" s="2"/>
      <c r="WXM54" s="2"/>
      <c r="WXN54" s="2"/>
      <c r="WXO54" s="2"/>
      <c r="WXP54" s="2"/>
      <c r="WXQ54" s="2"/>
      <c r="WXR54" s="2"/>
      <c r="WXS54" s="2"/>
      <c r="WXT54" s="2"/>
      <c r="WXU54" s="2"/>
      <c r="WXV54" s="2"/>
      <c r="WXW54" s="2"/>
      <c r="WXX54" s="2"/>
      <c r="WXY54" s="2"/>
      <c r="WXZ54" s="2"/>
      <c r="WYA54" s="2"/>
      <c r="WYB54" s="2"/>
      <c r="WYC54" s="2"/>
      <c r="WYD54" s="2"/>
      <c r="WYE54" s="2"/>
      <c r="WYF54" s="2"/>
      <c r="WYG54" s="2"/>
      <c r="WYH54" s="2"/>
      <c r="WYI54" s="2"/>
      <c r="WYJ54" s="2"/>
      <c r="WYK54" s="2"/>
      <c r="WYL54" s="2"/>
      <c r="WYM54" s="2"/>
      <c r="WYN54" s="2"/>
      <c r="WYO54" s="2"/>
      <c r="WYP54" s="2"/>
      <c r="WYQ54" s="2"/>
      <c r="WYR54" s="2"/>
      <c r="WYS54" s="2"/>
      <c r="WYT54" s="2"/>
      <c r="WYU54" s="2"/>
      <c r="WYV54" s="2"/>
      <c r="WYW54" s="2"/>
      <c r="WYX54" s="2"/>
      <c r="WYY54" s="2"/>
      <c r="WYZ54" s="2"/>
      <c r="WZA54" s="2"/>
      <c r="WZB54" s="2"/>
      <c r="WZC54" s="2"/>
      <c r="WZD54" s="2"/>
      <c r="WZE54" s="2"/>
      <c r="WZF54" s="2"/>
      <c r="WZG54" s="2"/>
      <c r="WZH54" s="2"/>
      <c r="WZI54" s="2"/>
      <c r="WZJ54" s="2"/>
      <c r="WZK54" s="2"/>
      <c r="WZL54" s="2"/>
      <c r="WZM54" s="2"/>
      <c r="WZN54" s="2"/>
      <c r="WZO54" s="2"/>
      <c r="WZP54" s="2"/>
      <c r="WZQ54" s="2"/>
      <c r="WZR54" s="2"/>
      <c r="WZS54" s="2"/>
      <c r="WZT54" s="2"/>
      <c r="WZU54" s="2"/>
      <c r="WZV54" s="2"/>
      <c r="WZW54" s="2"/>
      <c r="WZX54" s="2"/>
      <c r="WZY54" s="2"/>
      <c r="WZZ54" s="2"/>
      <c r="XAA54" s="2"/>
      <c r="XAB54" s="2"/>
      <c r="XAC54" s="2"/>
      <c r="XAD54" s="2"/>
      <c r="XAE54" s="2"/>
      <c r="XAF54" s="2"/>
      <c r="XAG54" s="2"/>
      <c r="XAH54" s="2"/>
      <c r="XAI54" s="2"/>
      <c r="XAJ54" s="2"/>
      <c r="XAK54" s="2"/>
      <c r="XAL54" s="2"/>
      <c r="XAM54" s="2"/>
      <c r="XAN54" s="2"/>
      <c r="XAO54" s="2"/>
      <c r="XAP54" s="2"/>
      <c r="XAQ54" s="2"/>
      <c r="XAR54" s="2"/>
      <c r="XAS54" s="2"/>
      <c r="XAT54" s="2"/>
      <c r="XAU54" s="2"/>
      <c r="XAV54" s="2"/>
      <c r="XAW54" s="2"/>
      <c r="XAX54" s="2"/>
      <c r="XAY54" s="2"/>
      <c r="XAZ54" s="2"/>
      <c r="XBA54" s="2"/>
      <c r="XBB54" s="2"/>
      <c r="XBC54" s="2"/>
      <c r="XBD54" s="2"/>
      <c r="XBE54" s="2"/>
      <c r="XBF54" s="2"/>
      <c r="XBG54" s="2"/>
      <c r="XBH54" s="2"/>
      <c r="XBI54" s="2"/>
      <c r="XBJ54" s="2"/>
      <c r="XBK54" s="2"/>
      <c r="XBL54" s="2"/>
      <c r="XBM54" s="2"/>
      <c r="XBN54" s="2"/>
      <c r="XBO54" s="2"/>
      <c r="XBP54" s="2"/>
      <c r="XBQ54" s="2"/>
      <c r="XBR54" s="2"/>
      <c r="XBS54" s="2"/>
      <c r="XBT54" s="2"/>
      <c r="XBU54" s="2"/>
      <c r="XBV54" s="2"/>
      <c r="XBW54" s="2"/>
      <c r="XBX54" s="2"/>
      <c r="XBY54" s="2"/>
      <c r="XBZ54" s="2"/>
      <c r="XCA54" s="2"/>
      <c r="XCB54" s="2"/>
      <c r="XCC54" s="2"/>
      <c r="XCD54" s="2"/>
      <c r="XCE54" s="2"/>
      <c r="XCF54" s="2"/>
      <c r="XCG54" s="2"/>
      <c r="XCH54" s="2"/>
      <c r="XCI54" s="2"/>
      <c r="XCJ54" s="2"/>
      <c r="XCK54" s="2"/>
      <c r="XCL54" s="2"/>
      <c r="XCM54" s="2"/>
      <c r="XCN54" s="2"/>
      <c r="XCO54" s="2"/>
      <c r="XCP54" s="2"/>
      <c r="XCQ54" s="2"/>
      <c r="XCR54" s="2"/>
      <c r="XCS54" s="2"/>
      <c r="XCT54" s="2"/>
      <c r="XCU54" s="2"/>
      <c r="XCV54" s="2"/>
      <c r="XCW54" s="2"/>
      <c r="XCX54" s="2"/>
      <c r="XCY54" s="2"/>
      <c r="XCZ54" s="2"/>
      <c r="XDA54" s="2"/>
      <c r="XDB54" s="2"/>
      <c r="XDC54" s="2"/>
      <c r="XDD54" s="2"/>
      <c r="XDE54" s="2"/>
      <c r="XDF54" s="2"/>
      <c r="XDG54" s="81"/>
      <c r="XDH54" s="81"/>
      <c r="XDI54" s="81"/>
      <c r="XDJ54" s="81"/>
      <c r="XDK54" s="81"/>
      <c r="XDL54" s="81"/>
      <c r="XDM54" s="81"/>
      <c r="XDN54" s="81"/>
      <c r="XDO54" s="81"/>
      <c r="XDP54" s="81"/>
      <c r="XDQ54" s="81"/>
      <c r="XDR54" s="81"/>
      <c r="XDS54" s="81"/>
      <c r="XDT54" s="81"/>
      <c r="XDU54" s="81"/>
      <c r="XDV54" s="81"/>
      <c r="XDW54" s="81"/>
      <c r="XDX54" s="81"/>
      <c r="XDY54" s="81"/>
      <c r="XDZ54" s="81"/>
      <c r="XEA54" s="81"/>
      <c r="XEB54" s="81"/>
      <c r="XEC54" s="81"/>
      <c r="XED54" s="81"/>
      <c r="XEE54" s="81"/>
      <c r="XEF54" s="81"/>
      <c r="XEG54" s="81"/>
      <c r="XEH54" s="81"/>
      <c r="XEI54" s="81"/>
      <c r="XEJ54" s="81"/>
      <c r="XEK54" s="81"/>
      <c r="XEL54" s="81"/>
      <c r="XEM54" s="81"/>
      <c r="XEN54" s="81"/>
      <c r="XEO54" s="81"/>
      <c r="XEP54" s="82"/>
      <c r="XEQ54" s="81"/>
      <c r="XER54" s="81"/>
      <c r="XES54" s="81"/>
      <c r="XET54" s="81"/>
      <c r="XEU54" s="81"/>
      <c r="XEV54" s="81"/>
      <c r="XEW54" s="81"/>
      <c r="XEX54" s="81"/>
      <c r="XEY54" s="81"/>
      <c r="XEZ54" s="81"/>
      <c r="XFA54" s="81"/>
      <c r="XFB54" s="81"/>
      <c r="XFC54" s="81"/>
      <c r="XFD54" s="81"/>
    </row>
    <row r="55" s="1" customFormat="1" ht="23" customHeight="1" spans="1:1024 1025:16384">
      <c r="A55" s="49">
        <v>50</v>
      </c>
      <c r="B55" s="49" t="s">
        <v>434</v>
      </c>
      <c r="C55" s="120" t="s">
        <v>434</v>
      </c>
      <c r="D55" s="79"/>
      <c r="E55" s="51" t="s">
        <v>440</v>
      </c>
      <c r="F55" s="50" t="s">
        <v>372</v>
      </c>
      <c r="G55" s="52" t="s">
        <v>441</v>
      </c>
      <c r="H55" s="53">
        <v>48</v>
      </c>
      <c r="I55" s="54" t="s">
        <v>266</v>
      </c>
      <c r="J55" s="73">
        <f t="shared" si="0"/>
        <v>816</v>
      </c>
      <c r="K55" s="55">
        <v>17</v>
      </c>
      <c r="L55" s="58">
        <f t="shared" si="1"/>
        <v>950.4</v>
      </c>
      <c r="M55" s="73">
        <v>19.8</v>
      </c>
      <c r="N55" s="56">
        <f t="shared" si="2"/>
        <v>0.141414141414141</v>
      </c>
      <c r="O55" s="55">
        <v>49.9</v>
      </c>
      <c r="P55" s="56">
        <f t="shared" si="3"/>
        <v>0.603206412825651</v>
      </c>
      <c r="Q55" s="62"/>
      <c r="R55" s="14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2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2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/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/>
      <c r="BQZ55" s="2"/>
      <c r="BRA55" s="2"/>
      <c r="BRB55" s="2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2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2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2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2"/>
      <c r="BYC55" s="2"/>
      <c r="BYD55" s="2"/>
      <c r="BYE55" s="2"/>
      <c r="BYF55" s="2"/>
      <c r="BYG55" s="2"/>
      <c r="BYH55" s="2"/>
      <c r="BYI55" s="2"/>
      <c r="BYJ55" s="2"/>
      <c r="BYK55" s="2"/>
      <c r="BYL55" s="2"/>
      <c r="BYM55" s="2"/>
      <c r="BYN55" s="2"/>
      <c r="BYO55" s="2"/>
      <c r="BYP55" s="2"/>
      <c r="BYQ55" s="2"/>
      <c r="BYR55" s="2"/>
      <c r="BYS55" s="2"/>
      <c r="BYT55" s="2"/>
      <c r="BYU55" s="2"/>
      <c r="BYV55" s="2"/>
      <c r="BYW55" s="2"/>
      <c r="BYX55" s="2"/>
      <c r="BYY55" s="2"/>
      <c r="BYZ55" s="2"/>
      <c r="BZA55" s="2"/>
      <c r="BZB55" s="2"/>
      <c r="BZC55" s="2"/>
      <c r="BZD55" s="2"/>
      <c r="BZE55" s="2"/>
      <c r="BZF55" s="2"/>
      <c r="BZG55" s="2"/>
      <c r="BZH55" s="2"/>
      <c r="BZI55" s="2"/>
      <c r="BZJ55" s="2"/>
      <c r="BZK55" s="2"/>
      <c r="BZL55" s="2"/>
      <c r="BZM55" s="2"/>
      <c r="BZN55" s="2"/>
      <c r="BZO55" s="2"/>
      <c r="BZP55" s="2"/>
      <c r="BZQ55" s="2"/>
      <c r="BZR55" s="2"/>
      <c r="BZS55" s="2"/>
      <c r="BZT55" s="2"/>
      <c r="BZU55" s="2"/>
      <c r="BZV55" s="2"/>
      <c r="BZW55" s="2"/>
      <c r="BZX55" s="2"/>
      <c r="BZY55" s="2"/>
      <c r="BZZ55" s="2"/>
      <c r="CAA55" s="2"/>
      <c r="CAB55" s="2"/>
      <c r="CAC55" s="2"/>
      <c r="CAD55" s="2"/>
      <c r="CAE55" s="2"/>
      <c r="CAF55" s="2"/>
      <c r="CAG55" s="2"/>
      <c r="CAH55" s="2"/>
      <c r="CAI55" s="2"/>
      <c r="CAJ55" s="2"/>
      <c r="CAK55" s="2"/>
      <c r="CAL55" s="2"/>
      <c r="CAM55" s="2"/>
      <c r="CAN55" s="2"/>
      <c r="CAO55" s="2"/>
      <c r="CAP55" s="2"/>
      <c r="CAQ55" s="2"/>
      <c r="CAR55" s="2"/>
      <c r="CAS55" s="2"/>
      <c r="CAT55" s="2"/>
      <c r="CAU55" s="2"/>
      <c r="CAV55" s="2"/>
      <c r="CAW55" s="2"/>
      <c r="CAX55" s="2"/>
      <c r="CAY55" s="2"/>
      <c r="CAZ55" s="2"/>
      <c r="CBA55" s="2"/>
      <c r="CBB55" s="2"/>
      <c r="CBC55" s="2"/>
      <c r="CBD55" s="2"/>
      <c r="CBE55" s="2"/>
      <c r="CBF55" s="2"/>
      <c r="CBG55" s="2"/>
      <c r="CBH55" s="2"/>
      <c r="CBI55" s="2"/>
      <c r="CBJ55" s="2"/>
      <c r="CBK55" s="2"/>
      <c r="CBL55" s="2"/>
      <c r="CBM55" s="2"/>
      <c r="CBN55" s="2"/>
      <c r="CBO55" s="2"/>
      <c r="CBP55" s="2"/>
      <c r="CBQ55" s="2"/>
      <c r="CBR55" s="2"/>
      <c r="CBS55" s="2"/>
      <c r="CBT55" s="2"/>
      <c r="CBU55" s="2"/>
      <c r="CBV55" s="2"/>
      <c r="CBW55" s="2"/>
      <c r="CBX55" s="2"/>
      <c r="CBY55" s="2"/>
      <c r="CBZ55" s="2"/>
      <c r="CCA55" s="2"/>
      <c r="CCB55" s="2"/>
      <c r="CCC55" s="2"/>
      <c r="CCD55" s="2"/>
      <c r="CCE55" s="2"/>
      <c r="CCF55" s="2"/>
      <c r="CCG55" s="2"/>
      <c r="CCH55" s="2"/>
      <c r="CCI55" s="2"/>
      <c r="CCJ55" s="2"/>
      <c r="CCK55" s="2"/>
      <c r="CCL55" s="2"/>
      <c r="CCM55" s="2"/>
      <c r="CCN55" s="2"/>
      <c r="CCO55" s="2"/>
      <c r="CCP55" s="2"/>
      <c r="CCQ55" s="2"/>
      <c r="CCR55" s="2"/>
      <c r="CCS55" s="2"/>
      <c r="CCT55" s="2"/>
      <c r="CCU55" s="2"/>
      <c r="CCV55" s="2"/>
      <c r="CCW55" s="2"/>
      <c r="CCX55" s="2"/>
      <c r="CCY55" s="2"/>
      <c r="CCZ55" s="2"/>
      <c r="CDA55" s="2"/>
      <c r="CDB55" s="2"/>
      <c r="CDC55" s="2"/>
      <c r="CDD55" s="2"/>
      <c r="CDE55" s="2"/>
      <c r="CDF55" s="2"/>
      <c r="CDG55" s="2"/>
      <c r="CDH55" s="2"/>
      <c r="CDI55" s="2"/>
      <c r="CDJ55" s="2"/>
      <c r="CDK55" s="2"/>
      <c r="CDL55" s="2"/>
      <c r="CDM55" s="2"/>
      <c r="CDN55" s="2"/>
      <c r="CDO55" s="2"/>
      <c r="CDP55" s="2"/>
      <c r="CDQ55" s="2"/>
      <c r="CDR55" s="2"/>
      <c r="CDS55" s="2"/>
      <c r="CDT55" s="2"/>
      <c r="CDU55" s="2"/>
      <c r="CDV55" s="2"/>
      <c r="CDW55" s="2"/>
      <c r="CDX55" s="2"/>
      <c r="CDY55" s="2"/>
      <c r="CDZ55" s="2"/>
      <c r="CEA55" s="2"/>
      <c r="CEB55" s="2"/>
      <c r="CEC55" s="2"/>
      <c r="CED55" s="2"/>
      <c r="CEE55" s="2"/>
      <c r="CEF55" s="2"/>
      <c r="CEG55" s="2"/>
      <c r="CEH55" s="2"/>
      <c r="CEI55" s="2"/>
      <c r="CEJ55" s="2"/>
      <c r="CEK55" s="2"/>
      <c r="CEL55" s="2"/>
      <c r="CEM55" s="2"/>
      <c r="CEN55" s="2"/>
      <c r="CEO55" s="2"/>
      <c r="CEP55" s="2"/>
      <c r="CEQ55" s="2"/>
      <c r="CER55" s="2"/>
      <c r="CES55" s="2"/>
      <c r="CET55" s="2"/>
      <c r="CEU55" s="2"/>
      <c r="CEV55" s="2"/>
      <c r="CEW55" s="2"/>
      <c r="CEX55" s="2"/>
      <c r="CEY55" s="2"/>
      <c r="CEZ55" s="2"/>
      <c r="CFA55" s="2"/>
      <c r="CFB55" s="2"/>
      <c r="CFC55" s="2"/>
      <c r="CFD55" s="2"/>
      <c r="CFE55" s="2"/>
      <c r="CFF55" s="2"/>
      <c r="CFG55" s="2"/>
      <c r="CFH55" s="2"/>
      <c r="CFI55" s="2"/>
      <c r="CFJ55" s="2"/>
      <c r="CFK55" s="2"/>
      <c r="CFL55" s="2"/>
      <c r="CFM55" s="2"/>
      <c r="CFN55" s="2"/>
      <c r="CFO55" s="2"/>
      <c r="CFP55" s="2"/>
      <c r="CFQ55" s="2"/>
      <c r="CFR55" s="2"/>
      <c r="CFS55" s="2"/>
      <c r="CFT55" s="2"/>
      <c r="CFU55" s="2"/>
      <c r="CFV55" s="2"/>
      <c r="CFW55" s="2"/>
      <c r="CFX55" s="2"/>
      <c r="CFY55" s="2"/>
      <c r="CFZ55" s="2"/>
      <c r="CGA55" s="2"/>
      <c r="CGB55" s="2"/>
      <c r="CGC55" s="2"/>
      <c r="CGD55" s="2"/>
      <c r="CGE55" s="2"/>
      <c r="CGF55" s="2"/>
      <c r="CGG55" s="2"/>
      <c r="CGH55" s="2"/>
      <c r="CGI55" s="2"/>
      <c r="CGJ55" s="2"/>
      <c r="CGK55" s="2"/>
      <c r="CGL55" s="2"/>
      <c r="CGM55" s="2"/>
      <c r="CGN55" s="2"/>
      <c r="CGO55" s="2"/>
      <c r="CGP55" s="2"/>
      <c r="CGQ55" s="2"/>
      <c r="CGR55" s="2"/>
      <c r="CGS55" s="2"/>
      <c r="CGT55" s="2"/>
      <c r="CGU55" s="2"/>
      <c r="CGV55" s="2"/>
      <c r="CGW55" s="2"/>
      <c r="CGX55" s="2"/>
      <c r="CGY55" s="2"/>
      <c r="CGZ55" s="2"/>
      <c r="CHA55" s="2"/>
      <c r="CHB55" s="2"/>
      <c r="CHC55" s="2"/>
      <c r="CHD55" s="2"/>
      <c r="CHE55" s="2"/>
      <c r="CHF55" s="2"/>
      <c r="CHG55" s="2"/>
      <c r="CHH55" s="2"/>
      <c r="CHI55" s="2"/>
      <c r="CHJ55" s="2"/>
      <c r="CHK55" s="2"/>
      <c r="CHL55" s="2"/>
      <c r="CHM55" s="2"/>
      <c r="CHN55" s="2"/>
      <c r="CHO55" s="2"/>
      <c r="CHP55" s="2"/>
      <c r="CHQ55" s="2"/>
      <c r="CHR55" s="2"/>
      <c r="CHS55" s="2"/>
      <c r="CHT55" s="2"/>
      <c r="CHU55" s="2"/>
      <c r="CHV55" s="2"/>
      <c r="CHW55" s="2"/>
      <c r="CHX55" s="2"/>
      <c r="CHY55" s="2"/>
      <c r="CHZ55" s="2"/>
      <c r="CIA55" s="2"/>
      <c r="CIB55" s="2"/>
      <c r="CIC55" s="2"/>
      <c r="CID55" s="2"/>
      <c r="CIE55" s="2"/>
      <c r="CIF55" s="2"/>
      <c r="CIG55" s="2"/>
      <c r="CIH55" s="2"/>
      <c r="CII55" s="2"/>
      <c r="CIJ55" s="2"/>
      <c r="CIK55" s="2"/>
      <c r="CIL55" s="2"/>
      <c r="CIM55" s="2"/>
      <c r="CIN55" s="2"/>
      <c r="CIO55" s="2"/>
      <c r="CIP55" s="2"/>
      <c r="CIQ55" s="2"/>
      <c r="CIR55" s="2"/>
      <c r="CIS55" s="2"/>
      <c r="CIT55" s="2"/>
      <c r="CIU55" s="2"/>
      <c r="CIV55" s="2"/>
      <c r="CIW55" s="2"/>
      <c r="CIX55" s="2"/>
      <c r="CIY55" s="2"/>
      <c r="CIZ55" s="2"/>
      <c r="CJA55" s="2"/>
      <c r="CJB55" s="2"/>
      <c r="CJC55" s="2"/>
      <c r="CJD55" s="2"/>
      <c r="CJE55" s="2"/>
      <c r="CJF55" s="2"/>
      <c r="CJG55" s="2"/>
      <c r="CJH55" s="2"/>
      <c r="CJI55" s="2"/>
      <c r="CJJ55" s="2"/>
      <c r="CJK55" s="2"/>
      <c r="CJL55" s="2"/>
      <c r="CJM55" s="2"/>
      <c r="CJN55" s="2"/>
      <c r="CJO55" s="2"/>
      <c r="CJP55" s="2"/>
      <c r="CJQ55" s="2"/>
      <c r="CJR55" s="2"/>
      <c r="CJS55" s="2"/>
      <c r="CJT55" s="2"/>
      <c r="CJU55" s="2"/>
      <c r="CJV55" s="2"/>
      <c r="CJW55" s="2"/>
      <c r="CJX55" s="2"/>
      <c r="CJY55" s="2"/>
      <c r="CJZ55" s="2"/>
      <c r="CKA55" s="2"/>
      <c r="CKB55" s="2"/>
      <c r="CKC55" s="2"/>
      <c r="CKD55" s="2"/>
      <c r="CKE55" s="2"/>
      <c r="CKF55" s="2"/>
      <c r="CKG55" s="2"/>
      <c r="CKH55" s="2"/>
      <c r="CKI55" s="2"/>
      <c r="CKJ55" s="2"/>
      <c r="CKK55" s="2"/>
      <c r="CKL55" s="2"/>
      <c r="CKM55" s="2"/>
      <c r="CKN55" s="2"/>
      <c r="CKO55" s="2"/>
      <c r="CKP55" s="2"/>
      <c r="CKQ55" s="2"/>
      <c r="CKR55" s="2"/>
      <c r="CKS55" s="2"/>
      <c r="CKT55" s="2"/>
      <c r="CKU55" s="2"/>
      <c r="CKV55" s="2"/>
      <c r="CKW55" s="2"/>
      <c r="CKX55" s="2"/>
      <c r="CKY55" s="2"/>
      <c r="CKZ55" s="2"/>
      <c r="CLA55" s="2"/>
      <c r="CLB55" s="2"/>
      <c r="CLC55" s="2"/>
      <c r="CLD55" s="2"/>
      <c r="CLE55" s="2"/>
      <c r="CLF55" s="2"/>
      <c r="CLG55" s="2"/>
      <c r="CLH55" s="2"/>
      <c r="CLI55" s="2"/>
      <c r="CLJ55" s="2"/>
      <c r="CLK55" s="2"/>
      <c r="CLL55" s="2"/>
      <c r="CLM55" s="2"/>
      <c r="CLN55" s="2"/>
      <c r="CLO55" s="2"/>
      <c r="CLP55" s="2"/>
      <c r="CLQ55" s="2"/>
      <c r="CLR55" s="2"/>
      <c r="CLS55" s="2"/>
      <c r="CLT55" s="2"/>
      <c r="CLU55" s="2"/>
      <c r="CLV55" s="2"/>
      <c r="CLW55" s="2"/>
      <c r="CLX55" s="2"/>
      <c r="CLY55" s="2"/>
      <c r="CLZ55" s="2"/>
      <c r="CMA55" s="2"/>
      <c r="CMB55" s="2"/>
      <c r="CMC55" s="2"/>
      <c r="CMD55" s="2"/>
      <c r="CME55" s="2"/>
      <c r="CMF55" s="2"/>
      <c r="CMG55" s="2"/>
      <c r="CMH55" s="2"/>
      <c r="CMI55" s="2"/>
      <c r="CMJ55" s="2"/>
      <c r="CMK55" s="2"/>
      <c r="CML55" s="2"/>
      <c r="CMM55" s="2"/>
      <c r="CMN55" s="2"/>
      <c r="CMO55" s="2"/>
      <c r="CMP55" s="2"/>
      <c r="CMQ55" s="2"/>
      <c r="CMR55" s="2"/>
      <c r="CMS55" s="2"/>
      <c r="CMT55" s="2"/>
      <c r="CMU55" s="2"/>
      <c r="CMV55" s="2"/>
      <c r="CMW55" s="2"/>
      <c r="CMX55" s="2"/>
      <c r="CMY55" s="2"/>
      <c r="CMZ55" s="2"/>
      <c r="CNA55" s="2"/>
      <c r="CNB55" s="2"/>
      <c r="CNC55" s="2"/>
      <c r="CND55" s="2"/>
      <c r="CNE55" s="2"/>
      <c r="CNF55" s="2"/>
      <c r="CNG55" s="2"/>
      <c r="CNH55" s="2"/>
      <c r="CNI55" s="2"/>
      <c r="CNJ55" s="2"/>
      <c r="CNK55" s="2"/>
      <c r="CNL55" s="2"/>
      <c r="CNM55" s="2"/>
      <c r="CNN55" s="2"/>
      <c r="CNO55" s="2"/>
      <c r="CNP55" s="2"/>
      <c r="CNQ55" s="2"/>
      <c r="CNR55" s="2"/>
      <c r="CNS55" s="2"/>
      <c r="CNT55" s="2"/>
      <c r="CNU55" s="2"/>
      <c r="CNV55" s="2"/>
      <c r="CNW55" s="2"/>
      <c r="CNX55" s="2"/>
      <c r="CNY55" s="2"/>
      <c r="CNZ55" s="2"/>
      <c r="COA55" s="2"/>
      <c r="COB55" s="2"/>
      <c r="COC55" s="2"/>
      <c r="COD55" s="2"/>
      <c r="COE55" s="2"/>
      <c r="COF55" s="2"/>
      <c r="COG55" s="2"/>
      <c r="COH55" s="2"/>
      <c r="COI55" s="2"/>
      <c r="COJ55" s="2"/>
      <c r="COK55" s="2"/>
      <c r="COL55" s="2"/>
      <c r="COM55" s="2"/>
      <c r="CON55" s="2"/>
      <c r="COO55" s="2"/>
      <c r="COP55" s="2"/>
      <c r="COQ55" s="2"/>
      <c r="COR55" s="2"/>
      <c r="COS55" s="2"/>
      <c r="COT55" s="2"/>
      <c r="COU55" s="2"/>
      <c r="COV55" s="2"/>
      <c r="COW55" s="2"/>
      <c r="COX55" s="2"/>
      <c r="COY55" s="2"/>
      <c r="COZ55" s="2"/>
      <c r="CPA55" s="2"/>
      <c r="CPB55" s="2"/>
      <c r="CPC55" s="2"/>
      <c r="CPD55" s="2"/>
      <c r="CPE55" s="2"/>
      <c r="CPF55" s="2"/>
      <c r="CPG55" s="2"/>
      <c r="CPH55" s="2"/>
      <c r="CPI55" s="2"/>
      <c r="CPJ55" s="2"/>
      <c r="CPK55" s="2"/>
      <c r="CPL55" s="2"/>
      <c r="CPM55" s="2"/>
      <c r="CPN55" s="2"/>
      <c r="CPO55" s="2"/>
      <c r="CPP55" s="2"/>
      <c r="CPQ55" s="2"/>
      <c r="CPR55" s="2"/>
      <c r="CPS55" s="2"/>
      <c r="CPT55" s="2"/>
      <c r="CPU55" s="2"/>
      <c r="CPV55" s="2"/>
      <c r="CPW55" s="2"/>
      <c r="CPX55" s="2"/>
      <c r="CPY55" s="2"/>
      <c r="CPZ55" s="2"/>
      <c r="CQA55" s="2"/>
      <c r="CQB55" s="2"/>
      <c r="CQC55" s="2"/>
      <c r="CQD55" s="2"/>
      <c r="CQE55" s="2"/>
      <c r="CQF55" s="2"/>
      <c r="CQG55" s="2"/>
      <c r="CQH55" s="2"/>
      <c r="CQI55" s="2"/>
      <c r="CQJ55" s="2"/>
      <c r="CQK55" s="2"/>
      <c r="CQL55" s="2"/>
      <c r="CQM55" s="2"/>
      <c r="CQN55" s="2"/>
      <c r="CQO55" s="2"/>
      <c r="CQP55" s="2"/>
      <c r="CQQ55" s="2"/>
      <c r="CQR55" s="2"/>
      <c r="CQS55" s="2"/>
      <c r="CQT55" s="2"/>
      <c r="CQU55" s="2"/>
      <c r="CQV55" s="2"/>
      <c r="CQW55" s="2"/>
      <c r="CQX55" s="2"/>
      <c r="CQY55" s="2"/>
      <c r="CQZ55" s="2"/>
      <c r="CRA55" s="2"/>
      <c r="CRB55" s="2"/>
      <c r="CRC55" s="2"/>
      <c r="CRD55" s="2"/>
      <c r="CRE55" s="2"/>
      <c r="CRF55" s="2"/>
      <c r="CRG55" s="2"/>
      <c r="CRH55" s="2"/>
      <c r="CRI55" s="2"/>
      <c r="CRJ55" s="2"/>
      <c r="CRK55" s="2"/>
      <c r="CRL55" s="2"/>
      <c r="CRM55" s="2"/>
      <c r="CRN55" s="2"/>
      <c r="CRO55" s="2"/>
      <c r="CRP55" s="2"/>
      <c r="CRQ55" s="2"/>
      <c r="CRR55" s="2"/>
      <c r="CRS55" s="2"/>
      <c r="CRT55" s="2"/>
      <c r="CRU55" s="2"/>
      <c r="CRV55" s="2"/>
      <c r="CRW55" s="2"/>
      <c r="CRX55" s="2"/>
      <c r="CRY55" s="2"/>
      <c r="CRZ55" s="2"/>
      <c r="CSA55" s="2"/>
      <c r="CSB55" s="2"/>
      <c r="CSC55" s="2"/>
      <c r="CSD55" s="2"/>
      <c r="CSE55" s="2"/>
      <c r="CSF55" s="2"/>
      <c r="CSG55" s="2"/>
      <c r="CSH55" s="2"/>
      <c r="CSI55" s="2"/>
      <c r="CSJ55" s="2"/>
      <c r="CSK55" s="2"/>
      <c r="CSL55" s="2"/>
      <c r="CSM55" s="2"/>
      <c r="CSN55" s="2"/>
      <c r="CSO55" s="2"/>
      <c r="CSP55" s="2"/>
      <c r="CSQ55" s="2"/>
      <c r="CSR55" s="2"/>
      <c r="CSS55" s="2"/>
      <c r="CST55" s="2"/>
      <c r="CSU55" s="2"/>
      <c r="CSV55" s="2"/>
      <c r="CSW55" s="2"/>
      <c r="CSX55" s="2"/>
      <c r="CSY55" s="2"/>
      <c r="CSZ55" s="2"/>
      <c r="CTA55" s="2"/>
      <c r="CTB55" s="2"/>
      <c r="CTC55" s="2"/>
      <c r="CTD55" s="2"/>
      <c r="CTE55" s="2"/>
      <c r="CTF55" s="2"/>
      <c r="CTG55" s="2"/>
      <c r="CTH55" s="2"/>
      <c r="CTI55" s="2"/>
      <c r="CTJ55" s="2"/>
      <c r="CTK55" s="2"/>
      <c r="CTL55" s="2"/>
      <c r="CTM55" s="2"/>
      <c r="CTN55" s="2"/>
      <c r="CTO55" s="2"/>
      <c r="CTP55" s="2"/>
      <c r="CTQ55" s="2"/>
      <c r="CTR55" s="2"/>
      <c r="CTS55" s="2"/>
      <c r="CTT55" s="2"/>
      <c r="CTU55" s="2"/>
      <c r="CTV55" s="2"/>
      <c r="CTW55" s="2"/>
      <c r="CTX55" s="2"/>
      <c r="CTY55" s="2"/>
      <c r="CTZ55" s="2"/>
      <c r="CUA55" s="2"/>
      <c r="CUB55" s="2"/>
      <c r="CUC55" s="2"/>
      <c r="CUD55" s="2"/>
      <c r="CUE55" s="2"/>
      <c r="CUF55" s="2"/>
      <c r="CUG55" s="2"/>
      <c r="CUH55" s="2"/>
      <c r="CUI55" s="2"/>
      <c r="CUJ55" s="2"/>
      <c r="CUK55" s="2"/>
      <c r="CUL55" s="2"/>
      <c r="CUM55" s="2"/>
      <c r="CUN55" s="2"/>
      <c r="CUO55" s="2"/>
      <c r="CUP55" s="2"/>
      <c r="CUQ55" s="2"/>
      <c r="CUR55" s="2"/>
      <c r="CUS55" s="2"/>
      <c r="CUT55" s="2"/>
      <c r="CUU55" s="2"/>
      <c r="CUV55" s="2"/>
      <c r="CUW55" s="2"/>
      <c r="CUX55" s="2"/>
      <c r="CUY55" s="2"/>
      <c r="CUZ55" s="2"/>
      <c r="CVA55" s="2"/>
      <c r="CVB55" s="2"/>
      <c r="CVC55" s="2"/>
      <c r="CVD55" s="2"/>
      <c r="CVE55" s="2"/>
      <c r="CVF55" s="2"/>
      <c r="CVG55" s="2"/>
      <c r="CVH55" s="2"/>
      <c r="CVI55" s="2"/>
      <c r="CVJ55" s="2"/>
      <c r="CVK55" s="2"/>
      <c r="CVL55" s="2"/>
      <c r="CVM55" s="2"/>
      <c r="CVN55" s="2"/>
      <c r="CVO55" s="2"/>
      <c r="CVP55" s="2"/>
      <c r="CVQ55" s="2"/>
      <c r="CVR55" s="2"/>
      <c r="CVS55" s="2"/>
      <c r="CVT55" s="2"/>
      <c r="CVU55" s="2"/>
      <c r="CVV55" s="2"/>
      <c r="CVW55" s="2"/>
      <c r="CVX55" s="2"/>
      <c r="CVY55" s="2"/>
      <c r="CVZ55" s="2"/>
      <c r="CWA55" s="2"/>
      <c r="CWB55" s="2"/>
      <c r="CWC55" s="2"/>
      <c r="CWD55" s="2"/>
      <c r="CWE55" s="2"/>
      <c r="CWF55" s="2"/>
      <c r="CWG55" s="2"/>
      <c r="CWH55" s="2"/>
      <c r="CWI55" s="2"/>
      <c r="CWJ55" s="2"/>
      <c r="CWK55" s="2"/>
      <c r="CWL55" s="2"/>
      <c r="CWM55" s="2"/>
      <c r="CWN55" s="2"/>
      <c r="CWO55" s="2"/>
      <c r="CWP55" s="2"/>
      <c r="CWQ55" s="2"/>
      <c r="CWR55" s="2"/>
      <c r="CWS55" s="2"/>
      <c r="CWT55" s="2"/>
      <c r="CWU55" s="2"/>
      <c r="CWV55" s="2"/>
      <c r="CWW55" s="2"/>
      <c r="CWX55" s="2"/>
      <c r="CWY55" s="2"/>
      <c r="CWZ55" s="2"/>
      <c r="CXA55" s="2"/>
      <c r="CXB55" s="2"/>
      <c r="CXC55" s="2"/>
      <c r="CXD55" s="2"/>
      <c r="CXE55" s="2"/>
      <c r="CXF55" s="2"/>
      <c r="CXG55" s="2"/>
      <c r="CXH55" s="2"/>
      <c r="CXI55" s="2"/>
      <c r="CXJ55" s="2"/>
      <c r="CXK55" s="2"/>
      <c r="CXL55" s="2"/>
      <c r="CXM55" s="2"/>
      <c r="CXN55" s="2"/>
      <c r="CXO55" s="2"/>
      <c r="CXP55" s="2"/>
      <c r="CXQ55" s="2"/>
      <c r="CXR55" s="2"/>
      <c r="CXS55" s="2"/>
      <c r="CXT55" s="2"/>
      <c r="CXU55" s="2"/>
      <c r="CXV55" s="2"/>
      <c r="CXW55" s="2"/>
      <c r="CXX55" s="2"/>
      <c r="CXY55" s="2"/>
      <c r="CXZ55" s="2"/>
      <c r="CYA55" s="2"/>
      <c r="CYB55" s="2"/>
      <c r="CYC55" s="2"/>
      <c r="CYD55" s="2"/>
      <c r="CYE55" s="2"/>
      <c r="CYF55" s="2"/>
      <c r="CYG55" s="2"/>
      <c r="CYH55" s="2"/>
      <c r="CYI55" s="2"/>
      <c r="CYJ55" s="2"/>
      <c r="CYK55" s="2"/>
      <c r="CYL55" s="2"/>
      <c r="CYM55" s="2"/>
      <c r="CYN55" s="2"/>
      <c r="CYO55" s="2"/>
      <c r="CYP55" s="2"/>
      <c r="CYQ55" s="2"/>
      <c r="CYR55" s="2"/>
      <c r="CYS55" s="2"/>
      <c r="CYT55" s="2"/>
      <c r="CYU55" s="2"/>
      <c r="CYV55" s="2"/>
      <c r="CYW55" s="2"/>
      <c r="CYX55" s="2"/>
      <c r="CYY55" s="2"/>
      <c r="CYZ55" s="2"/>
      <c r="CZA55" s="2"/>
      <c r="CZB55" s="2"/>
      <c r="CZC55" s="2"/>
      <c r="CZD55" s="2"/>
      <c r="CZE55" s="2"/>
      <c r="CZF55" s="2"/>
      <c r="CZG55" s="2"/>
      <c r="CZH55" s="2"/>
      <c r="CZI55" s="2"/>
      <c r="CZJ55" s="2"/>
      <c r="CZK55" s="2"/>
      <c r="CZL55" s="2"/>
      <c r="CZM55" s="2"/>
      <c r="CZN55" s="2"/>
      <c r="CZO55" s="2"/>
      <c r="CZP55" s="2"/>
      <c r="CZQ55" s="2"/>
      <c r="CZR55" s="2"/>
      <c r="CZS55" s="2"/>
      <c r="CZT55" s="2"/>
      <c r="CZU55" s="2"/>
      <c r="CZV55" s="2"/>
      <c r="CZW55" s="2"/>
      <c r="CZX55" s="2"/>
      <c r="CZY55" s="2"/>
      <c r="CZZ55" s="2"/>
      <c r="DAA55" s="2"/>
      <c r="DAB55" s="2"/>
      <c r="DAC55" s="2"/>
      <c r="DAD55" s="2"/>
      <c r="DAE55" s="2"/>
      <c r="DAF55" s="2"/>
      <c r="DAG55" s="2"/>
      <c r="DAH55" s="2"/>
      <c r="DAI55" s="2"/>
      <c r="DAJ55" s="2"/>
      <c r="DAK55" s="2"/>
      <c r="DAL55" s="2"/>
      <c r="DAM55" s="2"/>
      <c r="DAN55" s="2"/>
      <c r="DAO55" s="2"/>
      <c r="DAP55" s="2"/>
      <c r="DAQ55" s="2"/>
      <c r="DAR55" s="2"/>
      <c r="DAS55" s="2"/>
      <c r="DAT55" s="2"/>
      <c r="DAU55" s="2"/>
      <c r="DAV55" s="2"/>
      <c r="DAW55" s="2"/>
      <c r="DAX55" s="2"/>
      <c r="DAY55" s="2"/>
      <c r="DAZ55" s="2"/>
      <c r="DBA55" s="2"/>
      <c r="DBB55" s="2"/>
      <c r="DBC55" s="2"/>
      <c r="DBD55" s="2"/>
      <c r="DBE55" s="2"/>
      <c r="DBF55" s="2"/>
      <c r="DBG55" s="2"/>
      <c r="DBH55" s="2"/>
      <c r="DBI55" s="2"/>
      <c r="DBJ55" s="2"/>
      <c r="DBK55" s="2"/>
      <c r="DBL55" s="2"/>
      <c r="DBM55" s="2"/>
      <c r="DBN55" s="2"/>
      <c r="DBO55" s="2"/>
      <c r="DBP55" s="2"/>
      <c r="DBQ55" s="2"/>
      <c r="DBR55" s="2"/>
      <c r="DBS55" s="2"/>
      <c r="DBT55" s="2"/>
      <c r="DBU55" s="2"/>
      <c r="DBV55" s="2"/>
      <c r="DBW55" s="2"/>
      <c r="DBX55" s="2"/>
      <c r="DBY55" s="2"/>
      <c r="DBZ55" s="2"/>
      <c r="DCA55" s="2"/>
      <c r="DCB55" s="2"/>
      <c r="DCC55" s="2"/>
      <c r="DCD55" s="2"/>
      <c r="DCE55" s="2"/>
      <c r="DCF55" s="2"/>
      <c r="DCG55" s="2"/>
      <c r="DCH55" s="2"/>
      <c r="DCI55" s="2"/>
      <c r="DCJ55" s="2"/>
      <c r="DCK55" s="2"/>
      <c r="DCL55" s="2"/>
      <c r="DCM55" s="2"/>
      <c r="DCN55" s="2"/>
      <c r="DCO55" s="2"/>
      <c r="DCP55" s="2"/>
      <c r="DCQ55" s="2"/>
      <c r="DCR55" s="2"/>
      <c r="DCS55" s="2"/>
      <c r="DCT55" s="2"/>
      <c r="DCU55" s="2"/>
      <c r="DCV55" s="2"/>
      <c r="DCW55" s="2"/>
      <c r="DCX55" s="2"/>
      <c r="DCY55" s="2"/>
      <c r="DCZ55" s="2"/>
      <c r="DDA55" s="2"/>
      <c r="DDB55" s="2"/>
      <c r="DDC55" s="2"/>
      <c r="DDD55" s="2"/>
      <c r="DDE55" s="2"/>
      <c r="DDF55" s="2"/>
      <c r="DDG55" s="2"/>
      <c r="DDH55" s="2"/>
      <c r="DDI55" s="2"/>
      <c r="DDJ55" s="2"/>
      <c r="DDK55" s="2"/>
      <c r="DDL55" s="2"/>
      <c r="DDM55" s="2"/>
      <c r="DDN55" s="2"/>
      <c r="DDO55" s="2"/>
      <c r="DDP55" s="2"/>
      <c r="DDQ55" s="2"/>
      <c r="DDR55" s="2"/>
      <c r="DDS55" s="2"/>
      <c r="DDT55" s="2"/>
      <c r="DDU55" s="2"/>
      <c r="DDV55" s="2"/>
      <c r="DDW55" s="2"/>
      <c r="DDX55" s="2"/>
      <c r="DDY55" s="2"/>
      <c r="DDZ55" s="2"/>
      <c r="DEA55" s="2"/>
      <c r="DEB55" s="2"/>
      <c r="DEC55" s="2"/>
      <c r="DED55" s="2"/>
      <c r="DEE55" s="2"/>
      <c r="DEF55" s="2"/>
      <c r="DEG55" s="2"/>
      <c r="DEH55" s="2"/>
      <c r="DEI55" s="2"/>
      <c r="DEJ55" s="2"/>
      <c r="DEK55" s="2"/>
      <c r="DEL55" s="2"/>
      <c r="DEM55" s="2"/>
      <c r="DEN55" s="2"/>
      <c r="DEO55" s="2"/>
      <c r="DEP55" s="2"/>
      <c r="DEQ55" s="2"/>
      <c r="DER55" s="2"/>
      <c r="DES55" s="2"/>
      <c r="DET55" s="2"/>
      <c r="DEU55" s="2"/>
      <c r="DEV55" s="2"/>
      <c r="DEW55" s="2"/>
      <c r="DEX55" s="2"/>
      <c r="DEY55" s="2"/>
      <c r="DEZ55" s="2"/>
      <c r="DFA55" s="2"/>
      <c r="DFB55" s="2"/>
      <c r="DFC55" s="2"/>
      <c r="DFD55" s="2"/>
      <c r="DFE55" s="2"/>
      <c r="DFF55" s="2"/>
      <c r="DFG55" s="2"/>
      <c r="DFH55" s="2"/>
      <c r="DFI55" s="2"/>
      <c r="DFJ55" s="2"/>
      <c r="DFK55" s="2"/>
      <c r="DFL55" s="2"/>
      <c r="DFM55" s="2"/>
      <c r="DFN55" s="2"/>
      <c r="DFO55" s="2"/>
      <c r="DFP55" s="2"/>
      <c r="DFQ55" s="2"/>
      <c r="DFR55" s="2"/>
      <c r="DFS55" s="2"/>
      <c r="DFT55" s="2"/>
      <c r="DFU55" s="2"/>
      <c r="DFV55" s="2"/>
      <c r="DFW55" s="2"/>
      <c r="DFX55" s="2"/>
      <c r="DFY55" s="2"/>
      <c r="DFZ55" s="2"/>
      <c r="DGA55" s="2"/>
      <c r="DGB55" s="2"/>
      <c r="DGC55" s="2"/>
      <c r="DGD55" s="2"/>
      <c r="DGE55" s="2"/>
      <c r="DGF55" s="2"/>
      <c r="DGG55" s="2"/>
      <c r="DGH55" s="2"/>
      <c r="DGI55" s="2"/>
      <c r="DGJ55" s="2"/>
      <c r="DGK55" s="2"/>
      <c r="DGL55" s="2"/>
      <c r="DGM55" s="2"/>
      <c r="DGN55" s="2"/>
      <c r="DGO55" s="2"/>
      <c r="DGP55" s="2"/>
      <c r="DGQ55" s="2"/>
      <c r="DGR55" s="2"/>
      <c r="DGS55" s="2"/>
      <c r="DGT55" s="2"/>
      <c r="DGU55" s="2"/>
      <c r="DGV55" s="2"/>
      <c r="DGW55" s="2"/>
      <c r="DGX55" s="2"/>
      <c r="DGY55" s="2"/>
      <c r="DGZ55" s="2"/>
      <c r="DHA55" s="2"/>
      <c r="DHB55" s="2"/>
      <c r="DHC55" s="2"/>
      <c r="DHD55" s="2"/>
      <c r="DHE55" s="2"/>
      <c r="DHF55" s="2"/>
      <c r="DHG55" s="2"/>
      <c r="DHH55" s="2"/>
      <c r="DHI55" s="2"/>
      <c r="DHJ55" s="2"/>
      <c r="DHK55" s="2"/>
      <c r="DHL55" s="2"/>
      <c r="DHM55" s="2"/>
      <c r="DHN55" s="2"/>
      <c r="DHO55" s="2"/>
      <c r="DHP55" s="2"/>
      <c r="DHQ55" s="2"/>
      <c r="DHR55" s="2"/>
      <c r="DHS55" s="2"/>
      <c r="DHT55" s="2"/>
      <c r="DHU55" s="2"/>
      <c r="DHV55" s="2"/>
      <c r="DHW55" s="2"/>
      <c r="DHX55" s="2"/>
      <c r="DHY55" s="2"/>
      <c r="DHZ55" s="2"/>
      <c r="DIA55" s="2"/>
      <c r="DIB55" s="2"/>
      <c r="DIC55" s="2"/>
      <c r="DID55" s="2"/>
      <c r="DIE55" s="2"/>
      <c r="DIF55" s="2"/>
      <c r="DIG55" s="2"/>
      <c r="DIH55" s="2"/>
      <c r="DII55" s="2"/>
      <c r="DIJ55" s="2"/>
      <c r="DIK55" s="2"/>
      <c r="DIL55" s="2"/>
      <c r="DIM55" s="2"/>
      <c r="DIN55" s="2"/>
      <c r="DIO55" s="2"/>
      <c r="DIP55" s="2"/>
      <c r="DIQ55" s="2"/>
      <c r="DIR55" s="2"/>
      <c r="DIS55" s="2"/>
      <c r="DIT55" s="2"/>
      <c r="DIU55" s="2"/>
      <c r="DIV55" s="2"/>
      <c r="DIW55" s="2"/>
      <c r="DIX55" s="2"/>
      <c r="DIY55" s="2"/>
      <c r="DIZ55" s="2"/>
      <c r="DJA55" s="2"/>
      <c r="DJB55" s="2"/>
      <c r="DJC55" s="2"/>
      <c r="DJD55" s="2"/>
      <c r="DJE55" s="2"/>
      <c r="DJF55" s="2"/>
      <c r="DJG55" s="2"/>
      <c r="DJH55" s="2"/>
      <c r="DJI55" s="2"/>
      <c r="DJJ55" s="2"/>
      <c r="DJK55" s="2"/>
      <c r="DJL55" s="2"/>
      <c r="DJM55" s="2"/>
      <c r="DJN55" s="2"/>
      <c r="DJO55" s="2"/>
      <c r="DJP55" s="2"/>
      <c r="DJQ55" s="2"/>
      <c r="DJR55" s="2"/>
      <c r="DJS55" s="2"/>
      <c r="DJT55" s="2"/>
      <c r="DJU55" s="2"/>
      <c r="DJV55" s="2"/>
      <c r="DJW55" s="2"/>
      <c r="DJX55" s="2"/>
      <c r="DJY55" s="2"/>
      <c r="DJZ55" s="2"/>
      <c r="DKA55" s="2"/>
      <c r="DKB55" s="2"/>
      <c r="DKC55" s="2"/>
      <c r="DKD55" s="2"/>
      <c r="DKE55" s="2"/>
      <c r="DKF55" s="2"/>
      <c r="DKG55" s="2"/>
      <c r="DKH55" s="2"/>
      <c r="DKI55" s="2"/>
      <c r="DKJ55" s="2"/>
      <c r="DKK55" s="2"/>
      <c r="DKL55" s="2"/>
      <c r="DKM55" s="2"/>
      <c r="DKN55" s="2"/>
      <c r="DKO55" s="2"/>
      <c r="DKP55" s="2"/>
      <c r="DKQ55" s="2"/>
      <c r="DKR55" s="2"/>
      <c r="DKS55" s="2"/>
      <c r="DKT55" s="2"/>
      <c r="DKU55" s="2"/>
      <c r="DKV55" s="2"/>
      <c r="DKW55" s="2"/>
      <c r="DKX55" s="2"/>
      <c r="DKY55" s="2"/>
      <c r="DKZ55" s="2"/>
      <c r="DLA55" s="2"/>
      <c r="DLB55" s="2"/>
      <c r="DLC55" s="2"/>
      <c r="DLD55" s="2"/>
      <c r="DLE55" s="2"/>
      <c r="DLF55" s="2"/>
      <c r="DLG55" s="2"/>
      <c r="DLH55" s="2"/>
      <c r="DLI55" s="2"/>
      <c r="DLJ55" s="2"/>
      <c r="DLK55" s="2"/>
      <c r="DLL55" s="2"/>
      <c r="DLM55" s="2"/>
      <c r="DLN55" s="2"/>
      <c r="DLO55" s="2"/>
      <c r="DLP55" s="2"/>
      <c r="DLQ55" s="2"/>
      <c r="DLR55" s="2"/>
      <c r="DLS55" s="2"/>
      <c r="DLT55" s="2"/>
      <c r="DLU55" s="2"/>
      <c r="DLV55" s="2"/>
      <c r="DLW55" s="2"/>
      <c r="DLX55" s="2"/>
      <c r="DLY55" s="2"/>
      <c r="DLZ55" s="2"/>
      <c r="DMA55" s="2"/>
      <c r="DMB55" s="2"/>
      <c r="DMC55" s="2"/>
      <c r="DMD55" s="2"/>
      <c r="DME55" s="2"/>
      <c r="DMF55" s="2"/>
      <c r="DMG55" s="2"/>
      <c r="DMH55" s="2"/>
      <c r="DMI55" s="2"/>
      <c r="DMJ55" s="2"/>
      <c r="DMK55" s="2"/>
      <c r="DML55" s="2"/>
      <c r="DMM55" s="2"/>
      <c r="DMN55" s="2"/>
      <c r="DMO55" s="2"/>
      <c r="DMP55" s="2"/>
      <c r="DMQ55" s="2"/>
      <c r="DMR55" s="2"/>
      <c r="DMS55" s="2"/>
      <c r="DMT55" s="2"/>
      <c r="DMU55" s="2"/>
      <c r="DMV55" s="2"/>
      <c r="DMW55" s="2"/>
      <c r="DMX55" s="2"/>
      <c r="DMY55" s="2"/>
      <c r="DMZ55" s="2"/>
      <c r="DNA55" s="2"/>
      <c r="DNB55" s="2"/>
      <c r="DNC55" s="2"/>
      <c r="DND55" s="2"/>
      <c r="DNE55" s="2"/>
      <c r="DNF55" s="2"/>
      <c r="DNG55" s="2"/>
      <c r="DNH55" s="2"/>
      <c r="DNI55" s="2"/>
      <c r="DNJ55" s="2"/>
      <c r="DNK55" s="2"/>
      <c r="DNL55" s="2"/>
      <c r="DNM55" s="2"/>
      <c r="DNN55" s="2"/>
      <c r="DNO55" s="2"/>
      <c r="DNP55" s="2"/>
      <c r="DNQ55" s="2"/>
      <c r="DNR55" s="2"/>
      <c r="DNS55" s="2"/>
      <c r="DNT55" s="2"/>
      <c r="DNU55" s="2"/>
      <c r="DNV55" s="2"/>
      <c r="DNW55" s="2"/>
      <c r="DNX55" s="2"/>
      <c r="DNY55" s="2"/>
      <c r="DNZ55" s="2"/>
      <c r="DOA55" s="2"/>
      <c r="DOB55" s="2"/>
      <c r="DOC55" s="2"/>
      <c r="DOD55" s="2"/>
      <c r="DOE55" s="2"/>
      <c r="DOF55" s="2"/>
      <c r="DOG55" s="2"/>
      <c r="DOH55" s="2"/>
      <c r="DOI55" s="2"/>
      <c r="DOJ55" s="2"/>
      <c r="DOK55" s="2"/>
      <c r="DOL55" s="2"/>
      <c r="DOM55" s="2"/>
      <c r="DON55" s="2"/>
      <c r="DOO55" s="2"/>
      <c r="DOP55" s="2"/>
      <c r="DOQ55" s="2"/>
      <c r="DOR55" s="2"/>
      <c r="DOS55" s="2"/>
      <c r="DOT55" s="2"/>
      <c r="DOU55" s="2"/>
      <c r="DOV55" s="2"/>
      <c r="DOW55" s="2"/>
      <c r="DOX55" s="2"/>
      <c r="DOY55" s="2"/>
      <c r="DOZ55" s="2"/>
      <c r="DPA55" s="2"/>
      <c r="DPB55" s="2"/>
      <c r="DPC55" s="2"/>
      <c r="DPD55" s="2"/>
      <c r="DPE55" s="2"/>
      <c r="DPF55" s="2"/>
      <c r="DPG55" s="2"/>
      <c r="DPH55" s="2"/>
      <c r="DPI55" s="2"/>
      <c r="DPJ55" s="2"/>
      <c r="DPK55" s="2"/>
      <c r="DPL55" s="2"/>
      <c r="DPM55" s="2"/>
      <c r="DPN55" s="2"/>
      <c r="DPO55" s="2"/>
      <c r="DPP55" s="2"/>
      <c r="DPQ55" s="2"/>
      <c r="DPR55" s="2"/>
      <c r="DPS55" s="2"/>
      <c r="DPT55" s="2"/>
      <c r="DPU55" s="2"/>
      <c r="DPV55" s="2"/>
      <c r="DPW55" s="2"/>
      <c r="DPX55" s="2"/>
      <c r="DPY55" s="2"/>
      <c r="DPZ55" s="2"/>
      <c r="DQA55" s="2"/>
      <c r="DQB55" s="2"/>
      <c r="DQC55" s="2"/>
      <c r="DQD55" s="2"/>
      <c r="DQE55" s="2"/>
      <c r="DQF55" s="2"/>
      <c r="DQG55" s="2"/>
      <c r="DQH55" s="2"/>
      <c r="DQI55" s="2"/>
      <c r="DQJ55" s="2"/>
      <c r="DQK55" s="2"/>
      <c r="DQL55" s="2"/>
      <c r="DQM55" s="2"/>
      <c r="DQN55" s="2"/>
      <c r="DQO55" s="2"/>
      <c r="DQP55" s="2"/>
      <c r="DQQ55" s="2"/>
      <c r="DQR55" s="2"/>
      <c r="DQS55" s="2"/>
      <c r="DQT55" s="2"/>
      <c r="DQU55" s="2"/>
      <c r="DQV55" s="2"/>
      <c r="DQW55" s="2"/>
      <c r="DQX55" s="2"/>
      <c r="DQY55" s="2"/>
      <c r="DQZ55" s="2"/>
      <c r="DRA55" s="2"/>
      <c r="DRB55" s="2"/>
      <c r="DRC55" s="2"/>
      <c r="DRD55" s="2"/>
      <c r="DRE55" s="2"/>
      <c r="DRF55" s="2"/>
      <c r="DRG55" s="2"/>
      <c r="DRH55" s="2"/>
      <c r="DRI55" s="2"/>
      <c r="DRJ55" s="2"/>
      <c r="DRK55" s="2"/>
      <c r="DRL55" s="2"/>
      <c r="DRM55" s="2"/>
      <c r="DRN55" s="2"/>
      <c r="DRO55" s="2"/>
      <c r="DRP55" s="2"/>
      <c r="DRQ55" s="2"/>
      <c r="DRR55" s="2"/>
      <c r="DRS55" s="2"/>
      <c r="DRT55" s="2"/>
      <c r="DRU55" s="2"/>
      <c r="DRV55" s="2"/>
      <c r="DRW55" s="2"/>
      <c r="DRX55" s="2"/>
      <c r="DRY55" s="2"/>
      <c r="DRZ55" s="2"/>
      <c r="DSA55" s="2"/>
      <c r="DSB55" s="2"/>
      <c r="DSC55" s="2"/>
      <c r="DSD55" s="2"/>
      <c r="DSE55" s="2"/>
      <c r="DSF55" s="2"/>
      <c r="DSG55" s="2"/>
      <c r="DSH55" s="2"/>
      <c r="DSI55" s="2"/>
      <c r="DSJ55" s="2"/>
      <c r="DSK55" s="2"/>
      <c r="DSL55" s="2"/>
      <c r="DSM55" s="2"/>
      <c r="DSN55" s="2"/>
      <c r="DSO55" s="2"/>
      <c r="DSP55" s="2"/>
      <c r="DSQ55" s="2"/>
      <c r="DSR55" s="2"/>
      <c r="DSS55" s="2"/>
      <c r="DST55" s="2"/>
      <c r="DSU55" s="2"/>
      <c r="DSV55" s="2"/>
      <c r="DSW55" s="2"/>
      <c r="DSX55" s="2"/>
      <c r="DSY55" s="2"/>
      <c r="DSZ55" s="2"/>
      <c r="DTA55" s="2"/>
      <c r="DTB55" s="2"/>
      <c r="DTC55" s="2"/>
      <c r="DTD55" s="2"/>
      <c r="DTE55" s="2"/>
      <c r="DTF55" s="2"/>
      <c r="DTG55" s="2"/>
      <c r="DTH55" s="2"/>
      <c r="DTI55" s="2"/>
      <c r="DTJ55" s="2"/>
      <c r="DTK55" s="2"/>
      <c r="DTL55" s="2"/>
      <c r="DTM55" s="2"/>
      <c r="DTN55" s="2"/>
      <c r="DTO55" s="2"/>
      <c r="DTP55" s="2"/>
      <c r="DTQ55" s="2"/>
      <c r="DTR55" s="2"/>
      <c r="DTS55" s="2"/>
      <c r="DTT55" s="2"/>
      <c r="DTU55" s="2"/>
      <c r="DTV55" s="2"/>
      <c r="DTW55" s="2"/>
      <c r="DTX55" s="2"/>
      <c r="DTY55" s="2"/>
      <c r="DTZ55" s="2"/>
      <c r="DUA55" s="2"/>
      <c r="DUB55" s="2"/>
      <c r="DUC55" s="2"/>
      <c r="DUD55" s="2"/>
      <c r="DUE55" s="2"/>
      <c r="DUF55" s="2"/>
      <c r="DUG55" s="2"/>
      <c r="DUH55" s="2"/>
      <c r="DUI55" s="2"/>
      <c r="DUJ55" s="2"/>
      <c r="DUK55" s="2"/>
      <c r="DUL55" s="2"/>
      <c r="DUM55" s="2"/>
      <c r="DUN55" s="2"/>
      <c r="DUO55" s="2"/>
      <c r="DUP55" s="2"/>
      <c r="DUQ55" s="2"/>
      <c r="DUR55" s="2"/>
      <c r="DUS55" s="2"/>
      <c r="DUT55" s="2"/>
      <c r="DUU55" s="2"/>
      <c r="DUV55" s="2"/>
      <c r="DUW55" s="2"/>
      <c r="DUX55" s="2"/>
      <c r="DUY55" s="2"/>
      <c r="DUZ55" s="2"/>
      <c r="DVA55" s="2"/>
      <c r="DVB55" s="2"/>
      <c r="DVC55" s="2"/>
      <c r="DVD55" s="2"/>
      <c r="DVE55" s="2"/>
      <c r="DVF55" s="2"/>
      <c r="DVG55" s="2"/>
      <c r="DVH55" s="2"/>
      <c r="DVI55" s="2"/>
      <c r="DVJ55" s="2"/>
      <c r="DVK55" s="2"/>
      <c r="DVL55" s="2"/>
      <c r="DVM55" s="2"/>
      <c r="DVN55" s="2"/>
      <c r="DVO55" s="2"/>
      <c r="DVP55" s="2"/>
      <c r="DVQ55" s="2"/>
      <c r="DVR55" s="2"/>
      <c r="DVS55" s="2"/>
      <c r="DVT55" s="2"/>
      <c r="DVU55" s="2"/>
      <c r="DVV55" s="2"/>
      <c r="DVW55" s="2"/>
      <c r="DVX55" s="2"/>
      <c r="DVY55" s="2"/>
      <c r="DVZ55" s="2"/>
      <c r="DWA55" s="2"/>
      <c r="DWB55" s="2"/>
      <c r="DWC55" s="2"/>
      <c r="DWD55" s="2"/>
      <c r="DWE55" s="2"/>
      <c r="DWF55" s="2"/>
      <c r="DWG55" s="2"/>
      <c r="DWH55" s="2"/>
      <c r="DWI55" s="2"/>
      <c r="DWJ55" s="2"/>
      <c r="DWK55" s="2"/>
      <c r="DWL55" s="2"/>
      <c r="DWM55" s="2"/>
      <c r="DWN55" s="2"/>
      <c r="DWO55" s="2"/>
      <c r="DWP55" s="2"/>
      <c r="DWQ55" s="2"/>
      <c r="DWR55" s="2"/>
      <c r="DWS55" s="2"/>
      <c r="DWT55" s="2"/>
      <c r="DWU55" s="2"/>
      <c r="DWV55" s="2"/>
      <c r="DWW55" s="2"/>
      <c r="DWX55" s="2"/>
      <c r="DWY55" s="2"/>
      <c r="DWZ55" s="2"/>
      <c r="DXA55" s="2"/>
      <c r="DXB55" s="2"/>
      <c r="DXC55" s="2"/>
      <c r="DXD55" s="2"/>
      <c r="DXE55" s="2"/>
      <c r="DXF55" s="2"/>
      <c r="DXG55" s="2"/>
      <c r="DXH55" s="2"/>
      <c r="DXI55" s="2"/>
      <c r="DXJ55" s="2"/>
      <c r="DXK55" s="2"/>
      <c r="DXL55" s="2"/>
      <c r="DXM55" s="2"/>
      <c r="DXN55" s="2"/>
      <c r="DXO55" s="2"/>
      <c r="DXP55" s="2"/>
      <c r="DXQ55" s="2"/>
      <c r="DXR55" s="2"/>
      <c r="DXS55" s="2"/>
      <c r="DXT55" s="2"/>
      <c r="DXU55" s="2"/>
      <c r="DXV55" s="2"/>
      <c r="DXW55" s="2"/>
      <c r="DXX55" s="2"/>
      <c r="DXY55" s="2"/>
      <c r="DXZ55" s="2"/>
      <c r="DYA55" s="2"/>
      <c r="DYB55" s="2"/>
      <c r="DYC55" s="2"/>
      <c r="DYD55" s="2"/>
      <c r="DYE55" s="2"/>
      <c r="DYF55" s="2"/>
      <c r="DYG55" s="2"/>
      <c r="DYH55" s="2"/>
      <c r="DYI55" s="2"/>
      <c r="DYJ55" s="2"/>
      <c r="DYK55" s="2"/>
      <c r="DYL55" s="2"/>
      <c r="DYM55" s="2"/>
      <c r="DYN55" s="2"/>
      <c r="DYO55" s="2"/>
      <c r="DYP55" s="2"/>
      <c r="DYQ55" s="2"/>
      <c r="DYR55" s="2"/>
      <c r="DYS55" s="2"/>
      <c r="DYT55" s="2"/>
      <c r="DYU55" s="2"/>
      <c r="DYV55" s="2"/>
      <c r="DYW55" s="2"/>
      <c r="DYX55" s="2"/>
      <c r="DYY55" s="2"/>
      <c r="DYZ55" s="2"/>
      <c r="DZA55" s="2"/>
      <c r="DZB55" s="2"/>
      <c r="DZC55" s="2"/>
      <c r="DZD55" s="2"/>
      <c r="DZE55" s="2"/>
      <c r="DZF55" s="2"/>
      <c r="DZG55" s="2"/>
      <c r="DZH55" s="2"/>
      <c r="DZI55" s="2"/>
      <c r="DZJ55" s="2"/>
      <c r="DZK55" s="2"/>
      <c r="DZL55" s="2"/>
      <c r="DZM55" s="2"/>
      <c r="DZN55" s="2"/>
      <c r="DZO55" s="2"/>
      <c r="DZP55" s="2"/>
      <c r="DZQ55" s="2"/>
      <c r="DZR55" s="2"/>
      <c r="DZS55" s="2"/>
      <c r="DZT55" s="2"/>
      <c r="DZU55" s="2"/>
      <c r="DZV55" s="2"/>
      <c r="DZW55" s="2"/>
      <c r="DZX55" s="2"/>
      <c r="DZY55" s="2"/>
      <c r="DZZ55" s="2"/>
      <c r="EAA55" s="2"/>
      <c r="EAB55" s="2"/>
      <c r="EAC55" s="2"/>
      <c r="EAD55" s="2"/>
      <c r="EAE55" s="2"/>
      <c r="EAF55" s="2"/>
      <c r="EAG55" s="2"/>
      <c r="EAH55" s="2"/>
      <c r="EAI55" s="2"/>
      <c r="EAJ55" s="2"/>
      <c r="EAK55" s="2"/>
      <c r="EAL55" s="2"/>
      <c r="EAM55" s="2"/>
      <c r="EAN55" s="2"/>
      <c r="EAO55" s="2"/>
      <c r="EAP55" s="2"/>
      <c r="EAQ55" s="2"/>
      <c r="EAR55" s="2"/>
      <c r="EAS55" s="2"/>
      <c r="EAT55" s="2"/>
      <c r="EAU55" s="2"/>
      <c r="EAV55" s="2"/>
      <c r="EAW55" s="2"/>
      <c r="EAX55" s="2"/>
      <c r="EAY55" s="2"/>
      <c r="EAZ55" s="2"/>
      <c r="EBA55" s="2"/>
      <c r="EBB55" s="2"/>
      <c r="EBC55" s="2"/>
      <c r="EBD55" s="2"/>
      <c r="EBE55" s="2"/>
      <c r="EBF55" s="2"/>
      <c r="EBG55" s="2"/>
      <c r="EBH55" s="2"/>
      <c r="EBI55" s="2"/>
      <c r="EBJ55" s="2"/>
      <c r="EBK55" s="2"/>
      <c r="EBL55" s="2"/>
      <c r="EBM55" s="2"/>
      <c r="EBN55" s="2"/>
      <c r="EBO55" s="2"/>
      <c r="EBP55" s="2"/>
      <c r="EBQ55" s="2"/>
      <c r="EBR55" s="2"/>
      <c r="EBS55" s="2"/>
      <c r="EBT55" s="2"/>
      <c r="EBU55" s="2"/>
      <c r="EBV55" s="2"/>
      <c r="EBW55" s="2"/>
      <c r="EBX55" s="2"/>
      <c r="EBY55" s="2"/>
      <c r="EBZ55" s="2"/>
      <c r="ECA55" s="2"/>
      <c r="ECB55" s="2"/>
      <c r="ECC55" s="2"/>
      <c r="ECD55" s="2"/>
      <c r="ECE55" s="2"/>
      <c r="ECF55" s="2"/>
      <c r="ECG55" s="2"/>
      <c r="ECH55" s="2"/>
      <c r="ECI55" s="2"/>
      <c r="ECJ55" s="2"/>
      <c r="ECK55" s="2"/>
      <c r="ECL55" s="2"/>
      <c r="ECM55" s="2"/>
      <c r="ECN55" s="2"/>
      <c r="ECO55" s="2"/>
      <c r="ECP55" s="2"/>
      <c r="ECQ55" s="2"/>
      <c r="ECR55" s="2"/>
      <c r="ECS55" s="2"/>
      <c r="ECT55" s="2"/>
      <c r="ECU55" s="2"/>
      <c r="ECV55" s="2"/>
      <c r="ECW55" s="2"/>
      <c r="ECX55" s="2"/>
      <c r="ECY55" s="2"/>
      <c r="ECZ55" s="2"/>
      <c r="EDA55" s="2"/>
      <c r="EDB55" s="2"/>
      <c r="EDC55" s="2"/>
      <c r="EDD55" s="2"/>
      <c r="EDE55" s="2"/>
      <c r="EDF55" s="2"/>
      <c r="EDG55" s="2"/>
      <c r="EDH55" s="2"/>
      <c r="EDI55" s="2"/>
      <c r="EDJ55" s="2"/>
      <c r="EDK55" s="2"/>
      <c r="EDL55" s="2"/>
      <c r="EDM55" s="2"/>
      <c r="EDN55" s="2"/>
      <c r="EDO55" s="2"/>
      <c r="EDP55" s="2"/>
      <c r="EDQ55" s="2"/>
      <c r="EDR55" s="2"/>
      <c r="EDS55" s="2"/>
      <c r="EDT55" s="2"/>
      <c r="EDU55" s="2"/>
      <c r="EDV55" s="2"/>
      <c r="EDW55" s="2"/>
      <c r="EDX55" s="2"/>
      <c r="EDY55" s="2"/>
      <c r="EDZ55" s="2"/>
      <c r="EEA55" s="2"/>
      <c r="EEB55" s="2"/>
      <c r="EEC55" s="2"/>
      <c r="EED55" s="2"/>
      <c r="EEE55" s="2"/>
      <c r="EEF55" s="2"/>
      <c r="EEG55" s="2"/>
      <c r="EEH55" s="2"/>
      <c r="EEI55" s="2"/>
      <c r="EEJ55" s="2"/>
      <c r="EEK55" s="2"/>
      <c r="EEL55" s="2"/>
      <c r="EEM55" s="2"/>
      <c r="EEN55" s="2"/>
      <c r="EEO55" s="2"/>
      <c r="EEP55" s="2"/>
      <c r="EEQ55" s="2"/>
      <c r="EER55" s="2"/>
      <c r="EES55" s="2"/>
      <c r="EET55" s="2"/>
      <c r="EEU55" s="2"/>
      <c r="EEV55" s="2"/>
      <c r="EEW55" s="2"/>
      <c r="EEX55" s="2"/>
      <c r="EEY55" s="2"/>
      <c r="EEZ55" s="2"/>
      <c r="EFA55" s="2"/>
      <c r="EFB55" s="2"/>
      <c r="EFC55" s="2"/>
      <c r="EFD55" s="2"/>
      <c r="EFE55" s="2"/>
      <c r="EFF55" s="2"/>
      <c r="EFG55" s="2"/>
      <c r="EFH55" s="2"/>
      <c r="EFI55" s="2"/>
      <c r="EFJ55" s="2"/>
      <c r="EFK55" s="2"/>
      <c r="EFL55" s="2"/>
      <c r="EFM55" s="2"/>
      <c r="EFN55" s="2"/>
      <c r="EFO55" s="2"/>
      <c r="EFP55" s="2"/>
      <c r="EFQ55" s="2"/>
      <c r="EFR55" s="2"/>
      <c r="EFS55" s="2"/>
      <c r="EFT55" s="2"/>
      <c r="EFU55" s="2"/>
      <c r="EFV55" s="2"/>
      <c r="EFW55" s="2"/>
      <c r="EFX55" s="2"/>
      <c r="EFY55" s="2"/>
      <c r="EFZ55" s="2"/>
      <c r="EGA55" s="2"/>
      <c r="EGB55" s="2"/>
      <c r="EGC55" s="2"/>
      <c r="EGD55" s="2"/>
      <c r="EGE55" s="2"/>
      <c r="EGF55" s="2"/>
      <c r="EGG55" s="2"/>
      <c r="EGH55" s="2"/>
      <c r="EGI55" s="2"/>
      <c r="EGJ55" s="2"/>
      <c r="EGK55" s="2"/>
      <c r="EGL55" s="2"/>
      <c r="EGM55" s="2"/>
      <c r="EGN55" s="2"/>
      <c r="EGO55" s="2"/>
      <c r="EGP55" s="2"/>
      <c r="EGQ55" s="2"/>
      <c r="EGR55" s="2"/>
      <c r="EGS55" s="2"/>
      <c r="EGT55" s="2"/>
      <c r="EGU55" s="2"/>
      <c r="EGV55" s="2"/>
      <c r="EGW55" s="2"/>
      <c r="EGX55" s="2"/>
      <c r="EGY55" s="2"/>
      <c r="EGZ55" s="2"/>
      <c r="EHA55" s="2"/>
      <c r="EHB55" s="2"/>
      <c r="EHC55" s="2"/>
      <c r="EHD55" s="2"/>
      <c r="EHE55" s="2"/>
      <c r="EHF55" s="2"/>
      <c r="EHG55" s="2"/>
      <c r="EHH55" s="2"/>
      <c r="EHI55" s="2"/>
      <c r="EHJ55" s="2"/>
      <c r="EHK55" s="2"/>
      <c r="EHL55" s="2"/>
      <c r="EHM55" s="2"/>
      <c r="EHN55" s="2"/>
      <c r="EHO55" s="2"/>
      <c r="EHP55" s="2"/>
      <c r="EHQ55" s="2"/>
      <c r="EHR55" s="2"/>
      <c r="EHS55" s="2"/>
      <c r="EHT55" s="2"/>
      <c r="EHU55" s="2"/>
      <c r="EHV55" s="2"/>
      <c r="EHW55" s="2"/>
      <c r="EHX55" s="2"/>
      <c r="EHY55" s="2"/>
      <c r="EHZ55" s="2"/>
      <c r="EIA55" s="2"/>
      <c r="EIB55" s="2"/>
      <c r="EIC55" s="2"/>
      <c r="EID55" s="2"/>
      <c r="EIE55" s="2"/>
      <c r="EIF55" s="2"/>
      <c r="EIG55" s="2"/>
      <c r="EIH55" s="2"/>
      <c r="EII55" s="2"/>
      <c r="EIJ55" s="2"/>
      <c r="EIK55" s="2"/>
      <c r="EIL55" s="2"/>
      <c r="EIM55" s="2"/>
      <c r="EIN55" s="2"/>
      <c r="EIO55" s="2"/>
      <c r="EIP55" s="2"/>
      <c r="EIQ55" s="2"/>
      <c r="EIR55" s="2"/>
      <c r="EIS55" s="2"/>
      <c r="EIT55" s="2"/>
      <c r="EIU55" s="2"/>
      <c r="EIV55" s="2"/>
      <c r="EIW55" s="2"/>
      <c r="EIX55" s="2"/>
      <c r="EIY55" s="2"/>
      <c r="EIZ55" s="2"/>
      <c r="EJA55" s="2"/>
      <c r="EJB55" s="2"/>
      <c r="EJC55" s="2"/>
      <c r="EJD55" s="2"/>
      <c r="EJE55" s="2"/>
      <c r="EJF55" s="2"/>
      <c r="EJG55" s="2"/>
      <c r="EJH55" s="2"/>
      <c r="EJI55" s="2"/>
      <c r="EJJ55" s="2"/>
      <c r="EJK55" s="2"/>
      <c r="EJL55" s="2"/>
      <c r="EJM55" s="2"/>
      <c r="EJN55" s="2"/>
      <c r="EJO55" s="2"/>
      <c r="EJP55" s="2"/>
      <c r="EJQ55" s="2"/>
      <c r="EJR55" s="2"/>
      <c r="EJS55" s="2"/>
      <c r="EJT55" s="2"/>
      <c r="EJU55" s="2"/>
      <c r="EJV55" s="2"/>
      <c r="EJW55" s="2"/>
      <c r="EJX55" s="2"/>
      <c r="EJY55" s="2"/>
      <c r="EJZ55" s="2"/>
      <c r="EKA55" s="2"/>
      <c r="EKB55" s="2"/>
      <c r="EKC55" s="2"/>
      <c r="EKD55" s="2"/>
      <c r="EKE55" s="2"/>
      <c r="EKF55" s="2"/>
      <c r="EKG55" s="2"/>
      <c r="EKH55" s="2"/>
      <c r="EKI55" s="2"/>
      <c r="EKJ55" s="2"/>
      <c r="EKK55" s="2"/>
      <c r="EKL55" s="2"/>
      <c r="EKM55" s="2"/>
      <c r="EKN55" s="2"/>
      <c r="EKO55" s="2"/>
      <c r="EKP55" s="2"/>
      <c r="EKQ55" s="2"/>
      <c r="EKR55" s="2"/>
      <c r="EKS55" s="2"/>
      <c r="EKT55" s="2"/>
      <c r="EKU55" s="2"/>
      <c r="EKV55" s="2"/>
      <c r="EKW55" s="2"/>
      <c r="EKX55" s="2"/>
      <c r="EKY55" s="2"/>
      <c r="EKZ55" s="2"/>
      <c r="ELA55" s="2"/>
      <c r="ELB55" s="2"/>
      <c r="ELC55" s="2"/>
      <c r="ELD55" s="2"/>
      <c r="ELE55" s="2"/>
      <c r="ELF55" s="2"/>
      <c r="ELG55" s="2"/>
      <c r="ELH55" s="2"/>
      <c r="ELI55" s="2"/>
      <c r="ELJ55" s="2"/>
      <c r="ELK55" s="2"/>
      <c r="ELL55" s="2"/>
      <c r="ELM55" s="2"/>
      <c r="ELN55" s="2"/>
      <c r="ELO55" s="2"/>
      <c r="ELP55" s="2"/>
      <c r="ELQ55" s="2"/>
      <c r="ELR55" s="2"/>
      <c r="ELS55" s="2"/>
      <c r="ELT55" s="2"/>
      <c r="ELU55" s="2"/>
      <c r="ELV55" s="2"/>
      <c r="ELW55" s="2"/>
      <c r="ELX55" s="2"/>
      <c r="ELY55" s="2"/>
      <c r="ELZ55" s="2"/>
      <c r="EMA55" s="2"/>
      <c r="EMB55" s="2"/>
      <c r="EMC55" s="2"/>
      <c r="EMD55" s="2"/>
      <c r="EME55" s="2"/>
      <c r="EMF55" s="2"/>
      <c r="EMG55" s="2"/>
      <c r="EMH55" s="2"/>
      <c r="EMI55" s="2"/>
      <c r="EMJ55" s="2"/>
      <c r="EMK55" s="2"/>
      <c r="EML55" s="2"/>
      <c r="EMM55" s="2"/>
      <c r="EMN55" s="2"/>
      <c r="EMO55" s="2"/>
      <c r="EMP55" s="2"/>
      <c r="EMQ55" s="2"/>
      <c r="EMR55" s="2"/>
      <c r="EMS55" s="2"/>
      <c r="EMT55" s="2"/>
      <c r="EMU55" s="2"/>
      <c r="EMV55" s="2"/>
      <c r="EMW55" s="2"/>
      <c r="EMX55" s="2"/>
      <c r="EMY55" s="2"/>
      <c r="EMZ55" s="2"/>
      <c r="ENA55" s="2"/>
      <c r="ENB55" s="2"/>
      <c r="ENC55" s="2"/>
      <c r="END55" s="2"/>
      <c r="ENE55" s="2"/>
      <c r="ENF55" s="2"/>
      <c r="ENG55" s="2"/>
      <c r="ENH55" s="2"/>
      <c r="ENI55" s="2"/>
      <c r="ENJ55" s="2"/>
      <c r="ENK55" s="2"/>
      <c r="ENL55" s="2"/>
      <c r="ENM55" s="2"/>
      <c r="ENN55" s="2"/>
      <c r="ENO55" s="2"/>
      <c r="ENP55" s="2"/>
      <c r="ENQ55" s="2"/>
      <c r="ENR55" s="2"/>
      <c r="ENS55" s="2"/>
      <c r="ENT55" s="2"/>
      <c r="ENU55" s="2"/>
      <c r="ENV55" s="2"/>
      <c r="ENW55" s="2"/>
      <c r="ENX55" s="2"/>
      <c r="ENY55" s="2"/>
      <c r="ENZ55" s="2"/>
      <c r="EOA55" s="2"/>
      <c r="EOB55" s="2"/>
      <c r="EOC55" s="2"/>
      <c r="EOD55" s="2"/>
      <c r="EOE55" s="2"/>
      <c r="EOF55" s="2"/>
      <c r="EOG55" s="2"/>
      <c r="EOH55" s="2"/>
      <c r="EOI55" s="2"/>
      <c r="EOJ55" s="2"/>
      <c r="EOK55" s="2"/>
      <c r="EOL55" s="2"/>
      <c r="EOM55" s="2"/>
      <c r="EON55" s="2"/>
      <c r="EOO55" s="2"/>
      <c r="EOP55" s="2"/>
      <c r="EOQ55" s="2"/>
      <c r="EOR55" s="2"/>
      <c r="EOS55" s="2"/>
      <c r="EOT55" s="2"/>
      <c r="EOU55" s="2"/>
      <c r="EOV55" s="2"/>
      <c r="EOW55" s="2"/>
      <c r="EOX55" s="2"/>
      <c r="EOY55" s="2"/>
      <c r="EOZ55" s="2"/>
      <c r="EPA55" s="2"/>
      <c r="EPB55" s="2"/>
      <c r="EPC55" s="2"/>
      <c r="EPD55" s="2"/>
      <c r="EPE55" s="2"/>
      <c r="EPF55" s="2"/>
      <c r="EPG55" s="2"/>
      <c r="EPH55" s="2"/>
      <c r="EPI55" s="2"/>
      <c r="EPJ55" s="2"/>
      <c r="EPK55" s="2"/>
      <c r="EPL55" s="2"/>
      <c r="EPM55" s="2"/>
      <c r="EPN55" s="2"/>
      <c r="EPO55" s="2"/>
      <c r="EPP55" s="2"/>
      <c r="EPQ55" s="2"/>
      <c r="EPR55" s="2"/>
      <c r="EPS55" s="2"/>
      <c r="EPT55" s="2"/>
      <c r="EPU55" s="2"/>
      <c r="EPV55" s="2"/>
      <c r="EPW55" s="2"/>
      <c r="EPX55" s="2"/>
      <c r="EPY55" s="2"/>
      <c r="EPZ55" s="2"/>
      <c r="EQA55" s="2"/>
      <c r="EQB55" s="2"/>
      <c r="EQC55" s="2"/>
      <c r="EQD55" s="2"/>
      <c r="EQE55" s="2"/>
      <c r="EQF55" s="2"/>
      <c r="EQG55" s="2"/>
      <c r="EQH55" s="2"/>
      <c r="EQI55" s="2"/>
      <c r="EQJ55" s="2"/>
      <c r="EQK55" s="2"/>
      <c r="EQL55" s="2"/>
      <c r="EQM55" s="2"/>
      <c r="EQN55" s="2"/>
      <c r="EQO55" s="2"/>
      <c r="EQP55" s="2"/>
      <c r="EQQ55" s="2"/>
      <c r="EQR55" s="2"/>
      <c r="EQS55" s="2"/>
      <c r="EQT55" s="2"/>
      <c r="EQU55" s="2"/>
      <c r="EQV55" s="2"/>
      <c r="EQW55" s="2"/>
      <c r="EQX55" s="2"/>
      <c r="EQY55" s="2"/>
      <c r="EQZ55" s="2"/>
      <c r="ERA55" s="2"/>
      <c r="ERB55" s="2"/>
      <c r="ERC55" s="2"/>
      <c r="ERD55" s="2"/>
      <c r="ERE55" s="2"/>
      <c r="ERF55" s="2"/>
      <c r="ERG55" s="2"/>
      <c r="ERH55" s="2"/>
      <c r="ERI55" s="2"/>
      <c r="ERJ55" s="2"/>
      <c r="ERK55" s="2"/>
      <c r="ERL55" s="2"/>
      <c r="ERM55" s="2"/>
      <c r="ERN55" s="2"/>
      <c r="ERO55" s="2"/>
      <c r="ERP55" s="2"/>
      <c r="ERQ55" s="2"/>
      <c r="ERR55" s="2"/>
      <c r="ERS55" s="2"/>
      <c r="ERT55" s="2"/>
      <c r="ERU55" s="2"/>
      <c r="ERV55" s="2"/>
      <c r="ERW55" s="2"/>
      <c r="ERX55" s="2"/>
      <c r="ERY55" s="2"/>
      <c r="ERZ55" s="2"/>
      <c r="ESA55" s="2"/>
      <c r="ESB55" s="2"/>
      <c r="ESC55" s="2"/>
      <c r="ESD55" s="2"/>
      <c r="ESE55" s="2"/>
      <c r="ESF55" s="2"/>
      <c r="ESG55" s="2"/>
      <c r="ESH55" s="2"/>
      <c r="ESI55" s="2"/>
      <c r="ESJ55" s="2"/>
      <c r="ESK55" s="2"/>
      <c r="ESL55" s="2"/>
      <c r="ESM55" s="2"/>
      <c r="ESN55" s="2"/>
      <c r="ESO55" s="2"/>
      <c r="ESP55" s="2"/>
      <c r="ESQ55" s="2"/>
      <c r="ESR55" s="2"/>
      <c r="ESS55" s="2"/>
      <c r="EST55" s="2"/>
      <c r="ESU55" s="2"/>
      <c r="ESV55" s="2"/>
      <c r="ESW55" s="2"/>
      <c r="ESX55" s="2"/>
      <c r="ESY55" s="2"/>
      <c r="ESZ55" s="2"/>
      <c r="ETA55" s="2"/>
      <c r="ETB55" s="2"/>
      <c r="ETC55" s="2"/>
      <c r="ETD55" s="2"/>
      <c r="ETE55" s="2"/>
      <c r="ETF55" s="2"/>
      <c r="ETG55" s="2"/>
      <c r="ETH55" s="2"/>
      <c r="ETI55" s="2"/>
      <c r="ETJ55" s="2"/>
      <c r="ETK55" s="2"/>
      <c r="ETL55" s="2"/>
      <c r="ETM55" s="2"/>
      <c r="ETN55" s="2"/>
      <c r="ETO55" s="2"/>
      <c r="ETP55" s="2"/>
      <c r="ETQ55" s="2"/>
      <c r="ETR55" s="2"/>
      <c r="ETS55" s="2"/>
      <c r="ETT55" s="2"/>
      <c r="ETU55" s="2"/>
      <c r="ETV55" s="2"/>
      <c r="ETW55" s="2"/>
      <c r="ETX55" s="2"/>
      <c r="ETY55" s="2"/>
      <c r="ETZ55" s="2"/>
      <c r="EUA55" s="2"/>
      <c r="EUB55" s="2"/>
      <c r="EUC55" s="2"/>
      <c r="EUD55" s="2"/>
      <c r="EUE55" s="2"/>
      <c r="EUF55" s="2"/>
      <c r="EUG55" s="2"/>
      <c r="EUH55" s="2"/>
      <c r="EUI55" s="2"/>
      <c r="EUJ55" s="2"/>
      <c r="EUK55" s="2"/>
      <c r="EUL55" s="2"/>
      <c r="EUM55" s="2"/>
      <c r="EUN55" s="2"/>
      <c r="EUO55" s="2"/>
      <c r="EUP55" s="2"/>
      <c r="EUQ55" s="2"/>
      <c r="EUR55" s="2"/>
      <c r="EUS55" s="2"/>
      <c r="EUT55" s="2"/>
      <c r="EUU55" s="2"/>
      <c r="EUV55" s="2"/>
      <c r="EUW55" s="2"/>
      <c r="EUX55" s="2"/>
      <c r="EUY55" s="2"/>
      <c r="EUZ55" s="2"/>
      <c r="EVA55" s="2"/>
      <c r="EVB55" s="2"/>
      <c r="EVC55" s="2"/>
      <c r="EVD55" s="2"/>
      <c r="EVE55" s="2"/>
      <c r="EVF55" s="2"/>
      <c r="EVG55" s="2"/>
      <c r="EVH55" s="2"/>
      <c r="EVI55" s="2"/>
      <c r="EVJ55" s="2"/>
      <c r="EVK55" s="2"/>
      <c r="EVL55" s="2"/>
      <c r="EVM55" s="2"/>
      <c r="EVN55" s="2"/>
      <c r="EVO55" s="2"/>
      <c r="EVP55" s="2"/>
      <c r="EVQ55" s="2"/>
      <c r="EVR55" s="2"/>
      <c r="EVS55" s="2"/>
      <c r="EVT55" s="2"/>
      <c r="EVU55" s="2"/>
      <c r="EVV55" s="2"/>
      <c r="EVW55" s="2"/>
      <c r="EVX55" s="2"/>
      <c r="EVY55" s="2"/>
      <c r="EVZ55" s="2"/>
      <c r="EWA55" s="2"/>
      <c r="EWB55" s="2"/>
      <c r="EWC55" s="2"/>
      <c r="EWD55" s="2"/>
      <c r="EWE55" s="2"/>
      <c r="EWF55" s="2"/>
      <c r="EWG55" s="2"/>
      <c r="EWH55" s="2"/>
      <c r="EWI55" s="2"/>
      <c r="EWJ55" s="2"/>
      <c r="EWK55" s="2"/>
      <c r="EWL55" s="2"/>
      <c r="EWM55" s="2"/>
      <c r="EWN55" s="2"/>
      <c r="EWO55" s="2"/>
      <c r="EWP55" s="2"/>
      <c r="EWQ55" s="2"/>
      <c r="EWR55" s="2"/>
      <c r="EWS55" s="2"/>
      <c r="EWT55" s="2"/>
      <c r="EWU55" s="2"/>
      <c r="EWV55" s="2"/>
      <c r="EWW55" s="2"/>
      <c r="EWX55" s="2"/>
      <c r="EWY55" s="2"/>
      <c r="EWZ55" s="2"/>
      <c r="EXA55" s="2"/>
      <c r="EXB55" s="2"/>
      <c r="EXC55" s="2"/>
      <c r="EXD55" s="2"/>
      <c r="EXE55" s="2"/>
      <c r="EXF55" s="2"/>
      <c r="EXG55" s="2"/>
      <c r="EXH55" s="2"/>
      <c r="EXI55" s="2"/>
      <c r="EXJ55" s="2"/>
      <c r="EXK55" s="2"/>
      <c r="EXL55" s="2"/>
      <c r="EXM55" s="2"/>
      <c r="EXN55" s="2"/>
      <c r="EXO55" s="2"/>
      <c r="EXP55" s="2"/>
      <c r="EXQ55" s="2"/>
      <c r="EXR55" s="2"/>
      <c r="EXS55" s="2"/>
      <c r="EXT55" s="2"/>
      <c r="EXU55" s="2"/>
      <c r="EXV55" s="2"/>
      <c r="EXW55" s="2"/>
      <c r="EXX55" s="2"/>
      <c r="EXY55" s="2"/>
      <c r="EXZ55" s="2"/>
      <c r="EYA55" s="2"/>
      <c r="EYB55" s="2"/>
      <c r="EYC55" s="2"/>
      <c r="EYD55" s="2"/>
      <c r="EYE55" s="2"/>
      <c r="EYF55" s="2"/>
      <c r="EYG55" s="2"/>
      <c r="EYH55" s="2"/>
      <c r="EYI55" s="2"/>
      <c r="EYJ55" s="2"/>
      <c r="EYK55" s="2"/>
      <c r="EYL55" s="2"/>
      <c r="EYM55" s="2"/>
      <c r="EYN55" s="2"/>
      <c r="EYO55" s="2"/>
      <c r="EYP55" s="2"/>
      <c r="EYQ55" s="2"/>
      <c r="EYR55" s="2"/>
      <c r="EYS55" s="2"/>
      <c r="EYT55" s="2"/>
      <c r="EYU55" s="2"/>
      <c r="EYV55" s="2"/>
      <c r="EYW55" s="2"/>
      <c r="EYX55" s="2"/>
      <c r="EYY55" s="2"/>
      <c r="EYZ55" s="2"/>
      <c r="EZA55" s="2"/>
      <c r="EZB55" s="2"/>
      <c r="EZC55" s="2"/>
      <c r="EZD55" s="2"/>
      <c r="EZE55" s="2"/>
      <c r="EZF55" s="2"/>
      <c r="EZG55" s="2"/>
      <c r="EZH55" s="2"/>
      <c r="EZI55" s="2"/>
      <c r="EZJ55" s="2"/>
      <c r="EZK55" s="2"/>
      <c r="EZL55" s="2"/>
      <c r="EZM55" s="2"/>
      <c r="EZN55" s="2"/>
      <c r="EZO55" s="2"/>
      <c r="EZP55" s="2"/>
      <c r="EZQ55" s="2"/>
      <c r="EZR55" s="2"/>
      <c r="EZS55" s="2"/>
      <c r="EZT55" s="2"/>
      <c r="EZU55" s="2"/>
      <c r="EZV55" s="2"/>
      <c r="EZW55" s="2"/>
      <c r="EZX55" s="2"/>
      <c r="EZY55" s="2"/>
      <c r="EZZ55" s="2"/>
      <c r="FAA55" s="2"/>
      <c r="FAB55" s="2"/>
      <c r="FAC55" s="2"/>
      <c r="FAD55" s="2"/>
      <c r="FAE55" s="2"/>
      <c r="FAF55" s="2"/>
      <c r="FAG55" s="2"/>
      <c r="FAH55" s="2"/>
      <c r="FAI55" s="2"/>
      <c r="FAJ55" s="2"/>
      <c r="FAK55" s="2"/>
      <c r="FAL55" s="2"/>
      <c r="FAM55" s="2"/>
      <c r="FAN55" s="2"/>
      <c r="FAO55" s="2"/>
      <c r="FAP55" s="2"/>
      <c r="FAQ55" s="2"/>
      <c r="FAR55" s="2"/>
      <c r="FAS55" s="2"/>
      <c r="FAT55" s="2"/>
      <c r="FAU55" s="2"/>
      <c r="FAV55" s="2"/>
      <c r="FAW55" s="2"/>
      <c r="FAX55" s="2"/>
      <c r="FAY55" s="2"/>
      <c r="FAZ55" s="2"/>
      <c r="FBA55" s="2"/>
      <c r="FBB55" s="2"/>
      <c r="FBC55" s="2"/>
      <c r="FBD55" s="2"/>
      <c r="FBE55" s="2"/>
      <c r="FBF55" s="2"/>
      <c r="FBG55" s="2"/>
      <c r="FBH55" s="2"/>
      <c r="FBI55" s="2"/>
      <c r="FBJ55" s="2"/>
      <c r="FBK55" s="2"/>
      <c r="FBL55" s="2"/>
      <c r="FBM55" s="2"/>
      <c r="FBN55" s="2"/>
      <c r="FBO55" s="2"/>
      <c r="FBP55" s="2"/>
      <c r="FBQ55" s="2"/>
      <c r="FBR55" s="2"/>
      <c r="FBS55" s="2"/>
      <c r="FBT55" s="2"/>
      <c r="FBU55" s="2"/>
      <c r="FBV55" s="2"/>
      <c r="FBW55" s="2"/>
      <c r="FBX55" s="2"/>
      <c r="FBY55" s="2"/>
      <c r="FBZ55" s="2"/>
      <c r="FCA55" s="2"/>
      <c r="FCB55" s="2"/>
      <c r="FCC55" s="2"/>
      <c r="FCD55" s="2"/>
      <c r="FCE55" s="2"/>
      <c r="FCF55" s="2"/>
      <c r="FCG55" s="2"/>
      <c r="FCH55" s="2"/>
      <c r="FCI55" s="2"/>
      <c r="FCJ55" s="2"/>
      <c r="FCK55" s="2"/>
      <c r="FCL55" s="2"/>
      <c r="FCM55" s="2"/>
      <c r="FCN55" s="2"/>
      <c r="FCO55" s="2"/>
      <c r="FCP55" s="2"/>
      <c r="FCQ55" s="2"/>
      <c r="FCR55" s="2"/>
      <c r="FCS55" s="2"/>
      <c r="FCT55" s="2"/>
      <c r="FCU55" s="2"/>
      <c r="FCV55" s="2"/>
      <c r="FCW55" s="2"/>
      <c r="FCX55" s="2"/>
      <c r="FCY55" s="2"/>
      <c r="FCZ55" s="2"/>
      <c r="FDA55" s="2"/>
      <c r="FDB55" s="2"/>
      <c r="FDC55" s="2"/>
      <c r="FDD55" s="2"/>
      <c r="FDE55" s="2"/>
      <c r="FDF55" s="2"/>
      <c r="FDG55" s="2"/>
      <c r="FDH55" s="2"/>
      <c r="FDI55" s="2"/>
      <c r="FDJ55" s="2"/>
      <c r="FDK55" s="2"/>
      <c r="FDL55" s="2"/>
      <c r="FDM55" s="2"/>
      <c r="FDN55" s="2"/>
      <c r="FDO55" s="2"/>
      <c r="FDP55" s="2"/>
      <c r="FDQ55" s="2"/>
      <c r="FDR55" s="2"/>
      <c r="FDS55" s="2"/>
      <c r="FDT55" s="2"/>
      <c r="FDU55" s="2"/>
      <c r="FDV55" s="2"/>
      <c r="FDW55" s="2"/>
      <c r="FDX55" s="2"/>
      <c r="FDY55" s="2"/>
      <c r="FDZ55" s="2"/>
      <c r="FEA55" s="2"/>
      <c r="FEB55" s="2"/>
      <c r="FEC55" s="2"/>
      <c r="FED55" s="2"/>
      <c r="FEE55" s="2"/>
      <c r="FEF55" s="2"/>
      <c r="FEG55" s="2"/>
      <c r="FEH55" s="2"/>
      <c r="FEI55" s="2"/>
      <c r="FEJ55" s="2"/>
      <c r="FEK55" s="2"/>
      <c r="FEL55" s="2"/>
      <c r="FEM55" s="2"/>
      <c r="FEN55" s="2"/>
      <c r="FEO55" s="2"/>
      <c r="FEP55" s="2"/>
      <c r="FEQ55" s="2"/>
      <c r="FER55" s="2"/>
      <c r="FES55" s="2"/>
      <c r="FET55" s="2"/>
      <c r="FEU55" s="2"/>
      <c r="FEV55" s="2"/>
      <c r="FEW55" s="2"/>
      <c r="FEX55" s="2"/>
      <c r="FEY55" s="2"/>
      <c r="FEZ55" s="2"/>
      <c r="FFA55" s="2"/>
      <c r="FFB55" s="2"/>
      <c r="FFC55" s="2"/>
      <c r="FFD55" s="2"/>
      <c r="FFE55" s="2"/>
      <c r="FFF55" s="2"/>
      <c r="FFG55" s="2"/>
      <c r="FFH55" s="2"/>
      <c r="FFI55" s="2"/>
      <c r="FFJ55" s="2"/>
      <c r="FFK55" s="2"/>
      <c r="FFL55" s="2"/>
      <c r="FFM55" s="2"/>
      <c r="FFN55" s="2"/>
      <c r="FFO55" s="2"/>
      <c r="FFP55" s="2"/>
      <c r="FFQ55" s="2"/>
      <c r="FFR55" s="2"/>
      <c r="FFS55" s="2"/>
      <c r="FFT55" s="2"/>
      <c r="FFU55" s="2"/>
      <c r="FFV55" s="2"/>
      <c r="FFW55" s="2"/>
      <c r="FFX55" s="2"/>
      <c r="FFY55" s="2"/>
      <c r="FFZ55" s="2"/>
      <c r="FGA55" s="2"/>
      <c r="FGB55" s="2"/>
      <c r="FGC55" s="2"/>
      <c r="FGD55" s="2"/>
      <c r="FGE55" s="2"/>
      <c r="FGF55" s="2"/>
      <c r="FGG55" s="2"/>
      <c r="FGH55" s="2"/>
      <c r="FGI55" s="2"/>
      <c r="FGJ55" s="2"/>
      <c r="FGK55" s="2"/>
      <c r="FGL55" s="2"/>
      <c r="FGM55" s="2"/>
      <c r="FGN55" s="2"/>
      <c r="FGO55" s="2"/>
      <c r="FGP55" s="2"/>
      <c r="FGQ55" s="2"/>
      <c r="FGR55" s="2"/>
      <c r="FGS55" s="2"/>
      <c r="FGT55" s="2"/>
      <c r="FGU55" s="2"/>
      <c r="FGV55" s="2"/>
      <c r="FGW55" s="2"/>
      <c r="FGX55" s="2"/>
      <c r="FGY55" s="2"/>
      <c r="FGZ55" s="2"/>
      <c r="FHA55" s="2"/>
      <c r="FHB55" s="2"/>
      <c r="FHC55" s="2"/>
      <c r="FHD55" s="2"/>
      <c r="FHE55" s="2"/>
      <c r="FHF55" s="2"/>
      <c r="FHG55" s="2"/>
      <c r="FHH55" s="2"/>
      <c r="FHI55" s="2"/>
      <c r="FHJ55" s="2"/>
      <c r="FHK55" s="2"/>
      <c r="FHL55" s="2"/>
      <c r="FHM55" s="2"/>
      <c r="FHN55" s="2"/>
      <c r="FHO55" s="2"/>
      <c r="FHP55" s="2"/>
      <c r="FHQ55" s="2"/>
      <c r="FHR55" s="2"/>
      <c r="FHS55" s="2"/>
      <c r="FHT55" s="2"/>
      <c r="FHU55" s="2"/>
      <c r="FHV55" s="2"/>
      <c r="FHW55" s="2"/>
      <c r="FHX55" s="2"/>
      <c r="FHY55" s="2"/>
      <c r="FHZ55" s="2"/>
      <c r="FIA55" s="2"/>
      <c r="FIB55" s="2"/>
      <c r="FIC55" s="2"/>
      <c r="FID55" s="2"/>
      <c r="FIE55" s="2"/>
      <c r="FIF55" s="2"/>
      <c r="FIG55" s="2"/>
      <c r="FIH55" s="2"/>
      <c r="FII55" s="2"/>
      <c r="FIJ55" s="2"/>
      <c r="FIK55" s="2"/>
      <c r="FIL55" s="2"/>
      <c r="FIM55" s="2"/>
      <c r="FIN55" s="2"/>
      <c r="FIO55" s="2"/>
      <c r="FIP55" s="2"/>
      <c r="FIQ55" s="2"/>
      <c r="FIR55" s="2"/>
      <c r="FIS55" s="2"/>
      <c r="FIT55" s="2"/>
      <c r="FIU55" s="2"/>
      <c r="FIV55" s="2"/>
      <c r="FIW55" s="2"/>
      <c r="FIX55" s="2"/>
      <c r="FIY55" s="2"/>
      <c r="FIZ55" s="2"/>
      <c r="FJA55" s="2"/>
      <c r="FJB55" s="2"/>
      <c r="FJC55" s="2"/>
      <c r="FJD55" s="2"/>
      <c r="FJE55" s="2"/>
      <c r="FJF55" s="2"/>
      <c r="FJG55" s="2"/>
      <c r="FJH55" s="2"/>
      <c r="FJI55" s="2"/>
      <c r="FJJ55" s="2"/>
      <c r="FJK55" s="2"/>
      <c r="FJL55" s="2"/>
      <c r="FJM55" s="2"/>
      <c r="FJN55" s="2"/>
      <c r="FJO55" s="2"/>
      <c r="FJP55" s="2"/>
      <c r="FJQ55" s="2"/>
      <c r="FJR55" s="2"/>
      <c r="FJS55" s="2"/>
      <c r="FJT55" s="2"/>
      <c r="FJU55" s="2"/>
      <c r="FJV55" s="2"/>
      <c r="FJW55" s="2"/>
      <c r="FJX55" s="2"/>
      <c r="FJY55" s="2"/>
      <c r="FJZ55" s="2"/>
      <c r="FKA55" s="2"/>
      <c r="FKB55" s="2"/>
      <c r="FKC55" s="2"/>
      <c r="FKD55" s="2"/>
      <c r="FKE55" s="2"/>
      <c r="FKF55" s="2"/>
      <c r="FKG55" s="2"/>
      <c r="FKH55" s="2"/>
      <c r="FKI55" s="2"/>
      <c r="FKJ55" s="2"/>
      <c r="FKK55" s="2"/>
      <c r="FKL55" s="2"/>
      <c r="FKM55" s="2"/>
      <c r="FKN55" s="2"/>
      <c r="FKO55" s="2"/>
      <c r="FKP55" s="2"/>
      <c r="FKQ55" s="2"/>
      <c r="FKR55" s="2"/>
      <c r="FKS55" s="2"/>
      <c r="FKT55" s="2"/>
      <c r="FKU55" s="2"/>
      <c r="FKV55" s="2"/>
      <c r="FKW55" s="2"/>
      <c r="FKX55" s="2"/>
      <c r="FKY55" s="2"/>
      <c r="FKZ55" s="2"/>
      <c r="FLA55" s="2"/>
      <c r="FLB55" s="2"/>
      <c r="FLC55" s="2"/>
      <c r="FLD55" s="2"/>
      <c r="FLE55" s="2"/>
      <c r="FLF55" s="2"/>
      <c r="FLG55" s="2"/>
      <c r="FLH55" s="2"/>
      <c r="FLI55" s="2"/>
      <c r="FLJ55" s="2"/>
      <c r="FLK55" s="2"/>
      <c r="FLL55" s="2"/>
      <c r="FLM55" s="2"/>
      <c r="FLN55" s="2"/>
      <c r="FLO55" s="2"/>
      <c r="FLP55" s="2"/>
      <c r="FLQ55" s="2"/>
      <c r="FLR55" s="2"/>
      <c r="FLS55" s="2"/>
      <c r="FLT55" s="2"/>
      <c r="FLU55" s="2"/>
      <c r="FLV55" s="2"/>
      <c r="FLW55" s="2"/>
      <c r="FLX55" s="2"/>
      <c r="FLY55" s="2"/>
      <c r="FLZ55" s="2"/>
      <c r="FMA55" s="2"/>
      <c r="FMB55" s="2"/>
      <c r="FMC55" s="2"/>
      <c r="FMD55" s="2"/>
      <c r="FME55" s="2"/>
      <c r="FMF55" s="2"/>
      <c r="FMG55" s="2"/>
      <c r="FMH55" s="2"/>
      <c r="FMI55" s="2"/>
      <c r="FMJ55" s="2"/>
      <c r="FMK55" s="2"/>
      <c r="FML55" s="2"/>
      <c r="FMM55" s="2"/>
      <c r="FMN55" s="2"/>
      <c r="FMO55" s="2"/>
      <c r="FMP55" s="2"/>
      <c r="FMQ55" s="2"/>
      <c r="FMR55" s="2"/>
      <c r="FMS55" s="2"/>
      <c r="FMT55" s="2"/>
      <c r="FMU55" s="2"/>
      <c r="FMV55" s="2"/>
      <c r="FMW55" s="2"/>
      <c r="FMX55" s="2"/>
      <c r="FMY55" s="2"/>
      <c r="FMZ55" s="2"/>
      <c r="FNA55" s="2"/>
      <c r="FNB55" s="2"/>
      <c r="FNC55" s="2"/>
      <c r="FND55" s="2"/>
      <c r="FNE55" s="2"/>
      <c r="FNF55" s="2"/>
      <c r="FNG55" s="2"/>
      <c r="FNH55" s="2"/>
      <c r="FNI55" s="2"/>
      <c r="FNJ55" s="2"/>
      <c r="FNK55" s="2"/>
      <c r="FNL55" s="2"/>
      <c r="FNM55" s="2"/>
      <c r="FNN55" s="2"/>
      <c r="FNO55" s="2"/>
      <c r="FNP55" s="2"/>
      <c r="FNQ55" s="2"/>
      <c r="FNR55" s="2"/>
      <c r="FNS55" s="2"/>
      <c r="FNT55" s="2"/>
      <c r="FNU55" s="2"/>
      <c r="FNV55" s="2"/>
      <c r="FNW55" s="2"/>
      <c r="FNX55" s="2"/>
      <c r="FNY55" s="2"/>
      <c r="FNZ55" s="2"/>
      <c r="FOA55" s="2"/>
      <c r="FOB55" s="2"/>
      <c r="FOC55" s="2"/>
      <c r="FOD55" s="2"/>
      <c r="FOE55" s="2"/>
      <c r="FOF55" s="2"/>
      <c r="FOG55" s="2"/>
      <c r="FOH55" s="2"/>
      <c r="FOI55" s="2"/>
      <c r="FOJ55" s="2"/>
      <c r="FOK55" s="2"/>
      <c r="FOL55" s="2"/>
      <c r="FOM55" s="2"/>
      <c r="FON55" s="2"/>
      <c r="FOO55" s="2"/>
      <c r="FOP55" s="2"/>
      <c r="FOQ55" s="2"/>
      <c r="FOR55" s="2"/>
      <c r="FOS55" s="2"/>
      <c r="FOT55" s="2"/>
      <c r="FOU55" s="2"/>
      <c r="FOV55" s="2"/>
      <c r="FOW55" s="2"/>
      <c r="FOX55" s="2"/>
      <c r="FOY55" s="2"/>
      <c r="FOZ55" s="2"/>
      <c r="FPA55" s="2"/>
      <c r="FPB55" s="2"/>
      <c r="FPC55" s="2"/>
      <c r="FPD55" s="2"/>
      <c r="FPE55" s="2"/>
      <c r="FPF55" s="2"/>
      <c r="FPG55" s="2"/>
      <c r="FPH55" s="2"/>
      <c r="FPI55" s="2"/>
      <c r="FPJ55" s="2"/>
      <c r="FPK55" s="2"/>
      <c r="FPL55" s="2"/>
      <c r="FPM55" s="2"/>
      <c r="FPN55" s="2"/>
      <c r="FPO55" s="2"/>
      <c r="FPP55" s="2"/>
      <c r="FPQ55" s="2"/>
      <c r="FPR55" s="2"/>
      <c r="FPS55" s="2"/>
      <c r="FPT55" s="2"/>
      <c r="FPU55" s="2"/>
      <c r="FPV55" s="2"/>
      <c r="FPW55" s="2"/>
      <c r="FPX55" s="2"/>
      <c r="FPY55" s="2"/>
      <c r="FPZ55" s="2"/>
      <c r="FQA55" s="2"/>
      <c r="FQB55" s="2"/>
      <c r="FQC55" s="2"/>
      <c r="FQD55" s="2"/>
      <c r="FQE55" s="2"/>
      <c r="FQF55" s="2"/>
      <c r="FQG55" s="2"/>
      <c r="FQH55" s="2"/>
      <c r="FQI55" s="2"/>
      <c r="FQJ55" s="2"/>
      <c r="FQK55" s="2"/>
      <c r="FQL55" s="2"/>
      <c r="FQM55" s="2"/>
      <c r="FQN55" s="2"/>
      <c r="FQO55" s="2"/>
      <c r="FQP55" s="2"/>
      <c r="FQQ55" s="2"/>
      <c r="FQR55" s="2"/>
      <c r="FQS55" s="2"/>
      <c r="FQT55" s="2"/>
      <c r="FQU55" s="2"/>
      <c r="FQV55" s="2"/>
      <c r="FQW55" s="2"/>
      <c r="FQX55" s="2"/>
      <c r="FQY55" s="2"/>
      <c r="FQZ55" s="2"/>
      <c r="FRA55" s="2"/>
      <c r="FRB55" s="2"/>
      <c r="FRC55" s="2"/>
      <c r="FRD55" s="2"/>
      <c r="FRE55" s="2"/>
      <c r="FRF55" s="2"/>
      <c r="FRG55" s="2"/>
      <c r="FRH55" s="2"/>
      <c r="FRI55" s="2"/>
      <c r="FRJ55" s="2"/>
      <c r="FRK55" s="2"/>
      <c r="FRL55" s="2"/>
      <c r="FRM55" s="2"/>
      <c r="FRN55" s="2"/>
      <c r="FRO55" s="2"/>
      <c r="FRP55" s="2"/>
      <c r="FRQ55" s="2"/>
      <c r="FRR55" s="2"/>
      <c r="FRS55" s="2"/>
      <c r="FRT55" s="2"/>
      <c r="FRU55" s="2"/>
      <c r="FRV55" s="2"/>
      <c r="FRW55" s="2"/>
      <c r="FRX55" s="2"/>
      <c r="FRY55" s="2"/>
      <c r="FRZ55" s="2"/>
      <c r="FSA55" s="2"/>
      <c r="FSB55" s="2"/>
      <c r="FSC55" s="2"/>
      <c r="FSD55" s="2"/>
      <c r="FSE55" s="2"/>
      <c r="FSF55" s="2"/>
      <c r="FSG55" s="2"/>
      <c r="FSH55" s="2"/>
      <c r="FSI55" s="2"/>
      <c r="FSJ55" s="2"/>
      <c r="FSK55" s="2"/>
      <c r="FSL55" s="2"/>
      <c r="FSM55" s="2"/>
      <c r="FSN55" s="2"/>
      <c r="FSO55" s="2"/>
      <c r="FSP55" s="2"/>
      <c r="FSQ55" s="2"/>
      <c r="FSR55" s="2"/>
      <c r="FSS55" s="2"/>
      <c r="FST55" s="2"/>
      <c r="FSU55" s="2"/>
      <c r="FSV55" s="2"/>
      <c r="FSW55" s="2"/>
      <c r="FSX55" s="2"/>
      <c r="FSY55" s="2"/>
      <c r="FSZ55" s="2"/>
      <c r="FTA55" s="2"/>
      <c r="FTB55" s="2"/>
      <c r="FTC55" s="2"/>
      <c r="FTD55" s="2"/>
      <c r="FTE55" s="2"/>
      <c r="FTF55" s="2"/>
      <c r="FTG55" s="2"/>
      <c r="FTH55" s="2"/>
      <c r="FTI55" s="2"/>
      <c r="FTJ55" s="2"/>
      <c r="FTK55" s="2"/>
      <c r="FTL55" s="2"/>
      <c r="FTM55" s="2"/>
      <c r="FTN55" s="2"/>
      <c r="FTO55" s="2"/>
      <c r="FTP55" s="2"/>
      <c r="FTQ55" s="2"/>
      <c r="FTR55" s="2"/>
      <c r="FTS55" s="2"/>
      <c r="FTT55" s="2"/>
      <c r="FTU55" s="2"/>
      <c r="FTV55" s="2"/>
      <c r="FTW55" s="2"/>
      <c r="FTX55" s="2"/>
      <c r="FTY55" s="2"/>
      <c r="FTZ55" s="2"/>
      <c r="FUA55" s="2"/>
      <c r="FUB55" s="2"/>
      <c r="FUC55" s="2"/>
      <c r="FUD55" s="2"/>
      <c r="FUE55" s="2"/>
      <c r="FUF55" s="2"/>
      <c r="FUG55" s="2"/>
      <c r="FUH55" s="2"/>
      <c r="FUI55" s="2"/>
      <c r="FUJ55" s="2"/>
      <c r="FUK55" s="2"/>
      <c r="FUL55" s="2"/>
      <c r="FUM55" s="2"/>
      <c r="FUN55" s="2"/>
      <c r="FUO55" s="2"/>
      <c r="FUP55" s="2"/>
      <c r="FUQ55" s="2"/>
      <c r="FUR55" s="2"/>
      <c r="FUS55" s="2"/>
      <c r="FUT55" s="2"/>
      <c r="FUU55" s="2"/>
      <c r="FUV55" s="2"/>
      <c r="FUW55" s="2"/>
      <c r="FUX55" s="2"/>
      <c r="FUY55" s="2"/>
      <c r="FUZ55" s="2"/>
      <c r="FVA55" s="2"/>
      <c r="FVB55" s="2"/>
      <c r="FVC55" s="2"/>
      <c r="FVD55" s="2"/>
      <c r="FVE55" s="2"/>
      <c r="FVF55" s="2"/>
      <c r="FVG55" s="2"/>
      <c r="FVH55" s="2"/>
      <c r="FVI55" s="2"/>
      <c r="FVJ55" s="2"/>
      <c r="FVK55" s="2"/>
      <c r="FVL55" s="2"/>
      <c r="FVM55" s="2"/>
      <c r="FVN55" s="2"/>
      <c r="FVO55" s="2"/>
      <c r="FVP55" s="2"/>
      <c r="FVQ55" s="2"/>
      <c r="FVR55" s="2"/>
      <c r="FVS55" s="2"/>
      <c r="FVT55" s="2"/>
      <c r="FVU55" s="2"/>
      <c r="FVV55" s="2"/>
      <c r="FVW55" s="2"/>
      <c r="FVX55" s="2"/>
      <c r="FVY55" s="2"/>
      <c r="FVZ55" s="2"/>
      <c r="FWA55" s="2"/>
      <c r="FWB55" s="2"/>
      <c r="FWC55" s="2"/>
      <c r="FWD55" s="2"/>
      <c r="FWE55" s="2"/>
      <c r="FWF55" s="2"/>
      <c r="FWG55" s="2"/>
      <c r="FWH55" s="2"/>
      <c r="FWI55" s="2"/>
      <c r="FWJ55" s="2"/>
      <c r="FWK55" s="2"/>
      <c r="FWL55" s="2"/>
      <c r="FWM55" s="2"/>
      <c r="FWN55" s="2"/>
      <c r="FWO55" s="2"/>
      <c r="FWP55" s="2"/>
      <c r="FWQ55" s="2"/>
      <c r="FWR55" s="2"/>
      <c r="FWS55" s="2"/>
      <c r="FWT55" s="2"/>
      <c r="FWU55" s="2"/>
      <c r="FWV55" s="2"/>
      <c r="FWW55" s="2"/>
      <c r="FWX55" s="2"/>
      <c r="FWY55" s="2"/>
      <c r="FWZ55" s="2"/>
      <c r="FXA55" s="2"/>
      <c r="FXB55" s="2"/>
      <c r="FXC55" s="2"/>
      <c r="FXD55" s="2"/>
      <c r="FXE55" s="2"/>
      <c r="FXF55" s="2"/>
      <c r="FXG55" s="2"/>
      <c r="FXH55" s="2"/>
      <c r="FXI55" s="2"/>
      <c r="FXJ55" s="2"/>
      <c r="FXK55" s="2"/>
      <c r="FXL55" s="2"/>
      <c r="FXM55" s="2"/>
      <c r="FXN55" s="2"/>
      <c r="FXO55" s="2"/>
      <c r="FXP55" s="2"/>
      <c r="FXQ55" s="2"/>
      <c r="FXR55" s="2"/>
      <c r="FXS55" s="2"/>
      <c r="FXT55" s="2"/>
      <c r="FXU55" s="2"/>
      <c r="FXV55" s="2"/>
      <c r="FXW55" s="2"/>
      <c r="FXX55" s="2"/>
      <c r="FXY55" s="2"/>
      <c r="FXZ55" s="2"/>
      <c r="FYA55" s="2"/>
      <c r="FYB55" s="2"/>
      <c r="FYC55" s="2"/>
      <c r="FYD55" s="2"/>
      <c r="FYE55" s="2"/>
      <c r="FYF55" s="2"/>
      <c r="FYG55" s="2"/>
      <c r="FYH55" s="2"/>
      <c r="FYI55" s="2"/>
      <c r="FYJ55" s="2"/>
      <c r="FYK55" s="2"/>
      <c r="FYL55" s="2"/>
      <c r="FYM55" s="2"/>
      <c r="FYN55" s="2"/>
      <c r="FYO55" s="2"/>
      <c r="FYP55" s="2"/>
      <c r="FYQ55" s="2"/>
      <c r="FYR55" s="2"/>
      <c r="FYS55" s="2"/>
      <c r="FYT55" s="2"/>
      <c r="FYU55" s="2"/>
      <c r="FYV55" s="2"/>
      <c r="FYW55" s="2"/>
      <c r="FYX55" s="2"/>
      <c r="FYY55" s="2"/>
      <c r="FYZ55" s="2"/>
      <c r="FZA55" s="2"/>
      <c r="FZB55" s="2"/>
      <c r="FZC55" s="2"/>
      <c r="FZD55" s="2"/>
      <c r="FZE55" s="2"/>
      <c r="FZF55" s="2"/>
      <c r="FZG55" s="2"/>
      <c r="FZH55" s="2"/>
      <c r="FZI55" s="2"/>
      <c r="FZJ55" s="2"/>
      <c r="FZK55" s="2"/>
      <c r="FZL55" s="2"/>
      <c r="FZM55" s="2"/>
      <c r="FZN55" s="2"/>
      <c r="FZO55" s="2"/>
      <c r="FZP55" s="2"/>
      <c r="FZQ55" s="2"/>
      <c r="FZR55" s="2"/>
      <c r="FZS55" s="2"/>
      <c r="FZT55" s="2"/>
      <c r="FZU55" s="2"/>
      <c r="FZV55" s="2"/>
      <c r="FZW55" s="2"/>
      <c r="FZX55" s="2"/>
      <c r="FZY55" s="2"/>
      <c r="FZZ55" s="2"/>
      <c r="GAA55" s="2"/>
      <c r="GAB55" s="2"/>
      <c r="GAC55" s="2"/>
      <c r="GAD55" s="2"/>
      <c r="GAE55" s="2"/>
      <c r="GAF55" s="2"/>
      <c r="GAG55" s="2"/>
      <c r="GAH55" s="2"/>
      <c r="GAI55" s="2"/>
      <c r="GAJ55" s="2"/>
      <c r="GAK55" s="2"/>
      <c r="GAL55" s="2"/>
      <c r="GAM55" s="2"/>
      <c r="GAN55" s="2"/>
      <c r="GAO55" s="2"/>
      <c r="GAP55" s="2"/>
      <c r="GAQ55" s="2"/>
      <c r="GAR55" s="2"/>
      <c r="GAS55" s="2"/>
      <c r="GAT55" s="2"/>
      <c r="GAU55" s="2"/>
      <c r="GAV55" s="2"/>
      <c r="GAW55" s="2"/>
      <c r="GAX55" s="2"/>
      <c r="GAY55" s="2"/>
      <c r="GAZ55" s="2"/>
      <c r="GBA55" s="2"/>
      <c r="GBB55" s="2"/>
      <c r="GBC55" s="2"/>
      <c r="GBD55" s="2"/>
      <c r="GBE55" s="2"/>
      <c r="GBF55" s="2"/>
      <c r="GBG55" s="2"/>
      <c r="GBH55" s="2"/>
      <c r="GBI55" s="2"/>
      <c r="GBJ55" s="2"/>
      <c r="GBK55" s="2"/>
      <c r="GBL55" s="2"/>
      <c r="GBM55" s="2"/>
      <c r="GBN55" s="2"/>
      <c r="GBO55" s="2"/>
      <c r="GBP55" s="2"/>
      <c r="GBQ55" s="2"/>
      <c r="GBR55" s="2"/>
      <c r="GBS55" s="2"/>
      <c r="GBT55" s="2"/>
      <c r="GBU55" s="2"/>
      <c r="GBV55" s="2"/>
      <c r="GBW55" s="2"/>
      <c r="GBX55" s="2"/>
      <c r="GBY55" s="2"/>
      <c r="GBZ55" s="2"/>
      <c r="GCA55" s="2"/>
      <c r="GCB55" s="2"/>
      <c r="GCC55" s="2"/>
      <c r="GCD55" s="2"/>
      <c r="GCE55" s="2"/>
      <c r="GCF55" s="2"/>
      <c r="GCG55" s="2"/>
      <c r="GCH55" s="2"/>
      <c r="GCI55" s="2"/>
      <c r="GCJ55" s="2"/>
      <c r="GCK55" s="2"/>
      <c r="GCL55" s="2"/>
      <c r="GCM55" s="2"/>
      <c r="GCN55" s="2"/>
      <c r="GCO55" s="2"/>
      <c r="GCP55" s="2"/>
      <c r="GCQ55" s="2"/>
      <c r="GCR55" s="2"/>
      <c r="GCS55" s="2"/>
      <c r="GCT55" s="2"/>
      <c r="GCU55" s="2"/>
      <c r="GCV55" s="2"/>
      <c r="GCW55" s="2"/>
      <c r="GCX55" s="2"/>
      <c r="GCY55" s="2"/>
      <c r="GCZ55" s="2"/>
      <c r="GDA55" s="2"/>
      <c r="GDB55" s="2"/>
      <c r="GDC55" s="2"/>
      <c r="GDD55" s="2"/>
      <c r="GDE55" s="2"/>
      <c r="GDF55" s="2"/>
      <c r="GDG55" s="2"/>
      <c r="GDH55" s="2"/>
      <c r="GDI55" s="2"/>
      <c r="GDJ55" s="2"/>
      <c r="GDK55" s="2"/>
      <c r="GDL55" s="2"/>
      <c r="GDM55" s="2"/>
      <c r="GDN55" s="2"/>
      <c r="GDO55" s="2"/>
      <c r="GDP55" s="2"/>
      <c r="GDQ55" s="2"/>
      <c r="GDR55" s="2"/>
      <c r="GDS55" s="2"/>
      <c r="GDT55" s="2"/>
      <c r="GDU55" s="2"/>
      <c r="GDV55" s="2"/>
      <c r="GDW55" s="2"/>
      <c r="GDX55" s="2"/>
      <c r="GDY55" s="2"/>
      <c r="GDZ55" s="2"/>
      <c r="GEA55" s="2"/>
      <c r="GEB55" s="2"/>
      <c r="GEC55" s="2"/>
      <c r="GED55" s="2"/>
      <c r="GEE55" s="2"/>
      <c r="GEF55" s="2"/>
      <c r="GEG55" s="2"/>
      <c r="GEH55" s="2"/>
      <c r="GEI55" s="2"/>
      <c r="GEJ55" s="2"/>
      <c r="GEK55" s="2"/>
      <c r="GEL55" s="2"/>
      <c r="GEM55" s="2"/>
      <c r="GEN55" s="2"/>
      <c r="GEO55" s="2"/>
      <c r="GEP55" s="2"/>
      <c r="GEQ55" s="2"/>
      <c r="GER55" s="2"/>
      <c r="GES55" s="2"/>
      <c r="GET55" s="2"/>
      <c r="GEU55" s="2"/>
      <c r="GEV55" s="2"/>
      <c r="GEW55" s="2"/>
      <c r="GEX55" s="2"/>
      <c r="GEY55" s="2"/>
      <c r="GEZ55" s="2"/>
      <c r="GFA55" s="2"/>
      <c r="GFB55" s="2"/>
      <c r="GFC55" s="2"/>
      <c r="GFD55" s="2"/>
      <c r="GFE55" s="2"/>
      <c r="GFF55" s="2"/>
      <c r="GFG55" s="2"/>
      <c r="GFH55" s="2"/>
      <c r="GFI55" s="2"/>
      <c r="GFJ55" s="2"/>
      <c r="GFK55" s="2"/>
      <c r="GFL55" s="2"/>
      <c r="GFM55" s="2"/>
      <c r="GFN55" s="2"/>
      <c r="GFO55" s="2"/>
      <c r="GFP55" s="2"/>
      <c r="GFQ55" s="2"/>
      <c r="GFR55" s="2"/>
      <c r="GFS55" s="2"/>
      <c r="GFT55" s="2"/>
      <c r="GFU55" s="2"/>
      <c r="GFV55" s="2"/>
      <c r="GFW55" s="2"/>
      <c r="GFX55" s="2"/>
      <c r="GFY55" s="2"/>
      <c r="GFZ55" s="2"/>
      <c r="GGA55" s="2"/>
      <c r="GGB55" s="2"/>
      <c r="GGC55" s="2"/>
      <c r="GGD55" s="2"/>
      <c r="GGE55" s="2"/>
      <c r="GGF55" s="2"/>
      <c r="GGG55" s="2"/>
      <c r="GGH55" s="2"/>
      <c r="GGI55" s="2"/>
      <c r="GGJ55" s="2"/>
      <c r="GGK55" s="2"/>
      <c r="GGL55" s="2"/>
      <c r="GGM55" s="2"/>
      <c r="GGN55" s="2"/>
      <c r="GGO55" s="2"/>
      <c r="GGP55" s="2"/>
      <c r="GGQ55" s="2"/>
      <c r="GGR55" s="2"/>
      <c r="GGS55" s="2"/>
      <c r="GGT55" s="2"/>
      <c r="GGU55" s="2"/>
      <c r="GGV55" s="2"/>
      <c r="GGW55" s="2"/>
      <c r="GGX55" s="2"/>
      <c r="GGY55" s="2"/>
      <c r="GGZ55" s="2"/>
      <c r="GHA55" s="2"/>
      <c r="GHB55" s="2"/>
      <c r="GHC55" s="2"/>
      <c r="GHD55" s="2"/>
      <c r="GHE55" s="2"/>
      <c r="GHF55" s="2"/>
      <c r="GHG55" s="2"/>
      <c r="GHH55" s="2"/>
      <c r="GHI55" s="2"/>
      <c r="GHJ55" s="2"/>
      <c r="GHK55" s="2"/>
      <c r="GHL55" s="2"/>
      <c r="GHM55" s="2"/>
      <c r="GHN55" s="2"/>
      <c r="GHO55" s="2"/>
      <c r="GHP55" s="2"/>
      <c r="GHQ55" s="2"/>
      <c r="GHR55" s="2"/>
      <c r="GHS55" s="2"/>
      <c r="GHT55" s="2"/>
      <c r="GHU55" s="2"/>
      <c r="GHV55" s="2"/>
      <c r="GHW55" s="2"/>
      <c r="GHX55" s="2"/>
      <c r="GHY55" s="2"/>
      <c r="GHZ55" s="2"/>
      <c r="GIA55" s="2"/>
      <c r="GIB55" s="2"/>
      <c r="GIC55" s="2"/>
      <c r="GID55" s="2"/>
      <c r="GIE55" s="2"/>
      <c r="GIF55" s="2"/>
      <c r="GIG55" s="2"/>
      <c r="GIH55" s="2"/>
      <c r="GII55" s="2"/>
      <c r="GIJ55" s="2"/>
      <c r="GIK55" s="2"/>
      <c r="GIL55" s="2"/>
      <c r="GIM55" s="2"/>
      <c r="GIN55" s="2"/>
      <c r="GIO55" s="2"/>
      <c r="GIP55" s="2"/>
      <c r="GIQ55" s="2"/>
      <c r="GIR55" s="2"/>
      <c r="GIS55" s="2"/>
      <c r="GIT55" s="2"/>
      <c r="GIU55" s="2"/>
      <c r="GIV55" s="2"/>
      <c r="GIW55" s="2"/>
      <c r="GIX55" s="2"/>
      <c r="GIY55" s="2"/>
      <c r="GIZ55" s="2"/>
      <c r="GJA55" s="2"/>
      <c r="GJB55" s="2"/>
      <c r="GJC55" s="2"/>
      <c r="GJD55" s="2"/>
      <c r="GJE55" s="2"/>
      <c r="GJF55" s="2"/>
      <c r="GJG55" s="2"/>
      <c r="GJH55" s="2"/>
      <c r="GJI55" s="2"/>
      <c r="GJJ55" s="2"/>
      <c r="GJK55" s="2"/>
      <c r="GJL55" s="2"/>
      <c r="GJM55" s="2"/>
      <c r="GJN55" s="2"/>
      <c r="GJO55" s="2"/>
      <c r="GJP55" s="2"/>
      <c r="GJQ55" s="2"/>
      <c r="GJR55" s="2"/>
      <c r="GJS55" s="2"/>
      <c r="GJT55" s="2"/>
      <c r="GJU55" s="2"/>
      <c r="GJV55" s="2"/>
      <c r="GJW55" s="2"/>
      <c r="GJX55" s="2"/>
      <c r="GJY55" s="2"/>
      <c r="GJZ55" s="2"/>
      <c r="GKA55" s="2"/>
      <c r="GKB55" s="2"/>
      <c r="GKC55" s="2"/>
      <c r="GKD55" s="2"/>
      <c r="GKE55" s="2"/>
      <c r="GKF55" s="2"/>
      <c r="GKG55" s="2"/>
      <c r="GKH55" s="2"/>
      <c r="GKI55" s="2"/>
      <c r="GKJ55" s="2"/>
      <c r="GKK55" s="2"/>
      <c r="GKL55" s="2"/>
      <c r="GKM55" s="2"/>
      <c r="GKN55" s="2"/>
      <c r="GKO55" s="2"/>
      <c r="GKP55" s="2"/>
      <c r="GKQ55" s="2"/>
      <c r="GKR55" s="2"/>
      <c r="GKS55" s="2"/>
      <c r="GKT55" s="2"/>
      <c r="GKU55" s="2"/>
      <c r="GKV55" s="2"/>
      <c r="GKW55" s="2"/>
      <c r="GKX55" s="2"/>
      <c r="GKY55" s="2"/>
      <c r="GKZ55" s="2"/>
      <c r="GLA55" s="2"/>
      <c r="GLB55" s="2"/>
      <c r="GLC55" s="2"/>
      <c r="GLD55" s="2"/>
      <c r="GLE55" s="2"/>
      <c r="GLF55" s="2"/>
      <c r="GLG55" s="2"/>
      <c r="GLH55" s="2"/>
      <c r="GLI55" s="2"/>
      <c r="GLJ55" s="2"/>
      <c r="GLK55" s="2"/>
      <c r="GLL55" s="2"/>
      <c r="GLM55" s="2"/>
      <c r="GLN55" s="2"/>
      <c r="GLO55" s="2"/>
      <c r="GLP55" s="2"/>
      <c r="GLQ55" s="2"/>
      <c r="GLR55" s="2"/>
      <c r="GLS55" s="2"/>
      <c r="GLT55" s="2"/>
      <c r="GLU55" s="2"/>
      <c r="GLV55" s="2"/>
      <c r="GLW55" s="2"/>
      <c r="GLX55" s="2"/>
      <c r="GLY55" s="2"/>
      <c r="GLZ55" s="2"/>
      <c r="GMA55" s="2"/>
      <c r="GMB55" s="2"/>
      <c r="GMC55" s="2"/>
      <c r="GMD55" s="2"/>
      <c r="GME55" s="2"/>
      <c r="GMF55" s="2"/>
      <c r="GMG55" s="2"/>
      <c r="GMH55" s="2"/>
      <c r="GMI55" s="2"/>
      <c r="GMJ55" s="2"/>
      <c r="GMK55" s="2"/>
      <c r="GML55" s="2"/>
      <c r="GMM55" s="2"/>
      <c r="GMN55" s="2"/>
      <c r="GMO55" s="2"/>
      <c r="GMP55" s="2"/>
      <c r="GMQ55" s="2"/>
      <c r="GMR55" s="2"/>
      <c r="GMS55" s="2"/>
      <c r="GMT55" s="2"/>
      <c r="GMU55" s="2"/>
      <c r="GMV55" s="2"/>
      <c r="GMW55" s="2"/>
      <c r="GMX55" s="2"/>
      <c r="GMY55" s="2"/>
      <c r="GMZ55" s="2"/>
      <c r="GNA55" s="2"/>
      <c r="GNB55" s="2"/>
      <c r="GNC55" s="2"/>
      <c r="GND55" s="2"/>
      <c r="GNE55" s="2"/>
      <c r="GNF55" s="2"/>
      <c r="GNG55" s="2"/>
      <c r="GNH55" s="2"/>
      <c r="GNI55" s="2"/>
      <c r="GNJ55" s="2"/>
      <c r="GNK55" s="2"/>
      <c r="GNL55" s="2"/>
      <c r="GNM55" s="2"/>
      <c r="GNN55" s="2"/>
      <c r="GNO55" s="2"/>
      <c r="GNP55" s="2"/>
      <c r="GNQ55" s="2"/>
      <c r="GNR55" s="2"/>
      <c r="GNS55" s="2"/>
      <c r="GNT55" s="2"/>
      <c r="GNU55" s="2"/>
      <c r="GNV55" s="2"/>
      <c r="GNW55" s="2"/>
      <c r="GNX55" s="2"/>
      <c r="GNY55" s="2"/>
      <c r="GNZ55" s="2"/>
      <c r="GOA55" s="2"/>
      <c r="GOB55" s="2"/>
      <c r="GOC55" s="2"/>
      <c r="GOD55" s="2"/>
      <c r="GOE55" s="2"/>
      <c r="GOF55" s="2"/>
      <c r="GOG55" s="2"/>
      <c r="GOH55" s="2"/>
      <c r="GOI55" s="2"/>
      <c r="GOJ55" s="2"/>
      <c r="GOK55" s="2"/>
      <c r="GOL55" s="2"/>
      <c r="GOM55" s="2"/>
      <c r="GON55" s="2"/>
      <c r="GOO55" s="2"/>
      <c r="GOP55" s="2"/>
      <c r="GOQ55" s="2"/>
      <c r="GOR55" s="2"/>
      <c r="GOS55" s="2"/>
      <c r="GOT55" s="2"/>
      <c r="GOU55" s="2"/>
      <c r="GOV55" s="2"/>
      <c r="GOW55" s="2"/>
      <c r="GOX55" s="2"/>
      <c r="GOY55" s="2"/>
      <c r="GOZ55" s="2"/>
      <c r="GPA55" s="2"/>
      <c r="GPB55" s="2"/>
      <c r="GPC55" s="2"/>
      <c r="GPD55" s="2"/>
      <c r="GPE55" s="2"/>
      <c r="GPF55" s="2"/>
      <c r="GPG55" s="2"/>
      <c r="GPH55" s="2"/>
      <c r="GPI55" s="2"/>
      <c r="GPJ55" s="2"/>
      <c r="GPK55" s="2"/>
      <c r="GPL55" s="2"/>
      <c r="GPM55" s="2"/>
      <c r="GPN55" s="2"/>
      <c r="GPO55" s="2"/>
      <c r="GPP55" s="2"/>
      <c r="GPQ55" s="2"/>
      <c r="GPR55" s="2"/>
      <c r="GPS55" s="2"/>
      <c r="GPT55" s="2"/>
      <c r="GPU55" s="2"/>
      <c r="GPV55" s="2"/>
      <c r="GPW55" s="2"/>
      <c r="GPX55" s="2"/>
      <c r="GPY55" s="2"/>
      <c r="GPZ55" s="2"/>
      <c r="GQA55" s="2"/>
      <c r="GQB55" s="2"/>
      <c r="GQC55" s="2"/>
      <c r="GQD55" s="2"/>
      <c r="GQE55" s="2"/>
      <c r="GQF55" s="2"/>
      <c r="GQG55" s="2"/>
      <c r="GQH55" s="2"/>
      <c r="GQI55" s="2"/>
      <c r="GQJ55" s="2"/>
      <c r="GQK55" s="2"/>
      <c r="GQL55" s="2"/>
      <c r="GQM55" s="2"/>
      <c r="GQN55" s="2"/>
      <c r="GQO55" s="2"/>
      <c r="GQP55" s="2"/>
      <c r="GQQ55" s="2"/>
      <c r="GQR55" s="2"/>
      <c r="GQS55" s="2"/>
      <c r="GQT55" s="2"/>
      <c r="GQU55" s="2"/>
      <c r="GQV55" s="2"/>
      <c r="GQW55" s="2"/>
      <c r="GQX55" s="2"/>
      <c r="GQY55" s="2"/>
      <c r="GQZ55" s="2"/>
      <c r="GRA55" s="2"/>
      <c r="GRB55" s="2"/>
      <c r="GRC55" s="2"/>
      <c r="GRD55" s="2"/>
      <c r="GRE55" s="2"/>
      <c r="GRF55" s="2"/>
      <c r="GRG55" s="2"/>
      <c r="GRH55" s="2"/>
      <c r="GRI55" s="2"/>
      <c r="GRJ55" s="2"/>
      <c r="GRK55" s="2"/>
      <c r="GRL55" s="2"/>
      <c r="GRM55" s="2"/>
      <c r="GRN55" s="2"/>
      <c r="GRO55" s="2"/>
      <c r="GRP55" s="2"/>
      <c r="GRQ55" s="2"/>
      <c r="GRR55" s="2"/>
      <c r="GRS55" s="2"/>
      <c r="GRT55" s="2"/>
      <c r="GRU55" s="2"/>
      <c r="GRV55" s="2"/>
      <c r="GRW55" s="2"/>
      <c r="GRX55" s="2"/>
      <c r="GRY55" s="2"/>
      <c r="GRZ55" s="2"/>
      <c r="GSA55" s="2"/>
      <c r="GSB55" s="2"/>
      <c r="GSC55" s="2"/>
      <c r="GSD55" s="2"/>
      <c r="GSE55" s="2"/>
      <c r="GSF55" s="2"/>
      <c r="GSG55" s="2"/>
      <c r="GSH55" s="2"/>
      <c r="GSI55" s="2"/>
      <c r="GSJ55" s="2"/>
      <c r="GSK55" s="2"/>
      <c r="GSL55" s="2"/>
      <c r="GSM55" s="2"/>
      <c r="GSN55" s="2"/>
      <c r="GSO55" s="2"/>
      <c r="GSP55" s="2"/>
      <c r="GSQ55" s="2"/>
      <c r="GSR55" s="2"/>
      <c r="GSS55" s="2"/>
      <c r="GST55" s="2"/>
      <c r="GSU55" s="2"/>
      <c r="GSV55" s="2"/>
      <c r="GSW55" s="2"/>
      <c r="GSX55" s="2"/>
      <c r="GSY55" s="2"/>
      <c r="GSZ55" s="2"/>
      <c r="GTA55" s="2"/>
      <c r="GTB55" s="2"/>
      <c r="GTC55" s="2"/>
      <c r="GTD55" s="2"/>
      <c r="GTE55" s="2"/>
      <c r="GTF55" s="2"/>
      <c r="GTG55" s="2"/>
      <c r="GTH55" s="2"/>
      <c r="GTI55" s="2"/>
      <c r="GTJ55" s="2"/>
      <c r="GTK55" s="2"/>
      <c r="GTL55" s="2"/>
      <c r="GTM55" s="2"/>
      <c r="GTN55" s="2"/>
      <c r="GTO55" s="2"/>
      <c r="GTP55" s="2"/>
      <c r="GTQ55" s="2"/>
      <c r="GTR55" s="2"/>
      <c r="GTS55" s="2"/>
      <c r="GTT55" s="2"/>
      <c r="GTU55" s="2"/>
      <c r="GTV55" s="2"/>
      <c r="GTW55" s="2"/>
      <c r="GTX55" s="2"/>
      <c r="GTY55" s="2"/>
      <c r="GTZ55" s="2"/>
      <c r="GUA55" s="2"/>
      <c r="GUB55" s="2"/>
      <c r="GUC55" s="2"/>
      <c r="GUD55" s="2"/>
      <c r="GUE55" s="2"/>
      <c r="GUF55" s="2"/>
      <c r="GUG55" s="2"/>
      <c r="GUH55" s="2"/>
      <c r="GUI55" s="2"/>
      <c r="GUJ55" s="2"/>
      <c r="GUK55" s="2"/>
      <c r="GUL55" s="2"/>
      <c r="GUM55" s="2"/>
      <c r="GUN55" s="2"/>
      <c r="GUO55" s="2"/>
      <c r="GUP55" s="2"/>
      <c r="GUQ55" s="2"/>
      <c r="GUR55" s="2"/>
      <c r="GUS55" s="2"/>
      <c r="GUT55" s="2"/>
      <c r="GUU55" s="2"/>
      <c r="GUV55" s="2"/>
      <c r="GUW55" s="2"/>
      <c r="GUX55" s="2"/>
      <c r="GUY55" s="2"/>
      <c r="GUZ55" s="2"/>
      <c r="GVA55" s="2"/>
      <c r="GVB55" s="2"/>
      <c r="GVC55" s="2"/>
      <c r="GVD55" s="2"/>
      <c r="GVE55" s="2"/>
      <c r="GVF55" s="2"/>
      <c r="GVG55" s="2"/>
      <c r="GVH55" s="2"/>
      <c r="GVI55" s="2"/>
      <c r="GVJ55" s="2"/>
      <c r="GVK55" s="2"/>
      <c r="GVL55" s="2"/>
      <c r="GVM55" s="2"/>
      <c r="GVN55" s="2"/>
      <c r="GVO55" s="2"/>
      <c r="GVP55" s="2"/>
      <c r="GVQ55" s="2"/>
      <c r="GVR55" s="2"/>
      <c r="GVS55" s="2"/>
      <c r="GVT55" s="2"/>
      <c r="GVU55" s="2"/>
      <c r="GVV55" s="2"/>
      <c r="GVW55" s="2"/>
      <c r="GVX55" s="2"/>
      <c r="GVY55" s="2"/>
      <c r="GVZ55" s="2"/>
      <c r="GWA55" s="2"/>
      <c r="GWB55" s="2"/>
      <c r="GWC55" s="2"/>
      <c r="GWD55" s="2"/>
      <c r="GWE55" s="2"/>
      <c r="GWF55" s="2"/>
      <c r="GWG55" s="2"/>
      <c r="GWH55" s="2"/>
      <c r="GWI55" s="2"/>
      <c r="GWJ55" s="2"/>
      <c r="GWK55" s="2"/>
      <c r="GWL55" s="2"/>
      <c r="GWM55" s="2"/>
      <c r="GWN55" s="2"/>
      <c r="GWO55" s="2"/>
      <c r="GWP55" s="2"/>
      <c r="GWQ55" s="2"/>
      <c r="GWR55" s="2"/>
      <c r="GWS55" s="2"/>
      <c r="GWT55" s="2"/>
      <c r="GWU55" s="2"/>
      <c r="GWV55" s="2"/>
      <c r="GWW55" s="2"/>
      <c r="GWX55" s="2"/>
      <c r="GWY55" s="2"/>
      <c r="GWZ55" s="2"/>
      <c r="GXA55" s="2"/>
      <c r="GXB55" s="2"/>
      <c r="GXC55" s="2"/>
      <c r="GXD55" s="2"/>
      <c r="GXE55" s="2"/>
      <c r="GXF55" s="2"/>
      <c r="GXG55" s="2"/>
      <c r="GXH55" s="2"/>
      <c r="GXI55" s="2"/>
      <c r="GXJ55" s="2"/>
      <c r="GXK55" s="2"/>
      <c r="GXL55" s="2"/>
      <c r="GXM55" s="2"/>
      <c r="GXN55" s="2"/>
      <c r="GXO55" s="2"/>
      <c r="GXP55" s="2"/>
      <c r="GXQ55" s="2"/>
      <c r="GXR55" s="2"/>
      <c r="GXS55" s="2"/>
      <c r="GXT55" s="2"/>
      <c r="GXU55" s="2"/>
      <c r="GXV55" s="2"/>
      <c r="GXW55" s="2"/>
      <c r="GXX55" s="2"/>
      <c r="GXY55" s="2"/>
      <c r="GXZ55" s="2"/>
      <c r="GYA55" s="2"/>
      <c r="GYB55" s="2"/>
      <c r="GYC55" s="2"/>
      <c r="GYD55" s="2"/>
      <c r="GYE55" s="2"/>
      <c r="GYF55" s="2"/>
      <c r="GYG55" s="2"/>
      <c r="GYH55" s="2"/>
      <c r="GYI55" s="2"/>
      <c r="GYJ55" s="2"/>
      <c r="GYK55" s="2"/>
      <c r="GYL55" s="2"/>
      <c r="GYM55" s="2"/>
      <c r="GYN55" s="2"/>
      <c r="GYO55" s="2"/>
      <c r="GYP55" s="2"/>
      <c r="GYQ55" s="2"/>
      <c r="GYR55" s="2"/>
      <c r="GYS55" s="2"/>
      <c r="GYT55" s="2"/>
      <c r="GYU55" s="2"/>
      <c r="GYV55" s="2"/>
      <c r="GYW55" s="2"/>
      <c r="GYX55" s="2"/>
      <c r="GYY55" s="2"/>
      <c r="GYZ55" s="2"/>
      <c r="GZA55" s="2"/>
      <c r="GZB55" s="2"/>
      <c r="GZC55" s="2"/>
      <c r="GZD55" s="2"/>
      <c r="GZE55" s="2"/>
      <c r="GZF55" s="2"/>
      <c r="GZG55" s="2"/>
      <c r="GZH55" s="2"/>
      <c r="GZI55" s="2"/>
      <c r="GZJ55" s="2"/>
      <c r="GZK55" s="2"/>
      <c r="GZL55" s="2"/>
      <c r="GZM55" s="2"/>
      <c r="GZN55" s="2"/>
      <c r="GZO55" s="2"/>
      <c r="GZP55" s="2"/>
      <c r="GZQ55" s="2"/>
      <c r="GZR55" s="2"/>
      <c r="GZS55" s="2"/>
      <c r="GZT55" s="2"/>
      <c r="GZU55" s="2"/>
      <c r="GZV55" s="2"/>
      <c r="GZW55" s="2"/>
      <c r="GZX55" s="2"/>
      <c r="GZY55" s="2"/>
      <c r="GZZ55" s="2"/>
      <c r="HAA55" s="2"/>
      <c r="HAB55" s="2"/>
      <c r="HAC55" s="2"/>
      <c r="HAD55" s="2"/>
      <c r="HAE55" s="2"/>
      <c r="HAF55" s="2"/>
      <c r="HAG55" s="2"/>
      <c r="HAH55" s="2"/>
      <c r="HAI55" s="2"/>
      <c r="HAJ55" s="2"/>
      <c r="HAK55" s="2"/>
      <c r="HAL55" s="2"/>
      <c r="HAM55" s="2"/>
      <c r="HAN55" s="2"/>
      <c r="HAO55" s="2"/>
      <c r="HAP55" s="2"/>
      <c r="HAQ55" s="2"/>
      <c r="HAR55" s="2"/>
      <c r="HAS55" s="2"/>
      <c r="HAT55" s="2"/>
      <c r="HAU55" s="2"/>
      <c r="HAV55" s="2"/>
      <c r="HAW55" s="2"/>
      <c r="HAX55" s="2"/>
      <c r="HAY55" s="2"/>
      <c r="HAZ55" s="2"/>
      <c r="HBA55" s="2"/>
      <c r="HBB55" s="2"/>
      <c r="HBC55" s="2"/>
      <c r="HBD55" s="2"/>
      <c r="HBE55" s="2"/>
      <c r="HBF55" s="2"/>
      <c r="HBG55" s="2"/>
      <c r="HBH55" s="2"/>
      <c r="HBI55" s="2"/>
      <c r="HBJ55" s="2"/>
      <c r="HBK55" s="2"/>
      <c r="HBL55" s="2"/>
      <c r="HBM55" s="2"/>
      <c r="HBN55" s="2"/>
      <c r="HBO55" s="2"/>
      <c r="HBP55" s="2"/>
      <c r="HBQ55" s="2"/>
      <c r="HBR55" s="2"/>
      <c r="HBS55" s="2"/>
      <c r="HBT55" s="2"/>
      <c r="HBU55" s="2"/>
      <c r="HBV55" s="2"/>
      <c r="HBW55" s="2"/>
      <c r="HBX55" s="2"/>
      <c r="HBY55" s="2"/>
      <c r="HBZ55" s="2"/>
      <c r="HCA55" s="2"/>
      <c r="HCB55" s="2"/>
      <c r="HCC55" s="2"/>
      <c r="HCD55" s="2"/>
      <c r="HCE55" s="2"/>
      <c r="HCF55" s="2"/>
      <c r="HCG55" s="2"/>
      <c r="HCH55" s="2"/>
      <c r="HCI55" s="2"/>
      <c r="HCJ55" s="2"/>
      <c r="HCK55" s="2"/>
      <c r="HCL55" s="2"/>
      <c r="HCM55" s="2"/>
      <c r="HCN55" s="2"/>
      <c r="HCO55" s="2"/>
      <c r="HCP55" s="2"/>
      <c r="HCQ55" s="2"/>
      <c r="HCR55" s="2"/>
      <c r="HCS55" s="2"/>
      <c r="HCT55" s="2"/>
      <c r="HCU55" s="2"/>
      <c r="HCV55" s="2"/>
      <c r="HCW55" s="2"/>
      <c r="HCX55" s="2"/>
      <c r="HCY55" s="2"/>
      <c r="HCZ55" s="2"/>
      <c r="HDA55" s="2"/>
      <c r="HDB55" s="2"/>
      <c r="HDC55" s="2"/>
      <c r="HDD55" s="2"/>
      <c r="HDE55" s="2"/>
      <c r="HDF55" s="2"/>
      <c r="HDG55" s="2"/>
      <c r="HDH55" s="2"/>
      <c r="HDI55" s="2"/>
      <c r="HDJ55" s="2"/>
      <c r="HDK55" s="2"/>
      <c r="HDL55" s="2"/>
      <c r="HDM55" s="2"/>
      <c r="HDN55" s="2"/>
      <c r="HDO55" s="2"/>
      <c r="HDP55" s="2"/>
      <c r="HDQ55" s="2"/>
      <c r="HDR55" s="2"/>
      <c r="HDS55" s="2"/>
      <c r="HDT55" s="2"/>
      <c r="HDU55" s="2"/>
      <c r="HDV55" s="2"/>
      <c r="HDW55" s="2"/>
      <c r="HDX55" s="2"/>
      <c r="HDY55" s="2"/>
      <c r="HDZ55" s="2"/>
      <c r="HEA55" s="2"/>
      <c r="HEB55" s="2"/>
      <c r="HEC55" s="2"/>
      <c r="HED55" s="2"/>
      <c r="HEE55" s="2"/>
      <c r="HEF55" s="2"/>
      <c r="HEG55" s="2"/>
      <c r="HEH55" s="2"/>
      <c r="HEI55" s="2"/>
      <c r="HEJ55" s="2"/>
      <c r="HEK55" s="2"/>
      <c r="HEL55" s="2"/>
      <c r="HEM55" s="2"/>
      <c r="HEN55" s="2"/>
      <c r="HEO55" s="2"/>
      <c r="HEP55" s="2"/>
      <c r="HEQ55" s="2"/>
      <c r="HER55" s="2"/>
      <c r="HES55" s="2"/>
      <c r="HET55" s="2"/>
      <c r="HEU55" s="2"/>
      <c r="HEV55" s="2"/>
      <c r="HEW55" s="2"/>
      <c r="HEX55" s="2"/>
      <c r="HEY55" s="2"/>
      <c r="HEZ55" s="2"/>
      <c r="HFA55" s="2"/>
      <c r="HFB55" s="2"/>
      <c r="HFC55" s="2"/>
      <c r="HFD55" s="2"/>
      <c r="HFE55" s="2"/>
      <c r="HFF55" s="2"/>
      <c r="HFG55" s="2"/>
      <c r="HFH55" s="2"/>
      <c r="HFI55" s="2"/>
      <c r="HFJ55" s="2"/>
      <c r="HFK55" s="2"/>
      <c r="HFL55" s="2"/>
      <c r="HFM55" s="2"/>
      <c r="HFN55" s="2"/>
      <c r="HFO55" s="2"/>
      <c r="HFP55" s="2"/>
      <c r="HFQ55" s="2"/>
      <c r="HFR55" s="2"/>
      <c r="HFS55" s="2"/>
      <c r="HFT55" s="2"/>
      <c r="HFU55" s="2"/>
      <c r="HFV55" s="2"/>
      <c r="HFW55" s="2"/>
      <c r="HFX55" s="2"/>
      <c r="HFY55" s="2"/>
      <c r="HFZ55" s="2"/>
      <c r="HGA55" s="2"/>
      <c r="HGB55" s="2"/>
      <c r="HGC55" s="2"/>
      <c r="HGD55" s="2"/>
      <c r="HGE55" s="2"/>
      <c r="HGF55" s="2"/>
      <c r="HGG55" s="2"/>
      <c r="HGH55" s="2"/>
      <c r="HGI55" s="2"/>
      <c r="HGJ55" s="2"/>
      <c r="HGK55" s="2"/>
      <c r="HGL55" s="2"/>
      <c r="HGM55" s="2"/>
      <c r="HGN55" s="2"/>
      <c r="HGO55" s="2"/>
      <c r="HGP55" s="2"/>
      <c r="HGQ55" s="2"/>
      <c r="HGR55" s="2"/>
      <c r="HGS55" s="2"/>
      <c r="HGT55" s="2"/>
      <c r="HGU55" s="2"/>
      <c r="HGV55" s="2"/>
      <c r="HGW55" s="2"/>
      <c r="HGX55" s="2"/>
      <c r="HGY55" s="2"/>
      <c r="HGZ55" s="2"/>
      <c r="HHA55" s="2"/>
      <c r="HHB55" s="2"/>
      <c r="HHC55" s="2"/>
      <c r="HHD55" s="2"/>
      <c r="HHE55" s="2"/>
      <c r="HHF55" s="2"/>
      <c r="HHG55" s="2"/>
      <c r="HHH55" s="2"/>
      <c r="HHI55" s="2"/>
      <c r="HHJ55" s="2"/>
      <c r="HHK55" s="2"/>
      <c r="HHL55" s="2"/>
      <c r="HHM55" s="2"/>
      <c r="HHN55" s="2"/>
      <c r="HHO55" s="2"/>
      <c r="HHP55" s="2"/>
      <c r="HHQ55" s="2"/>
      <c r="HHR55" s="2"/>
      <c r="HHS55" s="2"/>
      <c r="HHT55" s="2"/>
      <c r="HHU55" s="2"/>
      <c r="HHV55" s="2"/>
      <c r="HHW55" s="2"/>
      <c r="HHX55" s="2"/>
      <c r="HHY55" s="2"/>
      <c r="HHZ55" s="2"/>
      <c r="HIA55" s="2"/>
      <c r="HIB55" s="2"/>
      <c r="HIC55" s="2"/>
      <c r="HID55" s="2"/>
      <c r="HIE55" s="2"/>
      <c r="HIF55" s="2"/>
      <c r="HIG55" s="2"/>
      <c r="HIH55" s="2"/>
      <c r="HII55" s="2"/>
      <c r="HIJ55" s="2"/>
      <c r="HIK55" s="2"/>
      <c r="HIL55" s="2"/>
      <c r="HIM55" s="2"/>
      <c r="HIN55" s="2"/>
      <c r="HIO55" s="2"/>
      <c r="HIP55" s="2"/>
      <c r="HIQ55" s="2"/>
      <c r="HIR55" s="2"/>
      <c r="HIS55" s="2"/>
      <c r="HIT55" s="2"/>
      <c r="HIU55" s="2"/>
      <c r="HIV55" s="2"/>
      <c r="HIW55" s="2"/>
      <c r="HIX55" s="2"/>
      <c r="HIY55" s="2"/>
      <c r="HIZ55" s="2"/>
      <c r="HJA55" s="2"/>
      <c r="HJB55" s="2"/>
      <c r="HJC55" s="2"/>
      <c r="HJD55" s="2"/>
      <c r="HJE55" s="2"/>
      <c r="HJF55" s="2"/>
      <c r="HJG55" s="2"/>
      <c r="HJH55" s="2"/>
      <c r="HJI55" s="2"/>
      <c r="HJJ55" s="2"/>
      <c r="HJK55" s="2"/>
      <c r="HJL55" s="2"/>
      <c r="HJM55" s="2"/>
      <c r="HJN55" s="2"/>
      <c r="HJO55" s="2"/>
      <c r="HJP55" s="2"/>
      <c r="HJQ55" s="2"/>
      <c r="HJR55" s="2"/>
      <c r="HJS55" s="2"/>
      <c r="HJT55" s="2"/>
      <c r="HJU55" s="2"/>
      <c r="HJV55" s="2"/>
      <c r="HJW55" s="2"/>
      <c r="HJX55" s="2"/>
      <c r="HJY55" s="2"/>
      <c r="HJZ55" s="2"/>
      <c r="HKA55" s="2"/>
      <c r="HKB55" s="2"/>
      <c r="HKC55" s="2"/>
      <c r="HKD55" s="2"/>
      <c r="HKE55" s="2"/>
      <c r="HKF55" s="2"/>
      <c r="HKG55" s="2"/>
      <c r="HKH55" s="2"/>
      <c r="HKI55" s="2"/>
      <c r="HKJ55" s="2"/>
      <c r="HKK55" s="2"/>
      <c r="HKL55" s="2"/>
      <c r="HKM55" s="2"/>
      <c r="HKN55" s="2"/>
      <c r="HKO55" s="2"/>
      <c r="HKP55" s="2"/>
      <c r="HKQ55" s="2"/>
      <c r="HKR55" s="2"/>
      <c r="HKS55" s="2"/>
      <c r="HKT55" s="2"/>
      <c r="HKU55" s="2"/>
      <c r="HKV55" s="2"/>
      <c r="HKW55" s="2"/>
      <c r="HKX55" s="2"/>
      <c r="HKY55" s="2"/>
      <c r="HKZ55" s="2"/>
      <c r="HLA55" s="2"/>
      <c r="HLB55" s="2"/>
      <c r="HLC55" s="2"/>
      <c r="HLD55" s="2"/>
      <c r="HLE55" s="2"/>
      <c r="HLF55" s="2"/>
      <c r="HLG55" s="2"/>
      <c r="HLH55" s="2"/>
      <c r="HLI55" s="2"/>
      <c r="HLJ55" s="2"/>
      <c r="HLK55" s="2"/>
      <c r="HLL55" s="2"/>
      <c r="HLM55" s="2"/>
      <c r="HLN55" s="2"/>
      <c r="HLO55" s="2"/>
      <c r="HLP55" s="2"/>
      <c r="HLQ55" s="2"/>
      <c r="HLR55" s="2"/>
      <c r="HLS55" s="2"/>
      <c r="HLT55" s="2"/>
      <c r="HLU55" s="2"/>
      <c r="HLV55" s="2"/>
      <c r="HLW55" s="2"/>
      <c r="HLX55" s="2"/>
      <c r="HLY55" s="2"/>
      <c r="HLZ55" s="2"/>
      <c r="HMA55" s="2"/>
      <c r="HMB55" s="2"/>
      <c r="HMC55" s="2"/>
      <c r="HMD55" s="2"/>
      <c r="HME55" s="2"/>
      <c r="HMF55" s="2"/>
      <c r="HMG55" s="2"/>
      <c r="HMH55" s="2"/>
      <c r="HMI55" s="2"/>
      <c r="HMJ55" s="2"/>
      <c r="HMK55" s="2"/>
      <c r="HML55" s="2"/>
      <c r="HMM55" s="2"/>
      <c r="HMN55" s="2"/>
      <c r="HMO55" s="2"/>
      <c r="HMP55" s="2"/>
      <c r="HMQ55" s="2"/>
      <c r="HMR55" s="2"/>
      <c r="HMS55" s="2"/>
      <c r="HMT55" s="2"/>
      <c r="HMU55" s="2"/>
      <c r="HMV55" s="2"/>
      <c r="HMW55" s="2"/>
      <c r="HMX55" s="2"/>
      <c r="HMY55" s="2"/>
      <c r="HMZ55" s="2"/>
      <c r="HNA55" s="2"/>
      <c r="HNB55" s="2"/>
      <c r="HNC55" s="2"/>
      <c r="HND55" s="2"/>
      <c r="HNE55" s="2"/>
      <c r="HNF55" s="2"/>
      <c r="HNG55" s="2"/>
      <c r="HNH55" s="2"/>
      <c r="HNI55" s="2"/>
      <c r="HNJ55" s="2"/>
      <c r="HNK55" s="2"/>
      <c r="HNL55" s="2"/>
      <c r="HNM55" s="2"/>
      <c r="HNN55" s="2"/>
      <c r="HNO55" s="2"/>
      <c r="HNP55" s="2"/>
      <c r="HNQ55" s="2"/>
      <c r="HNR55" s="2"/>
      <c r="HNS55" s="2"/>
      <c r="HNT55" s="2"/>
      <c r="HNU55" s="2"/>
      <c r="HNV55" s="2"/>
      <c r="HNW55" s="2"/>
      <c r="HNX55" s="2"/>
      <c r="HNY55" s="2"/>
      <c r="HNZ55" s="2"/>
      <c r="HOA55" s="2"/>
      <c r="HOB55" s="2"/>
      <c r="HOC55" s="2"/>
      <c r="HOD55" s="2"/>
      <c r="HOE55" s="2"/>
      <c r="HOF55" s="2"/>
      <c r="HOG55" s="2"/>
      <c r="HOH55" s="2"/>
      <c r="HOI55" s="2"/>
      <c r="HOJ55" s="2"/>
      <c r="HOK55" s="2"/>
      <c r="HOL55" s="2"/>
      <c r="HOM55" s="2"/>
      <c r="HON55" s="2"/>
      <c r="HOO55" s="2"/>
      <c r="HOP55" s="2"/>
      <c r="HOQ55" s="2"/>
      <c r="HOR55" s="2"/>
      <c r="HOS55" s="2"/>
      <c r="HOT55" s="2"/>
      <c r="HOU55" s="2"/>
      <c r="HOV55" s="2"/>
      <c r="HOW55" s="2"/>
      <c r="HOX55" s="2"/>
      <c r="HOY55" s="2"/>
      <c r="HOZ55" s="2"/>
      <c r="HPA55" s="2"/>
      <c r="HPB55" s="2"/>
      <c r="HPC55" s="2"/>
      <c r="HPD55" s="2"/>
      <c r="HPE55" s="2"/>
      <c r="HPF55" s="2"/>
      <c r="HPG55" s="2"/>
      <c r="HPH55" s="2"/>
      <c r="HPI55" s="2"/>
      <c r="HPJ55" s="2"/>
      <c r="HPK55" s="2"/>
      <c r="HPL55" s="2"/>
      <c r="HPM55" s="2"/>
      <c r="HPN55" s="2"/>
      <c r="HPO55" s="2"/>
      <c r="HPP55" s="2"/>
      <c r="HPQ55" s="2"/>
      <c r="HPR55" s="2"/>
      <c r="HPS55" s="2"/>
      <c r="HPT55" s="2"/>
      <c r="HPU55" s="2"/>
      <c r="HPV55" s="2"/>
      <c r="HPW55" s="2"/>
      <c r="HPX55" s="2"/>
      <c r="HPY55" s="2"/>
      <c r="HPZ55" s="2"/>
      <c r="HQA55" s="2"/>
      <c r="HQB55" s="2"/>
      <c r="HQC55" s="2"/>
      <c r="HQD55" s="2"/>
      <c r="HQE55" s="2"/>
      <c r="HQF55" s="2"/>
      <c r="HQG55" s="2"/>
      <c r="HQH55" s="2"/>
      <c r="HQI55" s="2"/>
      <c r="HQJ55" s="2"/>
      <c r="HQK55" s="2"/>
      <c r="HQL55" s="2"/>
      <c r="HQM55" s="2"/>
      <c r="HQN55" s="2"/>
      <c r="HQO55" s="2"/>
      <c r="HQP55" s="2"/>
      <c r="HQQ55" s="2"/>
      <c r="HQR55" s="2"/>
      <c r="HQS55" s="2"/>
      <c r="HQT55" s="2"/>
      <c r="HQU55" s="2"/>
      <c r="HQV55" s="2"/>
      <c r="HQW55" s="2"/>
      <c r="HQX55" s="2"/>
      <c r="HQY55" s="2"/>
      <c r="HQZ55" s="2"/>
      <c r="HRA55" s="2"/>
      <c r="HRB55" s="2"/>
      <c r="HRC55" s="2"/>
      <c r="HRD55" s="2"/>
      <c r="HRE55" s="2"/>
      <c r="HRF55" s="2"/>
      <c r="HRG55" s="2"/>
      <c r="HRH55" s="2"/>
      <c r="HRI55" s="2"/>
      <c r="HRJ55" s="2"/>
      <c r="HRK55" s="2"/>
      <c r="HRL55" s="2"/>
      <c r="HRM55" s="2"/>
      <c r="HRN55" s="2"/>
      <c r="HRO55" s="2"/>
      <c r="HRP55" s="2"/>
      <c r="HRQ55" s="2"/>
      <c r="HRR55" s="2"/>
      <c r="HRS55" s="2"/>
      <c r="HRT55" s="2"/>
      <c r="HRU55" s="2"/>
      <c r="HRV55" s="2"/>
      <c r="HRW55" s="2"/>
      <c r="HRX55" s="2"/>
      <c r="HRY55" s="2"/>
      <c r="HRZ55" s="2"/>
      <c r="HSA55" s="2"/>
      <c r="HSB55" s="2"/>
      <c r="HSC55" s="2"/>
      <c r="HSD55" s="2"/>
      <c r="HSE55" s="2"/>
      <c r="HSF55" s="2"/>
      <c r="HSG55" s="2"/>
      <c r="HSH55" s="2"/>
      <c r="HSI55" s="2"/>
      <c r="HSJ55" s="2"/>
      <c r="HSK55" s="2"/>
      <c r="HSL55" s="2"/>
      <c r="HSM55" s="2"/>
      <c r="HSN55" s="2"/>
      <c r="HSO55" s="2"/>
      <c r="HSP55" s="2"/>
      <c r="HSQ55" s="2"/>
      <c r="HSR55" s="2"/>
      <c r="HSS55" s="2"/>
      <c r="HST55" s="2"/>
      <c r="HSU55" s="2"/>
      <c r="HSV55" s="2"/>
      <c r="HSW55" s="2"/>
      <c r="HSX55" s="2"/>
      <c r="HSY55" s="2"/>
      <c r="HSZ55" s="2"/>
      <c r="HTA55" s="2"/>
      <c r="HTB55" s="2"/>
      <c r="HTC55" s="2"/>
      <c r="HTD55" s="2"/>
      <c r="HTE55" s="2"/>
      <c r="HTF55" s="2"/>
      <c r="HTG55" s="2"/>
      <c r="HTH55" s="2"/>
      <c r="HTI55" s="2"/>
      <c r="HTJ55" s="2"/>
      <c r="HTK55" s="2"/>
      <c r="HTL55" s="2"/>
      <c r="HTM55" s="2"/>
      <c r="HTN55" s="2"/>
      <c r="HTO55" s="2"/>
      <c r="HTP55" s="2"/>
      <c r="HTQ55" s="2"/>
      <c r="HTR55" s="2"/>
      <c r="HTS55" s="2"/>
      <c r="HTT55" s="2"/>
      <c r="HTU55" s="2"/>
      <c r="HTV55" s="2"/>
      <c r="HTW55" s="2"/>
      <c r="HTX55" s="2"/>
      <c r="HTY55" s="2"/>
      <c r="HTZ55" s="2"/>
      <c r="HUA55" s="2"/>
      <c r="HUB55" s="2"/>
      <c r="HUC55" s="2"/>
      <c r="HUD55" s="2"/>
      <c r="HUE55" s="2"/>
      <c r="HUF55" s="2"/>
      <c r="HUG55" s="2"/>
      <c r="HUH55" s="2"/>
      <c r="HUI55" s="2"/>
      <c r="HUJ55" s="2"/>
      <c r="HUK55" s="2"/>
      <c r="HUL55" s="2"/>
      <c r="HUM55" s="2"/>
      <c r="HUN55" s="2"/>
      <c r="HUO55" s="2"/>
      <c r="HUP55" s="2"/>
      <c r="HUQ55" s="2"/>
      <c r="HUR55" s="2"/>
      <c r="HUS55" s="2"/>
      <c r="HUT55" s="2"/>
      <c r="HUU55" s="2"/>
      <c r="HUV55" s="2"/>
      <c r="HUW55" s="2"/>
      <c r="HUX55" s="2"/>
      <c r="HUY55" s="2"/>
      <c r="HUZ55" s="2"/>
      <c r="HVA55" s="2"/>
      <c r="HVB55" s="2"/>
      <c r="HVC55" s="2"/>
      <c r="HVD55" s="2"/>
      <c r="HVE55" s="2"/>
      <c r="HVF55" s="2"/>
      <c r="HVG55" s="2"/>
      <c r="HVH55" s="2"/>
      <c r="HVI55" s="2"/>
      <c r="HVJ55" s="2"/>
      <c r="HVK55" s="2"/>
      <c r="HVL55" s="2"/>
      <c r="HVM55" s="2"/>
      <c r="HVN55" s="2"/>
      <c r="HVO55" s="2"/>
      <c r="HVP55" s="2"/>
      <c r="HVQ55" s="2"/>
      <c r="HVR55" s="2"/>
      <c r="HVS55" s="2"/>
      <c r="HVT55" s="2"/>
      <c r="HVU55" s="2"/>
      <c r="HVV55" s="2"/>
      <c r="HVW55" s="2"/>
      <c r="HVX55" s="2"/>
      <c r="HVY55" s="2"/>
      <c r="HVZ55" s="2"/>
      <c r="HWA55" s="2"/>
      <c r="HWB55" s="2"/>
      <c r="HWC55" s="2"/>
      <c r="HWD55" s="2"/>
      <c r="HWE55" s="2"/>
      <c r="HWF55" s="2"/>
      <c r="HWG55" s="2"/>
      <c r="HWH55" s="2"/>
      <c r="HWI55" s="2"/>
      <c r="HWJ55" s="2"/>
      <c r="HWK55" s="2"/>
      <c r="HWL55" s="2"/>
      <c r="HWM55" s="2"/>
      <c r="HWN55" s="2"/>
      <c r="HWO55" s="2"/>
      <c r="HWP55" s="2"/>
      <c r="HWQ55" s="2"/>
      <c r="HWR55" s="2"/>
      <c r="HWS55" s="2"/>
      <c r="HWT55" s="2"/>
      <c r="HWU55" s="2"/>
      <c r="HWV55" s="2"/>
      <c r="HWW55" s="2"/>
      <c r="HWX55" s="2"/>
      <c r="HWY55" s="2"/>
      <c r="HWZ55" s="2"/>
      <c r="HXA55" s="2"/>
      <c r="HXB55" s="2"/>
      <c r="HXC55" s="2"/>
      <c r="HXD55" s="2"/>
      <c r="HXE55" s="2"/>
      <c r="HXF55" s="2"/>
      <c r="HXG55" s="2"/>
      <c r="HXH55" s="2"/>
      <c r="HXI55" s="2"/>
      <c r="HXJ55" s="2"/>
      <c r="HXK55" s="2"/>
      <c r="HXL55" s="2"/>
      <c r="HXM55" s="2"/>
      <c r="HXN55" s="2"/>
      <c r="HXO55" s="2"/>
      <c r="HXP55" s="2"/>
      <c r="HXQ55" s="2"/>
      <c r="HXR55" s="2"/>
      <c r="HXS55" s="2"/>
      <c r="HXT55" s="2"/>
      <c r="HXU55" s="2"/>
      <c r="HXV55" s="2"/>
      <c r="HXW55" s="2"/>
      <c r="HXX55" s="2"/>
      <c r="HXY55" s="2"/>
      <c r="HXZ55" s="2"/>
      <c r="HYA55" s="2"/>
      <c r="HYB55" s="2"/>
      <c r="HYC55" s="2"/>
      <c r="HYD55" s="2"/>
      <c r="HYE55" s="2"/>
      <c r="HYF55" s="2"/>
      <c r="HYG55" s="2"/>
      <c r="HYH55" s="2"/>
      <c r="HYI55" s="2"/>
      <c r="HYJ55" s="2"/>
      <c r="HYK55" s="2"/>
      <c r="HYL55" s="2"/>
      <c r="HYM55" s="2"/>
      <c r="HYN55" s="2"/>
      <c r="HYO55" s="2"/>
      <c r="HYP55" s="2"/>
      <c r="HYQ55" s="2"/>
      <c r="HYR55" s="2"/>
      <c r="HYS55" s="2"/>
      <c r="HYT55" s="2"/>
      <c r="HYU55" s="2"/>
      <c r="HYV55" s="2"/>
      <c r="HYW55" s="2"/>
      <c r="HYX55" s="2"/>
      <c r="HYY55" s="2"/>
      <c r="HYZ55" s="2"/>
      <c r="HZA55" s="2"/>
      <c r="HZB55" s="2"/>
      <c r="HZC55" s="2"/>
      <c r="HZD55" s="2"/>
      <c r="HZE55" s="2"/>
      <c r="HZF55" s="2"/>
      <c r="HZG55" s="2"/>
      <c r="HZH55" s="2"/>
      <c r="HZI55" s="2"/>
      <c r="HZJ55" s="2"/>
      <c r="HZK55" s="2"/>
      <c r="HZL55" s="2"/>
      <c r="HZM55" s="2"/>
      <c r="HZN55" s="2"/>
      <c r="HZO55" s="2"/>
      <c r="HZP55" s="2"/>
      <c r="HZQ55" s="2"/>
      <c r="HZR55" s="2"/>
      <c r="HZS55" s="2"/>
      <c r="HZT55" s="2"/>
      <c r="HZU55" s="2"/>
      <c r="HZV55" s="2"/>
      <c r="HZW55" s="2"/>
      <c r="HZX55" s="2"/>
      <c r="HZY55" s="2"/>
      <c r="HZZ55" s="2"/>
      <c r="IAA55" s="2"/>
      <c r="IAB55" s="2"/>
      <c r="IAC55" s="2"/>
      <c r="IAD55" s="2"/>
      <c r="IAE55" s="2"/>
      <c r="IAF55" s="2"/>
      <c r="IAG55" s="2"/>
      <c r="IAH55" s="2"/>
      <c r="IAI55" s="2"/>
      <c r="IAJ55" s="2"/>
      <c r="IAK55" s="2"/>
      <c r="IAL55" s="2"/>
      <c r="IAM55" s="2"/>
      <c r="IAN55" s="2"/>
      <c r="IAO55" s="2"/>
      <c r="IAP55" s="2"/>
      <c r="IAQ55" s="2"/>
      <c r="IAR55" s="2"/>
      <c r="IAS55" s="2"/>
      <c r="IAT55" s="2"/>
      <c r="IAU55" s="2"/>
      <c r="IAV55" s="2"/>
      <c r="IAW55" s="2"/>
      <c r="IAX55" s="2"/>
      <c r="IAY55" s="2"/>
      <c r="IAZ55" s="2"/>
      <c r="IBA55" s="2"/>
      <c r="IBB55" s="2"/>
      <c r="IBC55" s="2"/>
      <c r="IBD55" s="2"/>
      <c r="IBE55" s="2"/>
      <c r="IBF55" s="2"/>
      <c r="IBG55" s="2"/>
      <c r="IBH55" s="2"/>
      <c r="IBI55" s="2"/>
      <c r="IBJ55" s="2"/>
      <c r="IBK55" s="2"/>
      <c r="IBL55" s="2"/>
      <c r="IBM55" s="2"/>
      <c r="IBN55" s="2"/>
      <c r="IBO55" s="2"/>
      <c r="IBP55" s="2"/>
      <c r="IBQ55" s="2"/>
      <c r="IBR55" s="2"/>
      <c r="IBS55" s="2"/>
      <c r="IBT55" s="2"/>
      <c r="IBU55" s="2"/>
      <c r="IBV55" s="2"/>
      <c r="IBW55" s="2"/>
      <c r="IBX55" s="2"/>
      <c r="IBY55" s="2"/>
      <c r="IBZ55" s="2"/>
      <c r="ICA55" s="2"/>
      <c r="ICB55" s="2"/>
      <c r="ICC55" s="2"/>
      <c r="ICD55" s="2"/>
      <c r="ICE55" s="2"/>
      <c r="ICF55" s="2"/>
      <c r="ICG55" s="2"/>
      <c r="ICH55" s="2"/>
      <c r="ICI55" s="2"/>
      <c r="ICJ55" s="2"/>
      <c r="ICK55" s="2"/>
      <c r="ICL55" s="2"/>
      <c r="ICM55" s="2"/>
      <c r="ICN55" s="2"/>
      <c r="ICO55" s="2"/>
      <c r="ICP55" s="2"/>
      <c r="ICQ55" s="2"/>
      <c r="ICR55" s="2"/>
      <c r="ICS55" s="2"/>
      <c r="ICT55" s="2"/>
      <c r="ICU55" s="2"/>
      <c r="ICV55" s="2"/>
      <c r="ICW55" s="2"/>
      <c r="ICX55" s="2"/>
      <c r="ICY55" s="2"/>
      <c r="ICZ55" s="2"/>
      <c r="IDA55" s="2"/>
      <c r="IDB55" s="2"/>
      <c r="IDC55" s="2"/>
      <c r="IDD55" s="2"/>
      <c r="IDE55" s="2"/>
      <c r="IDF55" s="2"/>
      <c r="IDG55" s="2"/>
      <c r="IDH55" s="2"/>
      <c r="IDI55" s="2"/>
      <c r="IDJ55" s="2"/>
      <c r="IDK55" s="2"/>
      <c r="IDL55" s="2"/>
      <c r="IDM55" s="2"/>
      <c r="IDN55" s="2"/>
      <c r="IDO55" s="2"/>
      <c r="IDP55" s="2"/>
      <c r="IDQ55" s="2"/>
      <c r="IDR55" s="2"/>
      <c r="IDS55" s="2"/>
      <c r="IDT55" s="2"/>
      <c r="IDU55" s="2"/>
      <c r="IDV55" s="2"/>
      <c r="IDW55" s="2"/>
      <c r="IDX55" s="2"/>
      <c r="IDY55" s="2"/>
      <c r="IDZ55" s="2"/>
      <c r="IEA55" s="2"/>
      <c r="IEB55" s="2"/>
      <c r="IEC55" s="2"/>
      <c r="IED55" s="2"/>
      <c r="IEE55" s="2"/>
      <c r="IEF55" s="2"/>
      <c r="IEG55" s="2"/>
      <c r="IEH55" s="2"/>
      <c r="IEI55" s="2"/>
      <c r="IEJ55" s="2"/>
      <c r="IEK55" s="2"/>
      <c r="IEL55" s="2"/>
      <c r="IEM55" s="2"/>
      <c r="IEN55" s="2"/>
      <c r="IEO55" s="2"/>
      <c r="IEP55" s="2"/>
      <c r="IEQ55" s="2"/>
      <c r="IER55" s="2"/>
      <c r="IES55" s="2"/>
      <c r="IET55" s="2"/>
      <c r="IEU55" s="2"/>
      <c r="IEV55" s="2"/>
      <c r="IEW55" s="2"/>
      <c r="IEX55" s="2"/>
      <c r="IEY55" s="2"/>
      <c r="IEZ55" s="2"/>
      <c r="IFA55" s="2"/>
      <c r="IFB55" s="2"/>
      <c r="IFC55" s="2"/>
      <c r="IFD55" s="2"/>
      <c r="IFE55" s="2"/>
      <c r="IFF55" s="2"/>
      <c r="IFG55" s="2"/>
      <c r="IFH55" s="2"/>
      <c r="IFI55" s="2"/>
      <c r="IFJ55" s="2"/>
      <c r="IFK55" s="2"/>
      <c r="IFL55" s="2"/>
      <c r="IFM55" s="2"/>
      <c r="IFN55" s="2"/>
      <c r="IFO55" s="2"/>
      <c r="IFP55" s="2"/>
      <c r="IFQ55" s="2"/>
      <c r="IFR55" s="2"/>
      <c r="IFS55" s="2"/>
      <c r="IFT55" s="2"/>
      <c r="IFU55" s="2"/>
      <c r="IFV55" s="2"/>
      <c r="IFW55" s="2"/>
      <c r="IFX55" s="2"/>
      <c r="IFY55" s="2"/>
      <c r="IFZ55" s="2"/>
      <c r="IGA55" s="2"/>
      <c r="IGB55" s="2"/>
      <c r="IGC55" s="2"/>
      <c r="IGD55" s="2"/>
      <c r="IGE55" s="2"/>
      <c r="IGF55" s="2"/>
      <c r="IGG55" s="2"/>
      <c r="IGH55" s="2"/>
      <c r="IGI55" s="2"/>
      <c r="IGJ55" s="2"/>
      <c r="IGK55" s="2"/>
      <c r="IGL55" s="2"/>
      <c r="IGM55" s="2"/>
      <c r="IGN55" s="2"/>
      <c r="IGO55" s="2"/>
      <c r="IGP55" s="2"/>
      <c r="IGQ55" s="2"/>
      <c r="IGR55" s="2"/>
      <c r="IGS55" s="2"/>
      <c r="IGT55" s="2"/>
      <c r="IGU55" s="2"/>
      <c r="IGV55" s="2"/>
      <c r="IGW55" s="2"/>
      <c r="IGX55" s="2"/>
      <c r="IGY55" s="2"/>
      <c r="IGZ55" s="2"/>
      <c r="IHA55" s="2"/>
      <c r="IHB55" s="2"/>
      <c r="IHC55" s="2"/>
      <c r="IHD55" s="2"/>
      <c r="IHE55" s="2"/>
      <c r="IHF55" s="2"/>
      <c r="IHG55" s="2"/>
      <c r="IHH55" s="2"/>
      <c r="IHI55" s="2"/>
      <c r="IHJ55" s="2"/>
      <c r="IHK55" s="2"/>
      <c r="IHL55" s="2"/>
      <c r="IHM55" s="2"/>
      <c r="IHN55" s="2"/>
      <c r="IHO55" s="2"/>
      <c r="IHP55" s="2"/>
      <c r="IHQ55" s="2"/>
      <c r="IHR55" s="2"/>
      <c r="IHS55" s="2"/>
      <c r="IHT55" s="2"/>
      <c r="IHU55" s="2"/>
      <c r="IHV55" s="2"/>
      <c r="IHW55" s="2"/>
      <c r="IHX55" s="2"/>
      <c r="IHY55" s="2"/>
      <c r="IHZ55" s="2"/>
      <c r="IIA55" s="2"/>
      <c r="IIB55" s="2"/>
      <c r="IIC55" s="2"/>
      <c r="IID55" s="2"/>
      <c r="IIE55" s="2"/>
      <c r="IIF55" s="2"/>
      <c r="IIG55" s="2"/>
      <c r="IIH55" s="2"/>
      <c r="III55" s="2"/>
      <c r="IIJ55" s="2"/>
      <c r="IIK55" s="2"/>
      <c r="IIL55" s="2"/>
      <c r="IIM55" s="2"/>
      <c r="IIN55" s="2"/>
      <c r="IIO55" s="2"/>
      <c r="IIP55" s="2"/>
      <c r="IIQ55" s="2"/>
      <c r="IIR55" s="2"/>
      <c r="IIS55" s="2"/>
      <c r="IIT55" s="2"/>
      <c r="IIU55" s="2"/>
      <c r="IIV55" s="2"/>
      <c r="IIW55" s="2"/>
      <c r="IIX55" s="2"/>
      <c r="IIY55" s="2"/>
      <c r="IIZ55" s="2"/>
      <c r="IJA55" s="2"/>
      <c r="IJB55" s="2"/>
      <c r="IJC55" s="2"/>
      <c r="IJD55" s="2"/>
      <c r="IJE55" s="2"/>
      <c r="IJF55" s="2"/>
      <c r="IJG55" s="2"/>
      <c r="IJH55" s="2"/>
      <c r="IJI55" s="2"/>
      <c r="IJJ55" s="2"/>
      <c r="IJK55" s="2"/>
      <c r="IJL55" s="2"/>
      <c r="IJM55" s="2"/>
      <c r="IJN55" s="2"/>
      <c r="IJO55" s="2"/>
      <c r="IJP55" s="2"/>
      <c r="IJQ55" s="2"/>
      <c r="IJR55" s="2"/>
      <c r="IJS55" s="2"/>
      <c r="IJT55" s="2"/>
      <c r="IJU55" s="2"/>
      <c r="IJV55" s="2"/>
      <c r="IJW55" s="2"/>
      <c r="IJX55" s="2"/>
      <c r="IJY55" s="2"/>
      <c r="IJZ55" s="2"/>
      <c r="IKA55" s="2"/>
      <c r="IKB55" s="2"/>
      <c r="IKC55" s="2"/>
      <c r="IKD55" s="2"/>
      <c r="IKE55" s="2"/>
      <c r="IKF55" s="2"/>
      <c r="IKG55" s="2"/>
      <c r="IKH55" s="2"/>
      <c r="IKI55" s="2"/>
      <c r="IKJ55" s="2"/>
      <c r="IKK55" s="2"/>
      <c r="IKL55" s="2"/>
      <c r="IKM55" s="2"/>
      <c r="IKN55" s="2"/>
      <c r="IKO55" s="2"/>
      <c r="IKP55" s="2"/>
      <c r="IKQ55" s="2"/>
      <c r="IKR55" s="2"/>
      <c r="IKS55" s="2"/>
      <c r="IKT55" s="2"/>
      <c r="IKU55" s="2"/>
      <c r="IKV55" s="2"/>
      <c r="IKW55" s="2"/>
      <c r="IKX55" s="2"/>
      <c r="IKY55" s="2"/>
      <c r="IKZ55" s="2"/>
      <c r="ILA55" s="2"/>
      <c r="ILB55" s="2"/>
      <c r="ILC55" s="2"/>
      <c r="ILD55" s="2"/>
      <c r="ILE55" s="2"/>
      <c r="ILF55" s="2"/>
      <c r="ILG55" s="2"/>
      <c r="ILH55" s="2"/>
      <c r="ILI55" s="2"/>
      <c r="ILJ55" s="2"/>
      <c r="ILK55" s="2"/>
      <c r="ILL55" s="2"/>
      <c r="ILM55" s="2"/>
      <c r="ILN55" s="2"/>
      <c r="ILO55" s="2"/>
      <c r="ILP55" s="2"/>
      <c r="ILQ55" s="2"/>
      <c r="ILR55" s="2"/>
      <c r="ILS55" s="2"/>
      <c r="ILT55" s="2"/>
      <c r="ILU55" s="2"/>
      <c r="ILV55" s="2"/>
      <c r="ILW55" s="2"/>
      <c r="ILX55" s="2"/>
      <c r="ILY55" s="2"/>
      <c r="ILZ55" s="2"/>
      <c r="IMA55" s="2"/>
      <c r="IMB55" s="2"/>
      <c r="IMC55" s="2"/>
      <c r="IMD55" s="2"/>
      <c r="IME55" s="2"/>
      <c r="IMF55" s="2"/>
      <c r="IMG55" s="2"/>
      <c r="IMH55" s="2"/>
      <c r="IMI55" s="2"/>
      <c r="IMJ55" s="2"/>
      <c r="IMK55" s="2"/>
      <c r="IML55" s="2"/>
      <c r="IMM55" s="2"/>
      <c r="IMN55" s="2"/>
      <c r="IMO55" s="2"/>
      <c r="IMP55" s="2"/>
      <c r="IMQ55" s="2"/>
      <c r="IMR55" s="2"/>
      <c r="IMS55" s="2"/>
      <c r="IMT55" s="2"/>
      <c r="IMU55" s="2"/>
      <c r="IMV55" s="2"/>
      <c r="IMW55" s="2"/>
      <c r="IMX55" s="2"/>
      <c r="IMY55" s="2"/>
      <c r="IMZ55" s="2"/>
      <c r="INA55" s="2"/>
      <c r="INB55" s="2"/>
      <c r="INC55" s="2"/>
      <c r="IND55" s="2"/>
      <c r="INE55" s="2"/>
      <c r="INF55" s="2"/>
      <c r="ING55" s="2"/>
      <c r="INH55" s="2"/>
      <c r="INI55" s="2"/>
      <c r="INJ55" s="2"/>
      <c r="INK55" s="2"/>
      <c r="INL55" s="2"/>
      <c r="INM55" s="2"/>
      <c r="INN55" s="2"/>
      <c r="INO55" s="2"/>
      <c r="INP55" s="2"/>
      <c r="INQ55" s="2"/>
      <c r="INR55" s="2"/>
      <c r="INS55" s="2"/>
      <c r="INT55" s="2"/>
      <c r="INU55" s="2"/>
      <c r="INV55" s="2"/>
      <c r="INW55" s="2"/>
      <c r="INX55" s="2"/>
      <c r="INY55" s="2"/>
      <c r="INZ55" s="2"/>
      <c r="IOA55" s="2"/>
      <c r="IOB55" s="2"/>
      <c r="IOC55" s="2"/>
      <c r="IOD55" s="2"/>
      <c r="IOE55" s="2"/>
      <c r="IOF55" s="2"/>
      <c r="IOG55" s="2"/>
      <c r="IOH55" s="2"/>
      <c r="IOI55" s="2"/>
      <c r="IOJ55" s="2"/>
      <c r="IOK55" s="2"/>
      <c r="IOL55" s="2"/>
      <c r="IOM55" s="2"/>
      <c r="ION55" s="2"/>
      <c r="IOO55" s="2"/>
      <c r="IOP55" s="2"/>
      <c r="IOQ55" s="2"/>
      <c r="IOR55" s="2"/>
      <c r="IOS55" s="2"/>
      <c r="IOT55" s="2"/>
      <c r="IOU55" s="2"/>
      <c r="IOV55" s="2"/>
      <c r="IOW55" s="2"/>
      <c r="IOX55" s="2"/>
      <c r="IOY55" s="2"/>
      <c r="IOZ55" s="2"/>
      <c r="IPA55" s="2"/>
      <c r="IPB55" s="2"/>
      <c r="IPC55" s="2"/>
      <c r="IPD55" s="2"/>
      <c r="IPE55" s="2"/>
      <c r="IPF55" s="2"/>
      <c r="IPG55" s="2"/>
      <c r="IPH55" s="2"/>
      <c r="IPI55" s="2"/>
      <c r="IPJ55" s="2"/>
      <c r="IPK55" s="2"/>
      <c r="IPL55" s="2"/>
      <c r="IPM55" s="2"/>
      <c r="IPN55" s="2"/>
      <c r="IPO55" s="2"/>
      <c r="IPP55" s="2"/>
      <c r="IPQ55" s="2"/>
      <c r="IPR55" s="2"/>
      <c r="IPS55" s="2"/>
      <c r="IPT55" s="2"/>
      <c r="IPU55" s="2"/>
      <c r="IPV55" s="2"/>
      <c r="IPW55" s="2"/>
      <c r="IPX55" s="2"/>
      <c r="IPY55" s="2"/>
      <c r="IPZ55" s="2"/>
      <c r="IQA55" s="2"/>
      <c r="IQB55" s="2"/>
      <c r="IQC55" s="2"/>
      <c r="IQD55" s="2"/>
      <c r="IQE55" s="2"/>
      <c r="IQF55" s="2"/>
      <c r="IQG55" s="2"/>
      <c r="IQH55" s="2"/>
      <c r="IQI55" s="2"/>
      <c r="IQJ55" s="2"/>
      <c r="IQK55" s="2"/>
      <c r="IQL55" s="2"/>
      <c r="IQM55" s="2"/>
      <c r="IQN55" s="2"/>
      <c r="IQO55" s="2"/>
      <c r="IQP55" s="2"/>
      <c r="IQQ55" s="2"/>
      <c r="IQR55" s="2"/>
      <c r="IQS55" s="2"/>
      <c r="IQT55" s="2"/>
      <c r="IQU55" s="2"/>
      <c r="IQV55" s="2"/>
      <c r="IQW55" s="2"/>
      <c r="IQX55" s="2"/>
      <c r="IQY55" s="2"/>
      <c r="IQZ55" s="2"/>
      <c r="IRA55" s="2"/>
      <c r="IRB55" s="2"/>
      <c r="IRC55" s="2"/>
      <c r="IRD55" s="2"/>
      <c r="IRE55" s="2"/>
      <c r="IRF55" s="2"/>
      <c r="IRG55" s="2"/>
      <c r="IRH55" s="2"/>
      <c r="IRI55" s="2"/>
      <c r="IRJ55" s="2"/>
      <c r="IRK55" s="2"/>
      <c r="IRL55" s="2"/>
      <c r="IRM55" s="2"/>
      <c r="IRN55" s="2"/>
      <c r="IRO55" s="2"/>
      <c r="IRP55" s="2"/>
      <c r="IRQ55" s="2"/>
      <c r="IRR55" s="2"/>
      <c r="IRS55" s="2"/>
      <c r="IRT55" s="2"/>
      <c r="IRU55" s="2"/>
      <c r="IRV55" s="2"/>
      <c r="IRW55" s="2"/>
      <c r="IRX55" s="2"/>
      <c r="IRY55" s="2"/>
      <c r="IRZ55" s="2"/>
      <c r="ISA55" s="2"/>
      <c r="ISB55" s="2"/>
      <c r="ISC55" s="2"/>
      <c r="ISD55" s="2"/>
      <c r="ISE55" s="2"/>
      <c r="ISF55" s="2"/>
      <c r="ISG55" s="2"/>
      <c r="ISH55" s="2"/>
      <c r="ISI55" s="2"/>
      <c r="ISJ55" s="2"/>
      <c r="ISK55" s="2"/>
      <c r="ISL55" s="2"/>
      <c r="ISM55" s="2"/>
      <c r="ISN55" s="2"/>
      <c r="ISO55" s="2"/>
      <c r="ISP55" s="2"/>
      <c r="ISQ55" s="2"/>
      <c r="ISR55" s="2"/>
      <c r="ISS55" s="2"/>
      <c r="IST55" s="2"/>
      <c r="ISU55" s="2"/>
      <c r="ISV55" s="2"/>
      <c r="ISW55" s="2"/>
      <c r="ISX55" s="2"/>
      <c r="ISY55" s="2"/>
      <c r="ISZ55" s="2"/>
      <c r="ITA55" s="2"/>
      <c r="ITB55" s="2"/>
      <c r="ITC55" s="2"/>
      <c r="ITD55" s="2"/>
      <c r="ITE55" s="2"/>
      <c r="ITF55" s="2"/>
      <c r="ITG55" s="2"/>
      <c r="ITH55" s="2"/>
      <c r="ITI55" s="2"/>
      <c r="ITJ55" s="2"/>
      <c r="ITK55" s="2"/>
      <c r="ITL55" s="2"/>
      <c r="ITM55" s="2"/>
      <c r="ITN55" s="2"/>
      <c r="ITO55" s="2"/>
      <c r="ITP55" s="2"/>
      <c r="ITQ55" s="2"/>
      <c r="ITR55" s="2"/>
      <c r="ITS55" s="2"/>
      <c r="ITT55" s="2"/>
      <c r="ITU55" s="2"/>
      <c r="ITV55" s="2"/>
      <c r="ITW55" s="2"/>
      <c r="ITX55" s="2"/>
      <c r="ITY55" s="2"/>
      <c r="ITZ55" s="2"/>
      <c r="IUA55" s="2"/>
      <c r="IUB55" s="2"/>
      <c r="IUC55" s="2"/>
      <c r="IUD55" s="2"/>
      <c r="IUE55" s="2"/>
      <c r="IUF55" s="2"/>
      <c r="IUG55" s="2"/>
      <c r="IUH55" s="2"/>
      <c r="IUI55" s="2"/>
      <c r="IUJ55" s="2"/>
      <c r="IUK55" s="2"/>
      <c r="IUL55" s="2"/>
      <c r="IUM55" s="2"/>
      <c r="IUN55" s="2"/>
      <c r="IUO55" s="2"/>
      <c r="IUP55" s="2"/>
      <c r="IUQ55" s="2"/>
      <c r="IUR55" s="2"/>
      <c r="IUS55" s="2"/>
      <c r="IUT55" s="2"/>
      <c r="IUU55" s="2"/>
      <c r="IUV55" s="2"/>
      <c r="IUW55" s="2"/>
      <c r="IUX55" s="2"/>
      <c r="IUY55" s="2"/>
      <c r="IUZ55" s="2"/>
      <c r="IVA55" s="2"/>
      <c r="IVB55" s="2"/>
      <c r="IVC55" s="2"/>
      <c r="IVD55" s="2"/>
      <c r="IVE55" s="2"/>
      <c r="IVF55" s="2"/>
      <c r="IVG55" s="2"/>
      <c r="IVH55" s="2"/>
      <c r="IVI55" s="2"/>
      <c r="IVJ55" s="2"/>
      <c r="IVK55" s="2"/>
      <c r="IVL55" s="2"/>
      <c r="IVM55" s="2"/>
      <c r="IVN55" s="2"/>
      <c r="IVO55" s="2"/>
      <c r="IVP55" s="2"/>
      <c r="IVQ55" s="2"/>
      <c r="IVR55" s="2"/>
      <c r="IVS55" s="2"/>
      <c r="IVT55" s="2"/>
      <c r="IVU55" s="2"/>
      <c r="IVV55" s="2"/>
      <c r="IVW55" s="2"/>
      <c r="IVX55" s="2"/>
      <c r="IVY55" s="2"/>
      <c r="IVZ55" s="2"/>
      <c r="IWA55" s="2"/>
      <c r="IWB55" s="2"/>
      <c r="IWC55" s="2"/>
      <c r="IWD55" s="2"/>
      <c r="IWE55" s="2"/>
      <c r="IWF55" s="2"/>
      <c r="IWG55" s="2"/>
      <c r="IWH55" s="2"/>
      <c r="IWI55" s="2"/>
      <c r="IWJ55" s="2"/>
      <c r="IWK55" s="2"/>
      <c r="IWL55" s="2"/>
      <c r="IWM55" s="2"/>
      <c r="IWN55" s="2"/>
      <c r="IWO55" s="2"/>
      <c r="IWP55" s="2"/>
      <c r="IWQ55" s="2"/>
      <c r="IWR55" s="2"/>
      <c r="IWS55" s="2"/>
      <c r="IWT55" s="2"/>
      <c r="IWU55" s="2"/>
      <c r="IWV55" s="2"/>
      <c r="IWW55" s="2"/>
      <c r="IWX55" s="2"/>
      <c r="IWY55" s="2"/>
      <c r="IWZ55" s="2"/>
      <c r="IXA55" s="2"/>
      <c r="IXB55" s="2"/>
      <c r="IXC55" s="2"/>
      <c r="IXD55" s="2"/>
      <c r="IXE55" s="2"/>
      <c r="IXF55" s="2"/>
      <c r="IXG55" s="2"/>
      <c r="IXH55" s="2"/>
      <c r="IXI55" s="2"/>
      <c r="IXJ55" s="2"/>
      <c r="IXK55" s="2"/>
      <c r="IXL55" s="2"/>
      <c r="IXM55" s="2"/>
      <c r="IXN55" s="2"/>
      <c r="IXO55" s="2"/>
      <c r="IXP55" s="2"/>
      <c r="IXQ55" s="2"/>
      <c r="IXR55" s="2"/>
      <c r="IXS55" s="2"/>
      <c r="IXT55" s="2"/>
      <c r="IXU55" s="2"/>
      <c r="IXV55" s="2"/>
      <c r="IXW55" s="2"/>
      <c r="IXX55" s="2"/>
      <c r="IXY55" s="2"/>
      <c r="IXZ55" s="2"/>
      <c r="IYA55" s="2"/>
      <c r="IYB55" s="2"/>
      <c r="IYC55" s="2"/>
      <c r="IYD55" s="2"/>
      <c r="IYE55" s="2"/>
      <c r="IYF55" s="2"/>
      <c r="IYG55" s="2"/>
      <c r="IYH55" s="2"/>
      <c r="IYI55" s="2"/>
      <c r="IYJ55" s="2"/>
      <c r="IYK55" s="2"/>
      <c r="IYL55" s="2"/>
      <c r="IYM55" s="2"/>
      <c r="IYN55" s="2"/>
      <c r="IYO55" s="2"/>
      <c r="IYP55" s="2"/>
      <c r="IYQ55" s="2"/>
      <c r="IYR55" s="2"/>
      <c r="IYS55" s="2"/>
      <c r="IYT55" s="2"/>
      <c r="IYU55" s="2"/>
      <c r="IYV55" s="2"/>
      <c r="IYW55" s="2"/>
      <c r="IYX55" s="2"/>
      <c r="IYY55" s="2"/>
      <c r="IYZ55" s="2"/>
      <c r="IZA55" s="2"/>
      <c r="IZB55" s="2"/>
      <c r="IZC55" s="2"/>
      <c r="IZD55" s="2"/>
      <c r="IZE55" s="2"/>
      <c r="IZF55" s="2"/>
      <c r="IZG55" s="2"/>
      <c r="IZH55" s="2"/>
      <c r="IZI55" s="2"/>
      <c r="IZJ55" s="2"/>
      <c r="IZK55" s="2"/>
      <c r="IZL55" s="2"/>
      <c r="IZM55" s="2"/>
      <c r="IZN55" s="2"/>
      <c r="IZO55" s="2"/>
      <c r="IZP55" s="2"/>
      <c r="IZQ55" s="2"/>
      <c r="IZR55" s="2"/>
      <c r="IZS55" s="2"/>
      <c r="IZT55" s="2"/>
      <c r="IZU55" s="2"/>
      <c r="IZV55" s="2"/>
      <c r="IZW55" s="2"/>
      <c r="IZX55" s="2"/>
      <c r="IZY55" s="2"/>
      <c r="IZZ55" s="2"/>
      <c r="JAA55" s="2"/>
      <c r="JAB55" s="2"/>
      <c r="JAC55" s="2"/>
      <c r="JAD55" s="2"/>
      <c r="JAE55" s="2"/>
      <c r="JAF55" s="2"/>
      <c r="JAG55" s="2"/>
      <c r="JAH55" s="2"/>
      <c r="JAI55" s="2"/>
      <c r="JAJ55" s="2"/>
      <c r="JAK55" s="2"/>
      <c r="JAL55" s="2"/>
      <c r="JAM55" s="2"/>
      <c r="JAN55" s="2"/>
      <c r="JAO55" s="2"/>
      <c r="JAP55" s="2"/>
      <c r="JAQ55" s="2"/>
      <c r="JAR55" s="2"/>
      <c r="JAS55" s="2"/>
      <c r="JAT55" s="2"/>
      <c r="JAU55" s="2"/>
      <c r="JAV55" s="2"/>
      <c r="JAW55" s="2"/>
      <c r="JAX55" s="2"/>
      <c r="JAY55" s="2"/>
      <c r="JAZ55" s="2"/>
      <c r="JBA55" s="2"/>
      <c r="JBB55" s="2"/>
      <c r="JBC55" s="2"/>
      <c r="JBD55" s="2"/>
      <c r="JBE55" s="2"/>
      <c r="JBF55" s="2"/>
      <c r="JBG55" s="2"/>
      <c r="JBH55" s="2"/>
      <c r="JBI55" s="2"/>
      <c r="JBJ55" s="2"/>
      <c r="JBK55" s="2"/>
      <c r="JBL55" s="2"/>
      <c r="JBM55" s="2"/>
      <c r="JBN55" s="2"/>
      <c r="JBO55" s="2"/>
      <c r="JBP55" s="2"/>
      <c r="JBQ55" s="2"/>
      <c r="JBR55" s="2"/>
      <c r="JBS55" s="2"/>
      <c r="JBT55" s="2"/>
      <c r="JBU55" s="2"/>
      <c r="JBV55" s="2"/>
      <c r="JBW55" s="2"/>
      <c r="JBX55" s="2"/>
      <c r="JBY55" s="2"/>
      <c r="JBZ55" s="2"/>
      <c r="JCA55" s="2"/>
      <c r="JCB55" s="2"/>
      <c r="JCC55" s="2"/>
      <c r="JCD55" s="2"/>
      <c r="JCE55" s="2"/>
      <c r="JCF55" s="2"/>
      <c r="JCG55" s="2"/>
      <c r="JCH55" s="2"/>
      <c r="JCI55" s="2"/>
      <c r="JCJ55" s="2"/>
      <c r="JCK55" s="2"/>
      <c r="JCL55" s="2"/>
      <c r="JCM55" s="2"/>
      <c r="JCN55" s="2"/>
      <c r="JCO55" s="2"/>
      <c r="JCP55" s="2"/>
      <c r="JCQ55" s="2"/>
      <c r="JCR55" s="2"/>
      <c r="JCS55" s="2"/>
      <c r="JCT55" s="2"/>
      <c r="JCU55" s="2"/>
      <c r="JCV55" s="2"/>
      <c r="JCW55" s="2"/>
      <c r="JCX55" s="2"/>
      <c r="JCY55" s="2"/>
      <c r="JCZ55" s="2"/>
      <c r="JDA55" s="2"/>
      <c r="JDB55" s="2"/>
      <c r="JDC55" s="2"/>
      <c r="JDD55" s="2"/>
      <c r="JDE55" s="2"/>
      <c r="JDF55" s="2"/>
      <c r="JDG55" s="2"/>
      <c r="JDH55" s="2"/>
      <c r="JDI55" s="2"/>
      <c r="JDJ55" s="2"/>
      <c r="JDK55" s="2"/>
      <c r="JDL55" s="2"/>
      <c r="JDM55" s="2"/>
      <c r="JDN55" s="2"/>
      <c r="JDO55" s="2"/>
      <c r="JDP55" s="2"/>
      <c r="JDQ55" s="2"/>
      <c r="JDR55" s="2"/>
      <c r="JDS55" s="2"/>
      <c r="JDT55" s="2"/>
      <c r="JDU55" s="2"/>
      <c r="JDV55" s="2"/>
      <c r="JDW55" s="2"/>
      <c r="JDX55" s="2"/>
      <c r="JDY55" s="2"/>
      <c r="JDZ55" s="2"/>
      <c r="JEA55" s="2"/>
      <c r="JEB55" s="2"/>
      <c r="JEC55" s="2"/>
      <c r="JED55" s="2"/>
      <c r="JEE55" s="2"/>
      <c r="JEF55" s="2"/>
      <c r="JEG55" s="2"/>
      <c r="JEH55" s="2"/>
      <c r="JEI55" s="2"/>
      <c r="JEJ55" s="2"/>
      <c r="JEK55" s="2"/>
      <c r="JEL55" s="2"/>
      <c r="JEM55" s="2"/>
      <c r="JEN55" s="2"/>
      <c r="JEO55" s="2"/>
      <c r="JEP55" s="2"/>
      <c r="JEQ55" s="2"/>
      <c r="JER55" s="2"/>
      <c r="JES55" s="2"/>
      <c r="JET55" s="2"/>
      <c r="JEU55" s="2"/>
      <c r="JEV55" s="2"/>
      <c r="JEW55" s="2"/>
      <c r="JEX55" s="2"/>
      <c r="JEY55" s="2"/>
      <c r="JEZ55" s="2"/>
      <c r="JFA55" s="2"/>
      <c r="JFB55" s="2"/>
      <c r="JFC55" s="2"/>
      <c r="JFD55" s="2"/>
      <c r="JFE55" s="2"/>
      <c r="JFF55" s="2"/>
      <c r="JFG55" s="2"/>
      <c r="JFH55" s="2"/>
      <c r="JFI55" s="2"/>
      <c r="JFJ55" s="2"/>
      <c r="JFK55" s="2"/>
      <c r="JFL55" s="2"/>
      <c r="JFM55" s="2"/>
      <c r="JFN55" s="2"/>
      <c r="JFO55" s="2"/>
      <c r="JFP55" s="2"/>
      <c r="JFQ55" s="2"/>
      <c r="JFR55" s="2"/>
      <c r="JFS55" s="2"/>
      <c r="JFT55" s="2"/>
      <c r="JFU55" s="2"/>
      <c r="JFV55" s="2"/>
      <c r="JFW55" s="2"/>
      <c r="JFX55" s="2"/>
      <c r="JFY55" s="2"/>
      <c r="JFZ55" s="2"/>
      <c r="JGA55" s="2"/>
      <c r="JGB55" s="2"/>
      <c r="JGC55" s="2"/>
      <c r="JGD55" s="2"/>
      <c r="JGE55" s="2"/>
      <c r="JGF55" s="2"/>
      <c r="JGG55" s="2"/>
      <c r="JGH55" s="2"/>
      <c r="JGI55" s="2"/>
      <c r="JGJ55" s="2"/>
      <c r="JGK55" s="2"/>
      <c r="JGL55" s="2"/>
      <c r="JGM55" s="2"/>
      <c r="JGN55" s="2"/>
      <c r="JGO55" s="2"/>
      <c r="JGP55" s="2"/>
      <c r="JGQ55" s="2"/>
      <c r="JGR55" s="2"/>
      <c r="JGS55" s="2"/>
      <c r="JGT55" s="2"/>
      <c r="JGU55" s="2"/>
      <c r="JGV55" s="2"/>
      <c r="JGW55" s="2"/>
      <c r="JGX55" s="2"/>
      <c r="JGY55" s="2"/>
      <c r="JGZ55" s="2"/>
      <c r="JHA55" s="2"/>
      <c r="JHB55" s="2"/>
      <c r="JHC55" s="2"/>
      <c r="JHD55" s="2"/>
      <c r="JHE55" s="2"/>
      <c r="JHF55" s="2"/>
      <c r="JHG55" s="2"/>
      <c r="JHH55" s="2"/>
      <c r="JHI55" s="2"/>
      <c r="JHJ55" s="2"/>
      <c r="JHK55" s="2"/>
      <c r="JHL55" s="2"/>
      <c r="JHM55" s="2"/>
      <c r="JHN55" s="2"/>
      <c r="JHO55" s="2"/>
      <c r="JHP55" s="2"/>
      <c r="JHQ55" s="2"/>
      <c r="JHR55" s="2"/>
      <c r="JHS55" s="2"/>
      <c r="JHT55" s="2"/>
      <c r="JHU55" s="2"/>
      <c r="JHV55" s="2"/>
      <c r="JHW55" s="2"/>
      <c r="JHX55" s="2"/>
      <c r="JHY55" s="2"/>
      <c r="JHZ55" s="2"/>
      <c r="JIA55" s="2"/>
      <c r="JIB55" s="2"/>
      <c r="JIC55" s="2"/>
      <c r="JID55" s="2"/>
      <c r="JIE55" s="2"/>
      <c r="JIF55" s="2"/>
      <c r="JIG55" s="2"/>
      <c r="JIH55" s="2"/>
      <c r="JII55" s="2"/>
      <c r="JIJ55" s="2"/>
      <c r="JIK55" s="2"/>
      <c r="JIL55" s="2"/>
      <c r="JIM55" s="2"/>
      <c r="JIN55" s="2"/>
      <c r="JIO55" s="2"/>
      <c r="JIP55" s="2"/>
      <c r="JIQ55" s="2"/>
      <c r="JIR55" s="2"/>
      <c r="JIS55" s="2"/>
      <c r="JIT55" s="2"/>
      <c r="JIU55" s="2"/>
      <c r="JIV55" s="2"/>
      <c r="JIW55" s="2"/>
      <c r="JIX55" s="2"/>
      <c r="JIY55" s="2"/>
      <c r="JIZ55" s="2"/>
      <c r="JJA55" s="2"/>
      <c r="JJB55" s="2"/>
      <c r="JJC55" s="2"/>
      <c r="JJD55" s="2"/>
      <c r="JJE55" s="2"/>
      <c r="JJF55" s="2"/>
      <c r="JJG55" s="2"/>
      <c r="JJH55" s="2"/>
      <c r="JJI55" s="2"/>
      <c r="JJJ55" s="2"/>
      <c r="JJK55" s="2"/>
      <c r="JJL55" s="2"/>
      <c r="JJM55" s="2"/>
      <c r="JJN55" s="2"/>
      <c r="JJO55" s="2"/>
      <c r="JJP55" s="2"/>
      <c r="JJQ55" s="2"/>
      <c r="JJR55" s="2"/>
      <c r="JJS55" s="2"/>
      <c r="JJT55" s="2"/>
      <c r="JJU55" s="2"/>
      <c r="JJV55" s="2"/>
      <c r="JJW55" s="2"/>
      <c r="JJX55" s="2"/>
      <c r="JJY55" s="2"/>
      <c r="JJZ55" s="2"/>
      <c r="JKA55" s="2"/>
      <c r="JKB55" s="2"/>
      <c r="JKC55" s="2"/>
      <c r="JKD55" s="2"/>
      <c r="JKE55" s="2"/>
      <c r="JKF55" s="2"/>
      <c r="JKG55" s="2"/>
      <c r="JKH55" s="2"/>
      <c r="JKI55" s="2"/>
      <c r="JKJ55" s="2"/>
      <c r="JKK55" s="2"/>
      <c r="JKL55" s="2"/>
      <c r="JKM55" s="2"/>
      <c r="JKN55" s="2"/>
      <c r="JKO55" s="2"/>
      <c r="JKP55" s="2"/>
      <c r="JKQ55" s="2"/>
      <c r="JKR55" s="2"/>
      <c r="JKS55" s="2"/>
      <c r="JKT55" s="2"/>
      <c r="JKU55" s="2"/>
      <c r="JKV55" s="2"/>
      <c r="JKW55" s="2"/>
      <c r="JKX55" s="2"/>
      <c r="JKY55" s="2"/>
      <c r="JKZ55" s="2"/>
      <c r="JLA55" s="2"/>
      <c r="JLB55" s="2"/>
      <c r="JLC55" s="2"/>
      <c r="JLD55" s="2"/>
      <c r="JLE55" s="2"/>
      <c r="JLF55" s="2"/>
      <c r="JLG55" s="2"/>
      <c r="JLH55" s="2"/>
      <c r="JLI55" s="2"/>
      <c r="JLJ55" s="2"/>
      <c r="JLK55" s="2"/>
      <c r="JLL55" s="2"/>
      <c r="JLM55" s="2"/>
      <c r="JLN55" s="2"/>
      <c r="JLO55" s="2"/>
      <c r="JLP55" s="2"/>
      <c r="JLQ55" s="2"/>
      <c r="JLR55" s="2"/>
      <c r="JLS55" s="2"/>
      <c r="JLT55" s="2"/>
      <c r="JLU55" s="2"/>
      <c r="JLV55" s="2"/>
      <c r="JLW55" s="2"/>
      <c r="JLX55" s="2"/>
      <c r="JLY55" s="2"/>
      <c r="JLZ55" s="2"/>
      <c r="JMA55" s="2"/>
      <c r="JMB55" s="2"/>
      <c r="JMC55" s="2"/>
      <c r="JMD55" s="2"/>
      <c r="JME55" s="2"/>
      <c r="JMF55" s="2"/>
      <c r="JMG55" s="2"/>
      <c r="JMH55" s="2"/>
      <c r="JMI55" s="2"/>
      <c r="JMJ55" s="2"/>
      <c r="JMK55" s="2"/>
      <c r="JML55" s="2"/>
      <c r="JMM55" s="2"/>
      <c r="JMN55" s="2"/>
      <c r="JMO55" s="2"/>
      <c r="JMP55" s="2"/>
      <c r="JMQ55" s="2"/>
      <c r="JMR55" s="2"/>
      <c r="JMS55" s="2"/>
      <c r="JMT55" s="2"/>
      <c r="JMU55" s="2"/>
      <c r="JMV55" s="2"/>
      <c r="JMW55" s="2"/>
      <c r="JMX55" s="2"/>
      <c r="JMY55" s="2"/>
      <c r="JMZ55" s="2"/>
      <c r="JNA55" s="2"/>
      <c r="JNB55" s="2"/>
      <c r="JNC55" s="2"/>
      <c r="JND55" s="2"/>
      <c r="JNE55" s="2"/>
      <c r="JNF55" s="2"/>
      <c r="JNG55" s="2"/>
      <c r="JNH55" s="2"/>
      <c r="JNI55" s="2"/>
      <c r="JNJ55" s="2"/>
      <c r="JNK55" s="2"/>
      <c r="JNL55" s="2"/>
      <c r="JNM55" s="2"/>
      <c r="JNN55" s="2"/>
      <c r="JNO55" s="2"/>
      <c r="JNP55" s="2"/>
      <c r="JNQ55" s="2"/>
      <c r="JNR55" s="2"/>
      <c r="JNS55" s="2"/>
      <c r="JNT55" s="2"/>
      <c r="JNU55" s="2"/>
      <c r="JNV55" s="2"/>
      <c r="JNW55" s="2"/>
      <c r="JNX55" s="2"/>
      <c r="JNY55" s="2"/>
      <c r="JNZ55" s="2"/>
      <c r="JOA55" s="2"/>
      <c r="JOB55" s="2"/>
      <c r="JOC55" s="2"/>
      <c r="JOD55" s="2"/>
      <c r="JOE55" s="2"/>
      <c r="JOF55" s="2"/>
      <c r="JOG55" s="2"/>
      <c r="JOH55" s="2"/>
      <c r="JOI55" s="2"/>
      <c r="JOJ55" s="2"/>
      <c r="JOK55" s="2"/>
      <c r="JOL55" s="2"/>
      <c r="JOM55" s="2"/>
      <c r="JON55" s="2"/>
      <c r="JOO55" s="2"/>
      <c r="JOP55" s="2"/>
      <c r="JOQ55" s="2"/>
      <c r="JOR55" s="2"/>
      <c r="JOS55" s="2"/>
      <c r="JOT55" s="2"/>
      <c r="JOU55" s="2"/>
      <c r="JOV55" s="2"/>
      <c r="JOW55" s="2"/>
      <c r="JOX55" s="2"/>
      <c r="JOY55" s="2"/>
      <c r="JOZ55" s="2"/>
      <c r="JPA55" s="2"/>
      <c r="JPB55" s="2"/>
      <c r="JPC55" s="2"/>
      <c r="JPD55" s="2"/>
      <c r="JPE55" s="2"/>
      <c r="JPF55" s="2"/>
      <c r="JPG55" s="2"/>
      <c r="JPH55" s="2"/>
      <c r="JPI55" s="2"/>
      <c r="JPJ55" s="2"/>
      <c r="JPK55" s="2"/>
      <c r="JPL55" s="2"/>
      <c r="JPM55" s="2"/>
      <c r="JPN55" s="2"/>
      <c r="JPO55" s="2"/>
      <c r="JPP55" s="2"/>
      <c r="JPQ55" s="2"/>
      <c r="JPR55" s="2"/>
      <c r="JPS55" s="2"/>
      <c r="JPT55" s="2"/>
      <c r="JPU55" s="2"/>
      <c r="JPV55" s="2"/>
      <c r="JPW55" s="2"/>
      <c r="JPX55" s="2"/>
      <c r="JPY55" s="2"/>
      <c r="JPZ55" s="2"/>
      <c r="JQA55" s="2"/>
      <c r="JQB55" s="2"/>
      <c r="JQC55" s="2"/>
      <c r="JQD55" s="2"/>
      <c r="JQE55" s="2"/>
      <c r="JQF55" s="2"/>
      <c r="JQG55" s="2"/>
      <c r="JQH55" s="2"/>
      <c r="JQI55" s="2"/>
      <c r="JQJ55" s="2"/>
      <c r="JQK55" s="2"/>
      <c r="JQL55" s="2"/>
      <c r="JQM55" s="2"/>
      <c r="JQN55" s="2"/>
      <c r="JQO55" s="2"/>
      <c r="JQP55" s="2"/>
      <c r="JQQ55" s="2"/>
      <c r="JQR55" s="2"/>
      <c r="JQS55" s="2"/>
      <c r="JQT55" s="2"/>
      <c r="JQU55" s="2"/>
      <c r="JQV55" s="2"/>
      <c r="JQW55" s="2"/>
      <c r="JQX55" s="2"/>
      <c r="JQY55" s="2"/>
      <c r="JQZ55" s="2"/>
      <c r="JRA55" s="2"/>
      <c r="JRB55" s="2"/>
      <c r="JRC55" s="2"/>
      <c r="JRD55" s="2"/>
      <c r="JRE55" s="2"/>
      <c r="JRF55" s="2"/>
      <c r="JRG55" s="2"/>
      <c r="JRH55" s="2"/>
      <c r="JRI55" s="2"/>
      <c r="JRJ55" s="2"/>
      <c r="JRK55" s="2"/>
      <c r="JRL55" s="2"/>
      <c r="JRM55" s="2"/>
      <c r="JRN55" s="2"/>
      <c r="JRO55" s="2"/>
      <c r="JRP55" s="2"/>
      <c r="JRQ55" s="2"/>
      <c r="JRR55" s="2"/>
      <c r="JRS55" s="2"/>
      <c r="JRT55" s="2"/>
      <c r="JRU55" s="2"/>
      <c r="JRV55" s="2"/>
      <c r="JRW55" s="2"/>
      <c r="JRX55" s="2"/>
      <c r="JRY55" s="2"/>
      <c r="JRZ55" s="2"/>
      <c r="JSA55" s="2"/>
      <c r="JSB55" s="2"/>
      <c r="JSC55" s="2"/>
      <c r="JSD55" s="2"/>
      <c r="JSE55" s="2"/>
      <c r="JSF55" s="2"/>
      <c r="JSG55" s="2"/>
      <c r="JSH55" s="2"/>
      <c r="JSI55" s="2"/>
      <c r="JSJ55" s="2"/>
      <c r="JSK55" s="2"/>
      <c r="JSL55" s="2"/>
      <c r="JSM55" s="2"/>
      <c r="JSN55" s="2"/>
      <c r="JSO55" s="2"/>
      <c r="JSP55" s="2"/>
      <c r="JSQ55" s="2"/>
      <c r="JSR55" s="2"/>
      <c r="JSS55" s="2"/>
      <c r="JST55" s="2"/>
      <c r="JSU55" s="2"/>
      <c r="JSV55" s="2"/>
      <c r="JSW55" s="2"/>
      <c r="JSX55" s="2"/>
      <c r="JSY55" s="2"/>
      <c r="JSZ55" s="2"/>
      <c r="JTA55" s="2"/>
      <c r="JTB55" s="2"/>
      <c r="JTC55" s="2"/>
      <c r="JTD55" s="2"/>
      <c r="JTE55" s="2"/>
      <c r="JTF55" s="2"/>
      <c r="JTG55" s="2"/>
      <c r="JTH55" s="2"/>
      <c r="JTI55" s="2"/>
      <c r="JTJ55" s="2"/>
      <c r="JTK55" s="2"/>
      <c r="JTL55" s="2"/>
      <c r="JTM55" s="2"/>
      <c r="JTN55" s="2"/>
      <c r="JTO55" s="2"/>
      <c r="JTP55" s="2"/>
      <c r="JTQ55" s="2"/>
      <c r="JTR55" s="2"/>
      <c r="JTS55" s="2"/>
      <c r="JTT55" s="2"/>
      <c r="JTU55" s="2"/>
      <c r="JTV55" s="2"/>
      <c r="JTW55" s="2"/>
      <c r="JTX55" s="2"/>
      <c r="JTY55" s="2"/>
      <c r="JTZ55" s="2"/>
      <c r="JUA55" s="2"/>
      <c r="JUB55" s="2"/>
      <c r="JUC55" s="2"/>
      <c r="JUD55" s="2"/>
      <c r="JUE55" s="2"/>
      <c r="JUF55" s="2"/>
      <c r="JUG55" s="2"/>
      <c r="JUH55" s="2"/>
      <c r="JUI55" s="2"/>
      <c r="JUJ55" s="2"/>
      <c r="JUK55" s="2"/>
      <c r="JUL55" s="2"/>
      <c r="JUM55" s="2"/>
      <c r="JUN55" s="2"/>
      <c r="JUO55" s="2"/>
      <c r="JUP55" s="2"/>
      <c r="JUQ55" s="2"/>
      <c r="JUR55" s="2"/>
      <c r="JUS55" s="2"/>
      <c r="JUT55" s="2"/>
      <c r="JUU55" s="2"/>
      <c r="JUV55" s="2"/>
      <c r="JUW55" s="2"/>
      <c r="JUX55" s="2"/>
      <c r="JUY55" s="2"/>
      <c r="JUZ55" s="2"/>
      <c r="JVA55" s="2"/>
      <c r="JVB55" s="2"/>
      <c r="JVC55" s="2"/>
      <c r="JVD55" s="2"/>
      <c r="JVE55" s="2"/>
      <c r="JVF55" s="2"/>
      <c r="JVG55" s="2"/>
      <c r="JVH55" s="2"/>
      <c r="JVI55" s="2"/>
      <c r="JVJ55" s="2"/>
      <c r="JVK55" s="2"/>
      <c r="JVL55" s="2"/>
      <c r="JVM55" s="2"/>
      <c r="JVN55" s="2"/>
      <c r="JVO55" s="2"/>
      <c r="JVP55" s="2"/>
      <c r="JVQ55" s="2"/>
      <c r="JVR55" s="2"/>
      <c r="JVS55" s="2"/>
      <c r="JVT55" s="2"/>
      <c r="JVU55" s="2"/>
      <c r="JVV55" s="2"/>
      <c r="JVW55" s="2"/>
      <c r="JVX55" s="2"/>
      <c r="JVY55" s="2"/>
      <c r="JVZ55" s="2"/>
      <c r="JWA55" s="2"/>
      <c r="JWB55" s="2"/>
      <c r="JWC55" s="2"/>
      <c r="JWD55" s="2"/>
      <c r="JWE55" s="2"/>
      <c r="JWF55" s="2"/>
      <c r="JWG55" s="2"/>
      <c r="JWH55" s="2"/>
      <c r="JWI55" s="2"/>
      <c r="JWJ55" s="2"/>
      <c r="JWK55" s="2"/>
      <c r="JWL55" s="2"/>
      <c r="JWM55" s="2"/>
      <c r="JWN55" s="2"/>
      <c r="JWO55" s="2"/>
      <c r="JWP55" s="2"/>
      <c r="JWQ55" s="2"/>
      <c r="JWR55" s="2"/>
      <c r="JWS55" s="2"/>
      <c r="JWT55" s="2"/>
      <c r="JWU55" s="2"/>
      <c r="JWV55" s="2"/>
      <c r="JWW55" s="2"/>
      <c r="JWX55" s="2"/>
      <c r="JWY55" s="2"/>
      <c r="JWZ55" s="2"/>
      <c r="JXA55" s="2"/>
      <c r="JXB55" s="2"/>
      <c r="JXC55" s="2"/>
      <c r="JXD55" s="2"/>
      <c r="JXE55" s="2"/>
      <c r="JXF55" s="2"/>
      <c r="JXG55" s="2"/>
      <c r="JXH55" s="2"/>
      <c r="JXI55" s="2"/>
      <c r="JXJ55" s="2"/>
      <c r="JXK55" s="2"/>
      <c r="JXL55" s="2"/>
      <c r="JXM55" s="2"/>
      <c r="JXN55" s="2"/>
      <c r="JXO55" s="2"/>
      <c r="JXP55" s="2"/>
      <c r="JXQ55" s="2"/>
      <c r="JXR55" s="2"/>
      <c r="JXS55" s="2"/>
      <c r="JXT55" s="2"/>
      <c r="JXU55" s="2"/>
      <c r="JXV55" s="2"/>
      <c r="JXW55" s="2"/>
      <c r="JXX55" s="2"/>
      <c r="JXY55" s="2"/>
      <c r="JXZ55" s="2"/>
      <c r="JYA55" s="2"/>
      <c r="JYB55" s="2"/>
      <c r="JYC55" s="2"/>
      <c r="JYD55" s="2"/>
      <c r="JYE55" s="2"/>
      <c r="JYF55" s="2"/>
      <c r="JYG55" s="2"/>
      <c r="JYH55" s="2"/>
      <c r="JYI55" s="2"/>
      <c r="JYJ55" s="2"/>
      <c r="JYK55" s="2"/>
      <c r="JYL55" s="2"/>
      <c r="JYM55" s="2"/>
      <c r="JYN55" s="2"/>
      <c r="JYO55" s="2"/>
      <c r="JYP55" s="2"/>
      <c r="JYQ55" s="2"/>
      <c r="JYR55" s="2"/>
      <c r="JYS55" s="2"/>
      <c r="JYT55" s="2"/>
      <c r="JYU55" s="2"/>
      <c r="JYV55" s="2"/>
      <c r="JYW55" s="2"/>
      <c r="JYX55" s="2"/>
      <c r="JYY55" s="2"/>
      <c r="JYZ55" s="2"/>
      <c r="JZA55" s="2"/>
      <c r="JZB55" s="2"/>
      <c r="JZC55" s="2"/>
      <c r="JZD55" s="2"/>
      <c r="JZE55" s="2"/>
      <c r="JZF55" s="2"/>
      <c r="JZG55" s="2"/>
      <c r="JZH55" s="2"/>
      <c r="JZI55" s="2"/>
      <c r="JZJ55" s="2"/>
      <c r="JZK55" s="2"/>
      <c r="JZL55" s="2"/>
      <c r="JZM55" s="2"/>
      <c r="JZN55" s="2"/>
      <c r="JZO55" s="2"/>
      <c r="JZP55" s="2"/>
      <c r="JZQ55" s="2"/>
      <c r="JZR55" s="2"/>
      <c r="JZS55" s="2"/>
      <c r="JZT55" s="2"/>
      <c r="JZU55" s="2"/>
      <c r="JZV55" s="2"/>
      <c r="JZW55" s="2"/>
      <c r="JZX55" s="2"/>
      <c r="JZY55" s="2"/>
      <c r="JZZ55" s="2"/>
      <c r="KAA55" s="2"/>
      <c r="KAB55" s="2"/>
      <c r="KAC55" s="2"/>
      <c r="KAD55" s="2"/>
      <c r="KAE55" s="2"/>
      <c r="KAF55" s="2"/>
      <c r="KAG55" s="2"/>
      <c r="KAH55" s="2"/>
      <c r="KAI55" s="2"/>
      <c r="KAJ55" s="2"/>
      <c r="KAK55" s="2"/>
      <c r="KAL55" s="2"/>
      <c r="KAM55" s="2"/>
      <c r="KAN55" s="2"/>
      <c r="KAO55" s="2"/>
      <c r="KAP55" s="2"/>
      <c r="KAQ55" s="2"/>
      <c r="KAR55" s="2"/>
      <c r="KAS55" s="2"/>
      <c r="KAT55" s="2"/>
      <c r="KAU55" s="2"/>
      <c r="KAV55" s="2"/>
      <c r="KAW55" s="2"/>
      <c r="KAX55" s="2"/>
      <c r="KAY55" s="2"/>
      <c r="KAZ55" s="2"/>
      <c r="KBA55" s="2"/>
      <c r="KBB55" s="2"/>
      <c r="KBC55" s="2"/>
      <c r="KBD55" s="2"/>
      <c r="KBE55" s="2"/>
      <c r="KBF55" s="2"/>
      <c r="KBG55" s="2"/>
      <c r="KBH55" s="2"/>
      <c r="KBI55" s="2"/>
      <c r="KBJ55" s="2"/>
      <c r="KBK55" s="2"/>
      <c r="KBL55" s="2"/>
      <c r="KBM55" s="2"/>
      <c r="KBN55" s="2"/>
      <c r="KBO55" s="2"/>
      <c r="KBP55" s="2"/>
      <c r="KBQ55" s="2"/>
      <c r="KBR55" s="2"/>
      <c r="KBS55" s="2"/>
      <c r="KBT55" s="2"/>
      <c r="KBU55" s="2"/>
      <c r="KBV55" s="2"/>
      <c r="KBW55" s="2"/>
      <c r="KBX55" s="2"/>
      <c r="KBY55" s="2"/>
      <c r="KBZ55" s="2"/>
      <c r="KCA55" s="2"/>
      <c r="KCB55" s="2"/>
      <c r="KCC55" s="2"/>
      <c r="KCD55" s="2"/>
      <c r="KCE55" s="2"/>
      <c r="KCF55" s="2"/>
      <c r="KCG55" s="2"/>
      <c r="KCH55" s="2"/>
      <c r="KCI55" s="2"/>
      <c r="KCJ55" s="2"/>
      <c r="KCK55" s="2"/>
      <c r="KCL55" s="2"/>
      <c r="KCM55" s="2"/>
      <c r="KCN55" s="2"/>
      <c r="KCO55" s="2"/>
      <c r="KCP55" s="2"/>
      <c r="KCQ55" s="2"/>
      <c r="KCR55" s="2"/>
      <c r="KCS55" s="2"/>
      <c r="KCT55" s="2"/>
      <c r="KCU55" s="2"/>
      <c r="KCV55" s="2"/>
      <c r="KCW55" s="2"/>
      <c r="KCX55" s="2"/>
      <c r="KCY55" s="2"/>
      <c r="KCZ55" s="2"/>
      <c r="KDA55" s="2"/>
      <c r="KDB55" s="2"/>
      <c r="KDC55" s="2"/>
      <c r="KDD55" s="2"/>
      <c r="KDE55" s="2"/>
      <c r="KDF55" s="2"/>
      <c r="KDG55" s="2"/>
      <c r="KDH55" s="2"/>
      <c r="KDI55" s="2"/>
      <c r="KDJ55" s="2"/>
      <c r="KDK55" s="2"/>
      <c r="KDL55" s="2"/>
      <c r="KDM55" s="2"/>
      <c r="KDN55" s="2"/>
      <c r="KDO55" s="2"/>
      <c r="KDP55" s="2"/>
      <c r="KDQ55" s="2"/>
      <c r="KDR55" s="2"/>
      <c r="KDS55" s="2"/>
      <c r="KDT55" s="2"/>
      <c r="KDU55" s="2"/>
      <c r="KDV55" s="2"/>
      <c r="KDW55" s="2"/>
      <c r="KDX55" s="2"/>
      <c r="KDY55" s="2"/>
      <c r="KDZ55" s="2"/>
      <c r="KEA55" s="2"/>
      <c r="KEB55" s="2"/>
      <c r="KEC55" s="2"/>
      <c r="KED55" s="2"/>
      <c r="KEE55" s="2"/>
      <c r="KEF55" s="2"/>
      <c r="KEG55" s="2"/>
      <c r="KEH55" s="2"/>
      <c r="KEI55" s="2"/>
      <c r="KEJ55" s="2"/>
      <c r="KEK55" s="2"/>
      <c r="KEL55" s="2"/>
      <c r="KEM55" s="2"/>
      <c r="KEN55" s="2"/>
      <c r="KEO55" s="2"/>
      <c r="KEP55" s="2"/>
      <c r="KEQ55" s="2"/>
      <c r="KER55" s="2"/>
      <c r="KES55" s="2"/>
      <c r="KET55" s="2"/>
      <c r="KEU55" s="2"/>
      <c r="KEV55" s="2"/>
      <c r="KEW55" s="2"/>
      <c r="KEX55" s="2"/>
      <c r="KEY55" s="2"/>
      <c r="KEZ55" s="2"/>
      <c r="KFA55" s="2"/>
      <c r="KFB55" s="2"/>
      <c r="KFC55" s="2"/>
      <c r="KFD55" s="2"/>
      <c r="KFE55" s="2"/>
      <c r="KFF55" s="2"/>
      <c r="KFG55" s="2"/>
      <c r="KFH55" s="2"/>
      <c r="KFI55" s="2"/>
      <c r="KFJ55" s="2"/>
      <c r="KFK55" s="2"/>
      <c r="KFL55" s="2"/>
      <c r="KFM55" s="2"/>
      <c r="KFN55" s="2"/>
      <c r="KFO55" s="2"/>
      <c r="KFP55" s="2"/>
      <c r="KFQ55" s="2"/>
      <c r="KFR55" s="2"/>
      <c r="KFS55" s="2"/>
      <c r="KFT55" s="2"/>
      <c r="KFU55" s="2"/>
      <c r="KFV55" s="2"/>
      <c r="KFW55" s="2"/>
      <c r="KFX55" s="2"/>
      <c r="KFY55" s="2"/>
      <c r="KFZ55" s="2"/>
      <c r="KGA55" s="2"/>
      <c r="KGB55" s="2"/>
      <c r="KGC55" s="2"/>
      <c r="KGD55" s="2"/>
      <c r="KGE55" s="2"/>
      <c r="KGF55" s="2"/>
      <c r="KGG55" s="2"/>
      <c r="KGH55" s="2"/>
      <c r="KGI55" s="2"/>
      <c r="KGJ55" s="2"/>
      <c r="KGK55" s="2"/>
      <c r="KGL55" s="2"/>
      <c r="KGM55" s="2"/>
      <c r="KGN55" s="2"/>
      <c r="KGO55" s="2"/>
      <c r="KGP55" s="2"/>
      <c r="KGQ55" s="2"/>
      <c r="KGR55" s="2"/>
      <c r="KGS55" s="2"/>
      <c r="KGT55" s="2"/>
      <c r="KGU55" s="2"/>
      <c r="KGV55" s="2"/>
      <c r="KGW55" s="2"/>
      <c r="KGX55" s="2"/>
      <c r="KGY55" s="2"/>
      <c r="KGZ55" s="2"/>
      <c r="KHA55" s="2"/>
      <c r="KHB55" s="2"/>
      <c r="KHC55" s="2"/>
      <c r="KHD55" s="2"/>
      <c r="KHE55" s="2"/>
      <c r="KHF55" s="2"/>
      <c r="KHG55" s="2"/>
      <c r="KHH55" s="2"/>
      <c r="KHI55" s="2"/>
      <c r="KHJ55" s="2"/>
      <c r="KHK55" s="2"/>
      <c r="KHL55" s="2"/>
      <c r="KHM55" s="2"/>
      <c r="KHN55" s="2"/>
      <c r="KHO55" s="2"/>
      <c r="KHP55" s="2"/>
      <c r="KHQ55" s="2"/>
      <c r="KHR55" s="2"/>
      <c r="KHS55" s="2"/>
      <c r="KHT55" s="2"/>
      <c r="KHU55" s="2"/>
      <c r="KHV55" s="2"/>
      <c r="KHW55" s="2"/>
      <c r="KHX55" s="2"/>
      <c r="KHY55" s="2"/>
      <c r="KHZ55" s="2"/>
      <c r="KIA55" s="2"/>
      <c r="KIB55" s="2"/>
      <c r="KIC55" s="2"/>
      <c r="KID55" s="2"/>
      <c r="KIE55" s="2"/>
      <c r="KIF55" s="2"/>
      <c r="KIG55" s="2"/>
      <c r="KIH55" s="2"/>
      <c r="KII55" s="2"/>
      <c r="KIJ55" s="2"/>
      <c r="KIK55" s="2"/>
      <c r="KIL55" s="2"/>
      <c r="KIM55" s="2"/>
      <c r="KIN55" s="2"/>
      <c r="KIO55" s="2"/>
      <c r="KIP55" s="2"/>
      <c r="KIQ55" s="2"/>
      <c r="KIR55" s="2"/>
      <c r="KIS55" s="2"/>
      <c r="KIT55" s="2"/>
      <c r="KIU55" s="2"/>
      <c r="KIV55" s="2"/>
      <c r="KIW55" s="2"/>
      <c r="KIX55" s="2"/>
      <c r="KIY55" s="2"/>
      <c r="KIZ55" s="2"/>
      <c r="KJA55" s="2"/>
      <c r="KJB55" s="2"/>
      <c r="KJC55" s="2"/>
      <c r="KJD55" s="2"/>
      <c r="KJE55" s="2"/>
      <c r="KJF55" s="2"/>
      <c r="KJG55" s="2"/>
      <c r="KJH55" s="2"/>
      <c r="KJI55" s="2"/>
      <c r="KJJ55" s="2"/>
      <c r="KJK55" s="2"/>
      <c r="KJL55" s="2"/>
      <c r="KJM55" s="2"/>
      <c r="KJN55" s="2"/>
      <c r="KJO55" s="2"/>
      <c r="KJP55" s="2"/>
      <c r="KJQ55" s="2"/>
      <c r="KJR55" s="2"/>
      <c r="KJS55" s="2"/>
      <c r="KJT55" s="2"/>
      <c r="KJU55" s="2"/>
      <c r="KJV55" s="2"/>
      <c r="KJW55" s="2"/>
      <c r="KJX55" s="2"/>
      <c r="KJY55" s="2"/>
      <c r="KJZ55" s="2"/>
      <c r="KKA55" s="2"/>
      <c r="KKB55" s="2"/>
      <c r="KKC55" s="2"/>
      <c r="KKD55" s="2"/>
      <c r="KKE55" s="2"/>
      <c r="KKF55" s="2"/>
      <c r="KKG55" s="2"/>
      <c r="KKH55" s="2"/>
      <c r="KKI55" s="2"/>
      <c r="KKJ55" s="2"/>
      <c r="KKK55" s="2"/>
      <c r="KKL55" s="2"/>
      <c r="KKM55" s="2"/>
      <c r="KKN55" s="2"/>
      <c r="KKO55" s="2"/>
      <c r="KKP55" s="2"/>
      <c r="KKQ55" s="2"/>
      <c r="KKR55" s="2"/>
      <c r="KKS55" s="2"/>
      <c r="KKT55" s="2"/>
      <c r="KKU55" s="2"/>
      <c r="KKV55" s="2"/>
      <c r="KKW55" s="2"/>
      <c r="KKX55" s="2"/>
      <c r="KKY55" s="2"/>
      <c r="KKZ55" s="2"/>
      <c r="KLA55" s="2"/>
      <c r="KLB55" s="2"/>
      <c r="KLC55" s="2"/>
      <c r="KLD55" s="2"/>
      <c r="KLE55" s="2"/>
      <c r="KLF55" s="2"/>
      <c r="KLG55" s="2"/>
      <c r="KLH55" s="2"/>
      <c r="KLI55" s="2"/>
      <c r="KLJ55" s="2"/>
      <c r="KLK55" s="2"/>
      <c r="KLL55" s="2"/>
      <c r="KLM55" s="2"/>
      <c r="KLN55" s="2"/>
      <c r="KLO55" s="2"/>
      <c r="KLP55" s="2"/>
      <c r="KLQ55" s="2"/>
      <c r="KLR55" s="2"/>
      <c r="KLS55" s="2"/>
      <c r="KLT55" s="2"/>
      <c r="KLU55" s="2"/>
      <c r="KLV55" s="2"/>
      <c r="KLW55" s="2"/>
      <c r="KLX55" s="2"/>
      <c r="KLY55" s="2"/>
      <c r="KLZ55" s="2"/>
      <c r="KMA55" s="2"/>
      <c r="KMB55" s="2"/>
      <c r="KMC55" s="2"/>
      <c r="KMD55" s="2"/>
      <c r="KME55" s="2"/>
      <c r="KMF55" s="2"/>
      <c r="KMG55" s="2"/>
      <c r="KMH55" s="2"/>
      <c r="KMI55" s="2"/>
      <c r="KMJ55" s="2"/>
      <c r="KMK55" s="2"/>
      <c r="KML55" s="2"/>
      <c r="KMM55" s="2"/>
      <c r="KMN55" s="2"/>
      <c r="KMO55" s="2"/>
      <c r="KMP55" s="2"/>
      <c r="KMQ55" s="2"/>
      <c r="KMR55" s="2"/>
      <c r="KMS55" s="2"/>
      <c r="KMT55" s="2"/>
      <c r="KMU55" s="2"/>
      <c r="KMV55" s="2"/>
      <c r="KMW55" s="2"/>
      <c r="KMX55" s="2"/>
      <c r="KMY55" s="2"/>
      <c r="KMZ55" s="2"/>
      <c r="KNA55" s="2"/>
      <c r="KNB55" s="2"/>
      <c r="KNC55" s="2"/>
      <c r="KND55" s="2"/>
      <c r="KNE55" s="2"/>
      <c r="KNF55" s="2"/>
      <c r="KNG55" s="2"/>
      <c r="KNH55" s="2"/>
      <c r="KNI55" s="2"/>
      <c r="KNJ55" s="2"/>
      <c r="KNK55" s="2"/>
      <c r="KNL55" s="2"/>
      <c r="KNM55" s="2"/>
      <c r="KNN55" s="2"/>
      <c r="KNO55" s="2"/>
      <c r="KNP55" s="2"/>
      <c r="KNQ55" s="2"/>
      <c r="KNR55" s="2"/>
      <c r="KNS55" s="2"/>
      <c r="KNT55" s="2"/>
      <c r="KNU55" s="2"/>
      <c r="KNV55" s="2"/>
      <c r="KNW55" s="2"/>
      <c r="KNX55" s="2"/>
      <c r="KNY55" s="2"/>
      <c r="KNZ55" s="2"/>
      <c r="KOA55" s="2"/>
      <c r="KOB55" s="2"/>
      <c r="KOC55" s="2"/>
      <c r="KOD55" s="2"/>
      <c r="KOE55" s="2"/>
      <c r="KOF55" s="2"/>
      <c r="KOG55" s="2"/>
      <c r="KOH55" s="2"/>
      <c r="KOI55" s="2"/>
      <c r="KOJ55" s="2"/>
      <c r="KOK55" s="2"/>
      <c r="KOL55" s="2"/>
      <c r="KOM55" s="2"/>
      <c r="KON55" s="2"/>
      <c r="KOO55" s="2"/>
      <c r="KOP55" s="2"/>
      <c r="KOQ55" s="2"/>
      <c r="KOR55" s="2"/>
      <c r="KOS55" s="2"/>
      <c r="KOT55" s="2"/>
      <c r="KOU55" s="2"/>
      <c r="KOV55" s="2"/>
      <c r="KOW55" s="2"/>
      <c r="KOX55" s="2"/>
      <c r="KOY55" s="2"/>
      <c r="KOZ55" s="2"/>
      <c r="KPA55" s="2"/>
      <c r="KPB55" s="2"/>
      <c r="KPC55" s="2"/>
      <c r="KPD55" s="2"/>
      <c r="KPE55" s="2"/>
      <c r="KPF55" s="2"/>
      <c r="KPG55" s="2"/>
      <c r="KPH55" s="2"/>
      <c r="KPI55" s="2"/>
      <c r="KPJ55" s="2"/>
      <c r="KPK55" s="2"/>
      <c r="KPL55" s="2"/>
      <c r="KPM55" s="2"/>
      <c r="KPN55" s="2"/>
      <c r="KPO55" s="2"/>
      <c r="KPP55" s="2"/>
      <c r="KPQ55" s="2"/>
      <c r="KPR55" s="2"/>
      <c r="KPS55" s="2"/>
      <c r="KPT55" s="2"/>
      <c r="KPU55" s="2"/>
      <c r="KPV55" s="2"/>
      <c r="KPW55" s="2"/>
      <c r="KPX55" s="2"/>
      <c r="KPY55" s="2"/>
      <c r="KPZ55" s="2"/>
      <c r="KQA55" s="2"/>
      <c r="KQB55" s="2"/>
      <c r="KQC55" s="2"/>
      <c r="KQD55" s="2"/>
      <c r="KQE55" s="2"/>
      <c r="KQF55" s="2"/>
      <c r="KQG55" s="2"/>
      <c r="KQH55" s="2"/>
      <c r="KQI55" s="2"/>
      <c r="KQJ55" s="2"/>
      <c r="KQK55" s="2"/>
      <c r="KQL55" s="2"/>
      <c r="KQM55" s="2"/>
      <c r="KQN55" s="2"/>
      <c r="KQO55" s="2"/>
      <c r="KQP55" s="2"/>
      <c r="KQQ55" s="2"/>
      <c r="KQR55" s="2"/>
      <c r="KQS55" s="2"/>
      <c r="KQT55" s="2"/>
      <c r="KQU55" s="2"/>
      <c r="KQV55" s="2"/>
      <c r="KQW55" s="2"/>
      <c r="KQX55" s="2"/>
      <c r="KQY55" s="2"/>
      <c r="KQZ55" s="2"/>
      <c r="KRA55" s="2"/>
      <c r="KRB55" s="2"/>
      <c r="KRC55" s="2"/>
      <c r="KRD55" s="2"/>
      <c r="KRE55" s="2"/>
      <c r="KRF55" s="2"/>
      <c r="KRG55" s="2"/>
      <c r="KRH55" s="2"/>
      <c r="KRI55" s="2"/>
      <c r="KRJ55" s="2"/>
      <c r="KRK55" s="2"/>
      <c r="KRL55" s="2"/>
      <c r="KRM55" s="2"/>
      <c r="KRN55" s="2"/>
      <c r="KRO55" s="2"/>
      <c r="KRP55" s="2"/>
      <c r="KRQ55" s="2"/>
      <c r="KRR55" s="2"/>
      <c r="KRS55" s="2"/>
      <c r="KRT55" s="2"/>
      <c r="KRU55" s="2"/>
      <c r="KRV55" s="2"/>
      <c r="KRW55" s="2"/>
      <c r="KRX55" s="2"/>
      <c r="KRY55" s="2"/>
      <c r="KRZ55" s="2"/>
      <c r="KSA55" s="2"/>
      <c r="KSB55" s="2"/>
      <c r="KSC55" s="2"/>
      <c r="KSD55" s="2"/>
      <c r="KSE55" s="2"/>
      <c r="KSF55" s="2"/>
      <c r="KSG55" s="2"/>
      <c r="KSH55" s="2"/>
      <c r="KSI55" s="2"/>
      <c r="KSJ55" s="2"/>
      <c r="KSK55" s="2"/>
      <c r="KSL55" s="2"/>
      <c r="KSM55" s="2"/>
      <c r="KSN55" s="2"/>
      <c r="KSO55" s="2"/>
      <c r="KSP55" s="2"/>
      <c r="KSQ55" s="2"/>
      <c r="KSR55" s="2"/>
      <c r="KSS55" s="2"/>
      <c r="KST55" s="2"/>
      <c r="KSU55" s="2"/>
      <c r="KSV55" s="2"/>
      <c r="KSW55" s="2"/>
      <c r="KSX55" s="2"/>
      <c r="KSY55" s="2"/>
      <c r="KSZ55" s="2"/>
      <c r="KTA55" s="2"/>
      <c r="KTB55" s="2"/>
      <c r="KTC55" s="2"/>
      <c r="KTD55" s="2"/>
      <c r="KTE55" s="2"/>
      <c r="KTF55" s="2"/>
      <c r="KTG55" s="2"/>
      <c r="KTH55" s="2"/>
      <c r="KTI55" s="2"/>
      <c r="KTJ55" s="2"/>
      <c r="KTK55" s="2"/>
      <c r="KTL55" s="2"/>
      <c r="KTM55" s="2"/>
      <c r="KTN55" s="2"/>
      <c r="KTO55" s="2"/>
      <c r="KTP55" s="2"/>
      <c r="KTQ55" s="2"/>
      <c r="KTR55" s="2"/>
      <c r="KTS55" s="2"/>
      <c r="KTT55" s="2"/>
      <c r="KTU55" s="2"/>
      <c r="KTV55" s="2"/>
      <c r="KTW55" s="2"/>
      <c r="KTX55" s="2"/>
      <c r="KTY55" s="2"/>
      <c r="KTZ55" s="2"/>
      <c r="KUA55" s="2"/>
      <c r="KUB55" s="2"/>
      <c r="KUC55" s="2"/>
      <c r="KUD55" s="2"/>
      <c r="KUE55" s="2"/>
      <c r="KUF55" s="2"/>
      <c r="KUG55" s="2"/>
      <c r="KUH55" s="2"/>
      <c r="KUI55" s="2"/>
      <c r="KUJ55" s="2"/>
      <c r="KUK55" s="2"/>
      <c r="KUL55" s="2"/>
      <c r="KUM55" s="2"/>
      <c r="KUN55" s="2"/>
      <c r="KUO55" s="2"/>
      <c r="KUP55" s="2"/>
      <c r="KUQ55" s="2"/>
      <c r="KUR55" s="2"/>
      <c r="KUS55" s="2"/>
      <c r="KUT55" s="2"/>
      <c r="KUU55" s="2"/>
      <c r="KUV55" s="2"/>
      <c r="KUW55" s="2"/>
      <c r="KUX55" s="2"/>
      <c r="KUY55" s="2"/>
      <c r="KUZ55" s="2"/>
      <c r="KVA55" s="2"/>
      <c r="KVB55" s="2"/>
      <c r="KVC55" s="2"/>
      <c r="KVD55" s="2"/>
      <c r="KVE55" s="2"/>
      <c r="KVF55" s="2"/>
      <c r="KVG55" s="2"/>
      <c r="KVH55" s="2"/>
      <c r="KVI55" s="2"/>
      <c r="KVJ55" s="2"/>
      <c r="KVK55" s="2"/>
      <c r="KVL55" s="2"/>
      <c r="KVM55" s="2"/>
      <c r="KVN55" s="2"/>
      <c r="KVO55" s="2"/>
      <c r="KVP55" s="2"/>
      <c r="KVQ55" s="2"/>
      <c r="KVR55" s="2"/>
      <c r="KVS55" s="2"/>
      <c r="KVT55" s="2"/>
      <c r="KVU55" s="2"/>
      <c r="KVV55" s="2"/>
      <c r="KVW55" s="2"/>
      <c r="KVX55" s="2"/>
      <c r="KVY55" s="2"/>
      <c r="KVZ55" s="2"/>
      <c r="KWA55" s="2"/>
      <c r="KWB55" s="2"/>
      <c r="KWC55" s="2"/>
      <c r="KWD55" s="2"/>
      <c r="KWE55" s="2"/>
      <c r="KWF55" s="2"/>
      <c r="KWG55" s="2"/>
      <c r="KWH55" s="2"/>
      <c r="KWI55" s="2"/>
      <c r="KWJ55" s="2"/>
      <c r="KWK55" s="2"/>
      <c r="KWL55" s="2"/>
      <c r="KWM55" s="2"/>
      <c r="KWN55" s="2"/>
      <c r="KWO55" s="2"/>
      <c r="KWP55" s="2"/>
      <c r="KWQ55" s="2"/>
      <c r="KWR55" s="2"/>
      <c r="KWS55" s="2"/>
      <c r="KWT55" s="2"/>
      <c r="KWU55" s="2"/>
      <c r="KWV55" s="2"/>
      <c r="KWW55" s="2"/>
      <c r="KWX55" s="2"/>
      <c r="KWY55" s="2"/>
      <c r="KWZ55" s="2"/>
      <c r="KXA55" s="2"/>
      <c r="KXB55" s="2"/>
      <c r="KXC55" s="2"/>
      <c r="KXD55" s="2"/>
      <c r="KXE55" s="2"/>
      <c r="KXF55" s="2"/>
      <c r="KXG55" s="2"/>
      <c r="KXH55" s="2"/>
      <c r="KXI55" s="2"/>
      <c r="KXJ55" s="2"/>
      <c r="KXK55" s="2"/>
      <c r="KXL55" s="2"/>
      <c r="KXM55" s="2"/>
      <c r="KXN55" s="2"/>
      <c r="KXO55" s="2"/>
      <c r="KXP55" s="2"/>
      <c r="KXQ55" s="2"/>
      <c r="KXR55" s="2"/>
      <c r="KXS55" s="2"/>
      <c r="KXT55" s="2"/>
      <c r="KXU55" s="2"/>
      <c r="KXV55" s="2"/>
      <c r="KXW55" s="2"/>
      <c r="KXX55" s="2"/>
      <c r="KXY55" s="2"/>
      <c r="KXZ55" s="2"/>
      <c r="KYA55" s="2"/>
      <c r="KYB55" s="2"/>
      <c r="KYC55" s="2"/>
      <c r="KYD55" s="2"/>
      <c r="KYE55" s="2"/>
      <c r="KYF55" s="2"/>
      <c r="KYG55" s="2"/>
      <c r="KYH55" s="2"/>
      <c r="KYI55" s="2"/>
      <c r="KYJ55" s="2"/>
      <c r="KYK55" s="2"/>
      <c r="KYL55" s="2"/>
      <c r="KYM55" s="2"/>
      <c r="KYN55" s="2"/>
      <c r="KYO55" s="2"/>
      <c r="KYP55" s="2"/>
      <c r="KYQ55" s="2"/>
      <c r="KYR55" s="2"/>
      <c r="KYS55" s="2"/>
      <c r="KYT55" s="2"/>
      <c r="KYU55" s="2"/>
      <c r="KYV55" s="2"/>
      <c r="KYW55" s="2"/>
      <c r="KYX55" s="2"/>
      <c r="KYY55" s="2"/>
      <c r="KYZ55" s="2"/>
      <c r="KZA55" s="2"/>
      <c r="KZB55" s="2"/>
      <c r="KZC55" s="2"/>
      <c r="KZD55" s="2"/>
      <c r="KZE55" s="2"/>
      <c r="KZF55" s="2"/>
      <c r="KZG55" s="2"/>
      <c r="KZH55" s="2"/>
      <c r="KZI55" s="2"/>
      <c r="KZJ55" s="2"/>
      <c r="KZK55" s="2"/>
      <c r="KZL55" s="2"/>
      <c r="KZM55" s="2"/>
      <c r="KZN55" s="2"/>
      <c r="KZO55" s="2"/>
      <c r="KZP55" s="2"/>
      <c r="KZQ55" s="2"/>
      <c r="KZR55" s="2"/>
      <c r="KZS55" s="2"/>
      <c r="KZT55" s="2"/>
      <c r="KZU55" s="2"/>
      <c r="KZV55" s="2"/>
      <c r="KZW55" s="2"/>
      <c r="KZX55" s="2"/>
      <c r="KZY55" s="2"/>
      <c r="KZZ55" s="2"/>
      <c r="LAA55" s="2"/>
      <c r="LAB55" s="2"/>
      <c r="LAC55" s="2"/>
      <c r="LAD55" s="2"/>
      <c r="LAE55" s="2"/>
      <c r="LAF55" s="2"/>
      <c r="LAG55" s="2"/>
      <c r="LAH55" s="2"/>
      <c r="LAI55" s="2"/>
      <c r="LAJ55" s="2"/>
      <c r="LAK55" s="2"/>
      <c r="LAL55" s="2"/>
      <c r="LAM55" s="2"/>
      <c r="LAN55" s="2"/>
      <c r="LAO55" s="2"/>
      <c r="LAP55" s="2"/>
      <c r="LAQ55" s="2"/>
      <c r="LAR55" s="2"/>
      <c r="LAS55" s="2"/>
      <c r="LAT55" s="2"/>
      <c r="LAU55" s="2"/>
      <c r="LAV55" s="2"/>
      <c r="LAW55" s="2"/>
      <c r="LAX55" s="2"/>
      <c r="LAY55" s="2"/>
      <c r="LAZ55" s="2"/>
      <c r="LBA55" s="2"/>
      <c r="LBB55" s="2"/>
      <c r="LBC55" s="2"/>
      <c r="LBD55" s="2"/>
      <c r="LBE55" s="2"/>
      <c r="LBF55" s="2"/>
      <c r="LBG55" s="2"/>
      <c r="LBH55" s="2"/>
      <c r="LBI55" s="2"/>
      <c r="LBJ55" s="2"/>
      <c r="LBK55" s="2"/>
      <c r="LBL55" s="2"/>
      <c r="LBM55" s="2"/>
      <c r="LBN55" s="2"/>
      <c r="LBO55" s="2"/>
      <c r="LBP55" s="2"/>
      <c r="LBQ55" s="2"/>
      <c r="LBR55" s="2"/>
      <c r="LBS55" s="2"/>
      <c r="LBT55" s="2"/>
      <c r="LBU55" s="2"/>
      <c r="LBV55" s="2"/>
      <c r="LBW55" s="2"/>
      <c r="LBX55" s="2"/>
      <c r="LBY55" s="2"/>
      <c r="LBZ55" s="2"/>
      <c r="LCA55" s="2"/>
      <c r="LCB55" s="2"/>
      <c r="LCC55" s="2"/>
      <c r="LCD55" s="2"/>
      <c r="LCE55" s="2"/>
      <c r="LCF55" s="2"/>
      <c r="LCG55" s="2"/>
      <c r="LCH55" s="2"/>
      <c r="LCI55" s="2"/>
      <c r="LCJ55" s="2"/>
      <c r="LCK55" s="2"/>
      <c r="LCL55" s="2"/>
      <c r="LCM55" s="2"/>
      <c r="LCN55" s="2"/>
      <c r="LCO55" s="2"/>
      <c r="LCP55" s="2"/>
      <c r="LCQ55" s="2"/>
      <c r="LCR55" s="2"/>
      <c r="LCS55" s="2"/>
      <c r="LCT55" s="2"/>
      <c r="LCU55" s="2"/>
      <c r="LCV55" s="2"/>
      <c r="LCW55" s="2"/>
      <c r="LCX55" s="2"/>
      <c r="LCY55" s="2"/>
      <c r="LCZ55" s="2"/>
      <c r="LDA55" s="2"/>
      <c r="LDB55" s="2"/>
      <c r="LDC55" s="2"/>
      <c r="LDD55" s="2"/>
      <c r="LDE55" s="2"/>
      <c r="LDF55" s="2"/>
      <c r="LDG55" s="2"/>
      <c r="LDH55" s="2"/>
      <c r="LDI55" s="2"/>
      <c r="LDJ55" s="2"/>
      <c r="LDK55" s="2"/>
      <c r="LDL55" s="2"/>
      <c r="LDM55" s="2"/>
      <c r="LDN55" s="2"/>
      <c r="LDO55" s="2"/>
      <c r="LDP55" s="2"/>
      <c r="LDQ55" s="2"/>
      <c r="LDR55" s="2"/>
      <c r="LDS55" s="2"/>
      <c r="LDT55" s="2"/>
      <c r="LDU55" s="2"/>
      <c r="LDV55" s="2"/>
      <c r="LDW55" s="2"/>
      <c r="LDX55" s="2"/>
      <c r="LDY55" s="2"/>
      <c r="LDZ55" s="2"/>
      <c r="LEA55" s="2"/>
      <c r="LEB55" s="2"/>
      <c r="LEC55" s="2"/>
      <c r="LED55" s="2"/>
      <c r="LEE55" s="2"/>
      <c r="LEF55" s="2"/>
      <c r="LEG55" s="2"/>
      <c r="LEH55" s="2"/>
      <c r="LEI55" s="2"/>
      <c r="LEJ55" s="2"/>
      <c r="LEK55" s="2"/>
      <c r="LEL55" s="2"/>
      <c r="LEM55" s="2"/>
      <c r="LEN55" s="2"/>
      <c r="LEO55" s="2"/>
      <c r="LEP55" s="2"/>
      <c r="LEQ55" s="2"/>
      <c r="LER55" s="2"/>
      <c r="LES55" s="2"/>
      <c r="LET55" s="2"/>
      <c r="LEU55" s="2"/>
      <c r="LEV55" s="2"/>
      <c r="LEW55" s="2"/>
      <c r="LEX55" s="2"/>
      <c r="LEY55" s="2"/>
      <c r="LEZ55" s="2"/>
      <c r="LFA55" s="2"/>
      <c r="LFB55" s="2"/>
      <c r="LFC55" s="2"/>
      <c r="LFD55" s="2"/>
      <c r="LFE55" s="2"/>
      <c r="LFF55" s="2"/>
      <c r="LFG55" s="2"/>
      <c r="LFH55" s="2"/>
      <c r="LFI55" s="2"/>
      <c r="LFJ55" s="2"/>
      <c r="LFK55" s="2"/>
      <c r="LFL55" s="2"/>
      <c r="LFM55" s="2"/>
      <c r="LFN55" s="2"/>
      <c r="LFO55" s="2"/>
      <c r="LFP55" s="2"/>
      <c r="LFQ55" s="2"/>
      <c r="LFR55" s="2"/>
      <c r="LFS55" s="2"/>
      <c r="LFT55" s="2"/>
      <c r="LFU55" s="2"/>
      <c r="LFV55" s="2"/>
      <c r="LFW55" s="2"/>
      <c r="LFX55" s="2"/>
      <c r="LFY55" s="2"/>
      <c r="LFZ55" s="2"/>
      <c r="LGA55" s="2"/>
      <c r="LGB55" s="2"/>
      <c r="LGC55" s="2"/>
      <c r="LGD55" s="2"/>
      <c r="LGE55" s="2"/>
      <c r="LGF55" s="2"/>
      <c r="LGG55" s="2"/>
      <c r="LGH55" s="2"/>
      <c r="LGI55" s="2"/>
      <c r="LGJ55" s="2"/>
      <c r="LGK55" s="2"/>
      <c r="LGL55" s="2"/>
      <c r="LGM55" s="2"/>
      <c r="LGN55" s="2"/>
      <c r="LGO55" s="2"/>
      <c r="LGP55" s="2"/>
      <c r="LGQ55" s="2"/>
      <c r="LGR55" s="2"/>
      <c r="LGS55" s="2"/>
      <c r="LGT55" s="2"/>
      <c r="LGU55" s="2"/>
      <c r="LGV55" s="2"/>
      <c r="LGW55" s="2"/>
      <c r="LGX55" s="2"/>
      <c r="LGY55" s="2"/>
      <c r="LGZ55" s="2"/>
      <c r="LHA55" s="2"/>
      <c r="LHB55" s="2"/>
      <c r="LHC55" s="2"/>
      <c r="LHD55" s="2"/>
      <c r="LHE55" s="2"/>
      <c r="LHF55" s="2"/>
      <c r="LHG55" s="2"/>
      <c r="LHH55" s="2"/>
      <c r="LHI55" s="2"/>
      <c r="LHJ55" s="2"/>
      <c r="LHK55" s="2"/>
      <c r="LHL55" s="2"/>
      <c r="LHM55" s="2"/>
      <c r="LHN55" s="2"/>
      <c r="LHO55" s="2"/>
      <c r="LHP55" s="2"/>
      <c r="LHQ55" s="2"/>
      <c r="LHR55" s="2"/>
      <c r="LHS55" s="2"/>
      <c r="LHT55" s="2"/>
      <c r="LHU55" s="2"/>
      <c r="LHV55" s="2"/>
      <c r="LHW55" s="2"/>
      <c r="LHX55" s="2"/>
      <c r="LHY55" s="2"/>
      <c r="LHZ55" s="2"/>
      <c r="LIA55" s="2"/>
      <c r="LIB55" s="2"/>
      <c r="LIC55" s="2"/>
      <c r="LID55" s="2"/>
      <c r="LIE55" s="2"/>
      <c r="LIF55" s="2"/>
      <c r="LIG55" s="2"/>
      <c r="LIH55" s="2"/>
      <c r="LII55" s="2"/>
      <c r="LIJ55" s="2"/>
      <c r="LIK55" s="2"/>
      <c r="LIL55" s="2"/>
      <c r="LIM55" s="2"/>
      <c r="LIN55" s="2"/>
      <c r="LIO55" s="2"/>
      <c r="LIP55" s="2"/>
      <c r="LIQ55" s="2"/>
      <c r="LIR55" s="2"/>
      <c r="LIS55" s="2"/>
      <c r="LIT55" s="2"/>
      <c r="LIU55" s="2"/>
      <c r="LIV55" s="2"/>
      <c r="LIW55" s="2"/>
      <c r="LIX55" s="2"/>
      <c r="LIY55" s="2"/>
      <c r="LIZ55" s="2"/>
      <c r="LJA55" s="2"/>
      <c r="LJB55" s="2"/>
      <c r="LJC55" s="2"/>
      <c r="LJD55" s="2"/>
      <c r="LJE55" s="2"/>
      <c r="LJF55" s="2"/>
      <c r="LJG55" s="2"/>
      <c r="LJH55" s="2"/>
      <c r="LJI55" s="2"/>
      <c r="LJJ55" s="2"/>
      <c r="LJK55" s="2"/>
      <c r="LJL55" s="2"/>
      <c r="LJM55" s="2"/>
      <c r="LJN55" s="2"/>
      <c r="LJO55" s="2"/>
      <c r="LJP55" s="2"/>
      <c r="LJQ55" s="2"/>
      <c r="LJR55" s="2"/>
      <c r="LJS55" s="2"/>
      <c r="LJT55" s="2"/>
      <c r="LJU55" s="2"/>
      <c r="LJV55" s="2"/>
      <c r="LJW55" s="2"/>
      <c r="LJX55" s="2"/>
      <c r="LJY55" s="2"/>
      <c r="LJZ55" s="2"/>
      <c r="LKA55" s="2"/>
      <c r="LKB55" s="2"/>
      <c r="LKC55" s="2"/>
      <c r="LKD55" s="2"/>
      <c r="LKE55" s="2"/>
      <c r="LKF55" s="2"/>
      <c r="LKG55" s="2"/>
      <c r="LKH55" s="2"/>
      <c r="LKI55" s="2"/>
      <c r="LKJ55" s="2"/>
      <c r="LKK55" s="2"/>
      <c r="LKL55" s="2"/>
      <c r="LKM55" s="2"/>
      <c r="LKN55" s="2"/>
      <c r="LKO55" s="2"/>
      <c r="LKP55" s="2"/>
      <c r="LKQ55" s="2"/>
      <c r="LKR55" s="2"/>
      <c r="LKS55" s="2"/>
      <c r="LKT55" s="2"/>
      <c r="LKU55" s="2"/>
      <c r="LKV55" s="2"/>
      <c r="LKW55" s="2"/>
      <c r="LKX55" s="2"/>
      <c r="LKY55" s="2"/>
      <c r="LKZ55" s="2"/>
      <c r="LLA55" s="2"/>
      <c r="LLB55" s="2"/>
      <c r="LLC55" s="2"/>
      <c r="LLD55" s="2"/>
      <c r="LLE55" s="2"/>
      <c r="LLF55" s="2"/>
      <c r="LLG55" s="2"/>
      <c r="LLH55" s="2"/>
      <c r="LLI55" s="2"/>
      <c r="LLJ55" s="2"/>
      <c r="LLK55" s="2"/>
      <c r="LLL55" s="2"/>
      <c r="LLM55" s="2"/>
      <c r="LLN55" s="2"/>
      <c r="LLO55" s="2"/>
      <c r="LLP55" s="2"/>
      <c r="LLQ55" s="2"/>
      <c r="LLR55" s="2"/>
      <c r="LLS55" s="2"/>
      <c r="LLT55" s="2"/>
      <c r="LLU55" s="2"/>
      <c r="LLV55" s="2"/>
      <c r="LLW55" s="2"/>
      <c r="LLX55" s="2"/>
      <c r="LLY55" s="2"/>
      <c r="LLZ55" s="2"/>
      <c r="LMA55" s="2"/>
      <c r="LMB55" s="2"/>
      <c r="LMC55" s="2"/>
      <c r="LMD55" s="2"/>
      <c r="LME55" s="2"/>
      <c r="LMF55" s="2"/>
      <c r="LMG55" s="2"/>
      <c r="LMH55" s="2"/>
      <c r="LMI55" s="2"/>
      <c r="LMJ55" s="2"/>
      <c r="LMK55" s="2"/>
      <c r="LML55" s="2"/>
      <c r="LMM55" s="2"/>
      <c r="LMN55" s="2"/>
      <c r="LMO55" s="2"/>
      <c r="LMP55" s="2"/>
      <c r="LMQ55" s="2"/>
      <c r="LMR55" s="2"/>
      <c r="LMS55" s="2"/>
      <c r="LMT55" s="2"/>
      <c r="LMU55" s="2"/>
      <c r="LMV55" s="2"/>
      <c r="LMW55" s="2"/>
      <c r="LMX55" s="2"/>
      <c r="LMY55" s="2"/>
      <c r="LMZ55" s="2"/>
      <c r="LNA55" s="2"/>
      <c r="LNB55" s="2"/>
      <c r="LNC55" s="2"/>
      <c r="LND55" s="2"/>
      <c r="LNE55" s="2"/>
      <c r="LNF55" s="2"/>
      <c r="LNG55" s="2"/>
      <c r="LNH55" s="2"/>
      <c r="LNI55" s="2"/>
      <c r="LNJ55" s="2"/>
      <c r="LNK55" s="2"/>
      <c r="LNL55" s="2"/>
      <c r="LNM55" s="2"/>
      <c r="LNN55" s="2"/>
      <c r="LNO55" s="2"/>
      <c r="LNP55" s="2"/>
      <c r="LNQ55" s="2"/>
      <c r="LNR55" s="2"/>
      <c r="LNS55" s="2"/>
      <c r="LNT55" s="2"/>
      <c r="LNU55" s="2"/>
      <c r="LNV55" s="2"/>
      <c r="LNW55" s="2"/>
      <c r="LNX55" s="2"/>
      <c r="LNY55" s="2"/>
      <c r="LNZ55" s="2"/>
      <c r="LOA55" s="2"/>
      <c r="LOB55" s="2"/>
      <c r="LOC55" s="2"/>
      <c r="LOD55" s="2"/>
      <c r="LOE55" s="2"/>
      <c r="LOF55" s="2"/>
      <c r="LOG55" s="2"/>
      <c r="LOH55" s="2"/>
      <c r="LOI55" s="2"/>
      <c r="LOJ55" s="2"/>
      <c r="LOK55" s="2"/>
      <c r="LOL55" s="2"/>
      <c r="LOM55" s="2"/>
      <c r="LON55" s="2"/>
      <c r="LOO55" s="2"/>
      <c r="LOP55" s="2"/>
      <c r="LOQ55" s="2"/>
      <c r="LOR55" s="2"/>
      <c r="LOS55" s="2"/>
      <c r="LOT55" s="2"/>
      <c r="LOU55" s="2"/>
      <c r="LOV55" s="2"/>
      <c r="LOW55" s="2"/>
      <c r="LOX55" s="2"/>
      <c r="LOY55" s="2"/>
      <c r="LOZ55" s="2"/>
      <c r="LPA55" s="2"/>
      <c r="LPB55" s="2"/>
      <c r="LPC55" s="2"/>
      <c r="LPD55" s="2"/>
      <c r="LPE55" s="2"/>
      <c r="LPF55" s="2"/>
      <c r="LPG55" s="2"/>
      <c r="LPH55" s="2"/>
      <c r="LPI55" s="2"/>
      <c r="LPJ55" s="2"/>
      <c r="LPK55" s="2"/>
      <c r="LPL55" s="2"/>
      <c r="LPM55" s="2"/>
      <c r="LPN55" s="2"/>
      <c r="LPO55" s="2"/>
      <c r="LPP55" s="2"/>
      <c r="LPQ55" s="2"/>
      <c r="LPR55" s="2"/>
      <c r="LPS55" s="2"/>
      <c r="LPT55" s="2"/>
      <c r="LPU55" s="2"/>
      <c r="LPV55" s="2"/>
      <c r="LPW55" s="2"/>
      <c r="LPX55" s="2"/>
      <c r="LPY55" s="2"/>
      <c r="LPZ55" s="2"/>
      <c r="LQA55" s="2"/>
      <c r="LQB55" s="2"/>
      <c r="LQC55" s="2"/>
      <c r="LQD55" s="2"/>
      <c r="LQE55" s="2"/>
      <c r="LQF55" s="2"/>
      <c r="LQG55" s="2"/>
      <c r="LQH55" s="2"/>
      <c r="LQI55" s="2"/>
      <c r="LQJ55" s="2"/>
      <c r="LQK55" s="2"/>
      <c r="LQL55" s="2"/>
      <c r="LQM55" s="2"/>
      <c r="LQN55" s="2"/>
      <c r="LQO55" s="2"/>
      <c r="LQP55" s="2"/>
      <c r="LQQ55" s="2"/>
      <c r="LQR55" s="2"/>
      <c r="LQS55" s="2"/>
      <c r="LQT55" s="2"/>
      <c r="LQU55" s="2"/>
      <c r="LQV55" s="2"/>
      <c r="LQW55" s="2"/>
      <c r="LQX55" s="2"/>
      <c r="LQY55" s="2"/>
      <c r="LQZ55" s="2"/>
      <c r="LRA55" s="2"/>
      <c r="LRB55" s="2"/>
      <c r="LRC55" s="2"/>
      <c r="LRD55" s="2"/>
      <c r="LRE55" s="2"/>
      <c r="LRF55" s="2"/>
      <c r="LRG55" s="2"/>
      <c r="LRH55" s="2"/>
      <c r="LRI55" s="2"/>
      <c r="LRJ55" s="2"/>
      <c r="LRK55" s="2"/>
      <c r="LRL55" s="2"/>
      <c r="LRM55" s="2"/>
      <c r="LRN55" s="2"/>
      <c r="LRO55" s="2"/>
      <c r="LRP55" s="2"/>
      <c r="LRQ55" s="2"/>
      <c r="LRR55" s="2"/>
      <c r="LRS55" s="2"/>
      <c r="LRT55" s="2"/>
      <c r="LRU55" s="2"/>
      <c r="LRV55" s="2"/>
      <c r="LRW55" s="2"/>
      <c r="LRX55" s="2"/>
      <c r="LRY55" s="2"/>
      <c r="LRZ55" s="2"/>
      <c r="LSA55" s="2"/>
      <c r="LSB55" s="2"/>
      <c r="LSC55" s="2"/>
      <c r="LSD55" s="2"/>
      <c r="LSE55" s="2"/>
      <c r="LSF55" s="2"/>
      <c r="LSG55" s="2"/>
      <c r="LSH55" s="2"/>
      <c r="LSI55" s="2"/>
      <c r="LSJ55" s="2"/>
      <c r="LSK55" s="2"/>
      <c r="LSL55" s="2"/>
      <c r="LSM55" s="2"/>
      <c r="LSN55" s="2"/>
      <c r="LSO55" s="2"/>
      <c r="LSP55" s="2"/>
      <c r="LSQ55" s="2"/>
      <c r="LSR55" s="2"/>
      <c r="LSS55" s="2"/>
      <c r="LST55" s="2"/>
      <c r="LSU55" s="2"/>
      <c r="LSV55" s="2"/>
      <c r="LSW55" s="2"/>
      <c r="LSX55" s="2"/>
      <c r="LSY55" s="2"/>
      <c r="LSZ55" s="2"/>
      <c r="LTA55" s="2"/>
      <c r="LTB55" s="2"/>
      <c r="LTC55" s="2"/>
      <c r="LTD55" s="2"/>
      <c r="LTE55" s="2"/>
      <c r="LTF55" s="2"/>
      <c r="LTG55" s="2"/>
      <c r="LTH55" s="2"/>
      <c r="LTI55" s="2"/>
      <c r="LTJ55" s="2"/>
      <c r="LTK55" s="2"/>
      <c r="LTL55" s="2"/>
      <c r="LTM55" s="2"/>
      <c r="LTN55" s="2"/>
      <c r="LTO55" s="2"/>
      <c r="LTP55" s="2"/>
      <c r="LTQ55" s="2"/>
      <c r="LTR55" s="2"/>
      <c r="LTS55" s="2"/>
      <c r="LTT55" s="2"/>
      <c r="LTU55" s="2"/>
      <c r="LTV55" s="2"/>
      <c r="LTW55" s="2"/>
      <c r="LTX55" s="2"/>
      <c r="LTY55" s="2"/>
      <c r="LTZ55" s="2"/>
      <c r="LUA55" s="2"/>
      <c r="LUB55" s="2"/>
      <c r="LUC55" s="2"/>
      <c r="LUD55" s="2"/>
      <c r="LUE55" s="2"/>
      <c r="LUF55" s="2"/>
      <c r="LUG55" s="2"/>
      <c r="LUH55" s="2"/>
      <c r="LUI55" s="2"/>
      <c r="LUJ55" s="2"/>
      <c r="LUK55" s="2"/>
      <c r="LUL55" s="2"/>
      <c r="LUM55" s="2"/>
      <c r="LUN55" s="2"/>
      <c r="LUO55" s="2"/>
      <c r="LUP55" s="2"/>
      <c r="LUQ55" s="2"/>
      <c r="LUR55" s="2"/>
      <c r="LUS55" s="2"/>
      <c r="LUT55" s="2"/>
      <c r="LUU55" s="2"/>
      <c r="LUV55" s="2"/>
      <c r="LUW55" s="2"/>
      <c r="LUX55" s="2"/>
      <c r="LUY55" s="2"/>
      <c r="LUZ55" s="2"/>
      <c r="LVA55" s="2"/>
      <c r="LVB55" s="2"/>
      <c r="LVC55" s="2"/>
      <c r="LVD55" s="2"/>
      <c r="LVE55" s="2"/>
      <c r="LVF55" s="2"/>
      <c r="LVG55" s="2"/>
      <c r="LVH55" s="2"/>
      <c r="LVI55" s="2"/>
      <c r="LVJ55" s="2"/>
      <c r="LVK55" s="2"/>
      <c r="LVL55" s="2"/>
      <c r="LVM55" s="2"/>
      <c r="LVN55" s="2"/>
      <c r="LVO55" s="2"/>
      <c r="LVP55" s="2"/>
      <c r="LVQ55" s="2"/>
      <c r="LVR55" s="2"/>
      <c r="LVS55" s="2"/>
      <c r="LVT55" s="2"/>
      <c r="LVU55" s="2"/>
      <c r="LVV55" s="2"/>
      <c r="LVW55" s="2"/>
      <c r="LVX55" s="2"/>
      <c r="LVY55" s="2"/>
      <c r="LVZ55" s="2"/>
      <c r="LWA55" s="2"/>
      <c r="LWB55" s="2"/>
      <c r="LWC55" s="2"/>
      <c r="LWD55" s="2"/>
      <c r="LWE55" s="2"/>
      <c r="LWF55" s="2"/>
      <c r="LWG55" s="2"/>
      <c r="LWH55" s="2"/>
      <c r="LWI55" s="2"/>
      <c r="LWJ55" s="2"/>
      <c r="LWK55" s="2"/>
      <c r="LWL55" s="2"/>
      <c r="LWM55" s="2"/>
      <c r="LWN55" s="2"/>
      <c r="LWO55" s="2"/>
      <c r="LWP55" s="2"/>
      <c r="LWQ55" s="2"/>
      <c r="LWR55" s="2"/>
      <c r="LWS55" s="2"/>
      <c r="LWT55" s="2"/>
      <c r="LWU55" s="2"/>
      <c r="LWV55" s="2"/>
      <c r="LWW55" s="2"/>
      <c r="LWX55" s="2"/>
      <c r="LWY55" s="2"/>
      <c r="LWZ55" s="2"/>
      <c r="LXA55" s="2"/>
      <c r="LXB55" s="2"/>
      <c r="LXC55" s="2"/>
      <c r="LXD55" s="2"/>
      <c r="LXE55" s="2"/>
      <c r="LXF55" s="2"/>
      <c r="LXG55" s="2"/>
      <c r="LXH55" s="2"/>
      <c r="LXI55" s="2"/>
      <c r="LXJ55" s="2"/>
      <c r="LXK55" s="2"/>
      <c r="LXL55" s="2"/>
      <c r="LXM55" s="2"/>
      <c r="LXN55" s="2"/>
      <c r="LXO55" s="2"/>
      <c r="LXP55" s="2"/>
      <c r="LXQ55" s="2"/>
      <c r="LXR55" s="2"/>
      <c r="LXS55" s="2"/>
      <c r="LXT55" s="2"/>
      <c r="LXU55" s="2"/>
      <c r="LXV55" s="2"/>
      <c r="LXW55" s="2"/>
      <c r="LXX55" s="2"/>
      <c r="LXY55" s="2"/>
      <c r="LXZ55" s="2"/>
      <c r="LYA55" s="2"/>
      <c r="LYB55" s="2"/>
      <c r="LYC55" s="2"/>
      <c r="LYD55" s="2"/>
      <c r="LYE55" s="2"/>
      <c r="LYF55" s="2"/>
      <c r="LYG55" s="2"/>
      <c r="LYH55" s="2"/>
      <c r="LYI55" s="2"/>
      <c r="LYJ55" s="2"/>
      <c r="LYK55" s="2"/>
      <c r="LYL55" s="2"/>
      <c r="LYM55" s="2"/>
      <c r="LYN55" s="2"/>
      <c r="LYO55" s="2"/>
      <c r="LYP55" s="2"/>
      <c r="LYQ55" s="2"/>
      <c r="LYR55" s="2"/>
      <c r="LYS55" s="2"/>
      <c r="LYT55" s="2"/>
      <c r="LYU55" s="2"/>
      <c r="LYV55" s="2"/>
      <c r="LYW55" s="2"/>
      <c r="LYX55" s="2"/>
      <c r="LYY55" s="2"/>
      <c r="LYZ55" s="2"/>
      <c r="LZA55" s="2"/>
      <c r="LZB55" s="2"/>
      <c r="LZC55" s="2"/>
      <c r="LZD55" s="2"/>
      <c r="LZE55" s="2"/>
      <c r="LZF55" s="2"/>
      <c r="LZG55" s="2"/>
      <c r="LZH55" s="2"/>
      <c r="LZI55" s="2"/>
      <c r="LZJ55" s="2"/>
      <c r="LZK55" s="2"/>
      <c r="LZL55" s="2"/>
      <c r="LZM55" s="2"/>
      <c r="LZN55" s="2"/>
      <c r="LZO55" s="2"/>
      <c r="LZP55" s="2"/>
      <c r="LZQ55" s="2"/>
      <c r="LZR55" s="2"/>
      <c r="LZS55" s="2"/>
      <c r="LZT55" s="2"/>
      <c r="LZU55" s="2"/>
      <c r="LZV55" s="2"/>
      <c r="LZW55" s="2"/>
      <c r="LZX55" s="2"/>
      <c r="LZY55" s="2"/>
      <c r="LZZ55" s="2"/>
      <c r="MAA55" s="2"/>
      <c r="MAB55" s="2"/>
      <c r="MAC55" s="2"/>
      <c r="MAD55" s="2"/>
      <c r="MAE55" s="2"/>
      <c r="MAF55" s="2"/>
      <c r="MAG55" s="2"/>
      <c r="MAH55" s="2"/>
      <c r="MAI55" s="2"/>
      <c r="MAJ55" s="2"/>
      <c r="MAK55" s="2"/>
      <c r="MAL55" s="2"/>
      <c r="MAM55" s="2"/>
      <c r="MAN55" s="2"/>
      <c r="MAO55" s="2"/>
      <c r="MAP55" s="2"/>
      <c r="MAQ55" s="2"/>
      <c r="MAR55" s="2"/>
      <c r="MAS55" s="2"/>
      <c r="MAT55" s="2"/>
      <c r="MAU55" s="2"/>
      <c r="MAV55" s="2"/>
      <c r="MAW55" s="2"/>
      <c r="MAX55" s="2"/>
      <c r="MAY55" s="2"/>
      <c r="MAZ55" s="2"/>
      <c r="MBA55" s="2"/>
      <c r="MBB55" s="2"/>
      <c r="MBC55" s="2"/>
      <c r="MBD55" s="2"/>
      <c r="MBE55" s="2"/>
      <c r="MBF55" s="2"/>
      <c r="MBG55" s="2"/>
      <c r="MBH55" s="2"/>
      <c r="MBI55" s="2"/>
      <c r="MBJ55" s="2"/>
      <c r="MBK55" s="2"/>
      <c r="MBL55" s="2"/>
      <c r="MBM55" s="2"/>
      <c r="MBN55" s="2"/>
      <c r="MBO55" s="2"/>
      <c r="MBP55" s="2"/>
      <c r="MBQ55" s="2"/>
      <c r="MBR55" s="2"/>
      <c r="MBS55" s="2"/>
      <c r="MBT55" s="2"/>
      <c r="MBU55" s="2"/>
      <c r="MBV55" s="2"/>
      <c r="MBW55" s="2"/>
      <c r="MBX55" s="2"/>
      <c r="MBY55" s="2"/>
      <c r="MBZ55" s="2"/>
      <c r="MCA55" s="2"/>
      <c r="MCB55" s="2"/>
      <c r="MCC55" s="2"/>
      <c r="MCD55" s="2"/>
      <c r="MCE55" s="2"/>
      <c r="MCF55" s="2"/>
      <c r="MCG55" s="2"/>
      <c r="MCH55" s="2"/>
      <c r="MCI55" s="2"/>
      <c r="MCJ55" s="2"/>
      <c r="MCK55" s="2"/>
      <c r="MCL55" s="2"/>
      <c r="MCM55" s="2"/>
      <c r="MCN55" s="2"/>
      <c r="MCO55" s="2"/>
      <c r="MCP55" s="2"/>
      <c r="MCQ55" s="2"/>
      <c r="MCR55" s="2"/>
      <c r="MCS55" s="2"/>
      <c r="MCT55" s="2"/>
      <c r="MCU55" s="2"/>
      <c r="MCV55" s="2"/>
      <c r="MCW55" s="2"/>
      <c r="MCX55" s="2"/>
      <c r="MCY55" s="2"/>
      <c r="MCZ55" s="2"/>
      <c r="MDA55" s="2"/>
      <c r="MDB55" s="2"/>
      <c r="MDC55" s="2"/>
      <c r="MDD55" s="2"/>
      <c r="MDE55" s="2"/>
      <c r="MDF55" s="2"/>
      <c r="MDG55" s="2"/>
      <c r="MDH55" s="2"/>
      <c r="MDI55" s="2"/>
      <c r="MDJ55" s="2"/>
      <c r="MDK55" s="2"/>
      <c r="MDL55" s="2"/>
      <c r="MDM55" s="2"/>
      <c r="MDN55" s="2"/>
      <c r="MDO55" s="2"/>
      <c r="MDP55" s="2"/>
      <c r="MDQ55" s="2"/>
      <c r="MDR55" s="2"/>
      <c r="MDS55" s="2"/>
      <c r="MDT55" s="2"/>
      <c r="MDU55" s="2"/>
      <c r="MDV55" s="2"/>
      <c r="MDW55" s="2"/>
      <c r="MDX55" s="2"/>
      <c r="MDY55" s="2"/>
      <c r="MDZ55" s="2"/>
      <c r="MEA55" s="2"/>
      <c r="MEB55" s="2"/>
      <c r="MEC55" s="2"/>
      <c r="MED55" s="2"/>
      <c r="MEE55" s="2"/>
      <c r="MEF55" s="2"/>
      <c r="MEG55" s="2"/>
      <c r="MEH55" s="2"/>
      <c r="MEI55" s="2"/>
      <c r="MEJ55" s="2"/>
      <c r="MEK55" s="2"/>
      <c r="MEL55" s="2"/>
      <c r="MEM55" s="2"/>
      <c r="MEN55" s="2"/>
      <c r="MEO55" s="2"/>
      <c r="MEP55" s="2"/>
      <c r="MEQ55" s="2"/>
      <c r="MER55" s="2"/>
      <c r="MES55" s="2"/>
      <c r="MET55" s="2"/>
      <c r="MEU55" s="2"/>
      <c r="MEV55" s="2"/>
      <c r="MEW55" s="2"/>
      <c r="MEX55" s="2"/>
      <c r="MEY55" s="2"/>
      <c r="MEZ55" s="2"/>
      <c r="MFA55" s="2"/>
      <c r="MFB55" s="2"/>
      <c r="MFC55" s="2"/>
      <c r="MFD55" s="2"/>
      <c r="MFE55" s="2"/>
      <c r="MFF55" s="2"/>
      <c r="MFG55" s="2"/>
      <c r="MFH55" s="2"/>
      <c r="MFI55" s="2"/>
      <c r="MFJ55" s="2"/>
      <c r="MFK55" s="2"/>
      <c r="MFL55" s="2"/>
      <c r="MFM55" s="2"/>
      <c r="MFN55" s="2"/>
      <c r="MFO55" s="2"/>
      <c r="MFP55" s="2"/>
      <c r="MFQ55" s="2"/>
      <c r="MFR55" s="2"/>
      <c r="MFS55" s="2"/>
      <c r="MFT55" s="2"/>
      <c r="MFU55" s="2"/>
      <c r="MFV55" s="2"/>
      <c r="MFW55" s="2"/>
      <c r="MFX55" s="2"/>
      <c r="MFY55" s="2"/>
      <c r="MFZ55" s="2"/>
      <c r="MGA55" s="2"/>
      <c r="MGB55" s="2"/>
      <c r="MGC55" s="2"/>
      <c r="MGD55" s="2"/>
      <c r="MGE55" s="2"/>
      <c r="MGF55" s="2"/>
      <c r="MGG55" s="2"/>
      <c r="MGH55" s="2"/>
      <c r="MGI55" s="2"/>
      <c r="MGJ55" s="2"/>
      <c r="MGK55" s="2"/>
      <c r="MGL55" s="2"/>
      <c r="MGM55" s="2"/>
      <c r="MGN55" s="2"/>
      <c r="MGO55" s="2"/>
      <c r="MGP55" s="2"/>
      <c r="MGQ55" s="2"/>
      <c r="MGR55" s="2"/>
      <c r="MGS55" s="2"/>
      <c r="MGT55" s="2"/>
      <c r="MGU55" s="2"/>
      <c r="MGV55" s="2"/>
      <c r="MGW55" s="2"/>
      <c r="MGX55" s="2"/>
      <c r="MGY55" s="2"/>
      <c r="MGZ55" s="2"/>
      <c r="MHA55" s="2"/>
      <c r="MHB55" s="2"/>
      <c r="MHC55" s="2"/>
      <c r="MHD55" s="2"/>
      <c r="MHE55" s="2"/>
      <c r="MHF55" s="2"/>
      <c r="MHG55" s="2"/>
      <c r="MHH55" s="2"/>
      <c r="MHI55" s="2"/>
      <c r="MHJ55" s="2"/>
      <c r="MHK55" s="2"/>
      <c r="MHL55" s="2"/>
      <c r="MHM55" s="2"/>
      <c r="MHN55" s="2"/>
      <c r="MHO55" s="2"/>
      <c r="MHP55" s="2"/>
      <c r="MHQ55" s="2"/>
      <c r="MHR55" s="2"/>
      <c r="MHS55" s="2"/>
      <c r="MHT55" s="2"/>
      <c r="MHU55" s="2"/>
      <c r="MHV55" s="2"/>
      <c r="MHW55" s="2"/>
      <c r="MHX55" s="2"/>
      <c r="MHY55" s="2"/>
      <c r="MHZ55" s="2"/>
      <c r="MIA55" s="2"/>
      <c r="MIB55" s="2"/>
      <c r="MIC55" s="2"/>
      <c r="MID55" s="2"/>
      <c r="MIE55" s="2"/>
      <c r="MIF55" s="2"/>
      <c r="MIG55" s="2"/>
      <c r="MIH55" s="2"/>
      <c r="MII55" s="2"/>
      <c r="MIJ55" s="2"/>
      <c r="MIK55" s="2"/>
      <c r="MIL55" s="2"/>
      <c r="MIM55" s="2"/>
      <c r="MIN55" s="2"/>
      <c r="MIO55" s="2"/>
      <c r="MIP55" s="2"/>
      <c r="MIQ55" s="2"/>
      <c r="MIR55" s="2"/>
      <c r="MIS55" s="2"/>
      <c r="MIT55" s="2"/>
      <c r="MIU55" s="2"/>
      <c r="MIV55" s="2"/>
      <c r="MIW55" s="2"/>
      <c r="MIX55" s="2"/>
      <c r="MIY55" s="2"/>
      <c r="MIZ55" s="2"/>
      <c r="MJA55" s="2"/>
      <c r="MJB55" s="2"/>
      <c r="MJC55" s="2"/>
      <c r="MJD55" s="2"/>
      <c r="MJE55" s="2"/>
      <c r="MJF55" s="2"/>
      <c r="MJG55" s="2"/>
      <c r="MJH55" s="2"/>
      <c r="MJI55" s="2"/>
      <c r="MJJ55" s="2"/>
      <c r="MJK55" s="2"/>
      <c r="MJL55" s="2"/>
      <c r="MJM55" s="2"/>
      <c r="MJN55" s="2"/>
      <c r="MJO55" s="2"/>
      <c r="MJP55" s="2"/>
      <c r="MJQ55" s="2"/>
      <c r="MJR55" s="2"/>
      <c r="MJS55" s="2"/>
      <c r="MJT55" s="2"/>
      <c r="MJU55" s="2"/>
      <c r="MJV55" s="2"/>
      <c r="MJW55" s="2"/>
      <c r="MJX55" s="2"/>
      <c r="MJY55" s="2"/>
      <c r="MJZ55" s="2"/>
      <c r="MKA55" s="2"/>
      <c r="MKB55" s="2"/>
      <c r="MKC55" s="2"/>
      <c r="MKD55" s="2"/>
      <c r="MKE55" s="2"/>
      <c r="MKF55" s="2"/>
      <c r="MKG55" s="2"/>
      <c r="MKH55" s="2"/>
      <c r="MKI55" s="2"/>
      <c r="MKJ55" s="2"/>
      <c r="MKK55" s="2"/>
      <c r="MKL55" s="2"/>
      <c r="MKM55" s="2"/>
      <c r="MKN55" s="2"/>
      <c r="MKO55" s="2"/>
      <c r="MKP55" s="2"/>
      <c r="MKQ55" s="2"/>
      <c r="MKR55" s="2"/>
      <c r="MKS55" s="2"/>
      <c r="MKT55" s="2"/>
      <c r="MKU55" s="2"/>
      <c r="MKV55" s="2"/>
      <c r="MKW55" s="2"/>
      <c r="MKX55" s="2"/>
      <c r="MKY55" s="2"/>
      <c r="MKZ55" s="2"/>
      <c r="MLA55" s="2"/>
      <c r="MLB55" s="2"/>
      <c r="MLC55" s="2"/>
      <c r="MLD55" s="2"/>
      <c r="MLE55" s="2"/>
      <c r="MLF55" s="2"/>
      <c r="MLG55" s="2"/>
      <c r="MLH55" s="2"/>
      <c r="MLI55" s="2"/>
      <c r="MLJ55" s="2"/>
      <c r="MLK55" s="2"/>
      <c r="MLL55" s="2"/>
      <c r="MLM55" s="2"/>
      <c r="MLN55" s="2"/>
      <c r="MLO55" s="2"/>
      <c r="MLP55" s="2"/>
      <c r="MLQ55" s="2"/>
      <c r="MLR55" s="2"/>
      <c r="MLS55" s="2"/>
      <c r="MLT55" s="2"/>
      <c r="MLU55" s="2"/>
      <c r="MLV55" s="2"/>
      <c r="MLW55" s="2"/>
      <c r="MLX55" s="2"/>
      <c r="MLY55" s="2"/>
      <c r="MLZ55" s="2"/>
      <c r="MMA55" s="2"/>
      <c r="MMB55" s="2"/>
      <c r="MMC55" s="2"/>
      <c r="MMD55" s="2"/>
      <c r="MME55" s="2"/>
      <c r="MMF55" s="2"/>
      <c r="MMG55" s="2"/>
      <c r="MMH55" s="2"/>
      <c r="MMI55" s="2"/>
      <c r="MMJ55" s="2"/>
      <c r="MMK55" s="2"/>
      <c r="MML55" s="2"/>
      <c r="MMM55" s="2"/>
      <c r="MMN55" s="2"/>
      <c r="MMO55" s="2"/>
      <c r="MMP55" s="2"/>
      <c r="MMQ55" s="2"/>
      <c r="MMR55" s="2"/>
      <c r="MMS55" s="2"/>
      <c r="MMT55" s="2"/>
      <c r="MMU55" s="2"/>
      <c r="MMV55" s="2"/>
      <c r="MMW55" s="2"/>
      <c r="MMX55" s="2"/>
      <c r="MMY55" s="2"/>
      <c r="MMZ55" s="2"/>
      <c r="MNA55" s="2"/>
      <c r="MNB55" s="2"/>
      <c r="MNC55" s="2"/>
      <c r="MND55" s="2"/>
      <c r="MNE55" s="2"/>
      <c r="MNF55" s="2"/>
      <c r="MNG55" s="2"/>
      <c r="MNH55" s="2"/>
      <c r="MNI55" s="2"/>
      <c r="MNJ55" s="2"/>
      <c r="MNK55" s="2"/>
      <c r="MNL55" s="2"/>
      <c r="MNM55" s="2"/>
      <c r="MNN55" s="2"/>
      <c r="MNO55" s="2"/>
      <c r="MNP55" s="2"/>
      <c r="MNQ55" s="2"/>
      <c r="MNR55" s="2"/>
      <c r="MNS55" s="2"/>
      <c r="MNT55" s="2"/>
      <c r="MNU55" s="2"/>
      <c r="MNV55" s="2"/>
      <c r="MNW55" s="2"/>
      <c r="MNX55" s="2"/>
      <c r="MNY55" s="2"/>
      <c r="MNZ55" s="2"/>
      <c r="MOA55" s="2"/>
      <c r="MOB55" s="2"/>
      <c r="MOC55" s="2"/>
      <c r="MOD55" s="2"/>
      <c r="MOE55" s="2"/>
      <c r="MOF55" s="2"/>
      <c r="MOG55" s="2"/>
      <c r="MOH55" s="2"/>
      <c r="MOI55" s="2"/>
      <c r="MOJ55" s="2"/>
      <c r="MOK55" s="2"/>
      <c r="MOL55" s="2"/>
      <c r="MOM55" s="2"/>
      <c r="MON55" s="2"/>
      <c r="MOO55" s="2"/>
      <c r="MOP55" s="2"/>
      <c r="MOQ55" s="2"/>
      <c r="MOR55" s="2"/>
      <c r="MOS55" s="2"/>
      <c r="MOT55" s="2"/>
      <c r="MOU55" s="2"/>
      <c r="MOV55" s="2"/>
      <c r="MOW55" s="2"/>
      <c r="MOX55" s="2"/>
      <c r="MOY55" s="2"/>
      <c r="MOZ55" s="2"/>
      <c r="MPA55" s="2"/>
      <c r="MPB55" s="2"/>
      <c r="MPC55" s="2"/>
      <c r="MPD55" s="2"/>
      <c r="MPE55" s="2"/>
      <c r="MPF55" s="2"/>
      <c r="MPG55" s="2"/>
      <c r="MPH55" s="2"/>
      <c r="MPI55" s="2"/>
      <c r="MPJ55" s="2"/>
      <c r="MPK55" s="2"/>
      <c r="MPL55" s="2"/>
      <c r="MPM55" s="2"/>
      <c r="MPN55" s="2"/>
      <c r="MPO55" s="2"/>
      <c r="MPP55" s="2"/>
      <c r="MPQ55" s="2"/>
      <c r="MPR55" s="2"/>
      <c r="MPS55" s="2"/>
      <c r="MPT55" s="2"/>
      <c r="MPU55" s="2"/>
      <c r="MPV55" s="2"/>
      <c r="MPW55" s="2"/>
      <c r="MPX55" s="2"/>
      <c r="MPY55" s="2"/>
      <c r="MPZ55" s="2"/>
      <c r="MQA55" s="2"/>
      <c r="MQB55" s="2"/>
      <c r="MQC55" s="2"/>
      <c r="MQD55" s="2"/>
      <c r="MQE55" s="2"/>
      <c r="MQF55" s="2"/>
      <c r="MQG55" s="2"/>
      <c r="MQH55" s="2"/>
      <c r="MQI55" s="2"/>
      <c r="MQJ55" s="2"/>
      <c r="MQK55" s="2"/>
      <c r="MQL55" s="2"/>
      <c r="MQM55" s="2"/>
      <c r="MQN55" s="2"/>
      <c r="MQO55" s="2"/>
      <c r="MQP55" s="2"/>
      <c r="MQQ55" s="2"/>
      <c r="MQR55" s="2"/>
      <c r="MQS55" s="2"/>
      <c r="MQT55" s="2"/>
      <c r="MQU55" s="2"/>
      <c r="MQV55" s="2"/>
      <c r="MQW55" s="2"/>
      <c r="MQX55" s="2"/>
      <c r="MQY55" s="2"/>
      <c r="MQZ55" s="2"/>
      <c r="MRA55" s="2"/>
      <c r="MRB55" s="2"/>
      <c r="MRC55" s="2"/>
      <c r="MRD55" s="2"/>
      <c r="MRE55" s="2"/>
      <c r="MRF55" s="2"/>
      <c r="MRG55" s="2"/>
      <c r="MRH55" s="2"/>
      <c r="MRI55" s="2"/>
      <c r="MRJ55" s="2"/>
      <c r="MRK55" s="2"/>
      <c r="MRL55" s="2"/>
      <c r="MRM55" s="2"/>
      <c r="MRN55" s="2"/>
      <c r="MRO55" s="2"/>
      <c r="MRP55" s="2"/>
      <c r="MRQ55" s="2"/>
      <c r="MRR55" s="2"/>
      <c r="MRS55" s="2"/>
      <c r="MRT55" s="2"/>
      <c r="MRU55" s="2"/>
      <c r="MRV55" s="2"/>
      <c r="MRW55" s="2"/>
      <c r="MRX55" s="2"/>
      <c r="MRY55" s="2"/>
      <c r="MRZ55" s="2"/>
      <c r="MSA55" s="2"/>
      <c r="MSB55" s="2"/>
      <c r="MSC55" s="2"/>
      <c r="MSD55" s="2"/>
      <c r="MSE55" s="2"/>
      <c r="MSF55" s="2"/>
      <c r="MSG55" s="2"/>
      <c r="MSH55" s="2"/>
      <c r="MSI55" s="2"/>
      <c r="MSJ55" s="2"/>
      <c r="MSK55" s="2"/>
      <c r="MSL55" s="2"/>
      <c r="MSM55" s="2"/>
      <c r="MSN55" s="2"/>
      <c r="MSO55" s="2"/>
      <c r="MSP55" s="2"/>
      <c r="MSQ55" s="2"/>
      <c r="MSR55" s="2"/>
      <c r="MSS55" s="2"/>
      <c r="MST55" s="2"/>
      <c r="MSU55" s="2"/>
      <c r="MSV55" s="2"/>
      <c r="MSW55" s="2"/>
      <c r="MSX55" s="2"/>
      <c r="MSY55" s="2"/>
      <c r="MSZ55" s="2"/>
      <c r="MTA55" s="2"/>
      <c r="MTB55" s="2"/>
      <c r="MTC55" s="2"/>
      <c r="MTD55" s="2"/>
      <c r="MTE55" s="2"/>
      <c r="MTF55" s="2"/>
      <c r="MTG55" s="2"/>
      <c r="MTH55" s="2"/>
      <c r="MTI55" s="2"/>
      <c r="MTJ55" s="2"/>
      <c r="MTK55" s="2"/>
      <c r="MTL55" s="2"/>
      <c r="MTM55" s="2"/>
      <c r="MTN55" s="2"/>
      <c r="MTO55" s="2"/>
      <c r="MTP55" s="2"/>
      <c r="MTQ55" s="2"/>
      <c r="MTR55" s="2"/>
      <c r="MTS55" s="2"/>
      <c r="MTT55" s="2"/>
      <c r="MTU55" s="2"/>
      <c r="MTV55" s="2"/>
      <c r="MTW55" s="2"/>
      <c r="MTX55" s="2"/>
      <c r="MTY55" s="2"/>
      <c r="MTZ55" s="2"/>
      <c r="MUA55" s="2"/>
      <c r="MUB55" s="2"/>
      <c r="MUC55" s="2"/>
      <c r="MUD55" s="2"/>
      <c r="MUE55" s="2"/>
      <c r="MUF55" s="2"/>
      <c r="MUG55" s="2"/>
      <c r="MUH55" s="2"/>
      <c r="MUI55" s="2"/>
      <c r="MUJ55" s="2"/>
      <c r="MUK55" s="2"/>
      <c r="MUL55" s="2"/>
      <c r="MUM55" s="2"/>
      <c r="MUN55" s="2"/>
      <c r="MUO55" s="2"/>
      <c r="MUP55" s="2"/>
      <c r="MUQ55" s="2"/>
      <c r="MUR55" s="2"/>
      <c r="MUS55" s="2"/>
      <c r="MUT55" s="2"/>
      <c r="MUU55" s="2"/>
      <c r="MUV55" s="2"/>
      <c r="MUW55" s="2"/>
      <c r="MUX55" s="2"/>
      <c r="MUY55" s="2"/>
      <c r="MUZ55" s="2"/>
      <c r="MVA55" s="2"/>
      <c r="MVB55" s="2"/>
      <c r="MVC55" s="2"/>
      <c r="MVD55" s="2"/>
      <c r="MVE55" s="2"/>
      <c r="MVF55" s="2"/>
      <c r="MVG55" s="2"/>
      <c r="MVH55" s="2"/>
      <c r="MVI55" s="2"/>
      <c r="MVJ55" s="2"/>
      <c r="MVK55" s="2"/>
      <c r="MVL55" s="2"/>
      <c r="MVM55" s="2"/>
      <c r="MVN55" s="2"/>
      <c r="MVO55" s="2"/>
      <c r="MVP55" s="2"/>
      <c r="MVQ55" s="2"/>
      <c r="MVR55" s="2"/>
      <c r="MVS55" s="2"/>
      <c r="MVT55" s="2"/>
      <c r="MVU55" s="2"/>
      <c r="MVV55" s="2"/>
      <c r="MVW55" s="2"/>
      <c r="MVX55" s="2"/>
      <c r="MVY55" s="2"/>
      <c r="MVZ55" s="2"/>
      <c r="MWA55" s="2"/>
      <c r="MWB55" s="2"/>
      <c r="MWC55" s="2"/>
      <c r="MWD55" s="2"/>
      <c r="MWE55" s="2"/>
      <c r="MWF55" s="2"/>
      <c r="MWG55" s="2"/>
      <c r="MWH55" s="2"/>
      <c r="MWI55" s="2"/>
      <c r="MWJ55" s="2"/>
      <c r="MWK55" s="2"/>
      <c r="MWL55" s="2"/>
      <c r="MWM55" s="2"/>
      <c r="MWN55" s="2"/>
      <c r="MWO55" s="2"/>
      <c r="MWP55" s="2"/>
      <c r="MWQ55" s="2"/>
      <c r="MWR55" s="2"/>
      <c r="MWS55" s="2"/>
      <c r="MWT55" s="2"/>
      <c r="MWU55" s="2"/>
      <c r="MWV55" s="2"/>
      <c r="MWW55" s="2"/>
      <c r="MWX55" s="2"/>
      <c r="MWY55" s="2"/>
      <c r="MWZ55" s="2"/>
      <c r="MXA55" s="2"/>
      <c r="MXB55" s="2"/>
      <c r="MXC55" s="2"/>
      <c r="MXD55" s="2"/>
      <c r="MXE55" s="2"/>
      <c r="MXF55" s="2"/>
      <c r="MXG55" s="2"/>
      <c r="MXH55" s="2"/>
      <c r="MXI55" s="2"/>
      <c r="MXJ55" s="2"/>
      <c r="MXK55" s="2"/>
      <c r="MXL55" s="2"/>
      <c r="MXM55" s="2"/>
      <c r="MXN55" s="2"/>
      <c r="MXO55" s="2"/>
      <c r="MXP55" s="2"/>
      <c r="MXQ55" s="2"/>
      <c r="MXR55" s="2"/>
      <c r="MXS55" s="2"/>
      <c r="MXT55" s="2"/>
      <c r="MXU55" s="2"/>
      <c r="MXV55" s="2"/>
      <c r="MXW55" s="2"/>
      <c r="MXX55" s="2"/>
      <c r="MXY55" s="2"/>
      <c r="MXZ55" s="2"/>
      <c r="MYA55" s="2"/>
      <c r="MYB55" s="2"/>
      <c r="MYC55" s="2"/>
      <c r="MYD55" s="2"/>
      <c r="MYE55" s="2"/>
      <c r="MYF55" s="2"/>
      <c r="MYG55" s="2"/>
      <c r="MYH55" s="2"/>
      <c r="MYI55" s="2"/>
      <c r="MYJ55" s="2"/>
      <c r="MYK55" s="2"/>
      <c r="MYL55" s="2"/>
      <c r="MYM55" s="2"/>
      <c r="MYN55" s="2"/>
      <c r="MYO55" s="2"/>
      <c r="MYP55" s="2"/>
      <c r="MYQ55" s="2"/>
      <c r="MYR55" s="2"/>
      <c r="MYS55" s="2"/>
      <c r="MYT55" s="2"/>
      <c r="MYU55" s="2"/>
      <c r="MYV55" s="2"/>
      <c r="MYW55" s="2"/>
      <c r="MYX55" s="2"/>
      <c r="MYY55" s="2"/>
      <c r="MYZ55" s="2"/>
      <c r="MZA55" s="2"/>
      <c r="MZB55" s="2"/>
      <c r="MZC55" s="2"/>
      <c r="MZD55" s="2"/>
      <c r="MZE55" s="2"/>
      <c r="MZF55" s="2"/>
      <c r="MZG55" s="2"/>
      <c r="MZH55" s="2"/>
      <c r="MZI55" s="2"/>
      <c r="MZJ55" s="2"/>
      <c r="MZK55" s="2"/>
      <c r="MZL55" s="2"/>
      <c r="MZM55" s="2"/>
      <c r="MZN55" s="2"/>
      <c r="MZO55" s="2"/>
      <c r="MZP55" s="2"/>
      <c r="MZQ55" s="2"/>
      <c r="MZR55" s="2"/>
      <c r="MZS55" s="2"/>
      <c r="MZT55" s="2"/>
      <c r="MZU55" s="2"/>
      <c r="MZV55" s="2"/>
      <c r="MZW55" s="2"/>
      <c r="MZX55" s="2"/>
      <c r="MZY55" s="2"/>
      <c r="MZZ55" s="2"/>
      <c r="NAA55" s="2"/>
      <c r="NAB55" s="2"/>
      <c r="NAC55" s="2"/>
      <c r="NAD55" s="2"/>
      <c r="NAE55" s="2"/>
      <c r="NAF55" s="2"/>
      <c r="NAG55" s="2"/>
      <c r="NAH55" s="2"/>
      <c r="NAI55" s="2"/>
      <c r="NAJ55" s="2"/>
      <c r="NAK55" s="2"/>
      <c r="NAL55" s="2"/>
      <c r="NAM55" s="2"/>
      <c r="NAN55" s="2"/>
      <c r="NAO55" s="2"/>
      <c r="NAP55" s="2"/>
      <c r="NAQ55" s="2"/>
      <c r="NAR55" s="2"/>
      <c r="NAS55" s="2"/>
      <c r="NAT55" s="2"/>
      <c r="NAU55" s="2"/>
      <c r="NAV55" s="2"/>
      <c r="NAW55" s="2"/>
      <c r="NAX55" s="2"/>
      <c r="NAY55" s="2"/>
      <c r="NAZ55" s="2"/>
      <c r="NBA55" s="2"/>
      <c r="NBB55" s="2"/>
      <c r="NBC55" s="2"/>
      <c r="NBD55" s="2"/>
      <c r="NBE55" s="2"/>
      <c r="NBF55" s="2"/>
      <c r="NBG55" s="2"/>
      <c r="NBH55" s="2"/>
      <c r="NBI55" s="2"/>
      <c r="NBJ55" s="2"/>
      <c r="NBK55" s="2"/>
      <c r="NBL55" s="2"/>
      <c r="NBM55" s="2"/>
      <c r="NBN55" s="2"/>
      <c r="NBO55" s="2"/>
      <c r="NBP55" s="2"/>
      <c r="NBQ55" s="2"/>
      <c r="NBR55" s="2"/>
      <c r="NBS55" s="2"/>
      <c r="NBT55" s="2"/>
      <c r="NBU55" s="2"/>
      <c r="NBV55" s="2"/>
      <c r="NBW55" s="2"/>
      <c r="NBX55" s="2"/>
      <c r="NBY55" s="2"/>
      <c r="NBZ55" s="2"/>
      <c r="NCA55" s="2"/>
      <c r="NCB55" s="2"/>
      <c r="NCC55" s="2"/>
      <c r="NCD55" s="2"/>
      <c r="NCE55" s="2"/>
      <c r="NCF55" s="2"/>
      <c r="NCG55" s="2"/>
      <c r="NCH55" s="2"/>
      <c r="NCI55" s="2"/>
      <c r="NCJ55" s="2"/>
      <c r="NCK55" s="2"/>
      <c r="NCL55" s="2"/>
      <c r="NCM55" s="2"/>
      <c r="NCN55" s="2"/>
      <c r="NCO55" s="2"/>
      <c r="NCP55" s="2"/>
      <c r="NCQ55" s="2"/>
      <c r="NCR55" s="2"/>
      <c r="NCS55" s="2"/>
      <c r="NCT55" s="2"/>
      <c r="NCU55" s="2"/>
      <c r="NCV55" s="2"/>
      <c r="NCW55" s="2"/>
      <c r="NCX55" s="2"/>
      <c r="NCY55" s="2"/>
      <c r="NCZ55" s="2"/>
      <c r="NDA55" s="2"/>
      <c r="NDB55" s="2"/>
      <c r="NDC55" s="2"/>
      <c r="NDD55" s="2"/>
      <c r="NDE55" s="2"/>
      <c r="NDF55" s="2"/>
      <c r="NDG55" s="2"/>
      <c r="NDH55" s="2"/>
      <c r="NDI55" s="2"/>
      <c r="NDJ55" s="2"/>
      <c r="NDK55" s="2"/>
      <c r="NDL55" s="2"/>
      <c r="NDM55" s="2"/>
      <c r="NDN55" s="2"/>
      <c r="NDO55" s="2"/>
      <c r="NDP55" s="2"/>
      <c r="NDQ55" s="2"/>
      <c r="NDR55" s="2"/>
      <c r="NDS55" s="2"/>
      <c r="NDT55" s="2"/>
      <c r="NDU55" s="2"/>
      <c r="NDV55" s="2"/>
      <c r="NDW55" s="2"/>
      <c r="NDX55" s="2"/>
      <c r="NDY55" s="2"/>
      <c r="NDZ55" s="2"/>
      <c r="NEA55" s="2"/>
      <c r="NEB55" s="2"/>
      <c r="NEC55" s="2"/>
      <c r="NED55" s="2"/>
      <c r="NEE55" s="2"/>
      <c r="NEF55" s="2"/>
      <c r="NEG55" s="2"/>
      <c r="NEH55" s="2"/>
      <c r="NEI55" s="2"/>
      <c r="NEJ55" s="2"/>
      <c r="NEK55" s="2"/>
      <c r="NEL55" s="2"/>
      <c r="NEM55" s="2"/>
      <c r="NEN55" s="2"/>
      <c r="NEO55" s="2"/>
      <c r="NEP55" s="2"/>
      <c r="NEQ55" s="2"/>
      <c r="NER55" s="2"/>
      <c r="NES55" s="2"/>
      <c r="NET55" s="2"/>
      <c r="NEU55" s="2"/>
      <c r="NEV55" s="2"/>
      <c r="NEW55" s="2"/>
      <c r="NEX55" s="2"/>
      <c r="NEY55" s="2"/>
      <c r="NEZ55" s="2"/>
      <c r="NFA55" s="2"/>
      <c r="NFB55" s="2"/>
      <c r="NFC55" s="2"/>
      <c r="NFD55" s="2"/>
      <c r="NFE55" s="2"/>
      <c r="NFF55" s="2"/>
      <c r="NFG55" s="2"/>
      <c r="NFH55" s="2"/>
      <c r="NFI55" s="2"/>
      <c r="NFJ55" s="2"/>
      <c r="NFK55" s="2"/>
      <c r="NFL55" s="2"/>
      <c r="NFM55" s="2"/>
      <c r="NFN55" s="2"/>
      <c r="NFO55" s="2"/>
      <c r="NFP55" s="2"/>
      <c r="NFQ55" s="2"/>
      <c r="NFR55" s="2"/>
      <c r="NFS55" s="2"/>
      <c r="NFT55" s="2"/>
      <c r="NFU55" s="2"/>
      <c r="NFV55" s="2"/>
      <c r="NFW55" s="2"/>
      <c r="NFX55" s="2"/>
      <c r="NFY55" s="2"/>
      <c r="NFZ55" s="2"/>
      <c r="NGA55" s="2"/>
      <c r="NGB55" s="2"/>
      <c r="NGC55" s="2"/>
      <c r="NGD55" s="2"/>
      <c r="NGE55" s="2"/>
      <c r="NGF55" s="2"/>
      <c r="NGG55" s="2"/>
      <c r="NGH55" s="2"/>
      <c r="NGI55" s="2"/>
      <c r="NGJ55" s="2"/>
      <c r="NGK55" s="2"/>
      <c r="NGL55" s="2"/>
      <c r="NGM55" s="2"/>
      <c r="NGN55" s="2"/>
      <c r="NGO55" s="2"/>
      <c r="NGP55" s="2"/>
      <c r="NGQ55" s="2"/>
      <c r="NGR55" s="2"/>
      <c r="NGS55" s="2"/>
      <c r="NGT55" s="2"/>
      <c r="NGU55" s="2"/>
      <c r="NGV55" s="2"/>
      <c r="NGW55" s="2"/>
      <c r="NGX55" s="2"/>
      <c r="NGY55" s="2"/>
      <c r="NGZ55" s="2"/>
      <c r="NHA55" s="2"/>
      <c r="NHB55" s="2"/>
      <c r="NHC55" s="2"/>
      <c r="NHD55" s="2"/>
      <c r="NHE55" s="2"/>
      <c r="NHF55" s="2"/>
      <c r="NHG55" s="2"/>
      <c r="NHH55" s="2"/>
      <c r="NHI55" s="2"/>
      <c r="NHJ55" s="2"/>
      <c r="NHK55" s="2"/>
      <c r="NHL55" s="2"/>
      <c r="NHM55" s="2"/>
      <c r="NHN55" s="2"/>
      <c r="NHO55" s="2"/>
      <c r="NHP55" s="2"/>
      <c r="NHQ55" s="2"/>
      <c r="NHR55" s="2"/>
      <c r="NHS55" s="2"/>
      <c r="NHT55" s="2"/>
      <c r="NHU55" s="2"/>
      <c r="NHV55" s="2"/>
      <c r="NHW55" s="2"/>
      <c r="NHX55" s="2"/>
      <c r="NHY55" s="2"/>
      <c r="NHZ55" s="2"/>
      <c r="NIA55" s="2"/>
      <c r="NIB55" s="2"/>
      <c r="NIC55" s="2"/>
      <c r="NID55" s="2"/>
      <c r="NIE55" s="2"/>
      <c r="NIF55" s="2"/>
      <c r="NIG55" s="2"/>
      <c r="NIH55" s="2"/>
      <c r="NII55" s="2"/>
      <c r="NIJ55" s="2"/>
      <c r="NIK55" s="2"/>
      <c r="NIL55" s="2"/>
      <c r="NIM55" s="2"/>
      <c r="NIN55" s="2"/>
      <c r="NIO55" s="2"/>
      <c r="NIP55" s="2"/>
      <c r="NIQ55" s="2"/>
      <c r="NIR55" s="2"/>
      <c r="NIS55" s="2"/>
      <c r="NIT55" s="2"/>
      <c r="NIU55" s="2"/>
      <c r="NIV55" s="2"/>
      <c r="NIW55" s="2"/>
      <c r="NIX55" s="2"/>
      <c r="NIY55" s="2"/>
      <c r="NIZ55" s="2"/>
      <c r="NJA55" s="2"/>
      <c r="NJB55" s="2"/>
      <c r="NJC55" s="2"/>
      <c r="NJD55" s="2"/>
      <c r="NJE55" s="2"/>
      <c r="NJF55" s="2"/>
      <c r="NJG55" s="2"/>
      <c r="NJH55" s="2"/>
      <c r="NJI55" s="2"/>
      <c r="NJJ55" s="2"/>
      <c r="NJK55" s="2"/>
      <c r="NJL55" s="2"/>
      <c r="NJM55" s="2"/>
      <c r="NJN55" s="2"/>
      <c r="NJO55" s="2"/>
      <c r="NJP55" s="2"/>
      <c r="NJQ55" s="2"/>
      <c r="NJR55" s="2"/>
      <c r="NJS55" s="2"/>
      <c r="NJT55" s="2"/>
      <c r="NJU55" s="2"/>
      <c r="NJV55" s="2"/>
      <c r="NJW55" s="2"/>
      <c r="NJX55" s="2"/>
      <c r="NJY55" s="2"/>
      <c r="NJZ55" s="2"/>
      <c r="NKA55" s="2"/>
      <c r="NKB55" s="2"/>
      <c r="NKC55" s="2"/>
      <c r="NKD55" s="2"/>
      <c r="NKE55" s="2"/>
      <c r="NKF55" s="2"/>
      <c r="NKG55" s="2"/>
      <c r="NKH55" s="2"/>
      <c r="NKI55" s="2"/>
      <c r="NKJ55" s="2"/>
      <c r="NKK55" s="2"/>
      <c r="NKL55" s="2"/>
      <c r="NKM55" s="2"/>
      <c r="NKN55" s="2"/>
      <c r="NKO55" s="2"/>
      <c r="NKP55" s="2"/>
      <c r="NKQ55" s="2"/>
      <c r="NKR55" s="2"/>
      <c r="NKS55" s="2"/>
      <c r="NKT55" s="2"/>
      <c r="NKU55" s="2"/>
      <c r="NKV55" s="2"/>
      <c r="NKW55" s="2"/>
      <c r="NKX55" s="2"/>
      <c r="NKY55" s="2"/>
      <c r="NKZ55" s="2"/>
      <c r="NLA55" s="2"/>
      <c r="NLB55" s="2"/>
      <c r="NLC55" s="2"/>
      <c r="NLD55" s="2"/>
      <c r="NLE55" s="2"/>
      <c r="NLF55" s="2"/>
      <c r="NLG55" s="2"/>
      <c r="NLH55" s="2"/>
      <c r="NLI55" s="2"/>
      <c r="NLJ55" s="2"/>
      <c r="NLK55" s="2"/>
      <c r="NLL55" s="2"/>
      <c r="NLM55" s="2"/>
      <c r="NLN55" s="2"/>
      <c r="NLO55" s="2"/>
      <c r="NLP55" s="2"/>
      <c r="NLQ55" s="2"/>
      <c r="NLR55" s="2"/>
      <c r="NLS55" s="2"/>
      <c r="NLT55" s="2"/>
      <c r="NLU55" s="2"/>
      <c r="NLV55" s="2"/>
      <c r="NLW55" s="2"/>
      <c r="NLX55" s="2"/>
      <c r="NLY55" s="2"/>
      <c r="NLZ55" s="2"/>
      <c r="NMA55" s="2"/>
      <c r="NMB55" s="2"/>
      <c r="NMC55" s="2"/>
      <c r="NMD55" s="2"/>
      <c r="NME55" s="2"/>
      <c r="NMF55" s="2"/>
      <c r="NMG55" s="2"/>
      <c r="NMH55" s="2"/>
      <c r="NMI55" s="2"/>
      <c r="NMJ55" s="2"/>
      <c r="NMK55" s="2"/>
      <c r="NML55" s="2"/>
      <c r="NMM55" s="2"/>
      <c r="NMN55" s="2"/>
      <c r="NMO55" s="2"/>
      <c r="NMP55" s="2"/>
      <c r="NMQ55" s="2"/>
      <c r="NMR55" s="2"/>
      <c r="NMS55" s="2"/>
      <c r="NMT55" s="2"/>
      <c r="NMU55" s="2"/>
      <c r="NMV55" s="2"/>
      <c r="NMW55" s="2"/>
      <c r="NMX55" s="2"/>
      <c r="NMY55" s="2"/>
      <c r="NMZ55" s="2"/>
      <c r="NNA55" s="2"/>
      <c r="NNB55" s="2"/>
      <c r="NNC55" s="2"/>
      <c r="NND55" s="2"/>
      <c r="NNE55" s="2"/>
      <c r="NNF55" s="2"/>
      <c r="NNG55" s="2"/>
      <c r="NNH55" s="2"/>
      <c r="NNI55" s="2"/>
      <c r="NNJ55" s="2"/>
      <c r="NNK55" s="2"/>
      <c r="NNL55" s="2"/>
      <c r="NNM55" s="2"/>
      <c r="NNN55" s="2"/>
      <c r="NNO55" s="2"/>
      <c r="NNP55" s="2"/>
      <c r="NNQ55" s="2"/>
      <c r="NNR55" s="2"/>
      <c r="NNS55" s="2"/>
      <c r="NNT55" s="2"/>
      <c r="NNU55" s="2"/>
      <c r="NNV55" s="2"/>
      <c r="NNW55" s="2"/>
      <c r="NNX55" s="2"/>
      <c r="NNY55" s="2"/>
      <c r="NNZ55" s="2"/>
      <c r="NOA55" s="2"/>
      <c r="NOB55" s="2"/>
      <c r="NOC55" s="2"/>
      <c r="NOD55" s="2"/>
      <c r="NOE55" s="2"/>
      <c r="NOF55" s="2"/>
      <c r="NOG55" s="2"/>
      <c r="NOH55" s="2"/>
      <c r="NOI55" s="2"/>
      <c r="NOJ55" s="2"/>
      <c r="NOK55" s="2"/>
      <c r="NOL55" s="2"/>
      <c r="NOM55" s="2"/>
      <c r="NON55" s="2"/>
      <c r="NOO55" s="2"/>
      <c r="NOP55" s="2"/>
      <c r="NOQ55" s="2"/>
      <c r="NOR55" s="2"/>
      <c r="NOS55" s="2"/>
      <c r="NOT55" s="2"/>
      <c r="NOU55" s="2"/>
      <c r="NOV55" s="2"/>
      <c r="NOW55" s="2"/>
      <c r="NOX55" s="2"/>
      <c r="NOY55" s="2"/>
      <c r="NOZ55" s="2"/>
      <c r="NPA55" s="2"/>
      <c r="NPB55" s="2"/>
      <c r="NPC55" s="2"/>
      <c r="NPD55" s="2"/>
      <c r="NPE55" s="2"/>
      <c r="NPF55" s="2"/>
      <c r="NPG55" s="2"/>
      <c r="NPH55" s="2"/>
      <c r="NPI55" s="2"/>
      <c r="NPJ55" s="2"/>
      <c r="NPK55" s="2"/>
      <c r="NPL55" s="2"/>
      <c r="NPM55" s="2"/>
      <c r="NPN55" s="2"/>
      <c r="NPO55" s="2"/>
      <c r="NPP55" s="2"/>
      <c r="NPQ55" s="2"/>
      <c r="NPR55" s="2"/>
      <c r="NPS55" s="2"/>
      <c r="NPT55" s="2"/>
      <c r="NPU55" s="2"/>
      <c r="NPV55" s="2"/>
      <c r="NPW55" s="2"/>
      <c r="NPX55" s="2"/>
      <c r="NPY55" s="2"/>
      <c r="NPZ55" s="2"/>
      <c r="NQA55" s="2"/>
      <c r="NQB55" s="2"/>
      <c r="NQC55" s="2"/>
      <c r="NQD55" s="2"/>
      <c r="NQE55" s="2"/>
      <c r="NQF55" s="2"/>
      <c r="NQG55" s="2"/>
      <c r="NQH55" s="2"/>
      <c r="NQI55" s="2"/>
      <c r="NQJ55" s="2"/>
      <c r="NQK55" s="2"/>
      <c r="NQL55" s="2"/>
      <c r="NQM55" s="2"/>
      <c r="NQN55" s="2"/>
      <c r="NQO55" s="2"/>
      <c r="NQP55" s="2"/>
      <c r="NQQ55" s="2"/>
      <c r="NQR55" s="2"/>
      <c r="NQS55" s="2"/>
      <c r="NQT55" s="2"/>
      <c r="NQU55" s="2"/>
      <c r="NQV55" s="2"/>
      <c r="NQW55" s="2"/>
      <c r="NQX55" s="2"/>
      <c r="NQY55" s="2"/>
      <c r="NQZ55" s="2"/>
      <c r="NRA55" s="2"/>
      <c r="NRB55" s="2"/>
      <c r="NRC55" s="2"/>
      <c r="NRD55" s="2"/>
      <c r="NRE55" s="2"/>
      <c r="NRF55" s="2"/>
      <c r="NRG55" s="2"/>
      <c r="NRH55" s="2"/>
      <c r="NRI55" s="2"/>
      <c r="NRJ55" s="2"/>
      <c r="NRK55" s="2"/>
      <c r="NRL55" s="2"/>
      <c r="NRM55" s="2"/>
      <c r="NRN55" s="2"/>
      <c r="NRO55" s="2"/>
      <c r="NRP55" s="2"/>
      <c r="NRQ55" s="2"/>
      <c r="NRR55" s="2"/>
      <c r="NRS55" s="2"/>
      <c r="NRT55" s="2"/>
      <c r="NRU55" s="2"/>
      <c r="NRV55" s="2"/>
      <c r="NRW55" s="2"/>
      <c r="NRX55" s="2"/>
      <c r="NRY55" s="2"/>
      <c r="NRZ55" s="2"/>
      <c r="NSA55" s="2"/>
      <c r="NSB55" s="2"/>
      <c r="NSC55" s="2"/>
      <c r="NSD55" s="2"/>
      <c r="NSE55" s="2"/>
      <c r="NSF55" s="2"/>
      <c r="NSG55" s="2"/>
      <c r="NSH55" s="2"/>
      <c r="NSI55" s="2"/>
      <c r="NSJ55" s="2"/>
      <c r="NSK55" s="2"/>
      <c r="NSL55" s="2"/>
      <c r="NSM55" s="2"/>
      <c r="NSN55" s="2"/>
      <c r="NSO55" s="2"/>
      <c r="NSP55" s="2"/>
      <c r="NSQ55" s="2"/>
      <c r="NSR55" s="2"/>
      <c r="NSS55" s="2"/>
      <c r="NST55" s="2"/>
      <c r="NSU55" s="2"/>
      <c r="NSV55" s="2"/>
      <c r="NSW55" s="2"/>
      <c r="NSX55" s="2"/>
      <c r="NSY55" s="2"/>
      <c r="NSZ55" s="2"/>
      <c r="NTA55" s="2"/>
      <c r="NTB55" s="2"/>
      <c r="NTC55" s="2"/>
      <c r="NTD55" s="2"/>
      <c r="NTE55" s="2"/>
      <c r="NTF55" s="2"/>
      <c r="NTG55" s="2"/>
      <c r="NTH55" s="2"/>
      <c r="NTI55" s="2"/>
      <c r="NTJ55" s="2"/>
      <c r="NTK55" s="2"/>
      <c r="NTL55" s="2"/>
      <c r="NTM55" s="2"/>
      <c r="NTN55" s="2"/>
      <c r="NTO55" s="2"/>
      <c r="NTP55" s="2"/>
      <c r="NTQ55" s="2"/>
      <c r="NTR55" s="2"/>
      <c r="NTS55" s="2"/>
      <c r="NTT55" s="2"/>
      <c r="NTU55" s="2"/>
      <c r="NTV55" s="2"/>
      <c r="NTW55" s="2"/>
      <c r="NTX55" s="2"/>
      <c r="NTY55" s="2"/>
      <c r="NTZ55" s="2"/>
      <c r="NUA55" s="2"/>
      <c r="NUB55" s="2"/>
      <c r="NUC55" s="2"/>
      <c r="NUD55" s="2"/>
      <c r="NUE55" s="2"/>
      <c r="NUF55" s="2"/>
      <c r="NUG55" s="2"/>
      <c r="NUH55" s="2"/>
      <c r="NUI55" s="2"/>
      <c r="NUJ55" s="2"/>
      <c r="NUK55" s="2"/>
      <c r="NUL55" s="2"/>
      <c r="NUM55" s="2"/>
      <c r="NUN55" s="2"/>
      <c r="NUO55" s="2"/>
      <c r="NUP55" s="2"/>
      <c r="NUQ55" s="2"/>
      <c r="NUR55" s="2"/>
      <c r="NUS55" s="2"/>
      <c r="NUT55" s="2"/>
      <c r="NUU55" s="2"/>
      <c r="NUV55" s="2"/>
      <c r="NUW55" s="2"/>
      <c r="NUX55" s="2"/>
      <c r="NUY55" s="2"/>
      <c r="NUZ55" s="2"/>
      <c r="NVA55" s="2"/>
      <c r="NVB55" s="2"/>
      <c r="NVC55" s="2"/>
      <c r="NVD55" s="2"/>
      <c r="NVE55" s="2"/>
      <c r="NVF55" s="2"/>
      <c r="NVG55" s="2"/>
      <c r="NVH55" s="2"/>
      <c r="NVI55" s="2"/>
      <c r="NVJ55" s="2"/>
      <c r="NVK55" s="2"/>
      <c r="NVL55" s="2"/>
      <c r="NVM55" s="2"/>
      <c r="NVN55" s="2"/>
      <c r="NVO55" s="2"/>
      <c r="NVP55" s="2"/>
      <c r="NVQ55" s="2"/>
      <c r="NVR55" s="2"/>
      <c r="NVS55" s="2"/>
      <c r="NVT55" s="2"/>
      <c r="NVU55" s="2"/>
      <c r="NVV55" s="2"/>
      <c r="NVW55" s="2"/>
      <c r="NVX55" s="2"/>
      <c r="NVY55" s="2"/>
      <c r="NVZ55" s="2"/>
      <c r="NWA55" s="2"/>
      <c r="NWB55" s="2"/>
      <c r="NWC55" s="2"/>
      <c r="NWD55" s="2"/>
      <c r="NWE55" s="2"/>
      <c r="NWF55" s="2"/>
      <c r="NWG55" s="2"/>
      <c r="NWH55" s="2"/>
      <c r="NWI55" s="2"/>
      <c r="NWJ55" s="2"/>
      <c r="NWK55" s="2"/>
      <c r="NWL55" s="2"/>
      <c r="NWM55" s="2"/>
      <c r="NWN55" s="2"/>
      <c r="NWO55" s="2"/>
      <c r="NWP55" s="2"/>
      <c r="NWQ55" s="2"/>
      <c r="NWR55" s="2"/>
      <c r="NWS55" s="2"/>
      <c r="NWT55" s="2"/>
      <c r="NWU55" s="2"/>
      <c r="NWV55" s="2"/>
      <c r="NWW55" s="2"/>
      <c r="NWX55" s="2"/>
      <c r="NWY55" s="2"/>
      <c r="NWZ55" s="2"/>
      <c r="NXA55" s="2"/>
      <c r="NXB55" s="2"/>
      <c r="NXC55" s="2"/>
      <c r="NXD55" s="2"/>
      <c r="NXE55" s="2"/>
      <c r="NXF55" s="2"/>
      <c r="NXG55" s="2"/>
      <c r="NXH55" s="2"/>
      <c r="NXI55" s="2"/>
      <c r="NXJ55" s="2"/>
      <c r="NXK55" s="2"/>
      <c r="NXL55" s="2"/>
      <c r="NXM55" s="2"/>
      <c r="NXN55" s="2"/>
      <c r="NXO55" s="2"/>
      <c r="NXP55" s="2"/>
      <c r="NXQ55" s="2"/>
      <c r="NXR55" s="2"/>
      <c r="NXS55" s="2"/>
      <c r="NXT55" s="2"/>
      <c r="NXU55" s="2"/>
      <c r="NXV55" s="2"/>
      <c r="NXW55" s="2"/>
      <c r="NXX55" s="2"/>
      <c r="NXY55" s="2"/>
      <c r="NXZ55" s="2"/>
      <c r="NYA55" s="2"/>
      <c r="NYB55" s="2"/>
      <c r="NYC55" s="2"/>
      <c r="NYD55" s="2"/>
      <c r="NYE55" s="2"/>
      <c r="NYF55" s="2"/>
      <c r="NYG55" s="2"/>
      <c r="NYH55" s="2"/>
      <c r="NYI55" s="2"/>
      <c r="NYJ55" s="2"/>
      <c r="NYK55" s="2"/>
      <c r="NYL55" s="2"/>
      <c r="NYM55" s="2"/>
      <c r="NYN55" s="2"/>
      <c r="NYO55" s="2"/>
      <c r="NYP55" s="2"/>
      <c r="NYQ55" s="2"/>
      <c r="NYR55" s="2"/>
      <c r="NYS55" s="2"/>
      <c r="NYT55" s="2"/>
      <c r="NYU55" s="2"/>
      <c r="NYV55" s="2"/>
      <c r="NYW55" s="2"/>
      <c r="NYX55" s="2"/>
      <c r="NYY55" s="2"/>
      <c r="NYZ55" s="2"/>
      <c r="NZA55" s="2"/>
      <c r="NZB55" s="2"/>
      <c r="NZC55" s="2"/>
      <c r="NZD55" s="2"/>
      <c r="NZE55" s="2"/>
      <c r="NZF55" s="2"/>
      <c r="NZG55" s="2"/>
      <c r="NZH55" s="2"/>
      <c r="NZI55" s="2"/>
      <c r="NZJ55" s="2"/>
      <c r="NZK55" s="2"/>
      <c r="NZL55" s="2"/>
      <c r="NZM55" s="2"/>
      <c r="NZN55" s="2"/>
      <c r="NZO55" s="2"/>
      <c r="NZP55" s="2"/>
      <c r="NZQ55" s="2"/>
      <c r="NZR55" s="2"/>
      <c r="NZS55" s="2"/>
      <c r="NZT55" s="2"/>
      <c r="NZU55" s="2"/>
      <c r="NZV55" s="2"/>
      <c r="NZW55" s="2"/>
      <c r="NZX55" s="2"/>
      <c r="NZY55" s="2"/>
      <c r="NZZ55" s="2"/>
      <c r="OAA55" s="2"/>
      <c r="OAB55" s="2"/>
      <c r="OAC55" s="2"/>
      <c r="OAD55" s="2"/>
      <c r="OAE55" s="2"/>
      <c r="OAF55" s="2"/>
      <c r="OAG55" s="2"/>
      <c r="OAH55" s="2"/>
      <c r="OAI55" s="2"/>
      <c r="OAJ55" s="2"/>
      <c r="OAK55" s="2"/>
      <c r="OAL55" s="2"/>
      <c r="OAM55" s="2"/>
      <c r="OAN55" s="2"/>
      <c r="OAO55" s="2"/>
      <c r="OAP55" s="2"/>
      <c r="OAQ55" s="2"/>
      <c r="OAR55" s="2"/>
      <c r="OAS55" s="2"/>
      <c r="OAT55" s="2"/>
      <c r="OAU55" s="2"/>
      <c r="OAV55" s="2"/>
      <c r="OAW55" s="2"/>
      <c r="OAX55" s="2"/>
      <c r="OAY55" s="2"/>
      <c r="OAZ55" s="2"/>
      <c r="OBA55" s="2"/>
      <c r="OBB55" s="2"/>
      <c r="OBC55" s="2"/>
      <c r="OBD55" s="2"/>
      <c r="OBE55" s="2"/>
      <c r="OBF55" s="2"/>
      <c r="OBG55" s="2"/>
      <c r="OBH55" s="2"/>
      <c r="OBI55" s="2"/>
      <c r="OBJ55" s="2"/>
      <c r="OBK55" s="2"/>
      <c r="OBL55" s="2"/>
      <c r="OBM55" s="2"/>
      <c r="OBN55" s="2"/>
      <c r="OBO55" s="2"/>
      <c r="OBP55" s="2"/>
      <c r="OBQ55" s="2"/>
      <c r="OBR55" s="2"/>
      <c r="OBS55" s="2"/>
      <c r="OBT55" s="2"/>
      <c r="OBU55" s="2"/>
      <c r="OBV55" s="2"/>
      <c r="OBW55" s="2"/>
      <c r="OBX55" s="2"/>
      <c r="OBY55" s="2"/>
      <c r="OBZ55" s="2"/>
      <c r="OCA55" s="2"/>
      <c r="OCB55" s="2"/>
      <c r="OCC55" s="2"/>
      <c r="OCD55" s="2"/>
      <c r="OCE55" s="2"/>
      <c r="OCF55" s="2"/>
      <c r="OCG55" s="2"/>
      <c r="OCH55" s="2"/>
      <c r="OCI55" s="2"/>
      <c r="OCJ55" s="2"/>
      <c r="OCK55" s="2"/>
      <c r="OCL55" s="2"/>
      <c r="OCM55" s="2"/>
      <c r="OCN55" s="2"/>
      <c r="OCO55" s="2"/>
      <c r="OCP55" s="2"/>
      <c r="OCQ55" s="2"/>
      <c r="OCR55" s="2"/>
      <c r="OCS55" s="2"/>
      <c r="OCT55" s="2"/>
      <c r="OCU55" s="2"/>
      <c r="OCV55" s="2"/>
      <c r="OCW55" s="2"/>
      <c r="OCX55" s="2"/>
      <c r="OCY55" s="2"/>
      <c r="OCZ55" s="2"/>
      <c r="ODA55" s="2"/>
      <c r="ODB55" s="2"/>
      <c r="ODC55" s="2"/>
      <c r="ODD55" s="2"/>
      <c r="ODE55" s="2"/>
      <c r="ODF55" s="2"/>
      <c r="ODG55" s="2"/>
      <c r="ODH55" s="2"/>
      <c r="ODI55" s="2"/>
      <c r="ODJ55" s="2"/>
      <c r="ODK55" s="2"/>
      <c r="ODL55" s="2"/>
      <c r="ODM55" s="2"/>
      <c r="ODN55" s="2"/>
      <c r="ODO55" s="2"/>
      <c r="ODP55" s="2"/>
      <c r="ODQ55" s="2"/>
      <c r="ODR55" s="2"/>
      <c r="ODS55" s="2"/>
      <c r="ODT55" s="2"/>
      <c r="ODU55" s="2"/>
      <c r="ODV55" s="2"/>
      <c r="ODW55" s="2"/>
      <c r="ODX55" s="2"/>
      <c r="ODY55" s="2"/>
      <c r="ODZ55" s="2"/>
      <c r="OEA55" s="2"/>
      <c r="OEB55" s="2"/>
      <c r="OEC55" s="2"/>
      <c r="OED55" s="2"/>
      <c r="OEE55" s="2"/>
      <c r="OEF55" s="2"/>
      <c r="OEG55" s="2"/>
      <c r="OEH55" s="2"/>
      <c r="OEI55" s="2"/>
      <c r="OEJ55" s="2"/>
      <c r="OEK55" s="2"/>
      <c r="OEL55" s="2"/>
      <c r="OEM55" s="2"/>
      <c r="OEN55" s="2"/>
      <c r="OEO55" s="2"/>
      <c r="OEP55" s="2"/>
      <c r="OEQ55" s="2"/>
      <c r="OER55" s="2"/>
      <c r="OES55" s="2"/>
      <c r="OET55" s="2"/>
      <c r="OEU55" s="2"/>
      <c r="OEV55" s="2"/>
      <c r="OEW55" s="2"/>
      <c r="OEX55" s="2"/>
      <c r="OEY55" s="2"/>
      <c r="OEZ55" s="2"/>
      <c r="OFA55" s="2"/>
      <c r="OFB55" s="2"/>
      <c r="OFC55" s="2"/>
      <c r="OFD55" s="2"/>
      <c r="OFE55" s="2"/>
      <c r="OFF55" s="2"/>
      <c r="OFG55" s="2"/>
      <c r="OFH55" s="2"/>
      <c r="OFI55" s="2"/>
      <c r="OFJ55" s="2"/>
      <c r="OFK55" s="2"/>
      <c r="OFL55" s="2"/>
      <c r="OFM55" s="2"/>
      <c r="OFN55" s="2"/>
      <c r="OFO55" s="2"/>
      <c r="OFP55" s="2"/>
      <c r="OFQ55" s="2"/>
      <c r="OFR55" s="2"/>
      <c r="OFS55" s="2"/>
      <c r="OFT55" s="2"/>
      <c r="OFU55" s="2"/>
      <c r="OFV55" s="2"/>
      <c r="OFW55" s="2"/>
      <c r="OFX55" s="2"/>
      <c r="OFY55" s="2"/>
      <c r="OFZ55" s="2"/>
      <c r="OGA55" s="2"/>
      <c r="OGB55" s="2"/>
      <c r="OGC55" s="2"/>
      <c r="OGD55" s="2"/>
      <c r="OGE55" s="2"/>
      <c r="OGF55" s="2"/>
      <c r="OGG55" s="2"/>
      <c r="OGH55" s="2"/>
      <c r="OGI55" s="2"/>
      <c r="OGJ55" s="2"/>
      <c r="OGK55" s="2"/>
      <c r="OGL55" s="2"/>
      <c r="OGM55" s="2"/>
      <c r="OGN55" s="2"/>
      <c r="OGO55" s="2"/>
      <c r="OGP55" s="2"/>
      <c r="OGQ55" s="2"/>
      <c r="OGR55" s="2"/>
      <c r="OGS55" s="2"/>
      <c r="OGT55" s="2"/>
      <c r="OGU55" s="2"/>
      <c r="OGV55" s="2"/>
      <c r="OGW55" s="2"/>
      <c r="OGX55" s="2"/>
      <c r="OGY55" s="2"/>
      <c r="OGZ55" s="2"/>
      <c r="OHA55" s="2"/>
      <c r="OHB55" s="2"/>
      <c r="OHC55" s="2"/>
      <c r="OHD55" s="2"/>
      <c r="OHE55" s="2"/>
      <c r="OHF55" s="2"/>
      <c r="OHG55" s="2"/>
      <c r="OHH55" s="2"/>
      <c r="OHI55" s="2"/>
      <c r="OHJ55" s="2"/>
      <c r="OHK55" s="2"/>
      <c r="OHL55" s="2"/>
      <c r="OHM55" s="2"/>
      <c r="OHN55" s="2"/>
      <c r="OHO55" s="2"/>
      <c r="OHP55" s="2"/>
      <c r="OHQ55" s="2"/>
      <c r="OHR55" s="2"/>
      <c r="OHS55" s="2"/>
      <c r="OHT55" s="2"/>
      <c r="OHU55" s="2"/>
      <c r="OHV55" s="2"/>
      <c r="OHW55" s="2"/>
      <c r="OHX55" s="2"/>
      <c r="OHY55" s="2"/>
      <c r="OHZ55" s="2"/>
      <c r="OIA55" s="2"/>
      <c r="OIB55" s="2"/>
      <c r="OIC55" s="2"/>
      <c r="OID55" s="2"/>
      <c r="OIE55" s="2"/>
      <c r="OIF55" s="2"/>
      <c r="OIG55" s="2"/>
      <c r="OIH55" s="2"/>
      <c r="OII55" s="2"/>
      <c r="OIJ55" s="2"/>
      <c r="OIK55" s="2"/>
      <c r="OIL55" s="2"/>
      <c r="OIM55" s="2"/>
      <c r="OIN55" s="2"/>
      <c r="OIO55" s="2"/>
      <c r="OIP55" s="2"/>
      <c r="OIQ55" s="2"/>
      <c r="OIR55" s="2"/>
      <c r="OIS55" s="2"/>
      <c r="OIT55" s="2"/>
      <c r="OIU55" s="2"/>
      <c r="OIV55" s="2"/>
      <c r="OIW55" s="2"/>
      <c r="OIX55" s="2"/>
      <c r="OIY55" s="2"/>
      <c r="OIZ55" s="2"/>
      <c r="OJA55" s="2"/>
      <c r="OJB55" s="2"/>
      <c r="OJC55" s="2"/>
      <c r="OJD55" s="2"/>
      <c r="OJE55" s="2"/>
      <c r="OJF55" s="2"/>
      <c r="OJG55" s="2"/>
      <c r="OJH55" s="2"/>
      <c r="OJI55" s="2"/>
      <c r="OJJ55" s="2"/>
      <c r="OJK55" s="2"/>
      <c r="OJL55" s="2"/>
      <c r="OJM55" s="2"/>
      <c r="OJN55" s="2"/>
      <c r="OJO55" s="2"/>
      <c r="OJP55" s="2"/>
      <c r="OJQ55" s="2"/>
      <c r="OJR55" s="2"/>
      <c r="OJS55" s="2"/>
      <c r="OJT55" s="2"/>
      <c r="OJU55" s="2"/>
      <c r="OJV55" s="2"/>
      <c r="OJW55" s="2"/>
      <c r="OJX55" s="2"/>
      <c r="OJY55" s="2"/>
      <c r="OJZ55" s="2"/>
      <c r="OKA55" s="2"/>
      <c r="OKB55" s="2"/>
      <c r="OKC55" s="2"/>
      <c r="OKD55" s="2"/>
      <c r="OKE55" s="2"/>
      <c r="OKF55" s="2"/>
      <c r="OKG55" s="2"/>
      <c r="OKH55" s="2"/>
      <c r="OKI55" s="2"/>
      <c r="OKJ55" s="2"/>
      <c r="OKK55" s="2"/>
      <c r="OKL55" s="2"/>
      <c r="OKM55" s="2"/>
      <c r="OKN55" s="2"/>
      <c r="OKO55" s="2"/>
      <c r="OKP55" s="2"/>
      <c r="OKQ55" s="2"/>
      <c r="OKR55" s="2"/>
      <c r="OKS55" s="2"/>
      <c r="OKT55" s="2"/>
      <c r="OKU55" s="2"/>
      <c r="OKV55" s="2"/>
      <c r="OKW55" s="2"/>
      <c r="OKX55" s="2"/>
      <c r="OKY55" s="2"/>
      <c r="OKZ55" s="2"/>
      <c r="OLA55" s="2"/>
      <c r="OLB55" s="2"/>
      <c r="OLC55" s="2"/>
      <c r="OLD55" s="2"/>
      <c r="OLE55" s="2"/>
      <c r="OLF55" s="2"/>
      <c r="OLG55" s="2"/>
      <c r="OLH55" s="2"/>
      <c r="OLI55" s="2"/>
      <c r="OLJ55" s="2"/>
      <c r="OLK55" s="2"/>
      <c r="OLL55" s="2"/>
      <c r="OLM55" s="2"/>
      <c r="OLN55" s="2"/>
      <c r="OLO55" s="2"/>
      <c r="OLP55" s="2"/>
      <c r="OLQ55" s="2"/>
      <c r="OLR55" s="2"/>
      <c r="OLS55" s="2"/>
      <c r="OLT55" s="2"/>
      <c r="OLU55" s="2"/>
      <c r="OLV55" s="2"/>
      <c r="OLW55" s="2"/>
      <c r="OLX55" s="2"/>
      <c r="OLY55" s="2"/>
      <c r="OLZ55" s="2"/>
      <c r="OMA55" s="2"/>
      <c r="OMB55" s="2"/>
      <c r="OMC55" s="2"/>
      <c r="OMD55" s="2"/>
      <c r="OME55" s="2"/>
      <c r="OMF55" s="2"/>
      <c r="OMG55" s="2"/>
      <c r="OMH55" s="2"/>
      <c r="OMI55" s="2"/>
      <c r="OMJ55" s="2"/>
      <c r="OMK55" s="2"/>
      <c r="OML55" s="2"/>
      <c r="OMM55" s="2"/>
      <c r="OMN55" s="2"/>
      <c r="OMO55" s="2"/>
      <c r="OMP55" s="2"/>
      <c r="OMQ55" s="2"/>
      <c r="OMR55" s="2"/>
      <c r="OMS55" s="2"/>
      <c r="OMT55" s="2"/>
      <c r="OMU55" s="2"/>
      <c r="OMV55" s="2"/>
      <c r="OMW55" s="2"/>
      <c r="OMX55" s="2"/>
      <c r="OMY55" s="2"/>
      <c r="OMZ55" s="2"/>
      <c r="ONA55" s="2"/>
      <c r="ONB55" s="2"/>
      <c r="ONC55" s="2"/>
      <c r="OND55" s="2"/>
      <c r="ONE55" s="2"/>
      <c r="ONF55" s="2"/>
      <c r="ONG55" s="2"/>
      <c r="ONH55" s="2"/>
      <c r="ONI55" s="2"/>
      <c r="ONJ55" s="2"/>
      <c r="ONK55" s="2"/>
      <c r="ONL55" s="2"/>
      <c r="ONM55" s="2"/>
      <c r="ONN55" s="2"/>
      <c r="ONO55" s="2"/>
      <c r="ONP55" s="2"/>
      <c r="ONQ55" s="2"/>
      <c r="ONR55" s="2"/>
      <c r="ONS55" s="2"/>
      <c r="ONT55" s="2"/>
      <c r="ONU55" s="2"/>
      <c r="ONV55" s="2"/>
      <c r="ONW55" s="2"/>
      <c r="ONX55" s="2"/>
      <c r="ONY55" s="2"/>
      <c r="ONZ55" s="2"/>
      <c r="OOA55" s="2"/>
      <c r="OOB55" s="2"/>
      <c r="OOC55" s="2"/>
      <c r="OOD55" s="2"/>
      <c r="OOE55" s="2"/>
      <c r="OOF55" s="2"/>
      <c r="OOG55" s="2"/>
      <c r="OOH55" s="2"/>
      <c r="OOI55" s="2"/>
      <c r="OOJ55" s="2"/>
      <c r="OOK55" s="2"/>
      <c r="OOL55" s="2"/>
      <c r="OOM55" s="2"/>
      <c r="OON55" s="2"/>
      <c r="OOO55" s="2"/>
      <c r="OOP55" s="2"/>
      <c r="OOQ55" s="2"/>
      <c r="OOR55" s="2"/>
      <c r="OOS55" s="2"/>
      <c r="OOT55" s="2"/>
      <c r="OOU55" s="2"/>
      <c r="OOV55" s="2"/>
      <c r="OOW55" s="2"/>
      <c r="OOX55" s="2"/>
      <c r="OOY55" s="2"/>
      <c r="OOZ55" s="2"/>
      <c r="OPA55" s="2"/>
      <c r="OPB55" s="2"/>
      <c r="OPC55" s="2"/>
      <c r="OPD55" s="2"/>
      <c r="OPE55" s="2"/>
      <c r="OPF55" s="2"/>
      <c r="OPG55" s="2"/>
      <c r="OPH55" s="2"/>
      <c r="OPI55" s="2"/>
      <c r="OPJ55" s="2"/>
      <c r="OPK55" s="2"/>
      <c r="OPL55" s="2"/>
      <c r="OPM55" s="2"/>
      <c r="OPN55" s="2"/>
      <c r="OPO55" s="2"/>
      <c r="OPP55" s="2"/>
      <c r="OPQ55" s="2"/>
      <c r="OPR55" s="2"/>
      <c r="OPS55" s="2"/>
      <c r="OPT55" s="2"/>
      <c r="OPU55" s="2"/>
      <c r="OPV55" s="2"/>
      <c r="OPW55" s="2"/>
      <c r="OPX55" s="2"/>
      <c r="OPY55" s="2"/>
      <c r="OPZ55" s="2"/>
      <c r="OQA55" s="2"/>
      <c r="OQB55" s="2"/>
      <c r="OQC55" s="2"/>
      <c r="OQD55" s="2"/>
      <c r="OQE55" s="2"/>
      <c r="OQF55" s="2"/>
      <c r="OQG55" s="2"/>
      <c r="OQH55" s="2"/>
      <c r="OQI55" s="2"/>
      <c r="OQJ55" s="2"/>
      <c r="OQK55" s="2"/>
      <c r="OQL55" s="2"/>
      <c r="OQM55" s="2"/>
      <c r="OQN55" s="2"/>
      <c r="OQO55" s="2"/>
      <c r="OQP55" s="2"/>
      <c r="OQQ55" s="2"/>
      <c r="OQR55" s="2"/>
      <c r="OQS55" s="2"/>
      <c r="OQT55" s="2"/>
      <c r="OQU55" s="2"/>
      <c r="OQV55" s="2"/>
      <c r="OQW55" s="2"/>
      <c r="OQX55" s="2"/>
      <c r="OQY55" s="2"/>
      <c r="OQZ55" s="2"/>
      <c r="ORA55" s="2"/>
      <c r="ORB55" s="2"/>
      <c r="ORC55" s="2"/>
      <c r="ORD55" s="2"/>
      <c r="ORE55" s="2"/>
      <c r="ORF55" s="2"/>
      <c r="ORG55" s="2"/>
      <c r="ORH55" s="2"/>
      <c r="ORI55" s="2"/>
      <c r="ORJ55" s="2"/>
      <c r="ORK55" s="2"/>
      <c r="ORL55" s="2"/>
      <c r="ORM55" s="2"/>
      <c r="ORN55" s="2"/>
      <c r="ORO55" s="2"/>
      <c r="ORP55" s="2"/>
      <c r="ORQ55" s="2"/>
      <c r="ORR55" s="2"/>
      <c r="ORS55" s="2"/>
      <c r="ORT55" s="2"/>
      <c r="ORU55" s="2"/>
      <c r="ORV55" s="2"/>
      <c r="ORW55" s="2"/>
      <c r="ORX55" s="2"/>
      <c r="ORY55" s="2"/>
      <c r="ORZ55" s="2"/>
      <c r="OSA55" s="2"/>
      <c r="OSB55" s="2"/>
      <c r="OSC55" s="2"/>
      <c r="OSD55" s="2"/>
      <c r="OSE55" s="2"/>
      <c r="OSF55" s="2"/>
      <c r="OSG55" s="2"/>
      <c r="OSH55" s="2"/>
      <c r="OSI55" s="2"/>
      <c r="OSJ55" s="2"/>
      <c r="OSK55" s="2"/>
      <c r="OSL55" s="2"/>
      <c r="OSM55" s="2"/>
      <c r="OSN55" s="2"/>
      <c r="OSO55" s="2"/>
      <c r="OSP55" s="2"/>
      <c r="OSQ55" s="2"/>
      <c r="OSR55" s="2"/>
      <c r="OSS55" s="2"/>
      <c r="OST55" s="2"/>
      <c r="OSU55" s="2"/>
      <c r="OSV55" s="2"/>
      <c r="OSW55" s="2"/>
      <c r="OSX55" s="2"/>
      <c r="OSY55" s="2"/>
      <c r="OSZ55" s="2"/>
      <c r="OTA55" s="2"/>
      <c r="OTB55" s="2"/>
      <c r="OTC55" s="2"/>
      <c r="OTD55" s="2"/>
      <c r="OTE55" s="2"/>
      <c r="OTF55" s="2"/>
      <c r="OTG55" s="2"/>
      <c r="OTH55" s="2"/>
      <c r="OTI55" s="2"/>
      <c r="OTJ55" s="2"/>
      <c r="OTK55" s="2"/>
      <c r="OTL55" s="2"/>
      <c r="OTM55" s="2"/>
      <c r="OTN55" s="2"/>
      <c r="OTO55" s="2"/>
      <c r="OTP55" s="2"/>
      <c r="OTQ55" s="2"/>
      <c r="OTR55" s="2"/>
      <c r="OTS55" s="2"/>
      <c r="OTT55" s="2"/>
      <c r="OTU55" s="2"/>
      <c r="OTV55" s="2"/>
      <c r="OTW55" s="2"/>
      <c r="OTX55" s="2"/>
      <c r="OTY55" s="2"/>
      <c r="OTZ55" s="2"/>
      <c r="OUA55" s="2"/>
      <c r="OUB55" s="2"/>
      <c r="OUC55" s="2"/>
      <c r="OUD55" s="2"/>
      <c r="OUE55" s="2"/>
      <c r="OUF55" s="2"/>
      <c r="OUG55" s="2"/>
      <c r="OUH55" s="2"/>
      <c r="OUI55" s="2"/>
      <c r="OUJ55" s="2"/>
      <c r="OUK55" s="2"/>
      <c r="OUL55" s="2"/>
      <c r="OUM55" s="2"/>
      <c r="OUN55" s="2"/>
      <c r="OUO55" s="2"/>
      <c r="OUP55" s="2"/>
      <c r="OUQ55" s="2"/>
      <c r="OUR55" s="2"/>
      <c r="OUS55" s="2"/>
      <c r="OUT55" s="2"/>
      <c r="OUU55" s="2"/>
      <c r="OUV55" s="2"/>
      <c r="OUW55" s="2"/>
      <c r="OUX55" s="2"/>
      <c r="OUY55" s="2"/>
      <c r="OUZ55" s="2"/>
      <c r="OVA55" s="2"/>
      <c r="OVB55" s="2"/>
      <c r="OVC55" s="2"/>
      <c r="OVD55" s="2"/>
      <c r="OVE55" s="2"/>
      <c r="OVF55" s="2"/>
      <c r="OVG55" s="2"/>
      <c r="OVH55" s="2"/>
      <c r="OVI55" s="2"/>
      <c r="OVJ55" s="2"/>
      <c r="OVK55" s="2"/>
      <c r="OVL55" s="2"/>
      <c r="OVM55" s="2"/>
      <c r="OVN55" s="2"/>
      <c r="OVO55" s="2"/>
      <c r="OVP55" s="2"/>
      <c r="OVQ55" s="2"/>
      <c r="OVR55" s="2"/>
      <c r="OVS55" s="2"/>
      <c r="OVT55" s="2"/>
      <c r="OVU55" s="2"/>
      <c r="OVV55" s="2"/>
      <c r="OVW55" s="2"/>
      <c r="OVX55" s="2"/>
      <c r="OVY55" s="2"/>
      <c r="OVZ55" s="2"/>
      <c r="OWA55" s="2"/>
      <c r="OWB55" s="2"/>
      <c r="OWC55" s="2"/>
      <c r="OWD55" s="2"/>
      <c r="OWE55" s="2"/>
      <c r="OWF55" s="2"/>
      <c r="OWG55" s="2"/>
      <c r="OWH55" s="2"/>
      <c r="OWI55" s="2"/>
      <c r="OWJ55" s="2"/>
      <c r="OWK55" s="2"/>
      <c r="OWL55" s="2"/>
      <c r="OWM55" s="2"/>
      <c r="OWN55" s="2"/>
      <c r="OWO55" s="2"/>
      <c r="OWP55" s="2"/>
      <c r="OWQ55" s="2"/>
      <c r="OWR55" s="2"/>
      <c r="OWS55" s="2"/>
      <c r="OWT55" s="2"/>
      <c r="OWU55" s="2"/>
      <c r="OWV55" s="2"/>
      <c r="OWW55" s="2"/>
      <c r="OWX55" s="2"/>
      <c r="OWY55" s="2"/>
      <c r="OWZ55" s="2"/>
      <c r="OXA55" s="2"/>
      <c r="OXB55" s="2"/>
      <c r="OXC55" s="2"/>
      <c r="OXD55" s="2"/>
      <c r="OXE55" s="2"/>
      <c r="OXF55" s="2"/>
      <c r="OXG55" s="2"/>
      <c r="OXH55" s="2"/>
      <c r="OXI55" s="2"/>
      <c r="OXJ55" s="2"/>
      <c r="OXK55" s="2"/>
      <c r="OXL55" s="2"/>
      <c r="OXM55" s="2"/>
      <c r="OXN55" s="2"/>
      <c r="OXO55" s="2"/>
      <c r="OXP55" s="2"/>
      <c r="OXQ55" s="2"/>
      <c r="OXR55" s="2"/>
      <c r="OXS55" s="2"/>
      <c r="OXT55" s="2"/>
      <c r="OXU55" s="2"/>
      <c r="OXV55" s="2"/>
      <c r="OXW55" s="2"/>
      <c r="OXX55" s="2"/>
      <c r="OXY55" s="2"/>
      <c r="OXZ55" s="2"/>
      <c r="OYA55" s="2"/>
      <c r="OYB55" s="2"/>
      <c r="OYC55" s="2"/>
      <c r="OYD55" s="2"/>
      <c r="OYE55" s="2"/>
      <c r="OYF55" s="2"/>
      <c r="OYG55" s="2"/>
      <c r="OYH55" s="2"/>
      <c r="OYI55" s="2"/>
      <c r="OYJ55" s="2"/>
      <c r="OYK55" s="2"/>
      <c r="OYL55" s="2"/>
      <c r="OYM55" s="2"/>
      <c r="OYN55" s="2"/>
      <c r="OYO55" s="2"/>
      <c r="OYP55" s="2"/>
      <c r="OYQ55" s="2"/>
      <c r="OYR55" s="2"/>
      <c r="OYS55" s="2"/>
      <c r="OYT55" s="2"/>
      <c r="OYU55" s="2"/>
      <c r="OYV55" s="2"/>
      <c r="OYW55" s="2"/>
      <c r="OYX55" s="2"/>
      <c r="OYY55" s="2"/>
      <c r="OYZ55" s="2"/>
      <c r="OZA55" s="2"/>
      <c r="OZB55" s="2"/>
      <c r="OZC55" s="2"/>
      <c r="OZD55" s="2"/>
      <c r="OZE55" s="2"/>
      <c r="OZF55" s="2"/>
      <c r="OZG55" s="2"/>
      <c r="OZH55" s="2"/>
      <c r="OZI55" s="2"/>
      <c r="OZJ55" s="2"/>
      <c r="OZK55" s="2"/>
      <c r="OZL55" s="2"/>
      <c r="OZM55" s="2"/>
      <c r="OZN55" s="2"/>
      <c r="OZO55" s="2"/>
      <c r="OZP55" s="2"/>
      <c r="OZQ55" s="2"/>
      <c r="OZR55" s="2"/>
      <c r="OZS55" s="2"/>
      <c r="OZT55" s="2"/>
      <c r="OZU55" s="2"/>
      <c r="OZV55" s="2"/>
      <c r="OZW55" s="2"/>
      <c r="OZX55" s="2"/>
      <c r="OZY55" s="2"/>
      <c r="OZZ55" s="2"/>
      <c r="PAA55" s="2"/>
      <c r="PAB55" s="2"/>
      <c r="PAC55" s="2"/>
      <c r="PAD55" s="2"/>
      <c r="PAE55" s="2"/>
      <c r="PAF55" s="2"/>
      <c r="PAG55" s="2"/>
      <c r="PAH55" s="2"/>
      <c r="PAI55" s="2"/>
      <c r="PAJ55" s="2"/>
      <c r="PAK55" s="2"/>
      <c r="PAL55" s="2"/>
      <c r="PAM55" s="2"/>
      <c r="PAN55" s="2"/>
      <c r="PAO55" s="2"/>
      <c r="PAP55" s="2"/>
      <c r="PAQ55" s="2"/>
      <c r="PAR55" s="2"/>
      <c r="PAS55" s="2"/>
      <c r="PAT55" s="2"/>
      <c r="PAU55" s="2"/>
      <c r="PAV55" s="2"/>
      <c r="PAW55" s="2"/>
      <c r="PAX55" s="2"/>
      <c r="PAY55" s="2"/>
      <c r="PAZ55" s="2"/>
      <c r="PBA55" s="2"/>
      <c r="PBB55" s="2"/>
      <c r="PBC55" s="2"/>
      <c r="PBD55" s="2"/>
      <c r="PBE55" s="2"/>
      <c r="PBF55" s="2"/>
      <c r="PBG55" s="2"/>
      <c r="PBH55" s="2"/>
      <c r="PBI55" s="2"/>
      <c r="PBJ55" s="2"/>
      <c r="PBK55" s="2"/>
      <c r="PBL55" s="2"/>
      <c r="PBM55" s="2"/>
      <c r="PBN55" s="2"/>
      <c r="PBO55" s="2"/>
      <c r="PBP55" s="2"/>
      <c r="PBQ55" s="2"/>
      <c r="PBR55" s="2"/>
      <c r="PBS55" s="2"/>
      <c r="PBT55" s="2"/>
      <c r="PBU55" s="2"/>
      <c r="PBV55" s="2"/>
      <c r="PBW55" s="2"/>
      <c r="PBX55" s="2"/>
      <c r="PBY55" s="2"/>
      <c r="PBZ55" s="2"/>
      <c r="PCA55" s="2"/>
      <c r="PCB55" s="2"/>
      <c r="PCC55" s="2"/>
      <c r="PCD55" s="2"/>
      <c r="PCE55" s="2"/>
      <c r="PCF55" s="2"/>
      <c r="PCG55" s="2"/>
      <c r="PCH55" s="2"/>
      <c r="PCI55" s="2"/>
      <c r="PCJ55" s="2"/>
      <c r="PCK55" s="2"/>
      <c r="PCL55" s="2"/>
      <c r="PCM55" s="2"/>
      <c r="PCN55" s="2"/>
      <c r="PCO55" s="2"/>
      <c r="PCP55" s="2"/>
      <c r="PCQ55" s="2"/>
      <c r="PCR55" s="2"/>
      <c r="PCS55" s="2"/>
      <c r="PCT55" s="2"/>
      <c r="PCU55" s="2"/>
      <c r="PCV55" s="2"/>
      <c r="PCW55" s="2"/>
      <c r="PCX55" s="2"/>
      <c r="PCY55" s="2"/>
      <c r="PCZ55" s="2"/>
      <c r="PDA55" s="2"/>
      <c r="PDB55" s="2"/>
      <c r="PDC55" s="2"/>
      <c r="PDD55" s="2"/>
      <c r="PDE55" s="2"/>
      <c r="PDF55" s="2"/>
      <c r="PDG55" s="2"/>
      <c r="PDH55" s="2"/>
      <c r="PDI55" s="2"/>
      <c r="PDJ55" s="2"/>
      <c r="PDK55" s="2"/>
      <c r="PDL55" s="2"/>
      <c r="PDM55" s="2"/>
      <c r="PDN55" s="2"/>
      <c r="PDO55" s="2"/>
      <c r="PDP55" s="2"/>
      <c r="PDQ55" s="2"/>
      <c r="PDR55" s="2"/>
      <c r="PDS55" s="2"/>
      <c r="PDT55" s="2"/>
      <c r="PDU55" s="2"/>
      <c r="PDV55" s="2"/>
      <c r="PDW55" s="2"/>
      <c r="PDX55" s="2"/>
      <c r="PDY55" s="2"/>
      <c r="PDZ55" s="2"/>
      <c r="PEA55" s="2"/>
      <c r="PEB55" s="2"/>
      <c r="PEC55" s="2"/>
      <c r="PED55" s="2"/>
      <c r="PEE55" s="2"/>
      <c r="PEF55" s="2"/>
      <c r="PEG55" s="2"/>
      <c r="PEH55" s="2"/>
      <c r="PEI55" s="2"/>
      <c r="PEJ55" s="2"/>
      <c r="PEK55" s="2"/>
      <c r="PEL55" s="2"/>
      <c r="PEM55" s="2"/>
      <c r="PEN55" s="2"/>
      <c r="PEO55" s="2"/>
      <c r="PEP55" s="2"/>
      <c r="PEQ55" s="2"/>
      <c r="PER55" s="2"/>
      <c r="PES55" s="2"/>
      <c r="PET55" s="2"/>
      <c r="PEU55" s="2"/>
      <c r="PEV55" s="2"/>
      <c r="PEW55" s="2"/>
      <c r="PEX55" s="2"/>
      <c r="PEY55" s="2"/>
      <c r="PEZ55" s="2"/>
      <c r="PFA55" s="2"/>
      <c r="PFB55" s="2"/>
      <c r="PFC55" s="2"/>
      <c r="PFD55" s="2"/>
      <c r="PFE55" s="2"/>
      <c r="PFF55" s="2"/>
      <c r="PFG55" s="2"/>
      <c r="PFH55" s="2"/>
      <c r="PFI55" s="2"/>
      <c r="PFJ55" s="2"/>
      <c r="PFK55" s="2"/>
      <c r="PFL55" s="2"/>
      <c r="PFM55" s="2"/>
      <c r="PFN55" s="2"/>
      <c r="PFO55" s="2"/>
      <c r="PFP55" s="2"/>
      <c r="PFQ55" s="2"/>
      <c r="PFR55" s="2"/>
      <c r="PFS55" s="2"/>
      <c r="PFT55" s="2"/>
      <c r="PFU55" s="2"/>
      <c r="PFV55" s="2"/>
      <c r="PFW55" s="2"/>
      <c r="PFX55" s="2"/>
      <c r="PFY55" s="2"/>
      <c r="PFZ55" s="2"/>
      <c r="PGA55" s="2"/>
      <c r="PGB55" s="2"/>
      <c r="PGC55" s="2"/>
      <c r="PGD55" s="2"/>
      <c r="PGE55" s="2"/>
      <c r="PGF55" s="2"/>
      <c r="PGG55" s="2"/>
      <c r="PGH55" s="2"/>
      <c r="PGI55" s="2"/>
      <c r="PGJ55" s="2"/>
      <c r="PGK55" s="2"/>
      <c r="PGL55" s="2"/>
      <c r="PGM55" s="2"/>
      <c r="PGN55" s="2"/>
      <c r="PGO55" s="2"/>
      <c r="PGP55" s="2"/>
      <c r="PGQ55" s="2"/>
      <c r="PGR55" s="2"/>
      <c r="PGS55" s="2"/>
      <c r="PGT55" s="2"/>
      <c r="PGU55" s="2"/>
      <c r="PGV55" s="2"/>
      <c r="PGW55" s="2"/>
      <c r="PGX55" s="2"/>
      <c r="PGY55" s="2"/>
      <c r="PGZ55" s="2"/>
      <c r="PHA55" s="2"/>
      <c r="PHB55" s="2"/>
      <c r="PHC55" s="2"/>
      <c r="PHD55" s="2"/>
      <c r="PHE55" s="2"/>
      <c r="PHF55" s="2"/>
      <c r="PHG55" s="2"/>
      <c r="PHH55" s="2"/>
      <c r="PHI55" s="2"/>
      <c r="PHJ55" s="2"/>
      <c r="PHK55" s="2"/>
      <c r="PHL55" s="2"/>
      <c r="PHM55" s="2"/>
      <c r="PHN55" s="2"/>
      <c r="PHO55" s="2"/>
      <c r="PHP55" s="2"/>
      <c r="PHQ55" s="2"/>
      <c r="PHR55" s="2"/>
      <c r="PHS55" s="2"/>
      <c r="PHT55" s="2"/>
      <c r="PHU55" s="2"/>
      <c r="PHV55" s="2"/>
      <c r="PHW55" s="2"/>
      <c r="PHX55" s="2"/>
      <c r="PHY55" s="2"/>
      <c r="PHZ55" s="2"/>
      <c r="PIA55" s="2"/>
      <c r="PIB55" s="2"/>
      <c r="PIC55" s="2"/>
      <c r="PID55" s="2"/>
      <c r="PIE55" s="2"/>
      <c r="PIF55" s="2"/>
      <c r="PIG55" s="2"/>
      <c r="PIH55" s="2"/>
      <c r="PII55" s="2"/>
      <c r="PIJ55" s="2"/>
      <c r="PIK55" s="2"/>
      <c r="PIL55" s="2"/>
      <c r="PIM55" s="2"/>
      <c r="PIN55" s="2"/>
      <c r="PIO55" s="2"/>
      <c r="PIP55" s="2"/>
      <c r="PIQ55" s="2"/>
      <c r="PIR55" s="2"/>
      <c r="PIS55" s="2"/>
      <c r="PIT55" s="2"/>
      <c r="PIU55" s="2"/>
      <c r="PIV55" s="2"/>
      <c r="PIW55" s="2"/>
      <c r="PIX55" s="2"/>
      <c r="PIY55" s="2"/>
      <c r="PIZ55" s="2"/>
      <c r="PJA55" s="2"/>
      <c r="PJB55" s="2"/>
      <c r="PJC55" s="2"/>
      <c r="PJD55" s="2"/>
      <c r="PJE55" s="2"/>
      <c r="PJF55" s="2"/>
      <c r="PJG55" s="2"/>
      <c r="PJH55" s="2"/>
      <c r="PJI55" s="2"/>
      <c r="PJJ55" s="2"/>
      <c r="PJK55" s="2"/>
      <c r="PJL55" s="2"/>
      <c r="PJM55" s="2"/>
      <c r="PJN55" s="2"/>
      <c r="PJO55" s="2"/>
      <c r="PJP55" s="2"/>
      <c r="PJQ55" s="2"/>
      <c r="PJR55" s="2"/>
      <c r="PJS55" s="2"/>
      <c r="PJT55" s="2"/>
      <c r="PJU55" s="2"/>
      <c r="PJV55" s="2"/>
      <c r="PJW55" s="2"/>
      <c r="PJX55" s="2"/>
      <c r="PJY55" s="2"/>
      <c r="PJZ55" s="2"/>
      <c r="PKA55" s="2"/>
      <c r="PKB55" s="2"/>
      <c r="PKC55" s="2"/>
      <c r="PKD55" s="2"/>
      <c r="PKE55" s="2"/>
      <c r="PKF55" s="2"/>
      <c r="PKG55" s="2"/>
      <c r="PKH55" s="2"/>
      <c r="PKI55" s="2"/>
      <c r="PKJ55" s="2"/>
      <c r="PKK55" s="2"/>
      <c r="PKL55" s="2"/>
      <c r="PKM55" s="2"/>
      <c r="PKN55" s="2"/>
      <c r="PKO55" s="2"/>
      <c r="PKP55" s="2"/>
      <c r="PKQ55" s="2"/>
      <c r="PKR55" s="2"/>
      <c r="PKS55" s="2"/>
      <c r="PKT55" s="2"/>
      <c r="PKU55" s="2"/>
      <c r="PKV55" s="2"/>
      <c r="PKW55" s="2"/>
      <c r="PKX55" s="2"/>
      <c r="PKY55" s="2"/>
      <c r="PKZ55" s="2"/>
      <c r="PLA55" s="2"/>
      <c r="PLB55" s="2"/>
      <c r="PLC55" s="2"/>
      <c r="PLD55" s="2"/>
      <c r="PLE55" s="2"/>
      <c r="PLF55" s="2"/>
      <c r="PLG55" s="2"/>
      <c r="PLH55" s="2"/>
      <c r="PLI55" s="2"/>
      <c r="PLJ55" s="2"/>
      <c r="PLK55" s="2"/>
      <c r="PLL55" s="2"/>
      <c r="PLM55" s="2"/>
      <c r="PLN55" s="2"/>
      <c r="PLO55" s="2"/>
      <c r="PLP55" s="2"/>
      <c r="PLQ55" s="2"/>
      <c r="PLR55" s="2"/>
      <c r="PLS55" s="2"/>
      <c r="PLT55" s="2"/>
      <c r="PLU55" s="2"/>
      <c r="PLV55" s="2"/>
      <c r="PLW55" s="2"/>
      <c r="PLX55" s="2"/>
      <c r="PLY55" s="2"/>
      <c r="PLZ55" s="2"/>
      <c r="PMA55" s="2"/>
      <c r="PMB55" s="2"/>
      <c r="PMC55" s="2"/>
      <c r="PMD55" s="2"/>
      <c r="PME55" s="2"/>
      <c r="PMF55" s="2"/>
      <c r="PMG55" s="2"/>
      <c r="PMH55" s="2"/>
      <c r="PMI55" s="2"/>
      <c r="PMJ55" s="2"/>
      <c r="PMK55" s="2"/>
      <c r="PML55" s="2"/>
      <c r="PMM55" s="2"/>
      <c r="PMN55" s="2"/>
      <c r="PMO55" s="2"/>
      <c r="PMP55" s="2"/>
      <c r="PMQ55" s="2"/>
      <c r="PMR55" s="2"/>
      <c r="PMS55" s="2"/>
      <c r="PMT55" s="2"/>
      <c r="PMU55" s="2"/>
      <c r="PMV55" s="2"/>
      <c r="PMW55" s="2"/>
      <c r="PMX55" s="2"/>
      <c r="PMY55" s="2"/>
      <c r="PMZ55" s="2"/>
      <c r="PNA55" s="2"/>
      <c r="PNB55" s="2"/>
      <c r="PNC55" s="2"/>
      <c r="PND55" s="2"/>
      <c r="PNE55" s="2"/>
      <c r="PNF55" s="2"/>
      <c r="PNG55" s="2"/>
      <c r="PNH55" s="2"/>
      <c r="PNI55" s="2"/>
      <c r="PNJ55" s="2"/>
      <c r="PNK55" s="2"/>
      <c r="PNL55" s="2"/>
      <c r="PNM55" s="2"/>
      <c r="PNN55" s="2"/>
      <c r="PNO55" s="2"/>
      <c r="PNP55" s="2"/>
      <c r="PNQ55" s="2"/>
      <c r="PNR55" s="2"/>
      <c r="PNS55" s="2"/>
      <c r="PNT55" s="2"/>
      <c r="PNU55" s="2"/>
      <c r="PNV55" s="2"/>
      <c r="PNW55" s="2"/>
      <c r="PNX55" s="2"/>
      <c r="PNY55" s="2"/>
      <c r="PNZ55" s="2"/>
      <c r="POA55" s="2"/>
      <c r="POB55" s="2"/>
      <c r="POC55" s="2"/>
      <c r="POD55" s="2"/>
      <c r="POE55" s="2"/>
      <c r="POF55" s="2"/>
      <c r="POG55" s="2"/>
      <c r="POH55" s="2"/>
      <c r="POI55" s="2"/>
      <c r="POJ55" s="2"/>
      <c r="POK55" s="2"/>
      <c r="POL55" s="2"/>
      <c r="POM55" s="2"/>
      <c r="PON55" s="2"/>
      <c r="POO55" s="2"/>
      <c r="POP55" s="2"/>
      <c r="POQ55" s="2"/>
      <c r="POR55" s="2"/>
      <c r="POS55" s="2"/>
      <c r="POT55" s="2"/>
      <c r="POU55" s="2"/>
      <c r="POV55" s="2"/>
      <c r="POW55" s="2"/>
      <c r="POX55" s="2"/>
      <c r="POY55" s="2"/>
      <c r="POZ55" s="2"/>
      <c r="PPA55" s="2"/>
      <c r="PPB55" s="2"/>
      <c r="PPC55" s="2"/>
      <c r="PPD55" s="2"/>
      <c r="PPE55" s="2"/>
      <c r="PPF55" s="2"/>
      <c r="PPG55" s="2"/>
      <c r="PPH55" s="2"/>
      <c r="PPI55" s="2"/>
      <c r="PPJ55" s="2"/>
      <c r="PPK55" s="2"/>
      <c r="PPL55" s="2"/>
      <c r="PPM55" s="2"/>
      <c r="PPN55" s="2"/>
      <c r="PPO55" s="2"/>
      <c r="PPP55" s="2"/>
      <c r="PPQ55" s="2"/>
      <c r="PPR55" s="2"/>
      <c r="PPS55" s="2"/>
      <c r="PPT55" s="2"/>
      <c r="PPU55" s="2"/>
      <c r="PPV55" s="2"/>
      <c r="PPW55" s="2"/>
      <c r="PPX55" s="2"/>
      <c r="PPY55" s="2"/>
      <c r="PPZ55" s="2"/>
      <c r="PQA55" s="2"/>
      <c r="PQB55" s="2"/>
      <c r="PQC55" s="2"/>
      <c r="PQD55" s="2"/>
      <c r="PQE55" s="2"/>
      <c r="PQF55" s="2"/>
      <c r="PQG55" s="2"/>
      <c r="PQH55" s="2"/>
      <c r="PQI55" s="2"/>
      <c r="PQJ55" s="2"/>
      <c r="PQK55" s="2"/>
      <c r="PQL55" s="2"/>
      <c r="PQM55" s="2"/>
      <c r="PQN55" s="2"/>
      <c r="PQO55" s="2"/>
      <c r="PQP55" s="2"/>
      <c r="PQQ55" s="2"/>
      <c r="PQR55" s="2"/>
      <c r="PQS55" s="2"/>
      <c r="PQT55" s="2"/>
      <c r="PQU55" s="2"/>
      <c r="PQV55" s="2"/>
      <c r="PQW55" s="2"/>
      <c r="PQX55" s="2"/>
      <c r="PQY55" s="2"/>
      <c r="PQZ55" s="2"/>
      <c r="PRA55" s="2"/>
      <c r="PRB55" s="2"/>
      <c r="PRC55" s="2"/>
      <c r="PRD55" s="2"/>
      <c r="PRE55" s="2"/>
      <c r="PRF55" s="2"/>
      <c r="PRG55" s="2"/>
      <c r="PRH55" s="2"/>
      <c r="PRI55" s="2"/>
      <c r="PRJ55" s="2"/>
      <c r="PRK55" s="2"/>
      <c r="PRL55" s="2"/>
      <c r="PRM55" s="2"/>
      <c r="PRN55" s="2"/>
      <c r="PRO55" s="2"/>
      <c r="PRP55" s="2"/>
      <c r="PRQ55" s="2"/>
      <c r="PRR55" s="2"/>
      <c r="PRS55" s="2"/>
      <c r="PRT55" s="2"/>
      <c r="PRU55" s="2"/>
      <c r="PRV55" s="2"/>
      <c r="PRW55" s="2"/>
      <c r="PRX55" s="2"/>
      <c r="PRY55" s="2"/>
      <c r="PRZ55" s="2"/>
      <c r="PSA55" s="2"/>
      <c r="PSB55" s="2"/>
      <c r="PSC55" s="2"/>
      <c r="PSD55" s="2"/>
      <c r="PSE55" s="2"/>
      <c r="PSF55" s="2"/>
      <c r="PSG55" s="2"/>
      <c r="PSH55" s="2"/>
      <c r="PSI55" s="2"/>
      <c r="PSJ55" s="2"/>
      <c r="PSK55" s="2"/>
      <c r="PSL55" s="2"/>
      <c r="PSM55" s="2"/>
      <c r="PSN55" s="2"/>
      <c r="PSO55" s="2"/>
      <c r="PSP55" s="2"/>
      <c r="PSQ55" s="2"/>
      <c r="PSR55" s="2"/>
      <c r="PSS55" s="2"/>
      <c r="PST55" s="2"/>
      <c r="PSU55" s="2"/>
      <c r="PSV55" s="2"/>
      <c r="PSW55" s="2"/>
      <c r="PSX55" s="2"/>
      <c r="PSY55" s="2"/>
      <c r="PSZ55" s="2"/>
      <c r="PTA55" s="2"/>
      <c r="PTB55" s="2"/>
      <c r="PTC55" s="2"/>
      <c r="PTD55" s="2"/>
      <c r="PTE55" s="2"/>
      <c r="PTF55" s="2"/>
      <c r="PTG55" s="2"/>
      <c r="PTH55" s="2"/>
      <c r="PTI55" s="2"/>
      <c r="PTJ55" s="2"/>
      <c r="PTK55" s="2"/>
      <c r="PTL55" s="2"/>
      <c r="PTM55" s="2"/>
      <c r="PTN55" s="2"/>
      <c r="PTO55" s="2"/>
      <c r="PTP55" s="2"/>
      <c r="PTQ55" s="2"/>
      <c r="PTR55" s="2"/>
      <c r="PTS55" s="2"/>
      <c r="PTT55" s="2"/>
      <c r="PTU55" s="2"/>
      <c r="PTV55" s="2"/>
      <c r="PTW55" s="2"/>
      <c r="PTX55" s="2"/>
      <c r="PTY55" s="2"/>
      <c r="PTZ55" s="2"/>
      <c r="PUA55" s="2"/>
      <c r="PUB55" s="2"/>
      <c r="PUC55" s="2"/>
      <c r="PUD55" s="2"/>
      <c r="PUE55" s="2"/>
      <c r="PUF55" s="2"/>
      <c r="PUG55" s="2"/>
      <c r="PUH55" s="2"/>
      <c r="PUI55" s="2"/>
      <c r="PUJ55" s="2"/>
      <c r="PUK55" s="2"/>
      <c r="PUL55" s="2"/>
      <c r="PUM55" s="2"/>
      <c r="PUN55" s="2"/>
      <c r="PUO55" s="2"/>
      <c r="PUP55" s="2"/>
      <c r="PUQ55" s="2"/>
      <c r="PUR55" s="2"/>
      <c r="PUS55" s="2"/>
      <c r="PUT55" s="2"/>
      <c r="PUU55" s="2"/>
      <c r="PUV55" s="2"/>
      <c r="PUW55" s="2"/>
      <c r="PUX55" s="2"/>
      <c r="PUY55" s="2"/>
      <c r="PUZ55" s="2"/>
      <c r="PVA55" s="2"/>
      <c r="PVB55" s="2"/>
      <c r="PVC55" s="2"/>
      <c r="PVD55" s="2"/>
      <c r="PVE55" s="2"/>
      <c r="PVF55" s="2"/>
      <c r="PVG55" s="2"/>
      <c r="PVH55" s="2"/>
      <c r="PVI55" s="2"/>
      <c r="PVJ55" s="2"/>
      <c r="PVK55" s="2"/>
      <c r="PVL55" s="2"/>
      <c r="PVM55" s="2"/>
      <c r="PVN55" s="2"/>
      <c r="PVO55" s="2"/>
      <c r="PVP55" s="2"/>
      <c r="PVQ55" s="2"/>
      <c r="PVR55" s="2"/>
      <c r="PVS55" s="2"/>
      <c r="PVT55" s="2"/>
      <c r="PVU55" s="2"/>
      <c r="PVV55" s="2"/>
      <c r="PVW55" s="2"/>
      <c r="PVX55" s="2"/>
      <c r="PVY55" s="2"/>
      <c r="PVZ55" s="2"/>
      <c r="PWA55" s="2"/>
      <c r="PWB55" s="2"/>
      <c r="PWC55" s="2"/>
      <c r="PWD55" s="2"/>
      <c r="PWE55" s="2"/>
      <c r="PWF55" s="2"/>
      <c r="PWG55" s="2"/>
      <c r="PWH55" s="2"/>
      <c r="PWI55" s="2"/>
      <c r="PWJ55" s="2"/>
      <c r="PWK55" s="2"/>
      <c r="PWL55" s="2"/>
      <c r="PWM55" s="2"/>
      <c r="PWN55" s="2"/>
      <c r="PWO55" s="2"/>
      <c r="PWP55" s="2"/>
      <c r="PWQ55" s="2"/>
      <c r="PWR55" s="2"/>
      <c r="PWS55" s="2"/>
      <c r="PWT55" s="2"/>
      <c r="PWU55" s="2"/>
      <c r="PWV55" s="2"/>
      <c r="PWW55" s="2"/>
      <c r="PWX55" s="2"/>
      <c r="PWY55" s="2"/>
      <c r="PWZ55" s="2"/>
      <c r="PXA55" s="2"/>
      <c r="PXB55" s="2"/>
      <c r="PXC55" s="2"/>
      <c r="PXD55" s="2"/>
      <c r="PXE55" s="2"/>
      <c r="PXF55" s="2"/>
      <c r="PXG55" s="2"/>
      <c r="PXH55" s="2"/>
      <c r="PXI55" s="2"/>
      <c r="PXJ55" s="2"/>
      <c r="PXK55" s="2"/>
      <c r="PXL55" s="2"/>
      <c r="PXM55" s="2"/>
      <c r="PXN55" s="2"/>
      <c r="PXO55" s="2"/>
      <c r="PXP55" s="2"/>
      <c r="PXQ55" s="2"/>
      <c r="PXR55" s="2"/>
      <c r="PXS55" s="2"/>
      <c r="PXT55" s="2"/>
      <c r="PXU55" s="2"/>
      <c r="PXV55" s="2"/>
      <c r="PXW55" s="2"/>
      <c r="PXX55" s="2"/>
      <c r="PXY55" s="2"/>
      <c r="PXZ55" s="2"/>
      <c r="PYA55" s="2"/>
      <c r="PYB55" s="2"/>
      <c r="PYC55" s="2"/>
      <c r="PYD55" s="2"/>
      <c r="PYE55" s="2"/>
      <c r="PYF55" s="2"/>
      <c r="PYG55" s="2"/>
      <c r="PYH55" s="2"/>
      <c r="PYI55" s="2"/>
      <c r="PYJ55" s="2"/>
      <c r="PYK55" s="2"/>
      <c r="PYL55" s="2"/>
      <c r="PYM55" s="2"/>
      <c r="PYN55" s="2"/>
      <c r="PYO55" s="2"/>
      <c r="PYP55" s="2"/>
      <c r="PYQ55" s="2"/>
      <c r="PYR55" s="2"/>
      <c r="PYS55" s="2"/>
      <c r="PYT55" s="2"/>
      <c r="PYU55" s="2"/>
      <c r="PYV55" s="2"/>
      <c r="PYW55" s="2"/>
      <c r="PYX55" s="2"/>
      <c r="PYY55" s="2"/>
      <c r="PYZ55" s="2"/>
      <c r="PZA55" s="2"/>
      <c r="PZB55" s="2"/>
      <c r="PZC55" s="2"/>
      <c r="PZD55" s="2"/>
      <c r="PZE55" s="2"/>
      <c r="PZF55" s="2"/>
      <c r="PZG55" s="2"/>
      <c r="PZH55" s="2"/>
      <c r="PZI55" s="2"/>
      <c r="PZJ55" s="2"/>
      <c r="PZK55" s="2"/>
      <c r="PZL55" s="2"/>
      <c r="PZM55" s="2"/>
      <c r="PZN55" s="2"/>
      <c r="PZO55" s="2"/>
      <c r="PZP55" s="2"/>
      <c r="PZQ55" s="2"/>
      <c r="PZR55" s="2"/>
      <c r="PZS55" s="2"/>
      <c r="PZT55" s="2"/>
      <c r="PZU55" s="2"/>
      <c r="PZV55" s="2"/>
      <c r="PZW55" s="2"/>
      <c r="PZX55" s="2"/>
      <c r="PZY55" s="2"/>
      <c r="PZZ55" s="2"/>
      <c r="QAA55" s="2"/>
      <c r="QAB55" s="2"/>
      <c r="QAC55" s="2"/>
      <c r="QAD55" s="2"/>
      <c r="QAE55" s="2"/>
      <c r="QAF55" s="2"/>
      <c r="QAG55" s="2"/>
      <c r="QAH55" s="2"/>
      <c r="QAI55" s="2"/>
      <c r="QAJ55" s="2"/>
      <c r="QAK55" s="2"/>
      <c r="QAL55" s="2"/>
      <c r="QAM55" s="2"/>
      <c r="QAN55" s="2"/>
      <c r="QAO55" s="2"/>
      <c r="QAP55" s="2"/>
      <c r="QAQ55" s="2"/>
      <c r="QAR55" s="2"/>
      <c r="QAS55" s="2"/>
      <c r="QAT55" s="2"/>
      <c r="QAU55" s="2"/>
      <c r="QAV55" s="2"/>
      <c r="QAW55" s="2"/>
      <c r="QAX55" s="2"/>
      <c r="QAY55" s="2"/>
      <c r="QAZ55" s="2"/>
      <c r="QBA55" s="2"/>
      <c r="QBB55" s="2"/>
      <c r="QBC55" s="2"/>
      <c r="QBD55" s="2"/>
      <c r="QBE55" s="2"/>
      <c r="QBF55" s="2"/>
      <c r="QBG55" s="2"/>
      <c r="QBH55" s="2"/>
      <c r="QBI55" s="2"/>
      <c r="QBJ55" s="2"/>
      <c r="QBK55" s="2"/>
      <c r="QBL55" s="2"/>
      <c r="QBM55" s="2"/>
      <c r="QBN55" s="2"/>
      <c r="QBO55" s="2"/>
      <c r="QBP55" s="2"/>
      <c r="QBQ55" s="2"/>
      <c r="QBR55" s="2"/>
      <c r="QBS55" s="2"/>
      <c r="QBT55" s="2"/>
      <c r="QBU55" s="2"/>
      <c r="QBV55" s="2"/>
      <c r="QBW55" s="2"/>
      <c r="QBX55" s="2"/>
      <c r="QBY55" s="2"/>
      <c r="QBZ55" s="2"/>
      <c r="QCA55" s="2"/>
      <c r="QCB55" s="2"/>
      <c r="QCC55" s="2"/>
      <c r="QCD55" s="2"/>
      <c r="QCE55" s="2"/>
      <c r="QCF55" s="2"/>
      <c r="QCG55" s="2"/>
      <c r="QCH55" s="2"/>
      <c r="QCI55" s="2"/>
      <c r="QCJ55" s="2"/>
      <c r="QCK55" s="2"/>
      <c r="QCL55" s="2"/>
      <c r="QCM55" s="2"/>
      <c r="QCN55" s="2"/>
      <c r="QCO55" s="2"/>
      <c r="QCP55" s="2"/>
      <c r="QCQ55" s="2"/>
      <c r="QCR55" s="2"/>
      <c r="QCS55" s="2"/>
      <c r="QCT55" s="2"/>
      <c r="QCU55" s="2"/>
      <c r="QCV55" s="2"/>
      <c r="QCW55" s="2"/>
      <c r="QCX55" s="2"/>
      <c r="QCY55" s="2"/>
      <c r="QCZ55" s="2"/>
      <c r="QDA55" s="2"/>
      <c r="QDB55" s="2"/>
      <c r="QDC55" s="2"/>
      <c r="QDD55" s="2"/>
      <c r="QDE55" s="2"/>
      <c r="QDF55" s="2"/>
      <c r="QDG55" s="2"/>
      <c r="QDH55" s="2"/>
      <c r="QDI55" s="2"/>
      <c r="QDJ55" s="2"/>
      <c r="QDK55" s="2"/>
      <c r="QDL55" s="2"/>
      <c r="QDM55" s="2"/>
      <c r="QDN55" s="2"/>
      <c r="QDO55" s="2"/>
      <c r="QDP55" s="2"/>
      <c r="QDQ55" s="2"/>
      <c r="QDR55" s="2"/>
      <c r="QDS55" s="2"/>
      <c r="QDT55" s="2"/>
      <c r="QDU55" s="2"/>
      <c r="QDV55" s="2"/>
      <c r="QDW55" s="2"/>
      <c r="QDX55" s="2"/>
      <c r="QDY55" s="2"/>
      <c r="QDZ55" s="2"/>
      <c r="QEA55" s="2"/>
      <c r="QEB55" s="2"/>
      <c r="QEC55" s="2"/>
      <c r="QED55" s="2"/>
      <c r="QEE55" s="2"/>
      <c r="QEF55" s="2"/>
      <c r="QEG55" s="2"/>
      <c r="QEH55" s="2"/>
      <c r="QEI55" s="2"/>
      <c r="QEJ55" s="2"/>
      <c r="QEK55" s="2"/>
      <c r="QEL55" s="2"/>
      <c r="QEM55" s="2"/>
      <c r="QEN55" s="2"/>
      <c r="QEO55" s="2"/>
      <c r="QEP55" s="2"/>
      <c r="QEQ55" s="2"/>
      <c r="QER55" s="2"/>
      <c r="QES55" s="2"/>
      <c r="QET55" s="2"/>
      <c r="QEU55" s="2"/>
      <c r="QEV55" s="2"/>
      <c r="QEW55" s="2"/>
      <c r="QEX55" s="2"/>
      <c r="QEY55" s="2"/>
      <c r="QEZ55" s="2"/>
      <c r="QFA55" s="2"/>
      <c r="QFB55" s="2"/>
      <c r="QFC55" s="2"/>
      <c r="QFD55" s="2"/>
      <c r="QFE55" s="2"/>
      <c r="QFF55" s="2"/>
      <c r="QFG55" s="2"/>
      <c r="QFH55" s="2"/>
      <c r="QFI55" s="2"/>
      <c r="QFJ55" s="2"/>
      <c r="QFK55" s="2"/>
      <c r="QFL55" s="2"/>
      <c r="QFM55" s="2"/>
      <c r="QFN55" s="2"/>
      <c r="QFO55" s="2"/>
      <c r="QFP55" s="2"/>
      <c r="QFQ55" s="2"/>
      <c r="QFR55" s="2"/>
      <c r="QFS55" s="2"/>
      <c r="QFT55" s="2"/>
      <c r="QFU55" s="2"/>
      <c r="QFV55" s="2"/>
      <c r="QFW55" s="2"/>
      <c r="QFX55" s="2"/>
      <c r="QFY55" s="2"/>
      <c r="QFZ55" s="2"/>
      <c r="QGA55" s="2"/>
      <c r="QGB55" s="2"/>
      <c r="QGC55" s="2"/>
      <c r="QGD55" s="2"/>
      <c r="QGE55" s="2"/>
      <c r="QGF55" s="2"/>
      <c r="QGG55" s="2"/>
      <c r="QGH55" s="2"/>
      <c r="QGI55" s="2"/>
      <c r="QGJ55" s="2"/>
      <c r="QGK55" s="2"/>
      <c r="QGL55" s="2"/>
      <c r="QGM55" s="2"/>
      <c r="QGN55" s="2"/>
      <c r="QGO55" s="2"/>
      <c r="QGP55" s="2"/>
      <c r="QGQ55" s="2"/>
      <c r="QGR55" s="2"/>
      <c r="QGS55" s="2"/>
      <c r="QGT55" s="2"/>
      <c r="QGU55" s="2"/>
      <c r="QGV55" s="2"/>
      <c r="QGW55" s="2"/>
      <c r="QGX55" s="2"/>
      <c r="QGY55" s="2"/>
      <c r="QGZ55" s="2"/>
      <c r="QHA55" s="2"/>
      <c r="QHB55" s="2"/>
      <c r="QHC55" s="2"/>
      <c r="QHD55" s="2"/>
      <c r="QHE55" s="2"/>
      <c r="QHF55" s="2"/>
      <c r="QHG55" s="2"/>
      <c r="QHH55" s="2"/>
      <c r="QHI55" s="2"/>
      <c r="QHJ55" s="2"/>
      <c r="QHK55" s="2"/>
      <c r="QHL55" s="2"/>
      <c r="QHM55" s="2"/>
      <c r="QHN55" s="2"/>
      <c r="QHO55" s="2"/>
      <c r="QHP55" s="2"/>
      <c r="QHQ55" s="2"/>
      <c r="QHR55" s="2"/>
      <c r="QHS55" s="2"/>
      <c r="QHT55" s="2"/>
      <c r="QHU55" s="2"/>
      <c r="QHV55" s="2"/>
      <c r="QHW55" s="2"/>
      <c r="QHX55" s="2"/>
      <c r="QHY55" s="2"/>
      <c r="QHZ55" s="2"/>
      <c r="QIA55" s="2"/>
      <c r="QIB55" s="2"/>
      <c r="QIC55" s="2"/>
      <c r="QID55" s="2"/>
      <c r="QIE55" s="2"/>
      <c r="QIF55" s="2"/>
      <c r="QIG55" s="2"/>
      <c r="QIH55" s="2"/>
      <c r="QII55" s="2"/>
      <c r="QIJ55" s="2"/>
      <c r="QIK55" s="2"/>
      <c r="QIL55" s="2"/>
      <c r="QIM55" s="2"/>
      <c r="QIN55" s="2"/>
      <c r="QIO55" s="2"/>
      <c r="QIP55" s="2"/>
      <c r="QIQ55" s="2"/>
      <c r="QIR55" s="2"/>
      <c r="QIS55" s="2"/>
      <c r="QIT55" s="2"/>
      <c r="QIU55" s="2"/>
      <c r="QIV55" s="2"/>
      <c r="QIW55" s="2"/>
      <c r="QIX55" s="2"/>
      <c r="QIY55" s="2"/>
      <c r="QIZ55" s="2"/>
      <c r="QJA55" s="2"/>
      <c r="QJB55" s="2"/>
      <c r="QJC55" s="2"/>
      <c r="QJD55" s="2"/>
      <c r="QJE55" s="2"/>
      <c r="QJF55" s="2"/>
      <c r="QJG55" s="2"/>
      <c r="QJH55" s="2"/>
      <c r="QJI55" s="2"/>
      <c r="QJJ55" s="2"/>
      <c r="QJK55" s="2"/>
      <c r="QJL55" s="2"/>
      <c r="QJM55" s="2"/>
      <c r="QJN55" s="2"/>
      <c r="QJO55" s="2"/>
      <c r="QJP55" s="2"/>
      <c r="QJQ55" s="2"/>
      <c r="QJR55" s="2"/>
      <c r="QJS55" s="2"/>
      <c r="QJT55" s="2"/>
      <c r="QJU55" s="2"/>
      <c r="QJV55" s="2"/>
      <c r="QJW55" s="2"/>
      <c r="QJX55" s="2"/>
      <c r="QJY55" s="2"/>
      <c r="QJZ55" s="2"/>
      <c r="QKA55" s="2"/>
      <c r="QKB55" s="2"/>
      <c r="QKC55" s="2"/>
      <c r="QKD55" s="2"/>
      <c r="QKE55" s="2"/>
      <c r="QKF55" s="2"/>
      <c r="QKG55" s="2"/>
      <c r="QKH55" s="2"/>
      <c r="QKI55" s="2"/>
      <c r="QKJ55" s="2"/>
      <c r="QKK55" s="2"/>
      <c r="QKL55" s="2"/>
      <c r="QKM55" s="2"/>
      <c r="QKN55" s="2"/>
      <c r="QKO55" s="2"/>
      <c r="QKP55" s="2"/>
      <c r="QKQ55" s="2"/>
      <c r="QKR55" s="2"/>
      <c r="QKS55" s="2"/>
      <c r="QKT55" s="2"/>
      <c r="QKU55" s="2"/>
      <c r="QKV55" s="2"/>
      <c r="QKW55" s="2"/>
      <c r="QKX55" s="2"/>
      <c r="QKY55" s="2"/>
      <c r="QKZ55" s="2"/>
      <c r="QLA55" s="2"/>
      <c r="QLB55" s="2"/>
      <c r="QLC55" s="2"/>
      <c r="QLD55" s="2"/>
      <c r="QLE55" s="2"/>
      <c r="QLF55" s="2"/>
      <c r="QLG55" s="2"/>
      <c r="QLH55" s="2"/>
      <c r="QLI55" s="2"/>
      <c r="QLJ55" s="2"/>
      <c r="QLK55" s="2"/>
      <c r="QLL55" s="2"/>
      <c r="QLM55" s="2"/>
      <c r="QLN55" s="2"/>
      <c r="QLO55" s="2"/>
      <c r="QLP55" s="2"/>
      <c r="QLQ55" s="2"/>
      <c r="QLR55" s="2"/>
      <c r="QLS55" s="2"/>
      <c r="QLT55" s="2"/>
      <c r="QLU55" s="2"/>
      <c r="QLV55" s="2"/>
      <c r="QLW55" s="2"/>
      <c r="QLX55" s="2"/>
      <c r="QLY55" s="2"/>
      <c r="QLZ55" s="2"/>
      <c r="QMA55" s="2"/>
      <c r="QMB55" s="2"/>
      <c r="QMC55" s="2"/>
      <c r="QMD55" s="2"/>
      <c r="QME55" s="2"/>
      <c r="QMF55" s="2"/>
      <c r="QMG55" s="2"/>
      <c r="QMH55" s="2"/>
      <c r="QMI55" s="2"/>
      <c r="QMJ55" s="2"/>
      <c r="QMK55" s="2"/>
      <c r="QML55" s="2"/>
      <c r="QMM55" s="2"/>
      <c r="QMN55" s="2"/>
      <c r="QMO55" s="2"/>
      <c r="QMP55" s="2"/>
      <c r="QMQ55" s="2"/>
      <c r="QMR55" s="2"/>
      <c r="QMS55" s="2"/>
      <c r="QMT55" s="2"/>
      <c r="QMU55" s="2"/>
      <c r="QMV55" s="2"/>
      <c r="QMW55" s="2"/>
      <c r="QMX55" s="2"/>
      <c r="QMY55" s="2"/>
      <c r="QMZ55" s="2"/>
      <c r="QNA55" s="2"/>
      <c r="QNB55" s="2"/>
      <c r="QNC55" s="2"/>
      <c r="QND55" s="2"/>
      <c r="QNE55" s="2"/>
      <c r="QNF55" s="2"/>
      <c r="QNG55" s="2"/>
      <c r="QNH55" s="2"/>
      <c r="QNI55" s="2"/>
      <c r="QNJ55" s="2"/>
      <c r="QNK55" s="2"/>
      <c r="QNL55" s="2"/>
      <c r="QNM55" s="2"/>
      <c r="QNN55" s="2"/>
      <c r="QNO55" s="2"/>
      <c r="QNP55" s="2"/>
      <c r="QNQ55" s="2"/>
      <c r="QNR55" s="2"/>
      <c r="QNS55" s="2"/>
      <c r="QNT55" s="2"/>
      <c r="QNU55" s="2"/>
      <c r="QNV55" s="2"/>
      <c r="QNW55" s="2"/>
      <c r="QNX55" s="2"/>
      <c r="QNY55" s="2"/>
      <c r="QNZ55" s="2"/>
      <c r="QOA55" s="2"/>
      <c r="QOB55" s="2"/>
      <c r="QOC55" s="2"/>
      <c r="QOD55" s="2"/>
      <c r="QOE55" s="2"/>
      <c r="QOF55" s="2"/>
      <c r="QOG55" s="2"/>
      <c r="QOH55" s="2"/>
      <c r="QOI55" s="2"/>
      <c r="QOJ55" s="2"/>
      <c r="QOK55" s="2"/>
      <c r="QOL55" s="2"/>
      <c r="QOM55" s="2"/>
      <c r="QON55" s="2"/>
      <c r="QOO55" s="2"/>
      <c r="QOP55" s="2"/>
      <c r="QOQ55" s="2"/>
      <c r="QOR55" s="2"/>
      <c r="QOS55" s="2"/>
      <c r="QOT55" s="2"/>
      <c r="QOU55" s="2"/>
      <c r="QOV55" s="2"/>
      <c r="QOW55" s="2"/>
      <c r="QOX55" s="2"/>
      <c r="QOY55" s="2"/>
      <c r="QOZ55" s="2"/>
      <c r="QPA55" s="2"/>
      <c r="QPB55" s="2"/>
      <c r="QPC55" s="2"/>
      <c r="QPD55" s="2"/>
      <c r="QPE55" s="2"/>
      <c r="QPF55" s="2"/>
      <c r="QPG55" s="2"/>
      <c r="QPH55" s="2"/>
      <c r="QPI55" s="2"/>
      <c r="QPJ55" s="2"/>
      <c r="QPK55" s="2"/>
      <c r="QPL55" s="2"/>
      <c r="QPM55" s="2"/>
      <c r="QPN55" s="2"/>
      <c r="QPO55" s="2"/>
      <c r="QPP55" s="2"/>
      <c r="QPQ55" s="2"/>
      <c r="QPR55" s="2"/>
      <c r="QPS55" s="2"/>
      <c r="QPT55" s="2"/>
      <c r="QPU55" s="2"/>
      <c r="QPV55" s="2"/>
      <c r="QPW55" s="2"/>
      <c r="QPX55" s="2"/>
      <c r="QPY55" s="2"/>
      <c r="QPZ55" s="2"/>
      <c r="QQA55" s="2"/>
      <c r="QQB55" s="2"/>
      <c r="QQC55" s="2"/>
      <c r="QQD55" s="2"/>
      <c r="QQE55" s="2"/>
      <c r="QQF55" s="2"/>
      <c r="QQG55" s="2"/>
      <c r="QQH55" s="2"/>
      <c r="QQI55" s="2"/>
      <c r="QQJ55" s="2"/>
      <c r="QQK55" s="2"/>
      <c r="QQL55" s="2"/>
      <c r="QQM55" s="2"/>
      <c r="QQN55" s="2"/>
      <c r="QQO55" s="2"/>
      <c r="QQP55" s="2"/>
      <c r="QQQ55" s="2"/>
      <c r="QQR55" s="2"/>
      <c r="QQS55" s="2"/>
      <c r="QQT55" s="2"/>
      <c r="QQU55" s="2"/>
      <c r="QQV55" s="2"/>
      <c r="QQW55" s="2"/>
      <c r="QQX55" s="2"/>
      <c r="QQY55" s="2"/>
      <c r="QQZ55" s="2"/>
      <c r="QRA55" s="2"/>
      <c r="QRB55" s="2"/>
      <c r="QRC55" s="2"/>
      <c r="QRD55" s="2"/>
      <c r="QRE55" s="2"/>
      <c r="QRF55" s="2"/>
      <c r="QRG55" s="2"/>
      <c r="QRH55" s="2"/>
      <c r="QRI55" s="2"/>
      <c r="QRJ55" s="2"/>
      <c r="QRK55" s="2"/>
      <c r="QRL55" s="2"/>
      <c r="QRM55" s="2"/>
      <c r="QRN55" s="2"/>
      <c r="QRO55" s="2"/>
      <c r="QRP55" s="2"/>
      <c r="QRQ55" s="2"/>
      <c r="QRR55" s="2"/>
      <c r="QRS55" s="2"/>
      <c r="QRT55" s="2"/>
      <c r="QRU55" s="2"/>
      <c r="QRV55" s="2"/>
      <c r="QRW55" s="2"/>
      <c r="QRX55" s="2"/>
      <c r="QRY55" s="2"/>
      <c r="QRZ55" s="2"/>
      <c r="QSA55" s="2"/>
      <c r="QSB55" s="2"/>
      <c r="QSC55" s="2"/>
      <c r="QSD55" s="2"/>
      <c r="QSE55" s="2"/>
      <c r="QSF55" s="2"/>
      <c r="QSG55" s="2"/>
      <c r="QSH55" s="2"/>
      <c r="QSI55" s="2"/>
      <c r="QSJ55" s="2"/>
      <c r="QSK55" s="2"/>
      <c r="QSL55" s="2"/>
      <c r="QSM55" s="2"/>
      <c r="QSN55" s="2"/>
      <c r="QSO55" s="2"/>
      <c r="QSP55" s="2"/>
      <c r="QSQ55" s="2"/>
      <c r="QSR55" s="2"/>
      <c r="QSS55" s="2"/>
      <c r="QST55" s="2"/>
      <c r="QSU55" s="2"/>
      <c r="QSV55" s="2"/>
      <c r="QSW55" s="2"/>
      <c r="QSX55" s="2"/>
      <c r="QSY55" s="2"/>
      <c r="QSZ55" s="2"/>
      <c r="QTA55" s="2"/>
      <c r="QTB55" s="2"/>
      <c r="QTC55" s="2"/>
      <c r="QTD55" s="2"/>
      <c r="QTE55" s="2"/>
      <c r="QTF55" s="2"/>
      <c r="QTG55" s="2"/>
      <c r="QTH55" s="2"/>
      <c r="QTI55" s="2"/>
      <c r="QTJ55" s="2"/>
      <c r="QTK55" s="2"/>
      <c r="QTL55" s="2"/>
      <c r="QTM55" s="2"/>
      <c r="QTN55" s="2"/>
      <c r="QTO55" s="2"/>
      <c r="QTP55" s="2"/>
      <c r="QTQ55" s="2"/>
      <c r="QTR55" s="2"/>
      <c r="QTS55" s="2"/>
      <c r="QTT55" s="2"/>
      <c r="QTU55" s="2"/>
      <c r="QTV55" s="2"/>
      <c r="QTW55" s="2"/>
      <c r="QTX55" s="2"/>
      <c r="QTY55" s="2"/>
      <c r="QTZ55" s="2"/>
      <c r="QUA55" s="2"/>
      <c r="QUB55" s="2"/>
      <c r="QUC55" s="2"/>
      <c r="QUD55" s="2"/>
      <c r="QUE55" s="2"/>
      <c r="QUF55" s="2"/>
      <c r="QUG55" s="2"/>
      <c r="QUH55" s="2"/>
      <c r="QUI55" s="2"/>
      <c r="QUJ55" s="2"/>
      <c r="QUK55" s="2"/>
      <c r="QUL55" s="2"/>
      <c r="QUM55" s="2"/>
      <c r="QUN55" s="2"/>
      <c r="QUO55" s="2"/>
      <c r="QUP55" s="2"/>
      <c r="QUQ55" s="2"/>
      <c r="QUR55" s="2"/>
      <c r="QUS55" s="2"/>
      <c r="QUT55" s="2"/>
      <c r="QUU55" s="2"/>
      <c r="QUV55" s="2"/>
      <c r="QUW55" s="2"/>
      <c r="QUX55" s="2"/>
      <c r="QUY55" s="2"/>
      <c r="QUZ55" s="2"/>
      <c r="QVA55" s="2"/>
      <c r="QVB55" s="2"/>
      <c r="QVC55" s="2"/>
      <c r="QVD55" s="2"/>
      <c r="QVE55" s="2"/>
      <c r="QVF55" s="2"/>
      <c r="QVG55" s="2"/>
      <c r="QVH55" s="2"/>
      <c r="QVI55" s="2"/>
      <c r="QVJ55" s="2"/>
      <c r="QVK55" s="2"/>
      <c r="QVL55" s="2"/>
      <c r="QVM55" s="2"/>
      <c r="QVN55" s="2"/>
      <c r="QVO55" s="2"/>
      <c r="QVP55" s="2"/>
      <c r="QVQ55" s="2"/>
      <c r="QVR55" s="2"/>
      <c r="QVS55" s="2"/>
      <c r="QVT55" s="2"/>
      <c r="QVU55" s="2"/>
      <c r="QVV55" s="2"/>
      <c r="QVW55" s="2"/>
      <c r="QVX55" s="2"/>
      <c r="QVY55" s="2"/>
      <c r="QVZ55" s="2"/>
      <c r="QWA55" s="2"/>
      <c r="QWB55" s="2"/>
      <c r="QWC55" s="2"/>
      <c r="QWD55" s="2"/>
      <c r="QWE55" s="2"/>
      <c r="QWF55" s="2"/>
      <c r="QWG55" s="2"/>
      <c r="QWH55" s="2"/>
      <c r="QWI55" s="2"/>
      <c r="QWJ55" s="2"/>
      <c r="QWK55" s="2"/>
      <c r="QWL55" s="2"/>
      <c r="QWM55" s="2"/>
      <c r="QWN55" s="2"/>
      <c r="QWO55" s="2"/>
      <c r="QWP55" s="2"/>
      <c r="QWQ55" s="2"/>
      <c r="QWR55" s="2"/>
      <c r="QWS55" s="2"/>
      <c r="QWT55" s="2"/>
      <c r="QWU55" s="2"/>
      <c r="QWV55" s="2"/>
      <c r="QWW55" s="2"/>
      <c r="QWX55" s="2"/>
      <c r="QWY55" s="2"/>
      <c r="QWZ55" s="2"/>
      <c r="QXA55" s="2"/>
      <c r="QXB55" s="2"/>
      <c r="QXC55" s="2"/>
      <c r="QXD55" s="2"/>
      <c r="QXE55" s="2"/>
      <c r="QXF55" s="2"/>
      <c r="QXG55" s="2"/>
      <c r="QXH55" s="2"/>
      <c r="QXI55" s="2"/>
      <c r="QXJ55" s="2"/>
      <c r="QXK55" s="2"/>
      <c r="QXL55" s="2"/>
      <c r="QXM55" s="2"/>
      <c r="QXN55" s="2"/>
      <c r="QXO55" s="2"/>
      <c r="QXP55" s="2"/>
      <c r="QXQ55" s="2"/>
      <c r="QXR55" s="2"/>
      <c r="QXS55" s="2"/>
      <c r="QXT55" s="2"/>
      <c r="QXU55" s="2"/>
      <c r="QXV55" s="2"/>
      <c r="QXW55" s="2"/>
      <c r="QXX55" s="2"/>
      <c r="QXY55" s="2"/>
      <c r="QXZ55" s="2"/>
      <c r="QYA55" s="2"/>
      <c r="QYB55" s="2"/>
      <c r="QYC55" s="2"/>
      <c r="QYD55" s="2"/>
      <c r="QYE55" s="2"/>
      <c r="QYF55" s="2"/>
      <c r="QYG55" s="2"/>
      <c r="QYH55" s="2"/>
      <c r="QYI55" s="2"/>
      <c r="QYJ55" s="2"/>
      <c r="QYK55" s="2"/>
      <c r="QYL55" s="2"/>
      <c r="QYM55" s="2"/>
      <c r="QYN55" s="2"/>
      <c r="QYO55" s="2"/>
      <c r="QYP55" s="2"/>
      <c r="QYQ55" s="2"/>
      <c r="QYR55" s="2"/>
      <c r="QYS55" s="2"/>
      <c r="QYT55" s="2"/>
      <c r="QYU55" s="2"/>
      <c r="QYV55" s="2"/>
      <c r="QYW55" s="2"/>
      <c r="QYX55" s="2"/>
      <c r="QYY55" s="2"/>
      <c r="QYZ55" s="2"/>
      <c r="QZA55" s="2"/>
      <c r="QZB55" s="2"/>
      <c r="QZC55" s="2"/>
      <c r="QZD55" s="2"/>
      <c r="QZE55" s="2"/>
      <c r="QZF55" s="2"/>
      <c r="QZG55" s="2"/>
      <c r="QZH55" s="2"/>
      <c r="QZI55" s="2"/>
      <c r="QZJ55" s="2"/>
      <c r="QZK55" s="2"/>
      <c r="QZL55" s="2"/>
      <c r="QZM55" s="2"/>
      <c r="QZN55" s="2"/>
      <c r="QZO55" s="2"/>
      <c r="QZP55" s="2"/>
      <c r="QZQ55" s="2"/>
      <c r="QZR55" s="2"/>
      <c r="QZS55" s="2"/>
      <c r="QZT55" s="2"/>
      <c r="QZU55" s="2"/>
      <c r="QZV55" s="2"/>
      <c r="QZW55" s="2"/>
      <c r="QZX55" s="2"/>
      <c r="QZY55" s="2"/>
      <c r="QZZ55" s="2"/>
      <c r="RAA55" s="2"/>
      <c r="RAB55" s="2"/>
      <c r="RAC55" s="2"/>
      <c r="RAD55" s="2"/>
      <c r="RAE55" s="2"/>
      <c r="RAF55" s="2"/>
      <c r="RAG55" s="2"/>
      <c r="RAH55" s="2"/>
      <c r="RAI55" s="2"/>
      <c r="RAJ55" s="2"/>
      <c r="RAK55" s="2"/>
      <c r="RAL55" s="2"/>
      <c r="RAM55" s="2"/>
      <c r="RAN55" s="2"/>
      <c r="RAO55" s="2"/>
      <c r="RAP55" s="2"/>
      <c r="RAQ55" s="2"/>
      <c r="RAR55" s="2"/>
      <c r="RAS55" s="2"/>
      <c r="RAT55" s="2"/>
      <c r="RAU55" s="2"/>
      <c r="RAV55" s="2"/>
      <c r="RAW55" s="2"/>
      <c r="RAX55" s="2"/>
      <c r="RAY55" s="2"/>
      <c r="RAZ55" s="2"/>
      <c r="RBA55" s="2"/>
      <c r="RBB55" s="2"/>
      <c r="RBC55" s="2"/>
      <c r="RBD55" s="2"/>
      <c r="RBE55" s="2"/>
      <c r="RBF55" s="2"/>
      <c r="RBG55" s="2"/>
      <c r="RBH55" s="2"/>
      <c r="RBI55" s="2"/>
      <c r="RBJ55" s="2"/>
      <c r="RBK55" s="2"/>
      <c r="RBL55" s="2"/>
      <c r="RBM55" s="2"/>
      <c r="RBN55" s="2"/>
      <c r="RBO55" s="2"/>
      <c r="RBP55" s="2"/>
      <c r="RBQ55" s="2"/>
      <c r="RBR55" s="2"/>
      <c r="RBS55" s="2"/>
      <c r="RBT55" s="2"/>
      <c r="RBU55" s="2"/>
      <c r="RBV55" s="2"/>
      <c r="RBW55" s="2"/>
      <c r="RBX55" s="2"/>
      <c r="RBY55" s="2"/>
      <c r="RBZ55" s="2"/>
      <c r="RCA55" s="2"/>
      <c r="RCB55" s="2"/>
      <c r="RCC55" s="2"/>
      <c r="RCD55" s="2"/>
      <c r="RCE55" s="2"/>
      <c r="RCF55" s="2"/>
      <c r="RCG55" s="2"/>
      <c r="RCH55" s="2"/>
      <c r="RCI55" s="2"/>
      <c r="RCJ55" s="2"/>
      <c r="RCK55" s="2"/>
      <c r="RCL55" s="2"/>
      <c r="RCM55" s="2"/>
      <c r="RCN55" s="2"/>
      <c r="RCO55" s="2"/>
      <c r="RCP55" s="2"/>
      <c r="RCQ55" s="2"/>
      <c r="RCR55" s="2"/>
      <c r="RCS55" s="2"/>
      <c r="RCT55" s="2"/>
      <c r="RCU55" s="2"/>
      <c r="RCV55" s="2"/>
      <c r="RCW55" s="2"/>
      <c r="RCX55" s="2"/>
      <c r="RCY55" s="2"/>
      <c r="RCZ55" s="2"/>
      <c r="RDA55" s="2"/>
      <c r="RDB55" s="2"/>
      <c r="RDC55" s="2"/>
      <c r="RDD55" s="2"/>
      <c r="RDE55" s="2"/>
      <c r="RDF55" s="2"/>
      <c r="RDG55" s="2"/>
      <c r="RDH55" s="2"/>
      <c r="RDI55" s="2"/>
      <c r="RDJ55" s="2"/>
      <c r="RDK55" s="2"/>
      <c r="RDL55" s="2"/>
      <c r="RDM55" s="2"/>
      <c r="RDN55" s="2"/>
      <c r="RDO55" s="2"/>
      <c r="RDP55" s="2"/>
      <c r="RDQ55" s="2"/>
      <c r="RDR55" s="2"/>
      <c r="RDS55" s="2"/>
      <c r="RDT55" s="2"/>
      <c r="RDU55" s="2"/>
      <c r="RDV55" s="2"/>
      <c r="RDW55" s="2"/>
      <c r="RDX55" s="2"/>
      <c r="RDY55" s="2"/>
      <c r="RDZ55" s="2"/>
      <c r="REA55" s="2"/>
      <c r="REB55" s="2"/>
      <c r="REC55" s="2"/>
      <c r="RED55" s="2"/>
      <c r="REE55" s="2"/>
      <c r="REF55" s="2"/>
      <c r="REG55" s="2"/>
      <c r="REH55" s="2"/>
      <c r="REI55" s="2"/>
      <c r="REJ55" s="2"/>
      <c r="REK55" s="2"/>
      <c r="REL55" s="2"/>
      <c r="REM55" s="2"/>
      <c r="REN55" s="2"/>
      <c r="REO55" s="2"/>
      <c r="REP55" s="2"/>
      <c r="REQ55" s="2"/>
      <c r="RER55" s="2"/>
      <c r="RES55" s="2"/>
      <c r="RET55" s="2"/>
      <c r="REU55" s="2"/>
      <c r="REV55" s="2"/>
      <c r="REW55" s="2"/>
      <c r="REX55" s="2"/>
      <c r="REY55" s="2"/>
      <c r="REZ55" s="2"/>
      <c r="RFA55" s="2"/>
      <c r="RFB55" s="2"/>
      <c r="RFC55" s="2"/>
      <c r="RFD55" s="2"/>
      <c r="RFE55" s="2"/>
      <c r="RFF55" s="2"/>
      <c r="RFG55" s="2"/>
      <c r="RFH55" s="2"/>
      <c r="RFI55" s="2"/>
      <c r="RFJ55" s="2"/>
      <c r="RFK55" s="2"/>
      <c r="RFL55" s="2"/>
      <c r="RFM55" s="2"/>
      <c r="RFN55" s="2"/>
      <c r="RFO55" s="2"/>
      <c r="RFP55" s="2"/>
      <c r="RFQ55" s="2"/>
      <c r="RFR55" s="2"/>
      <c r="RFS55" s="2"/>
      <c r="RFT55" s="2"/>
      <c r="RFU55" s="2"/>
      <c r="RFV55" s="2"/>
      <c r="RFW55" s="2"/>
      <c r="RFX55" s="2"/>
      <c r="RFY55" s="2"/>
      <c r="RFZ55" s="2"/>
      <c r="RGA55" s="2"/>
      <c r="RGB55" s="2"/>
      <c r="RGC55" s="2"/>
      <c r="RGD55" s="2"/>
      <c r="RGE55" s="2"/>
      <c r="RGF55" s="2"/>
      <c r="RGG55" s="2"/>
      <c r="RGH55" s="2"/>
      <c r="RGI55" s="2"/>
      <c r="RGJ55" s="2"/>
      <c r="RGK55" s="2"/>
      <c r="RGL55" s="2"/>
      <c r="RGM55" s="2"/>
      <c r="RGN55" s="2"/>
      <c r="RGO55" s="2"/>
      <c r="RGP55" s="2"/>
      <c r="RGQ55" s="2"/>
      <c r="RGR55" s="2"/>
      <c r="RGS55" s="2"/>
      <c r="RGT55" s="2"/>
      <c r="RGU55" s="2"/>
      <c r="RGV55" s="2"/>
      <c r="RGW55" s="2"/>
      <c r="RGX55" s="2"/>
      <c r="RGY55" s="2"/>
      <c r="RGZ55" s="2"/>
      <c r="RHA55" s="2"/>
      <c r="RHB55" s="2"/>
      <c r="RHC55" s="2"/>
      <c r="RHD55" s="2"/>
      <c r="RHE55" s="2"/>
      <c r="RHF55" s="2"/>
      <c r="RHG55" s="2"/>
      <c r="RHH55" s="2"/>
      <c r="RHI55" s="2"/>
      <c r="RHJ55" s="2"/>
      <c r="RHK55" s="2"/>
      <c r="RHL55" s="2"/>
      <c r="RHM55" s="2"/>
      <c r="RHN55" s="2"/>
      <c r="RHO55" s="2"/>
      <c r="RHP55" s="2"/>
      <c r="RHQ55" s="2"/>
      <c r="RHR55" s="2"/>
      <c r="RHS55" s="2"/>
      <c r="RHT55" s="2"/>
      <c r="RHU55" s="2"/>
      <c r="RHV55" s="2"/>
      <c r="RHW55" s="2"/>
      <c r="RHX55" s="2"/>
      <c r="RHY55" s="2"/>
      <c r="RHZ55" s="2"/>
      <c r="RIA55" s="2"/>
      <c r="RIB55" s="2"/>
      <c r="RIC55" s="2"/>
      <c r="RID55" s="2"/>
      <c r="RIE55" s="2"/>
      <c r="RIF55" s="2"/>
      <c r="RIG55" s="2"/>
      <c r="RIH55" s="2"/>
      <c r="RII55" s="2"/>
      <c r="RIJ55" s="2"/>
      <c r="RIK55" s="2"/>
      <c r="RIL55" s="2"/>
      <c r="RIM55" s="2"/>
      <c r="RIN55" s="2"/>
      <c r="RIO55" s="2"/>
      <c r="RIP55" s="2"/>
      <c r="RIQ55" s="2"/>
      <c r="RIR55" s="2"/>
      <c r="RIS55" s="2"/>
      <c r="RIT55" s="2"/>
      <c r="RIU55" s="2"/>
      <c r="RIV55" s="2"/>
      <c r="RIW55" s="2"/>
      <c r="RIX55" s="2"/>
      <c r="RIY55" s="2"/>
      <c r="RIZ55" s="2"/>
      <c r="RJA55" s="2"/>
      <c r="RJB55" s="2"/>
      <c r="RJC55" s="2"/>
      <c r="RJD55" s="2"/>
      <c r="RJE55" s="2"/>
      <c r="RJF55" s="2"/>
      <c r="RJG55" s="2"/>
      <c r="RJH55" s="2"/>
      <c r="RJI55" s="2"/>
      <c r="RJJ55" s="2"/>
      <c r="RJK55" s="2"/>
      <c r="RJL55" s="2"/>
      <c r="RJM55" s="2"/>
      <c r="RJN55" s="2"/>
      <c r="RJO55" s="2"/>
      <c r="RJP55" s="2"/>
      <c r="RJQ55" s="2"/>
      <c r="RJR55" s="2"/>
      <c r="RJS55" s="2"/>
      <c r="RJT55" s="2"/>
      <c r="RJU55" s="2"/>
      <c r="RJV55" s="2"/>
      <c r="RJW55" s="2"/>
      <c r="RJX55" s="2"/>
      <c r="RJY55" s="2"/>
      <c r="RJZ55" s="2"/>
      <c r="RKA55" s="2"/>
      <c r="RKB55" s="2"/>
      <c r="RKC55" s="2"/>
      <c r="RKD55" s="2"/>
      <c r="RKE55" s="2"/>
      <c r="RKF55" s="2"/>
      <c r="RKG55" s="2"/>
      <c r="RKH55" s="2"/>
      <c r="RKI55" s="2"/>
      <c r="RKJ55" s="2"/>
      <c r="RKK55" s="2"/>
      <c r="RKL55" s="2"/>
      <c r="RKM55" s="2"/>
      <c r="RKN55" s="2"/>
      <c r="RKO55" s="2"/>
      <c r="RKP55" s="2"/>
      <c r="RKQ55" s="2"/>
      <c r="RKR55" s="2"/>
      <c r="RKS55" s="2"/>
      <c r="RKT55" s="2"/>
      <c r="RKU55" s="2"/>
      <c r="RKV55" s="2"/>
      <c r="RKW55" s="2"/>
      <c r="RKX55" s="2"/>
      <c r="RKY55" s="2"/>
      <c r="RKZ55" s="2"/>
      <c r="RLA55" s="2"/>
      <c r="RLB55" s="2"/>
      <c r="RLC55" s="2"/>
      <c r="RLD55" s="2"/>
      <c r="RLE55" s="2"/>
      <c r="RLF55" s="2"/>
      <c r="RLG55" s="2"/>
      <c r="RLH55" s="2"/>
      <c r="RLI55" s="2"/>
      <c r="RLJ55" s="2"/>
      <c r="RLK55" s="2"/>
      <c r="RLL55" s="2"/>
      <c r="RLM55" s="2"/>
      <c r="RLN55" s="2"/>
      <c r="RLO55" s="2"/>
      <c r="RLP55" s="2"/>
      <c r="RLQ55" s="2"/>
      <c r="RLR55" s="2"/>
      <c r="RLS55" s="2"/>
      <c r="RLT55" s="2"/>
      <c r="RLU55" s="2"/>
      <c r="RLV55" s="2"/>
      <c r="RLW55" s="2"/>
      <c r="RLX55" s="2"/>
      <c r="RLY55" s="2"/>
      <c r="RLZ55" s="2"/>
      <c r="RMA55" s="2"/>
      <c r="RMB55" s="2"/>
      <c r="RMC55" s="2"/>
      <c r="RMD55" s="2"/>
      <c r="RME55" s="2"/>
      <c r="RMF55" s="2"/>
      <c r="RMG55" s="2"/>
      <c r="RMH55" s="2"/>
      <c r="RMI55" s="2"/>
      <c r="RMJ55" s="2"/>
      <c r="RMK55" s="2"/>
      <c r="RML55" s="2"/>
      <c r="RMM55" s="2"/>
      <c r="RMN55" s="2"/>
      <c r="RMO55" s="2"/>
      <c r="RMP55" s="2"/>
      <c r="RMQ55" s="2"/>
      <c r="RMR55" s="2"/>
      <c r="RMS55" s="2"/>
      <c r="RMT55" s="2"/>
      <c r="RMU55" s="2"/>
      <c r="RMV55" s="2"/>
      <c r="RMW55" s="2"/>
      <c r="RMX55" s="2"/>
      <c r="RMY55" s="2"/>
      <c r="RMZ55" s="2"/>
      <c r="RNA55" s="2"/>
      <c r="RNB55" s="2"/>
      <c r="RNC55" s="2"/>
      <c r="RND55" s="2"/>
      <c r="RNE55" s="2"/>
      <c r="RNF55" s="2"/>
      <c r="RNG55" s="2"/>
      <c r="RNH55" s="2"/>
      <c r="RNI55" s="2"/>
      <c r="RNJ55" s="2"/>
      <c r="RNK55" s="2"/>
      <c r="RNL55" s="2"/>
      <c r="RNM55" s="2"/>
      <c r="RNN55" s="2"/>
      <c r="RNO55" s="2"/>
      <c r="RNP55" s="2"/>
      <c r="RNQ55" s="2"/>
      <c r="RNR55" s="2"/>
      <c r="RNS55" s="2"/>
      <c r="RNT55" s="2"/>
      <c r="RNU55" s="2"/>
      <c r="RNV55" s="2"/>
      <c r="RNW55" s="2"/>
      <c r="RNX55" s="2"/>
      <c r="RNY55" s="2"/>
      <c r="RNZ55" s="2"/>
      <c r="ROA55" s="2"/>
      <c r="ROB55" s="2"/>
      <c r="ROC55" s="2"/>
      <c r="ROD55" s="2"/>
      <c r="ROE55" s="2"/>
      <c r="ROF55" s="2"/>
      <c r="ROG55" s="2"/>
      <c r="ROH55" s="2"/>
      <c r="ROI55" s="2"/>
      <c r="ROJ55" s="2"/>
      <c r="ROK55" s="2"/>
      <c r="ROL55" s="2"/>
      <c r="ROM55" s="2"/>
      <c r="RON55" s="2"/>
      <c r="ROO55" s="2"/>
      <c r="ROP55" s="2"/>
      <c r="ROQ55" s="2"/>
      <c r="ROR55" s="2"/>
      <c r="ROS55" s="2"/>
      <c r="ROT55" s="2"/>
      <c r="ROU55" s="2"/>
      <c r="ROV55" s="2"/>
      <c r="ROW55" s="2"/>
      <c r="ROX55" s="2"/>
      <c r="ROY55" s="2"/>
      <c r="ROZ55" s="2"/>
      <c r="RPA55" s="2"/>
      <c r="RPB55" s="2"/>
      <c r="RPC55" s="2"/>
      <c r="RPD55" s="2"/>
      <c r="RPE55" s="2"/>
      <c r="RPF55" s="2"/>
      <c r="RPG55" s="2"/>
      <c r="RPH55" s="2"/>
      <c r="RPI55" s="2"/>
      <c r="RPJ55" s="2"/>
      <c r="RPK55" s="2"/>
      <c r="RPL55" s="2"/>
      <c r="RPM55" s="2"/>
      <c r="RPN55" s="2"/>
      <c r="RPO55" s="2"/>
      <c r="RPP55" s="2"/>
      <c r="RPQ55" s="2"/>
      <c r="RPR55" s="2"/>
      <c r="RPS55" s="2"/>
      <c r="RPT55" s="2"/>
      <c r="RPU55" s="2"/>
      <c r="RPV55" s="2"/>
      <c r="RPW55" s="2"/>
      <c r="RPX55" s="2"/>
      <c r="RPY55" s="2"/>
      <c r="RPZ55" s="2"/>
      <c r="RQA55" s="2"/>
      <c r="RQB55" s="2"/>
      <c r="RQC55" s="2"/>
      <c r="RQD55" s="2"/>
      <c r="RQE55" s="2"/>
      <c r="RQF55" s="2"/>
      <c r="RQG55" s="2"/>
      <c r="RQH55" s="2"/>
      <c r="RQI55" s="2"/>
      <c r="RQJ55" s="2"/>
      <c r="RQK55" s="2"/>
      <c r="RQL55" s="2"/>
      <c r="RQM55" s="2"/>
      <c r="RQN55" s="2"/>
      <c r="RQO55" s="2"/>
      <c r="RQP55" s="2"/>
      <c r="RQQ55" s="2"/>
      <c r="RQR55" s="2"/>
      <c r="RQS55" s="2"/>
      <c r="RQT55" s="2"/>
      <c r="RQU55" s="2"/>
      <c r="RQV55" s="2"/>
      <c r="RQW55" s="2"/>
      <c r="RQX55" s="2"/>
      <c r="RQY55" s="2"/>
      <c r="RQZ55" s="2"/>
      <c r="RRA55" s="2"/>
      <c r="RRB55" s="2"/>
      <c r="RRC55" s="2"/>
      <c r="RRD55" s="2"/>
      <c r="RRE55" s="2"/>
      <c r="RRF55" s="2"/>
      <c r="RRG55" s="2"/>
      <c r="RRH55" s="2"/>
      <c r="RRI55" s="2"/>
      <c r="RRJ55" s="2"/>
      <c r="RRK55" s="2"/>
      <c r="RRL55" s="2"/>
      <c r="RRM55" s="2"/>
      <c r="RRN55" s="2"/>
      <c r="RRO55" s="2"/>
      <c r="RRP55" s="2"/>
      <c r="RRQ55" s="2"/>
      <c r="RRR55" s="2"/>
      <c r="RRS55" s="2"/>
      <c r="RRT55" s="2"/>
      <c r="RRU55" s="2"/>
      <c r="RRV55" s="2"/>
      <c r="RRW55" s="2"/>
      <c r="RRX55" s="2"/>
      <c r="RRY55" s="2"/>
      <c r="RRZ55" s="2"/>
      <c r="RSA55" s="2"/>
      <c r="RSB55" s="2"/>
      <c r="RSC55" s="2"/>
      <c r="RSD55" s="2"/>
      <c r="RSE55" s="2"/>
      <c r="RSF55" s="2"/>
      <c r="RSG55" s="2"/>
      <c r="RSH55" s="2"/>
      <c r="RSI55" s="2"/>
      <c r="RSJ55" s="2"/>
      <c r="RSK55" s="2"/>
      <c r="RSL55" s="2"/>
      <c r="RSM55" s="2"/>
      <c r="RSN55" s="2"/>
      <c r="RSO55" s="2"/>
      <c r="RSP55" s="2"/>
      <c r="RSQ55" s="2"/>
      <c r="RSR55" s="2"/>
      <c r="RSS55" s="2"/>
      <c r="RST55" s="2"/>
      <c r="RSU55" s="2"/>
      <c r="RSV55" s="2"/>
      <c r="RSW55" s="2"/>
      <c r="RSX55" s="2"/>
      <c r="RSY55" s="2"/>
      <c r="RSZ55" s="2"/>
      <c r="RTA55" s="2"/>
      <c r="RTB55" s="2"/>
      <c r="RTC55" s="2"/>
      <c r="RTD55" s="2"/>
      <c r="RTE55" s="2"/>
      <c r="RTF55" s="2"/>
      <c r="RTG55" s="2"/>
      <c r="RTH55" s="2"/>
      <c r="RTI55" s="2"/>
      <c r="RTJ55" s="2"/>
      <c r="RTK55" s="2"/>
      <c r="RTL55" s="2"/>
      <c r="RTM55" s="2"/>
      <c r="RTN55" s="2"/>
      <c r="RTO55" s="2"/>
      <c r="RTP55" s="2"/>
      <c r="RTQ55" s="2"/>
      <c r="RTR55" s="2"/>
      <c r="RTS55" s="2"/>
      <c r="RTT55" s="2"/>
      <c r="RTU55" s="2"/>
      <c r="RTV55" s="2"/>
      <c r="RTW55" s="2"/>
      <c r="RTX55" s="2"/>
      <c r="RTY55" s="2"/>
      <c r="RTZ55" s="2"/>
      <c r="RUA55" s="2"/>
      <c r="RUB55" s="2"/>
      <c r="RUC55" s="2"/>
      <c r="RUD55" s="2"/>
      <c r="RUE55" s="2"/>
      <c r="RUF55" s="2"/>
      <c r="RUG55" s="2"/>
      <c r="RUH55" s="2"/>
      <c r="RUI55" s="2"/>
      <c r="RUJ55" s="2"/>
      <c r="RUK55" s="2"/>
      <c r="RUL55" s="2"/>
      <c r="RUM55" s="2"/>
      <c r="RUN55" s="2"/>
      <c r="RUO55" s="2"/>
      <c r="RUP55" s="2"/>
      <c r="RUQ55" s="2"/>
      <c r="RUR55" s="2"/>
      <c r="RUS55" s="2"/>
      <c r="RUT55" s="2"/>
      <c r="RUU55" s="2"/>
      <c r="RUV55" s="2"/>
      <c r="RUW55" s="2"/>
      <c r="RUX55" s="2"/>
      <c r="RUY55" s="2"/>
      <c r="RUZ55" s="2"/>
      <c r="RVA55" s="2"/>
      <c r="RVB55" s="2"/>
      <c r="RVC55" s="2"/>
      <c r="RVD55" s="2"/>
      <c r="RVE55" s="2"/>
      <c r="RVF55" s="2"/>
      <c r="RVG55" s="2"/>
      <c r="RVH55" s="2"/>
      <c r="RVI55" s="2"/>
      <c r="RVJ55" s="2"/>
      <c r="RVK55" s="2"/>
      <c r="RVL55" s="2"/>
      <c r="RVM55" s="2"/>
      <c r="RVN55" s="2"/>
      <c r="RVO55" s="2"/>
      <c r="RVP55" s="2"/>
      <c r="RVQ55" s="2"/>
      <c r="RVR55" s="2"/>
      <c r="RVS55" s="2"/>
      <c r="RVT55" s="2"/>
      <c r="RVU55" s="2"/>
      <c r="RVV55" s="2"/>
      <c r="RVW55" s="2"/>
      <c r="RVX55" s="2"/>
      <c r="RVY55" s="2"/>
      <c r="RVZ55" s="2"/>
      <c r="RWA55" s="2"/>
      <c r="RWB55" s="2"/>
      <c r="RWC55" s="2"/>
      <c r="RWD55" s="2"/>
      <c r="RWE55" s="2"/>
      <c r="RWF55" s="2"/>
      <c r="RWG55" s="2"/>
      <c r="RWH55" s="2"/>
      <c r="RWI55" s="2"/>
      <c r="RWJ55" s="2"/>
      <c r="RWK55" s="2"/>
      <c r="RWL55" s="2"/>
      <c r="RWM55" s="2"/>
      <c r="RWN55" s="2"/>
      <c r="RWO55" s="2"/>
      <c r="RWP55" s="2"/>
      <c r="RWQ55" s="2"/>
      <c r="RWR55" s="2"/>
      <c r="RWS55" s="2"/>
      <c r="RWT55" s="2"/>
      <c r="RWU55" s="2"/>
      <c r="RWV55" s="2"/>
      <c r="RWW55" s="2"/>
      <c r="RWX55" s="2"/>
      <c r="RWY55" s="2"/>
      <c r="RWZ55" s="2"/>
      <c r="RXA55" s="2"/>
      <c r="RXB55" s="2"/>
      <c r="RXC55" s="2"/>
      <c r="RXD55" s="2"/>
      <c r="RXE55" s="2"/>
      <c r="RXF55" s="2"/>
      <c r="RXG55" s="2"/>
      <c r="RXH55" s="2"/>
      <c r="RXI55" s="2"/>
      <c r="RXJ55" s="2"/>
      <c r="RXK55" s="2"/>
      <c r="RXL55" s="2"/>
      <c r="RXM55" s="2"/>
      <c r="RXN55" s="2"/>
      <c r="RXO55" s="2"/>
      <c r="RXP55" s="2"/>
      <c r="RXQ55" s="2"/>
      <c r="RXR55" s="2"/>
      <c r="RXS55" s="2"/>
      <c r="RXT55" s="2"/>
      <c r="RXU55" s="2"/>
      <c r="RXV55" s="2"/>
      <c r="RXW55" s="2"/>
      <c r="RXX55" s="2"/>
      <c r="RXY55" s="2"/>
      <c r="RXZ55" s="2"/>
      <c r="RYA55" s="2"/>
      <c r="RYB55" s="2"/>
      <c r="RYC55" s="2"/>
      <c r="RYD55" s="2"/>
      <c r="RYE55" s="2"/>
      <c r="RYF55" s="2"/>
      <c r="RYG55" s="2"/>
      <c r="RYH55" s="2"/>
      <c r="RYI55" s="2"/>
      <c r="RYJ55" s="2"/>
      <c r="RYK55" s="2"/>
      <c r="RYL55" s="2"/>
      <c r="RYM55" s="2"/>
      <c r="RYN55" s="2"/>
      <c r="RYO55" s="2"/>
      <c r="RYP55" s="2"/>
      <c r="RYQ55" s="2"/>
      <c r="RYR55" s="2"/>
      <c r="RYS55" s="2"/>
      <c r="RYT55" s="2"/>
      <c r="RYU55" s="2"/>
      <c r="RYV55" s="2"/>
      <c r="RYW55" s="2"/>
      <c r="RYX55" s="2"/>
      <c r="RYY55" s="2"/>
      <c r="RYZ55" s="2"/>
      <c r="RZA55" s="2"/>
      <c r="RZB55" s="2"/>
      <c r="RZC55" s="2"/>
      <c r="RZD55" s="2"/>
      <c r="RZE55" s="2"/>
      <c r="RZF55" s="2"/>
      <c r="RZG55" s="2"/>
      <c r="RZH55" s="2"/>
      <c r="RZI55" s="2"/>
      <c r="RZJ55" s="2"/>
      <c r="RZK55" s="2"/>
      <c r="RZL55" s="2"/>
      <c r="RZM55" s="2"/>
      <c r="RZN55" s="2"/>
      <c r="RZO55" s="2"/>
      <c r="RZP55" s="2"/>
      <c r="RZQ55" s="2"/>
      <c r="RZR55" s="2"/>
      <c r="RZS55" s="2"/>
      <c r="RZT55" s="2"/>
      <c r="RZU55" s="2"/>
      <c r="RZV55" s="2"/>
      <c r="RZW55" s="2"/>
      <c r="RZX55" s="2"/>
      <c r="RZY55" s="2"/>
      <c r="RZZ55" s="2"/>
      <c r="SAA55" s="2"/>
      <c r="SAB55" s="2"/>
      <c r="SAC55" s="2"/>
      <c r="SAD55" s="2"/>
      <c r="SAE55" s="2"/>
      <c r="SAF55" s="2"/>
      <c r="SAG55" s="2"/>
      <c r="SAH55" s="2"/>
      <c r="SAI55" s="2"/>
      <c r="SAJ55" s="2"/>
      <c r="SAK55" s="2"/>
      <c r="SAL55" s="2"/>
      <c r="SAM55" s="2"/>
      <c r="SAN55" s="2"/>
      <c r="SAO55" s="2"/>
      <c r="SAP55" s="2"/>
      <c r="SAQ55" s="2"/>
      <c r="SAR55" s="2"/>
      <c r="SAS55" s="2"/>
      <c r="SAT55" s="2"/>
      <c r="SAU55" s="2"/>
      <c r="SAV55" s="2"/>
      <c r="SAW55" s="2"/>
      <c r="SAX55" s="2"/>
      <c r="SAY55" s="2"/>
      <c r="SAZ55" s="2"/>
      <c r="SBA55" s="2"/>
      <c r="SBB55" s="2"/>
      <c r="SBC55" s="2"/>
      <c r="SBD55" s="2"/>
      <c r="SBE55" s="2"/>
      <c r="SBF55" s="2"/>
      <c r="SBG55" s="2"/>
      <c r="SBH55" s="2"/>
      <c r="SBI55" s="2"/>
      <c r="SBJ55" s="2"/>
      <c r="SBK55" s="2"/>
      <c r="SBL55" s="2"/>
      <c r="SBM55" s="2"/>
      <c r="SBN55" s="2"/>
      <c r="SBO55" s="2"/>
      <c r="SBP55" s="2"/>
      <c r="SBQ55" s="2"/>
      <c r="SBR55" s="2"/>
      <c r="SBS55" s="2"/>
      <c r="SBT55" s="2"/>
      <c r="SBU55" s="2"/>
      <c r="SBV55" s="2"/>
      <c r="SBW55" s="2"/>
      <c r="SBX55" s="2"/>
      <c r="SBY55" s="2"/>
      <c r="SBZ55" s="2"/>
      <c r="SCA55" s="2"/>
      <c r="SCB55" s="2"/>
      <c r="SCC55" s="2"/>
      <c r="SCD55" s="2"/>
      <c r="SCE55" s="2"/>
      <c r="SCF55" s="2"/>
      <c r="SCG55" s="2"/>
      <c r="SCH55" s="2"/>
      <c r="SCI55" s="2"/>
      <c r="SCJ55" s="2"/>
      <c r="SCK55" s="2"/>
      <c r="SCL55" s="2"/>
      <c r="SCM55" s="2"/>
      <c r="SCN55" s="2"/>
      <c r="SCO55" s="2"/>
      <c r="SCP55" s="2"/>
      <c r="SCQ55" s="2"/>
      <c r="SCR55" s="2"/>
      <c r="SCS55" s="2"/>
      <c r="SCT55" s="2"/>
      <c r="SCU55" s="2"/>
      <c r="SCV55" s="2"/>
      <c r="SCW55" s="2"/>
      <c r="SCX55" s="2"/>
      <c r="SCY55" s="2"/>
      <c r="SCZ55" s="2"/>
      <c r="SDA55" s="2"/>
      <c r="SDB55" s="2"/>
      <c r="SDC55" s="2"/>
      <c r="SDD55" s="2"/>
      <c r="SDE55" s="2"/>
      <c r="SDF55" s="2"/>
      <c r="SDG55" s="2"/>
      <c r="SDH55" s="2"/>
      <c r="SDI55" s="2"/>
      <c r="SDJ55" s="2"/>
      <c r="SDK55" s="2"/>
      <c r="SDL55" s="2"/>
      <c r="SDM55" s="2"/>
      <c r="SDN55" s="2"/>
      <c r="SDO55" s="2"/>
      <c r="SDP55" s="2"/>
      <c r="SDQ55" s="2"/>
      <c r="SDR55" s="2"/>
      <c r="SDS55" s="2"/>
      <c r="SDT55" s="2"/>
      <c r="SDU55" s="2"/>
      <c r="SDV55" s="2"/>
      <c r="SDW55" s="2"/>
      <c r="SDX55" s="2"/>
      <c r="SDY55" s="2"/>
      <c r="SDZ55" s="2"/>
      <c r="SEA55" s="2"/>
      <c r="SEB55" s="2"/>
      <c r="SEC55" s="2"/>
      <c r="SED55" s="2"/>
      <c r="SEE55" s="2"/>
      <c r="SEF55" s="2"/>
      <c r="SEG55" s="2"/>
      <c r="SEH55" s="2"/>
      <c r="SEI55" s="2"/>
      <c r="SEJ55" s="2"/>
      <c r="SEK55" s="2"/>
      <c r="SEL55" s="2"/>
      <c r="SEM55" s="2"/>
      <c r="SEN55" s="2"/>
      <c r="SEO55" s="2"/>
      <c r="SEP55" s="2"/>
      <c r="SEQ55" s="2"/>
      <c r="SER55" s="2"/>
      <c r="SES55" s="2"/>
      <c r="SET55" s="2"/>
      <c r="SEU55" s="2"/>
      <c r="SEV55" s="2"/>
      <c r="SEW55" s="2"/>
      <c r="SEX55" s="2"/>
      <c r="SEY55" s="2"/>
      <c r="SEZ55" s="2"/>
      <c r="SFA55" s="2"/>
      <c r="SFB55" s="2"/>
      <c r="SFC55" s="2"/>
      <c r="SFD55" s="2"/>
      <c r="SFE55" s="2"/>
      <c r="SFF55" s="2"/>
      <c r="SFG55" s="2"/>
      <c r="SFH55" s="2"/>
      <c r="SFI55" s="2"/>
      <c r="SFJ55" s="2"/>
      <c r="SFK55" s="2"/>
      <c r="SFL55" s="2"/>
      <c r="SFM55" s="2"/>
      <c r="SFN55" s="2"/>
      <c r="SFO55" s="2"/>
      <c r="SFP55" s="2"/>
      <c r="SFQ55" s="2"/>
      <c r="SFR55" s="2"/>
      <c r="SFS55" s="2"/>
      <c r="SFT55" s="2"/>
      <c r="SFU55" s="2"/>
      <c r="SFV55" s="2"/>
      <c r="SFW55" s="2"/>
      <c r="SFX55" s="2"/>
      <c r="SFY55" s="2"/>
      <c r="SFZ55" s="2"/>
      <c r="SGA55" s="2"/>
      <c r="SGB55" s="2"/>
      <c r="SGC55" s="2"/>
      <c r="SGD55" s="2"/>
      <c r="SGE55" s="2"/>
      <c r="SGF55" s="2"/>
      <c r="SGG55" s="2"/>
      <c r="SGH55" s="2"/>
      <c r="SGI55" s="2"/>
      <c r="SGJ55" s="2"/>
      <c r="SGK55" s="2"/>
      <c r="SGL55" s="2"/>
      <c r="SGM55" s="2"/>
      <c r="SGN55" s="2"/>
      <c r="SGO55" s="2"/>
      <c r="SGP55" s="2"/>
      <c r="SGQ55" s="2"/>
      <c r="SGR55" s="2"/>
      <c r="SGS55" s="2"/>
      <c r="SGT55" s="2"/>
      <c r="SGU55" s="2"/>
      <c r="SGV55" s="2"/>
      <c r="SGW55" s="2"/>
      <c r="SGX55" s="2"/>
      <c r="SGY55" s="2"/>
      <c r="SGZ55" s="2"/>
      <c r="SHA55" s="2"/>
      <c r="SHB55" s="2"/>
      <c r="SHC55" s="2"/>
      <c r="SHD55" s="2"/>
      <c r="SHE55" s="2"/>
      <c r="SHF55" s="2"/>
      <c r="SHG55" s="2"/>
      <c r="SHH55" s="2"/>
      <c r="SHI55" s="2"/>
      <c r="SHJ55" s="2"/>
      <c r="SHK55" s="2"/>
      <c r="SHL55" s="2"/>
      <c r="SHM55" s="2"/>
      <c r="SHN55" s="2"/>
      <c r="SHO55" s="2"/>
      <c r="SHP55" s="2"/>
      <c r="SHQ55" s="2"/>
      <c r="SHR55" s="2"/>
      <c r="SHS55" s="2"/>
      <c r="SHT55" s="2"/>
      <c r="SHU55" s="2"/>
      <c r="SHV55" s="2"/>
      <c r="SHW55" s="2"/>
      <c r="SHX55" s="2"/>
      <c r="SHY55" s="2"/>
      <c r="SHZ55" s="2"/>
      <c r="SIA55" s="2"/>
      <c r="SIB55" s="2"/>
      <c r="SIC55" s="2"/>
      <c r="SID55" s="2"/>
      <c r="SIE55" s="2"/>
      <c r="SIF55" s="2"/>
      <c r="SIG55" s="2"/>
      <c r="SIH55" s="2"/>
      <c r="SII55" s="2"/>
      <c r="SIJ55" s="2"/>
      <c r="SIK55" s="2"/>
      <c r="SIL55" s="2"/>
      <c r="SIM55" s="2"/>
      <c r="SIN55" s="2"/>
      <c r="SIO55" s="2"/>
      <c r="SIP55" s="2"/>
      <c r="SIQ55" s="2"/>
      <c r="SIR55" s="2"/>
      <c r="SIS55" s="2"/>
      <c r="SIT55" s="2"/>
      <c r="SIU55" s="2"/>
      <c r="SIV55" s="2"/>
      <c r="SIW55" s="2"/>
      <c r="SIX55" s="2"/>
      <c r="SIY55" s="2"/>
      <c r="SIZ55" s="2"/>
      <c r="SJA55" s="2"/>
      <c r="SJB55" s="2"/>
      <c r="SJC55" s="2"/>
      <c r="SJD55" s="2"/>
      <c r="SJE55" s="2"/>
      <c r="SJF55" s="2"/>
      <c r="SJG55" s="2"/>
      <c r="SJH55" s="2"/>
      <c r="SJI55" s="2"/>
      <c r="SJJ55" s="2"/>
      <c r="SJK55" s="2"/>
      <c r="SJL55" s="2"/>
      <c r="SJM55" s="2"/>
      <c r="SJN55" s="2"/>
      <c r="SJO55" s="2"/>
      <c r="SJP55" s="2"/>
      <c r="SJQ55" s="2"/>
      <c r="SJR55" s="2"/>
      <c r="SJS55" s="2"/>
      <c r="SJT55" s="2"/>
      <c r="SJU55" s="2"/>
      <c r="SJV55" s="2"/>
      <c r="SJW55" s="2"/>
      <c r="SJX55" s="2"/>
      <c r="SJY55" s="2"/>
      <c r="SJZ55" s="2"/>
      <c r="SKA55" s="2"/>
      <c r="SKB55" s="2"/>
      <c r="SKC55" s="2"/>
      <c r="SKD55" s="2"/>
      <c r="SKE55" s="2"/>
      <c r="SKF55" s="2"/>
      <c r="SKG55" s="2"/>
      <c r="SKH55" s="2"/>
      <c r="SKI55" s="2"/>
      <c r="SKJ55" s="2"/>
      <c r="SKK55" s="2"/>
      <c r="SKL55" s="2"/>
      <c r="SKM55" s="2"/>
      <c r="SKN55" s="2"/>
      <c r="SKO55" s="2"/>
      <c r="SKP55" s="2"/>
      <c r="SKQ55" s="2"/>
      <c r="SKR55" s="2"/>
      <c r="SKS55" s="2"/>
      <c r="SKT55" s="2"/>
      <c r="SKU55" s="2"/>
      <c r="SKV55" s="2"/>
      <c r="SKW55" s="2"/>
      <c r="SKX55" s="2"/>
      <c r="SKY55" s="2"/>
      <c r="SKZ55" s="2"/>
      <c r="SLA55" s="2"/>
      <c r="SLB55" s="2"/>
      <c r="SLC55" s="2"/>
      <c r="SLD55" s="2"/>
      <c r="SLE55" s="2"/>
      <c r="SLF55" s="2"/>
      <c r="SLG55" s="2"/>
      <c r="SLH55" s="2"/>
      <c r="SLI55" s="2"/>
      <c r="SLJ55" s="2"/>
      <c r="SLK55" s="2"/>
      <c r="SLL55" s="2"/>
      <c r="SLM55" s="2"/>
      <c r="SLN55" s="2"/>
      <c r="SLO55" s="2"/>
      <c r="SLP55" s="2"/>
      <c r="SLQ55" s="2"/>
      <c r="SLR55" s="2"/>
      <c r="SLS55" s="2"/>
      <c r="SLT55" s="2"/>
      <c r="SLU55" s="2"/>
      <c r="SLV55" s="2"/>
      <c r="SLW55" s="2"/>
      <c r="SLX55" s="2"/>
      <c r="SLY55" s="2"/>
      <c r="SLZ55" s="2"/>
      <c r="SMA55" s="2"/>
      <c r="SMB55" s="2"/>
      <c r="SMC55" s="2"/>
      <c r="SMD55" s="2"/>
      <c r="SME55" s="2"/>
      <c r="SMF55" s="2"/>
      <c r="SMG55" s="2"/>
      <c r="SMH55" s="2"/>
      <c r="SMI55" s="2"/>
      <c r="SMJ55" s="2"/>
      <c r="SMK55" s="2"/>
      <c r="SML55" s="2"/>
      <c r="SMM55" s="2"/>
      <c r="SMN55" s="2"/>
      <c r="SMO55" s="2"/>
      <c r="SMP55" s="2"/>
      <c r="SMQ55" s="2"/>
      <c r="SMR55" s="2"/>
      <c r="SMS55" s="2"/>
      <c r="SMT55" s="2"/>
      <c r="SMU55" s="2"/>
      <c r="SMV55" s="2"/>
      <c r="SMW55" s="2"/>
      <c r="SMX55" s="2"/>
      <c r="SMY55" s="2"/>
      <c r="SMZ55" s="2"/>
      <c r="SNA55" s="2"/>
      <c r="SNB55" s="2"/>
      <c r="SNC55" s="2"/>
      <c r="SND55" s="2"/>
      <c r="SNE55" s="2"/>
      <c r="SNF55" s="2"/>
      <c r="SNG55" s="2"/>
      <c r="SNH55" s="2"/>
      <c r="SNI55" s="2"/>
      <c r="SNJ55" s="2"/>
      <c r="SNK55" s="2"/>
      <c r="SNL55" s="2"/>
      <c r="SNM55" s="2"/>
      <c r="SNN55" s="2"/>
      <c r="SNO55" s="2"/>
      <c r="SNP55" s="2"/>
      <c r="SNQ55" s="2"/>
      <c r="SNR55" s="2"/>
      <c r="SNS55" s="2"/>
      <c r="SNT55" s="2"/>
      <c r="SNU55" s="2"/>
      <c r="SNV55" s="2"/>
      <c r="SNW55" s="2"/>
      <c r="SNX55" s="2"/>
      <c r="SNY55" s="2"/>
      <c r="SNZ55" s="2"/>
      <c r="SOA55" s="2"/>
      <c r="SOB55" s="2"/>
      <c r="SOC55" s="2"/>
      <c r="SOD55" s="2"/>
      <c r="SOE55" s="2"/>
      <c r="SOF55" s="2"/>
      <c r="SOG55" s="2"/>
      <c r="SOH55" s="2"/>
      <c r="SOI55" s="2"/>
      <c r="SOJ55" s="2"/>
      <c r="SOK55" s="2"/>
      <c r="SOL55" s="2"/>
      <c r="SOM55" s="2"/>
      <c r="SON55" s="2"/>
      <c r="SOO55" s="2"/>
      <c r="SOP55" s="2"/>
      <c r="SOQ55" s="2"/>
      <c r="SOR55" s="2"/>
      <c r="SOS55" s="2"/>
      <c r="SOT55" s="2"/>
      <c r="SOU55" s="2"/>
      <c r="SOV55" s="2"/>
      <c r="SOW55" s="2"/>
      <c r="SOX55" s="2"/>
      <c r="SOY55" s="2"/>
      <c r="SOZ55" s="2"/>
      <c r="SPA55" s="2"/>
      <c r="SPB55" s="2"/>
      <c r="SPC55" s="2"/>
      <c r="SPD55" s="2"/>
      <c r="SPE55" s="2"/>
      <c r="SPF55" s="2"/>
      <c r="SPG55" s="2"/>
      <c r="SPH55" s="2"/>
      <c r="SPI55" s="2"/>
      <c r="SPJ55" s="2"/>
      <c r="SPK55" s="2"/>
      <c r="SPL55" s="2"/>
      <c r="SPM55" s="2"/>
      <c r="SPN55" s="2"/>
      <c r="SPO55" s="2"/>
      <c r="SPP55" s="2"/>
      <c r="SPQ55" s="2"/>
      <c r="SPR55" s="2"/>
      <c r="SPS55" s="2"/>
      <c r="SPT55" s="2"/>
      <c r="SPU55" s="2"/>
      <c r="SPV55" s="2"/>
      <c r="SPW55" s="2"/>
      <c r="SPX55" s="2"/>
      <c r="SPY55" s="2"/>
      <c r="SPZ55" s="2"/>
      <c r="SQA55" s="2"/>
      <c r="SQB55" s="2"/>
      <c r="SQC55" s="2"/>
      <c r="SQD55" s="2"/>
      <c r="SQE55" s="2"/>
      <c r="SQF55" s="2"/>
      <c r="SQG55" s="2"/>
      <c r="SQH55" s="2"/>
      <c r="SQI55" s="2"/>
      <c r="SQJ55" s="2"/>
      <c r="SQK55" s="2"/>
      <c r="SQL55" s="2"/>
      <c r="SQM55" s="2"/>
      <c r="SQN55" s="2"/>
      <c r="SQO55" s="2"/>
      <c r="SQP55" s="2"/>
      <c r="SQQ55" s="2"/>
      <c r="SQR55" s="2"/>
      <c r="SQS55" s="2"/>
      <c r="SQT55" s="2"/>
      <c r="SQU55" s="2"/>
      <c r="SQV55" s="2"/>
      <c r="SQW55" s="2"/>
      <c r="SQX55" s="2"/>
      <c r="SQY55" s="2"/>
      <c r="SQZ55" s="2"/>
      <c r="SRA55" s="2"/>
      <c r="SRB55" s="2"/>
      <c r="SRC55" s="2"/>
      <c r="SRD55" s="2"/>
      <c r="SRE55" s="2"/>
      <c r="SRF55" s="2"/>
      <c r="SRG55" s="2"/>
      <c r="SRH55" s="2"/>
      <c r="SRI55" s="2"/>
      <c r="SRJ55" s="2"/>
      <c r="SRK55" s="2"/>
      <c r="SRL55" s="2"/>
      <c r="SRM55" s="2"/>
      <c r="SRN55" s="2"/>
      <c r="SRO55" s="2"/>
      <c r="SRP55" s="2"/>
      <c r="SRQ55" s="2"/>
      <c r="SRR55" s="2"/>
      <c r="SRS55" s="2"/>
      <c r="SRT55" s="2"/>
      <c r="SRU55" s="2"/>
      <c r="SRV55" s="2"/>
      <c r="SRW55" s="2"/>
      <c r="SRX55" s="2"/>
      <c r="SRY55" s="2"/>
      <c r="SRZ55" s="2"/>
      <c r="SSA55" s="2"/>
      <c r="SSB55" s="2"/>
      <c r="SSC55" s="2"/>
      <c r="SSD55" s="2"/>
      <c r="SSE55" s="2"/>
      <c r="SSF55" s="2"/>
      <c r="SSG55" s="2"/>
      <c r="SSH55" s="2"/>
      <c r="SSI55" s="2"/>
      <c r="SSJ55" s="2"/>
      <c r="SSK55" s="2"/>
      <c r="SSL55" s="2"/>
      <c r="SSM55" s="2"/>
      <c r="SSN55" s="2"/>
      <c r="SSO55" s="2"/>
      <c r="SSP55" s="2"/>
      <c r="SSQ55" s="2"/>
      <c r="SSR55" s="2"/>
      <c r="SSS55" s="2"/>
      <c r="SST55" s="2"/>
      <c r="SSU55" s="2"/>
      <c r="SSV55" s="2"/>
      <c r="SSW55" s="2"/>
      <c r="SSX55" s="2"/>
      <c r="SSY55" s="2"/>
      <c r="SSZ55" s="2"/>
      <c r="STA55" s="2"/>
      <c r="STB55" s="2"/>
      <c r="STC55" s="2"/>
      <c r="STD55" s="2"/>
      <c r="STE55" s="2"/>
      <c r="STF55" s="2"/>
      <c r="STG55" s="2"/>
      <c r="STH55" s="2"/>
      <c r="STI55" s="2"/>
      <c r="STJ55" s="2"/>
      <c r="STK55" s="2"/>
      <c r="STL55" s="2"/>
      <c r="STM55" s="2"/>
      <c r="STN55" s="2"/>
      <c r="STO55" s="2"/>
      <c r="STP55" s="2"/>
      <c r="STQ55" s="2"/>
      <c r="STR55" s="2"/>
      <c r="STS55" s="2"/>
      <c r="STT55" s="2"/>
      <c r="STU55" s="2"/>
      <c r="STV55" s="2"/>
      <c r="STW55" s="2"/>
      <c r="STX55" s="2"/>
      <c r="STY55" s="2"/>
      <c r="STZ55" s="2"/>
      <c r="SUA55" s="2"/>
      <c r="SUB55" s="2"/>
      <c r="SUC55" s="2"/>
      <c r="SUD55" s="2"/>
      <c r="SUE55" s="2"/>
      <c r="SUF55" s="2"/>
      <c r="SUG55" s="2"/>
      <c r="SUH55" s="2"/>
      <c r="SUI55" s="2"/>
      <c r="SUJ55" s="2"/>
      <c r="SUK55" s="2"/>
      <c r="SUL55" s="2"/>
      <c r="SUM55" s="2"/>
      <c r="SUN55" s="2"/>
      <c r="SUO55" s="2"/>
      <c r="SUP55" s="2"/>
      <c r="SUQ55" s="2"/>
      <c r="SUR55" s="2"/>
      <c r="SUS55" s="2"/>
      <c r="SUT55" s="2"/>
      <c r="SUU55" s="2"/>
      <c r="SUV55" s="2"/>
      <c r="SUW55" s="2"/>
      <c r="SUX55" s="2"/>
      <c r="SUY55" s="2"/>
      <c r="SUZ55" s="2"/>
      <c r="SVA55" s="2"/>
      <c r="SVB55" s="2"/>
      <c r="SVC55" s="2"/>
      <c r="SVD55" s="2"/>
      <c r="SVE55" s="2"/>
      <c r="SVF55" s="2"/>
      <c r="SVG55" s="2"/>
      <c r="SVH55" s="2"/>
      <c r="SVI55" s="2"/>
      <c r="SVJ55" s="2"/>
      <c r="SVK55" s="2"/>
      <c r="SVL55" s="2"/>
      <c r="SVM55" s="2"/>
      <c r="SVN55" s="2"/>
      <c r="SVO55" s="2"/>
      <c r="SVP55" s="2"/>
      <c r="SVQ55" s="2"/>
      <c r="SVR55" s="2"/>
      <c r="SVS55" s="2"/>
      <c r="SVT55" s="2"/>
      <c r="SVU55" s="2"/>
      <c r="SVV55" s="2"/>
      <c r="SVW55" s="2"/>
      <c r="SVX55" s="2"/>
      <c r="SVY55" s="2"/>
      <c r="SVZ55" s="2"/>
      <c r="SWA55" s="2"/>
      <c r="SWB55" s="2"/>
      <c r="SWC55" s="2"/>
      <c r="SWD55" s="2"/>
      <c r="SWE55" s="2"/>
      <c r="SWF55" s="2"/>
      <c r="SWG55" s="2"/>
      <c r="SWH55" s="2"/>
      <c r="SWI55" s="2"/>
      <c r="SWJ55" s="2"/>
      <c r="SWK55" s="2"/>
      <c r="SWL55" s="2"/>
      <c r="SWM55" s="2"/>
      <c r="SWN55" s="2"/>
      <c r="SWO55" s="2"/>
      <c r="SWP55" s="2"/>
      <c r="SWQ55" s="2"/>
      <c r="SWR55" s="2"/>
      <c r="SWS55" s="2"/>
      <c r="SWT55" s="2"/>
      <c r="SWU55" s="2"/>
      <c r="SWV55" s="2"/>
      <c r="SWW55" s="2"/>
      <c r="SWX55" s="2"/>
      <c r="SWY55" s="2"/>
      <c r="SWZ55" s="2"/>
      <c r="SXA55" s="2"/>
      <c r="SXB55" s="2"/>
      <c r="SXC55" s="2"/>
      <c r="SXD55" s="2"/>
      <c r="SXE55" s="2"/>
      <c r="SXF55" s="2"/>
      <c r="SXG55" s="2"/>
      <c r="SXH55" s="2"/>
      <c r="SXI55" s="2"/>
      <c r="SXJ55" s="2"/>
      <c r="SXK55" s="2"/>
      <c r="SXL55" s="2"/>
      <c r="SXM55" s="2"/>
      <c r="SXN55" s="2"/>
      <c r="SXO55" s="2"/>
      <c r="SXP55" s="2"/>
      <c r="SXQ55" s="2"/>
      <c r="SXR55" s="2"/>
      <c r="SXS55" s="2"/>
      <c r="SXT55" s="2"/>
      <c r="SXU55" s="2"/>
      <c r="SXV55" s="2"/>
      <c r="SXW55" s="2"/>
      <c r="SXX55" s="2"/>
      <c r="SXY55" s="2"/>
      <c r="SXZ55" s="2"/>
      <c r="SYA55" s="2"/>
      <c r="SYB55" s="2"/>
      <c r="SYC55" s="2"/>
      <c r="SYD55" s="2"/>
      <c r="SYE55" s="2"/>
      <c r="SYF55" s="2"/>
      <c r="SYG55" s="2"/>
      <c r="SYH55" s="2"/>
      <c r="SYI55" s="2"/>
      <c r="SYJ55" s="2"/>
      <c r="SYK55" s="2"/>
      <c r="SYL55" s="2"/>
      <c r="SYM55" s="2"/>
      <c r="SYN55" s="2"/>
      <c r="SYO55" s="2"/>
      <c r="SYP55" s="2"/>
      <c r="SYQ55" s="2"/>
      <c r="SYR55" s="2"/>
      <c r="SYS55" s="2"/>
      <c r="SYT55" s="2"/>
      <c r="SYU55" s="2"/>
      <c r="SYV55" s="2"/>
      <c r="SYW55" s="2"/>
      <c r="SYX55" s="2"/>
      <c r="SYY55" s="2"/>
      <c r="SYZ55" s="2"/>
      <c r="SZA55" s="2"/>
      <c r="SZB55" s="2"/>
      <c r="SZC55" s="2"/>
      <c r="SZD55" s="2"/>
      <c r="SZE55" s="2"/>
      <c r="SZF55" s="2"/>
      <c r="SZG55" s="2"/>
      <c r="SZH55" s="2"/>
      <c r="SZI55" s="2"/>
      <c r="SZJ55" s="2"/>
      <c r="SZK55" s="2"/>
      <c r="SZL55" s="2"/>
      <c r="SZM55" s="2"/>
      <c r="SZN55" s="2"/>
      <c r="SZO55" s="2"/>
      <c r="SZP55" s="2"/>
      <c r="SZQ55" s="2"/>
      <c r="SZR55" s="2"/>
      <c r="SZS55" s="2"/>
      <c r="SZT55" s="2"/>
      <c r="SZU55" s="2"/>
      <c r="SZV55" s="2"/>
      <c r="SZW55" s="2"/>
      <c r="SZX55" s="2"/>
      <c r="SZY55" s="2"/>
      <c r="SZZ55" s="2"/>
      <c r="TAA55" s="2"/>
      <c r="TAB55" s="2"/>
      <c r="TAC55" s="2"/>
      <c r="TAD55" s="2"/>
      <c r="TAE55" s="2"/>
      <c r="TAF55" s="2"/>
      <c r="TAG55" s="2"/>
      <c r="TAH55" s="2"/>
      <c r="TAI55" s="2"/>
      <c r="TAJ55" s="2"/>
      <c r="TAK55" s="2"/>
      <c r="TAL55" s="2"/>
      <c r="TAM55" s="2"/>
      <c r="TAN55" s="2"/>
      <c r="TAO55" s="2"/>
      <c r="TAP55" s="2"/>
      <c r="TAQ55" s="2"/>
      <c r="TAR55" s="2"/>
      <c r="TAS55" s="2"/>
      <c r="TAT55" s="2"/>
      <c r="TAU55" s="2"/>
      <c r="TAV55" s="2"/>
      <c r="TAW55" s="2"/>
      <c r="TAX55" s="2"/>
      <c r="TAY55" s="2"/>
      <c r="TAZ55" s="2"/>
      <c r="TBA55" s="2"/>
      <c r="TBB55" s="2"/>
      <c r="TBC55" s="2"/>
      <c r="TBD55" s="2"/>
      <c r="TBE55" s="2"/>
      <c r="TBF55" s="2"/>
      <c r="TBG55" s="2"/>
      <c r="TBH55" s="2"/>
      <c r="TBI55" s="2"/>
      <c r="TBJ55" s="2"/>
      <c r="TBK55" s="2"/>
      <c r="TBL55" s="2"/>
      <c r="TBM55" s="2"/>
      <c r="TBN55" s="2"/>
      <c r="TBO55" s="2"/>
      <c r="TBP55" s="2"/>
      <c r="TBQ55" s="2"/>
      <c r="TBR55" s="2"/>
      <c r="TBS55" s="2"/>
      <c r="TBT55" s="2"/>
      <c r="TBU55" s="2"/>
      <c r="TBV55" s="2"/>
      <c r="TBW55" s="2"/>
      <c r="TBX55" s="2"/>
      <c r="TBY55" s="2"/>
      <c r="TBZ55" s="2"/>
      <c r="TCA55" s="2"/>
      <c r="TCB55" s="2"/>
      <c r="TCC55" s="2"/>
      <c r="TCD55" s="2"/>
      <c r="TCE55" s="2"/>
      <c r="TCF55" s="2"/>
      <c r="TCG55" s="2"/>
      <c r="TCH55" s="2"/>
      <c r="TCI55" s="2"/>
      <c r="TCJ55" s="2"/>
      <c r="TCK55" s="2"/>
      <c r="TCL55" s="2"/>
      <c r="TCM55" s="2"/>
      <c r="TCN55" s="2"/>
      <c r="TCO55" s="2"/>
      <c r="TCP55" s="2"/>
      <c r="TCQ55" s="2"/>
      <c r="TCR55" s="2"/>
      <c r="TCS55" s="2"/>
      <c r="TCT55" s="2"/>
      <c r="TCU55" s="2"/>
      <c r="TCV55" s="2"/>
      <c r="TCW55" s="2"/>
      <c r="TCX55" s="2"/>
      <c r="TCY55" s="2"/>
      <c r="TCZ55" s="2"/>
      <c r="TDA55" s="2"/>
      <c r="TDB55" s="2"/>
      <c r="TDC55" s="2"/>
      <c r="TDD55" s="2"/>
      <c r="TDE55" s="2"/>
      <c r="TDF55" s="2"/>
      <c r="TDG55" s="2"/>
      <c r="TDH55" s="2"/>
      <c r="TDI55" s="2"/>
      <c r="TDJ55" s="2"/>
      <c r="TDK55" s="2"/>
      <c r="TDL55" s="2"/>
      <c r="TDM55" s="2"/>
      <c r="TDN55" s="2"/>
      <c r="TDO55" s="2"/>
      <c r="TDP55" s="2"/>
      <c r="TDQ55" s="2"/>
      <c r="TDR55" s="2"/>
      <c r="TDS55" s="2"/>
      <c r="TDT55" s="2"/>
      <c r="TDU55" s="2"/>
      <c r="TDV55" s="2"/>
      <c r="TDW55" s="2"/>
      <c r="TDX55" s="2"/>
      <c r="TDY55" s="2"/>
      <c r="TDZ55" s="2"/>
      <c r="TEA55" s="2"/>
      <c r="TEB55" s="2"/>
      <c r="TEC55" s="2"/>
      <c r="TED55" s="2"/>
      <c r="TEE55" s="2"/>
      <c r="TEF55" s="2"/>
      <c r="TEG55" s="2"/>
      <c r="TEH55" s="2"/>
      <c r="TEI55" s="2"/>
      <c r="TEJ55" s="2"/>
      <c r="TEK55" s="2"/>
      <c r="TEL55" s="2"/>
      <c r="TEM55" s="2"/>
      <c r="TEN55" s="2"/>
      <c r="TEO55" s="2"/>
      <c r="TEP55" s="2"/>
      <c r="TEQ55" s="2"/>
      <c r="TER55" s="2"/>
      <c r="TES55" s="2"/>
      <c r="TET55" s="2"/>
      <c r="TEU55" s="2"/>
      <c r="TEV55" s="2"/>
      <c r="TEW55" s="2"/>
      <c r="TEX55" s="2"/>
      <c r="TEY55" s="2"/>
      <c r="TEZ55" s="2"/>
      <c r="TFA55" s="2"/>
      <c r="TFB55" s="2"/>
      <c r="TFC55" s="2"/>
      <c r="TFD55" s="2"/>
      <c r="TFE55" s="2"/>
      <c r="TFF55" s="2"/>
      <c r="TFG55" s="2"/>
      <c r="TFH55" s="2"/>
      <c r="TFI55" s="2"/>
      <c r="TFJ55" s="2"/>
      <c r="TFK55" s="2"/>
      <c r="TFL55" s="2"/>
      <c r="TFM55" s="2"/>
      <c r="TFN55" s="2"/>
      <c r="TFO55" s="2"/>
      <c r="TFP55" s="2"/>
      <c r="TFQ55" s="2"/>
      <c r="TFR55" s="2"/>
      <c r="TFS55" s="2"/>
      <c r="TFT55" s="2"/>
      <c r="TFU55" s="2"/>
      <c r="TFV55" s="2"/>
      <c r="TFW55" s="2"/>
      <c r="TFX55" s="2"/>
      <c r="TFY55" s="2"/>
      <c r="TFZ55" s="2"/>
      <c r="TGA55" s="2"/>
      <c r="TGB55" s="2"/>
      <c r="TGC55" s="2"/>
      <c r="TGD55" s="2"/>
      <c r="TGE55" s="2"/>
      <c r="TGF55" s="2"/>
      <c r="TGG55" s="2"/>
      <c r="TGH55" s="2"/>
      <c r="TGI55" s="2"/>
      <c r="TGJ55" s="2"/>
      <c r="TGK55" s="2"/>
      <c r="TGL55" s="2"/>
      <c r="TGM55" s="2"/>
      <c r="TGN55" s="2"/>
      <c r="TGO55" s="2"/>
      <c r="TGP55" s="2"/>
      <c r="TGQ55" s="2"/>
      <c r="TGR55" s="2"/>
      <c r="TGS55" s="2"/>
      <c r="TGT55" s="2"/>
      <c r="TGU55" s="2"/>
      <c r="TGV55" s="2"/>
      <c r="TGW55" s="2"/>
      <c r="TGX55" s="2"/>
      <c r="TGY55" s="2"/>
      <c r="TGZ55" s="2"/>
      <c r="THA55" s="2"/>
      <c r="THB55" s="2"/>
      <c r="THC55" s="2"/>
      <c r="THD55" s="2"/>
      <c r="THE55" s="2"/>
      <c r="THF55" s="2"/>
      <c r="THG55" s="2"/>
      <c r="THH55" s="2"/>
      <c r="THI55" s="2"/>
      <c r="THJ55" s="2"/>
      <c r="THK55" s="2"/>
      <c r="THL55" s="2"/>
      <c r="THM55" s="2"/>
      <c r="THN55" s="2"/>
      <c r="THO55" s="2"/>
      <c r="THP55" s="2"/>
      <c r="THQ55" s="2"/>
      <c r="THR55" s="2"/>
      <c r="THS55" s="2"/>
      <c r="THT55" s="2"/>
      <c r="THU55" s="2"/>
      <c r="THV55" s="2"/>
      <c r="THW55" s="2"/>
      <c r="THX55" s="2"/>
      <c r="THY55" s="2"/>
      <c r="THZ55" s="2"/>
      <c r="TIA55" s="2"/>
      <c r="TIB55" s="2"/>
      <c r="TIC55" s="2"/>
      <c r="TID55" s="2"/>
      <c r="TIE55" s="2"/>
      <c r="TIF55" s="2"/>
      <c r="TIG55" s="2"/>
      <c r="TIH55" s="2"/>
      <c r="TII55" s="2"/>
      <c r="TIJ55" s="2"/>
      <c r="TIK55" s="2"/>
      <c r="TIL55" s="2"/>
      <c r="TIM55" s="2"/>
      <c r="TIN55" s="2"/>
      <c r="TIO55" s="2"/>
      <c r="TIP55" s="2"/>
      <c r="TIQ55" s="2"/>
      <c r="TIR55" s="2"/>
      <c r="TIS55" s="2"/>
      <c r="TIT55" s="2"/>
      <c r="TIU55" s="2"/>
      <c r="TIV55" s="2"/>
      <c r="TIW55" s="2"/>
      <c r="TIX55" s="2"/>
      <c r="TIY55" s="2"/>
      <c r="TIZ55" s="2"/>
      <c r="TJA55" s="2"/>
      <c r="TJB55" s="2"/>
      <c r="TJC55" s="2"/>
      <c r="TJD55" s="2"/>
      <c r="TJE55" s="2"/>
      <c r="TJF55" s="2"/>
      <c r="TJG55" s="2"/>
      <c r="TJH55" s="2"/>
      <c r="TJI55" s="2"/>
      <c r="TJJ55" s="2"/>
      <c r="TJK55" s="2"/>
      <c r="TJL55" s="2"/>
      <c r="TJM55" s="2"/>
      <c r="TJN55" s="2"/>
      <c r="TJO55" s="2"/>
      <c r="TJP55" s="2"/>
      <c r="TJQ55" s="2"/>
      <c r="TJR55" s="2"/>
      <c r="TJS55" s="2"/>
      <c r="TJT55" s="2"/>
      <c r="TJU55" s="2"/>
      <c r="TJV55" s="2"/>
      <c r="TJW55" s="2"/>
      <c r="TJX55" s="2"/>
      <c r="TJY55" s="2"/>
      <c r="TJZ55" s="2"/>
      <c r="TKA55" s="2"/>
      <c r="TKB55" s="2"/>
      <c r="TKC55" s="2"/>
      <c r="TKD55" s="2"/>
      <c r="TKE55" s="2"/>
      <c r="TKF55" s="2"/>
      <c r="TKG55" s="2"/>
      <c r="TKH55" s="2"/>
      <c r="TKI55" s="2"/>
      <c r="TKJ55" s="2"/>
      <c r="TKK55" s="2"/>
      <c r="TKL55" s="2"/>
      <c r="TKM55" s="2"/>
      <c r="TKN55" s="2"/>
      <c r="TKO55" s="2"/>
      <c r="TKP55" s="2"/>
      <c r="TKQ55" s="2"/>
      <c r="TKR55" s="2"/>
      <c r="TKS55" s="2"/>
      <c r="TKT55" s="2"/>
      <c r="TKU55" s="2"/>
      <c r="TKV55" s="2"/>
      <c r="TKW55" s="2"/>
      <c r="TKX55" s="2"/>
      <c r="TKY55" s="2"/>
      <c r="TKZ55" s="2"/>
      <c r="TLA55" s="2"/>
      <c r="TLB55" s="2"/>
      <c r="TLC55" s="2"/>
      <c r="TLD55" s="2"/>
      <c r="TLE55" s="2"/>
      <c r="TLF55" s="2"/>
      <c r="TLG55" s="2"/>
      <c r="TLH55" s="2"/>
      <c r="TLI55" s="2"/>
      <c r="TLJ55" s="2"/>
      <c r="TLK55" s="2"/>
      <c r="TLL55" s="2"/>
      <c r="TLM55" s="2"/>
      <c r="TLN55" s="2"/>
      <c r="TLO55" s="2"/>
      <c r="TLP55" s="2"/>
      <c r="TLQ55" s="2"/>
      <c r="TLR55" s="2"/>
      <c r="TLS55" s="2"/>
      <c r="TLT55" s="2"/>
      <c r="TLU55" s="2"/>
      <c r="TLV55" s="2"/>
      <c r="TLW55" s="2"/>
      <c r="TLX55" s="2"/>
      <c r="TLY55" s="2"/>
      <c r="TLZ55" s="2"/>
      <c r="TMA55" s="2"/>
      <c r="TMB55" s="2"/>
      <c r="TMC55" s="2"/>
      <c r="TMD55" s="2"/>
      <c r="TME55" s="2"/>
      <c r="TMF55" s="2"/>
      <c r="TMG55" s="2"/>
      <c r="TMH55" s="2"/>
      <c r="TMI55" s="2"/>
      <c r="TMJ55" s="2"/>
      <c r="TMK55" s="2"/>
      <c r="TML55" s="2"/>
      <c r="TMM55" s="2"/>
      <c r="TMN55" s="2"/>
      <c r="TMO55" s="2"/>
      <c r="TMP55" s="2"/>
      <c r="TMQ55" s="2"/>
      <c r="TMR55" s="2"/>
      <c r="TMS55" s="2"/>
      <c r="TMT55" s="2"/>
      <c r="TMU55" s="2"/>
      <c r="TMV55" s="2"/>
      <c r="TMW55" s="2"/>
      <c r="TMX55" s="2"/>
      <c r="TMY55" s="2"/>
      <c r="TMZ55" s="2"/>
      <c r="TNA55" s="2"/>
      <c r="TNB55" s="2"/>
      <c r="TNC55" s="2"/>
      <c r="TND55" s="2"/>
      <c r="TNE55" s="2"/>
      <c r="TNF55" s="2"/>
      <c r="TNG55" s="2"/>
      <c r="TNH55" s="2"/>
      <c r="TNI55" s="2"/>
      <c r="TNJ55" s="2"/>
      <c r="TNK55" s="2"/>
      <c r="TNL55" s="2"/>
      <c r="TNM55" s="2"/>
      <c r="TNN55" s="2"/>
      <c r="TNO55" s="2"/>
      <c r="TNP55" s="2"/>
      <c r="TNQ55" s="2"/>
      <c r="TNR55" s="2"/>
      <c r="TNS55" s="2"/>
      <c r="TNT55" s="2"/>
      <c r="TNU55" s="2"/>
      <c r="TNV55" s="2"/>
      <c r="TNW55" s="2"/>
      <c r="TNX55" s="2"/>
      <c r="TNY55" s="2"/>
      <c r="TNZ55" s="2"/>
      <c r="TOA55" s="2"/>
      <c r="TOB55" s="2"/>
      <c r="TOC55" s="2"/>
      <c r="TOD55" s="2"/>
      <c r="TOE55" s="2"/>
      <c r="TOF55" s="2"/>
      <c r="TOG55" s="2"/>
      <c r="TOH55" s="2"/>
      <c r="TOI55" s="2"/>
      <c r="TOJ55" s="2"/>
      <c r="TOK55" s="2"/>
      <c r="TOL55" s="2"/>
      <c r="TOM55" s="2"/>
      <c r="TON55" s="2"/>
      <c r="TOO55" s="2"/>
      <c r="TOP55" s="2"/>
      <c r="TOQ55" s="2"/>
      <c r="TOR55" s="2"/>
      <c r="TOS55" s="2"/>
      <c r="TOT55" s="2"/>
      <c r="TOU55" s="2"/>
      <c r="TOV55" s="2"/>
      <c r="TOW55" s="2"/>
      <c r="TOX55" s="2"/>
      <c r="TOY55" s="2"/>
      <c r="TOZ55" s="2"/>
      <c r="TPA55" s="2"/>
      <c r="TPB55" s="2"/>
      <c r="TPC55" s="2"/>
      <c r="TPD55" s="2"/>
      <c r="TPE55" s="2"/>
      <c r="TPF55" s="2"/>
      <c r="TPG55" s="2"/>
      <c r="TPH55" s="2"/>
      <c r="TPI55" s="2"/>
      <c r="TPJ55" s="2"/>
      <c r="TPK55" s="2"/>
      <c r="TPL55" s="2"/>
      <c r="TPM55" s="2"/>
      <c r="TPN55" s="2"/>
      <c r="TPO55" s="2"/>
      <c r="TPP55" s="2"/>
      <c r="TPQ55" s="2"/>
      <c r="TPR55" s="2"/>
      <c r="TPS55" s="2"/>
      <c r="TPT55" s="2"/>
      <c r="TPU55" s="2"/>
      <c r="TPV55" s="2"/>
      <c r="TPW55" s="2"/>
      <c r="TPX55" s="2"/>
      <c r="TPY55" s="2"/>
      <c r="TPZ55" s="2"/>
      <c r="TQA55" s="2"/>
      <c r="TQB55" s="2"/>
      <c r="TQC55" s="2"/>
      <c r="TQD55" s="2"/>
      <c r="TQE55" s="2"/>
      <c r="TQF55" s="2"/>
      <c r="TQG55" s="2"/>
      <c r="TQH55" s="2"/>
      <c r="TQI55" s="2"/>
      <c r="TQJ55" s="2"/>
      <c r="TQK55" s="2"/>
      <c r="TQL55" s="2"/>
      <c r="TQM55" s="2"/>
      <c r="TQN55" s="2"/>
      <c r="TQO55" s="2"/>
      <c r="TQP55" s="2"/>
      <c r="TQQ55" s="2"/>
      <c r="TQR55" s="2"/>
      <c r="TQS55" s="2"/>
      <c r="TQT55" s="2"/>
      <c r="TQU55" s="2"/>
      <c r="TQV55" s="2"/>
      <c r="TQW55" s="2"/>
      <c r="TQX55" s="2"/>
      <c r="TQY55" s="2"/>
      <c r="TQZ55" s="2"/>
      <c r="TRA55" s="2"/>
      <c r="TRB55" s="2"/>
      <c r="TRC55" s="2"/>
      <c r="TRD55" s="2"/>
      <c r="TRE55" s="2"/>
      <c r="TRF55" s="2"/>
      <c r="TRG55" s="2"/>
      <c r="TRH55" s="2"/>
      <c r="TRI55" s="2"/>
      <c r="TRJ55" s="2"/>
      <c r="TRK55" s="2"/>
      <c r="TRL55" s="2"/>
      <c r="TRM55" s="2"/>
      <c r="TRN55" s="2"/>
      <c r="TRO55" s="2"/>
      <c r="TRP55" s="2"/>
      <c r="TRQ55" s="2"/>
      <c r="TRR55" s="2"/>
      <c r="TRS55" s="2"/>
      <c r="TRT55" s="2"/>
      <c r="TRU55" s="2"/>
      <c r="TRV55" s="2"/>
      <c r="TRW55" s="2"/>
      <c r="TRX55" s="2"/>
      <c r="TRY55" s="2"/>
      <c r="TRZ55" s="2"/>
      <c r="TSA55" s="2"/>
      <c r="TSB55" s="2"/>
      <c r="TSC55" s="2"/>
      <c r="TSD55" s="2"/>
      <c r="TSE55" s="2"/>
      <c r="TSF55" s="2"/>
      <c r="TSG55" s="2"/>
      <c r="TSH55" s="2"/>
      <c r="TSI55" s="2"/>
      <c r="TSJ55" s="2"/>
      <c r="TSK55" s="2"/>
      <c r="TSL55" s="2"/>
      <c r="TSM55" s="2"/>
      <c r="TSN55" s="2"/>
      <c r="TSO55" s="2"/>
      <c r="TSP55" s="2"/>
      <c r="TSQ55" s="2"/>
      <c r="TSR55" s="2"/>
      <c r="TSS55" s="2"/>
      <c r="TST55" s="2"/>
      <c r="TSU55" s="2"/>
      <c r="TSV55" s="2"/>
      <c r="TSW55" s="2"/>
      <c r="TSX55" s="2"/>
      <c r="TSY55" s="2"/>
      <c r="TSZ55" s="2"/>
      <c r="TTA55" s="2"/>
      <c r="TTB55" s="2"/>
      <c r="TTC55" s="2"/>
      <c r="TTD55" s="2"/>
      <c r="TTE55" s="2"/>
      <c r="TTF55" s="2"/>
      <c r="TTG55" s="2"/>
      <c r="TTH55" s="2"/>
      <c r="TTI55" s="2"/>
      <c r="TTJ55" s="2"/>
      <c r="TTK55" s="2"/>
      <c r="TTL55" s="2"/>
      <c r="TTM55" s="2"/>
      <c r="TTN55" s="2"/>
      <c r="TTO55" s="2"/>
      <c r="TTP55" s="2"/>
      <c r="TTQ55" s="2"/>
      <c r="TTR55" s="2"/>
      <c r="TTS55" s="2"/>
      <c r="TTT55" s="2"/>
      <c r="TTU55" s="2"/>
      <c r="TTV55" s="2"/>
      <c r="TTW55" s="2"/>
      <c r="TTX55" s="2"/>
      <c r="TTY55" s="2"/>
      <c r="TTZ55" s="2"/>
      <c r="TUA55" s="2"/>
      <c r="TUB55" s="2"/>
      <c r="TUC55" s="2"/>
      <c r="TUD55" s="2"/>
      <c r="TUE55" s="2"/>
      <c r="TUF55" s="2"/>
      <c r="TUG55" s="2"/>
      <c r="TUH55" s="2"/>
      <c r="TUI55" s="2"/>
      <c r="TUJ55" s="2"/>
      <c r="TUK55" s="2"/>
      <c r="TUL55" s="2"/>
      <c r="TUM55" s="2"/>
      <c r="TUN55" s="2"/>
      <c r="TUO55" s="2"/>
      <c r="TUP55" s="2"/>
      <c r="TUQ55" s="2"/>
      <c r="TUR55" s="2"/>
      <c r="TUS55" s="2"/>
      <c r="TUT55" s="2"/>
      <c r="TUU55" s="2"/>
      <c r="TUV55" s="2"/>
      <c r="TUW55" s="2"/>
      <c r="TUX55" s="2"/>
      <c r="TUY55" s="2"/>
      <c r="TUZ55" s="2"/>
      <c r="TVA55" s="2"/>
      <c r="TVB55" s="2"/>
      <c r="TVC55" s="2"/>
      <c r="TVD55" s="2"/>
      <c r="TVE55" s="2"/>
      <c r="TVF55" s="2"/>
      <c r="TVG55" s="2"/>
      <c r="TVH55" s="2"/>
      <c r="TVI55" s="2"/>
      <c r="TVJ55" s="2"/>
      <c r="TVK55" s="2"/>
      <c r="TVL55" s="2"/>
      <c r="TVM55" s="2"/>
      <c r="TVN55" s="2"/>
      <c r="TVO55" s="2"/>
      <c r="TVP55" s="2"/>
      <c r="TVQ55" s="2"/>
      <c r="TVR55" s="2"/>
      <c r="TVS55" s="2"/>
      <c r="TVT55" s="2"/>
      <c r="TVU55" s="2"/>
      <c r="TVV55" s="2"/>
      <c r="TVW55" s="2"/>
      <c r="TVX55" s="2"/>
      <c r="TVY55" s="2"/>
      <c r="TVZ55" s="2"/>
      <c r="TWA55" s="2"/>
      <c r="TWB55" s="2"/>
      <c r="TWC55" s="2"/>
      <c r="TWD55" s="2"/>
      <c r="TWE55" s="2"/>
      <c r="TWF55" s="2"/>
      <c r="TWG55" s="2"/>
      <c r="TWH55" s="2"/>
      <c r="TWI55" s="2"/>
      <c r="TWJ55" s="2"/>
      <c r="TWK55" s="2"/>
      <c r="TWL55" s="2"/>
      <c r="TWM55" s="2"/>
      <c r="TWN55" s="2"/>
      <c r="TWO55" s="2"/>
      <c r="TWP55" s="2"/>
      <c r="TWQ55" s="2"/>
      <c r="TWR55" s="2"/>
      <c r="TWS55" s="2"/>
      <c r="TWT55" s="2"/>
      <c r="TWU55" s="2"/>
      <c r="TWV55" s="2"/>
      <c r="TWW55" s="2"/>
      <c r="TWX55" s="2"/>
      <c r="TWY55" s="2"/>
      <c r="TWZ55" s="2"/>
      <c r="TXA55" s="2"/>
      <c r="TXB55" s="2"/>
      <c r="TXC55" s="2"/>
      <c r="TXD55" s="2"/>
      <c r="TXE55" s="2"/>
      <c r="TXF55" s="2"/>
      <c r="TXG55" s="2"/>
      <c r="TXH55" s="2"/>
      <c r="TXI55" s="2"/>
      <c r="TXJ55" s="2"/>
      <c r="TXK55" s="2"/>
      <c r="TXL55" s="2"/>
      <c r="TXM55" s="2"/>
      <c r="TXN55" s="2"/>
      <c r="TXO55" s="2"/>
      <c r="TXP55" s="2"/>
      <c r="TXQ55" s="2"/>
      <c r="TXR55" s="2"/>
      <c r="TXS55" s="2"/>
      <c r="TXT55" s="2"/>
      <c r="TXU55" s="2"/>
      <c r="TXV55" s="2"/>
      <c r="TXW55" s="2"/>
      <c r="TXX55" s="2"/>
      <c r="TXY55" s="2"/>
      <c r="TXZ55" s="2"/>
      <c r="TYA55" s="2"/>
      <c r="TYB55" s="2"/>
      <c r="TYC55" s="2"/>
      <c r="TYD55" s="2"/>
      <c r="TYE55" s="2"/>
      <c r="TYF55" s="2"/>
      <c r="TYG55" s="2"/>
      <c r="TYH55" s="2"/>
      <c r="TYI55" s="2"/>
      <c r="TYJ55" s="2"/>
      <c r="TYK55" s="2"/>
      <c r="TYL55" s="2"/>
      <c r="TYM55" s="2"/>
      <c r="TYN55" s="2"/>
      <c r="TYO55" s="2"/>
      <c r="TYP55" s="2"/>
      <c r="TYQ55" s="2"/>
      <c r="TYR55" s="2"/>
      <c r="TYS55" s="2"/>
      <c r="TYT55" s="2"/>
      <c r="TYU55" s="2"/>
      <c r="TYV55" s="2"/>
      <c r="TYW55" s="2"/>
      <c r="TYX55" s="2"/>
      <c r="TYY55" s="2"/>
      <c r="TYZ55" s="2"/>
      <c r="TZA55" s="2"/>
      <c r="TZB55" s="2"/>
      <c r="TZC55" s="2"/>
      <c r="TZD55" s="2"/>
      <c r="TZE55" s="2"/>
      <c r="TZF55" s="2"/>
      <c r="TZG55" s="2"/>
      <c r="TZH55" s="2"/>
      <c r="TZI55" s="2"/>
      <c r="TZJ55" s="2"/>
      <c r="TZK55" s="2"/>
      <c r="TZL55" s="2"/>
      <c r="TZM55" s="2"/>
      <c r="TZN55" s="2"/>
      <c r="TZO55" s="2"/>
      <c r="TZP55" s="2"/>
      <c r="TZQ55" s="2"/>
      <c r="TZR55" s="2"/>
      <c r="TZS55" s="2"/>
      <c r="TZT55" s="2"/>
      <c r="TZU55" s="2"/>
      <c r="TZV55" s="2"/>
      <c r="TZW55" s="2"/>
      <c r="TZX55" s="2"/>
      <c r="TZY55" s="2"/>
      <c r="TZZ55" s="2"/>
      <c r="UAA55" s="2"/>
      <c r="UAB55" s="2"/>
      <c r="UAC55" s="2"/>
      <c r="UAD55" s="2"/>
      <c r="UAE55" s="2"/>
      <c r="UAF55" s="2"/>
      <c r="UAG55" s="2"/>
      <c r="UAH55" s="2"/>
      <c r="UAI55" s="2"/>
      <c r="UAJ55" s="2"/>
      <c r="UAK55" s="2"/>
      <c r="UAL55" s="2"/>
      <c r="UAM55" s="2"/>
      <c r="UAN55" s="2"/>
      <c r="UAO55" s="2"/>
      <c r="UAP55" s="2"/>
      <c r="UAQ55" s="2"/>
      <c r="UAR55" s="2"/>
      <c r="UAS55" s="2"/>
      <c r="UAT55" s="2"/>
      <c r="UAU55" s="2"/>
      <c r="UAV55" s="2"/>
      <c r="UAW55" s="2"/>
      <c r="UAX55" s="2"/>
      <c r="UAY55" s="2"/>
      <c r="UAZ55" s="2"/>
      <c r="UBA55" s="2"/>
      <c r="UBB55" s="2"/>
      <c r="UBC55" s="2"/>
      <c r="UBD55" s="2"/>
      <c r="UBE55" s="2"/>
      <c r="UBF55" s="2"/>
      <c r="UBG55" s="2"/>
      <c r="UBH55" s="2"/>
      <c r="UBI55" s="2"/>
      <c r="UBJ55" s="2"/>
      <c r="UBK55" s="2"/>
      <c r="UBL55" s="2"/>
      <c r="UBM55" s="2"/>
      <c r="UBN55" s="2"/>
      <c r="UBO55" s="2"/>
      <c r="UBP55" s="2"/>
      <c r="UBQ55" s="2"/>
      <c r="UBR55" s="2"/>
      <c r="UBS55" s="2"/>
      <c r="UBT55" s="2"/>
      <c r="UBU55" s="2"/>
      <c r="UBV55" s="2"/>
      <c r="UBW55" s="2"/>
      <c r="UBX55" s="2"/>
      <c r="UBY55" s="2"/>
      <c r="UBZ55" s="2"/>
      <c r="UCA55" s="2"/>
      <c r="UCB55" s="2"/>
      <c r="UCC55" s="2"/>
      <c r="UCD55" s="2"/>
      <c r="UCE55" s="2"/>
      <c r="UCF55" s="2"/>
      <c r="UCG55" s="2"/>
      <c r="UCH55" s="2"/>
      <c r="UCI55" s="2"/>
      <c r="UCJ55" s="2"/>
      <c r="UCK55" s="2"/>
      <c r="UCL55" s="2"/>
      <c r="UCM55" s="2"/>
      <c r="UCN55" s="2"/>
      <c r="UCO55" s="2"/>
      <c r="UCP55" s="2"/>
      <c r="UCQ55" s="2"/>
      <c r="UCR55" s="2"/>
      <c r="UCS55" s="2"/>
      <c r="UCT55" s="2"/>
      <c r="UCU55" s="2"/>
      <c r="UCV55" s="2"/>
      <c r="UCW55" s="2"/>
      <c r="UCX55" s="2"/>
      <c r="UCY55" s="2"/>
      <c r="UCZ55" s="2"/>
      <c r="UDA55" s="2"/>
      <c r="UDB55" s="2"/>
      <c r="UDC55" s="2"/>
      <c r="UDD55" s="2"/>
      <c r="UDE55" s="2"/>
      <c r="UDF55" s="2"/>
      <c r="UDG55" s="2"/>
      <c r="UDH55" s="2"/>
      <c r="UDI55" s="2"/>
      <c r="UDJ55" s="2"/>
      <c r="UDK55" s="2"/>
      <c r="UDL55" s="2"/>
      <c r="UDM55" s="2"/>
      <c r="UDN55" s="2"/>
      <c r="UDO55" s="2"/>
      <c r="UDP55" s="2"/>
      <c r="UDQ55" s="2"/>
      <c r="UDR55" s="2"/>
      <c r="UDS55" s="2"/>
      <c r="UDT55" s="2"/>
      <c r="UDU55" s="2"/>
      <c r="UDV55" s="2"/>
      <c r="UDW55" s="2"/>
      <c r="UDX55" s="2"/>
      <c r="UDY55" s="2"/>
      <c r="UDZ55" s="2"/>
      <c r="UEA55" s="2"/>
      <c r="UEB55" s="2"/>
      <c r="UEC55" s="2"/>
      <c r="UED55" s="2"/>
      <c r="UEE55" s="2"/>
      <c r="UEF55" s="2"/>
      <c r="UEG55" s="2"/>
      <c r="UEH55" s="2"/>
      <c r="UEI55" s="2"/>
      <c r="UEJ55" s="2"/>
      <c r="UEK55" s="2"/>
      <c r="UEL55" s="2"/>
      <c r="UEM55" s="2"/>
      <c r="UEN55" s="2"/>
      <c r="UEO55" s="2"/>
      <c r="UEP55" s="2"/>
      <c r="UEQ55" s="2"/>
      <c r="UER55" s="2"/>
      <c r="UES55" s="2"/>
      <c r="UET55" s="2"/>
      <c r="UEU55" s="2"/>
      <c r="UEV55" s="2"/>
      <c r="UEW55" s="2"/>
      <c r="UEX55" s="2"/>
      <c r="UEY55" s="2"/>
      <c r="UEZ55" s="2"/>
      <c r="UFA55" s="2"/>
      <c r="UFB55" s="2"/>
      <c r="UFC55" s="2"/>
      <c r="UFD55" s="2"/>
      <c r="UFE55" s="2"/>
      <c r="UFF55" s="2"/>
      <c r="UFG55" s="2"/>
      <c r="UFH55" s="2"/>
      <c r="UFI55" s="2"/>
      <c r="UFJ55" s="2"/>
      <c r="UFK55" s="2"/>
      <c r="UFL55" s="2"/>
      <c r="UFM55" s="2"/>
      <c r="UFN55" s="2"/>
      <c r="UFO55" s="2"/>
      <c r="UFP55" s="2"/>
      <c r="UFQ55" s="2"/>
      <c r="UFR55" s="2"/>
      <c r="UFS55" s="2"/>
      <c r="UFT55" s="2"/>
      <c r="UFU55" s="2"/>
      <c r="UFV55" s="2"/>
      <c r="UFW55" s="2"/>
      <c r="UFX55" s="2"/>
      <c r="UFY55" s="2"/>
      <c r="UFZ55" s="2"/>
      <c r="UGA55" s="2"/>
      <c r="UGB55" s="2"/>
      <c r="UGC55" s="2"/>
      <c r="UGD55" s="2"/>
      <c r="UGE55" s="2"/>
      <c r="UGF55" s="2"/>
      <c r="UGG55" s="2"/>
      <c r="UGH55" s="2"/>
      <c r="UGI55" s="2"/>
      <c r="UGJ55" s="2"/>
      <c r="UGK55" s="2"/>
      <c r="UGL55" s="2"/>
      <c r="UGM55" s="2"/>
      <c r="UGN55" s="2"/>
      <c r="UGO55" s="2"/>
      <c r="UGP55" s="2"/>
      <c r="UGQ55" s="2"/>
      <c r="UGR55" s="2"/>
      <c r="UGS55" s="2"/>
      <c r="UGT55" s="2"/>
      <c r="UGU55" s="2"/>
      <c r="UGV55" s="2"/>
      <c r="UGW55" s="2"/>
      <c r="UGX55" s="2"/>
      <c r="UGY55" s="2"/>
      <c r="UGZ55" s="2"/>
      <c r="UHA55" s="2"/>
      <c r="UHB55" s="2"/>
      <c r="UHC55" s="2"/>
      <c r="UHD55" s="2"/>
      <c r="UHE55" s="2"/>
      <c r="UHF55" s="2"/>
      <c r="UHG55" s="2"/>
      <c r="UHH55" s="2"/>
      <c r="UHI55" s="2"/>
      <c r="UHJ55" s="2"/>
      <c r="UHK55" s="2"/>
      <c r="UHL55" s="2"/>
      <c r="UHM55" s="2"/>
      <c r="UHN55" s="2"/>
      <c r="UHO55" s="2"/>
      <c r="UHP55" s="2"/>
      <c r="UHQ55" s="2"/>
      <c r="UHR55" s="2"/>
      <c r="UHS55" s="2"/>
      <c r="UHT55" s="2"/>
      <c r="UHU55" s="2"/>
      <c r="UHV55" s="2"/>
      <c r="UHW55" s="2"/>
      <c r="UHX55" s="2"/>
      <c r="UHY55" s="2"/>
      <c r="UHZ55" s="2"/>
      <c r="UIA55" s="2"/>
      <c r="UIB55" s="2"/>
      <c r="UIC55" s="2"/>
      <c r="UID55" s="2"/>
      <c r="UIE55" s="2"/>
      <c r="UIF55" s="2"/>
      <c r="UIG55" s="2"/>
      <c r="UIH55" s="2"/>
      <c r="UII55" s="2"/>
      <c r="UIJ55" s="2"/>
      <c r="UIK55" s="2"/>
      <c r="UIL55" s="2"/>
      <c r="UIM55" s="2"/>
      <c r="UIN55" s="2"/>
      <c r="UIO55" s="2"/>
      <c r="UIP55" s="2"/>
      <c r="UIQ55" s="2"/>
      <c r="UIR55" s="2"/>
      <c r="UIS55" s="2"/>
      <c r="UIT55" s="2"/>
      <c r="UIU55" s="2"/>
      <c r="UIV55" s="2"/>
      <c r="UIW55" s="2"/>
      <c r="UIX55" s="2"/>
      <c r="UIY55" s="2"/>
      <c r="UIZ55" s="2"/>
      <c r="UJA55" s="2"/>
      <c r="UJB55" s="2"/>
      <c r="UJC55" s="2"/>
      <c r="UJD55" s="2"/>
      <c r="UJE55" s="2"/>
      <c r="UJF55" s="2"/>
      <c r="UJG55" s="2"/>
      <c r="UJH55" s="2"/>
      <c r="UJI55" s="2"/>
      <c r="UJJ55" s="2"/>
      <c r="UJK55" s="2"/>
      <c r="UJL55" s="2"/>
      <c r="UJM55" s="2"/>
      <c r="UJN55" s="2"/>
      <c r="UJO55" s="2"/>
      <c r="UJP55" s="2"/>
      <c r="UJQ55" s="2"/>
      <c r="UJR55" s="2"/>
      <c r="UJS55" s="2"/>
      <c r="UJT55" s="2"/>
      <c r="UJU55" s="2"/>
      <c r="UJV55" s="2"/>
      <c r="UJW55" s="2"/>
      <c r="UJX55" s="2"/>
      <c r="UJY55" s="2"/>
      <c r="UJZ55" s="2"/>
      <c r="UKA55" s="2"/>
      <c r="UKB55" s="2"/>
      <c r="UKC55" s="2"/>
      <c r="UKD55" s="2"/>
      <c r="UKE55" s="2"/>
      <c r="UKF55" s="2"/>
      <c r="UKG55" s="2"/>
      <c r="UKH55" s="2"/>
      <c r="UKI55" s="2"/>
      <c r="UKJ55" s="2"/>
      <c r="UKK55" s="2"/>
      <c r="UKL55" s="2"/>
      <c r="UKM55" s="2"/>
      <c r="UKN55" s="2"/>
      <c r="UKO55" s="2"/>
      <c r="UKP55" s="2"/>
      <c r="UKQ55" s="2"/>
      <c r="UKR55" s="2"/>
      <c r="UKS55" s="2"/>
      <c r="UKT55" s="2"/>
      <c r="UKU55" s="2"/>
      <c r="UKV55" s="2"/>
      <c r="UKW55" s="2"/>
      <c r="UKX55" s="2"/>
      <c r="UKY55" s="2"/>
      <c r="UKZ55" s="2"/>
      <c r="ULA55" s="2"/>
      <c r="ULB55" s="2"/>
      <c r="ULC55" s="2"/>
      <c r="ULD55" s="2"/>
      <c r="ULE55" s="2"/>
      <c r="ULF55" s="2"/>
      <c r="ULG55" s="2"/>
      <c r="ULH55" s="2"/>
      <c r="ULI55" s="2"/>
      <c r="ULJ55" s="2"/>
      <c r="ULK55" s="2"/>
      <c r="ULL55" s="2"/>
      <c r="ULM55" s="2"/>
      <c r="ULN55" s="2"/>
      <c r="ULO55" s="2"/>
      <c r="ULP55" s="2"/>
      <c r="ULQ55" s="2"/>
      <c r="ULR55" s="2"/>
      <c r="ULS55" s="2"/>
      <c r="ULT55" s="2"/>
      <c r="ULU55" s="2"/>
      <c r="ULV55" s="2"/>
      <c r="ULW55" s="2"/>
      <c r="ULX55" s="2"/>
      <c r="ULY55" s="2"/>
      <c r="ULZ55" s="2"/>
      <c r="UMA55" s="2"/>
      <c r="UMB55" s="2"/>
      <c r="UMC55" s="2"/>
      <c r="UMD55" s="2"/>
      <c r="UME55" s="2"/>
      <c r="UMF55" s="2"/>
      <c r="UMG55" s="2"/>
      <c r="UMH55" s="2"/>
      <c r="UMI55" s="2"/>
      <c r="UMJ55" s="2"/>
      <c r="UMK55" s="2"/>
      <c r="UML55" s="2"/>
      <c r="UMM55" s="2"/>
      <c r="UMN55" s="2"/>
      <c r="UMO55" s="2"/>
      <c r="UMP55" s="2"/>
      <c r="UMQ55" s="2"/>
      <c r="UMR55" s="2"/>
      <c r="UMS55" s="2"/>
      <c r="UMT55" s="2"/>
      <c r="UMU55" s="2"/>
      <c r="UMV55" s="2"/>
      <c r="UMW55" s="2"/>
      <c r="UMX55" s="2"/>
      <c r="UMY55" s="2"/>
      <c r="UMZ55" s="2"/>
      <c r="UNA55" s="2"/>
      <c r="UNB55" s="2"/>
      <c r="UNC55" s="2"/>
      <c r="UND55" s="2"/>
      <c r="UNE55" s="2"/>
      <c r="UNF55" s="2"/>
      <c r="UNG55" s="2"/>
      <c r="UNH55" s="2"/>
      <c r="UNI55" s="2"/>
      <c r="UNJ55" s="2"/>
      <c r="UNK55" s="2"/>
      <c r="UNL55" s="2"/>
      <c r="UNM55" s="2"/>
      <c r="UNN55" s="2"/>
      <c r="UNO55" s="2"/>
      <c r="UNP55" s="2"/>
      <c r="UNQ55" s="2"/>
      <c r="UNR55" s="2"/>
      <c r="UNS55" s="2"/>
      <c r="UNT55" s="2"/>
      <c r="UNU55" s="2"/>
      <c r="UNV55" s="2"/>
      <c r="UNW55" s="2"/>
      <c r="UNX55" s="2"/>
      <c r="UNY55" s="2"/>
      <c r="UNZ55" s="2"/>
      <c r="UOA55" s="2"/>
      <c r="UOB55" s="2"/>
      <c r="UOC55" s="2"/>
      <c r="UOD55" s="2"/>
      <c r="UOE55" s="2"/>
      <c r="UOF55" s="2"/>
      <c r="UOG55" s="2"/>
      <c r="UOH55" s="2"/>
      <c r="UOI55" s="2"/>
      <c r="UOJ55" s="2"/>
      <c r="UOK55" s="2"/>
      <c r="UOL55" s="2"/>
      <c r="UOM55" s="2"/>
      <c r="UON55" s="2"/>
      <c r="UOO55" s="2"/>
      <c r="UOP55" s="2"/>
      <c r="UOQ55" s="2"/>
      <c r="UOR55" s="2"/>
      <c r="UOS55" s="2"/>
      <c r="UOT55" s="2"/>
      <c r="UOU55" s="2"/>
      <c r="UOV55" s="2"/>
      <c r="UOW55" s="2"/>
      <c r="UOX55" s="2"/>
      <c r="UOY55" s="2"/>
      <c r="UOZ55" s="2"/>
      <c r="UPA55" s="2"/>
      <c r="UPB55" s="2"/>
      <c r="UPC55" s="2"/>
      <c r="UPD55" s="2"/>
      <c r="UPE55" s="2"/>
      <c r="UPF55" s="2"/>
      <c r="UPG55" s="2"/>
      <c r="UPH55" s="2"/>
      <c r="UPI55" s="2"/>
      <c r="UPJ55" s="2"/>
      <c r="UPK55" s="2"/>
      <c r="UPL55" s="2"/>
      <c r="UPM55" s="2"/>
      <c r="UPN55" s="2"/>
      <c r="UPO55" s="2"/>
      <c r="UPP55" s="2"/>
      <c r="UPQ55" s="2"/>
      <c r="UPR55" s="2"/>
      <c r="UPS55" s="2"/>
      <c r="UPT55" s="2"/>
      <c r="UPU55" s="2"/>
      <c r="UPV55" s="2"/>
      <c r="UPW55" s="2"/>
      <c r="UPX55" s="2"/>
      <c r="UPY55" s="2"/>
      <c r="UPZ55" s="2"/>
      <c r="UQA55" s="2"/>
      <c r="UQB55" s="2"/>
      <c r="UQC55" s="2"/>
      <c r="UQD55" s="2"/>
      <c r="UQE55" s="2"/>
      <c r="UQF55" s="2"/>
      <c r="UQG55" s="2"/>
      <c r="UQH55" s="2"/>
      <c r="UQI55" s="2"/>
      <c r="UQJ55" s="2"/>
      <c r="UQK55" s="2"/>
      <c r="UQL55" s="2"/>
      <c r="UQM55" s="2"/>
      <c r="UQN55" s="2"/>
      <c r="UQO55" s="2"/>
      <c r="UQP55" s="2"/>
      <c r="UQQ55" s="2"/>
      <c r="UQR55" s="2"/>
      <c r="UQS55" s="2"/>
      <c r="UQT55" s="2"/>
      <c r="UQU55" s="2"/>
      <c r="UQV55" s="2"/>
      <c r="UQW55" s="2"/>
      <c r="UQX55" s="2"/>
      <c r="UQY55" s="2"/>
      <c r="UQZ55" s="2"/>
      <c r="URA55" s="2"/>
      <c r="URB55" s="2"/>
      <c r="URC55" s="2"/>
      <c r="URD55" s="2"/>
      <c r="URE55" s="2"/>
      <c r="URF55" s="2"/>
      <c r="URG55" s="2"/>
      <c r="URH55" s="2"/>
      <c r="URI55" s="2"/>
      <c r="URJ55" s="2"/>
      <c r="URK55" s="2"/>
      <c r="URL55" s="2"/>
      <c r="URM55" s="2"/>
      <c r="URN55" s="2"/>
      <c r="URO55" s="2"/>
      <c r="URP55" s="2"/>
      <c r="URQ55" s="2"/>
      <c r="URR55" s="2"/>
      <c r="URS55" s="2"/>
      <c r="URT55" s="2"/>
      <c r="URU55" s="2"/>
      <c r="URV55" s="2"/>
      <c r="URW55" s="2"/>
      <c r="URX55" s="2"/>
      <c r="URY55" s="2"/>
      <c r="URZ55" s="2"/>
      <c r="USA55" s="2"/>
      <c r="USB55" s="2"/>
      <c r="USC55" s="2"/>
      <c r="USD55" s="2"/>
      <c r="USE55" s="2"/>
      <c r="USF55" s="2"/>
      <c r="USG55" s="2"/>
      <c r="USH55" s="2"/>
      <c r="USI55" s="2"/>
      <c r="USJ55" s="2"/>
      <c r="USK55" s="2"/>
      <c r="USL55" s="2"/>
      <c r="USM55" s="2"/>
      <c r="USN55" s="2"/>
      <c r="USO55" s="2"/>
      <c r="USP55" s="2"/>
      <c r="USQ55" s="2"/>
      <c r="USR55" s="2"/>
      <c r="USS55" s="2"/>
      <c r="UST55" s="2"/>
      <c r="USU55" s="2"/>
      <c r="USV55" s="2"/>
      <c r="USW55" s="2"/>
      <c r="USX55" s="2"/>
      <c r="USY55" s="2"/>
      <c r="USZ55" s="2"/>
      <c r="UTA55" s="2"/>
      <c r="UTB55" s="2"/>
      <c r="UTC55" s="2"/>
      <c r="UTD55" s="2"/>
      <c r="UTE55" s="2"/>
      <c r="UTF55" s="2"/>
      <c r="UTG55" s="2"/>
      <c r="UTH55" s="2"/>
      <c r="UTI55" s="2"/>
      <c r="UTJ55" s="2"/>
      <c r="UTK55" s="2"/>
      <c r="UTL55" s="2"/>
      <c r="UTM55" s="2"/>
      <c r="UTN55" s="2"/>
      <c r="UTO55" s="2"/>
      <c r="UTP55" s="2"/>
      <c r="UTQ55" s="2"/>
      <c r="UTR55" s="2"/>
      <c r="UTS55" s="2"/>
      <c r="UTT55" s="2"/>
      <c r="UTU55" s="2"/>
      <c r="UTV55" s="2"/>
      <c r="UTW55" s="2"/>
      <c r="UTX55" s="2"/>
      <c r="UTY55" s="2"/>
      <c r="UTZ55" s="2"/>
      <c r="UUA55" s="2"/>
      <c r="UUB55" s="2"/>
      <c r="UUC55" s="2"/>
      <c r="UUD55" s="2"/>
      <c r="UUE55" s="2"/>
      <c r="UUF55" s="2"/>
      <c r="UUG55" s="2"/>
      <c r="UUH55" s="2"/>
      <c r="UUI55" s="2"/>
      <c r="UUJ55" s="2"/>
      <c r="UUK55" s="2"/>
      <c r="UUL55" s="2"/>
      <c r="UUM55" s="2"/>
      <c r="UUN55" s="2"/>
      <c r="UUO55" s="2"/>
      <c r="UUP55" s="2"/>
      <c r="UUQ55" s="2"/>
      <c r="UUR55" s="2"/>
      <c r="UUS55" s="2"/>
      <c r="UUT55" s="2"/>
      <c r="UUU55" s="2"/>
      <c r="UUV55" s="2"/>
      <c r="UUW55" s="2"/>
      <c r="UUX55" s="2"/>
      <c r="UUY55" s="2"/>
      <c r="UUZ55" s="2"/>
      <c r="UVA55" s="2"/>
      <c r="UVB55" s="2"/>
      <c r="UVC55" s="2"/>
      <c r="UVD55" s="2"/>
      <c r="UVE55" s="2"/>
      <c r="UVF55" s="2"/>
      <c r="UVG55" s="2"/>
      <c r="UVH55" s="2"/>
      <c r="UVI55" s="2"/>
      <c r="UVJ55" s="2"/>
      <c r="UVK55" s="2"/>
      <c r="UVL55" s="2"/>
      <c r="UVM55" s="2"/>
      <c r="UVN55" s="2"/>
      <c r="UVO55" s="2"/>
      <c r="UVP55" s="2"/>
      <c r="UVQ55" s="2"/>
      <c r="UVR55" s="2"/>
      <c r="UVS55" s="2"/>
      <c r="UVT55" s="2"/>
      <c r="UVU55" s="2"/>
      <c r="UVV55" s="2"/>
      <c r="UVW55" s="2"/>
      <c r="UVX55" s="2"/>
      <c r="UVY55" s="2"/>
      <c r="UVZ55" s="2"/>
      <c r="UWA55" s="2"/>
      <c r="UWB55" s="2"/>
      <c r="UWC55" s="2"/>
      <c r="UWD55" s="2"/>
      <c r="UWE55" s="2"/>
      <c r="UWF55" s="2"/>
      <c r="UWG55" s="2"/>
      <c r="UWH55" s="2"/>
      <c r="UWI55" s="2"/>
      <c r="UWJ55" s="2"/>
      <c r="UWK55" s="2"/>
      <c r="UWL55" s="2"/>
      <c r="UWM55" s="2"/>
      <c r="UWN55" s="2"/>
      <c r="UWO55" s="2"/>
      <c r="UWP55" s="2"/>
      <c r="UWQ55" s="2"/>
      <c r="UWR55" s="2"/>
      <c r="UWS55" s="2"/>
      <c r="UWT55" s="2"/>
      <c r="UWU55" s="2"/>
      <c r="UWV55" s="2"/>
      <c r="UWW55" s="2"/>
      <c r="UWX55" s="2"/>
      <c r="UWY55" s="2"/>
      <c r="UWZ55" s="2"/>
      <c r="UXA55" s="2"/>
      <c r="UXB55" s="2"/>
      <c r="UXC55" s="2"/>
      <c r="UXD55" s="2"/>
      <c r="UXE55" s="2"/>
      <c r="UXF55" s="2"/>
      <c r="UXG55" s="2"/>
      <c r="UXH55" s="2"/>
      <c r="UXI55" s="2"/>
      <c r="UXJ55" s="2"/>
      <c r="UXK55" s="2"/>
      <c r="UXL55" s="2"/>
      <c r="UXM55" s="2"/>
      <c r="UXN55" s="2"/>
      <c r="UXO55" s="2"/>
      <c r="UXP55" s="2"/>
      <c r="UXQ55" s="2"/>
      <c r="UXR55" s="2"/>
      <c r="UXS55" s="2"/>
      <c r="UXT55" s="2"/>
      <c r="UXU55" s="2"/>
      <c r="UXV55" s="2"/>
      <c r="UXW55" s="2"/>
      <c r="UXX55" s="2"/>
      <c r="UXY55" s="2"/>
      <c r="UXZ55" s="2"/>
      <c r="UYA55" s="2"/>
      <c r="UYB55" s="2"/>
      <c r="UYC55" s="2"/>
      <c r="UYD55" s="2"/>
      <c r="UYE55" s="2"/>
      <c r="UYF55" s="2"/>
      <c r="UYG55" s="2"/>
      <c r="UYH55" s="2"/>
      <c r="UYI55" s="2"/>
      <c r="UYJ55" s="2"/>
      <c r="UYK55" s="2"/>
      <c r="UYL55" s="2"/>
      <c r="UYM55" s="2"/>
      <c r="UYN55" s="2"/>
      <c r="UYO55" s="2"/>
      <c r="UYP55" s="2"/>
      <c r="UYQ55" s="2"/>
      <c r="UYR55" s="2"/>
      <c r="UYS55" s="2"/>
      <c r="UYT55" s="2"/>
      <c r="UYU55" s="2"/>
      <c r="UYV55" s="2"/>
      <c r="UYW55" s="2"/>
      <c r="UYX55" s="2"/>
      <c r="UYY55" s="2"/>
      <c r="UYZ55" s="2"/>
      <c r="UZA55" s="2"/>
      <c r="UZB55" s="2"/>
      <c r="UZC55" s="2"/>
      <c r="UZD55" s="2"/>
      <c r="UZE55" s="2"/>
      <c r="UZF55" s="2"/>
      <c r="UZG55" s="2"/>
      <c r="UZH55" s="2"/>
      <c r="UZI55" s="2"/>
      <c r="UZJ55" s="2"/>
      <c r="UZK55" s="2"/>
      <c r="UZL55" s="2"/>
      <c r="UZM55" s="2"/>
      <c r="UZN55" s="2"/>
      <c r="UZO55" s="2"/>
      <c r="UZP55" s="2"/>
      <c r="UZQ55" s="2"/>
      <c r="UZR55" s="2"/>
      <c r="UZS55" s="2"/>
      <c r="UZT55" s="2"/>
      <c r="UZU55" s="2"/>
      <c r="UZV55" s="2"/>
      <c r="UZW55" s="2"/>
      <c r="UZX55" s="2"/>
      <c r="UZY55" s="2"/>
      <c r="UZZ55" s="2"/>
      <c r="VAA55" s="2"/>
      <c r="VAB55" s="2"/>
      <c r="VAC55" s="2"/>
      <c r="VAD55" s="2"/>
      <c r="VAE55" s="2"/>
      <c r="VAF55" s="2"/>
      <c r="VAG55" s="2"/>
      <c r="VAH55" s="2"/>
      <c r="VAI55" s="2"/>
      <c r="VAJ55" s="2"/>
      <c r="VAK55" s="2"/>
      <c r="VAL55" s="2"/>
      <c r="VAM55" s="2"/>
      <c r="VAN55" s="2"/>
      <c r="VAO55" s="2"/>
      <c r="VAP55" s="2"/>
      <c r="VAQ55" s="2"/>
      <c r="VAR55" s="2"/>
      <c r="VAS55" s="2"/>
      <c r="VAT55" s="2"/>
      <c r="VAU55" s="2"/>
      <c r="VAV55" s="2"/>
      <c r="VAW55" s="2"/>
      <c r="VAX55" s="2"/>
      <c r="VAY55" s="2"/>
      <c r="VAZ55" s="2"/>
      <c r="VBA55" s="2"/>
      <c r="VBB55" s="2"/>
      <c r="VBC55" s="2"/>
      <c r="VBD55" s="2"/>
      <c r="VBE55" s="2"/>
      <c r="VBF55" s="2"/>
      <c r="VBG55" s="2"/>
      <c r="VBH55" s="2"/>
      <c r="VBI55" s="2"/>
      <c r="VBJ55" s="2"/>
      <c r="VBK55" s="2"/>
      <c r="VBL55" s="2"/>
      <c r="VBM55" s="2"/>
      <c r="VBN55" s="2"/>
      <c r="VBO55" s="2"/>
      <c r="VBP55" s="2"/>
      <c r="VBQ55" s="2"/>
      <c r="VBR55" s="2"/>
      <c r="VBS55" s="2"/>
      <c r="VBT55" s="2"/>
      <c r="VBU55" s="2"/>
      <c r="VBV55" s="2"/>
      <c r="VBW55" s="2"/>
      <c r="VBX55" s="2"/>
      <c r="VBY55" s="2"/>
      <c r="VBZ55" s="2"/>
      <c r="VCA55" s="2"/>
      <c r="VCB55" s="2"/>
      <c r="VCC55" s="2"/>
      <c r="VCD55" s="2"/>
      <c r="VCE55" s="2"/>
      <c r="VCF55" s="2"/>
      <c r="VCG55" s="2"/>
      <c r="VCH55" s="2"/>
      <c r="VCI55" s="2"/>
      <c r="VCJ55" s="2"/>
      <c r="VCK55" s="2"/>
      <c r="VCL55" s="2"/>
      <c r="VCM55" s="2"/>
      <c r="VCN55" s="2"/>
      <c r="VCO55" s="2"/>
      <c r="VCP55" s="2"/>
      <c r="VCQ55" s="2"/>
      <c r="VCR55" s="2"/>
      <c r="VCS55" s="2"/>
      <c r="VCT55" s="2"/>
      <c r="VCU55" s="2"/>
      <c r="VCV55" s="2"/>
      <c r="VCW55" s="2"/>
      <c r="VCX55" s="2"/>
      <c r="VCY55" s="2"/>
      <c r="VCZ55" s="2"/>
      <c r="VDA55" s="2"/>
      <c r="VDB55" s="2"/>
      <c r="VDC55" s="2"/>
      <c r="VDD55" s="2"/>
      <c r="VDE55" s="2"/>
      <c r="VDF55" s="2"/>
      <c r="VDG55" s="2"/>
      <c r="VDH55" s="2"/>
      <c r="VDI55" s="2"/>
      <c r="VDJ55" s="2"/>
      <c r="VDK55" s="2"/>
      <c r="VDL55" s="2"/>
      <c r="VDM55" s="2"/>
      <c r="VDN55" s="2"/>
      <c r="VDO55" s="2"/>
      <c r="VDP55" s="2"/>
      <c r="VDQ55" s="2"/>
      <c r="VDR55" s="2"/>
      <c r="VDS55" s="2"/>
      <c r="VDT55" s="2"/>
      <c r="VDU55" s="2"/>
      <c r="VDV55" s="2"/>
      <c r="VDW55" s="2"/>
      <c r="VDX55" s="2"/>
      <c r="VDY55" s="2"/>
      <c r="VDZ55" s="2"/>
      <c r="VEA55" s="2"/>
      <c r="VEB55" s="2"/>
      <c r="VEC55" s="2"/>
      <c r="VED55" s="2"/>
      <c r="VEE55" s="2"/>
      <c r="VEF55" s="2"/>
      <c r="VEG55" s="2"/>
      <c r="VEH55" s="2"/>
      <c r="VEI55" s="2"/>
      <c r="VEJ55" s="2"/>
      <c r="VEK55" s="2"/>
      <c r="VEL55" s="2"/>
      <c r="VEM55" s="2"/>
      <c r="VEN55" s="2"/>
      <c r="VEO55" s="2"/>
      <c r="VEP55" s="2"/>
      <c r="VEQ55" s="2"/>
      <c r="VER55" s="2"/>
      <c r="VES55" s="2"/>
      <c r="VET55" s="2"/>
      <c r="VEU55" s="2"/>
      <c r="VEV55" s="2"/>
      <c r="VEW55" s="2"/>
      <c r="VEX55" s="2"/>
      <c r="VEY55" s="2"/>
      <c r="VEZ55" s="2"/>
      <c r="VFA55" s="2"/>
      <c r="VFB55" s="2"/>
      <c r="VFC55" s="2"/>
      <c r="VFD55" s="2"/>
      <c r="VFE55" s="2"/>
      <c r="VFF55" s="2"/>
      <c r="VFG55" s="2"/>
      <c r="VFH55" s="2"/>
      <c r="VFI55" s="2"/>
      <c r="VFJ55" s="2"/>
      <c r="VFK55" s="2"/>
      <c r="VFL55" s="2"/>
      <c r="VFM55" s="2"/>
      <c r="VFN55" s="2"/>
      <c r="VFO55" s="2"/>
      <c r="VFP55" s="2"/>
      <c r="VFQ55" s="2"/>
      <c r="VFR55" s="2"/>
      <c r="VFS55" s="2"/>
      <c r="VFT55" s="2"/>
      <c r="VFU55" s="2"/>
      <c r="VFV55" s="2"/>
      <c r="VFW55" s="2"/>
      <c r="VFX55" s="2"/>
      <c r="VFY55" s="2"/>
      <c r="VFZ55" s="2"/>
      <c r="VGA55" s="2"/>
      <c r="VGB55" s="2"/>
      <c r="VGC55" s="2"/>
      <c r="VGD55" s="2"/>
      <c r="VGE55" s="2"/>
      <c r="VGF55" s="2"/>
      <c r="VGG55" s="2"/>
      <c r="VGH55" s="2"/>
      <c r="VGI55" s="2"/>
      <c r="VGJ55" s="2"/>
      <c r="VGK55" s="2"/>
      <c r="VGL55" s="2"/>
      <c r="VGM55" s="2"/>
      <c r="VGN55" s="2"/>
      <c r="VGO55" s="2"/>
      <c r="VGP55" s="2"/>
      <c r="VGQ55" s="2"/>
      <c r="VGR55" s="2"/>
      <c r="VGS55" s="2"/>
      <c r="VGT55" s="2"/>
      <c r="VGU55" s="2"/>
      <c r="VGV55" s="2"/>
      <c r="VGW55" s="2"/>
      <c r="VGX55" s="2"/>
      <c r="VGY55" s="2"/>
      <c r="VGZ55" s="2"/>
      <c r="VHA55" s="2"/>
      <c r="VHB55" s="2"/>
      <c r="VHC55" s="2"/>
      <c r="VHD55" s="2"/>
      <c r="VHE55" s="2"/>
      <c r="VHF55" s="2"/>
      <c r="VHG55" s="2"/>
      <c r="VHH55" s="2"/>
      <c r="VHI55" s="2"/>
      <c r="VHJ55" s="2"/>
      <c r="VHK55" s="2"/>
      <c r="VHL55" s="2"/>
      <c r="VHM55" s="2"/>
      <c r="VHN55" s="2"/>
      <c r="VHO55" s="2"/>
      <c r="VHP55" s="2"/>
      <c r="VHQ55" s="2"/>
      <c r="VHR55" s="2"/>
      <c r="VHS55" s="2"/>
      <c r="VHT55" s="2"/>
      <c r="VHU55" s="2"/>
      <c r="VHV55" s="2"/>
      <c r="VHW55" s="2"/>
      <c r="VHX55" s="2"/>
      <c r="VHY55" s="2"/>
      <c r="VHZ55" s="2"/>
      <c r="VIA55" s="2"/>
      <c r="VIB55" s="2"/>
      <c r="VIC55" s="2"/>
      <c r="VID55" s="2"/>
      <c r="VIE55" s="2"/>
      <c r="VIF55" s="2"/>
      <c r="VIG55" s="2"/>
      <c r="VIH55" s="2"/>
      <c r="VII55" s="2"/>
      <c r="VIJ55" s="2"/>
      <c r="VIK55" s="2"/>
      <c r="VIL55" s="2"/>
      <c r="VIM55" s="2"/>
      <c r="VIN55" s="2"/>
      <c r="VIO55" s="2"/>
      <c r="VIP55" s="2"/>
      <c r="VIQ55" s="2"/>
      <c r="VIR55" s="2"/>
      <c r="VIS55" s="2"/>
      <c r="VIT55" s="2"/>
      <c r="VIU55" s="2"/>
      <c r="VIV55" s="2"/>
      <c r="VIW55" s="2"/>
      <c r="VIX55" s="2"/>
      <c r="VIY55" s="2"/>
      <c r="VIZ55" s="2"/>
      <c r="VJA55" s="2"/>
      <c r="VJB55" s="2"/>
      <c r="VJC55" s="2"/>
      <c r="VJD55" s="2"/>
      <c r="VJE55" s="2"/>
      <c r="VJF55" s="2"/>
      <c r="VJG55" s="2"/>
      <c r="VJH55" s="2"/>
      <c r="VJI55" s="2"/>
      <c r="VJJ55" s="2"/>
      <c r="VJK55" s="2"/>
      <c r="VJL55" s="2"/>
      <c r="VJM55" s="2"/>
      <c r="VJN55" s="2"/>
      <c r="VJO55" s="2"/>
      <c r="VJP55" s="2"/>
      <c r="VJQ55" s="2"/>
      <c r="VJR55" s="2"/>
      <c r="VJS55" s="2"/>
      <c r="VJT55" s="2"/>
      <c r="VJU55" s="2"/>
      <c r="VJV55" s="2"/>
      <c r="VJW55" s="2"/>
      <c r="VJX55" s="2"/>
      <c r="VJY55" s="2"/>
      <c r="VJZ55" s="2"/>
      <c r="VKA55" s="2"/>
      <c r="VKB55" s="2"/>
      <c r="VKC55" s="2"/>
      <c r="VKD55" s="2"/>
      <c r="VKE55" s="2"/>
      <c r="VKF55" s="2"/>
      <c r="VKG55" s="2"/>
      <c r="VKH55" s="2"/>
      <c r="VKI55" s="2"/>
      <c r="VKJ55" s="2"/>
      <c r="VKK55" s="2"/>
      <c r="VKL55" s="2"/>
      <c r="VKM55" s="2"/>
      <c r="VKN55" s="2"/>
      <c r="VKO55" s="2"/>
      <c r="VKP55" s="2"/>
      <c r="VKQ55" s="2"/>
      <c r="VKR55" s="2"/>
      <c r="VKS55" s="2"/>
      <c r="VKT55" s="2"/>
      <c r="VKU55" s="2"/>
      <c r="VKV55" s="2"/>
      <c r="VKW55" s="2"/>
      <c r="VKX55" s="2"/>
      <c r="VKY55" s="2"/>
      <c r="VKZ55" s="2"/>
      <c r="VLA55" s="2"/>
      <c r="VLB55" s="2"/>
      <c r="VLC55" s="2"/>
      <c r="VLD55" s="2"/>
      <c r="VLE55" s="2"/>
      <c r="VLF55" s="2"/>
      <c r="VLG55" s="2"/>
      <c r="VLH55" s="2"/>
      <c r="VLI55" s="2"/>
      <c r="VLJ55" s="2"/>
      <c r="VLK55" s="2"/>
      <c r="VLL55" s="2"/>
      <c r="VLM55" s="2"/>
      <c r="VLN55" s="2"/>
      <c r="VLO55" s="2"/>
      <c r="VLP55" s="2"/>
      <c r="VLQ55" s="2"/>
      <c r="VLR55" s="2"/>
      <c r="VLS55" s="2"/>
      <c r="VLT55" s="2"/>
      <c r="VLU55" s="2"/>
      <c r="VLV55" s="2"/>
      <c r="VLW55" s="2"/>
      <c r="VLX55" s="2"/>
      <c r="VLY55" s="2"/>
      <c r="VLZ55" s="2"/>
      <c r="VMA55" s="2"/>
      <c r="VMB55" s="2"/>
      <c r="VMC55" s="2"/>
      <c r="VMD55" s="2"/>
      <c r="VME55" s="2"/>
      <c r="VMF55" s="2"/>
      <c r="VMG55" s="2"/>
      <c r="VMH55" s="2"/>
      <c r="VMI55" s="2"/>
      <c r="VMJ55" s="2"/>
      <c r="VMK55" s="2"/>
      <c r="VML55" s="2"/>
      <c r="VMM55" s="2"/>
      <c r="VMN55" s="2"/>
      <c r="VMO55" s="2"/>
      <c r="VMP55" s="2"/>
      <c r="VMQ55" s="2"/>
      <c r="VMR55" s="2"/>
      <c r="VMS55" s="2"/>
      <c r="VMT55" s="2"/>
      <c r="VMU55" s="2"/>
      <c r="VMV55" s="2"/>
      <c r="VMW55" s="2"/>
      <c r="VMX55" s="2"/>
      <c r="VMY55" s="2"/>
      <c r="VMZ55" s="2"/>
      <c r="VNA55" s="2"/>
      <c r="VNB55" s="2"/>
      <c r="VNC55" s="2"/>
      <c r="VND55" s="2"/>
      <c r="VNE55" s="2"/>
      <c r="VNF55" s="2"/>
      <c r="VNG55" s="2"/>
      <c r="VNH55" s="2"/>
      <c r="VNI55" s="2"/>
      <c r="VNJ55" s="2"/>
      <c r="VNK55" s="2"/>
      <c r="VNL55" s="2"/>
      <c r="VNM55" s="2"/>
      <c r="VNN55" s="2"/>
      <c r="VNO55" s="2"/>
      <c r="VNP55" s="2"/>
      <c r="VNQ55" s="2"/>
      <c r="VNR55" s="2"/>
      <c r="VNS55" s="2"/>
      <c r="VNT55" s="2"/>
      <c r="VNU55" s="2"/>
      <c r="VNV55" s="2"/>
      <c r="VNW55" s="2"/>
      <c r="VNX55" s="2"/>
      <c r="VNY55" s="2"/>
      <c r="VNZ55" s="2"/>
      <c r="VOA55" s="2"/>
      <c r="VOB55" s="2"/>
      <c r="VOC55" s="2"/>
      <c r="VOD55" s="2"/>
      <c r="VOE55" s="2"/>
      <c r="VOF55" s="2"/>
      <c r="VOG55" s="2"/>
      <c r="VOH55" s="2"/>
      <c r="VOI55" s="2"/>
      <c r="VOJ55" s="2"/>
      <c r="VOK55" s="2"/>
      <c r="VOL55" s="2"/>
      <c r="VOM55" s="2"/>
      <c r="VON55" s="2"/>
      <c r="VOO55" s="2"/>
      <c r="VOP55" s="2"/>
      <c r="VOQ55" s="2"/>
      <c r="VOR55" s="2"/>
      <c r="VOS55" s="2"/>
      <c r="VOT55" s="2"/>
      <c r="VOU55" s="2"/>
      <c r="VOV55" s="2"/>
      <c r="VOW55" s="2"/>
      <c r="VOX55" s="2"/>
      <c r="VOY55" s="2"/>
      <c r="VOZ55" s="2"/>
      <c r="VPA55" s="2"/>
      <c r="VPB55" s="2"/>
      <c r="VPC55" s="2"/>
      <c r="VPD55" s="2"/>
      <c r="VPE55" s="2"/>
      <c r="VPF55" s="2"/>
      <c r="VPG55" s="2"/>
      <c r="VPH55" s="2"/>
      <c r="VPI55" s="2"/>
      <c r="VPJ55" s="2"/>
      <c r="VPK55" s="2"/>
      <c r="VPL55" s="2"/>
      <c r="VPM55" s="2"/>
      <c r="VPN55" s="2"/>
      <c r="VPO55" s="2"/>
      <c r="VPP55" s="2"/>
      <c r="VPQ55" s="2"/>
      <c r="VPR55" s="2"/>
      <c r="VPS55" s="2"/>
      <c r="VPT55" s="2"/>
      <c r="VPU55" s="2"/>
      <c r="VPV55" s="2"/>
      <c r="VPW55" s="2"/>
      <c r="VPX55" s="2"/>
      <c r="VPY55" s="2"/>
      <c r="VPZ55" s="2"/>
      <c r="VQA55" s="2"/>
      <c r="VQB55" s="2"/>
      <c r="VQC55" s="2"/>
      <c r="VQD55" s="2"/>
      <c r="VQE55" s="2"/>
      <c r="VQF55" s="2"/>
      <c r="VQG55" s="2"/>
      <c r="VQH55" s="2"/>
      <c r="VQI55" s="2"/>
      <c r="VQJ55" s="2"/>
      <c r="VQK55" s="2"/>
      <c r="VQL55" s="2"/>
      <c r="VQM55" s="2"/>
      <c r="VQN55" s="2"/>
      <c r="VQO55" s="2"/>
      <c r="VQP55" s="2"/>
      <c r="VQQ55" s="2"/>
      <c r="VQR55" s="2"/>
      <c r="VQS55" s="2"/>
      <c r="VQT55" s="2"/>
      <c r="VQU55" s="2"/>
      <c r="VQV55" s="2"/>
      <c r="VQW55" s="2"/>
      <c r="VQX55" s="2"/>
      <c r="VQY55" s="2"/>
      <c r="VQZ55" s="2"/>
      <c r="VRA55" s="2"/>
      <c r="VRB55" s="2"/>
      <c r="VRC55" s="2"/>
      <c r="VRD55" s="2"/>
      <c r="VRE55" s="2"/>
      <c r="VRF55" s="2"/>
      <c r="VRG55" s="2"/>
      <c r="VRH55" s="2"/>
      <c r="VRI55" s="2"/>
      <c r="VRJ55" s="2"/>
      <c r="VRK55" s="2"/>
      <c r="VRL55" s="2"/>
      <c r="VRM55" s="2"/>
      <c r="VRN55" s="2"/>
      <c r="VRO55" s="2"/>
      <c r="VRP55" s="2"/>
      <c r="VRQ55" s="2"/>
      <c r="VRR55" s="2"/>
      <c r="VRS55" s="2"/>
      <c r="VRT55" s="2"/>
      <c r="VRU55" s="2"/>
      <c r="VRV55" s="2"/>
      <c r="VRW55" s="2"/>
      <c r="VRX55" s="2"/>
      <c r="VRY55" s="2"/>
      <c r="VRZ55" s="2"/>
      <c r="VSA55" s="2"/>
      <c r="VSB55" s="2"/>
      <c r="VSC55" s="2"/>
      <c r="VSD55" s="2"/>
      <c r="VSE55" s="2"/>
      <c r="VSF55" s="2"/>
      <c r="VSG55" s="2"/>
      <c r="VSH55" s="2"/>
      <c r="VSI55" s="2"/>
      <c r="VSJ55" s="2"/>
      <c r="VSK55" s="2"/>
      <c r="VSL55" s="2"/>
      <c r="VSM55" s="2"/>
      <c r="VSN55" s="2"/>
      <c r="VSO55" s="2"/>
      <c r="VSP55" s="2"/>
      <c r="VSQ55" s="2"/>
      <c r="VSR55" s="2"/>
      <c r="VSS55" s="2"/>
      <c r="VST55" s="2"/>
      <c r="VSU55" s="2"/>
      <c r="VSV55" s="2"/>
      <c r="VSW55" s="2"/>
      <c r="VSX55" s="2"/>
      <c r="VSY55" s="2"/>
      <c r="VSZ55" s="2"/>
      <c r="VTA55" s="2"/>
      <c r="VTB55" s="2"/>
      <c r="VTC55" s="2"/>
      <c r="VTD55" s="2"/>
      <c r="VTE55" s="2"/>
      <c r="VTF55" s="2"/>
      <c r="VTG55" s="2"/>
      <c r="VTH55" s="2"/>
      <c r="VTI55" s="2"/>
      <c r="VTJ55" s="2"/>
      <c r="VTK55" s="2"/>
      <c r="VTL55" s="2"/>
      <c r="VTM55" s="2"/>
      <c r="VTN55" s="2"/>
      <c r="VTO55" s="2"/>
      <c r="VTP55" s="2"/>
      <c r="VTQ55" s="2"/>
      <c r="VTR55" s="2"/>
      <c r="VTS55" s="2"/>
      <c r="VTT55" s="2"/>
      <c r="VTU55" s="2"/>
      <c r="VTV55" s="2"/>
      <c r="VTW55" s="2"/>
      <c r="VTX55" s="2"/>
      <c r="VTY55" s="2"/>
      <c r="VTZ55" s="2"/>
      <c r="VUA55" s="2"/>
      <c r="VUB55" s="2"/>
      <c r="VUC55" s="2"/>
      <c r="VUD55" s="2"/>
      <c r="VUE55" s="2"/>
      <c r="VUF55" s="2"/>
      <c r="VUG55" s="2"/>
      <c r="VUH55" s="2"/>
      <c r="VUI55" s="2"/>
      <c r="VUJ55" s="2"/>
      <c r="VUK55" s="2"/>
      <c r="VUL55" s="2"/>
      <c r="VUM55" s="2"/>
      <c r="VUN55" s="2"/>
      <c r="VUO55" s="2"/>
      <c r="VUP55" s="2"/>
      <c r="VUQ55" s="2"/>
      <c r="VUR55" s="2"/>
      <c r="VUS55" s="2"/>
      <c r="VUT55" s="2"/>
      <c r="VUU55" s="2"/>
      <c r="VUV55" s="2"/>
      <c r="VUW55" s="2"/>
      <c r="VUX55" s="2"/>
      <c r="VUY55" s="2"/>
      <c r="VUZ55" s="2"/>
      <c r="VVA55" s="2"/>
      <c r="VVB55" s="2"/>
      <c r="VVC55" s="2"/>
      <c r="VVD55" s="2"/>
      <c r="VVE55" s="2"/>
      <c r="VVF55" s="2"/>
      <c r="VVG55" s="2"/>
      <c r="VVH55" s="2"/>
      <c r="VVI55" s="2"/>
      <c r="VVJ55" s="2"/>
      <c r="VVK55" s="2"/>
      <c r="VVL55" s="2"/>
      <c r="VVM55" s="2"/>
      <c r="VVN55" s="2"/>
      <c r="VVO55" s="2"/>
      <c r="VVP55" s="2"/>
      <c r="VVQ55" s="2"/>
      <c r="VVR55" s="2"/>
      <c r="VVS55" s="2"/>
      <c r="VVT55" s="2"/>
      <c r="VVU55" s="2"/>
      <c r="VVV55" s="2"/>
      <c r="VVW55" s="2"/>
      <c r="VVX55" s="2"/>
      <c r="VVY55" s="2"/>
      <c r="VVZ55" s="2"/>
      <c r="VWA55" s="2"/>
      <c r="VWB55" s="2"/>
      <c r="VWC55" s="2"/>
      <c r="VWD55" s="2"/>
      <c r="VWE55" s="2"/>
      <c r="VWF55" s="2"/>
      <c r="VWG55" s="2"/>
      <c r="VWH55" s="2"/>
      <c r="VWI55" s="2"/>
      <c r="VWJ55" s="2"/>
      <c r="VWK55" s="2"/>
      <c r="VWL55" s="2"/>
      <c r="VWM55" s="2"/>
      <c r="VWN55" s="2"/>
      <c r="VWO55" s="2"/>
      <c r="VWP55" s="2"/>
      <c r="VWQ55" s="2"/>
      <c r="VWR55" s="2"/>
      <c r="VWS55" s="2"/>
      <c r="VWT55" s="2"/>
      <c r="VWU55" s="2"/>
      <c r="VWV55" s="2"/>
      <c r="VWW55" s="2"/>
      <c r="VWX55" s="2"/>
      <c r="VWY55" s="2"/>
      <c r="VWZ55" s="2"/>
      <c r="VXA55" s="2"/>
      <c r="VXB55" s="2"/>
      <c r="VXC55" s="2"/>
      <c r="VXD55" s="2"/>
      <c r="VXE55" s="2"/>
      <c r="VXF55" s="2"/>
      <c r="VXG55" s="2"/>
      <c r="VXH55" s="2"/>
      <c r="VXI55" s="2"/>
      <c r="VXJ55" s="2"/>
      <c r="VXK55" s="2"/>
      <c r="VXL55" s="2"/>
      <c r="VXM55" s="2"/>
      <c r="VXN55" s="2"/>
      <c r="VXO55" s="2"/>
      <c r="VXP55" s="2"/>
      <c r="VXQ55" s="2"/>
      <c r="VXR55" s="2"/>
      <c r="VXS55" s="2"/>
      <c r="VXT55" s="2"/>
      <c r="VXU55" s="2"/>
      <c r="VXV55" s="2"/>
      <c r="VXW55" s="2"/>
      <c r="VXX55" s="2"/>
      <c r="VXY55" s="2"/>
      <c r="VXZ55" s="2"/>
      <c r="VYA55" s="2"/>
      <c r="VYB55" s="2"/>
      <c r="VYC55" s="2"/>
      <c r="VYD55" s="2"/>
      <c r="VYE55" s="2"/>
      <c r="VYF55" s="2"/>
      <c r="VYG55" s="2"/>
      <c r="VYH55" s="2"/>
      <c r="VYI55" s="2"/>
      <c r="VYJ55" s="2"/>
      <c r="VYK55" s="2"/>
      <c r="VYL55" s="2"/>
      <c r="VYM55" s="2"/>
      <c r="VYN55" s="2"/>
      <c r="VYO55" s="2"/>
      <c r="VYP55" s="2"/>
      <c r="VYQ55" s="2"/>
      <c r="VYR55" s="2"/>
      <c r="VYS55" s="2"/>
      <c r="VYT55" s="2"/>
      <c r="VYU55" s="2"/>
      <c r="VYV55" s="2"/>
      <c r="VYW55" s="2"/>
      <c r="VYX55" s="2"/>
      <c r="VYY55" s="2"/>
      <c r="VYZ55" s="2"/>
      <c r="VZA55" s="2"/>
      <c r="VZB55" s="2"/>
      <c r="VZC55" s="2"/>
      <c r="VZD55" s="2"/>
      <c r="VZE55" s="2"/>
      <c r="VZF55" s="2"/>
      <c r="VZG55" s="2"/>
      <c r="VZH55" s="2"/>
      <c r="VZI55" s="2"/>
      <c r="VZJ55" s="2"/>
      <c r="VZK55" s="2"/>
      <c r="VZL55" s="2"/>
      <c r="VZM55" s="2"/>
      <c r="VZN55" s="2"/>
      <c r="VZO55" s="2"/>
      <c r="VZP55" s="2"/>
      <c r="VZQ55" s="2"/>
      <c r="VZR55" s="2"/>
      <c r="VZS55" s="2"/>
      <c r="VZT55" s="2"/>
      <c r="VZU55" s="2"/>
      <c r="VZV55" s="2"/>
      <c r="VZW55" s="2"/>
      <c r="VZX55" s="2"/>
      <c r="VZY55" s="2"/>
      <c r="VZZ55" s="2"/>
      <c r="WAA55" s="2"/>
      <c r="WAB55" s="2"/>
      <c r="WAC55" s="2"/>
      <c r="WAD55" s="2"/>
      <c r="WAE55" s="2"/>
      <c r="WAF55" s="2"/>
      <c r="WAG55" s="2"/>
      <c r="WAH55" s="2"/>
      <c r="WAI55" s="2"/>
      <c r="WAJ55" s="2"/>
      <c r="WAK55" s="2"/>
      <c r="WAL55" s="2"/>
      <c r="WAM55" s="2"/>
      <c r="WAN55" s="2"/>
      <c r="WAO55" s="2"/>
      <c r="WAP55" s="2"/>
      <c r="WAQ55" s="2"/>
      <c r="WAR55" s="2"/>
      <c r="WAS55" s="2"/>
      <c r="WAT55" s="2"/>
      <c r="WAU55" s="2"/>
      <c r="WAV55" s="2"/>
      <c r="WAW55" s="2"/>
      <c r="WAX55" s="2"/>
      <c r="WAY55" s="2"/>
      <c r="WAZ55" s="2"/>
      <c r="WBA55" s="2"/>
      <c r="WBB55" s="2"/>
      <c r="WBC55" s="2"/>
      <c r="WBD55" s="2"/>
      <c r="WBE55" s="2"/>
      <c r="WBF55" s="2"/>
      <c r="WBG55" s="2"/>
      <c r="WBH55" s="2"/>
      <c r="WBI55" s="2"/>
      <c r="WBJ55" s="2"/>
      <c r="WBK55" s="2"/>
      <c r="WBL55" s="2"/>
      <c r="WBM55" s="2"/>
      <c r="WBN55" s="2"/>
      <c r="WBO55" s="2"/>
      <c r="WBP55" s="2"/>
      <c r="WBQ55" s="2"/>
      <c r="WBR55" s="2"/>
      <c r="WBS55" s="2"/>
      <c r="WBT55" s="2"/>
      <c r="WBU55" s="2"/>
      <c r="WBV55" s="2"/>
      <c r="WBW55" s="2"/>
      <c r="WBX55" s="2"/>
      <c r="WBY55" s="2"/>
      <c r="WBZ55" s="2"/>
      <c r="WCA55" s="2"/>
      <c r="WCB55" s="2"/>
      <c r="WCC55" s="2"/>
      <c r="WCD55" s="2"/>
      <c r="WCE55" s="2"/>
      <c r="WCF55" s="2"/>
      <c r="WCG55" s="2"/>
      <c r="WCH55" s="2"/>
      <c r="WCI55" s="2"/>
      <c r="WCJ55" s="2"/>
      <c r="WCK55" s="2"/>
      <c r="WCL55" s="2"/>
      <c r="WCM55" s="2"/>
      <c r="WCN55" s="2"/>
      <c r="WCO55" s="2"/>
      <c r="WCP55" s="2"/>
      <c r="WCQ55" s="2"/>
      <c r="WCR55" s="2"/>
      <c r="WCS55" s="2"/>
      <c r="WCT55" s="2"/>
      <c r="WCU55" s="2"/>
      <c r="WCV55" s="2"/>
      <c r="WCW55" s="2"/>
      <c r="WCX55" s="2"/>
      <c r="WCY55" s="2"/>
      <c r="WCZ55" s="2"/>
      <c r="WDA55" s="2"/>
      <c r="WDB55" s="2"/>
      <c r="WDC55" s="2"/>
      <c r="WDD55" s="2"/>
      <c r="WDE55" s="2"/>
      <c r="WDF55" s="2"/>
      <c r="WDG55" s="2"/>
      <c r="WDH55" s="2"/>
      <c r="WDI55" s="2"/>
      <c r="WDJ55" s="2"/>
      <c r="WDK55" s="2"/>
      <c r="WDL55" s="2"/>
      <c r="WDM55" s="2"/>
      <c r="WDN55" s="2"/>
      <c r="WDO55" s="2"/>
      <c r="WDP55" s="2"/>
      <c r="WDQ55" s="2"/>
      <c r="WDR55" s="2"/>
      <c r="WDS55" s="2"/>
      <c r="WDT55" s="2"/>
      <c r="WDU55" s="2"/>
      <c r="WDV55" s="2"/>
      <c r="WDW55" s="2"/>
      <c r="WDX55" s="2"/>
      <c r="WDY55" s="2"/>
      <c r="WDZ55" s="2"/>
      <c r="WEA55" s="2"/>
      <c r="WEB55" s="2"/>
      <c r="WEC55" s="2"/>
      <c r="WED55" s="2"/>
      <c r="WEE55" s="2"/>
      <c r="WEF55" s="2"/>
      <c r="WEG55" s="2"/>
      <c r="WEH55" s="2"/>
      <c r="WEI55" s="2"/>
      <c r="WEJ55" s="2"/>
      <c r="WEK55" s="2"/>
      <c r="WEL55" s="2"/>
      <c r="WEM55" s="2"/>
      <c r="WEN55" s="2"/>
      <c r="WEO55" s="2"/>
      <c r="WEP55" s="2"/>
      <c r="WEQ55" s="2"/>
      <c r="WER55" s="2"/>
      <c r="WES55" s="2"/>
      <c r="WET55" s="2"/>
      <c r="WEU55" s="2"/>
      <c r="WEV55" s="2"/>
      <c r="WEW55" s="2"/>
      <c r="WEX55" s="2"/>
      <c r="WEY55" s="2"/>
      <c r="WEZ55" s="2"/>
      <c r="WFA55" s="2"/>
      <c r="WFB55" s="2"/>
      <c r="WFC55" s="2"/>
      <c r="WFD55" s="2"/>
      <c r="WFE55" s="2"/>
      <c r="WFF55" s="2"/>
      <c r="WFG55" s="2"/>
      <c r="WFH55" s="2"/>
      <c r="WFI55" s="2"/>
      <c r="WFJ55" s="2"/>
      <c r="WFK55" s="2"/>
      <c r="WFL55" s="2"/>
      <c r="WFM55" s="2"/>
      <c r="WFN55" s="2"/>
      <c r="WFO55" s="2"/>
      <c r="WFP55" s="2"/>
      <c r="WFQ55" s="2"/>
      <c r="WFR55" s="2"/>
      <c r="WFS55" s="2"/>
      <c r="WFT55" s="2"/>
      <c r="WFU55" s="2"/>
      <c r="WFV55" s="2"/>
      <c r="WFW55" s="2"/>
      <c r="WFX55" s="2"/>
      <c r="WFY55" s="2"/>
      <c r="WFZ55" s="2"/>
      <c r="WGA55" s="2"/>
      <c r="WGB55" s="2"/>
      <c r="WGC55" s="2"/>
      <c r="WGD55" s="2"/>
      <c r="WGE55" s="2"/>
      <c r="WGF55" s="2"/>
      <c r="WGG55" s="2"/>
      <c r="WGH55" s="2"/>
      <c r="WGI55" s="2"/>
      <c r="WGJ55" s="2"/>
      <c r="WGK55" s="2"/>
      <c r="WGL55" s="2"/>
      <c r="WGM55" s="2"/>
      <c r="WGN55" s="2"/>
      <c r="WGO55" s="2"/>
      <c r="WGP55" s="2"/>
      <c r="WGQ55" s="2"/>
      <c r="WGR55" s="2"/>
      <c r="WGS55" s="2"/>
      <c r="WGT55" s="2"/>
      <c r="WGU55" s="2"/>
      <c r="WGV55" s="2"/>
      <c r="WGW55" s="2"/>
      <c r="WGX55" s="2"/>
      <c r="WGY55" s="2"/>
      <c r="WGZ55" s="2"/>
      <c r="WHA55" s="2"/>
      <c r="WHB55" s="2"/>
      <c r="WHC55" s="2"/>
      <c r="WHD55" s="2"/>
      <c r="WHE55" s="2"/>
      <c r="WHF55" s="2"/>
      <c r="WHG55" s="2"/>
      <c r="WHH55" s="2"/>
      <c r="WHI55" s="2"/>
      <c r="WHJ55" s="2"/>
      <c r="WHK55" s="2"/>
      <c r="WHL55" s="2"/>
      <c r="WHM55" s="2"/>
      <c r="WHN55" s="2"/>
      <c r="WHO55" s="2"/>
      <c r="WHP55" s="2"/>
      <c r="WHQ55" s="2"/>
      <c r="WHR55" s="2"/>
      <c r="WHS55" s="2"/>
      <c r="WHT55" s="2"/>
      <c r="WHU55" s="2"/>
      <c r="WHV55" s="2"/>
      <c r="WHW55" s="2"/>
      <c r="WHX55" s="2"/>
      <c r="WHY55" s="2"/>
      <c r="WHZ55" s="2"/>
      <c r="WIA55" s="2"/>
      <c r="WIB55" s="2"/>
      <c r="WIC55" s="2"/>
      <c r="WID55" s="2"/>
      <c r="WIE55" s="2"/>
      <c r="WIF55" s="2"/>
      <c r="WIG55" s="2"/>
      <c r="WIH55" s="2"/>
      <c r="WII55" s="2"/>
      <c r="WIJ55" s="2"/>
      <c r="WIK55" s="2"/>
      <c r="WIL55" s="2"/>
      <c r="WIM55" s="2"/>
      <c r="WIN55" s="2"/>
      <c r="WIO55" s="2"/>
      <c r="WIP55" s="2"/>
      <c r="WIQ55" s="2"/>
      <c r="WIR55" s="2"/>
      <c r="WIS55" s="2"/>
      <c r="WIT55" s="2"/>
      <c r="WIU55" s="2"/>
      <c r="WIV55" s="2"/>
      <c r="WIW55" s="2"/>
      <c r="WIX55" s="2"/>
      <c r="WIY55" s="2"/>
      <c r="WIZ55" s="2"/>
      <c r="WJA55" s="2"/>
      <c r="WJB55" s="2"/>
      <c r="WJC55" s="2"/>
      <c r="WJD55" s="2"/>
      <c r="WJE55" s="2"/>
      <c r="WJF55" s="2"/>
      <c r="WJG55" s="2"/>
      <c r="WJH55" s="2"/>
      <c r="WJI55" s="2"/>
      <c r="WJJ55" s="2"/>
      <c r="WJK55" s="2"/>
      <c r="WJL55" s="2"/>
      <c r="WJM55" s="2"/>
      <c r="WJN55" s="2"/>
      <c r="WJO55" s="2"/>
      <c r="WJP55" s="2"/>
      <c r="WJQ55" s="2"/>
      <c r="WJR55" s="2"/>
      <c r="WJS55" s="2"/>
      <c r="WJT55" s="2"/>
      <c r="WJU55" s="2"/>
      <c r="WJV55" s="2"/>
      <c r="WJW55" s="2"/>
      <c r="WJX55" s="2"/>
      <c r="WJY55" s="2"/>
      <c r="WJZ55" s="2"/>
      <c r="WKA55" s="2"/>
      <c r="WKB55" s="2"/>
      <c r="WKC55" s="2"/>
      <c r="WKD55" s="2"/>
      <c r="WKE55" s="2"/>
      <c r="WKF55" s="2"/>
      <c r="WKG55" s="2"/>
      <c r="WKH55" s="2"/>
      <c r="WKI55" s="2"/>
      <c r="WKJ55" s="2"/>
      <c r="WKK55" s="2"/>
      <c r="WKL55" s="2"/>
      <c r="WKM55" s="2"/>
      <c r="WKN55" s="2"/>
      <c r="WKO55" s="2"/>
      <c r="WKP55" s="2"/>
      <c r="WKQ55" s="2"/>
      <c r="WKR55" s="2"/>
      <c r="WKS55" s="2"/>
      <c r="WKT55" s="2"/>
      <c r="WKU55" s="2"/>
      <c r="WKV55" s="2"/>
      <c r="WKW55" s="2"/>
      <c r="WKX55" s="2"/>
      <c r="WKY55" s="2"/>
      <c r="WKZ55" s="2"/>
      <c r="WLA55" s="2"/>
      <c r="WLB55" s="2"/>
      <c r="WLC55" s="2"/>
      <c r="WLD55" s="2"/>
      <c r="WLE55" s="2"/>
      <c r="WLF55" s="2"/>
      <c r="WLG55" s="2"/>
      <c r="WLH55" s="2"/>
      <c r="WLI55" s="2"/>
      <c r="WLJ55" s="2"/>
      <c r="WLK55" s="2"/>
      <c r="WLL55" s="2"/>
      <c r="WLM55" s="2"/>
      <c r="WLN55" s="2"/>
      <c r="WLO55" s="2"/>
      <c r="WLP55" s="2"/>
      <c r="WLQ55" s="2"/>
      <c r="WLR55" s="2"/>
      <c r="WLS55" s="2"/>
      <c r="WLT55" s="2"/>
      <c r="WLU55" s="2"/>
      <c r="WLV55" s="2"/>
      <c r="WLW55" s="2"/>
      <c r="WLX55" s="2"/>
      <c r="WLY55" s="2"/>
      <c r="WLZ55" s="2"/>
      <c r="WMA55" s="2"/>
      <c r="WMB55" s="2"/>
      <c r="WMC55" s="2"/>
      <c r="WMD55" s="2"/>
      <c r="WME55" s="2"/>
      <c r="WMF55" s="2"/>
      <c r="WMG55" s="2"/>
      <c r="WMH55" s="2"/>
      <c r="WMI55" s="2"/>
      <c r="WMJ55" s="2"/>
      <c r="WMK55" s="2"/>
      <c r="WML55" s="2"/>
      <c r="WMM55" s="2"/>
      <c r="WMN55" s="2"/>
      <c r="WMO55" s="2"/>
      <c r="WMP55" s="2"/>
      <c r="WMQ55" s="2"/>
      <c r="WMR55" s="2"/>
      <c r="WMS55" s="2"/>
      <c r="WMT55" s="2"/>
      <c r="WMU55" s="2"/>
      <c r="WMV55" s="2"/>
      <c r="WMW55" s="2"/>
      <c r="WMX55" s="2"/>
      <c r="WMY55" s="2"/>
      <c r="WMZ55" s="2"/>
      <c r="WNA55" s="2"/>
      <c r="WNB55" s="2"/>
      <c r="WNC55" s="2"/>
      <c r="WND55" s="2"/>
      <c r="WNE55" s="2"/>
      <c r="WNF55" s="2"/>
      <c r="WNG55" s="2"/>
      <c r="WNH55" s="2"/>
      <c r="WNI55" s="2"/>
      <c r="WNJ55" s="2"/>
      <c r="WNK55" s="2"/>
      <c r="WNL55" s="2"/>
      <c r="WNM55" s="2"/>
      <c r="WNN55" s="2"/>
      <c r="WNO55" s="2"/>
      <c r="WNP55" s="2"/>
      <c r="WNQ55" s="2"/>
      <c r="WNR55" s="2"/>
      <c r="WNS55" s="2"/>
      <c r="WNT55" s="2"/>
      <c r="WNU55" s="2"/>
      <c r="WNV55" s="2"/>
      <c r="WNW55" s="2"/>
      <c r="WNX55" s="2"/>
      <c r="WNY55" s="2"/>
      <c r="WNZ55" s="2"/>
      <c r="WOA55" s="2"/>
      <c r="WOB55" s="2"/>
      <c r="WOC55" s="2"/>
      <c r="WOD55" s="2"/>
      <c r="WOE55" s="2"/>
      <c r="WOF55" s="2"/>
      <c r="WOG55" s="2"/>
      <c r="WOH55" s="2"/>
      <c r="WOI55" s="2"/>
      <c r="WOJ55" s="2"/>
      <c r="WOK55" s="2"/>
      <c r="WOL55" s="2"/>
      <c r="WOM55" s="2"/>
      <c r="WON55" s="2"/>
      <c r="WOO55" s="2"/>
      <c r="WOP55" s="2"/>
      <c r="WOQ55" s="2"/>
      <c r="WOR55" s="2"/>
      <c r="WOS55" s="2"/>
      <c r="WOT55" s="2"/>
      <c r="WOU55" s="2"/>
      <c r="WOV55" s="2"/>
      <c r="WOW55" s="2"/>
      <c r="WOX55" s="2"/>
      <c r="WOY55" s="2"/>
      <c r="WOZ55" s="2"/>
      <c r="WPA55" s="2"/>
      <c r="WPB55" s="2"/>
      <c r="WPC55" s="2"/>
      <c r="WPD55" s="2"/>
      <c r="WPE55" s="2"/>
      <c r="WPF55" s="2"/>
      <c r="WPG55" s="2"/>
      <c r="WPH55" s="2"/>
      <c r="WPI55" s="2"/>
      <c r="WPJ55" s="2"/>
      <c r="WPK55" s="2"/>
      <c r="WPL55" s="2"/>
      <c r="WPM55" s="2"/>
      <c r="WPN55" s="2"/>
      <c r="WPO55" s="2"/>
      <c r="WPP55" s="2"/>
      <c r="WPQ55" s="2"/>
      <c r="WPR55" s="2"/>
      <c r="WPS55" s="2"/>
      <c r="WPT55" s="2"/>
      <c r="WPU55" s="2"/>
      <c r="WPV55" s="2"/>
      <c r="WPW55" s="2"/>
      <c r="WPX55" s="2"/>
      <c r="WPY55" s="2"/>
      <c r="WPZ55" s="2"/>
      <c r="WQA55" s="2"/>
      <c r="WQB55" s="2"/>
      <c r="WQC55" s="2"/>
      <c r="WQD55" s="2"/>
      <c r="WQE55" s="2"/>
      <c r="WQF55" s="2"/>
      <c r="WQG55" s="2"/>
      <c r="WQH55" s="2"/>
      <c r="WQI55" s="2"/>
      <c r="WQJ55" s="2"/>
      <c r="WQK55" s="2"/>
      <c r="WQL55" s="2"/>
      <c r="WQM55" s="2"/>
      <c r="WQN55" s="2"/>
      <c r="WQO55" s="2"/>
      <c r="WQP55" s="2"/>
      <c r="WQQ55" s="2"/>
      <c r="WQR55" s="2"/>
      <c r="WQS55" s="2"/>
      <c r="WQT55" s="2"/>
      <c r="WQU55" s="2"/>
      <c r="WQV55" s="2"/>
      <c r="WQW55" s="2"/>
      <c r="WQX55" s="2"/>
      <c r="WQY55" s="2"/>
      <c r="WQZ55" s="2"/>
      <c r="WRA55" s="2"/>
      <c r="WRB55" s="2"/>
      <c r="WRC55" s="2"/>
      <c r="WRD55" s="2"/>
      <c r="WRE55" s="2"/>
      <c r="WRF55" s="2"/>
      <c r="WRG55" s="2"/>
      <c r="WRH55" s="2"/>
      <c r="WRI55" s="2"/>
      <c r="WRJ55" s="2"/>
      <c r="WRK55" s="2"/>
      <c r="WRL55" s="2"/>
      <c r="WRM55" s="2"/>
      <c r="WRN55" s="2"/>
      <c r="WRO55" s="2"/>
      <c r="WRP55" s="2"/>
      <c r="WRQ55" s="2"/>
      <c r="WRR55" s="2"/>
      <c r="WRS55" s="2"/>
      <c r="WRT55" s="2"/>
      <c r="WRU55" s="2"/>
      <c r="WRV55" s="2"/>
      <c r="WRW55" s="2"/>
      <c r="WRX55" s="2"/>
      <c r="WRY55" s="2"/>
      <c r="WRZ55" s="2"/>
      <c r="WSA55" s="2"/>
      <c r="WSB55" s="2"/>
      <c r="WSC55" s="2"/>
      <c r="WSD55" s="2"/>
      <c r="WSE55" s="2"/>
      <c r="WSF55" s="2"/>
      <c r="WSG55" s="2"/>
      <c r="WSH55" s="2"/>
      <c r="WSI55" s="2"/>
      <c r="WSJ55" s="2"/>
      <c r="WSK55" s="2"/>
      <c r="WSL55" s="2"/>
      <c r="WSM55" s="2"/>
      <c r="WSN55" s="2"/>
      <c r="WSO55" s="2"/>
      <c r="WSP55" s="2"/>
      <c r="WSQ55" s="2"/>
      <c r="WSR55" s="2"/>
      <c r="WSS55" s="2"/>
      <c r="WST55" s="2"/>
      <c r="WSU55" s="2"/>
      <c r="WSV55" s="2"/>
      <c r="WSW55" s="2"/>
      <c r="WSX55" s="2"/>
      <c r="WSY55" s="2"/>
      <c r="WSZ55" s="2"/>
      <c r="WTA55" s="2"/>
      <c r="WTB55" s="2"/>
      <c r="WTC55" s="2"/>
      <c r="WTD55" s="2"/>
      <c r="WTE55" s="2"/>
      <c r="WTF55" s="2"/>
      <c r="WTG55" s="2"/>
      <c r="WTH55" s="2"/>
      <c r="WTI55" s="2"/>
      <c r="WTJ55" s="2"/>
      <c r="WTK55" s="2"/>
      <c r="WTL55" s="2"/>
      <c r="WTM55" s="2"/>
      <c r="WTN55" s="2"/>
      <c r="WTO55" s="2"/>
      <c r="WTP55" s="2"/>
      <c r="WTQ55" s="2"/>
      <c r="WTR55" s="2"/>
      <c r="WTS55" s="2"/>
      <c r="WTT55" s="2"/>
      <c r="WTU55" s="2"/>
      <c r="WTV55" s="2"/>
      <c r="WTW55" s="2"/>
      <c r="WTX55" s="2"/>
      <c r="WTY55" s="2"/>
      <c r="WTZ55" s="2"/>
      <c r="WUA55" s="2"/>
      <c r="WUB55" s="2"/>
      <c r="WUC55" s="2"/>
      <c r="WUD55" s="2"/>
      <c r="WUE55" s="2"/>
      <c r="WUF55" s="2"/>
      <c r="WUG55" s="2"/>
      <c r="WUH55" s="2"/>
      <c r="WUI55" s="2"/>
      <c r="WUJ55" s="2"/>
      <c r="WUK55" s="2"/>
      <c r="WUL55" s="2"/>
      <c r="WUM55" s="2"/>
      <c r="WUN55" s="2"/>
      <c r="WUO55" s="2"/>
      <c r="WUP55" s="2"/>
      <c r="WUQ55" s="2"/>
      <c r="WUR55" s="2"/>
      <c r="WUS55" s="2"/>
      <c r="WUT55" s="2"/>
      <c r="WUU55" s="2"/>
      <c r="WUV55" s="2"/>
      <c r="WUW55" s="2"/>
      <c r="WUX55" s="2"/>
      <c r="WUY55" s="2"/>
      <c r="WUZ55" s="2"/>
      <c r="WVA55" s="2"/>
      <c r="WVB55" s="2"/>
      <c r="WVC55" s="2"/>
      <c r="WVD55" s="2"/>
      <c r="WVE55" s="2"/>
      <c r="WVF55" s="2"/>
      <c r="WVG55" s="2"/>
      <c r="WVH55" s="2"/>
      <c r="WVI55" s="2"/>
      <c r="WVJ55" s="2"/>
      <c r="WVK55" s="2"/>
      <c r="WVL55" s="2"/>
      <c r="WVM55" s="2"/>
      <c r="WVN55" s="2"/>
      <c r="WVO55" s="2"/>
      <c r="WVP55" s="2"/>
      <c r="WVQ55" s="2"/>
      <c r="WVR55" s="2"/>
      <c r="WVS55" s="2"/>
      <c r="WVT55" s="2"/>
      <c r="WVU55" s="2"/>
      <c r="WVV55" s="2"/>
      <c r="WVW55" s="2"/>
      <c r="WVX55" s="2"/>
      <c r="WVY55" s="2"/>
      <c r="WVZ55" s="2"/>
      <c r="WWA55" s="2"/>
      <c r="WWB55" s="2"/>
      <c r="WWC55" s="2"/>
      <c r="WWD55" s="2"/>
      <c r="WWE55" s="2"/>
      <c r="WWF55" s="2"/>
      <c r="WWG55" s="2"/>
      <c r="WWH55" s="2"/>
      <c r="WWI55" s="2"/>
      <c r="WWJ55" s="2"/>
      <c r="WWK55" s="2"/>
      <c r="WWL55" s="2"/>
      <c r="WWM55" s="2"/>
      <c r="WWN55" s="2"/>
      <c r="WWO55" s="2"/>
      <c r="WWP55" s="2"/>
      <c r="WWQ55" s="2"/>
      <c r="WWR55" s="2"/>
      <c r="WWS55" s="2"/>
      <c r="WWT55" s="2"/>
      <c r="WWU55" s="2"/>
      <c r="WWV55" s="2"/>
      <c r="WWW55" s="2"/>
      <c r="WWX55" s="2"/>
      <c r="WWY55" s="2"/>
      <c r="WWZ55" s="2"/>
      <c r="WXA55" s="2"/>
      <c r="WXB55" s="2"/>
      <c r="WXC55" s="2"/>
      <c r="WXD55" s="2"/>
      <c r="WXE55" s="2"/>
      <c r="WXF55" s="2"/>
      <c r="WXG55" s="2"/>
      <c r="WXH55" s="2"/>
      <c r="WXI55" s="2"/>
      <c r="WXJ55" s="2"/>
      <c r="WXK55" s="2"/>
      <c r="WXL55" s="2"/>
      <c r="WXM55" s="2"/>
      <c r="WXN55" s="2"/>
      <c r="WXO55" s="2"/>
      <c r="WXP55" s="2"/>
      <c r="WXQ55" s="2"/>
      <c r="WXR55" s="2"/>
      <c r="WXS55" s="2"/>
      <c r="WXT55" s="2"/>
      <c r="WXU55" s="2"/>
      <c r="WXV55" s="2"/>
      <c r="WXW55" s="2"/>
      <c r="WXX55" s="2"/>
      <c r="WXY55" s="2"/>
      <c r="WXZ55" s="2"/>
      <c r="WYA55" s="2"/>
      <c r="WYB55" s="2"/>
      <c r="WYC55" s="2"/>
      <c r="WYD55" s="2"/>
      <c r="WYE55" s="2"/>
      <c r="WYF55" s="2"/>
      <c r="WYG55" s="2"/>
      <c r="WYH55" s="2"/>
      <c r="WYI55" s="2"/>
      <c r="WYJ55" s="2"/>
      <c r="WYK55" s="2"/>
      <c r="WYL55" s="2"/>
      <c r="WYM55" s="2"/>
      <c r="WYN55" s="2"/>
      <c r="WYO55" s="2"/>
      <c r="WYP55" s="2"/>
      <c r="WYQ55" s="2"/>
      <c r="WYR55" s="2"/>
      <c r="WYS55" s="2"/>
      <c r="WYT55" s="2"/>
      <c r="WYU55" s="2"/>
      <c r="WYV55" s="2"/>
      <c r="WYW55" s="2"/>
      <c r="WYX55" s="2"/>
      <c r="WYY55" s="2"/>
      <c r="WYZ55" s="2"/>
      <c r="WZA55" s="2"/>
      <c r="WZB55" s="2"/>
      <c r="WZC55" s="2"/>
      <c r="WZD55" s="2"/>
      <c r="WZE55" s="2"/>
      <c r="WZF55" s="2"/>
      <c r="WZG55" s="2"/>
      <c r="WZH55" s="2"/>
      <c r="WZI55" s="2"/>
      <c r="WZJ55" s="2"/>
      <c r="WZK55" s="2"/>
      <c r="WZL55" s="2"/>
      <c r="WZM55" s="2"/>
      <c r="WZN55" s="2"/>
      <c r="WZO55" s="2"/>
      <c r="WZP55" s="2"/>
      <c r="WZQ55" s="2"/>
      <c r="WZR55" s="2"/>
      <c r="WZS55" s="2"/>
      <c r="WZT55" s="2"/>
      <c r="WZU55" s="2"/>
      <c r="WZV55" s="2"/>
      <c r="WZW55" s="2"/>
      <c r="WZX55" s="2"/>
      <c r="WZY55" s="2"/>
      <c r="WZZ55" s="2"/>
      <c r="XAA55" s="2"/>
      <c r="XAB55" s="2"/>
      <c r="XAC55" s="2"/>
      <c r="XAD55" s="2"/>
      <c r="XAE55" s="2"/>
      <c r="XAF55" s="2"/>
      <c r="XAG55" s="2"/>
      <c r="XAH55" s="2"/>
      <c r="XAI55" s="2"/>
      <c r="XAJ55" s="2"/>
      <c r="XAK55" s="2"/>
      <c r="XAL55" s="2"/>
      <c r="XAM55" s="2"/>
      <c r="XAN55" s="2"/>
      <c r="XAO55" s="2"/>
      <c r="XAP55" s="2"/>
      <c r="XAQ55" s="2"/>
      <c r="XAR55" s="2"/>
      <c r="XAS55" s="2"/>
      <c r="XAT55" s="2"/>
      <c r="XAU55" s="2"/>
      <c r="XAV55" s="2"/>
      <c r="XAW55" s="2"/>
      <c r="XAX55" s="2"/>
      <c r="XAY55" s="2"/>
      <c r="XAZ55" s="2"/>
      <c r="XBA55" s="2"/>
      <c r="XBB55" s="2"/>
      <c r="XBC55" s="2"/>
      <c r="XBD55" s="2"/>
      <c r="XBE55" s="2"/>
      <c r="XBF55" s="2"/>
      <c r="XBG55" s="2"/>
      <c r="XBH55" s="2"/>
      <c r="XBI55" s="2"/>
      <c r="XBJ55" s="2"/>
      <c r="XBK55" s="2"/>
      <c r="XBL55" s="2"/>
      <c r="XBM55" s="2"/>
      <c r="XBN55" s="2"/>
      <c r="XBO55" s="2"/>
      <c r="XBP55" s="2"/>
      <c r="XBQ55" s="2"/>
      <c r="XBR55" s="2"/>
      <c r="XBS55" s="2"/>
      <c r="XBT55" s="2"/>
      <c r="XBU55" s="2"/>
      <c r="XBV55" s="2"/>
      <c r="XBW55" s="2"/>
      <c r="XBX55" s="2"/>
      <c r="XBY55" s="2"/>
      <c r="XBZ55" s="2"/>
      <c r="XCA55" s="2"/>
      <c r="XCB55" s="2"/>
      <c r="XCC55" s="2"/>
      <c r="XCD55" s="2"/>
      <c r="XCE55" s="2"/>
      <c r="XCF55" s="2"/>
      <c r="XCG55" s="2"/>
      <c r="XCH55" s="2"/>
      <c r="XCI55" s="2"/>
      <c r="XCJ55" s="2"/>
      <c r="XCK55" s="2"/>
      <c r="XCL55" s="2"/>
      <c r="XCM55" s="2"/>
      <c r="XCN55" s="2"/>
      <c r="XCO55" s="2"/>
      <c r="XCP55" s="2"/>
      <c r="XCQ55" s="2"/>
      <c r="XCR55" s="2"/>
      <c r="XCS55" s="2"/>
      <c r="XCT55" s="2"/>
      <c r="XCU55" s="2"/>
      <c r="XCV55" s="2"/>
      <c r="XCW55" s="2"/>
      <c r="XCX55" s="2"/>
      <c r="XCY55" s="2"/>
      <c r="XCZ55" s="2"/>
      <c r="XDA55" s="2"/>
      <c r="XDB55" s="2"/>
      <c r="XDC55" s="2"/>
      <c r="XDD55" s="2"/>
      <c r="XDE55" s="2"/>
      <c r="XDF55" s="2"/>
      <c r="XDG55" s="81"/>
      <c r="XDH55" s="81"/>
      <c r="XDI55" s="81"/>
      <c r="XDJ55" s="81"/>
      <c r="XDK55" s="81"/>
      <c r="XDL55" s="81"/>
      <c r="XDM55" s="81"/>
      <c r="XDN55" s="81"/>
      <c r="XDO55" s="81"/>
      <c r="XDP55" s="81"/>
      <c r="XDQ55" s="81"/>
      <c r="XDR55" s="81"/>
      <c r="XDS55" s="81"/>
      <c r="XDT55" s="81"/>
      <c r="XDU55" s="81"/>
      <c r="XDV55" s="81"/>
      <c r="XDW55" s="81"/>
      <c r="XDX55" s="81"/>
      <c r="XDY55" s="81"/>
      <c r="XDZ55" s="81"/>
      <c r="XEA55" s="81"/>
      <c r="XEB55" s="81"/>
      <c r="XEC55" s="81"/>
      <c r="XED55" s="81"/>
      <c r="XEE55" s="81"/>
      <c r="XEF55" s="81"/>
      <c r="XEG55" s="81"/>
      <c r="XEH55" s="81"/>
      <c r="XEI55" s="81"/>
      <c r="XEJ55" s="81"/>
      <c r="XEK55" s="81"/>
      <c r="XEL55" s="81"/>
      <c r="XEM55" s="81"/>
      <c r="XEN55" s="81"/>
      <c r="XEO55" s="81"/>
      <c r="XEP55" s="82"/>
      <c r="XEQ55" s="81"/>
      <c r="XER55" s="81"/>
      <c r="XES55" s="81"/>
      <c r="XET55" s="81"/>
      <c r="XEU55" s="81"/>
      <c r="XEV55" s="81"/>
      <c r="XEW55" s="81"/>
      <c r="XEX55" s="81"/>
      <c r="XEY55" s="81"/>
      <c r="XEZ55" s="81"/>
      <c r="XFA55" s="81"/>
      <c r="XFB55" s="81"/>
      <c r="XFC55" s="81"/>
      <c r="XFD55" s="81"/>
    </row>
    <row r="56" s="1" customFormat="1" ht="23" customHeight="1" spans="1:1024 1025:16384">
      <c r="A56" s="49">
        <v>51</v>
      </c>
      <c r="B56" s="49" t="s">
        <v>434</v>
      </c>
      <c r="C56" s="120" t="s">
        <v>434</v>
      </c>
      <c r="D56" s="79"/>
      <c r="E56" s="51" t="s">
        <v>442</v>
      </c>
      <c r="F56" s="50" t="s">
        <v>372</v>
      </c>
      <c r="G56" s="52" t="s">
        <v>441</v>
      </c>
      <c r="H56" s="53">
        <v>48</v>
      </c>
      <c r="I56" s="54" t="s">
        <v>266</v>
      </c>
      <c r="J56" s="73">
        <f t="shared" si="0"/>
        <v>816</v>
      </c>
      <c r="K56" s="55">
        <v>17</v>
      </c>
      <c r="L56" s="58">
        <f t="shared" si="1"/>
        <v>950.4</v>
      </c>
      <c r="M56" s="73">
        <v>19.8</v>
      </c>
      <c r="N56" s="56">
        <f t="shared" si="2"/>
        <v>0.141414141414141</v>
      </c>
      <c r="O56" s="55">
        <v>49.9</v>
      </c>
      <c r="P56" s="56">
        <f t="shared" si="3"/>
        <v>0.603206412825651</v>
      </c>
      <c r="Q56" s="62"/>
      <c r="R56" s="14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  <c r="WVJ56" s="2"/>
      <c r="WVK56" s="2"/>
      <c r="WVL56" s="2"/>
      <c r="WVM56" s="2"/>
      <c r="WVN56" s="2"/>
      <c r="WVO56" s="2"/>
      <c r="WVP56" s="2"/>
      <c r="WVQ56" s="2"/>
      <c r="WVR56" s="2"/>
      <c r="WVS56" s="2"/>
      <c r="WVT56" s="2"/>
      <c r="WVU56" s="2"/>
      <c r="WVV56" s="2"/>
      <c r="WVW56" s="2"/>
      <c r="WVX56" s="2"/>
      <c r="WVY56" s="2"/>
      <c r="WVZ56" s="2"/>
      <c r="WWA56" s="2"/>
      <c r="WWB56" s="2"/>
      <c r="WWC56" s="2"/>
      <c r="WWD56" s="2"/>
      <c r="WWE56" s="2"/>
      <c r="WWF56" s="2"/>
      <c r="WWG56" s="2"/>
      <c r="WWH56" s="2"/>
      <c r="WWI56" s="2"/>
      <c r="WWJ56" s="2"/>
      <c r="WWK56" s="2"/>
      <c r="WWL56" s="2"/>
      <c r="WWM56" s="2"/>
      <c r="WWN56" s="2"/>
      <c r="WWO56" s="2"/>
      <c r="WWP56" s="2"/>
      <c r="WWQ56" s="2"/>
      <c r="WWR56" s="2"/>
      <c r="WWS56" s="2"/>
      <c r="WWT56" s="2"/>
      <c r="WWU56" s="2"/>
      <c r="WWV56" s="2"/>
      <c r="WWW56" s="2"/>
      <c r="WWX56" s="2"/>
      <c r="WWY56" s="2"/>
      <c r="WWZ56" s="2"/>
      <c r="WXA56" s="2"/>
      <c r="WXB56" s="2"/>
      <c r="WXC56" s="2"/>
      <c r="WXD56" s="2"/>
      <c r="WXE56" s="2"/>
      <c r="WXF56" s="2"/>
      <c r="WXG56" s="2"/>
      <c r="WXH56" s="2"/>
      <c r="WXI56" s="2"/>
      <c r="WXJ56" s="2"/>
      <c r="WXK56" s="2"/>
      <c r="WXL56" s="2"/>
      <c r="WXM56" s="2"/>
      <c r="WXN56" s="2"/>
      <c r="WXO56" s="2"/>
      <c r="WXP56" s="2"/>
      <c r="WXQ56" s="2"/>
      <c r="WXR56" s="2"/>
      <c r="WXS56" s="2"/>
      <c r="WXT56" s="2"/>
      <c r="WXU56" s="2"/>
      <c r="WXV56" s="2"/>
      <c r="WXW56" s="2"/>
      <c r="WXX56" s="2"/>
      <c r="WXY56" s="2"/>
      <c r="WXZ56" s="2"/>
      <c r="WYA56" s="2"/>
      <c r="WYB56" s="2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81"/>
      <c r="XDH56" s="81"/>
      <c r="XDI56" s="81"/>
      <c r="XDJ56" s="81"/>
      <c r="XDK56" s="81"/>
      <c r="XDL56" s="81"/>
      <c r="XDM56" s="81"/>
      <c r="XDN56" s="81"/>
      <c r="XDO56" s="81"/>
      <c r="XDP56" s="81"/>
      <c r="XDQ56" s="81"/>
      <c r="XDR56" s="81"/>
      <c r="XDS56" s="81"/>
      <c r="XDT56" s="81"/>
      <c r="XDU56" s="81"/>
      <c r="XDV56" s="81"/>
      <c r="XDW56" s="81"/>
      <c r="XDX56" s="81"/>
      <c r="XDY56" s="81"/>
      <c r="XDZ56" s="81"/>
      <c r="XEA56" s="81"/>
      <c r="XEB56" s="81"/>
      <c r="XEC56" s="81"/>
      <c r="XED56" s="81"/>
      <c r="XEE56" s="81"/>
      <c r="XEF56" s="81"/>
      <c r="XEG56" s="81"/>
      <c r="XEH56" s="81"/>
      <c r="XEI56" s="81"/>
      <c r="XEJ56" s="81"/>
      <c r="XEK56" s="81"/>
      <c r="XEL56" s="81"/>
      <c r="XEM56" s="81"/>
      <c r="XEN56" s="81"/>
      <c r="XEO56" s="81"/>
      <c r="XEP56" s="82"/>
      <c r="XEQ56" s="81"/>
      <c r="XER56" s="81"/>
      <c r="XES56" s="81"/>
      <c r="XET56" s="81"/>
      <c r="XEU56" s="81"/>
      <c r="XEV56" s="81"/>
      <c r="XEW56" s="81"/>
      <c r="XEX56" s="81"/>
      <c r="XEY56" s="81"/>
      <c r="XEZ56" s="81"/>
      <c r="XFA56" s="81"/>
      <c r="XFB56" s="81"/>
      <c r="XFC56" s="81"/>
      <c r="XFD56" s="81"/>
    </row>
    <row r="57" s="1" customFormat="1" ht="23" customHeight="1" spans="1:1024 1025:16384">
      <c r="A57" s="49">
        <v>52</v>
      </c>
      <c r="B57" s="49" t="s">
        <v>434</v>
      </c>
      <c r="C57" s="120" t="s">
        <v>434</v>
      </c>
      <c r="D57" s="79"/>
      <c r="E57" s="51" t="s">
        <v>443</v>
      </c>
      <c r="F57" s="50" t="s">
        <v>372</v>
      </c>
      <c r="G57" s="52" t="s">
        <v>441</v>
      </c>
      <c r="H57" s="53">
        <v>48</v>
      </c>
      <c r="I57" s="54" t="s">
        <v>266</v>
      </c>
      <c r="J57" s="73">
        <f t="shared" si="0"/>
        <v>816</v>
      </c>
      <c r="K57" s="55">
        <v>17</v>
      </c>
      <c r="L57" s="58">
        <f t="shared" si="1"/>
        <v>950.4</v>
      </c>
      <c r="M57" s="73">
        <v>19.8</v>
      </c>
      <c r="N57" s="56">
        <f t="shared" si="2"/>
        <v>0.141414141414141</v>
      </c>
      <c r="O57" s="55">
        <v>49.9</v>
      </c>
      <c r="P57" s="56">
        <f t="shared" si="3"/>
        <v>0.603206412825651</v>
      </c>
      <c r="Q57" s="62"/>
      <c r="R57" s="14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/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/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/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/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2"/>
      <c r="BYC57" s="2"/>
      <c r="BYD57" s="2"/>
      <c r="BYE57" s="2"/>
      <c r="BYF57" s="2"/>
      <c r="BYG57" s="2"/>
      <c r="BYH57" s="2"/>
      <c r="BYI57" s="2"/>
      <c r="BYJ57" s="2"/>
      <c r="BYK57" s="2"/>
      <c r="BYL57" s="2"/>
      <c r="BYM57" s="2"/>
      <c r="BYN57" s="2"/>
      <c r="BYO57" s="2"/>
      <c r="BYP57" s="2"/>
      <c r="BYQ57" s="2"/>
      <c r="BYR57" s="2"/>
      <c r="BYS57" s="2"/>
      <c r="BYT57" s="2"/>
      <c r="BYU57" s="2"/>
      <c r="BYV57" s="2"/>
      <c r="BYW57" s="2"/>
      <c r="BYX57" s="2"/>
      <c r="BYY57" s="2"/>
      <c r="BYZ57" s="2"/>
      <c r="BZA57" s="2"/>
      <c r="BZB57" s="2"/>
      <c r="BZC57" s="2"/>
      <c r="BZD57" s="2"/>
      <c r="BZE57" s="2"/>
      <c r="BZF57" s="2"/>
      <c r="BZG57" s="2"/>
      <c r="BZH57" s="2"/>
      <c r="BZI57" s="2"/>
      <c r="BZJ57" s="2"/>
      <c r="BZK57" s="2"/>
      <c r="BZL57" s="2"/>
      <c r="BZM57" s="2"/>
      <c r="BZN57" s="2"/>
      <c r="BZO57" s="2"/>
      <c r="BZP57" s="2"/>
      <c r="BZQ57" s="2"/>
      <c r="BZR57" s="2"/>
      <c r="BZS57" s="2"/>
      <c r="BZT57" s="2"/>
      <c r="BZU57" s="2"/>
      <c r="BZV57" s="2"/>
      <c r="BZW57" s="2"/>
      <c r="BZX57" s="2"/>
      <c r="BZY57" s="2"/>
      <c r="BZZ57" s="2"/>
      <c r="CAA57" s="2"/>
      <c r="CAB57" s="2"/>
      <c r="CAC57" s="2"/>
      <c r="CAD57" s="2"/>
      <c r="CAE57" s="2"/>
      <c r="CAF57" s="2"/>
      <c r="CAG57" s="2"/>
      <c r="CAH57" s="2"/>
      <c r="CAI57" s="2"/>
      <c r="CAJ57" s="2"/>
      <c r="CAK57" s="2"/>
      <c r="CAL57" s="2"/>
      <c r="CAM57" s="2"/>
      <c r="CAN57" s="2"/>
      <c r="CAO57" s="2"/>
      <c r="CAP57" s="2"/>
      <c r="CAQ57" s="2"/>
      <c r="CAR57" s="2"/>
      <c r="CAS57" s="2"/>
      <c r="CAT57" s="2"/>
      <c r="CAU57" s="2"/>
      <c r="CAV57" s="2"/>
      <c r="CAW57" s="2"/>
      <c r="CAX57" s="2"/>
      <c r="CAY57" s="2"/>
      <c r="CAZ57" s="2"/>
      <c r="CBA57" s="2"/>
      <c r="CBB57" s="2"/>
      <c r="CBC57" s="2"/>
      <c r="CBD57" s="2"/>
      <c r="CBE57" s="2"/>
      <c r="CBF57" s="2"/>
      <c r="CBG57" s="2"/>
      <c r="CBH57" s="2"/>
      <c r="CBI57" s="2"/>
      <c r="CBJ57" s="2"/>
      <c r="CBK57" s="2"/>
      <c r="CBL57" s="2"/>
      <c r="CBM57" s="2"/>
      <c r="CBN57" s="2"/>
      <c r="CBO57" s="2"/>
      <c r="CBP57" s="2"/>
      <c r="CBQ57" s="2"/>
      <c r="CBR57" s="2"/>
      <c r="CBS57" s="2"/>
      <c r="CBT57" s="2"/>
      <c r="CBU57" s="2"/>
      <c r="CBV57" s="2"/>
      <c r="CBW57" s="2"/>
      <c r="CBX57" s="2"/>
      <c r="CBY57" s="2"/>
      <c r="CBZ57" s="2"/>
      <c r="CCA57" s="2"/>
      <c r="CCB57" s="2"/>
      <c r="CCC57" s="2"/>
      <c r="CCD57" s="2"/>
      <c r="CCE57" s="2"/>
      <c r="CCF57" s="2"/>
      <c r="CCG57" s="2"/>
      <c r="CCH57" s="2"/>
      <c r="CCI57" s="2"/>
      <c r="CCJ57" s="2"/>
      <c r="CCK57" s="2"/>
      <c r="CCL57" s="2"/>
      <c r="CCM57" s="2"/>
      <c r="CCN57" s="2"/>
      <c r="CCO57" s="2"/>
      <c r="CCP57" s="2"/>
      <c r="CCQ57" s="2"/>
      <c r="CCR57" s="2"/>
      <c r="CCS57" s="2"/>
      <c r="CCT57" s="2"/>
      <c r="CCU57" s="2"/>
      <c r="CCV57" s="2"/>
      <c r="CCW57" s="2"/>
      <c r="CCX57" s="2"/>
      <c r="CCY57" s="2"/>
      <c r="CCZ57" s="2"/>
      <c r="CDA57" s="2"/>
      <c r="CDB57" s="2"/>
      <c r="CDC57" s="2"/>
      <c r="CDD57" s="2"/>
      <c r="CDE57" s="2"/>
      <c r="CDF57" s="2"/>
      <c r="CDG57" s="2"/>
      <c r="CDH57" s="2"/>
      <c r="CDI57" s="2"/>
      <c r="CDJ57" s="2"/>
      <c r="CDK57" s="2"/>
      <c r="CDL57" s="2"/>
      <c r="CDM57" s="2"/>
      <c r="CDN57" s="2"/>
      <c r="CDO57" s="2"/>
      <c r="CDP57" s="2"/>
      <c r="CDQ57" s="2"/>
      <c r="CDR57" s="2"/>
      <c r="CDS57" s="2"/>
      <c r="CDT57" s="2"/>
      <c r="CDU57" s="2"/>
      <c r="CDV57" s="2"/>
      <c r="CDW57" s="2"/>
      <c r="CDX57" s="2"/>
      <c r="CDY57" s="2"/>
      <c r="CDZ57" s="2"/>
      <c r="CEA57" s="2"/>
      <c r="CEB57" s="2"/>
      <c r="CEC57" s="2"/>
      <c r="CED57" s="2"/>
      <c r="CEE57" s="2"/>
      <c r="CEF57" s="2"/>
      <c r="CEG57" s="2"/>
      <c r="CEH57" s="2"/>
      <c r="CEI57" s="2"/>
      <c r="CEJ57" s="2"/>
      <c r="CEK57" s="2"/>
      <c r="CEL57" s="2"/>
      <c r="CEM57" s="2"/>
      <c r="CEN57" s="2"/>
      <c r="CEO57" s="2"/>
      <c r="CEP57" s="2"/>
      <c r="CEQ57" s="2"/>
      <c r="CER57" s="2"/>
      <c r="CES57" s="2"/>
      <c r="CET57" s="2"/>
      <c r="CEU57" s="2"/>
      <c r="CEV57" s="2"/>
      <c r="CEW57" s="2"/>
      <c r="CEX57" s="2"/>
      <c r="CEY57" s="2"/>
      <c r="CEZ57" s="2"/>
      <c r="CFA57" s="2"/>
      <c r="CFB57" s="2"/>
      <c r="CFC57" s="2"/>
      <c r="CFD57" s="2"/>
      <c r="CFE57" s="2"/>
      <c r="CFF57" s="2"/>
      <c r="CFG57" s="2"/>
      <c r="CFH57" s="2"/>
      <c r="CFI57" s="2"/>
      <c r="CFJ57" s="2"/>
      <c r="CFK57" s="2"/>
      <c r="CFL57" s="2"/>
      <c r="CFM57" s="2"/>
      <c r="CFN57" s="2"/>
      <c r="CFO57" s="2"/>
      <c r="CFP57" s="2"/>
      <c r="CFQ57" s="2"/>
      <c r="CFR57" s="2"/>
      <c r="CFS57" s="2"/>
      <c r="CFT57" s="2"/>
      <c r="CFU57" s="2"/>
      <c r="CFV57" s="2"/>
      <c r="CFW57" s="2"/>
      <c r="CFX57" s="2"/>
      <c r="CFY57" s="2"/>
      <c r="CFZ57" s="2"/>
      <c r="CGA57" s="2"/>
      <c r="CGB57" s="2"/>
      <c r="CGC57" s="2"/>
      <c r="CGD57" s="2"/>
      <c r="CGE57" s="2"/>
      <c r="CGF57" s="2"/>
      <c r="CGG57" s="2"/>
      <c r="CGH57" s="2"/>
      <c r="CGI57" s="2"/>
      <c r="CGJ57" s="2"/>
      <c r="CGK57" s="2"/>
      <c r="CGL57" s="2"/>
      <c r="CGM57" s="2"/>
      <c r="CGN57" s="2"/>
      <c r="CGO57" s="2"/>
      <c r="CGP57" s="2"/>
      <c r="CGQ57" s="2"/>
      <c r="CGR57" s="2"/>
      <c r="CGS57" s="2"/>
      <c r="CGT57" s="2"/>
      <c r="CGU57" s="2"/>
      <c r="CGV57" s="2"/>
      <c r="CGW57" s="2"/>
      <c r="CGX57" s="2"/>
      <c r="CGY57" s="2"/>
      <c r="CGZ57" s="2"/>
      <c r="CHA57" s="2"/>
      <c r="CHB57" s="2"/>
      <c r="CHC57" s="2"/>
      <c r="CHD57" s="2"/>
      <c r="CHE57" s="2"/>
      <c r="CHF57" s="2"/>
      <c r="CHG57" s="2"/>
      <c r="CHH57" s="2"/>
      <c r="CHI57" s="2"/>
      <c r="CHJ57" s="2"/>
      <c r="CHK57" s="2"/>
      <c r="CHL57" s="2"/>
      <c r="CHM57" s="2"/>
      <c r="CHN57" s="2"/>
      <c r="CHO57" s="2"/>
      <c r="CHP57" s="2"/>
      <c r="CHQ57" s="2"/>
      <c r="CHR57" s="2"/>
      <c r="CHS57" s="2"/>
      <c r="CHT57" s="2"/>
      <c r="CHU57" s="2"/>
      <c r="CHV57" s="2"/>
      <c r="CHW57" s="2"/>
      <c r="CHX57" s="2"/>
      <c r="CHY57" s="2"/>
      <c r="CHZ57" s="2"/>
      <c r="CIA57" s="2"/>
      <c r="CIB57" s="2"/>
      <c r="CIC57" s="2"/>
      <c r="CID57" s="2"/>
      <c r="CIE57" s="2"/>
      <c r="CIF57" s="2"/>
      <c r="CIG57" s="2"/>
      <c r="CIH57" s="2"/>
      <c r="CII57" s="2"/>
      <c r="CIJ57" s="2"/>
      <c r="CIK57" s="2"/>
      <c r="CIL57" s="2"/>
      <c r="CIM57" s="2"/>
      <c r="CIN57" s="2"/>
      <c r="CIO57" s="2"/>
      <c r="CIP57" s="2"/>
      <c r="CIQ57" s="2"/>
      <c r="CIR57" s="2"/>
      <c r="CIS57" s="2"/>
      <c r="CIT57" s="2"/>
      <c r="CIU57" s="2"/>
      <c r="CIV57" s="2"/>
      <c r="CIW57" s="2"/>
      <c r="CIX57" s="2"/>
      <c r="CIY57" s="2"/>
      <c r="CIZ57" s="2"/>
      <c r="CJA57" s="2"/>
      <c r="CJB57" s="2"/>
      <c r="CJC57" s="2"/>
      <c r="CJD57" s="2"/>
      <c r="CJE57" s="2"/>
      <c r="CJF57" s="2"/>
      <c r="CJG57" s="2"/>
      <c r="CJH57" s="2"/>
      <c r="CJI57" s="2"/>
      <c r="CJJ57" s="2"/>
      <c r="CJK57" s="2"/>
      <c r="CJL57" s="2"/>
      <c r="CJM57" s="2"/>
      <c r="CJN57" s="2"/>
      <c r="CJO57" s="2"/>
      <c r="CJP57" s="2"/>
      <c r="CJQ57" s="2"/>
      <c r="CJR57" s="2"/>
      <c r="CJS57" s="2"/>
      <c r="CJT57" s="2"/>
      <c r="CJU57" s="2"/>
      <c r="CJV57" s="2"/>
      <c r="CJW57" s="2"/>
      <c r="CJX57" s="2"/>
      <c r="CJY57" s="2"/>
      <c r="CJZ57" s="2"/>
      <c r="CKA57" s="2"/>
      <c r="CKB57" s="2"/>
      <c r="CKC57" s="2"/>
      <c r="CKD57" s="2"/>
      <c r="CKE57" s="2"/>
      <c r="CKF57" s="2"/>
      <c r="CKG57" s="2"/>
      <c r="CKH57" s="2"/>
      <c r="CKI57" s="2"/>
      <c r="CKJ57" s="2"/>
      <c r="CKK57" s="2"/>
      <c r="CKL57" s="2"/>
      <c r="CKM57" s="2"/>
      <c r="CKN57" s="2"/>
      <c r="CKO57" s="2"/>
      <c r="CKP57" s="2"/>
      <c r="CKQ57" s="2"/>
      <c r="CKR57" s="2"/>
      <c r="CKS57" s="2"/>
      <c r="CKT57" s="2"/>
      <c r="CKU57" s="2"/>
      <c r="CKV57" s="2"/>
      <c r="CKW57" s="2"/>
      <c r="CKX57" s="2"/>
      <c r="CKY57" s="2"/>
      <c r="CKZ57" s="2"/>
      <c r="CLA57" s="2"/>
      <c r="CLB57" s="2"/>
      <c r="CLC57" s="2"/>
      <c r="CLD57" s="2"/>
      <c r="CLE57" s="2"/>
      <c r="CLF57" s="2"/>
      <c r="CLG57" s="2"/>
      <c r="CLH57" s="2"/>
      <c r="CLI57" s="2"/>
      <c r="CLJ57" s="2"/>
      <c r="CLK57" s="2"/>
      <c r="CLL57" s="2"/>
      <c r="CLM57" s="2"/>
      <c r="CLN57" s="2"/>
      <c r="CLO57" s="2"/>
      <c r="CLP57" s="2"/>
      <c r="CLQ57" s="2"/>
      <c r="CLR57" s="2"/>
      <c r="CLS57" s="2"/>
      <c r="CLT57" s="2"/>
      <c r="CLU57" s="2"/>
      <c r="CLV57" s="2"/>
      <c r="CLW57" s="2"/>
      <c r="CLX57" s="2"/>
      <c r="CLY57" s="2"/>
      <c r="CLZ57" s="2"/>
      <c r="CMA57" s="2"/>
      <c r="CMB57" s="2"/>
      <c r="CMC57" s="2"/>
      <c r="CMD57" s="2"/>
      <c r="CME57" s="2"/>
      <c r="CMF57" s="2"/>
      <c r="CMG57" s="2"/>
      <c r="CMH57" s="2"/>
      <c r="CMI57" s="2"/>
      <c r="CMJ57" s="2"/>
      <c r="CMK57" s="2"/>
      <c r="CML57" s="2"/>
      <c r="CMM57" s="2"/>
      <c r="CMN57" s="2"/>
      <c r="CMO57" s="2"/>
      <c r="CMP57" s="2"/>
      <c r="CMQ57" s="2"/>
      <c r="CMR57" s="2"/>
      <c r="CMS57" s="2"/>
      <c r="CMT57" s="2"/>
      <c r="CMU57" s="2"/>
      <c r="CMV57" s="2"/>
      <c r="CMW57" s="2"/>
      <c r="CMX57" s="2"/>
      <c r="CMY57" s="2"/>
      <c r="CMZ57" s="2"/>
      <c r="CNA57" s="2"/>
      <c r="CNB57" s="2"/>
      <c r="CNC57" s="2"/>
      <c r="CND57" s="2"/>
      <c r="CNE57" s="2"/>
      <c r="CNF57" s="2"/>
      <c r="CNG57" s="2"/>
      <c r="CNH57" s="2"/>
      <c r="CNI57" s="2"/>
      <c r="CNJ57" s="2"/>
      <c r="CNK57" s="2"/>
      <c r="CNL57" s="2"/>
      <c r="CNM57" s="2"/>
      <c r="CNN57" s="2"/>
      <c r="CNO57" s="2"/>
      <c r="CNP57" s="2"/>
      <c r="CNQ57" s="2"/>
      <c r="CNR57" s="2"/>
      <c r="CNS57" s="2"/>
      <c r="CNT57" s="2"/>
      <c r="CNU57" s="2"/>
      <c r="CNV57" s="2"/>
      <c r="CNW57" s="2"/>
      <c r="CNX57" s="2"/>
      <c r="CNY57" s="2"/>
      <c r="CNZ57" s="2"/>
      <c r="COA57" s="2"/>
      <c r="COB57" s="2"/>
      <c r="COC57" s="2"/>
      <c r="COD57" s="2"/>
      <c r="COE57" s="2"/>
      <c r="COF57" s="2"/>
      <c r="COG57" s="2"/>
      <c r="COH57" s="2"/>
      <c r="COI57" s="2"/>
      <c r="COJ57" s="2"/>
      <c r="COK57" s="2"/>
      <c r="COL57" s="2"/>
      <c r="COM57" s="2"/>
      <c r="CON57" s="2"/>
      <c r="COO57" s="2"/>
      <c r="COP57" s="2"/>
      <c r="COQ57" s="2"/>
      <c r="COR57" s="2"/>
      <c r="COS57" s="2"/>
      <c r="COT57" s="2"/>
      <c r="COU57" s="2"/>
      <c r="COV57" s="2"/>
      <c r="COW57" s="2"/>
      <c r="COX57" s="2"/>
      <c r="COY57" s="2"/>
      <c r="COZ57" s="2"/>
      <c r="CPA57" s="2"/>
      <c r="CPB57" s="2"/>
      <c r="CPC57" s="2"/>
      <c r="CPD57" s="2"/>
      <c r="CPE57" s="2"/>
      <c r="CPF57" s="2"/>
      <c r="CPG57" s="2"/>
      <c r="CPH57" s="2"/>
      <c r="CPI57" s="2"/>
      <c r="CPJ57" s="2"/>
      <c r="CPK57" s="2"/>
      <c r="CPL57" s="2"/>
      <c r="CPM57" s="2"/>
      <c r="CPN57" s="2"/>
      <c r="CPO57" s="2"/>
      <c r="CPP57" s="2"/>
      <c r="CPQ57" s="2"/>
      <c r="CPR57" s="2"/>
      <c r="CPS57" s="2"/>
      <c r="CPT57" s="2"/>
      <c r="CPU57" s="2"/>
      <c r="CPV57" s="2"/>
      <c r="CPW57" s="2"/>
      <c r="CPX57" s="2"/>
      <c r="CPY57" s="2"/>
      <c r="CPZ57" s="2"/>
      <c r="CQA57" s="2"/>
      <c r="CQB57" s="2"/>
      <c r="CQC57" s="2"/>
      <c r="CQD57" s="2"/>
      <c r="CQE57" s="2"/>
      <c r="CQF57" s="2"/>
      <c r="CQG57" s="2"/>
      <c r="CQH57" s="2"/>
      <c r="CQI57" s="2"/>
      <c r="CQJ57" s="2"/>
      <c r="CQK57" s="2"/>
      <c r="CQL57" s="2"/>
      <c r="CQM57" s="2"/>
      <c r="CQN57" s="2"/>
      <c r="CQO57" s="2"/>
      <c r="CQP57" s="2"/>
      <c r="CQQ57" s="2"/>
      <c r="CQR57" s="2"/>
      <c r="CQS57" s="2"/>
      <c r="CQT57" s="2"/>
      <c r="CQU57" s="2"/>
      <c r="CQV57" s="2"/>
      <c r="CQW57" s="2"/>
      <c r="CQX57" s="2"/>
      <c r="CQY57" s="2"/>
      <c r="CQZ57" s="2"/>
      <c r="CRA57" s="2"/>
      <c r="CRB57" s="2"/>
      <c r="CRC57" s="2"/>
      <c r="CRD57" s="2"/>
      <c r="CRE57" s="2"/>
      <c r="CRF57" s="2"/>
      <c r="CRG57" s="2"/>
      <c r="CRH57" s="2"/>
      <c r="CRI57" s="2"/>
      <c r="CRJ57" s="2"/>
      <c r="CRK57" s="2"/>
      <c r="CRL57" s="2"/>
      <c r="CRM57" s="2"/>
      <c r="CRN57" s="2"/>
      <c r="CRO57" s="2"/>
      <c r="CRP57" s="2"/>
      <c r="CRQ57" s="2"/>
      <c r="CRR57" s="2"/>
      <c r="CRS57" s="2"/>
      <c r="CRT57" s="2"/>
      <c r="CRU57" s="2"/>
      <c r="CRV57" s="2"/>
      <c r="CRW57" s="2"/>
      <c r="CRX57" s="2"/>
      <c r="CRY57" s="2"/>
      <c r="CRZ57" s="2"/>
      <c r="CSA57" s="2"/>
      <c r="CSB57" s="2"/>
      <c r="CSC57" s="2"/>
      <c r="CSD57" s="2"/>
      <c r="CSE57" s="2"/>
      <c r="CSF57" s="2"/>
      <c r="CSG57" s="2"/>
      <c r="CSH57" s="2"/>
      <c r="CSI57" s="2"/>
      <c r="CSJ57" s="2"/>
      <c r="CSK57" s="2"/>
      <c r="CSL57" s="2"/>
      <c r="CSM57" s="2"/>
      <c r="CSN57" s="2"/>
      <c r="CSO57" s="2"/>
      <c r="CSP57" s="2"/>
      <c r="CSQ57" s="2"/>
      <c r="CSR57" s="2"/>
      <c r="CSS57" s="2"/>
      <c r="CST57" s="2"/>
      <c r="CSU57" s="2"/>
      <c r="CSV57" s="2"/>
      <c r="CSW57" s="2"/>
      <c r="CSX57" s="2"/>
      <c r="CSY57" s="2"/>
      <c r="CSZ57" s="2"/>
      <c r="CTA57" s="2"/>
      <c r="CTB57" s="2"/>
      <c r="CTC57" s="2"/>
      <c r="CTD57" s="2"/>
      <c r="CTE57" s="2"/>
      <c r="CTF57" s="2"/>
      <c r="CTG57" s="2"/>
      <c r="CTH57" s="2"/>
      <c r="CTI57" s="2"/>
      <c r="CTJ57" s="2"/>
      <c r="CTK57" s="2"/>
      <c r="CTL57" s="2"/>
      <c r="CTM57" s="2"/>
      <c r="CTN57" s="2"/>
      <c r="CTO57" s="2"/>
      <c r="CTP57" s="2"/>
      <c r="CTQ57" s="2"/>
      <c r="CTR57" s="2"/>
      <c r="CTS57" s="2"/>
      <c r="CTT57" s="2"/>
      <c r="CTU57" s="2"/>
      <c r="CTV57" s="2"/>
      <c r="CTW57" s="2"/>
      <c r="CTX57" s="2"/>
      <c r="CTY57" s="2"/>
      <c r="CTZ57" s="2"/>
      <c r="CUA57" s="2"/>
      <c r="CUB57" s="2"/>
      <c r="CUC57" s="2"/>
      <c r="CUD57" s="2"/>
      <c r="CUE57" s="2"/>
      <c r="CUF57" s="2"/>
      <c r="CUG57" s="2"/>
      <c r="CUH57" s="2"/>
      <c r="CUI57" s="2"/>
      <c r="CUJ57" s="2"/>
      <c r="CUK57" s="2"/>
      <c r="CUL57" s="2"/>
      <c r="CUM57" s="2"/>
      <c r="CUN57" s="2"/>
      <c r="CUO57" s="2"/>
      <c r="CUP57" s="2"/>
      <c r="CUQ57" s="2"/>
      <c r="CUR57" s="2"/>
      <c r="CUS57" s="2"/>
      <c r="CUT57" s="2"/>
      <c r="CUU57" s="2"/>
      <c r="CUV57" s="2"/>
      <c r="CUW57" s="2"/>
      <c r="CUX57" s="2"/>
      <c r="CUY57" s="2"/>
      <c r="CUZ57" s="2"/>
      <c r="CVA57" s="2"/>
      <c r="CVB57" s="2"/>
      <c r="CVC57" s="2"/>
      <c r="CVD57" s="2"/>
      <c r="CVE57" s="2"/>
      <c r="CVF57" s="2"/>
      <c r="CVG57" s="2"/>
      <c r="CVH57" s="2"/>
      <c r="CVI57" s="2"/>
      <c r="CVJ57" s="2"/>
      <c r="CVK57" s="2"/>
      <c r="CVL57" s="2"/>
      <c r="CVM57" s="2"/>
      <c r="CVN57" s="2"/>
      <c r="CVO57" s="2"/>
      <c r="CVP57" s="2"/>
      <c r="CVQ57" s="2"/>
      <c r="CVR57" s="2"/>
      <c r="CVS57" s="2"/>
      <c r="CVT57" s="2"/>
      <c r="CVU57" s="2"/>
      <c r="CVV57" s="2"/>
      <c r="CVW57" s="2"/>
      <c r="CVX57" s="2"/>
      <c r="CVY57" s="2"/>
      <c r="CVZ57" s="2"/>
      <c r="CWA57" s="2"/>
      <c r="CWB57" s="2"/>
      <c r="CWC57" s="2"/>
      <c r="CWD57" s="2"/>
      <c r="CWE57" s="2"/>
      <c r="CWF57" s="2"/>
      <c r="CWG57" s="2"/>
      <c r="CWH57" s="2"/>
      <c r="CWI57" s="2"/>
      <c r="CWJ57" s="2"/>
      <c r="CWK57" s="2"/>
      <c r="CWL57" s="2"/>
      <c r="CWM57" s="2"/>
      <c r="CWN57" s="2"/>
      <c r="CWO57" s="2"/>
      <c r="CWP57" s="2"/>
      <c r="CWQ57" s="2"/>
      <c r="CWR57" s="2"/>
      <c r="CWS57" s="2"/>
      <c r="CWT57" s="2"/>
      <c r="CWU57" s="2"/>
      <c r="CWV57" s="2"/>
      <c r="CWW57" s="2"/>
      <c r="CWX57" s="2"/>
      <c r="CWY57" s="2"/>
      <c r="CWZ57" s="2"/>
      <c r="CXA57" s="2"/>
      <c r="CXB57" s="2"/>
      <c r="CXC57" s="2"/>
      <c r="CXD57" s="2"/>
      <c r="CXE57" s="2"/>
      <c r="CXF57" s="2"/>
      <c r="CXG57" s="2"/>
      <c r="CXH57" s="2"/>
      <c r="CXI57" s="2"/>
      <c r="CXJ57" s="2"/>
      <c r="CXK57" s="2"/>
      <c r="CXL57" s="2"/>
      <c r="CXM57" s="2"/>
      <c r="CXN57" s="2"/>
      <c r="CXO57" s="2"/>
      <c r="CXP57" s="2"/>
      <c r="CXQ57" s="2"/>
      <c r="CXR57" s="2"/>
      <c r="CXS57" s="2"/>
      <c r="CXT57" s="2"/>
      <c r="CXU57" s="2"/>
      <c r="CXV57" s="2"/>
      <c r="CXW57" s="2"/>
      <c r="CXX57" s="2"/>
      <c r="CXY57" s="2"/>
      <c r="CXZ57" s="2"/>
      <c r="CYA57" s="2"/>
      <c r="CYB57" s="2"/>
      <c r="CYC57" s="2"/>
      <c r="CYD57" s="2"/>
      <c r="CYE57" s="2"/>
      <c r="CYF57" s="2"/>
      <c r="CYG57" s="2"/>
      <c r="CYH57" s="2"/>
      <c r="CYI57" s="2"/>
      <c r="CYJ57" s="2"/>
      <c r="CYK57" s="2"/>
      <c r="CYL57" s="2"/>
      <c r="CYM57" s="2"/>
      <c r="CYN57" s="2"/>
      <c r="CYO57" s="2"/>
      <c r="CYP57" s="2"/>
      <c r="CYQ57" s="2"/>
      <c r="CYR57" s="2"/>
      <c r="CYS57" s="2"/>
      <c r="CYT57" s="2"/>
      <c r="CYU57" s="2"/>
      <c r="CYV57" s="2"/>
      <c r="CYW57" s="2"/>
      <c r="CYX57" s="2"/>
      <c r="CYY57" s="2"/>
      <c r="CYZ57" s="2"/>
      <c r="CZA57" s="2"/>
      <c r="CZB57" s="2"/>
      <c r="CZC57" s="2"/>
      <c r="CZD57" s="2"/>
      <c r="CZE57" s="2"/>
      <c r="CZF57" s="2"/>
      <c r="CZG57" s="2"/>
      <c r="CZH57" s="2"/>
      <c r="CZI57" s="2"/>
      <c r="CZJ57" s="2"/>
      <c r="CZK57" s="2"/>
      <c r="CZL57" s="2"/>
      <c r="CZM57" s="2"/>
      <c r="CZN57" s="2"/>
      <c r="CZO57" s="2"/>
      <c r="CZP57" s="2"/>
      <c r="CZQ57" s="2"/>
      <c r="CZR57" s="2"/>
      <c r="CZS57" s="2"/>
      <c r="CZT57" s="2"/>
      <c r="CZU57" s="2"/>
      <c r="CZV57" s="2"/>
      <c r="CZW57" s="2"/>
      <c r="CZX57" s="2"/>
      <c r="CZY57" s="2"/>
      <c r="CZZ57" s="2"/>
      <c r="DAA57" s="2"/>
      <c r="DAB57" s="2"/>
      <c r="DAC57" s="2"/>
      <c r="DAD57" s="2"/>
      <c r="DAE57" s="2"/>
      <c r="DAF57" s="2"/>
      <c r="DAG57" s="2"/>
      <c r="DAH57" s="2"/>
      <c r="DAI57" s="2"/>
      <c r="DAJ57" s="2"/>
      <c r="DAK57" s="2"/>
      <c r="DAL57" s="2"/>
      <c r="DAM57" s="2"/>
      <c r="DAN57" s="2"/>
      <c r="DAO57" s="2"/>
      <c r="DAP57" s="2"/>
      <c r="DAQ57" s="2"/>
      <c r="DAR57" s="2"/>
      <c r="DAS57" s="2"/>
      <c r="DAT57" s="2"/>
      <c r="DAU57" s="2"/>
      <c r="DAV57" s="2"/>
      <c r="DAW57" s="2"/>
      <c r="DAX57" s="2"/>
      <c r="DAY57" s="2"/>
      <c r="DAZ57" s="2"/>
      <c r="DBA57" s="2"/>
      <c r="DBB57" s="2"/>
      <c r="DBC57" s="2"/>
      <c r="DBD57" s="2"/>
      <c r="DBE57" s="2"/>
      <c r="DBF57" s="2"/>
      <c r="DBG57" s="2"/>
      <c r="DBH57" s="2"/>
      <c r="DBI57" s="2"/>
      <c r="DBJ57" s="2"/>
      <c r="DBK57" s="2"/>
      <c r="DBL57" s="2"/>
      <c r="DBM57" s="2"/>
      <c r="DBN57" s="2"/>
      <c r="DBO57" s="2"/>
      <c r="DBP57" s="2"/>
      <c r="DBQ57" s="2"/>
      <c r="DBR57" s="2"/>
      <c r="DBS57" s="2"/>
      <c r="DBT57" s="2"/>
      <c r="DBU57" s="2"/>
      <c r="DBV57" s="2"/>
      <c r="DBW57" s="2"/>
      <c r="DBX57" s="2"/>
      <c r="DBY57" s="2"/>
      <c r="DBZ57" s="2"/>
      <c r="DCA57" s="2"/>
      <c r="DCB57" s="2"/>
      <c r="DCC57" s="2"/>
      <c r="DCD57" s="2"/>
      <c r="DCE57" s="2"/>
      <c r="DCF57" s="2"/>
      <c r="DCG57" s="2"/>
      <c r="DCH57" s="2"/>
      <c r="DCI57" s="2"/>
      <c r="DCJ57" s="2"/>
      <c r="DCK57" s="2"/>
      <c r="DCL57" s="2"/>
      <c r="DCM57" s="2"/>
      <c r="DCN57" s="2"/>
      <c r="DCO57" s="2"/>
      <c r="DCP57" s="2"/>
      <c r="DCQ57" s="2"/>
      <c r="DCR57" s="2"/>
      <c r="DCS57" s="2"/>
      <c r="DCT57" s="2"/>
      <c r="DCU57" s="2"/>
      <c r="DCV57" s="2"/>
      <c r="DCW57" s="2"/>
      <c r="DCX57" s="2"/>
      <c r="DCY57" s="2"/>
      <c r="DCZ57" s="2"/>
      <c r="DDA57" s="2"/>
      <c r="DDB57" s="2"/>
      <c r="DDC57" s="2"/>
      <c r="DDD57" s="2"/>
      <c r="DDE57" s="2"/>
      <c r="DDF57" s="2"/>
      <c r="DDG57" s="2"/>
      <c r="DDH57" s="2"/>
      <c r="DDI57" s="2"/>
      <c r="DDJ57" s="2"/>
      <c r="DDK57" s="2"/>
      <c r="DDL57" s="2"/>
      <c r="DDM57" s="2"/>
      <c r="DDN57" s="2"/>
      <c r="DDO57" s="2"/>
      <c r="DDP57" s="2"/>
      <c r="DDQ57" s="2"/>
      <c r="DDR57" s="2"/>
      <c r="DDS57" s="2"/>
      <c r="DDT57" s="2"/>
      <c r="DDU57" s="2"/>
      <c r="DDV57" s="2"/>
      <c r="DDW57" s="2"/>
      <c r="DDX57" s="2"/>
      <c r="DDY57" s="2"/>
      <c r="DDZ57" s="2"/>
      <c r="DEA57" s="2"/>
      <c r="DEB57" s="2"/>
      <c r="DEC57" s="2"/>
      <c r="DED57" s="2"/>
      <c r="DEE57" s="2"/>
      <c r="DEF57" s="2"/>
      <c r="DEG57" s="2"/>
      <c r="DEH57" s="2"/>
      <c r="DEI57" s="2"/>
      <c r="DEJ57" s="2"/>
      <c r="DEK57" s="2"/>
      <c r="DEL57" s="2"/>
      <c r="DEM57" s="2"/>
      <c r="DEN57" s="2"/>
      <c r="DEO57" s="2"/>
      <c r="DEP57" s="2"/>
      <c r="DEQ57" s="2"/>
      <c r="DER57" s="2"/>
      <c r="DES57" s="2"/>
      <c r="DET57" s="2"/>
      <c r="DEU57" s="2"/>
      <c r="DEV57" s="2"/>
      <c r="DEW57" s="2"/>
      <c r="DEX57" s="2"/>
      <c r="DEY57" s="2"/>
      <c r="DEZ57" s="2"/>
      <c r="DFA57" s="2"/>
      <c r="DFB57" s="2"/>
      <c r="DFC57" s="2"/>
      <c r="DFD57" s="2"/>
      <c r="DFE57" s="2"/>
      <c r="DFF57" s="2"/>
      <c r="DFG57" s="2"/>
      <c r="DFH57" s="2"/>
      <c r="DFI57" s="2"/>
      <c r="DFJ57" s="2"/>
      <c r="DFK57" s="2"/>
      <c r="DFL57" s="2"/>
      <c r="DFM57" s="2"/>
      <c r="DFN57" s="2"/>
      <c r="DFO57" s="2"/>
      <c r="DFP57" s="2"/>
      <c r="DFQ57" s="2"/>
      <c r="DFR57" s="2"/>
      <c r="DFS57" s="2"/>
      <c r="DFT57" s="2"/>
      <c r="DFU57" s="2"/>
      <c r="DFV57" s="2"/>
      <c r="DFW57" s="2"/>
      <c r="DFX57" s="2"/>
      <c r="DFY57" s="2"/>
      <c r="DFZ57" s="2"/>
      <c r="DGA57" s="2"/>
      <c r="DGB57" s="2"/>
      <c r="DGC57" s="2"/>
      <c r="DGD57" s="2"/>
      <c r="DGE57" s="2"/>
      <c r="DGF57" s="2"/>
      <c r="DGG57" s="2"/>
      <c r="DGH57" s="2"/>
      <c r="DGI57" s="2"/>
      <c r="DGJ57" s="2"/>
      <c r="DGK57" s="2"/>
      <c r="DGL57" s="2"/>
      <c r="DGM57" s="2"/>
      <c r="DGN57" s="2"/>
      <c r="DGO57" s="2"/>
      <c r="DGP57" s="2"/>
      <c r="DGQ57" s="2"/>
      <c r="DGR57" s="2"/>
      <c r="DGS57" s="2"/>
      <c r="DGT57" s="2"/>
      <c r="DGU57" s="2"/>
      <c r="DGV57" s="2"/>
      <c r="DGW57" s="2"/>
      <c r="DGX57" s="2"/>
      <c r="DGY57" s="2"/>
      <c r="DGZ57" s="2"/>
      <c r="DHA57" s="2"/>
      <c r="DHB57" s="2"/>
      <c r="DHC57" s="2"/>
      <c r="DHD57" s="2"/>
      <c r="DHE57" s="2"/>
      <c r="DHF57" s="2"/>
      <c r="DHG57" s="2"/>
      <c r="DHH57" s="2"/>
      <c r="DHI57" s="2"/>
      <c r="DHJ57" s="2"/>
      <c r="DHK57" s="2"/>
      <c r="DHL57" s="2"/>
      <c r="DHM57" s="2"/>
      <c r="DHN57" s="2"/>
      <c r="DHO57" s="2"/>
      <c r="DHP57" s="2"/>
      <c r="DHQ57" s="2"/>
      <c r="DHR57" s="2"/>
      <c r="DHS57" s="2"/>
      <c r="DHT57" s="2"/>
      <c r="DHU57" s="2"/>
      <c r="DHV57" s="2"/>
      <c r="DHW57" s="2"/>
      <c r="DHX57" s="2"/>
      <c r="DHY57" s="2"/>
      <c r="DHZ57" s="2"/>
      <c r="DIA57" s="2"/>
      <c r="DIB57" s="2"/>
      <c r="DIC57" s="2"/>
      <c r="DID57" s="2"/>
      <c r="DIE57" s="2"/>
      <c r="DIF57" s="2"/>
      <c r="DIG57" s="2"/>
      <c r="DIH57" s="2"/>
      <c r="DII57" s="2"/>
      <c r="DIJ57" s="2"/>
      <c r="DIK57" s="2"/>
      <c r="DIL57" s="2"/>
      <c r="DIM57" s="2"/>
      <c r="DIN57" s="2"/>
      <c r="DIO57" s="2"/>
      <c r="DIP57" s="2"/>
      <c r="DIQ57" s="2"/>
      <c r="DIR57" s="2"/>
      <c r="DIS57" s="2"/>
      <c r="DIT57" s="2"/>
      <c r="DIU57" s="2"/>
      <c r="DIV57" s="2"/>
      <c r="DIW57" s="2"/>
      <c r="DIX57" s="2"/>
      <c r="DIY57" s="2"/>
      <c r="DIZ57" s="2"/>
      <c r="DJA57" s="2"/>
      <c r="DJB57" s="2"/>
      <c r="DJC57" s="2"/>
      <c r="DJD57" s="2"/>
      <c r="DJE57" s="2"/>
      <c r="DJF57" s="2"/>
      <c r="DJG57" s="2"/>
      <c r="DJH57" s="2"/>
      <c r="DJI57" s="2"/>
      <c r="DJJ57" s="2"/>
      <c r="DJK57" s="2"/>
      <c r="DJL57" s="2"/>
      <c r="DJM57" s="2"/>
      <c r="DJN57" s="2"/>
      <c r="DJO57" s="2"/>
      <c r="DJP57" s="2"/>
      <c r="DJQ57" s="2"/>
      <c r="DJR57" s="2"/>
      <c r="DJS57" s="2"/>
      <c r="DJT57" s="2"/>
      <c r="DJU57" s="2"/>
      <c r="DJV57" s="2"/>
      <c r="DJW57" s="2"/>
      <c r="DJX57" s="2"/>
      <c r="DJY57" s="2"/>
      <c r="DJZ57" s="2"/>
      <c r="DKA57" s="2"/>
      <c r="DKB57" s="2"/>
      <c r="DKC57" s="2"/>
      <c r="DKD57" s="2"/>
      <c r="DKE57" s="2"/>
      <c r="DKF57" s="2"/>
      <c r="DKG57" s="2"/>
      <c r="DKH57" s="2"/>
      <c r="DKI57" s="2"/>
      <c r="DKJ57" s="2"/>
      <c r="DKK57" s="2"/>
      <c r="DKL57" s="2"/>
      <c r="DKM57" s="2"/>
      <c r="DKN57" s="2"/>
      <c r="DKO57" s="2"/>
      <c r="DKP57" s="2"/>
      <c r="DKQ57" s="2"/>
      <c r="DKR57" s="2"/>
      <c r="DKS57" s="2"/>
      <c r="DKT57" s="2"/>
      <c r="DKU57" s="2"/>
      <c r="DKV57" s="2"/>
      <c r="DKW57" s="2"/>
      <c r="DKX57" s="2"/>
      <c r="DKY57" s="2"/>
      <c r="DKZ57" s="2"/>
      <c r="DLA57" s="2"/>
      <c r="DLB57" s="2"/>
      <c r="DLC57" s="2"/>
      <c r="DLD57" s="2"/>
      <c r="DLE57" s="2"/>
      <c r="DLF57" s="2"/>
      <c r="DLG57" s="2"/>
      <c r="DLH57" s="2"/>
      <c r="DLI57" s="2"/>
      <c r="DLJ57" s="2"/>
      <c r="DLK57" s="2"/>
      <c r="DLL57" s="2"/>
      <c r="DLM57" s="2"/>
      <c r="DLN57" s="2"/>
      <c r="DLO57" s="2"/>
      <c r="DLP57" s="2"/>
      <c r="DLQ57" s="2"/>
      <c r="DLR57" s="2"/>
      <c r="DLS57" s="2"/>
      <c r="DLT57" s="2"/>
      <c r="DLU57" s="2"/>
      <c r="DLV57" s="2"/>
      <c r="DLW57" s="2"/>
      <c r="DLX57" s="2"/>
      <c r="DLY57" s="2"/>
      <c r="DLZ57" s="2"/>
      <c r="DMA57" s="2"/>
      <c r="DMB57" s="2"/>
      <c r="DMC57" s="2"/>
      <c r="DMD57" s="2"/>
      <c r="DME57" s="2"/>
      <c r="DMF57" s="2"/>
      <c r="DMG57" s="2"/>
      <c r="DMH57" s="2"/>
      <c r="DMI57" s="2"/>
      <c r="DMJ57" s="2"/>
      <c r="DMK57" s="2"/>
      <c r="DML57" s="2"/>
      <c r="DMM57" s="2"/>
      <c r="DMN57" s="2"/>
      <c r="DMO57" s="2"/>
      <c r="DMP57" s="2"/>
      <c r="DMQ57" s="2"/>
      <c r="DMR57" s="2"/>
      <c r="DMS57" s="2"/>
      <c r="DMT57" s="2"/>
      <c r="DMU57" s="2"/>
      <c r="DMV57" s="2"/>
      <c r="DMW57" s="2"/>
      <c r="DMX57" s="2"/>
      <c r="DMY57" s="2"/>
      <c r="DMZ57" s="2"/>
      <c r="DNA57" s="2"/>
      <c r="DNB57" s="2"/>
      <c r="DNC57" s="2"/>
      <c r="DND57" s="2"/>
      <c r="DNE57" s="2"/>
      <c r="DNF57" s="2"/>
      <c r="DNG57" s="2"/>
      <c r="DNH57" s="2"/>
      <c r="DNI57" s="2"/>
      <c r="DNJ57" s="2"/>
      <c r="DNK57" s="2"/>
      <c r="DNL57" s="2"/>
      <c r="DNM57" s="2"/>
      <c r="DNN57" s="2"/>
      <c r="DNO57" s="2"/>
      <c r="DNP57" s="2"/>
      <c r="DNQ57" s="2"/>
      <c r="DNR57" s="2"/>
      <c r="DNS57" s="2"/>
      <c r="DNT57" s="2"/>
      <c r="DNU57" s="2"/>
      <c r="DNV57" s="2"/>
      <c r="DNW57" s="2"/>
      <c r="DNX57" s="2"/>
      <c r="DNY57" s="2"/>
      <c r="DNZ57" s="2"/>
      <c r="DOA57" s="2"/>
      <c r="DOB57" s="2"/>
      <c r="DOC57" s="2"/>
      <c r="DOD57" s="2"/>
      <c r="DOE57" s="2"/>
      <c r="DOF57" s="2"/>
      <c r="DOG57" s="2"/>
      <c r="DOH57" s="2"/>
      <c r="DOI57" s="2"/>
      <c r="DOJ57" s="2"/>
      <c r="DOK57" s="2"/>
      <c r="DOL57" s="2"/>
      <c r="DOM57" s="2"/>
      <c r="DON57" s="2"/>
      <c r="DOO57" s="2"/>
      <c r="DOP57" s="2"/>
      <c r="DOQ57" s="2"/>
      <c r="DOR57" s="2"/>
      <c r="DOS57" s="2"/>
      <c r="DOT57" s="2"/>
      <c r="DOU57" s="2"/>
      <c r="DOV57" s="2"/>
      <c r="DOW57" s="2"/>
      <c r="DOX57" s="2"/>
      <c r="DOY57" s="2"/>
      <c r="DOZ57" s="2"/>
      <c r="DPA57" s="2"/>
      <c r="DPB57" s="2"/>
      <c r="DPC57" s="2"/>
      <c r="DPD57" s="2"/>
      <c r="DPE57" s="2"/>
      <c r="DPF57" s="2"/>
      <c r="DPG57" s="2"/>
      <c r="DPH57" s="2"/>
      <c r="DPI57" s="2"/>
      <c r="DPJ57" s="2"/>
      <c r="DPK57" s="2"/>
      <c r="DPL57" s="2"/>
      <c r="DPM57" s="2"/>
      <c r="DPN57" s="2"/>
      <c r="DPO57" s="2"/>
      <c r="DPP57" s="2"/>
      <c r="DPQ57" s="2"/>
      <c r="DPR57" s="2"/>
      <c r="DPS57" s="2"/>
      <c r="DPT57" s="2"/>
      <c r="DPU57" s="2"/>
      <c r="DPV57" s="2"/>
      <c r="DPW57" s="2"/>
      <c r="DPX57" s="2"/>
      <c r="DPY57" s="2"/>
      <c r="DPZ57" s="2"/>
      <c r="DQA57" s="2"/>
      <c r="DQB57" s="2"/>
      <c r="DQC57" s="2"/>
      <c r="DQD57" s="2"/>
      <c r="DQE57" s="2"/>
      <c r="DQF57" s="2"/>
      <c r="DQG57" s="2"/>
      <c r="DQH57" s="2"/>
      <c r="DQI57" s="2"/>
      <c r="DQJ57" s="2"/>
      <c r="DQK57" s="2"/>
      <c r="DQL57" s="2"/>
      <c r="DQM57" s="2"/>
      <c r="DQN57" s="2"/>
      <c r="DQO57" s="2"/>
      <c r="DQP57" s="2"/>
      <c r="DQQ57" s="2"/>
      <c r="DQR57" s="2"/>
      <c r="DQS57" s="2"/>
      <c r="DQT57" s="2"/>
      <c r="DQU57" s="2"/>
      <c r="DQV57" s="2"/>
      <c r="DQW57" s="2"/>
      <c r="DQX57" s="2"/>
      <c r="DQY57" s="2"/>
      <c r="DQZ57" s="2"/>
      <c r="DRA57" s="2"/>
      <c r="DRB57" s="2"/>
      <c r="DRC57" s="2"/>
      <c r="DRD57" s="2"/>
      <c r="DRE57" s="2"/>
      <c r="DRF57" s="2"/>
      <c r="DRG57" s="2"/>
      <c r="DRH57" s="2"/>
      <c r="DRI57" s="2"/>
      <c r="DRJ57" s="2"/>
      <c r="DRK57" s="2"/>
      <c r="DRL57" s="2"/>
      <c r="DRM57" s="2"/>
      <c r="DRN57" s="2"/>
      <c r="DRO57" s="2"/>
      <c r="DRP57" s="2"/>
      <c r="DRQ57" s="2"/>
      <c r="DRR57" s="2"/>
      <c r="DRS57" s="2"/>
      <c r="DRT57" s="2"/>
      <c r="DRU57" s="2"/>
      <c r="DRV57" s="2"/>
      <c r="DRW57" s="2"/>
      <c r="DRX57" s="2"/>
      <c r="DRY57" s="2"/>
      <c r="DRZ57" s="2"/>
      <c r="DSA57" s="2"/>
      <c r="DSB57" s="2"/>
      <c r="DSC57" s="2"/>
      <c r="DSD57" s="2"/>
      <c r="DSE57" s="2"/>
      <c r="DSF57" s="2"/>
      <c r="DSG57" s="2"/>
      <c r="DSH57" s="2"/>
      <c r="DSI57" s="2"/>
      <c r="DSJ57" s="2"/>
      <c r="DSK57" s="2"/>
      <c r="DSL57" s="2"/>
      <c r="DSM57" s="2"/>
      <c r="DSN57" s="2"/>
      <c r="DSO57" s="2"/>
      <c r="DSP57" s="2"/>
      <c r="DSQ57" s="2"/>
      <c r="DSR57" s="2"/>
      <c r="DSS57" s="2"/>
      <c r="DST57" s="2"/>
      <c r="DSU57" s="2"/>
      <c r="DSV57" s="2"/>
      <c r="DSW57" s="2"/>
      <c r="DSX57" s="2"/>
      <c r="DSY57" s="2"/>
      <c r="DSZ57" s="2"/>
      <c r="DTA57" s="2"/>
      <c r="DTB57" s="2"/>
      <c r="DTC57" s="2"/>
      <c r="DTD57" s="2"/>
      <c r="DTE57" s="2"/>
      <c r="DTF57" s="2"/>
      <c r="DTG57" s="2"/>
      <c r="DTH57" s="2"/>
      <c r="DTI57" s="2"/>
      <c r="DTJ57" s="2"/>
      <c r="DTK57" s="2"/>
      <c r="DTL57" s="2"/>
      <c r="DTM57" s="2"/>
      <c r="DTN57" s="2"/>
      <c r="DTO57" s="2"/>
      <c r="DTP57" s="2"/>
      <c r="DTQ57" s="2"/>
      <c r="DTR57" s="2"/>
      <c r="DTS57" s="2"/>
      <c r="DTT57" s="2"/>
      <c r="DTU57" s="2"/>
      <c r="DTV57" s="2"/>
      <c r="DTW57" s="2"/>
      <c r="DTX57" s="2"/>
      <c r="DTY57" s="2"/>
      <c r="DTZ57" s="2"/>
      <c r="DUA57" s="2"/>
      <c r="DUB57" s="2"/>
      <c r="DUC57" s="2"/>
      <c r="DUD57" s="2"/>
      <c r="DUE57" s="2"/>
      <c r="DUF57" s="2"/>
      <c r="DUG57" s="2"/>
      <c r="DUH57" s="2"/>
      <c r="DUI57" s="2"/>
      <c r="DUJ57" s="2"/>
      <c r="DUK57" s="2"/>
      <c r="DUL57" s="2"/>
      <c r="DUM57" s="2"/>
      <c r="DUN57" s="2"/>
      <c r="DUO57" s="2"/>
      <c r="DUP57" s="2"/>
      <c r="DUQ57" s="2"/>
      <c r="DUR57" s="2"/>
      <c r="DUS57" s="2"/>
      <c r="DUT57" s="2"/>
      <c r="DUU57" s="2"/>
      <c r="DUV57" s="2"/>
      <c r="DUW57" s="2"/>
      <c r="DUX57" s="2"/>
      <c r="DUY57" s="2"/>
      <c r="DUZ57" s="2"/>
      <c r="DVA57" s="2"/>
      <c r="DVB57" s="2"/>
      <c r="DVC57" s="2"/>
      <c r="DVD57" s="2"/>
      <c r="DVE57" s="2"/>
      <c r="DVF57" s="2"/>
      <c r="DVG57" s="2"/>
      <c r="DVH57" s="2"/>
      <c r="DVI57" s="2"/>
      <c r="DVJ57" s="2"/>
      <c r="DVK57" s="2"/>
      <c r="DVL57" s="2"/>
      <c r="DVM57" s="2"/>
      <c r="DVN57" s="2"/>
      <c r="DVO57" s="2"/>
      <c r="DVP57" s="2"/>
      <c r="DVQ57" s="2"/>
      <c r="DVR57" s="2"/>
      <c r="DVS57" s="2"/>
      <c r="DVT57" s="2"/>
      <c r="DVU57" s="2"/>
      <c r="DVV57" s="2"/>
      <c r="DVW57" s="2"/>
      <c r="DVX57" s="2"/>
      <c r="DVY57" s="2"/>
      <c r="DVZ57" s="2"/>
      <c r="DWA57" s="2"/>
      <c r="DWB57" s="2"/>
      <c r="DWC57" s="2"/>
      <c r="DWD57" s="2"/>
      <c r="DWE57" s="2"/>
      <c r="DWF57" s="2"/>
      <c r="DWG57" s="2"/>
      <c r="DWH57" s="2"/>
      <c r="DWI57" s="2"/>
      <c r="DWJ57" s="2"/>
      <c r="DWK57" s="2"/>
      <c r="DWL57" s="2"/>
      <c r="DWM57" s="2"/>
      <c r="DWN57" s="2"/>
      <c r="DWO57" s="2"/>
      <c r="DWP57" s="2"/>
      <c r="DWQ57" s="2"/>
      <c r="DWR57" s="2"/>
      <c r="DWS57" s="2"/>
      <c r="DWT57" s="2"/>
      <c r="DWU57" s="2"/>
      <c r="DWV57" s="2"/>
      <c r="DWW57" s="2"/>
      <c r="DWX57" s="2"/>
      <c r="DWY57" s="2"/>
      <c r="DWZ57" s="2"/>
      <c r="DXA57" s="2"/>
      <c r="DXB57" s="2"/>
      <c r="DXC57" s="2"/>
      <c r="DXD57" s="2"/>
      <c r="DXE57" s="2"/>
      <c r="DXF57" s="2"/>
      <c r="DXG57" s="2"/>
      <c r="DXH57" s="2"/>
      <c r="DXI57" s="2"/>
      <c r="DXJ57" s="2"/>
      <c r="DXK57" s="2"/>
      <c r="DXL57" s="2"/>
      <c r="DXM57" s="2"/>
      <c r="DXN57" s="2"/>
      <c r="DXO57" s="2"/>
      <c r="DXP57" s="2"/>
      <c r="DXQ57" s="2"/>
      <c r="DXR57" s="2"/>
      <c r="DXS57" s="2"/>
      <c r="DXT57" s="2"/>
      <c r="DXU57" s="2"/>
      <c r="DXV57" s="2"/>
      <c r="DXW57" s="2"/>
      <c r="DXX57" s="2"/>
      <c r="DXY57" s="2"/>
      <c r="DXZ57" s="2"/>
      <c r="DYA57" s="2"/>
      <c r="DYB57" s="2"/>
      <c r="DYC57" s="2"/>
      <c r="DYD57" s="2"/>
      <c r="DYE57" s="2"/>
      <c r="DYF57" s="2"/>
      <c r="DYG57" s="2"/>
      <c r="DYH57" s="2"/>
      <c r="DYI57" s="2"/>
      <c r="DYJ57" s="2"/>
      <c r="DYK57" s="2"/>
      <c r="DYL57" s="2"/>
      <c r="DYM57" s="2"/>
      <c r="DYN57" s="2"/>
      <c r="DYO57" s="2"/>
      <c r="DYP57" s="2"/>
      <c r="DYQ57" s="2"/>
      <c r="DYR57" s="2"/>
      <c r="DYS57" s="2"/>
      <c r="DYT57" s="2"/>
      <c r="DYU57" s="2"/>
      <c r="DYV57" s="2"/>
      <c r="DYW57" s="2"/>
      <c r="DYX57" s="2"/>
      <c r="DYY57" s="2"/>
      <c r="DYZ57" s="2"/>
      <c r="DZA57" s="2"/>
      <c r="DZB57" s="2"/>
      <c r="DZC57" s="2"/>
      <c r="DZD57" s="2"/>
      <c r="DZE57" s="2"/>
      <c r="DZF57" s="2"/>
      <c r="DZG57" s="2"/>
      <c r="DZH57" s="2"/>
      <c r="DZI57" s="2"/>
      <c r="DZJ57" s="2"/>
      <c r="DZK57" s="2"/>
      <c r="DZL57" s="2"/>
      <c r="DZM57" s="2"/>
      <c r="DZN57" s="2"/>
      <c r="DZO57" s="2"/>
      <c r="DZP57" s="2"/>
      <c r="DZQ57" s="2"/>
      <c r="DZR57" s="2"/>
      <c r="DZS57" s="2"/>
      <c r="DZT57" s="2"/>
      <c r="DZU57" s="2"/>
      <c r="DZV57" s="2"/>
      <c r="DZW57" s="2"/>
      <c r="DZX57" s="2"/>
      <c r="DZY57" s="2"/>
      <c r="DZZ57" s="2"/>
      <c r="EAA57" s="2"/>
      <c r="EAB57" s="2"/>
      <c r="EAC57" s="2"/>
      <c r="EAD57" s="2"/>
      <c r="EAE57" s="2"/>
      <c r="EAF57" s="2"/>
      <c r="EAG57" s="2"/>
      <c r="EAH57" s="2"/>
      <c r="EAI57" s="2"/>
      <c r="EAJ57" s="2"/>
      <c r="EAK57" s="2"/>
      <c r="EAL57" s="2"/>
      <c r="EAM57" s="2"/>
      <c r="EAN57" s="2"/>
      <c r="EAO57" s="2"/>
      <c r="EAP57" s="2"/>
      <c r="EAQ57" s="2"/>
      <c r="EAR57" s="2"/>
      <c r="EAS57" s="2"/>
      <c r="EAT57" s="2"/>
      <c r="EAU57" s="2"/>
      <c r="EAV57" s="2"/>
      <c r="EAW57" s="2"/>
      <c r="EAX57" s="2"/>
      <c r="EAY57" s="2"/>
      <c r="EAZ57" s="2"/>
      <c r="EBA57" s="2"/>
      <c r="EBB57" s="2"/>
      <c r="EBC57" s="2"/>
      <c r="EBD57" s="2"/>
      <c r="EBE57" s="2"/>
      <c r="EBF57" s="2"/>
      <c r="EBG57" s="2"/>
      <c r="EBH57" s="2"/>
      <c r="EBI57" s="2"/>
      <c r="EBJ57" s="2"/>
      <c r="EBK57" s="2"/>
      <c r="EBL57" s="2"/>
      <c r="EBM57" s="2"/>
      <c r="EBN57" s="2"/>
      <c r="EBO57" s="2"/>
      <c r="EBP57" s="2"/>
      <c r="EBQ57" s="2"/>
      <c r="EBR57" s="2"/>
      <c r="EBS57" s="2"/>
      <c r="EBT57" s="2"/>
      <c r="EBU57" s="2"/>
      <c r="EBV57" s="2"/>
      <c r="EBW57" s="2"/>
      <c r="EBX57" s="2"/>
      <c r="EBY57" s="2"/>
      <c r="EBZ57" s="2"/>
      <c r="ECA57" s="2"/>
      <c r="ECB57" s="2"/>
      <c r="ECC57" s="2"/>
      <c r="ECD57" s="2"/>
      <c r="ECE57" s="2"/>
      <c r="ECF57" s="2"/>
      <c r="ECG57" s="2"/>
      <c r="ECH57" s="2"/>
      <c r="ECI57" s="2"/>
      <c r="ECJ57" s="2"/>
      <c r="ECK57" s="2"/>
      <c r="ECL57" s="2"/>
      <c r="ECM57" s="2"/>
      <c r="ECN57" s="2"/>
      <c r="ECO57" s="2"/>
      <c r="ECP57" s="2"/>
      <c r="ECQ57" s="2"/>
      <c r="ECR57" s="2"/>
      <c r="ECS57" s="2"/>
      <c r="ECT57" s="2"/>
      <c r="ECU57" s="2"/>
      <c r="ECV57" s="2"/>
      <c r="ECW57" s="2"/>
      <c r="ECX57" s="2"/>
      <c r="ECY57" s="2"/>
      <c r="ECZ57" s="2"/>
      <c r="EDA57" s="2"/>
      <c r="EDB57" s="2"/>
      <c r="EDC57" s="2"/>
      <c r="EDD57" s="2"/>
      <c r="EDE57" s="2"/>
      <c r="EDF57" s="2"/>
      <c r="EDG57" s="2"/>
      <c r="EDH57" s="2"/>
      <c r="EDI57" s="2"/>
      <c r="EDJ57" s="2"/>
      <c r="EDK57" s="2"/>
      <c r="EDL57" s="2"/>
      <c r="EDM57" s="2"/>
      <c r="EDN57" s="2"/>
      <c r="EDO57" s="2"/>
      <c r="EDP57" s="2"/>
      <c r="EDQ57" s="2"/>
      <c r="EDR57" s="2"/>
      <c r="EDS57" s="2"/>
      <c r="EDT57" s="2"/>
      <c r="EDU57" s="2"/>
      <c r="EDV57" s="2"/>
      <c r="EDW57" s="2"/>
      <c r="EDX57" s="2"/>
      <c r="EDY57" s="2"/>
      <c r="EDZ57" s="2"/>
      <c r="EEA57" s="2"/>
      <c r="EEB57" s="2"/>
      <c r="EEC57" s="2"/>
      <c r="EED57" s="2"/>
      <c r="EEE57" s="2"/>
      <c r="EEF57" s="2"/>
      <c r="EEG57" s="2"/>
      <c r="EEH57" s="2"/>
      <c r="EEI57" s="2"/>
      <c r="EEJ57" s="2"/>
      <c r="EEK57" s="2"/>
      <c r="EEL57" s="2"/>
      <c r="EEM57" s="2"/>
      <c r="EEN57" s="2"/>
      <c r="EEO57" s="2"/>
      <c r="EEP57" s="2"/>
      <c r="EEQ57" s="2"/>
      <c r="EER57" s="2"/>
      <c r="EES57" s="2"/>
      <c r="EET57" s="2"/>
      <c r="EEU57" s="2"/>
      <c r="EEV57" s="2"/>
      <c r="EEW57" s="2"/>
      <c r="EEX57" s="2"/>
      <c r="EEY57" s="2"/>
      <c r="EEZ57" s="2"/>
      <c r="EFA57" s="2"/>
      <c r="EFB57" s="2"/>
      <c r="EFC57" s="2"/>
      <c r="EFD57" s="2"/>
      <c r="EFE57" s="2"/>
      <c r="EFF57" s="2"/>
      <c r="EFG57" s="2"/>
      <c r="EFH57" s="2"/>
      <c r="EFI57" s="2"/>
      <c r="EFJ57" s="2"/>
      <c r="EFK57" s="2"/>
      <c r="EFL57" s="2"/>
      <c r="EFM57" s="2"/>
      <c r="EFN57" s="2"/>
      <c r="EFO57" s="2"/>
      <c r="EFP57" s="2"/>
      <c r="EFQ57" s="2"/>
      <c r="EFR57" s="2"/>
      <c r="EFS57" s="2"/>
      <c r="EFT57" s="2"/>
      <c r="EFU57" s="2"/>
      <c r="EFV57" s="2"/>
      <c r="EFW57" s="2"/>
      <c r="EFX57" s="2"/>
      <c r="EFY57" s="2"/>
      <c r="EFZ57" s="2"/>
      <c r="EGA57" s="2"/>
      <c r="EGB57" s="2"/>
      <c r="EGC57" s="2"/>
      <c r="EGD57" s="2"/>
      <c r="EGE57" s="2"/>
      <c r="EGF57" s="2"/>
      <c r="EGG57" s="2"/>
      <c r="EGH57" s="2"/>
      <c r="EGI57" s="2"/>
      <c r="EGJ57" s="2"/>
      <c r="EGK57" s="2"/>
      <c r="EGL57" s="2"/>
      <c r="EGM57" s="2"/>
      <c r="EGN57" s="2"/>
      <c r="EGO57" s="2"/>
      <c r="EGP57" s="2"/>
      <c r="EGQ57" s="2"/>
      <c r="EGR57" s="2"/>
      <c r="EGS57" s="2"/>
      <c r="EGT57" s="2"/>
      <c r="EGU57" s="2"/>
      <c r="EGV57" s="2"/>
      <c r="EGW57" s="2"/>
      <c r="EGX57" s="2"/>
      <c r="EGY57" s="2"/>
      <c r="EGZ57" s="2"/>
      <c r="EHA57" s="2"/>
      <c r="EHB57" s="2"/>
      <c r="EHC57" s="2"/>
      <c r="EHD57" s="2"/>
      <c r="EHE57" s="2"/>
      <c r="EHF57" s="2"/>
      <c r="EHG57" s="2"/>
      <c r="EHH57" s="2"/>
      <c r="EHI57" s="2"/>
      <c r="EHJ57" s="2"/>
      <c r="EHK57" s="2"/>
      <c r="EHL57" s="2"/>
      <c r="EHM57" s="2"/>
      <c r="EHN57" s="2"/>
      <c r="EHO57" s="2"/>
      <c r="EHP57" s="2"/>
      <c r="EHQ57" s="2"/>
      <c r="EHR57" s="2"/>
      <c r="EHS57" s="2"/>
      <c r="EHT57" s="2"/>
      <c r="EHU57" s="2"/>
      <c r="EHV57" s="2"/>
      <c r="EHW57" s="2"/>
      <c r="EHX57" s="2"/>
      <c r="EHY57" s="2"/>
      <c r="EHZ57" s="2"/>
      <c r="EIA57" s="2"/>
      <c r="EIB57" s="2"/>
      <c r="EIC57" s="2"/>
      <c r="EID57" s="2"/>
      <c r="EIE57" s="2"/>
      <c r="EIF57" s="2"/>
      <c r="EIG57" s="2"/>
      <c r="EIH57" s="2"/>
      <c r="EII57" s="2"/>
      <c r="EIJ57" s="2"/>
      <c r="EIK57" s="2"/>
      <c r="EIL57" s="2"/>
      <c r="EIM57" s="2"/>
      <c r="EIN57" s="2"/>
      <c r="EIO57" s="2"/>
      <c r="EIP57" s="2"/>
      <c r="EIQ57" s="2"/>
      <c r="EIR57" s="2"/>
      <c r="EIS57" s="2"/>
      <c r="EIT57" s="2"/>
      <c r="EIU57" s="2"/>
      <c r="EIV57" s="2"/>
      <c r="EIW57" s="2"/>
      <c r="EIX57" s="2"/>
      <c r="EIY57" s="2"/>
      <c r="EIZ57" s="2"/>
      <c r="EJA57" s="2"/>
      <c r="EJB57" s="2"/>
      <c r="EJC57" s="2"/>
      <c r="EJD57" s="2"/>
      <c r="EJE57" s="2"/>
      <c r="EJF57" s="2"/>
      <c r="EJG57" s="2"/>
      <c r="EJH57" s="2"/>
      <c r="EJI57" s="2"/>
      <c r="EJJ57" s="2"/>
      <c r="EJK57" s="2"/>
      <c r="EJL57" s="2"/>
      <c r="EJM57" s="2"/>
      <c r="EJN57" s="2"/>
      <c r="EJO57" s="2"/>
      <c r="EJP57" s="2"/>
      <c r="EJQ57" s="2"/>
      <c r="EJR57" s="2"/>
      <c r="EJS57" s="2"/>
      <c r="EJT57" s="2"/>
      <c r="EJU57" s="2"/>
      <c r="EJV57" s="2"/>
      <c r="EJW57" s="2"/>
      <c r="EJX57" s="2"/>
      <c r="EJY57" s="2"/>
      <c r="EJZ57" s="2"/>
      <c r="EKA57" s="2"/>
      <c r="EKB57" s="2"/>
      <c r="EKC57" s="2"/>
      <c r="EKD57" s="2"/>
      <c r="EKE57" s="2"/>
      <c r="EKF57" s="2"/>
      <c r="EKG57" s="2"/>
      <c r="EKH57" s="2"/>
      <c r="EKI57" s="2"/>
      <c r="EKJ57" s="2"/>
      <c r="EKK57" s="2"/>
      <c r="EKL57" s="2"/>
      <c r="EKM57" s="2"/>
      <c r="EKN57" s="2"/>
      <c r="EKO57" s="2"/>
      <c r="EKP57" s="2"/>
      <c r="EKQ57" s="2"/>
      <c r="EKR57" s="2"/>
      <c r="EKS57" s="2"/>
      <c r="EKT57" s="2"/>
      <c r="EKU57" s="2"/>
      <c r="EKV57" s="2"/>
      <c r="EKW57" s="2"/>
      <c r="EKX57" s="2"/>
      <c r="EKY57" s="2"/>
      <c r="EKZ57" s="2"/>
      <c r="ELA57" s="2"/>
      <c r="ELB57" s="2"/>
      <c r="ELC57" s="2"/>
      <c r="ELD57" s="2"/>
      <c r="ELE57" s="2"/>
      <c r="ELF57" s="2"/>
      <c r="ELG57" s="2"/>
      <c r="ELH57" s="2"/>
      <c r="ELI57" s="2"/>
      <c r="ELJ57" s="2"/>
      <c r="ELK57" s="2"/>
      <c r="ELL57" s="2"/>
      <c r="ELM57" s="2"/>
      <c r="ELN57" s="2"/>
      <c r="ELO57" s="2"/>
      <c r="ELP57" s="2"/>
      <c r="ELQ57" s="2"/>
      <c r="ELR57" s="2"/>
      <c r="ELS57" s="2"/>
      <c r="ELT57" s="2"/>
      <c r="ELU57" s="2"/>
      <c r="ELV57" s="2"/>
      <c r="ELW57" s="2"/>
      <c r="ELX57" s="2"/>
      <c r="ELY57" s="2"/>
      <c r="ELZ57" s="2"/>
      <c r="EMA57" s="2"/>
      <c r="EMB57" s="2"/>
      <c r="EMC57" s="2"/>
      <c r="EMD57" s="2"/>
      <c r="EME57" s="2"/>
      <c r="EMF57" s="2"/>
      <c r="EMG57" s="2"/>
      <c r="EMH57" s="2"/>
      <c r="EMI57" s="2"/>
      <c r="EMJ57" s="2"/>
      <c r="EMK57" s="2"/>
      <c r="EML57" s="2"/>
      <c r="EMM57" s="2"/>
      <c r="EMN57" s="2"/>
      <c r="EMO57" s="2"/>
      <c r="EMP57" s="2"/>
      <c r="EMQ57" s="2"/>
      <c r="EMR57" s="2"/>
      <c r="EMS57" s="2"/>
      <c r="EMT57" s="2"/>
      <c r="EMU57" s="2"/>
      <c r="EMV57" s="2"/>
      <c r="EMW57" s="2"/>
      <c r="EMX57" s="2"/>
      <c r="EMY57" s="2"/>
      <c r="EMZ57" s="2"/>
      <c r="ENA57" s="2"/>
      <c r="ENB57" s="2"/>
      <c r="ENC57" s="2"/>
      <c r="END57" s="2"/>
      <c r="ENE57" s="2"/>
      <c r="ENF57" s="2"/>
      <c r="ENG57" s="2"/>
      <c r="ENH57" s="2"/>
      <c r="ENI57" s="2"/>
      <c r="ENJ57" s="2"/>
      <c r="ENK57" s="2"/>
      <c r="ENL57" s="2"/>
      <c r="ENM57" s="2"/>
      <c r="ENN57" s="2"/>
      <c r="ENO57" s="2"/>
      <c r="ENP57" s="2"/>
      <c r="ENQ57" s="2"/>
      <c r="ENR57" s="2"/>
      <c r="ENS57" s="2"/>
      <c r="ENT57" s="2"/>
      <c r="ENU57" s="2"/>
      <c r="ENV57" s="2"/>
      <c r="ENW57" s="2"/>
      <c r="ENX57" s="2"/>
      <c r="ENY57" s="2"/>
      <c r="ENZ57" s="2"/>
      <c r="EOA57" s="2"/>
      <c r="EOB57" s="2"/>
      <c r="EOC57" s="2"/>
      <c r="EOD57" s="2"/>
      <c r="EOE57" s="2"/>
      <c r="EOF57" s="2"/>
      <c r="EOG57" s="2"/>
      <c r="EOH57" s="2"/>
      <c r="EOI57" s="2"/>
      <c r="EOJ57" s="2"/>
      <c r="EOK57" s="2"/>
      <c r="EOL57" s="2"/>
      <c r="EOM57" s="2"/>
      <c r="EON57" s="2"/>
      <c r="EOO57" s="2"/>
      <c r="EOP57" s="2"/>
      <c r="EOQ57" s="2"/>
      <c r="EOR57" s="2"/>
      <c r="EOS57" s="2"/>
      <c r="EOT57" s="2"/>
      <c r="EOU57" s="2"/>
      <c r="EOV57" s="2"/>
      <c r="EOW57" s="2"/>
      <c r="EOX57" s="2"/>
      <c r="EOY57" s="2"/>
      <c r="EOZ57" s="2"/>
      <c r="EPA57" s="2"/>
      <c r="EPB57" s="2"/>
      <c r="EPC57" s="2"/>
      <c r="EPD57" s="2"/>
      <c r="EPE57" s="2"/>
      <c r="EPF57" s="2"/>
      <c r="EPG57" s="2"/>
      <c r="EPH57" s="2"/>
      <c r="EPI57" s="2"/>
      <c r="EPJ57" s="2"/>
      <c r="EPK57" s="2"/>
      <c r="EPL57" s="2"/>
      <c r="EPM57" s="2"/>
      <c r="EPN57" s="2"/>
      <c r="EPO57" s="2"/>
      <c r="EPP57" s="2"/>
      <c r="EPQ57" s="2"/>
      <c r="EPR57" s="2"/>
      <c r="EPS57" s="2"/>
      <c r="EPT57" s="2"/>
      <c r="EPU57" s="2"/>
      <c r="EPV57" s="2"/>
      <c r="EPW57" s="2"/>
      <c r="EPX57" s="2"/>
      <c r="EPY57" s="2"/>
      <c r="EPZ57" s="2"/>
      <c r="EQA57" s="2"/>
      <c r="EQB57" s="2"/>
      <c r="EQC57" s="2"/>
      <c r="EQD57" s="2"/>
      <c r="EQE57" s="2"/>
      <c r="EQF57" s="2"/>
      <c r="EQG57" s="2"/>
      <c r="EQH57" s="2"/>
      <c r="EQI57" s="2"/>
      <c r="EQJ57" s="2"/>
      <c r="EQK57" s="2"/>
      <c r="EQL57" s="2"/>
      <c r="EQM57" s="2"/>
      <c r="EQN57" s="2"/>
      <c r="EQO57" s="2"/>
      <c r="EQP57" s="2"/>
      <c r="EQQ57" s="2"/>
      <c r="EQR57" s="2"/>
      <c r="EQS57" s="2"/>
      <c r="EQT57" s="2"/>
      <c r="EQU57" s="2"/>
      <c r="EQV57" s="2"/>
      <c r="EQW57" s="2"/>
      <c r="EQX57" s="2"/>
      <c r="EQY57" s="2"/>
      <c r="EQZ57" s="2"/>
      <c r="ERA57" s="2"/>
      <c r="ERB57" s="2"/>
      <c r="ERC57" s="2"/>
      <c r="ERD57" s="2"/>
      <c r="ERE57" s="2"/>
      <c r="ERF57" s="2"/>
      <c r="ERG57" s="2"/>
      <c r="ERH57" s="2"/>
      <c r="ERI57" s="2"/>
      <c r="ERJ57" s="2"/>
      <c r="ERK57" s="2"/>
      <c r="ERL57" s="2"/>
      <c r="ERM57" s="2"/>
      <c r="ERN57" s="2"/>
      <c r="ERO57" s="2"/>
      <c r="ERP57" s="2"/>
      <c r="ERQ57" s="2"/>
      <c r="ERR57" s="2"/>
      <c r="ERS57" s="2"/>
      <c r="ERT57" s="2"/>
      <c r="ERU57" s="2"/>
      <c r="ERV57" s="2"/>
      <c r="ERW57" s="2"/>
      <c r="ERX57" s="2"/>
      <c r="ERY57" s="2"/>
      <c r="ERZ57" s="2"/>
      <c r="ESA57" s="2"/>
      <c r="ESB57" s="2"/>
      <c r="ESC57" s="2"/>
      <c r="ESD57" s="2"/>
      <c r="ESE57" s="2"/>
      <c r="ESF57" s="2"/>
      <c r="ESG57" s="2"/>
      <c r="ESH57" s="2"/>
      <c r="ESI57" s="2"/>
      <c r="ESJ57" s="2"/>
      <c r="ESK57" s="2"/>
      <c r="ESL57" s="2"/>
      <c r="ESM57" s="2"/>
      <c r="ESN57" s="2"/>
      <c r="ESO57" s="2"/>
      <c r="ESP57" s="2"/>
      <c r="ESQ57" s="2"/>
      <c r="ESR57" s="2"/>
      <c r="ESS57" s="2"/>
      <c r="EST57" s="2"/>
      <c r="ESU57" s="2"/>
      <c r="ESV57" s="2"/>
      <c r="ESW57" s="2"/>
      <c r="ESX57" s="2"/>
      <c r="ESY57" s="2"/>
      <c r="ESZ57" s="2"/>
      <c r="ETA57" s="2"/>
      <c r="ETB57" s="2"/>
      <c r="ETC57" s="2"/>
      <c r="ETD57" s="2"/>
      <c r="ETE57" s="2"/>
      <c r="ETF57" s="2"/>
      <c r="ETG57" s="2"/>
      <c r="ETH57" s="2"/>
      <c r="ETI57" s="2"/>
      <c r="ETJ57" s="2"/>
      <c r="ETK57" s="2"/>
      <c r="ETL57" s="2"/>
      <c r="ETM57" s="2"/>
      <c r="ETN57" s="2"/>
      <c r="ETO57" s="2"/>
      <c r="ETP57" s="2"/>
      <c r="ETQ57" s="2"/>
      <c r="ETR57" s="2"/>
      <c r="ETS57" s="2"/>
      <c r="ETT57" s="2"/>
      <c r="ETU57" s="2"/>
      <c r="ETV57" s="2"/>
      <c r="ETW57" s="2"/>
      <c r="ETX57" s="2"/>
      <c r="ETY57" s="2"/>
      <c r="ETZ57" s="2"/>
      <c r="EUA57" s="2"/>
      <c r="EUB57" s="2"/>
      <c r="EUC57" s="2"/>
      <c r="EUD57" s="2"/>
      <c r="EUE57" s="2"/>
      <c r="EUF57" s="2"/>
      <c r="EUG57" s="2"/>
      <c r="EUH57" s="2"/>
      <c r="EUI57" s="2"/>
      <c r="EUJ57" s="2"/>
      <c r="EUK57" s="2"/>
      <c r="EUL57" s="2"/>
      <c r="EUM57" s="2"/>
      <c r="EUN57" s="2"/>
      <c r="EUO57" s="2"/>
      <c r="EUP57" s="2"/>
      <c r="EUQ57" s="2"/>
      <c r="EUR57" s="2"/>
      <c r="EUS57" s="2"/>
      <c r="EUT57" s="2"/>
      <c r="EUU57" s="2"/>
      <c r="EUV57" s="2"/>
      <c r="EUW57" s="2"/>
      <c r="EUX57" s="2"/>
      <c r="EUY57" s="2"/>
      <c r="EUZ57" s="2"/>
      <c r="EVA57" s="2"/>
      <c r="EVB57" s="2"/>
      <c r="EVC57" s="2"/>
      <c r="EVD57" s="2"/>
      <c r="EVE57" s="2"/>
      <c r="EVF57" s="2"/>
      <c r="EVG57" s="2"/>
      <c r="EVH57" s="2"/>
      <c r="EVI57" s="2"/>
      <c r="EVJ57" s="2"/>
      <c r="EVK57" s="2"/>
      <c r="EVL57" s="2"/>
      <c r="EVM57" s="2"/>
      <c r="EVN57" s="2"/>
      <c r="EVO57" s="2"/>
      <c r="EVP57" s="2"/>
      <c r="EVQ57" s="2"/>
      <c r="EVR57" s="2"/>
      <c r="EVS57" s="2"/>
      <c r="EVT57" s="2"/>
      <c r="EVU57" s="2"/>
      <c r="EVV57" s="2"/>
      <c r="EVW57" s="2"/>
      <c r="EVX57" s="2"/>
      <c r="EVY57" s="2"/>
      <c r="EVZ57" s="2"/>
      <c r="EWA57" s="2"/>
      <c r="EWB57" s="2"/>
      <c r="EWC57" s="2"/>
      <c r="EWD57" s="2"/>
      <c r="EWE57" s="2"/>
      <c r="EWF57" s="2"/>
      <c r="EWG57" s="2"/>
      <c r="EWH57" s="2"/>
      <c r="EWI57" s="2"/>
      <c r="EWJ57" s="2"/>
      <c r="EWK57" s="2"/>
      <c r="EWL57" s="2"/>
      <c r="EWM57" s="2"/>
      <c r="EWN57" s="2"/>
      <c r="EWO57" s="2"/>
      <c r="EWP57" s="2"/>
      <c r="EWQ57" s="2"/>
      <c r="EWR57" s="2"/>
      <c r="EWS57" s="2"/>
      <c r="EWT57" s="2"/>
      <c r="EWU57" s="2"/>
      <c r="EWV57" s="2"/>
      <c r="EWW57" s="2"/>
      <c r="EWX57" s="2"/>
      <c r="EWY57" s="2"/>
      <c r="EWZ57" s="2"/>
      <c r="EXA57" s="2"/>
      <c r="EXB57" s="2"/>
      <c r="EXC57" s="2"/>
      <c r="EXD57" s="2"/>
      <c r="EXE57" s="2"/>
      <c r="EXF57" s="2"/>
      <c r="EXG57" s="2"/>
      <c r="EXH57" s="2"/>
      <c r="EXI57" s="2"/>
      <c r="EXJ57" s="2"/>
      <c r="EXK57" s="2"/>
      <c r="EXL57" s="2"/>
      <c r="EXM57" s="2"/>
      <c r="EXN57" s="2"/>
      <c r="EXO57" s="2"/>
      <c r="EXP57" s="2"/>
      <c r="EXQ57" s="2"/>
      <c r="EXR57" s="2"/>
      <c r="EXS57" s="2"/>
      <c r="EXT57" s="2"/>
      <c r="EXU57" s="2"/>
      <c r="EXV57" s="2"/>
      <c r="EXW57" s="2"/>
      <c r="EXX57" s="2"/>
      <c r="EXY57" s="2"/>
      <c r="EXZ57" s="2"/>
      <c r="EYA57" s="2"/>
      <c r="EYB57" s="2"/>
      <c r="EYC57" s="2"/>
      <c r="EYD57" s="2"/>
      <c r="EYE57" s="2"/>
      <c r="EYF57" s="2"/>
      <c r="EYG57" s="2"/>
      <c r="EYH57" s="2"/>
      <c r="EYI57" s="2"/>
      <c r="EYJ57" s="2"/>
      <c r="EYK57" s="2"/>
      <c r="EYL57" s="2"/>
      <c r="EYM57" s="2"/>
      <c r="EYN57" s="2"/>
      <c r="EYO57" s="2"/>
      <c r="EYP57" s="2"/>
      <c r="EYQ57" s="2"/>
      <c r="EYR57" s="2"/>
      <c r="EYS57" s="2"/>
      <c r="EYT57" s="2"/>
      <c r="EYU57" s="2"/>
      <c r="EYV57" s="2"/>
      <c r="EYW57" s="2"/>
      <c r="EYX57" s="2"/>
      <c r="EYY57" s="2"/>
      <c r="EYZ57" s="2"/>
      <c r="EZA57" s="2"/>
      <c r="EZB57" s="2"/>
      <c r="EZC57" s="2"/>
      <c r="EZD57" s="2"/>
      <c r="EZE57" s="2"/>
      <c r="EZF57" s="2"/>
      <c r="EZG57" s="2"/>
      <c r="EZH57" s="2"/>
      <c r="EZI57" s="2"/>
      <c r="EZJ57" s="2"/>
      <c r="EZK57" s="2"/>
      <c r="EZL57" s="2"/>
      <c r="EZM57" s="2"/>
      <c r="EZN57" s="2"/>
      <c r="EZO57" s="2"/>
      <c r="EZP57" s="2"/>
      <c r="EZQ57" s="2"/>
      <c r="EZR57" s="2"/>
      <c r="EZS57" s="2"/>
      <c r="EZT57" s="2"/>
      <c r="EZU57" s="2"/>
      <c r="EZV57" s="2"/>
      <c r="EZW57" s="2"/>
      <c r="EZX57" s="2"/>
      <c r="EZY57" s="2"/>
      <c r="EZZ57" s="2"/>
      <c r="FAA57" s="2"/>
      <c r="FAB57" s="2"/>
      <c r="FAC57" s="2"/>
      <c r="FAD57" s="2"/>
      <c r="FAE57" s="2"/>
      <c r="FAF57" s="2"/>
      <c r="FAG57" s="2"/>
      <c r="FAH57" s="2"/>
      <c r="FAI57" s="2"/>
      <c r="FAJ57" s="2"/>
      <c r="FAK57" s="2"/>
      <c r="FAL57" s="2"/>
      <c r="FAM57" s="2"/>
      <c r="FAN57" s="2"/>
      <c r="FAO57" s="2"/>
      <c r="FAP57" s="2"/>
      <c r="FAQ57" s="2"/>
      <c r="FAR57" s="2"/>
      <c r="FAS57" s="2"/>
      <c r="FAT57" s="2"/>
      <c r="FAU57" s="2"/>
      <c r="FAV57" s="2"/>
      <c r="FAW57" s="2"/>
      <c r="FAX57" s="2"/>
      <c r="FAY57" s="2"/>
      <c r="FAZ57" s="2"/>
      <c r="FBA57" s="2"/>
      <c r="FBB57" s="2"/>
      <c r="FBC57" s="2"/>
      <c r="FBD57" s="2"/>
      <c r="FBE57" s="2"/>
      <c r="FBF57" s="2"/>
      <c r="FBG57" s="2"/>
      <c r="FBH57" s="2"/>
      <c r="FBI57" s="2"/>
      <c r="FBJ57" s="2"/>
      <c r="FBK57" s="2"/>
      <c r="FBL57" s="2"/>
      <c r="FBM57" s="2"/>
      <c r="FBN57" s="2"/>
      <c r="FBO57" s="2"/>
      <c r="FBP57" s="2"/>
      <c r="FBQ57" s="2"/>
      <c r="FBR57" s="2"/>
      <c r="FBS57" s="2"/>
      <c r="FBT57" s="2"/>
      <c r="FBU57" s="2"/>
      <c r="FBV57" s="2"/>
      <c r="FBW57" s="2"/>
      <c r="FBX57" s="2"/>
      <c r="FBY57" s="2"/>
      <c r="FBZ57" s="2"/>
      <c r="FCA57" s="2"/>
      <c r="FCB57" s="2"/>
      <c r="FCC57" s="2"/>
      <c r="FCD57" s="2"/>
      <c r="FCE57" s="2"/>
      <c r="FCF57" s="2"/>
      <c r="FCG57" s="2"/>
      <c r="FCH57" s="2"/>
      <c r="FCI57" s="2"/>
      <c r="FCJ57" s="2"/>
      <c r="FCK57" s="2"/>
      <c r="FCL57" s="2"/>
      <c r="FCM57" s="2"/>
      <c r="FCN57" s="2"/>
      <c r="FCO57" s="2"/>
      <c r="FCP57" s="2"/>
      <c r="FCQ57" s="2"/>
      <c r="FCR57" s="2"/>
      <c r="FCS57" s="2"/>
      <c r="FCT57" s="2"/>
      <c r="FCU57" s="2"/>
      <c r="FCV57" s="2"/>
      <c r="FCW57" s="2"/>
      <c r="FCX57" s="2"/>
      <c r="FCY57" s="2"/>
      <c r="FCZ57" s="2"/>
      <c r="FDA57" s="2"/>
      <c r="FDB57" s="2"/>
      <c r="FDC57" s="2"/>
      <c r="FDD57" s="2"/>
      <c r="FDE57" s="2"/>
      <c r="FDF57" s="2"/>
      <c r="FDG57" s="2"/>
      <c r="FDH57" s="2"/>
      <c r="FDI57" s="2"/>
      <c r="FDJ57" s="2"/>
      <c r="FDK57" s="2"/>
      <c r="FDL57" s="2"/>
      <c r="FDM57" s="2"/>
      <c r="FDN57" s="2"/>
      <c r="FDO57" s="2"/>
      <c r="FDP57" s="2"/>
      <c r="FDQ57" s="2"/>
      <c r="FDR57" s="2"/>
      <c r="FDS57" s="2"/>
      <c r="FDT57" s="2"/>
      <c r="FDU57" s="2"/>
      <c r="FDV57" s="2"/>
      <c r="FDW57" s="2"/>
      <c r="FDX57" s="2"/>
      <c r="FDY57" s="2"/>
      <c r="FDZ57" s="2"/>
      <c r="FEA57" s="2"/>
      <c r="FEB57" s="2"/>
      <c r="FEC57" s="2"/>
      <c r="FED57" s="2"/>
      <c r="FEE57" s="2"/>
      <c r="FEF57" s="2"/>
      <c r="FEG57" s="2"/>
      <c r="FEH57" s="2"/>
      <c r="FEI57" s="2"/>
      <c r="FEJ57" s="2"/>
      <c r="FEK57" s="2"/>
      <c r="FEL57" s="2"/>
      <c r="FEM57" s="2"/>
      <c r="FEN57" s="2"/>
      <c r="FEO57" s="2"/>
      <c r="FEP57" s="2"/>
      <c r="FEQ57" s="2"/>
      <c r="FER57" s="2"/>
      <c r="FES57" s="2"/>
      <c r="FET57" s="2"/>
      <c r="FEU57" s="2"/>
      <c r="FEV57" s="2"/>
      <c r="FEW57" s="2"/>
      <c r="FEX57" s="2"/>
      <c r="FEY57" s="2"/>
      <c r="FEZ57" s="2"/>
      <c r="FFA57" s="2"/>
      <c r="FFB57" s="2"/>
      <c r="FFC57" s="2"/>
      <c r="FFD57" s="2"/>
      <c r="FFE57" s="2"/>
      <c r="FFF57" s="2"/>
      <c r="FFG57" s="2"/>
      <c r="FFH57" s="2"/>
      <c r="FFI57" s="2"/>
      <c r="FFJ57" s="2"/>
      <c r="FFK57" s="2"/>
      <c r="FFL57" s="2"/>
      <c r="FFM57" s="2"/>
      <c r="FFN57" s="2"/>
      <c r="FFO57" s="2"/>
      <c r="FFP57" s="2"/>
      <c r="FFQ57" s="2"/>
      <c r="FFR57" s="2"/>
      <c r="FFS57" s="2"/>
      <c r="FFT57" s="2"/>
      <c r="FFU57" s="2"/>
      <c r="FFV57" s="2"/>
      <c r="FFW57" s="2"/>
      <c r="FFX57" s="2"/>
      <c r="FFY57" s="2"/>
      <c r="FFZ57" s="2"/>
      <c r="FGA57" s="2"/>
      <c r="FGB57" s="2"/>
      <c r="FGC57" s="2"/>
      <c r="FGD57" s="2"/>
      <c r="FGE57" s="2"/>
      <c r="FGF57" s="2"/>
      <c r="FGG57" s="2"/>
      <c r="FGH57" s="2"/>
      <c r="FGI57" s="2"/>
      <c r="FGJ57" s="2"/>
      <c r="FGK57" s="2"/>
      <c r="FGL57" s="2"/>
      <c r="FGM57" s="2"/>
      <c r="FGN57" s="2"/>
      <c r="FGO57" s="2"/>
      <c r="FGP57" s="2"/>
      <c r="FGQ57" s="2"/>
      <c r="FGR57" s="2"/>
      <c r="FGS57" s="2"/>
      <c r="FGT57" s="2"/>
      <c r="FGU57" s="2"/>
      <c r="FGV57" s="2"/>
      <c r="FGW57" s="2"/>
      <c r="FGX57" s="2"/>
      <c r="FGY57" s="2"/>
      <c r="FGZ57" s="2"/>
      <c r="FHA57" s="2"/>
      <c r="FHB57" s="2"/>
      <c r="FHC57" s="2"/>
      <c r="FHD57" s="2"/>
      <c r="FHE57" s="2"/>
      <c r="FHF57" s="2"/>
      <c r="FHG57" s="2"/>
      <c r="FHH57" s="2"/>
      <c r="FHI57" s="2"/>
      <c r="FHJ57" s="2"/>
      <c r="FHK57" s="2"/>
      <c r="FHL57" s="2"/>
      <c r="FHM57" s="2"/>
      <c r="FHN57" s="2"/>
      <c r="FHO57" s="2"/>
      <c r="FHP57" s="2"/>
      <c r="FHQ57" s="2"/>
      <c r="FHR57" s="2"/>
      <c r="FHS57" s="2"/>
      <c r="FHT57" s="2"/>
      <c r="FHU57" s="2"/>
      <c r="FHV57" s="2"/>
      <c r="FHW57" s="2"/>
      <c r="FHX57" s="2"/>
      <c r="FHY57" s="2"/>
      <c r="FHZ57" s="2"/>
      <c r="FIA57" s="2"/>
      <c r="FIB57" s="2"/>
      <c r="FIC57" s="2"/>
      <c r="FID57" s="2"/>
      <c r="FIE57" s="2"/>
      <c r="FIF57" s="2"/>
      <c r="FIG57" s="2"/>
      <c r="FIH57" s="2"/>
      <c r="FII57" s="2"/>
      <c r="FIJ57" s="2"/>
      <c r="FIK57" s="2"/>
      <c r="FIL57" s="2"/>
      <c r="FIM57" s="2"/>
      <c r="FIN57" s="2"/>
      <c r="FIO57" s="2"/>
      <c r="FIP57" s="2"/>
      <c r="FIQ57" s="2"/>
      <c r="FIR57" s="2"/>
      <c r="FIS57" s="2"/>
      <c r="FIT57" s="2"/>
      <c r="FIU57" s="2"/>
      <c r="FIV57" s="2"/>
      <c r="FIW57" s="2"/>
      <c r="FIX57" s="2"/>
      <c r="FIY57" s="2"/>
      <c r="FIZ57" s="2"/>
      <c r="FJA57" s="2"/>
      <c r="FJB57" s="2"/>
      <c r="FJC57" s="2"/>
      <c r="FJD57" s="2"/>
      <c r="FJE57" s="2"/>
      <c r="FJF57" s="2"/>
      <c r="FJG57" s="2"/>
      <c r="FJH57" s="2"/>
      <c r="FJI57" s="2"/>
      <c r="FJJ57" s="2"/>
      <c r="FJK57" s="2"/>
      <c r="FJL57" s="2"/>
      <c r="FJM57" s="2"/>
      <c r="FJN57" s="2"/>
      <c r="FJO57" s="2"/>
      <c r="FJP57" s="2"/>
      <c r="FJQ57" s="2"/>
      <c r="FJR57" s="2"/>
      <c r="FJS57" s="2"/>
      <c r="FJT57" s="2"/>
      <c r="FJU57" s="2"/>
      <c r="FJV57" s="2"/>
      <c r="FJW57" s="2"/>
      <c r="FJX57" s="2"/>
      <c r="FJY57" s="2"/>
      <c r="FJZ57" s="2"/>
      <c r="FKA57" s="2"/>
      <c r="FKB57" s="2"/>
      <c r="FKC57" s="2"/>
      <c r="FKD57" s="2"/>
      <c r="FKE57" s="2"/>
      <c r="FKF57" s="2"/>
      <c r="FKG57" s="2"/>
      <c r="FKH57" s="2"/>
      <c r="FKI57" s="2"/>
      <c r="FKJ57" s="2"/>
      <c r="FKK57" s="2"/>
      <c r="FKL57" s="2"/>
      <c r="FKM57" s="2"/>
      <c r="FKN57" s="2"/>
      <c r="FKO57" s="2"/>
      <c r="FKP57" s="2"/>
      <c r="FKQ57" s="2"/>
      <c r="FKR57" s="2"/>
      <c r="FKS57" s="2"/>
      <c r="FKT57" s="2"/>
      <c r="FKU57" s="2"/>
      <c r="FKV57" s="2"/>
      <c r="FKW57" s="2"/>
      <c r="FKX57" s="2"/>
      <c r="FKY57" s="2"/>
      <c r="FKZ57" s="2"/>
      <c r="FLA57" s="2"/>
      <c r="FLB57" s="2"/>
      <c r="FLC57" s="2"/>
      <c r="FLD57" s="2"/>
      <c r="FLE57" s="2"/>
      <c r="FLF57" s="2"/>
      <c r="FLG57" s="2"/>
      <c r="FLH57" s="2"/>
      <c r="FLI57" s="2"/>
      <c r="FLJ57" s="2"/>
      <c r="FLK57" s="2"/>
      <c r="FLL57" s="2"/>
      <c r="FLM57" s="2"/>
      <c r="FLN57" s="2"/>
      <c r="FLO57" s="2"/>
      <c r="FLP57" s="2"/>
      <c r="FLQ57" s="2"/>
      <c r="FLR57" s="2"/>
      <c r="FLS57" s="2"/>
      <c r="FLT57" s="2"/>
      <c r="FLU57" s="2"/>
      <c r="FLV57" s="2"/>
      <c r="FLW57" s="2"/>
      <c r="FLX57" s="2"/>
      <c r="FLY57" s="2"/>
      <c r="FLZ57" s="2"/>
      <c r="FMA57" s="2"/>
      <c r="FMB57" s="2"/>
      <c r="FMC57" s="2"/>
      <c r="FMD57" s="2"/>
      <c r="FME57" s="2"/>
      <c r="FMF57" s="2"/>
      <c r="FMG57" s="2"/>
      <c r="FMH57" s="2"/>
      <c r="FMI57" s="2"/>
      <c r="FMJ57" s="2"/>
      <c r="FMK57" s="2"/>
      <c r="FML57" s="2"/>
      <c r="FMM57" s="2"/>
      <c r="FMN57" s="2"/>
      <c r="FMO57" s="2"/>
      <c r="FMP57" s="2"/>
      <c r="FMQ57" s="2"/>
      <c r="FMR57" s="2"/>
      <c r="FMS57" s="2"/>
      <c r="FMT57" s="2"/>
      <c r="FMU57" s="2"/>
      <c r="FMV57" s="2"/>
      <c r="FMW57" s="2"/>
      <c r="FMX57" s="2"/>
      <c r="FMY57" s="2"/>
      <c r="FMZ57" s="2"/>
      <c r="FNA57" s="2"/>
      <c r="FNB57" s="2"/>
      <c r="FNC57" s="2"/>
      <c r="FND57" s="2"/>
      <c r="FNE57" s="2"/>
      <c r="FNF57" s="2"/>
      <c r="FNG57" s="2"/>
      <c r="FNH57" s="2"/>
      <c r="FNI57" s="2"/>
      <c r="FNJ57" s="2"/>
      <c r="FNK57" s="2"/>
      <c r="FNL57" s="2"/>
      <c r="FNM57" s="2"/>
      <c r="FNN57" s="2"/>
      <c r="FNO57" s="2"/>
      <c r="FNP57" s="2"/>
      <c r="FNQ57" s="2"/>
      <c r="FNR57" s="2"/>
      <c r="FNS57" s="2"/>
      <c r="FNT57" s="2"/>
      <c r="FNU57" s="2"/>
      <c r="FNV57" s="2"/>
      <c r="FNW57" s="2"/>
      <c r="FNX57" s="2"/>
      <c r="FNY57" s="2"/>
      <c r="FNZ57" s="2"/>
      <c r="FOA57" s="2"/>
      <c r="FOB57" s="2"/>
      <c r="FOC57" s="2"/>
      <c r="FOD57" s="2"/>
      <c r="FOE57" s="2"/>
      <c r="FOF57" s="2"/>
      <c r="FOG57" s="2"/>
      <c r="FOH57" s="2"/>
      <c r="FOI57" s="2"/>
      <c r="FOJ57" s="2"/>
      <c r="FOK57" s="2"/>
      <c r="FOL57" s="2"/>
      <c r="FOM57" s="2"/>
      <c r="FON57" s="2"/>
      <c r="FOO57" s="2"/>
      <c r="FOP57" s="2"/>
      <c r="FOQ57" s="2"/>
      <c r="FOR57" s="2"/>
      <c r="FOS57" s="2"/>
      <c r="FOT57" s="2"/>
      <c r="FOU57" s="2"/>
      <c r="FOV57" s="2"/>
      <c r="FOW57" s="2"/>
      <c r="FOX57" s="2"/>
      <c r="FOY57" s="2"/>
      <c r="FOZ57" s="2"/>
      <c r="FPA57" s="2"/>
      <c r="FPB57" s="2"/>
      <c r="FPC57" s="2"/>
      <c r="FPD57" s="2"/>
      <c r="FPE57" s="2"/>
      <c r="FPF57" s="2"/>
      <c r="FPG57" s="2"/>
      <c r="FPH57" s="2"/>
      <c r="FPI57" s="2"/>
      <c r="FPJ57" s="2"/>
      <c r="FPK57" s="2"/>
      <c r="FPL57" s="2"/>
      <c r="FPM57" s="2"/>
      <c r="FPN57" s="2"/>
      <c r="FPO57" s="2"/>
      <c r="FPP57" s="2"/>
      <c r="FPQ57" s="2"/>
      <c r="FPR57" s="2"/>
      <c r="FPS57" s="2"/>
      <c r="FPT57" s="2"/>
      <c r="FPU57" s="2"/>
      <c r="FPV57" s="2"/>
      <c r="FPW57" s="2"/>
      <c r="FPX57" s="2"/>
      <c r="FPY57" s="2"/>
      <c r="FPZ57" s="2"/>
      <c r="FQA57" s="2"/>
      <c r="FQB57" s="2"/>
      <c r="FQC57" s="2"/>
      <c r="FQD57" s="2"/>
      <c r="FQE57" s="2"/>
      <c r="FQF57" s="2"/>
      <c r="FQG57" s="2"/>
      <c r="FQH57" s="2"/>
      <c r="FQI57" s="2"/>
      <c r="FQJ57" s="2"/>
      <c r="FQK57" s="2"/>
      <c r="FQL57" s="2"/>
      <c r="FQM57" s="2"/>
      <c r="FQN57" s="2"/>
      <c r="FQO57" s="2"/>
      <c r="FQP57" s="2"/>
      <c r="FQQ57" s="2"/>
      <c r="FQR57" s="2"/>
      <c r="FQS57" s="2"/>
      <c r="FQT57" s="2"/>
      <c r="FQU57" s="2"/>
      <c r="FQV57" s="2"/>
      <c r="FQW57" s="2"/>
      <c r="FQX57" s="2"/>
      <c r="FQY57" s="2"/>
      <c r="FQZ57" s="2"/>
      <c r="FRA57" s="2"/>
      <c r="FRB57" s="2"/>
      <c r="FRC57" s="2"/>
      <c r="FRD57" s="2"/>
      <c r="FRE57" s="2"/>
      <c r="FRF57" s="2"/>
      <c r="FRG57" s="2"/>
      <c r="FRH57" s="2"/>
      <c r="FRI57" s="2"/>
      <c r="FRJ57" s="2"/>
      <c r="FRK57" s="2"/>
      <c r="FRL57" s="2"/>
      <c r="FRM57" s="2"/>
      <c r="FRN57" s="2"/>
      <c r="FRO57" s="2"/>
      <c r="FRP57" s="2"/>
      <c r="FRQ57" s="2"/>
      <c r="FRR57" s="2"/>
      <c r="FRS57" s="2"/>
      <c r="FRT57" s="2"/>
      <c r="FRU57" s="2"/>
      <c r="FRV57" s="2"/>
      <c r="FRW57" s="2"/>
      <c r="FRX57" s="2"/>
      <c r="FRY57" s="2"/>
      <c r="FRZ57" s="2"/>
      <c r="FSA57" s="2"/>
      <c r="FSB57" s="2"/>
      <c r="FSC57" s="2"/>
      <c r="FSD57" s="2"/>
      <c r="FSE57" s="2"/>
      <c r="FSF57" s="2"/>
      <c r="FSG57" s="2"/>
      <c r="FSH57" s="2"/>
      <c r="FSI57" s="2"/>
      <c r="FSJ57" s="2"/>
      <c r="FSK57" s="2"/>
      <c r="FSL57" s="2"/>
      <c r="FSM57" s="2"/>
      <c r="FSN57" s="2"/>
      <c r="FSO57" s="2"/>
      <c r="FSP57" s="2"/>
      <c r="FSQ57" s="2"/>
      <c r="FSR57" s="2"/>
      <c r="FSS57" s="2"/>
      <c r="FST57" s="2"/>
      <c r="FSU57" s="2"/>
      <c r="FSV57" s="2"/>
      <c r="FSW57" s="2"/>
      <c r="FSX57" s="2"/>
      <c r="FSY57" s="2"/>
      <c r="FSZ57" s="2"/>
      <c r="FTA57" s="2"/>
      <c r="FTB57" s="2"/>
      <c r="FTC57" s="2"/>
      <c r="FTD57" s="2"/>
      <c r="FTE57" s="2"/>
      <c r="FTF57" s="2"/>
      <c r="FTG57" s="2"/>
      <c r="FTH57" s="2"/>
      <c r="FTI57" s="2"/>
      <c r="FTJ57" s="2"/>
      <c r="FTK57" s="2"/>
      <c r="FTL57" s="2"/>
      <c r="FTM57" s="2"/>
      <c r="FTN57" s="2"/>
      <c r="FTO57" s="2"/>
      <c r="FTP57" s="2"/>
      <c r="FTQ57" s="2"/>
      <c r="FTR57" s="2"/>
      <c r="FTS57" s="2"/>
      <c r="FTT57" s="2"/>
      <c r="FTU57" s="2"/>
      <c r="FTV57" s="2"/>
      <c r="FTW57" s="2"/>
      <c r="FTX57" s="2"/>
      <c r="FTY57" s="2"/>
      <c r="FTZ57" s="2"/>
      <c r="FUA57" s="2"/>
      <c r="FUB57" s="2"/>
      <c r="FUC57" s="2"/>
      <c r="FUD57" s="2"/>
      <c r="FUE57" s="2"/>
      <c r="FUF57" s="2"/>
      <c r="FUG57" s="2"/>
      <c r="FUH57" s="2"/>
      <c r="FUI57" s="2"/>
      <c r="FUJ57" s="2"/>
      <c r="FUK57" s="2"/>
      <c r="FUL57" s="2"/>
      <c r="FUM57" s="2"/>
      <c r="FUN57" s="2"/>
      <c r="FUO57" s="2"/>
      <c r="FUP57" s="2"/>
      <c r="FUQ57" s="2"/>
      <c r="FUR57" s="2"/>
      <c r="FUS57" s="2"/>
      <c r="FUT57" s="2"/>
      <c r="FUU57" s="2"/>
      <c r="FUV57" s="2"/>
      <c r="FUW57" s="2"/>
      <c r="FUX57" s="2"/>
      <c r="FUY57" s="2"/>
      <c r="FUZ57" s="2"/>
      <c r="FVA57" s="2"/>
      <c r="FVB57" s="2"/>
      <c r="FVC57" s="2"/>
      <c r="FVD57" s="2"/>
      <c r="FVE57" s="2"/>
      <c r="FVF57" s="2"/>
      <c r="FVG57" s="2"/>
      <c r="FVH57" s="2"/>
      <c r="FVI57" s="2"/>
      <c r="FVJ57" s="2"/>
      <c r="FVK57" s="2"/>
      <c r="FVL57" s="2"/>
      <c r="FVM57" s="2"/>
      <c r="FVN57" s="2"/>
      <c r="FVO57" s="2"/>
      <c r="FVP57" s="2"/>
      <c r="FVQ57" s="2"/>
      <c r="FVR57" s="2"/>
      <c r="FVS57" s="2"/>
      <c r="FVT57" s="2"/>
      <c r="FVU57" s="2"/>
      <c r="FVV57" s="2"/>
      <c r="FVW57" s="2"/>
      <c r="FVX57" s="2"/>
      <c r="FVY57" s="2"/>
      <c r="FVZ57" s="2"/>
      <c r="FWA57" s="2"/>
      <c r="FWB57" s="2"/>
      <c r="FWC57" s="2"/>
      <c r="FWD57" s="2"/>
      <c r="FWE57" s="2"/>
      <c r="FWF57" s="2"/>
      <c r="FWG57" s="2"/>
      <c r="FWH57" s="2"/>
      <c r="FWI57" s="2"/>
      <c r="FWJ57" s="2"/>
      <c r="FWK57" s="2"/>
      <c r="FWL57" s="2"/>
      <c r="FWM57" s="2"/>
      <c r="FWN57" s="2"/>
      <c r="FWO57" s="2"/>
      <c r="FWP57" s="2"/>
      <c r="FWQ57" s="2"/>
      <c r="FWR57" s="2"/>
      <c r="FWS57" s="2"/>
      <c r="FWT57" s="2"/>
      <c r="FWU57" s="2"/>
      <c r="FWV57" s="2"/>
      <c r="FWW57" s="2"/>
      <c r="FWX57" s="2"/>
      <c r="FWY57" s="2"/>
      <c r="FWZ57" s="2"/>
      <c r="FXA57" s="2"/>
      <c r="FXB57" s="2"/>
      <c r="FXC57" s="2"/>
      <c r="FXD57" s="2"/>
      <c r="FXE57" s="2"/>
      <c r="FXF57" s="2"/>
      <c r="FXG57" s="2"/>
      <c r="FXH57" s="2"/>
      <c r="FXI57" s="2"/>
      <c r="FXJ57" s="2"/>
      <c r="FXK57" s="2"/>
      <c r="FXL57" s="2"/>
      <c r="FXM57" s="2"/>
      <c r="FXN57" s="2"/>
      <c r="FXO57" s="2"/>
      <c r="FXP57" s="2"/>
      <c r="FXQ57" s="2"/>
      <c r="FXR57" s="2"/>
      <c r="FXS57" s="2"/>
      <c r="FXT57" s="2"/>
      <c r="FXU57" s="2"/>
      <c r="FXV57" s="2"/>
      <c r="FXW57" s="2"/>
      <c r="FXX57" s="2"/>
      <c r="FXY57" s="2"/>
      <c r="FXZ57" s="2"/>
      <c r="FYA57" s="2"/>
      <c r="FYB57" s="2"/>
      <c r="FYC57" s="2"/>
      <c r="FYD57" s="2"/>
      <c r="FYE57" s="2"/>
      <c r="FYF57" s="2"/>
      <c r="FYG57" s="2"/>
      <c r="FYH57" s="2"/>
      <c r="FYI57" s="2"/>
      <c r="FYJ57" s="2"/>
      <c r="FYK57" s="2"/>
      <c r="FYL57" s="2"/>
      <c r="FYM57" s="2"/>
      <c r="FYN57" s="2"/>
      <c r="FYO57" s="2"/>
      <c r="FYP57" s="2"/>
      <c r="FYQ57" s="2"/>
      <c r="FYR57" s="2"/>
      <c r="FYS57" s="2"/>
      <c r="FYT57" s="2"/>
      <c r="FYU57" s="2"/>
      <c r="FYV57" s="2"/>
      <c r="FYW57" s="2"/>
      <c r="FYX57" s="2"/>
      <c r="FYY57" s="2"/>
      <c r="FYZ57" s="2"/>
      <c r="FZA57" s="2"/>
      <c r="FZB57" s="2"/>
      <c r="FZC57" s="2"/>
      <c r="FZD57" s="2"/>
      <c r="FZE57" s="2"/>
      <c r="FZF57" s="2"/>
      <c r="FZG57" s="2"/>
      <c r="FZH57" s="2"/>
      <c r="FZI57" s="2"/>
      <c r="FZJ57" s="2"/>
      <c r="FZK57" s="2"/>
      <c r="FZL57" s="2"/>
      <c r="FZM57" s="2"/>
      <c r="FZN57" s="2"/>
      <c r="FZO57" s="2"/>
      <c r="FZP57" s="2"/>
      <c r="FZQ57" s="2"/>
      <c r="FZR57" s="2"/>
      <c r="FZS57" s="2"/>
      <c r="FZT57" s="2"/>
      <c r="FZU57" s="2"/>
      <c r="FZV57" s="2"/>
      <c r="FZW57" s="2"/>
      <c r="FZX57" s="2"/>
      <c r="FZY57" s="2"/>
      <c r="FZZ57" s="2"/>
      <c r="GAA57" s="2"/>
      <c r="GAB57" s="2"/>
      <c r="GAC57" s="2"/>
      <c r="GAD57" s="2"/>
      <c r="GAE57" s="2"/>
      <c r="GAF57" s="2"/>
      <c r="GAG57" s="2"/>
      <c r="GAH57" s="2"/>
      <c r="GAI57" s="2"/>
      <c r="GAJ57" s="2"/>
      <c r="GAK57" s="2"/>
      <c r="GAL57" s="2"/>
      <c r="GAM57" s="2"/>
      <c r="GAN57" s="2"/>
      <c r="GAO57" s="2"/>
      <c r="GAP57" s="2"/>
      <c r="GAQ57" s="2"/>
      <c r="GAR57" s="2"/>
      <c r="GAS57" s="2"/>
      <c r="GAT57" s="2"/>
      <c r="GAU57" s="2"/>
      <c r="GAV57" s="2"/>
      <c r="GAW57" s="2"/>
      <c r="GAX57" s="2"/>
      <c r="GAY57" s="2"/>
      <c r="GAZ57" s="2"/>
      <c r="GBA57" s="2"/>
      <c r="GBB57" s="2"/>
      <c r="GBC57" s="2"/>
      <c r="GBD57" s="2"/>
      <c r="GBE57" s="2"/>
      <c r="GBF57" s="2"/>
      <c r="GBG57" s="2"/>
      <c r="GBH57" s="2"/>
      <c r="GBI57" s="2"/>
      <c r="GBJ57" s="2"/>
      <c r="GBK57" s="2"/>
      <c r="GBL57" s="2"/>
      <c r="GBM57" s="2"/>
      <c r="GBN57" s="2"/>
      <c r="GBO57" s="2"/>
      <c r="GBP57" s="2"/>
      <c r="GBQ57" s="2"/>
      <c r="GBR57" s="2"/>
      <c r="GBS57" s="2"/>
      <c r="GBT57" s="2"/>
      <c r="GBU57" s="2"/>
      <c r="GBV57" s="2"/>
      <c r="GBW57" s="2"/>
      <c r="GBX57" s="2"/>
      <c r="GBY57" s="2"/>
      <c r="GBZ57" s="2"/>
      <c r="GCA57" s="2"/>
      <c r="GCB57" s="2"/>
      <c r="GCC57" s="2"/>
      <c r="GCD57" s="2"/>
      <c r="GCE57" s="2"/>
      <c r="GCF57" s="2"/>
      <c r="GCG57" s="2"/>
      <c r="GCH57" s="2"/>
      <c r="GCI57" s="2"/>
      <c r="GCJ57" s="2"/>
      <c r="GCK57" s="2"/>
      <c r="GCL57" s="2"/>
      <c r="GCM57" s="2"/>
      <c r="GCN57" s="2"/>
      <c r="GCO57" s="2"/>
      <c r="GCP57" s="2"/>
      <c r="GCQ57" s="2"/>
      <c r="GCR57" s="2"/>
      <c r="GCS57" s="2"/>
      <c r="GCT57" s="2"/>
      <c r="GCU57" s="2"/>
      <c r="GCV57" s="2"/>
      <c r="GCW57" s="2"/>
      <c r="GCX57" s="2"/>
      <c r="GCY57" s="2"/>
      <c r="GCZ57" s="2"/>
      <c r="GDA57" s="2"/>
      <c r="GDB57" s="2"/>
      <c r="GDC57" s="2"/>
      <c r="GDD57" s="2"/>
      <c r="GDE57" s="2"/>
      <c r="GDF57" s="2"/>
      <c r="GDG57" s="2"/>
      <c r="GDH57" s="2"/>
      <c r="GDI57" s="2"/>
      <c r="GDJ57" s="2"/>
      <c r="GDK57" s="2"/>
      <c r="GDL57" s="2"/>
      <c r="GDM57" s="2"/>
      <c r="GDN57" s="2"/>
      <c r="GDO57" s="2"/>
      <c r="GDP57" s="2"/>
      <c r="GDQ57" s="2"/>
      <c r="GDR57" s="2"/>
      <c r="GDS57" s="2"/>
      <c r="GDT57" s="2"/>
      <c r="GDU57" s="2"/>
      <c r="GDV57" s="2"/>
      <c r="GDW57" s="2"/>
      <c r="GDX57" s="2"/>
      <c r="GDY57" s="2"/>
      <c r="GDZ57" s="2"/>
      <c r="GEA57" s="2"/>
      <c r="GEB57" s="2"/>
      <c r="GEC57" s="2"/>
      <c r="GED57" s="2"/>
      <c r="GEE57" s="2"/>
      <c r="GEF57" s="2"/>
      <c r="GEG57" s="2"/>
      <c r="GEH57" s="2"/>
      <c r="GEI57" s="2"/>
      <c r="GEJ57" s="2"/>
      <c r="GEK57" s="2"/>
      <c r="GEL57" s="2"/>
      <c r="GEM57" s="2"/>
      <c r="GEN57" s="2"/>
      <c r="GEO57" s="2"/>
      <c r="GEP57" s="2"/>
      <c r="GEQ57" s="2"/>
      <c r="GER57" s="2"/>
      <c r="GES57" s="2"/>
      <c r="GET57" s="2"/>
      <c r="GEU57" s="2"/>
      <c r="GEV57" s="2"/>
      <c r="GEW57" s="2"/>
      <c r="GEX57" s="2"/>
      <c r="GEY57" s="2"/>
      <c r="GEZ57" s="2"/>
      <c r="GFA57" s="2"/>
      <c r="GFB57" s="2"/>
      <c r="GFC57" s="2"/>
      <c r="GFD57" s="2"/>
      <c r="GFE57" s="2"/>
      <c r="GFF57" s="2"/>
      <c r="GFG57" s="2"/>
      <c r="GFH57" s="2"/>
      <c r="GFI57" s="2"/>
      <c r="GFJ57" s="2"/>
      <c r="GFK57" s="2"/>
      <c r="GFL57" s="2"/>
      <c r="GFM57" s="2"/>
      <c r="GFN57" s="2"/>
      <c r="GFO57" s="2"/>
      <c r="GFP57" s="2"/>
      <c r="GFQ57" s="2"/>
      <c r="GFR57" s="2"/>
      <c r="GFS57" s="2"/>
      <c r="GFT57" s="2"/>
      <c r="GFU57" s="2"/>
      <c r="GFV57" s="2"/>
      <c r="GFW57" s="2"/>
      <c r="GFX57" s="2"/>
      <c r="GFY57" s="2"/>
      <c r="GFZ57" s="2"/>
      <c r="GGA57" s="2"/>
      <c r="GGB57" s="2"/>
      <c r="GGC57" s="2"/>
      <c r="GGD57" s="2"/>
      <c r="GGE57" s="2"/>
      <c r="GGF57" s="2"/>
      <c r="GGG57" s="2"/>
      <c r="GGH57" s="2"/>
      <c r="GGI57" s="2"/>
      <c r="GGJ57" s="2"/>
      <c r="GGK57" s="2"/>
      <c r="GGL57" s="2"/>
      <c r="GGM57" s="2"/>
      <c r="GGN57" s="2"/>
      <c r="GGO57" s="2"/>
      <c r="GGP57" s="2"/>
      <c r="GGQ57" s="2"/>
      <c r="GGR57" s="2"/>
      <c r="GGS57" s="2"/>
      <c r="GGT57" s="2"/>
      <c r="GGU57" s="2"/>
      <c r="GGV57" s="2"/>
      <c r="GGW57" s="2"/>
      <c r="GGX57" s="2"/>
      <c r="GGY57" s="2"/>
      <c r="GGZ57" s="2"/>
      <c r="GHA57" s="2"/>
      <c r="GHB57" s="2"/>
      <c r="GHC57" s="2"/>
      <c r="GHD57" s="2"/>
      <c r="GHE57" s="2"/>
      <c r="GHF57" s="2"/>
      <c r="GHG57" s="2"/>
      <c r="GHH57" s="2"/>
      <c r="GHI57" s="2"/>
      <c r="GHJ57" s="2"/>
      <c r="GHK57" s="2"/>
      <c r="GHL57" s="2"/>
      <c r="GHM57" s="2"/>
      <c r="GHN57" s="2"/>
      <c r="GHO57" s="2"/>
      <c r="GHP57" s="2"/>
      <c r="GHQ57" s="2"/>
      <c r="GHR57" s="2"/>
      <c r="GHS57" s="2"/>
      <c r="GHT57" s="2"/>
      <c r="GHU57" s="2"/>
      <c r="GHV57" s="2"/>
      <c r="GHW57" s="2"/>
      <c r="GHX57" s="2"/>
      <c r="GHY57" s="2"/>
      <c r="GHZ57" s="2"/>
      <c r="GIA57" s="2"/>
      <c r="GIB57" s="2"/>
      <c r="GIC57" s="2"/>
      <c r="GID57" s="2"/>
      <c r="GIE57" s="2"/>
      <c r="GIF57" s="2"/>
      <c r="GIG57" s="2"/>
      <c r="GIH57" s="2"/>
      <c r="GII57" s="2"/>
      <c r="GIJ57" s="2"/>
      <c r="GIK57" s="2"/>
      <c r="GIL57" s="2"/>
      <c r="GIM57" s="2"/>
      <c r="GIN57" s="2"/>
      <c r="GIO57" s="2"/>
      <c r="GIP57" s="2"/>
      <c r="GIQ57" s="2"/>
      <c r="GIR57" s="2"/>
      <c r="GIS57" s="2"/>
      <c r="GIT57" s="2"/>
      <c r="GIU57" s="2"/>
      <c r="GIV57" s="2"/>
      <c r="GIW57" s="2"/>
      <c r="GIX57" s="2"/>
      <c r="GIY57" s="2"/>
      <c r="GIZ57" s="2"/>
      <c r="GJA57" s="2"/>
      <c r="GJB57" s="2"/>
      <c r="GJC57" s="2"/>
      <c r="GJD57" s="2"/>
      <c r="GJE57" s="2"/>
      <c r="GJF57" s="2"/>
      <c r="GJG57" s="2"/>
      <c r="GJH57" s="2"/>
      <c r="GJI57" s="2"/>
      <c r="GJJ57" s="2"/>
      <c r="GJK57" s="2"/>
      <c r="GJL57" s="2"/>
      <c r="GJM57" s="2"/>
      <c r="GJN57" s="2"/>
      <c r="GJO57" s="2"/>
      <c r="GJP57" s="2"/>
      <c r="GJQ57" s="2"/>
      <c r="GJR57" s="2"/>
      <c r="GJS57" s="2"/>
      <c r="GJT57" s="2"/>
      <c r="GJU57" s="2"/>
      <c r="GJV57" s="2"/>
      <c r="GJW57" s="2"/>
      <c r="GJX57" s="2"/>
      <c r="GJY57" s="2"/>
      <c r="GJZ57" s="2"/>
      <c r="GKA57" s="2"/>
      <c r="GKB57" s="2"/>
      <c r="GKC57" s="2"/>
      <c r="GKD57" s="2"/>
      <c r="GKE57" s="2"/>
      <c r="GKF57" s="2"/>
      <c r="GKG57" s="2"/>
      <c r="GKH57" s="2"/>
      <c r="GKI57" s="2"/>
      <c r="GKJ57" s="2"/>
      <c r="GKK57" s="2"/>
      <c r="GKL57" s="2"/>
      <c r="GKM57" s="2"/>
      <c r="GKN57" s="2"/>
      <c r="GKO57" s="2"/>
      <c r="GKP57" s="2"/>
      <c r="GKQ57" s="2"/>
      <c r="GKR57" s="2"/>
      <c r="GKS57" s="2"/>
      <c r="GKT57" s="2"/>
      <c r="GKU57" s="2"/>
      <c r="GKV57" s="2"/>
      <c r="GKW57" s="2"/>
      <c r="GKX57" s="2"/>
      <c r="GKY57" s="2"/>
      <c r="GKZ57" s="2"/>
      <c r="GLA57" s="2"/>
      <c r="GLB57" s="2"/>
      <c r="GLC57" s="2"/>
      <c r="GLD57" s="2"/>
      <c r="GLE57" s="2"/>
      <c r="GLF57" s="2"/>
      <c r="GLG57" s="2"/>
      <c r="GLH57" s="2"/>
      <c r="GLI57" s="2"/>
      <c r="GLJ57" s="2"/>
      <c r="GLK57" s="2"/>
      <c r="GLL57" s="2"/>
      <c r="GLM57" s="2"/>
      <c r="GLN57" s="2"/>
      <c r="GLO57" s="2"/>
      <c r="GLP57" s="2"/>
      <c r="GLQ57" s="2"/>
      <c r="GLR57" s="2"/>
      <c r="GLS57" s="2"/>
      <c r="GLT57" s="2"/>
      <c r="GLU57" s="2"/>
      <c r="GLV57" s="2"/>
      <c r="GLW57" s="2"/>
      <c r="GLX57" s="2"/>
      <c r="GLY57" s="2"/>
      <c r="GLZ57" s="2"/>
      <c r="GMA57" s="2"/>
      <c r="GMB57" s="2"/>
      <c r="GMC57" s="2"/>
      <c r="GMD57" s="2"/>
      <c r="GME57" s="2"/>
      <c r="GMF57" s="2"/>
      <c r="GMG57" s="2"/>
      <c r="GMH57" s="2"/>
      <c r="GMI57" s="2"/>
      <c r="GMJ57" s="2"/>
      <c r="GMK57" s="2"/>
      <c r="GML57" s="2"/>
      <c r="GMM57" s="2"/>
      <c r="GMN57" s="2"/>
      <c r="GMO57" s="2"/>
      <c r="GMP57" s="2"/>
      <c r="GMQ57" s="2"/>
      <c r="GMR57" s="2"/>
      <c r="GMS57" s="2"/>
      <c r="GMT57" s="2"/>
      <c r="GMU57" s="2"/>
      <c r="GMV57" s="2"/>
      <c r="GMW57" s="2"/>
      <c r="GMX57" s="2"/>
      <c r="GMY57" s="2"/>
      <c r="GMZ57" s="2"/>
      <c r="GNA57" s="2"/>
      <c r="GNB57" s="2"/>
      <c r="GNC57" s="2"/>
      <c r="GND57" s="2"/>
      <c r="GNE57" s="2"/>
      <c r="GNF57" s="2"/>
      <c r="GNG57" s="2"/>
      <c r="GNH57" s="2"/>
      <c r="GNI57" s="2"/>
      <c r="GNJ57" s="2"/>
      <c r="GNK57" s="2"/>
      <c r="GNL57" s="2"/>
      <c r="GNM57" s="2"/>
      <c r="GNN57" s="2"/>
      <c r="GNO57" s="2"/>
      <c r="GNP57" s="2"/>
      <c r="GNQ57" s="2"/>
      <c r="GNR57" s="2"/>
      <c r="GNS57" s="2"/>
      <c r="GNT57" s="2"/>
      <c r="GNU57" s="2"/>
      <c r="GNV57" s="2"/>
      <c r="GNW57" s="2"/>
      <c r="GNX57" s="2"/>
      <c r="GNY57" s="2"/>
      <c r="GNZ57" s="2"/>
      <c r="GOA57" s="2"/>
      <c r="GOB57" s="2"/>
      <c r="GOC57" s="2"/>
      <c r="GOD57" s="2"/>
      <c r="GOE57" s="2"/>
      <c r="GOF57" s="2"/>
      <c r="GOG57" s="2"/>
      <c r="GOH57" s="2"/>
      <c r="GOI57" s="2"/>
      <c r="GOJ57" s="2"/>
      <c r="GOK57" s="2"/>
      <c r="GOL57" s="2"/>
      <c r="GOM57" s="2"/>
      <c r="GON57" s="2"/>
      <c r="GOO57" s="2"/>
      <c r="GOP57" s="2"/>
      <c r="GOQ57" s="2"/>
      <c r="GOR57" s="2"/>
      <c r="GOS57" s="2"/>
      <c r="GOT57" s="2"/>
      <c r="GOU57" s="2"/>
      <c r="GOV57" s="2"/>
      <c r="GOW57" s="2"/>
      <c r="GOX57" s="2"/>
      <c r="GOY57" s="2"/>
      <c r="GOZ57" s="2"/>
      <c r="GPA57" s="2"/>
      <c r="GPB57" s="2"/>
      <c r="GPC57" s="2"/>
      <c r="GPD57" s="2"/>
      <c r="GPE57" s="2"/>
      <c r="GPF57" s="2"/>
      <c r="GPG57" s="2"/>
      <c r="GPH57" s="2"/>
      <c r="GPI57" s="2"/>
      <c r="GPJ57" s="2"/>
      <c r="GPK57" s="2"/>
      <c r="GPL57" s="2"/>
      <c r="GPM57" s="2"/>
      <c r="GPN57" s="2"/>
      <c r="GPO57" s="2"/>
      <c r="GPP57" s="2"/>
      <c r="GPQ57" s="2"/>
      <c r="GPR57" s="2"/>
      <c r="GPS57" s="2"/>
      <c r="GPT57" s="2"/>
      <c r="GPU57" s="2"/>
      <c r="GPV57" s="2"/>
      <c r="GPW57" s="2"/>
      <c r="GPX57" s="2"/>
      <c r="GPY57" s="2"/>
      <c r="GPZ57" s="2"/>
      <c r="GQA57" s="2"/>
      <c r="GQB57" s="2"/>
      <c r="GQC57" s="2"/>
      <c r="GQD57" s="2"/>
      <c r="GQE57" s="2"/>
      <c r="GQF57" s="2"/>
      <c r="GQG57" s="2"/>
      <c r="GQH57" s="2"/>
      <c r="GQI57" s="2"/>
      <c r="GQJ57" s="2"/>
      <c r="GQK57" s="2"/>
      <c r="GQL57" s="2"/>
      <c r="GQM57" s="2"/>
      <c r="GQN57" s="2"/>
      <c r="GQO57" s="2"/>
      <c r="GQP57" s="2"/>
      <c r="GQQ57" s="2"/>
      <c r="GQR57" s="2"/>
      <c r="GQS57" s="2"/>
      <c r="GQT57" s="2"/>
      <c r="GQU57" s="2"/>
      <c r="GQV57" s="2"/>
      <c r="GQW57" s="2"/>
      <c r="GQX57" s="2"/>
      <c r="GQY57" s="2"/>
      <c r="GQZ57" s="2"/>
      <c r="GRA57" s="2"/>
      <c r="GRB57" s="2"/>
      <c r="GRC57" s="2"/>
      <c r="GRD57" s="2"/>
      <c r="GRE57" s="2"/>
      <c r="GRF57" s="2"/>
      <c r="GRG57" s="2"/>
      <c r="GRH57" s="2"/>
      <c r="GRI57" s="2"/>
      <c r="GRJ57" s="2"/>
      <c r="GRK57" s="2"/>
      <c r="GRL57" s="2"/>
      <c r="GRM57" s="2"/>
      <c r="GRN57" s="2"/>
      <c r="GRO57" s="2"/>
      <c r="GRP57" s="2"/>
      <c r="GRQ57" s="2"/>
      <c r="GRR57" s="2"/>
      <c r="GRS57" s="2"/>
      <c r="GRT57" s="2"/>
      <c r="GRU57" s="2"/>
      <c r="GRV57" s="2"/>
      <c r="GRW57" s="2"/>
      <c r="GRX57" s="2"/>
      <c r="GRY57" s="2"/>
      <c r="GRZ57" s="2"/>
      <c r="GSA57" s="2"/>
      <c r="GSB57" s="2"/>
      <c r="GSC57" s="2"/>
      <c r="GSD57" s="2"/>
      <c r="GSE57" s="2"/>
      <c r="GSF57" s="2"/>
      <c r="GSG57" s="2"/>
      <c r="GSH57" s="2"/>
      <c r="GSI57" s="2"/>
      <c r="GSJ57" s="2"/>
      <c r="GSK57" s="2"/>
      <c r="GSL57" s="2"/>
      <c r="GSM57" s="2"/>
      <c r="GSN57" s="2"/>
      <c r="GSO57" s="2"/>
      <c r="GSP57" s="2"/>
      <c r="GSQ57" s="2"/>
      <c r="GSR57" s="2"/>
      <c r="GSS57" s="2"/>
      <c r="GST57" s="2"/>
      <c r="GSU57" s="2"/>
      <c r="GSV57" s="2"/>
      <c r="GSW57" s="2"/>
      <c r="GSX57" s="2"/>
      <c r="GSY57" s="2"/>
      <c r="GSZ57" s="2"/>
      <c r="GTA57" s="2"/>
      <c r="GTB57" s="2"/>
      <c r="GTC57" s="2"/>
      <c r="GTD57" s="2"/>
      <c r="GTE57" s="2"/>
      <c r="GTF57" s="2"/>
      <c r="GTG57" s="2"/>
      <c r="GTH57" s="2"/>
      <c r="GTI57" s="2"/>
      <c r="GTJ57" s="2"/>
      <c r="GTK57" s="2"/>
      <c r="GTL57" s="2"/>
      <c r="GTM57" s="2"/>
      <c r="GTN57" s="2"/>
      <c r="GTO57" s="2"/>
      <c r="GTP57" s="2"/>
      <c r="GTQ57" s="2"/>
      <c r="GTR57" s="2"/>
      <c r="GTS57" s="2"/>
      <c r="GTT57" s="2"/>
      <c r="GTU57" s="2"/>
      <c r="GTV57" s="2"/>
      <c r="GTW57" s="2"/>
      <c r="GTX57" s="2"/>
      <c r="GTY57" s="2"/>
      <c r="GTZ57" s="2"/>
      <c r="GUA57" s="2"/>
      <c r="GUB57" s="2"/>
      <c r="GUC57" s="2"/>
      <c r="GUD57" s="2"/>
      <c r="GUE57" s="2"/>
      <c r="GUF57" s="2"/>
      <c r="GUG57" s="2"/>
      <c r="GUH57" s="2"/>
      <c r="GUI57" s="2"/>
      <c r="GUJ57" s="2"/>
      <c r="GUK57" s="2"/>
      <c r="GUL57" s="2"/>
      <c r="GUM57" s="2"/>
      <c r="GUN57" s="2"/>
      <c r="GUO57" s="2"/>
      <c r="GUP57" s="2"/>
      <c r="GUQ57" s="2"/>
      <c r="GUR57" s="2"/>
      <c r="GUS57" s="2"/>
      <c r="GUT57" s="2"/>
      <c r="GUU57" s="2"/>
      <c r="GUV57" s="2"/>
      <c r="GUW57" s="2"/>
      <c r="GUX57" s="2"/>
      <c r="GUY57" s="2"/>
      <c r="GUZ57" s="2"/>
      <c r="GVA57" s="2"/>
      <c r="GVB57" s="2"/>
      <c r="GVC57" s="2"/>
      <c r="GVD57" s="2"/>
      <c r="GVE57" s="2"/>
      <c r="GVF57" s="2"/>
      <c r="GVG57" s="2"/>
      <c r="GVH57" s="2"/>
      <c r="GVI57" s="2"/>
      <c r="GVJ57" s="2"/>
      <c r="GVK57" s="2"/>
      <c r="GVL57" s="2"/>
      <c r="GVM57" s="2"/>
      <c r="GVN57" s="2"/>
      <c r="GVO57" s="2"/>
      <c r="GVP57" s="2"/>
      <c r="GVQ57" s="2"/>
      <c r="GVR57" s="2"/>
      <c r="GVS57" s="2"/>
      <c r="GVT57" s="2"/>
      <c r="GVU57" s="2"/>
      <c r="GVV57" s="2"/>
      <c r="GVW57" s="2"/>
      <c r="GVX57" s="2"/>
      <c r="GVY57" s="2"/>
      <c r="GVZ57" s="2"/>
      <c r="GWA57" s="2"/>
      <c r="GWB57" s="2"/>
      <c r="GWC57" s="2"/>
      <c r="GWD57" s="2"/>
      <c r="GWE57" s="2"/>
      <c r="GWF57" s="2"/>
      <c r="GWG57" s="2"/>
      <c r="GWH57" s="2"/>
      <c r="GWI57" s="2"/>
      <c r="GWJ57" s="2"/>
      <c r="GWK57" s="2"/>
      <c r="GWL57" s="2"/>
      <c r="GWM57" s="2"/>
      <c r="GWN57" s="2"/>
      <c r="GWO57" s="2"/>
      <c r="GWP57" s="2"/>
      <c r="GWQ57" s="2"/>
      <c r="GWR57" s="2"/>
      <c r="GWS57" s="2"/>
      <c r="GWT57" s="2"/>
      <c r="GWU57" s="2"/>
      <c r="GWV57" s="2"/>
      <c r="GWW57" s="2"/>
      <c r="GWX57" s="2"/>
      <c r="GWY57" s="2"/>
      <c r="GWZ57" s="2"/>
      <c r="GXA57" s="2"/>
      <c r="GXB57" s="2"/>
      <c r="GXC57" s="2"/>
      <c r="GXD57" s="2"/>
      <c r="GXE57" s="2"/>
      <c r="GXF57" s="2"/>
      <c r="GXG57" s="2"/>
      <c r="GXH57" s="2"/>
      <c r="GXI57" s="2"/>
      <c r="GXJ57" s="2"/>
      <c r="GXK57" s="2"/>
      <c r="GXL57" s="2"/>
      <c r="GXM57" s="2"/>
      <c r="GXN57" s="2"/>
      <c r="GXO57" s="2"/>
      <c r="GXP57" s="2"/>
      <c r="GXQ57" s="2"/>
      <c r="GXR57" s="2"/>
      <c r="GXS57" s="2"/>
      <c r="GXT57" s="2"/>
      <c r="GXU57" s="2"/>
      <c r="GXV57" s="2"/>
      <c r="GXW57" s="2"/>
      <c r="GXX57" s="2"/>
      <c r="GXY57" s="2"/>
      <c r="GXZ57" s="2"/>
      <c r="GYA57" s="2"/>
      <c r="GYB57" s="2"/>
      <c r="GYC57" s="2"/>
      <c r="GYD57" s="2"/>
      <c r="GYE57" s="2"/>
      <c r="GYF57" s="2"/>
      <c r="GYG57" s="2"/>
      <c r="GYH57" s="2"/>
      <c r="GYI57" s="2"/>
      <c r="GYJ57" s="2"/>
      <c r="GYK57" s="2"/>
      <c r="GYL57" s="2"/>
      <c r="GYM57" s="2"/>
      <c r="GYN57" s="2"/>
      <c r="GYO57" s="2"/>
      <c r="GYP57" s="2"/>
      <c r="GYQ57" s="2"/>
      <c r="GYR57" s="2"/>
      <c r="GYS57" s="2"/>
      <c r="GYT57" s="2"/>
      <c r="GYU57" s="2"/>
      <c r="GYV57" s="2"/>
      <c r="GYW57" s="2"/>
      <c r="GYX57" s="2"/>
      <c r="GYY57" s="2"/>
      <c r="GYZ57" s="2"/>
      <c r="GZA57" s="2"/>
      <c r="GZB57" s="2"/>
      <c r="GZC57" s="2"/>
      <c r="GZD57" s="2"/>
      <c r="GZE57" s="2"/>
      <c r="GZF57" s="2"/>
      <c r="GZG57" s="2"/>
      <c r="GZH57" s="2"/>
      <c r="GZI57" s="2"/>
      <c r="GZJ57" s="2"/>
      <c r="GZK57" s="2"/>
      <c r="GZL57" s="2"/>
      <c r="GZM57" s="2"/>
      <c r="GZN57" s="2"/>
      <c r="GZO57" s="2"/>
      <c r="GZP57" s="2"/>
      <c r="GZQ57" s="2"/>
      <c r="GZR57" s="2"/>
      <c r="GZS57" s="2"/>
      <c r="GZT57" s="2"/>
      <c r="GZU57" s="2"/>
      <c r="GZV57" s="2"/>
      <c r="GZW57" s="2"/>
      <c r="GZX57" s="2"/>
      <c r="GZY57" s="2"/>
      <c r="GZZ57" s="2"/>
      <c r="HAA57" s="2"/>
      <c r="HAB57" s="2"/>
      <c r="HAC57" s="2"/>
      <c r="HAD57" s="2"/>
      <c r="HAE57" s="2"/>
      <c r="HAF57" s="2"/>
      <c r="HAG57" s="2"/>
      <c r="HAH57" s="2"/>
      <c r="HAI57" s="2"/>
      <c r="HAJ57" s="2"/>
      <c r="HAK57" s="2"/>
      <c r="HAL57" s="2"/>
      <c r="HAM57" s="2"/>
      <c r="HAN57" s="2"/>
      <c r="HAO57" s="2"/>
      <c r="HAP57" s="2"/>
      <c r="HAQ57" s="2"/>
      <c r="HAR57" s="2"/>
      <c r="HAS57" s="2"/>
      <c r="HAT57" s="2"/>
      <c r="HAU57" s="2"/>
      <c r="HAV57" s="2"/>
      <c r="HAW57" s="2"/>
      <c r="HAX57" s="2"/>
      <c r="HAY57" s="2"/>
      <c r="HAZ57" s="2"/>
      <c r="HBA57" s="2"/>
      <c r="HBB57" s="2"/>
      <c r="HBC57" s="2"/>
      <c r="HBD57" s="2"/>
      <c r="HBE57" s="2"/>
      <c r="HBF57" s="2"/>
      <c r="HBG57" s="2"/>
      <c r="HBH57" s="2"/>
      <c r="HBI57" s="2"/>
      <c r="HBJ57" s="2"/>
      <c r="HBK57" s="2"/>
      <c r="HBL57" s="2"/>
      <c r="HBM57" s="2"/>
      <c r="HBN57" s="2"/>
      <c r="HBO57" s="2"/>
      <c r="HBP57" s="2"/>
      <c r="HBQ57" s="2"/>
      <c r="HBR57" s="2"/>
      <c r="HBS57" s="2"/>
      <c r="HBT57" s="2"/>
      <c r="HBU57" s="2"/>
      <c r="HBV57" s="2"/>
      <c r="HBW57" s="2"/>
      <c r="HBX57" s="2"/>
      <c r="HBY57" s="2"/>
      <c r="HBZ57" s="2"/>
      <c r="HCA57" s="2"/>
      <c r="HCB57" s="2"/>
      <c r="HCC57" s="2"/>
      <c r="HCD57" s="2"/>
      <c r="HCE57" s="2"/>
      <c r="HCF57" s="2"/>
      <c r="HCG57" s="2"/>
      <c r="HCH57" s="2"/>
      <c r="HCI57" s="2"/>
      <c r="HCJ57" s="2"/>
      <c r="HCK57" s="2"/>
      <c r="HCL57" s="2"/>
      <c r="HCM57" s="2"/>
      <c r="HCN57" s="2"/>
      <c r="HCO57" s="2"/>
      <c r="HCP57" s="2"/>
      <c r="HCQ57" s="2"/>
      <c r="HCR57" s="2"/>
      <c r="HCS57" s="2"/>
      <c r="HCT57" s="2"/>
      <c r="HCU57" s="2"/>
      <c r="HCV57" s="2"/>
      <c r="HCW57" s="2"/>
      <c r="HCX57" s="2"/>
      <c r="HCY57" s="2"/>
      <c r="HCZ57" s="2"/>
      <c r="HDA57" s="2"/>
      <c r="HDB57" s="2"/>
      <c r="HDC57" s="2"/>
      <c r="HDD57" s="2"/>
      <c r="HDE57" s="2"/>
      <c r="HDF57" s="2"/>
      <c r="HDG57" s="2"/>
      <c r="HDH57" s="2"/>
      <c r="HDI57" s="2"/>
      <c r="HDJ57" s="2"/>
      <c r="HDK57" s="2"/>
      <c r="HDL57" s="2"/>
      <c r="HDM57" s="2"/>
      <c r="HDN57" s="2"/>
      <c r="HDO57" s="2"/>
      <c r="HDP57" s="2"/>
      <c r="HDQ57" s="2"/>
      <c r="HDR57" s="2"/>
      <c r="HDS57" s="2"/>
      <c r="HDT57" s="2"/>
      <c r="HDU57" s="2"/>
      <c r="HDV57" s="2"/>
      <c r="HDW57" s="2"/>
      <c r="HDX57" s="2"/>
      <c r="HDY57" s="2"/>
      <c r="HDZ57" s="2"/>
      <c r="HEA57" s="2"/>
      <c r="HEB57" s="2"/>
      <c r="HEC57" s="2"/>
      <c r="HED57" s="2"/>
      <c r="HEE57" s="2"/>
      <c r="HEF57" s="2"/>
      <c r="HEG57" s="2"/>
      <c r="HEH57" s="2"/>
      <c r="HEI57" s="2"/>
      <c r="HEJ57" s="2"/>
      <c r="HEK57" s="2"/>
      <c r="HEL57" s="2"/>
      <c r="HEM57" s="2"/>
      <c r="HEN57" s="2"/>
      <c r="HEO57" s="2"/>
      <c r="HEP57" s="2"/>
      <c r="HEQ57" s="2"/>
      <c r="HER57" s="2"/>
      <c r="HES57" s="2"/>
      <c r="HET57" s="2"/>
      <c r="HEU57" s="2"/>
      <c r="HEV57" s="2"/>
      <c r="HEW57" s="2"/>
      <c r="HEX57" s="2"/>
      <c r="HEY57" s="2"/>
      <c r="HEZ57" s="2"/>
      <c r="HFA57" s="2"/>
      <c r="HFB57" s="2"/>
      <c r="HFC57" s="2"/>
      <c r="HFD57" s="2"/>
      <c r="HFE57" s="2"/>
      <c r="HFF57" s="2"/>
      <c r="HFG57" s="2"/>
      <c r="HFH57" s="2"/>
      <c r="HFI57" s="2"/>
      <c r="HFJ57" s="2"/>
      <c r="HFK57" s="2"/>
      <c r="HFL57" s="2"/>
      <c r="HFM57" s="2"/>
      <c r="HFN57" s="2"/>
      <c r="HFO57" s="2"/>
      <c r="HFP57" s="2"/>
      <c r="HFQ57" s="2"/>
      <c r="HFR57" s="2"/>
      <c r="HFS57" s="2"/>
      <c r="HFT57" s="2"/>
      <c r="HFU57" s="2"/>
      <c r="HFV57" s="2"/>
      <c r="HFW57" s="2"/>
      <c r="HFX57" s="2"/>
      <c r="HFY57" s="2"/>
      <c r="HFZ57" s="2"/>
      <c r="HGA57" s="2"/>
      <c r="HGB57" s="2"/>
      <c r="HGC57" s="2"/>
      <c r="HGD57" s="2"/>
      <c r="HGE57" s="2"/>
      <c r="HGF57" s="2"/>
      <c r="HGG57" s="2"/>
      <c r="HGH57" s="2"/>
      <c r="HGI57" s="2"/>
      <c r="HGJ57" s="2"/>
      <c r="HGK57" s="2"/>
      <c r="HGL57" s="2"/>
      <c r="HGM57" s="2"/>
      <c r="HGN57" s="2"/>
      <c r="HGO57" s="2"/>
      <c r="HGP57" s="2"/>
      <c r="HGQ57" s="2"/>
      <c r="HGR57" s="2"/>
      <c r="HGS57" s="2"/>
      <c r="HGT57" s="2"/>
      <c r="HGU57" s="2"/>
      <c r="HGV57" s="2"/>
      <c r="HGW57" s="2"/>
      <c r="HGX57" s="2"/>
      <c r="HGY57" s="2"/>
      <c r="HGZ57" s="2"/>
      <c r="HHA57" s="2"/>
      <c r="HHB57" s="2"/>
      <c r="HHC57" s="2"/>
      <c r="HHD57" s="2"/>
      <c r="HHE57" s="2"/>
      <c r="HHF57" s="2"/>
      <c r="HHG57" s="2"/>
      <c r="HHH57" s="2"/>
      <c r="HHI57" s="2"/>
      <c r="HHJ57" s="2"/>
      <c r="HHK57" s="2"/>
      <c r="HHL57" s="2"/>
      <c r="HHM57" s="2"/>
      <c r="HHN57" s="2"/>
      <c r="HHO57" s="2"/>
      <c r="HHP57" s="2"/>
      <c r="HHQ57" s="2"/>
      <c r="HHR57" s="2"/>
      <c r="HHS57" s="2"/>
      <c r="HHT57" s="2"/>
      <c r="HHU57" s="2"/>
      <c r="HHV57" s="2"/>
      <c r="HHW57" s="2"/>
      <c r="HHX57" s="2"/>
      <c r="HHY57" s="2"/>
      <c r="HHZ57" s="2"/>
      <c r="HIA57" s="2"/>
      <c r="HIB57" s="2"/>
      <c r="HIC57" s="2"/>
      <c r="HID57" s="2"/>
      <c r="HIE57" s="2"/>
      <c r="HIF57" s="2"/>
      <c r="HIG57" s="2"/>
      <c r="HIH57" s="2"/>
      <c r="HII57" s="2"/>
      <c r="HIJ57" s="2"/>
      <c r="HIK57" s="2"/>
      <c r="HIL57" s="2"/>
      <c r="HIM57" s="2"/>
      <c r="HIN57" s="2"/>
      <c r="HIO57" s="2"/>
      <c r="HIP57" s="2"/>
      <c r="HIQ57" s="2"/>
      <c r="HIR57" s="2"/>
      <c r="HIS57" s="2"/>
      <c r="HIT57" s="2"/>
      <c r="HIU57" s="2"/>
      <c r="HIV57" s="2"/>
      <c r="HIW57" s="2"/>
      <c r="HIX57" s="2"/>
      <c r="HIY57" s="2"/>
      <c r="HIZ57" s="2"/>
      <c r="HJA57" s="2"/>
      <c r="HJB57" s="2"/>
      <c r="HJC57" s="2"/>
      <c r="HJD57" s="2"/>
      <c r="HJE57" s="2"/>
      <c r="HJF57" s="2"/>
      <c r="HJG57" s="2"/>
      <c r="HJH57" s="2"/>
      <c r="HJI57" s="2"/>
      <c r="HJJ57" s="2"/>
      <c r="HJK57" s="2"/>
      <c r="HJL57" s="2"/>
      <c r="HJM57" s="2"/>
      <c r="HJN57" s="2"/>
      <c r="HJO57" s="2"/>
      <c r="HJP57" s="2"/>
      <c r="HJQ57" s="2"/>
      <c r="HJR57" s="2"/>
      <c r="HJS57" s="2"/>
      <c r="HJT57" s="2"/>
      <c r="HJU57" s="2"/>
      <c r="HJV57" s="2"/>
      <c r="HJW57" s="2"/>
      <c r="HJX57" s="2"/>
      <c r="HJY57" s="2"/>
      <c r="HJZ57" s="2"/>
      <c r="HKA57" s="2"/>
      <c r="HKB57" s="2"/>
      <c r="HKC57" s="2"/>
      <c r="HKD57" s="2"/>
      <c r="HKE57" s="2"/>
      <c r="HKF57" s="2"/>
      <c r="HKG57" s="2"/>
      <c r="HKH57" s="2"/>
      <c r="HKI57" s="2"/>
      <c r="HKJ57" s="2"/>
      <c r="HKK57" s="2"/>
      <c r="HKL57" s="2"/>
      <c r="HKM57" s="2"/>
      <c r="HKN57" s="2"/>
      <c r="HKO57" s="2"/>
      <c r="HKP57" s="2"/>
      <c r="HKQ57" s="2"/>
      <c r="HKR57" s="2"/>
      <c r="HKS57" s="2"/>
      <c r="HKT57" s="2"/>
      <c r="HKU57" s="2"/>
      <c r="HKV57" s="2"/>
      <c r="HKW57" s="2"/>
      <c r="HKX57" s="2"/>
      <c r="HKY57" s="2"/>
      <c r="HKZ57" s="2"/>
      <c r="HLA57" s="2"/>
      <c r="HLB57" s="2"/>
      <c r="HLC57" s="2"/>
      <c r="HLD57" s="2"/>
      <c r="HLE57" s="2"/>
      <c r="HLF57" s="2"/>
      <c r="HLG57" s="2"/>
      <c r="HLH57" s="2"/>
      <c r="HLI57" s="2"/>
      <c r="HLJ57" s="2"/>
      <c r="HLK57" s="2"/>
      <c r="HLL57" s="2"/>
      <c r="HLM57" s="2"/>
      <c r="HLN57" s="2"/>
      <c r="HLO57" s="2"/>
      <c r="HLP57" s="2"/>
      <c r="HLQ57" s="2"/>
      <c r="HLR57" s="2"/>
      <c r="HLS57" s="2"/>
      <c r="HLT57" s="2"/>
      <c r="HLU57" s="2"/>
      <c r="HLV57" s="2"/>
      <c r="HLW57" s="2"/>
      <c r="HLX57" s="2"/>
      <c r="HLY57" s="2"/>
      <c r="HLZ57" s="2"/>
      <c r="HMA57" s="2"/>
      <c r="HMB57" s="2"/>
      <c r="HMC57" s="2"/>
      <c r="HMD57" s="2"/>
      <c r="HME57" s="2"/>
      <c r="HMF57" s="2"/>
      <c r="HMG57" s="2"/>
      <c r="HMH57" s="2"/>
      <c r="HMI57" s="2"/>
      <c r="HMJ57" s="2"/>
      <c r="HMK57" s="2"/>
      <c r="HML57" s="2"/>
      <c r="HMM57" s="2"/>
      <c r="HMN57" s="2"/>
      <c r="HMO57" s="2"/>
      <c r="HMP57" s="2"/>
      <c r="HMQ57" s="2"/>
      <c r="HMR57" s="2"/>
      <c r="HMS57" s="2"/>
      <c r="HMT57" s="2"/>
      <c r="HMU57" s="2"/>
      <c r="HMV57" s="2"/>
      <c r="HMW57" s="2"/>
      <c r="HMX57" s="2"/>
      <c r="HMY57" s="2"/>
      <c r="HMZ57" s="2"/>
      <c r="HNA57" s="2"/>
      <c r="HNB57" s="2"/>
      <c r="HNC57" s="2"/>
      <c r="HND57" s="2"/>
      <c r="HNE57" s="2"/>
      <c r="HNF57" s="2"/>
      <c r="HNG57" s="2"/>
      <c r="HNH57" s="2"/>
      <c r="HNI57" s="2"/>
      <c r="HNJ57" s="2"/>
      <c r="HNK57" s="2"/>
      <c r="HNL57" s="2"/>
      <c r="HNM57" s="2"/>
      <c r="HNN57" s="2"/>
      <c r="HNO57" s="2"/>
      <c r="HNP57" s="2"/>
      <c r="HNQ57" s="2"/>
      <c r="HNR57" s="2"/>
      <c r="HNS57" s="2"/>
      <c r="HNT57" s="2"/>
      <c r="HNU57" s="2"/>
      <c r="HNV57" s="2"/>
      <c r="HNW57" s="2"/>
      <c r="HNX57" s="2"/>
      <c r="HNY57" s="2"/>
      <c r="HNZ57" s="2"/>
      <c r="HOA57" s="2"/>
      <c r="HOB57" s="2"/>
      <c r="HOC57" s="2"/>
      <c r="HOD57" s="2"/>
      <c r="HOE57" s="2"/>
      <c r="HOF57" s="2"/>
      <c r="HOG57" s="2"/>
      <c r="HOH57" s="2"/>
      <c r="HOI57" s="2"/>
      <c r="HOJ57" s="2"/>
      <c r="HOK57" s="2"/>
      <c r="HOL57" s="2"/>
      <c r="HOM57" s="2"/>
      <c r="HON57" s="2"/>
      <c r="HOO57" s="2"/>
      <c r="HOP57" s="2"/>
      <c r="HOQ57" s="2"/>
      <c r="HOR57" s="2"/>
      <c r="HOS57" s="2"/>
      <c r="HOT57" s="2"/>
      <c r="HOU57" s="2"/>
      <c r="HOV57" s="2"/>
      <c r="HOW57" s="2"/>
      <c r="HOX57" s="2"/>
      <c r="HOY57" s="2"/>
      <c r="HOZ57" s="2"/>
      <c r="HPA57" s="2"/>
      <c r="HPB57" s="2"/>
      <c r="HPC57" s="2"/>
      <c r="HPD57" s="2"/>
      <c r="HPE57" s="2"/>
      <c r="HPF57" s="2"/>
      <c r="HPG57" s="2"/>
      <c r="HPH57" s="2"/>
      <c r="HPI57" s="2"/>
      <c r="HPJ57" s="2"/>
      <c r="HPK57" s="2"/>
      <c r="HPL57" s="2"/>
      <c r="HPM57" s="2"/>
      <c r="HPN57" s="2"/>
      <c r="HPO57" s="2"/>
      <c r="HPP57" s="2"/>
      <c r="HPQ57" s="2"/>
      <c r="HPR57" s="2"/>
      <c r="HPS57" s="2"/>
      <c r="HPT57" s="2"/>
      <c r="HPU57" s="2"/>
      <c r="HPV57" s="2"/>
      <c r="HPW57" s="2"/>
      <c r="HPX57" s="2"/>
      <c r="HPY57" s="2"/>
      <c r="HPZ57" s="2"/>
      <c r="HQA57" s="2"/>
      <c r="HQB57" s="2"/>
      <c r="HQC57" s="2"/>
      <c r="HQD57" s="2"/>
      <c r="HQE57" s="2"/>
      <c r="HQF57" s="2"/>
      <c r="HQG57" s="2"/>
      <c r="HQH57" s="2"/>
      <c r="HQI57" s="2"/>
      <c r="HQJ57" s="2"/>
      <c r="HQK57" s="2"/>
      <c r="HQL57" s="2"/>
      <c r="HQM57" s="2"/>
      <c r="HQN57" s="2"/>
      <c r="HQO57" s="2"/>
      <c r="HQP57" s="2"/>
      <c r="HQQ57" s="2"/>
      <c r="HQR57" s="2"/>
      <c r="HQS57" s="2"/>
      <c r="HQT57" s="2"/>
      <c r="HQU57" s="2"/>
      <c r="HQV57" s="2"/>
      <c r="HQW57" s="2"/>
      <c r="HQX57" s="2"/>
      <c r="HQY57" s="2"/>
      <c r="HQZ57" s="2"/>
      <c r="HRA57" s="2"/>
      <c r="HRB57" s="2"/>
      <c r="HRC57" s="2"/>
      <c r="HRD57" s="2"/>
      <c r="HRE57" s="2"/>
      <c r="HRF57" s="2"/>
      <c r="HRG57" s="2"/>
      <c r="HRH57" s="2"/>
      <c r="HRI57" s="2"/>
      <c r="HRJ57" s="2"/>
      <c r="HRK57" s="2"/>
      <c r="HRL57" s="2"/>
      <c r="HRM57" s="2"/>
      <c r="HRN57" s="2"/>
      <c r="HRO57" s="2"/>
      <c r="HRP57" s="2"/>
      <c r="HRQ57" s="2"/>
      <c r="HRR57" s="2"/>
      <c r="HRS57" s="2"/>
      <c r="HRT57" s="2"/>
      <c r="HRU57" s="2"/>
      <c r="HRV57" s="2"/>
      <c r="HRW57" s="2"/>
      <c r="HRX57" s="2"/>
      <c r="HRY57" s="2"/>
      <c r="HRZ57" s="2"/>
      <c r="HSA57" s="2"/>
      <c r="HSB57" s="2"/>
      <c r="HSC57" s="2"/>
      <c r="HSD57" s="2"/>
      <c r="HSE57" s="2"/>
      <c r="HSF57" s="2"/>
      <c r="HSG57" s="2"/>
      <c r="HSH57" s="2"/>
      <c r="HSI57" s="2"/>
      <c r="HSJ57" s="2"/>
      <c r="HSK57" s="2"/>
      <c r="HSL57" s="2"/>
      <c r="HSM57" s="2"/>
      <c r="HSN57" s="2"/>
      <c r="HSO57" s="2"/>
      <c r="HSP57" s="2"/>
      <c r="HSQ57" s="2"/>
      <c r="HSR57" s="2"/>
      <c r="HSS57" s="2"/>
      <c r="HST57" s="2"/>
      <c r="HSU57" s="2"/>
      <c r="HSV57" s="2"/>
      <c r="HSW57" s="2"/>
      <c r="HSX57" s="2"/>
      <c r="HSY57" s="2"/>
      <c r="HSZ57" s="2"/>
      <c r="HTA57" s="2"/>
      <c r="HTB57" s="2"/>
      <c r="HTC57" s="2"/>
      <c r="HTD57" s="2"/>
      <c r="HTE57" s="2"/>
      <c r="HTF57" s="2"/>
      <c r="HTG57" s="2"/>
      <c r="HTH57" s="2"/>
      <c r="HTI57" s="2"/>
      <c r="HTJ57" s="2"/>
      <c r="HTK57" s="2"/>
      <c r="HTL57" s="2"/>
      <c r="HTM57" s="2"/>
      <c r="HTN57" s="2"/>
      <c r="HTO57" s="2"/>
      <c r="HTP57" s="2"/>
      <c r="HTQ57" s="2"/>
      <c r="HTR57" s="2"/>
      <c r="HTS57" s="2"/>
      <c r="HTT57" s="2"/>
      <c r="HTU57" s="2"/>
      <c r="HTV57" s="2"/>
      <c r="HTW57" s="2"/>
      <c r="HTX57" s="2"/>
      <c r="HTY57" s="2"/>
      <c r="HTZ57" s="2"/>
      <c r="HUA57" s="2"/>
      <c r="HUB57" s="2"/>
      <c r="HUC57" s="2"/>
      <c r="HUD57" s="2"/>
      <c r="HUE57" s="2"/>
      <c r="HUF57" s="2"/>
      <c r="HUG57" s="2"/>
      <c r="HUH57" s="2"/>
      <c r="HUI57" s="2"/>
      <c r="HUJ57" s="2"/>
      <c r="HUK57" s="2"/>
      <c r="HUL57" s="2"/>
      <c r="HUM57" s="2"/>
      <c r="HUN57" s="2"/>
      <c r="HUO57" s="2"/>
      <c r="HUP57" s="2"/>
      <c r="HUQ57" s="2"/>
      <c r="HUR57" s="2"/>
      <c r="HUS57" s="2"/>
      <c r="HUT57" s="2"/>
      <c r="HUU57" s="2"/>
      <c r="HUV57" s="2"/>
      <c r="HUW57" s="2"/>
      <c r="HUX57" s="2"/>
      <c r="HUY57" s="2"/>
      <c r="HUZ57" s="2"/>
      <c r="HVA57" s="2"/>
      <c r="HVB57" s="2"/>
      <c r="HVC57" s="2"/>
      <c r="HVD57" s="2"/>
      <c r="HVE57" s="2"/>
      <c r="HVF57" s="2"/>
      <c r="HVG57" s="2"/>
      <c r="HVH57" s="2"/>
      <c r="HVI57" s="2"/>
      <c r="HVJ57" s="2"/>
      <c r="HVK57" s="2"/>
      <c r="HVL57" s="2"/>
      <c r="HVM57" s="2"/>
      <c r="HVN57" s="2"/>
      <c r="HVO57" s="2"/>
      <c r="HVP57" s="2"/>
      <c r="HVQ57" s="2"/>
      <c r="HVR57" s="2"/>
      <c r="HVS57" s="2"/>
      <c r="HVT57" s="2"/>
      <c r="HVU57" s="2"/>
      <c r="HVV57" s="2"/>
      <c r="HVW57" s="2"/>
      <c r="HVX57" s="2"/>
      <c r="HVY57" s="2"/>
      <c r="HVZ57" s="2"/>
      <c r="HWA57" s="2"/>
      <c r="HWB57" s="2"/>
      <c r="HWC57" s="2"/>
      <c r="HWD57" s="2"/>
      <c r="HWE57" s="2"/>
      <c r="HWF57" s="2"/>
      <c r="HWG57" s="2"/>
      <c r="HWH57" s="2"/>
      <c r="HWI57" s="2"/>
      <c r="HWJ57" s="2"/>
      <c r="HWK57" s="2"/>
      <c r="HWL57" s="2"/>
      <c r="HWM57" s="2"/>
      <c r="HWN57" s="2"/>
      <c r="HWO57" s="2"/>
      <c r="HWP57" s="2"/>
      <c r="HWQ57" s="2"/>
      <c r="HWR57" s="2"/>
      <c r="HWS57" s="2"/>
      <c r="HWT57" s="2"/>
      <c r="HWU57" s="2"/>
      <c r="HWV57" s="2"/>
      <c r="HWW57" s="2"/>
      <c r="HWX57" s="2"/>
      <c r="HWY57" s="2"/>
      <c r="HWZ57" s="2"/>
      <c r="HXA57" s="2"/>
      <c r="HXB57" s="2"/>
      <c r="HXC57" s="2"/>
      <c r="HXD57" s="2"/>
      <c r="HXE57" s="2"/>
      <c r="HXF57" s="2"/>
      <c r="HXG57" s="2"/>
      <c r="HXH57" s="2"/>
      <c r="HXI57" s="2"/>
      <c r="HXJ57" s="2"/>
      <c r="HXK57" s="2"/>
      <c r="HXL57" s="2"/>
      <c r="HXM57" s="2"/>
      <c r="HXN57" s="2"/>
      <c r="HXO57" s="2"/>
      <c r="HXP57" s="2"/>
      <c r="HXQ57" s="2"/>
      <c r="HXR57" s="2"/>
      <c r="HXS57" s="2"/>
      <c r="HXT57" s="2"/>
      <c r="HXU57" s="2"/>
      <c r="HXV57" s="2"/>
      <c r="HXW57" s="2"/>
      <c r="HXX57" s="2"/>
      <c r="HXY57" s="2"/>
      <c r="HXZ57" s="2"/>
      <c r="HYA57" s="2"/>
      <c r="HYB57" s="2"/>
      <c r="HYC57" s="2"/>
      <c r="HYD57" s="2"/>
      <c r="HYE57" s="2"/>
      <c r="HYF57" s="2"/>
      <c r="HYG57" s="2"/>
      <c r="HYH57" s="2"/>
      <c r="HYI57" s="2"/>
      <c r="HYJ57" s="2"/>
      <c r="HYK57" s="2"/>
      <c r="HYL57" s="2"/>
      <c r="HYM57" s="2"/>
      <c r="HYN57" s="2"/>
      <c r="HYO57" s="2"/>
      <c r="HYP57" s="2"/>
      <c r="HYQ57" s="2"/>
      <c r="HYR57" s="2"/>
      <c r="HYS57" s="2"/>
      <c r="HYT57" s="2"/>
      <c r="HYU57" s="2"/>
      <c r="HYV57" s="2"/>
      <c r="HYW57" s="2"/>
      <c r="HYX57" s="2"/>
      <c r="HYY57" s="2"/>
      <c r="HYZ57" s="2"/>
      <c r="HZA57" s="2"/>
      <c r="HZB57" s="2"/>
      <c r="HZC57" s="2"/>
      <c r="HZD57" s="2"/>
      <c r="HZE57" s="2"/>
      <c r="HZF57" s="2"/>
      <c r="HZG57" s="2"/>
      <c r="HZH57" s="2"/>
      <c r="HZI57" s="2"/>
      <c r="HZJ57" s="2"/>
      <c r="HZK57" s="2"/>
      <c r="HZL57" s="2"/>
      <c r="HZM57" s="2"/>
      <c r="HZN57" s="2"/>
      <c r="HZO57" s="2"/>
      <c r="HZP57" s="2"/>
      <c r="HZQ57" s="2"/>
      <c r="HZR57" s="2"/>
      <c r="HZS57" s="2"/>
      <c r="HZT57" s="2"/>
      <c r="HZU57" s="2"/>
      <c r="HZV57" s="2"/>
      <c r="HZW57" s="2"/>
      <c r="HZX57" s="2"/>
      <c r="HZY57" s="2"/>
      <c r="HZZ57" s="2"/>
      <c r="IAA57" s="2"/>
      <c r="IAB57" s="2"/>
      <c r="IAC57" s="2"/>
      <c r="IAD57" s="2"/>
      <c r="IAE57" s="2"/>
      <c r="IAF57" s="2"/>
      <c r="IAG57" s="2"/>
      <c r="IAH57" s="2"/>
      <c r="IAI57" s="2"/>
      <c r="IAJ57" s="2"/>
      <c r="IAK57" s="2"/>
      <c r="IAL57" s="2"/>
      <c r="IAM57" s="2"/>
      <c r="IAN57" s="2"/>
      <c r="IAO57" s="2"/>
      <c r="IAP57" s="2"/>
      <c r="IAQ57" s="2"/>
      <c r="IAR57" s="2"/>
      <c r="IAS57" s="2"/>
      <c r="IAT57" s="2"/>
      <c r="IAU57" s="2"/>
      <c r="IAV57" s="2"/>
      <c r="IAW57" s="2"/>
      <c r="IAX57" s="2"/>
      <c r="IAY57" s="2"/>
      <c r="IAZ57" s="2"/>
      <c r="IBA57" s="2"/>
      <c r="IBB57" s="2"/>
      <c r="IBC57" s="2"/>
      <c r="IBD57" s="2"/>
      <c r="IBE57" s="2"/>
      <c r="IBF57" s="2"/>
      <c r="IBG57" s="2"/>
      <c r="IBH57" s="2"/>
      <c r="IBI57" s="2"/>
      <c r="IBJ57" s="2"/>
      <c r="IBK57" s="2"/>
      <c r="IBL57" s="2"/>
      <c r="IBM57" s="2"/>
      <c r="IBN57" s="2"/>
      <c r="IBO57" s="2"/>
      <c r="IBP57" s="2"/>
      <c r="IBQ57" s="2"/>
      <c r="IBR57" s="2"/>
      <c r="IBS57" s="2"/>
      <c r="IBT57" s="2"/>
      <c r="IBU57" s="2"/>
      <c r="IBV57" s="2"/>
      <c r="IBW57" s="2"/>
      <c r="IBX57" s="2"/>
      <c r="IBY57" s="2"/>
      <c r="IBZ57" s="2"/>
      <c r="ICA57" s="2"/>
      <c r="ICB57" s="2"/>
      <c r="ICC57" s="2"/>
      <c r="ICD57" s="2"/>
      <c r="ICE57" s="2"/>
      <c r="ICF57" s="2"/>
      <c r="ICG57" s="2"/>
      <c r="ICH57" s="2"/>
      <c r="ICI57" s="2"/>
      <c r="ICJ57" s="2"/>
      <c r="ICK57" s="2"/>
      <c r="ICL57" s="2"/>
      <c r="ICM57" s="2"/>
      <c r="ICN57" s="2"/>
      <c r="ICO57" s="2"/>
      <c r="ICP57" s="2"/>
      <c r="ICQ57" s="2"/>
      <c r="ICR57" s="2"/>
      <c r="ICS57" s="2"/>
      <c r="ICT57" s="2"/>
      <c r="ICU57" s="2"/>
      <c r="ICV57" s="2"/>
      <c r="ICW57" s="2"/>
      <c r="ICX57" s="2"/>
      <c r="ICY57" s="2"/>
      <c r="ICZ57" s="2"/>
      <c r="IDA57" s="2"/>
      <c r="IDB57" s="2"/>
      <c r="IDC57" s="2"/>
      <c r="IDD57" s="2"/>
      <c r="IDE57" s="2"/>
      <c r="IDF57" s="2"/>
      <c r="IDG57" s="2"/>
      <c r="IDH57" s="2"/>
      <c r="IDI57" s="2"/>
      <c r="IDJ57" s="2"/>
      <c r="IDK57" s="2"/>
      <c r="IDL57" s="2"/>
      <c r="IDM57" s="2"/>
      <c r="IDN57" s="2"/>
      <c r="IDO57" s="2"/>
      <c r="IDP57" s="2"/>
      <c r="IDQ57" s="2"/>
      <c r="IDR57" s="2"/>
      <c r="IDS57" s="2"/>
      <c r="IDT57" s="2"/>
      <c r="IDU57" s="2"/>
      <c r="IDV57" s="2"/>
      <c r="IDW57" s="2"/>
      <c r="IDX57" s="2"/>
      <c r="IDY57" s="2"/>
      <c r="IDZ57" s="2"/>
      <c r="IEA57" s="2"/>
      <c r="IEB57" s="2"/>
      <c r="IEC57" s="2"/>
      <c r="IED57" s="2"/>
      <c r="IEE57" s="2"/>
      <c r="IEF57" s="2"/>
      <c r="IEG57" s="2"/>
      <c r="IEH57" s="2"/>
      <c r="IEI57" s="2"/>
      <c r="IEJ57" s="2"/>
      <c r="IEK57" s="2"/>
      <c r="IEL57" s="2"/>
      <c r="IEM57" s="2"/>
      <c r="IEN57" s="2"/>
      <c r="IEO57" s="2"/>
      <c r="IEP57" s="2"/>
      <c r="IEQ57" s="2"/>
      <c r="IER57" s="2"/>
      <c r="IES57" s="2"/>
      <c r="IET57" s="2"/>
      <c r="IEU57" s="2"/>
      <c r="IEV57" s="2"/>
      <c r="IEW57" s="2"/>
      <c r="IEX57" s="2"/>
      <c r="IEY57" s="2"/>
      <c r="IEZ57" s="2"/>
      <c r="IFA57" s="2"/>
      <c r="IFB57" s="2"/>
      <c r="IFC57" s="2"/>
      <c r="IFD57" s="2"/>
      <c r="IFE57" s="2"/>
      <c r="IFF57" s="2"/>
      <c r="IFG57" s="2"/>
      <c r="IFH57" s="2"/>
      <c r="IFI57" s="2"/>
      <c r="IFJ57" s="2"/>
      <c r="IFK57" s="2"/>
      <c r="IFL57" s="2"/>
      <c r="IFM57" s="2"/>
      <c r="IFN57" s="2"/>
      <c r="IFO57" s="2"/>
      <c r="IFP57" s="2"/>
      <c r="IFQ57" s="2"/>
      <c r="IFR57" s="2"/>
      <c r="IFS57" s="2"/>
      <c r="IFT57" s="2"/>
      <c r="IFU57" s="2"/>
      <c r="IFV57" s="2"/>
      <c r="IFW57" s="2"/>
      <c r="IFX57" s="2"/>
      <c r="IFY57" s="2"/>
      <c r="IFZ57" s="2"/>
      <c r="IGA57" s="2"/>
      <c r="IGB57" s="2"/>
      <c r="IGC57" s="2"/>
      <c r="IGD57" s="2"/>
      <c r="IGE57" s="2"/>
      <c r="IGF57" s="2"/>
      <c r="IGG57" s="2"/>
      <c r="IGH57" s="2"/>
      <c r="IGI57" s="2"/>
      <c r="IGJ57" s="2"/>
      <c r="IGK57" s="2"/>
      <c r="IGL57" s="2"/>
      <c r="IGM57" s="2"/>
      <c r="IGN57" s="2"/>
      <c r="IGO57" s="2"/>
      <c r="IGP57" s="2"/>
      <c r="IGQ57" s="2"/>
      <c r="IGR57" s="2"/>
      <c r="IGS57" s="2"/>
      <c r="IGT57" s="2"/>
      <c r="IGU57" s="2"/>
      <c r="IGV57" s="2"/>
      <c r="IGW57" s="2"/>
      <c r="IGX57" s="2"/>
      <c r="IGY57" s="2"/>
      <c r="IGZ57" s="2"/>
      <c r="IHA57" s="2"/>
      <c r="IHB57" s="2"/>
      <c r="IHC57" s="2"/>
      <c r="IHD57" s="2"/>
      <c r="IHE57" s="2"/>
      <c r="IHF57" s="2"/>
      <c r="IHG57" s="2"/>
      <c r="IHH57" s="2"/>
      <c r="IHI57" s="2"/>
      <c r="IHJ57" s="2"/>
      <c r="IHK57" s="2"/>
      <c r="IHL57" s="2"/>
      <c r="IHM57" s="2"/>
      <c r="IHN57" s="2"/>
      <c r="IHO57" s="2"/>
      <c r="IHP57" s="2"/>
      <c r="IHQ57" s="2"/>
      <c r="IHR57" s="2"/>
      <c r="IHS57" s="2"/>
      <c r="IHT57" s="2"/>
      <c r="IHU57" s="2"/>
      <c r="IHV57" s="2"/>
      <c r="IHW57" s="2"/>
      <c r="IHX57" s="2"/>
      <c r="IHY57" s="2"/>
      <c r="IHZ57" s="2"/>
      <c r="IIA57" s="2"/>
      <c r="IIB57" s="2"/>
      <c r="IIC57" s="2"/>
      <c r="IID57" s="2"/>
      <c r="IIE57" s="2"/>
      <c r="IIF57" s="2"/>
      <c r="IIG57" s="2"/>
      <c r="IIH57" s="2"/>
      <c r="III57" s="2"/>
      <c r="IIJ57" s="2"/>
      <c r="IIK57" s="2"/>
      <c r="IIL57" s="2"/>
      <c r="IIM57" s="2"/>
      <c r="IIN57" s="2"/>
      <c r="IIO57" s="2"/>
      <c r="IIP57" s="2"/>
      <c r="IIQ57" s="2"/>
      <c r="IIR57" s="2"/>
      <c r="IIS57" s="2"/>
      <c r="IIT57" s="2"/>
      <c r="IIU57" s="2"/>
      <c r="IIV57" s="2"/>
      <c r="IIW57" s="2"/>
      <c r="IIX57" s="2"/>
      <c r="IIY57" s="2"/>
      <c r="IIZ57" s="2"/>
      <c r="IJA57" s="2"/>
      <c r="IJB57" s="2"/>
      <c r="IJC57" s="2"/>
      <c r="IJD57" s="2"/>
      <c r="IJE57" s="2"/>
      <c r="IJF57" s="2"/>
      <c r="IJG57" s="2"/>
      <c r="IJH57" s="2"/>
      <c r="IJI57" s="2"/>
      <c r="IJJ57" s="2"/>
      <c r="IJK57" s="2"/>
      <c r="IJL57" s="2"/>
      <c r="IJM57" s="2"/>
      <c r="IJN57" s="2"/>
      <c r="IJO57" s="2"/>
      <c r="IJP57" s="2"/>
      <c r="IJQ57" s="2"/>
      <c r="IJR57" s="2"/>
      <c r="IJS57" s="2"/>
      <c r="IJT57" s="2"/>
      <c r="IJU57" s="2"/>
      <c r="IJV57" s="2"/>
      <c r="IJW57" s="2"/>
      <c r="IJX57" s="2"/>
      <c r="IJY57" s="2"/>
      <c r="IJZ57" s="2"/>
      <c r="IKA57" s="2"/>
      <c r="IKB57" s="2"/>
      <c r="IKC57" s="2"/>
      <c r="IKD57" s="2"/>
      <c r="IKE57" s="2"/>
      <c r="IKF57" s="2"/>
      <c r="IKG57" s="2"/>
      <c r="IKH57" s="2"/>
      <c r="IKI57" s="2"/>
      <c r="IKJ57" s="2"/>
      <c r="IKK57" s="2"/>
      <c r="IKL57" s="2"/>
      <c r="IKM57" s="2"/>
      <c r="IKN57" s="2"/>
      <c r="IKO57" s="2"/>
      <c r="IKP57" s="2"/>
      <c r="IKQ57" s="2"/>
      <c r="IKR57" s="2"/>
      <c r="IKS57" s="2"/>
      <c r="IKT57" s="2"/>
      <c r="IKU57" s="2"/>
      <c r="IKV57" s="2"/>
      <c r="IKW57" s="2"/>
      <c r="IKX57" s="2"/>
      <c r="IKY57" s="2"/>
      <c r="IKZ57" s="2"/>
      <c r="ILA57" s="2"/>
      <c r="ILB57" s="2"/>
      <c r="ILC57" s="2"/>
      <c r="ILD57" s="2"/>
      <c r="ILE57" s="2"/>
      <c r="ILF57" s="2"/>
      <c r="ILG57" s="2"/>
      <c r="ILH57" s="2"/>
      <c r="ILI57" s="2"/>
      <c r="ILJ57" s="2"/>
      <c r="ILK57" s="2"/>
      <c r="ILL57" s="2"/>
      <c r="ILM57" s="2"/>
      <c r="ILN57" s="2"/>
      <c r="ILO57" s="2"/>
      <c r="ILP57" s="2"/>
      <c r="ILQ57" s="2"/>
      <c r="ILR57" s="2"/>
      <c r="ILS57" s="2"/>
      <c r="ILT57" s="2"/>
      <c r="ILU57" s="2"/>
      <c r="ILV57" s="2"/>
      <c r="ILW57" s="2"/>
      <c r="ILX57" s="2"/>
      <c r="ILY57" s="2"/>
      <c r="ILZ57" s="2"/>
      <c r="IMA57" s="2"/>
      <c r="IMB57" s="2"/>
      <c r="IMC57" s="2"/>
      <c r="IMD57" s="2"/>
      <c r="IME57" s="2"/>
      <c r="IMF57" s="2"/>
      <c r="IMG57" s="2"/>
      <c r="IMH57" s="2"/>
      <c r="IMI57" s="2"/>
      <c r="IMJ57" s="2"/>
      <c r="IMK57" s="2"/>
      <c r="IML57" s="2"/>
      <c r="IMM57" s="2"/>
      <c r="IMN57" s="2"/>
      <c r="IMO57" s="2"/>
      <c r="IMP57" s="2"/>
      <c r="IMQ57" s="2"/>
      <c r="IMR57" s="2"/>
      <c r="IMS57" s="2"/>
      <c r="IMT57" s="2"/>
      <c r="IMU57" s="2"/>
      <c r="IMV57" s="2"/>
      <c r="IMW57" s="2"/>
      <c r="IMX57" s="2"/>
      <c r="IMY57" s="2"/>
      <c r="IMZ57" s="2"/>
      <c r="INA57" s="2"/>
      <c r="INB57" s="2"/>
      <c r="INC57" s="2"/>
      <c r="IND57" s="2"/>
      <c r="INE57" s="2"/>
      <c r="INF57" s="2"/>
      <c r="ING57" s="2"/>
      <c r="INH57" s="2"/>
      <c r="INI57" s="2"/>
      <c r="INJ57" s="2"/>
      <c r="INK57" s="2"/>
      <c r="INL57" s="2"/>
      <c r="INM57" s="2"/>
      <c r="INN57" s="2"/>
      <c r="INO57" s="2"/>
      <c r="INP57" s="2"/>
      <c r="INQ57" s="2"/>
      <c r="INR57" s="2"/>
      <c r="INS57" s="2"/>
      <c r="INT57" s="2"/>
      <c r="INU57" s="2"/>
      <c r="INV57" s="2"/>
      <c r="INW57" s="2"/>
      <c r="INX57" s="2"/>
      <c r="INY57" s="2"/>
      <c r="INZ57" s="2"/>
      <c r="IOA57" s="2"/>
      <c r="IOB57" s="2"/>
      <c r="IOC57" s="2"/>
      <c r="IOD57" s="2"/>
      <c r="IOE57" s="2"/>
      <c r="IOF57" s="2"/>
      <c r="IOG57" s="2"/>
      <c r="IOH57" s="2"/>
      <c r="IOI57" s="2"/>
      <c r="IOJ57" s="2"/>
      <c r="IOK57" s="2"/>
      <c r="IOL57" s="2"/>
      <c r="IOM57" s="2"/>
      <c r="ION57" s="2"/>
      <c r="IOO57" s="2"/>
      <c r="IOP57" s="2"/>
      <c r="IOQ57" s="2"/>
      <c r="IOR57" s="2"/>
      <c r="IOS57" s="2"/>
      <c r="IOT57" s="2"/>
      <c r="IOU57" s="2"/>
      <c r="IOV57" s="2"/>
      <c r="IOW57" s="2"/>
      <c r="IOX57" s="2"/>
      <c r="IOY57" s="2"/>
      <c r="IOZ57" s="2"/>
      <c r="IPA57" s="2"/>
      <c r="IPB57" s="2"/>
      <c r="IPC57" s="2"/>
      <c r="IPD57" s="2"/>
      <c r="IPE57" s="2"/>
      <c r="IPF57" s="2"/>
      <c r="IPG57" s="2"/>
      <c r="IPH57" s="2"/>
      <c r="IPI57" s="2"/>
      <c r="IPJ57" s="2"/>
      <c r="IPK57" s="2"/>
      <c r="IPL57" s="2"/>
      <c r="IPM57" s="2"/>
      <c r="IPN57" s="2"/>
      <c r="IPO57" s="2"/>
      <c r="IPP57" s="2"/>
      <c r="IPQ57" s="2"/>
      <c r="IPR57" s="2"/>
      <c r="IPS57" s="2"/>
      <c r="IPT57" s="2"/>
      <c r="IPU57" s="2"/>
      <c r="IPV57" s="2"/>
      <c r="IPW57" s="2"/>
      <c r="IPX57" s="2"/>
      <c r="IPY57" s="2"/>
      <c r="IPZ57" s="2"/>
      <c r="IQA57" s="2"/>
      <c r="IQB57" s="2"/>
      <c r="IQC57" s="2"/>
      <c r="IQD57" s="2"/>
      <c r="IQE57" s="2"/>
      <c r="IQF57" s="2"/>
      <c r="IQG57" s="2"/>
      <c r="IQH57" s="2"/>
      <c r="IQI57" s="2"/>
      <c r="IQJ57" s="2"/>
      <c r="IQK57" s="2"/>
      <c r="IQL57" s="2"/>
      <c r="IQM57" s="2"/>
      <c r="IQN57" s="2"/>
      <c r="IQO57" s="2"/>
      <c r="IQP57" s="2"/>
      <c r="IQQ57" s="2"/>
      <c r="IQR57" s="2"/>
      <c r="IQS57" s="2"/>
      <c r="IQT57" s="2"/>
      <c r="IQU57" s="2"/>
      <c r="IQV57" s="2"/>
      <c r="IQW57" s="2"/>
      <c r="IQX57" s="2"/>
      <c r="IQY57" s="2"/>
      <c r="IQZ57" s="2"/>
      <c r="IRA57" s="2"/>
      <c r="IRB57" s="2"/>
      <c r="IRC57" s="2"/>
      <c r="IRD57" s="2"/>
      <c r="IRE57" s="2"/>
      <c r="IRF57" s="2"/>
      <c r="IRG57" s="2"/>
      <c r="IRH57" s="2"/>
      <c r="IRI57" s="2"/>
      <c r="IRJ57" s="2"/>
      <c r="IRK57" s="2"/>
      <c r="IRL57" s="2"/>
      <c r="IRM57" s="2"/>
      <c r="IRN57" s="2"/>
      <c r="IRO57" s="2"/>
      <c r="IRP57" s="2"/>
      <c r="IRQ57" s="2"/>
      <c r="IRR57" s="2"/>
      <c r="IRS57" s="2"/>
      <c r="IRT57" s="2"/>
      <c r="IRU57" s="2"/>
      <c r="IRV57" s="2"/>
      <c r="IRW57" s="2"/>
      <c r="IRX57" s="2"/>
      <c r="IRY57" s="2"/>
      <c r="IRZ57" s="2"/>
      <c r="ISA57" s="2"/>
      <c r="ISB57" s="2"/>
      <c r="ISC57" s="2"/>
      <c r="ISD57" s="2"/>
      <c r="ISE57" s="2"/>
      <c r="ISF57" s="2"/>
      <c r="ISG57" s="2"/>
      <c r="ISH57" s="2"/>
      <c r="ISI57" s="2"/>
      <c r="ISJ57" s="2"/>
      <c r="ISK57" s="2"/>
      <c r="ISL57" s="2"/>
      <c r="ISM57" s="2"/>
      <c r="ISN57" s="2"/>
      <c r="ISO57" s="2"/>
      <c r="ISP57" s="2"/>
      <c r="ISQ57" s="2"/>
      <c r="ISR57" s="2"/>
      <c r="ISS57" s="2"/>
      <c r="IST57" s="2"/>
      <c r="ISU57" s="2"/>
      <c r="ISV57" s="2"/>
      <c r="ISW57" s="2"/>
      <c r="ISX57" s="2"/>
      <c r="ISY57" s="2"/>
      <c r="ISZ57" s="2"/>
      <c r="ITA57" s="2"/>
      <c r="ITB57" s="2"/>
      <c r="ITC57" s="2"/>
      <c r="ITD57" s="2"/>
      <c r="ITE57" s="2"/>
      <c r="ITF57" s="2"/>
      <c r="ITG57" s="2"/>
      <c r="ITH57" s="2"/>
      <c r="ITI57" s="2"/>
      <c r="ITJ57" s="2"/>
      <c r="ITK57" s="2"/>
      <c r="ITL57" s="2"/>
      <c r="ITM57" s="2"/>
      <c r="ITN57" s="2"/>
      <c r="ITO57" s="2"/>
      <c r="ITP57" s="2"/>
      <c r="ITQ57" s="2"/>
      <c r="ITR57" s="2"/>
      <c r="ITS57" s="2"/>
      <c r="ITT57" s="2"/>
      <c r="ITU57" s="2"/>
      <c r="ITV57" s="2"/>
      <c r="ITW57" s="2"/>
      <c r="ITX57" s="2"/>
      <c r="ITY57" s="2"/>
      <c r="ITZ57" s="2"/>
      <c r="IUA57" s="2"/>
      <c r="IUB57" s="2"/>
      <c r="IUC57" s="2"/>
      <c r="IUD57" s="2"/>
      <c r="IUE57" s="2"/>
      <c r="IUF57" s="2"/>
      <c r="IUG57" s="2"/>
      <c r="IUH57" s="2"/>
      <c r="IUI57" s="2"/>
      <c r="IUJ57" s="2"/>
      <c r="IUK57" s="2"/>
      <c r="IUL57" s="2"/>
      <c r="IUM57" s="2"/>
      <c r="IUN57" s="2"/>
      <c r="IUO57" s="2"/>
      <c r="IUP57" s="2"/>
      <c r="IUQ57" s="2"/>
      <c r="IUR57" s="2"/>
      <c r="IUS57" s="2"/>
      <c r="IUT57" s="2"/>
      <c r="IUU57" s="2"/>
      <c r="IUV57" s="2"/>
      <c r="IUW57" s="2"/>
      <c r="IUX57" s="2"/>
      <c r="IUY57" s="2"/>
      <c r="IUZ57" s="2"/>
      <c r="IVA57" s="2"/>
      <c r="IVB57" s="2"/>
      <c r="IVC57" s="2"/>
      <c r="IVD57" s="2"/>
      <c r="IVE57" s="2"/>
      <c r="IVF57" s="2"/>
      <c r="IVG57" s="2"/>
      <c r="IVH57" s="2"/>
      <c r="IVI57" s="2"/>
      <c r="IVJ57" s="2"/>
      <c r="IVK57" s="2"/>
      <c r="IVL57" s="2"/>
      <c r="IVM57" s="2"/>
      <c r="IVN57" s="2"/>
      <c r="IVO57" s="2"/>
      <c r="IVP57" s="2"/>
      <c r="IVQ57" s="2"/>
      <c r="IVR57" s="2"/>
      <c r="IVS57" s="2"/>
      <c r="IVT57" s="2"/>
      <c r="IVU57" s="2"/>
      <c r="IVV57" s="2"/>
      <c r="IVW57" s="2"/>
      <c r="IVX57" s="2"/>
      <c r="IVY57" s="2"/>
      <c r="IVZ57" s="2"/>
      <c r="IWA57" s="2"/>
      <c r="IWB57" s="2"/>
      <c r="IWC57" s="2"/>
      <c r="IWD57" s="2"/>
      <c r="IWE57" s="2"/>
      <c r="IWF57" s="2"/>
      <c r="IWG57" s="2"/>
      <c r="IWH57" s="2"/>
      <c r="IWI57" s="2"/>
      <c r="IWJ57" s="2"/>
      <c r="IWK57" s="2"/>
      <c r="IWL57" s="2"/>
      <c r="IWM57" s="2"/>
      <c r="IWN57" s="2"/>
      <c r="IWO57" s="2"/>
      <c r="IWP57" s="2"/>
      <c r="IWQ57" s="2"/>
      <c r="IWR57" s="2"/>
      <c r="IWS57" s="2"/>
      <c r="IWT57" s="2"/>
      <c r="IWU57" s="2"/>
      <c r="IWV57" s="2"/>
      <c r="IWW57" s="2"/>
      <c r="IWX57" s="2"/>
      <c r="IWY57" s="2"/>
      <c r="IWZ57" s="2"/>
      <c r="IXA57" s="2"/>
      <c r="IXB57" s="2"/>
      <c r="IXC57" s="2"/>
      <c r="IXD57" s="2"/>
      <c r="IXE57" s="2"/>
      <c r="IXF57" s="2"/>
      <c r="IXG57" s="2"/>
      <c r="IXH57" s="2"/>
      <c r="IXI57" s="2"/>
      <c r="IXJ57" s="2"/>
      <c r="IXK57" s="2"/>
      <c r="IXL57" s="2"/>
      <c r="IXM57" s="2"/>
      <c r="IXN57" s="2"/>
      <c r="IXO57" s="2"/>
      <c r="IXP57" s="2"/>
      <c r="IXQ57" s="2"/>
      <c r="IXR57" s="2"/>
      <c r="IXS57" s="2"/>
      <c r="IXT57" s="2"/>
      <c r="IXU57" s="2"/>
      <c r="IXV57" s="2"/>
      <c r="IXW57" s="2"/>
      <c r="IXX57" s="2"/>
      <c r="IXY57" s="2"/>
      <c r="IXZ57" s="2"/>
      <c r="IYA57" s="2"/>
      <c r="IYB57" s="2"/>
      <c r="IYC57" s="2"/>
      <c r="IYD57" s="2"/>
      <c r="IYE57" s="2"/>
      <c r="IYF57" s="2"/>
      <c r="IYG57" s="2"/>
      <c r="IYH57" s="2"/>
      <c r="IYI57" s="2"/>
      <c r="IYJ57" s="2"/>
      <c r="IYK57" s="2"/>
      <c r="IYL57" s="2"/>
      <c r="IYM57" s="2"/>
      <c r="IYN57" s="2"/>
      <c r="IYO57" s="2"/>
      <c r="IYP57" s="2"/>
      <c r="IYQ57" s="2"/>
      <c r="IYR57" s="2"/>
      <c r="IYS57" s="2"/>
      <c r="IYT57" s="2"/>
      <c r="IYU57" s="2"/>
      <c r="IYV57" s="2"/>
      <c r="IYW57" s="2"/>
      <c r="IYX57" s="2"/>
      <c r="IYY57" s="2"/>
      <c r="IYZ57" s="2"/>
      <c r="IZA57" s="2"/>
      <c r="IZB57" s="2"/>
      <c r="IZC57" s="2"/>
      <c r="IZD57" s="2"/>
      <c r="IZE57" s="2"/>
      <c r="IZF57" s="2"/>
      <c r="IZG57" s="2"/>
      <c r="IZH57" s="2"/>
      <c r="IZI57" s="2"/>
      <c r="IZJ57" s="2"/>
      <c r="IZK57" s="2"/>
      <c r="IZL57" s="2"/>
      <c r="IZM57" s="2"/>
      <c r="IZN57" s="2"/>
      <c r="IZO57" s="2"/>
      <c r="IZP57" s="2"/>
      <c r="IZQ57" s="2"/>
      <c r="IZR57" s="2"/>
      <c r="IZS57" s="2"/>
      <c r="IZT57" s="2"/>
      <c r="IZU57" s="2"/>
      <c r="IZV57" s="2"/>
      <c r="IZW57" s="2"/>
      <c r="IZX57" s="2"/>
      <c r="IZY57" s="2"/>
      <c r="IZZ57" s="2"/>
      <c r="JAA57" s="2"/>
      <c r="JAB57" s="2"/>
      <c r="JAC57" s="2"/>
      <c r="JAD57" s="2"/>
      <c r="JAE57" s="2"/>
      <c r="JAF57" s="2"/>
      <c r="JAG57" s="2"/>
      <c r="JAH57" s="2"/>
      <c r="JAI57" s="2"/>
      <c r="JAJ57" s="2"/>
      <c r="JAK57" s="2"/>
      <c r="JAL57" s="2"/>
      <c r="JAM57" s="2"/>
      <c r="JAN57" s="2"/>
      <c r="JAO57" s="2"/>
      <c r="JAP57" s="2"/>
      <c r="JAQ57" s="2"/>
      <c r="JAR57" s="2"/>
      <c r="JAS57" s="2"/>
      <c r="JAT57" s="2"/>
      <c r="JAU57" s="2"/>
      <c r="JAV57" s="2"/>
      <c r="JAW57" s="2"/>
      <c r="JAX57" s="2"/>
      <c r="JAY57" s="2"/>
      <c r="JAZ57" s="2"/>
      <c r="JBA57" s="2"/>
      <c r="JBB57" s="2"/>
      <c r="JBC57" s="2"/>
      <c r="JBD57" s="2"/>
      <c r="JBE57" s="2"/>
      <c r="JBF57" s="2"/>
      <c r="JBG57" s="2"/>
      <c r="JBH57" s="2"/>
      <c r="JBI57" s="2"/>
      <c r="JBJ57" s="2"/>
      <c r="JBK57" s="2"/>
      <c r="JBL57" s="2"/>
      <c r="JBM57" s="2"/>
      <c r="JBN57" s="2"/>
      <c r="JBO57" s="2"/>
      <c r="JBP57" s="2"/>
      <c r="JBQ57" s="2"/>
      <c r="JBR57" s="2"/>
      <c r="JBS57" s="2"/>
      <c r="JBT57" s="2"/>
      <c r="JBU57" s="2"/>
      <c r="JBV57" s="2"/>
      <c r="JBW57" s="2"/>
      <c r="JBX57" s="2"/>
      <c r="JBY57" s="2"/>
      <c r="JBZ57" s="2"/>
      <c r="JCA57" s="2"/>
      <c r="JCB57" s="2"/>
      <c r="JCC57" s="2"/>
      <c r="JCD57" s="2"/>
      <c r="JCE57" s="2"/>
      <c r="JCF57" s="2"/>
      <c r="JCG57" s="2"/>
      <c r="JCH57" s="2"/>
      <c r="JCI57" s="2"/>
      <c r="JCJ57" s="2"/>
      <c r="JCK57" s="2"/>
      <c r="JCL57" s="2"/>
      <c r="JCM57" s="2"/>
      <c r="JCN57" s="2"/>
      <c r="JCO57" s="2"/>
      <c r="JCP57" s="2"/>
      <c r="JCQ57" s="2"/>
      <c r="JCR57" s="2"/>
      <c r="JCS57" s="2"/>
      <c r="JCT57" s="2"/>
      <c r="JCU57" s="2"/>
      <c r="JCV57" s="2"/>
      <c r="JCW57" s="2"/>
      <c r="JCX57" s="2"/>
      <c r="JCY57" s="2"/>
      <c r="JCZ57" s="2"/>
      <c r="JDA57" s="2"/>
      <c r="JDB57" s="2"/>
      <c r="JDC57" s="2"/>
      <c r="JDD57" s="2"/>
      <c r="JDE57" s="2"/>
      <c r="JDF57" s="2"/>
      <c r="JDG57" s="2"/>
      <c r="JDH57" s="2"/>
      <c r="JDI57" s="2"/>
      <c r="JDJ57" s="2"/>
      <c r="JDK57" s="2"/>
      <c r="JDL57" s="2"/>
      <c r="JDM57" s="2"/>
      <c r="JDN57" s="2"/>
      <c r="JDO57" s="2"/>
      <c r="JDP57" s="2"/>
      <c r="JDQ57" s="2"/>
      <c r="JDR57" s="2"/>
      <c r="JDS57" s="2"/>
      <c r="JDT57" s="2"/>
      <c r="JDU57" s="2"/>
      <c r="JDV57" s="2"/>
      <c r="JDW57" s="2"/>
      <c r="JDX57" s="2"/>
      <c r="JDY57" s="2"/>
      <c r="JDZ57" s="2"/>
      <c r="JEA57" s="2"/>
      <c r="JEB57" s="2"/>
      <c r="JEC57" s="2"/>
      <c r="JED57" s="2"/>
      <c r="JEE57" s="2"/>
      <c r="JEF57" s="2"/>
      <c r="JEG57" s="2"/>
      <c r="JEH57" s="2"/>
      <c r="JEI57" s="2"/>
      <c r="JEJ57" s="2"/>
      <c r="JEK57" s="2"/>
      <c r="JEL57" s="2"/>
      <c r="JEM57" s="2"/>
      <c r="JEN57" s="2"/>
      <c r="JEO57" s="2"/>
      <c r="JEP57" s="2"/>
      <c r="JEQ57" s="2"/>
      <c r="JER57" s="2"/>
      <c r="JES57" s="2"/>
      <c r="JET57" s="2"/>
      <c r="JEU57" s="2"/>
      <c r="JEV57" s="2"/>
      <c r="JEW57" s="2"/>
      <c r="JEX57" s="2"/>
      <c r="JEY57" s="2"/>
      <c r="JEZ57" s="2"/>
      <c r="JFA57" s="2"/>
      <c r="JFB57" s="2"/>
      <c r="JFC57" s="2"/>
      <c r="JFD57" s="2"/>
      <c r="JFE57" s="2"/>
      <c r="JFF57" s="2"/>
      <c r="JFG57" s="2"/>
      <c r="JFH57" s="2"/>
      <c r="JFI57" s="2"/>
      <c r="JFJ57" s="2"/>
      <c r="JFK57" s="2"/>
      <c r="JFL57" s="2"/>
      <c r="JFM57" s="2"/>
      <c r="JFN57" s="2"/>
      <c r="JFO57" s="2"/>
      <c r="JFP57" s="2"/>
      <c r="JFQ57" s="2"/>
      <c r="JFR57" s="2"/>
      <c r="JFS57" s="2"/>
      <c r="JFT57" s="2"/>
      <c r="JFU57" s="2"/>
      <c r="JFV57" s="2"/>
      <c r="JFW57" s="2"/>
      <c r="JFX57" s="2"/>
      <c r="JFY57" s="2"/>
      <c r="JFZ57" s="2"/>
      <c r="JGA57" s="2"/>
      <c r="JGB57" s="2"/>
      <c r="JGC57" s="2"/>
      <c r="JGD57" s="2"/>
      <c r="JGE57" s="2"/>
      <c r="JGF57" s="2"/>
      <c r="JGG57" s="2"/>
      <c r="JGH57" s="2"/>
      <c r="JGI57" s="2"/>
      <c r="JGJ57" s="2"/>
      <c r="JGK57" s="2"/>
      <c r="JGL57" s="2"/>
      <c r="JGM57" s="2"/>
      <c r="JGN57" s="2"/>
      <c r="JGO57" s="2"/>
      <c r="JGP57" s="2"/>
      <c r="JGQ57" s="2"/>
      <c r="JGR57" s="2"/>
      <c r="JGS57" s="2"/>
      <c r="JGT57" s="2"/>
      <c r="JGU57" s="2"/>
      <c r="JGV57" s="2"/>
      <c r="JGW57" s="2"/>
      <c r="JGX57" s="2"/>
      <c r="JGY57" s="2"/>
      <c r="JGZ57" s="2"/>
      <c r="JHA57" s="2"/>
      <c r="JHB57" s="2"/>
      <c r="JHC57" s="2"/>
      <c r="JHD57" s="2"/>
      <c r="JHE57" s="2"/>
      <c r="JHF57" s="2"/>
      <c r="JHG57" s="2"/>
      <c r="JHH57" s="2"/>
      <c r="JHI57" s="2"/>
      <c r="JHJ57" s="2"/>
      <c r="JHK57" s="2"/>
      <c r="JHL57" s="2"/>
      <c r="JHM57" s="2"/>
      <c r="JHN57" s="2"/>
      <c r="JHO57" s="2"/>
      <c r="JHP57" s="2"/>
      <c r="JHQ57" s="2"/>
      <c r="JHR57" s="2"/>
      <c r="JHS57" s="2"/>
      <c r="JHT57" s="2"/>
      <c r="JHU57" s="2"/>
      <c r="JHV57" s="2"/>
      <c r="JHW57" s="2"/>
      <c r="JHX57" s="2"/>
      <c r="JHY57" s="2"/>
      <c r="JHZ57" s="2"/>
      <c r="JIA57" s="2"/>
      <c r="JIB57" s="2"/>
      <c r="JIC57" s="2"/>
      <c r="JID57" s="2"/>
      <c r="JIE57" s="2"/>
      <c r="JIF57" s="2"/>
      <c r="JIG57" s="2"/>
      <c r="JIH57" s="2"/>
      <c r="JII57" s="2"/>
      <c r="JIJ57" s="2"/>
      <c r="JIK57" s="2"/>
      <c r="JIL57" s="2"/>
      <c r="JIM57" s="2"/>
      <c r="JIN57" s="2"/>
      <c r="JIO57" s="2"/>
      <c r="JIP57" s="2"/>
      <c r="JIQ57" s="2"/>
      <c r="JIR57" s="2"/>
      <c r="JIS57" s="2"/>
      <c r="JIT57" s="2"/>
      <c r="JIU57" s="2"/>
      <c r="JIV57" s="2"/>
      <c r="JIW57" s="2"/>
      <c r="JIX57" s="2"/>
      <c r="JIY57" s="2"/>
      <c r="JIZ57" s="2"/>
      <c r="JJA57" s="2"/>
      <c r="JJB57" s="2"/>
      <c r="JJC57" s="2"/>
      <c r="JJD57" s="2"/>
      <c r="JJE57" s="2"/>
      <c r="JJF57" s="2"/>
      <c r="JJG57" s="2"/>
      <c r="JJH57" s="2"/>
      <c r="JJI57" s="2"/>
      <c r="JJJ57" s="2"/>
      <c r="JJK57" s="2"/>
      <c r="JJL57" s="2"/>
      <c r="JJM57" s="2"/>
      <c r="JJN57" s="2"/>
      <c r="JJO57" s="2"/>
      <c r="JJP57" s="2"/>
      <c r="JJQ57" s="2"/>
      <c r="JJR57" s="2"/>
      <c r="JJS57" s="2"/>
      <c r="JJT57" s="2"/>
      <c r="JJU57" s="2"/>
      <c r="JJV57" s="2"/>
      <c r="JJW57" s="2"/>
      <c r="JJX57" s="2"/>
      <c r="JJY57" s="2"/>
      <c r="JJZ57" s="2"/>
      <c r="JKA57" s="2"/>
      <c r="JKB57" s="2"/>
      <c r="JKC57" s="2"/>
      <c r="JKD57" s="2"/>
      <c r="JKE57" s="2"/>
      <c r="JKF57" s="2"/>
      <c r="JKG57" s="2"/>
      <c r="JKH57" s="2"/>
      <c r="JKI57" s="2"/>
      <c r="JKJ57" s="2"/>
      <c r="JKK57" s="2"/>
      <c r="JKL57" s="2"/>
      <c r="JKM57" s="2"/>
      <c r="JKN57" s="2"/>
      <c r="JKO57" s="2"/>
      <c r="JKP57" s="2"/>
      <c r="JKQ57" s="2"/>
      <c r="JKR57" s="2"/>
      <c r="JKS57" s="2"/>
      <c r="JKT57" s="2"/>
      <c r="JKU57" s="2"/>
      <c r="JKV57" s="2"/>
      <c r="JKW57" s="2"/>
      <c r="JKX57" s="2"/>
      <c r="JKY57" s="2"/>
      <c r="JKZ57" s="2"/>
      <c r="JLA57" s="2"/>
      <c r="JLB57" s="2"/>
      <c r="JLC57" s="2"/>
      <c r="JLD57" s="2"/>
      <c r="JLE57" s="2"/>
      <c r="JLF57" s="2"/>
      <c r="JLG57" s="2"/>
      <c r="JLH57" s="2"/>
      <c r="JLI57" s="2"/>
      <c r="JLJ57" s="2"/>
      <c r="JLK57" s="2"/>
      <c r="JLL57" s="2"/>
      <c r="JLM57" s="2"/>
      <c r="JLN57" s="2"/>
      <c r="JLO57" s="2"/>
      <c r="JLP57" s="2"/>
      <c r="JLQ57" s="2"/>
      <c r="JLR57" s="2"/>
      <c r="JLS57" s="2"/>
      <c r="JLT57" s="2"/>
      <c r="JLU57" s="2"/>
      <c r="JLV57" s="2"/>
      <c r="JLW57" s="2"/>
      <c r="JLX57" s="2"/>
      <c r="JLY57" s="2"/>
      <c r="JLZ57" s="2"/>
      <c r="JMA57" s="2"/>
      <c r="JMB57" s="2"/>
      <c r="JMC57" s="2"/>
      <c r="JMD57" s="2"/>
      <c r="JME57" s="2"/>
      <c r="JMF57" s="2"/>
      <c r="JMG57" s="2"/>
      <c r="JMH57" s="2"/>
      <c r="JMI57" s="2"/>
      <c r="JMJ57" s="2"/>
      <c r="JMK57" s="2"/>
      <c r="JML57" s="2"/>
      <c r="JMM57" s="2"/>
      <c r="JMN57" s="2"/>
      <c r="JMO57" s="2"/>
      <c r="JMP57" s="2"/>
      <c r="JMQ57" s="2"/>
      <c r="JMR57" s="2"/>
      <c r="JMS57" s="2"/>
      <c r="JMT57" s="2"/>
      <c r="JMU57" s="2"/>
      <c r="JMV57" s="2"/>
      <c r="JMW57" s="2"/>
      <c r="JMX57" s="2"/>
      <c r="JMY57" s="2"/>
      <c r="JMZ57" s="2"/>
      <c r="JNA57" s="2"/>
      <c r="JNB57" s="2"/>
      <c r="JNC57" s="2"/>
      <c r="JND57" s="2"/>
      <c r="JNE57" s="2"/>
      <c r="JNF57" s="2"/>
      <c r="JNG57" s="2"/>
      <c r="JNH57" s="2"/>
      <c r="JNI57" s="2"/>
      <c r="JNJ57" s="2"/>
      <c r="JNK57" s="2"/>
      <c r="JNL57" s="2"/>
      <c r="JNM57" s="2"/>
      <c r="JNN57" s="2"/>
      <c r="JNO57" s="2"/>
      <c r="JNP57" s="2"/>
      <c r="JNQ57" s="2"/>
      <c r="JNR57" s="2"/>
      <c r="JNS57" s="2"/>
      <c r="JNT57" s="2"/>
      <c r="JNU57" s="2"/>
      <c r="JNV57" s="2"/>
      <c r="JNW57" s="2"/>
      <c r="JNX57" s="2"/>
      <c r="JNY57" s="2"/>
      <c r="JNZ57" s="2"/>
      <c r="JOA57" s="2"/>
      <c r="JOB57" s="2"/>
      <c r="JOC57" s="2"/>
      <c r="JOD57" s="2"/>
      <c r="JOE57" s="2"/>
      <c r="JOF57" s="2"/>
      <c r="JOG57" s="2"/>
      <c r="JOH57" s="2"/>
      <c r="JOI57" s="2"/>
      <c r="JOJ57" s="2"/>
      <c r="JOK57" s="2"/>
      <c r="JOL57" s="2"/>
      <c r="JOM57" s="2"/>
      <c r="JON57" s="2"/>
      <c r="JOO57" s="2"/>
      <c r="JOP57" s="2"/>
      <c r="JOQ57" s="2"/>
      <c r="JOR57" s="2"/>
      <c r="JOS57" s="2"/>
      <c r="JOT57" s="2"/>
      <c r="JOU57" s="2"/>
      <c r="JOV57" s="2"/>
      <c r="JOW57" s="2"/>
      <c r="JOX57" s="2"/>
      <c r="JOY57" s="2"/>
      <c r="JOZ57" s="2"/>
      <c r="JPA57" s="2"/>
      <c r="JPB57" s="2"/>
      <c r="JPC57" s="2"/>
      <c r="JPD57" s="2"/>
      <c r="JPE57" s="2"/>
      <c r="JPF57" s="2"/>
      <c r="JPG57" s="2"/>
      <c r="JPH57" s="2"/>
      <c r="JPI57" s="2"/>
      <c r="JPJ57" s="2"/>
      <c r="JPK57" s="2"/>
      <c r="JPL57" s="2"/>
      <c r="JPM57" s="2"/>
      <c r="JPN57" s="2"/>
      <c r="JPO57" s="2"/>
      <c r="JPP57" s="2"/>
      <c r="JPQ57" s="2"/>
      <c r="JPR57" s="2"/>
      <c r="JPS57" s="2"/>
      <c r="JPT57" s="2"/>
      <c r="JPU57" s="2"/>
      <c r="JPV57" s="2"/>
      <c r="JPW57" s="2"/>
      <c r="JPX57" s="2"/>
      <c r="JPY57" s="2"/>
      <c r="JPZ57" s="2"/>
      <c r="JQA57" s="2"/>
      <c r="JQB57" s="2"/>
      <c r="JQC57" s="2"/>
      <c r="JQD57" s="2"/>
      <c r="JQE57" s="2"/>
      <c r="JQF57" s="2"/>
      <c r="JQG57" s="2"/>
      <c r="JQH57" s="2"/>
      <c r="JQI57" s="2"/>
      <c r="JQJ57" s="2"/>
      <c r="JQK57" s="2"/>
      <c r="JQL57" s="2"/>
      <c r="JQM57" s="2"/>
      <c r="JQN57" s="2"/>
      <c r="JQO57" s="2"/>
      <c r="JQP57" s="2"/>
      <c r="JQQ57" s="2"/>
      <c r="JQR57" s="2"/>
      <c r="JQS57" s="2"/>
      <c r="JQT57" s="2"/>
      <c r="JQU57" s="2"/>
      <c r="JQV57" s="2"/>
      <c r="JQW57" s="2"/>
      <c r="JQX57" s="2"/>
      <c r="JQY57" s="2"/>
      <c r="JQZ57" s="2"/>
      <c r="JRA57" s="2"/>
      <c r="JRB57" s="2"/>
      <c r="JRC57" s="2"/>
      <c r="JRD57" s="2"/>
      <c r="JRE57" s="2"/>
      <c r="JRF57" s="2"/>
      <c r="JRG57" s="2"/>
      <c r="JRH57" s="2"/>
      <c r="JRI57" s="2"/>
      <c r="JRJ57" s="2"/>
      <c r="JRK57" s="2"/>
      <c r="JRL57" s="2"/>
      <c r="JRM57" s="2"/>
      <c r="JRN57" s="2"/>
      <c r="JRO57" s="2"/>
      <c r="JRP57" s="2"/>
      <c r="JRQ57" s="2"/>
      <c r="JRR57" s="2"/>
      <c r="JRS57" s="2"/>
      <c r="JRT57" s="2"/>
      <c r="JRU57" s="2"/>
      <c r="JRV57" s="2"/>
      <c r="JRW57" s="2"/>
      <c r="JRX57" s="2"/>
      <c r="JRY57" s="2"/>
      <c r="JRZ57" s="2"/>
      <c r="JSA57" s="2"/>
      <c r="JSB57" s="2"/>
      <c r="JSC57" s="2"/>
      <c r="JSD57" s="2"/>
      <c r="JSE57" s="2"/>
      <c r="JSF57" s="2"/>
      <c r="JSG57" s="2"/>
      <c r="JSH57" s="2"/>
      <c r="JSI57" s="2"/>
      <c r="JSJ57" s="2"/>
      <c r="JSK57" s="2"/>
      <c r="JSL57" s="2"/>
      <c r="JSM57" s="2"/>
      <c r="JSN57" s="2"/>
      <c r="JSO57" s="2"/>
      <c r="JSP57" s="2"/>
      <c r="JSQ57" s="2"/>
      <c r="JSR57" s="2"/>
      <c r="JSS57" s="2"/>
      <c r="JST57" s="2"/>
      <c r="JSU57" s="2"/>
      <c r="JSV57" s="2"/>
      <c r="JSW57" s="2"/>
      <c r="JSX57" s="2"/>
      <c r="JSY57" s="2"/>
      <c r="JSZ57" s="2"/>
      <c r="JTA57" s="2"/>
      <c r="JTB57" s="2"/>
      <c r="JTC57" s="2"/>
      <c r="JTD57" s="2"/>
      <c r="JTE57" s="2"/>
      <c r="JTF57" s="2"/>
      <c r="JTG57" s="2"/>
      <c r="JTH57" s="2"/>
      <c r="JTI57" s="2"/>
      <c r="JTJ57" s="2"/>
      <c r="JTK57" s="2"/>
      <c r="JTL57" s="2"/>
      <c r="JTM57" s="2"/>
      <c r="JTN57" s="2"/>
      <c r="JTO57" s="2"/>
      <c r="JTP57" s="2"/>
      <c r="JTQ57" s="2"/>
      <c r="JTR57" s="2"/>
      <c r="JTS57" s="2"/>
      <c r="JTT57" s="2"/>
      <c r="JTU57" s="2"/>
      <c r="JTV57" s="2"/>
      <c r="JTW57" s="2"/>
      <c r="JTX57" s="2"/>
      <c r="JTY57" s="2"/>
      <c r="JTZ57" s="2"/>
      <c r="JUA57" s="2"/>
      <c r="JUB57" s="2"/>
      <c r="JUC57" s="2"/>
      <c r="JUD57" s="2"/>
      <c r="JUE57" s="2"/>
      <c r="JUF57" s="2"/>
      <c r="JUG57" s="2"/>
      <c r="JUH57" s="2"/>
      <c r="JUI57" s="2"/>
      <c r="JUJ57" s="2"/>
      <c r="JUK57" s="2"/>
      <c r="JUL57" s="2"/>
      <c r="JUM57" s="2"/>
      <c r="JUN57" s="2"/>
      <c r="JUO57" s="2"/>
      <c r="JUP57" s="2"/>
      <c r="JUQ57" s="2"/>
      <c r="JUR57" s="2"/>
      <c r="JUS57" s="2"/>
      <c r="JUT57" s="2"/>
      <c r="JUU57" s="2"/>
      <c r="JUV57" s="2"/>
      <c r="JUW57" s="2"/>
      <c r="JUX57" s="2"/>
      <c r="JUY57" s="2"/>
      <c r="JUZ57" s="2"/>
      <c r="JVA57" s="2"/>
      <c r="JVB57" s="2"/>
      <c r="JVC57" s="2"/>
      <c r="JVD57" s="2"/>
      <c r="JVE57" s="2"/>
      <c r="JVF57" s="2"/>
      <c r="JVG57" s="2"/>
      <c r="JVH57" s="2"/>
      <c r="JVI57" s="2"/>
      <c r="JVJ57" s="2"/>
      <c r="JVK57" s="2"/>
      <c r="JVL57" s="2"/>
      <c r="JVM57" s="2"/>
      <c r="JVN57" s="2"/>
      <c r="JVO57" s="2"/>
      <c r="JVP57" s="2"/>
      <c r="JVQ57" s="2"/>
      <c r="JVR57" s="2"/>
      <c r="JVS57" s="2"/>
      <c r="JVT57" s="2"/>
      <c r="JVU57" s="2"/>
      <c r="JVV57" s="2"/>
      <c r="JVW57" s="2"/>
      <c r="JVX57" s="2"/>
      <c r="JVY57" s="2"/>
      <c r="JVZ57" s="2"/>
      <c r="JWA57" s="2"/>
      <c r="JWB57" s="2"/>
      <c r="JWC57" s="2"/>
      <c r="JWD57" s="2"/>
      <c r="JWE57" s="2"/>
      <c r="JWF57" s="2"/>
      <c r="JWG57" s="2"/>
      <c r="JWH57" s="2"/>
      <c r="JWI57" s="2"/>
      <c r="JWJ57" s="2"/>
      <c r="JWK57" s="2"/>
      <c r="JWL57" s="2"/>
      <c r="JWM57" s="2"/>
      <c r="JWN57" s="2"/>
      <c r="JWO57" s="2"/>
      <c r="JWP57" s="2"/>
      <c r="JWQ57" s="2"/>
      <c r="JWR57" s="2"/>
      <c r="JWS57" s="2"/>
      <c r="JWT57" s="2"/>
      <c r="JWU57" s="2"/>
      <c r="JWV57" s="2"/>
      <c r="JWW57" s="2"/>
      <c r="JWX57" s="2"/>
      <c r="JWY57" s="2"/>
      <c r="JWZ57" s="2"/>
      <c r="JXA57" s="2"/>
      <c r="JXB57" s="2"/>
      <c r="JXC57" s="2"/>
      <c r="JXD57" s="2"/>
      <c r="JXE57" s="2"/>
      <c r="JXF57" s="2"/>
      <c r="JXG57" s="2"/>
      <c r="JXH57" s="2"/>
      <c r="JXI57" s="2"/>
      <c r="JXJ57" s="2"/>
      <c r="JXK57" s="2"/>
      <c r="JXL57" s="2"/>
      <c r="JXM57" s="2"/>
      <c r="JXN57" s="2"/>
      <c r="JXO57" s="2"/>
      <c r="JXP57" s="2"/>
      <c r="JXQ57" s="2"/>
      <c r="JXR57" s="2"/>
      <c r="JXS57" s="2"/>
      <c r="JXT57" s="2"/>
      <c r="JXU57" s="2"/>
      <c r="JXV57" s="2"/>
      <c r="JXW57" s="2"/>
      <c r="JXX57" s="2"/>
      <c r="JXY57" s="2"/>
      <c r="JXZ57" s="2"/>
      <c r="JYA57" s="2"/>
      <c r="JYB57" s="2"/>
      <c r="JYC57" s="2"/>
      <c r="JYD57" s="2"/>
      <c r="JYE57" s="2"/>
      <c r="JYF57" s="2"/>
      <c r="JYG57" s="2"/>
      <c r="JYH57" s="2"/>
      <c r="JYI57" s="2"/>
      <c r="JYJ57" s="2"/>
      <c r="JYK57" s="2"/>
      <c r="JYL57" s="2"/>
      <c r="JYM57" s="2"/>
      <c r="JYN57" s="2"/>
      <c r="JYO57" s="2"/>
      <c r="JYP57" s="2"/>
      <c r="JYQ57" s="2"/>
      <c r="JYR57" s="2"/>
      <c r="JYS57" s="2"/>
      <c r="JYT57" s="2"/>
      <c r="JYU57" s="2"/>
      <c r="JYV57" s="2"/>
      <c r="JYW57" s="2"/>
      <c r="JYX57" s="2"/>
      <c r="JYY57" s="2"/>
      <c r="JYZ57" s="2"/>
      <c r="JZA57" s="2"/>
      <c r="JZB57" s="2"/>
      <c r="JZC57" s="2"/>
      <c r="JZD57" s="2"/>
      <c r="JZE57" s="2"/>
      <c r="JZF57" s="2"/>
      <c r="JZG57" s="2"/>
      <c r="JZH57" s="2"/>
      <c r="JZI57" s="2"/>
      <c r="JZJ57" s="2"/>
      <c r="JZK57" s="2"/>
      <c r="JZL57" s="2"/>
      <c r="JZM57" s="2"/>
      <c r="JZN57" s="2"/>
      <c r="JZO57" s="2"/>
      <c r="JZP57" s="2"/>
      <c r="JZQ57" s="2"/>
      <c r="JZR57" s="2"/>
      <c r="JZS57" s="2"/>
      <c r="JZT57" s="2"/>
      <c r="JZU57" s="2"/>
      <c r="JZV57" s="2"/>
      <c r="JZW57" s="2"/>
      <c r="JZX57" s="2"/>
      <c r="JZY57" s="2"/>
      <c r="JZZ57" s="2"/>
      <c r="KAA57" s="2"/>
      <c r="KAB57" s="2"/>
      <c r="KAC57" s="2"/>
      <c r="KAD57" s="2"/>
      <c r="KAE57" s="2"/>
      <c r="KAF57" s="2"/>
      <c r="KAG57" s="2"/>
      <c r="KAH57" s="2"/>
      <c r="KAI57" s="2"/>
      <c r="KAJ57" s="2"/>
      <c r="KAK57" s="2"/>
      <c r="KAL57" s="2"/>
      <c r="KAM57" s="2"/>
      <c r="KAN57" s="2"/>
      <c r="KAO57" s="2"/>
      <c r="KAP57" s="2"/>
      <c r="KAQ57" s="2"/>
      <c r="KAR57" s="2"/>
      <c r="KAS57" s="2"/>
      <c r="KAT57" s="2"/>
      <c r="KAU57" s="2"/>
      <c r="KAV57" s="2"/>
      <c r="KAW57" s="2"/>
      <c r="KAX57" s="2"/>
      <c r="KAY57" s="2"/>
      <c r="KAZ57" s="2"/>
      <c r="KBA57" s="2"/>
      <c r="KBB57" s="2"/>
      <c r="KBC57" s="2"/>
      <c r="KBD57" s="2"/>
      <c r="KBE57" s="2"/>
      <c r="KBF57" s="2"/>
      <c r="KBG57" s="2"/>
      <c r="KBH57" s="2"/>
      <c r="KBI57" s="2"/>
      <c r="KBJ57" s="2"/>
      <c r="KBK57" s="2"/>
      <c r="KBL57" s="2"/>
      <c r="KBM57" s="2"/>
      <c r="KBN57" s="2"/>
      <c r="KBO57" s="2"/>
      <c r="KBP57" s="2"/>
      <c r="KBQ57" s="2"/>
      <c r="KBR57" s="2"/>
      <c r="KBS57" s="2"/>
      <c r="KBT57" s="2"/>
      <c r="KBU57" s="2"/>
      <c r="KBV57" s="2"/>
      <c r="KBW57" s="2"/>
      <c r="KBX57" s="2"/>
      <c r="KBY57" s="2"/>
      <c r="KBZ57" s="2"/>
      <c r="KCA57" s="2"/>
      <c r="KCB57" s="2"/>
      <c r="KCC57" s="2"/>
      <c r="KCD57" s="2"/>
      <c r="KCE57" s="2"/>
      <c r="KCF57" s="2"/>
      <c r="KCG57" s="2"/>
      <c r="KCH57" s="2"/>
      <c r="KCI57" s="2"/>
      <c r="KCJ57" s="2"/>
      <c r="KCK57" s="2"/>
      <c r="KCL57" s="2"/>
      <c r="KCM57" s="2"/>
      <c r="KCN57" s="2"/>
      <c r="KCO57" s="2"/>
      <c r="KCP57" s="2"/>
      <c r="KCQ57" s="2"/>
      <c r="KCR57" s="2"/>
      <c r="KCS57" s="2"/>
      <c r="KCT57" s="2"/>
      <c r="KCU57" s="2"/>
      <c r="KCV57" s="2"/>
      <c r="KCW57" s="2"/>
      <c r="KCX57" s="2"/>
      <c r="KCY57" s="2"/>
      <c r="KCZ57" s="2"/>
      <c r="KDA57" s="2"/>
      <c r="KDB57" s="2"/>
      <c r="KDC57" s="2"/>
      <c r="KDD57" s="2"/>
      <c r="KDE57" s="2"/>
      <c r="KDF57" s="2"/>
      <c r="KDG57" s="2"/>
      <c r="KDH57" s="2"/>
      <c r="KDI57" s="2"/>
      <c r="KDJ57" s="2"/>
      <c r="KDK57" s="2"/>
      <c r="KDL57" s="2"/>
      <c r="KDM57" s="2"/>
      <c r="KDN57" s="2"/>
      <c r="KDO57" s="2"/>
      <c r="KDP57" s="2"/>
      <c r="KDQ57" s="2"/>
      <c r="KDR57" s="2"/>
      <c r="KDS57" s="2"/>
      <c r="KDT57" s="2"/>
      <c r="KDU57" s="2"/>
      <c r="KDV57" s="2"/>
      <c r="KDW57" s="2"/>
      <c r="KDX57" s="2"/>
      <c r="KDY57" s="2"/>
      <c r="KDZ57" s="2"/>
      <c r="KEA57" s="2"/>
      <c r="KEB57" s="2"/>
      <c r="KEC57" s="2"/>
      <c r="KED57" s="2"/>
      <c r="KEE57" s="2"/>
      <c r="KEF57" s="2"/>
      <c r="KEG57" s="2"/>
      <c r="KEH57" s="2"/>
      <c r="KEI57" s="2"/>
      <c r="KEJ57" s="2"/>
      <c r="KEK57" s="2"/>
      <c r="KEL57" s="2"/>
      <c r="KEM57" s="2"/>
      <c r="KEN57" s="2"/>
      <c r="KEO57" s="2"/>
      <c r="KEP57" s="2"/>
      <c r="KEQ57" s="2"/>
      <c r="KER57" s="2"/>
      <c r="KES57" s="2"/>
      <c r="KET57" s="2"/>
      <c r="KEU57" s="2"/>
      <c r="KEV57" s="2"/>
      <c r="KEW57" s="2"/>
      <c r="KEX57" s="2"/>
      <c r="KEY57" s="2"/>
      <c r="KEZ57" s="2"/>
      <c r="KFA57" s="2"/>
      <c r="KFB57" s="2"/>
      <c r="KFC57" s="2"/>
      <c r="KFD57" s="2"/>
      <c r="KFE57" s="2"/>
      <c r="KFF57" s="2"/>
      <c r="KFG57" s="2"/>
      <c r="KFH57" s="2"/>
      <c r="KFI57" s="2"/>
      <c r="KFJ57" s="2"/>
      <c r="KFK57" s="2"/>
      <c r="KFL57" s="2"/>
      <c r="KFM57" s="2"/>
      <c r="KFN57" s="2"/>
      <c r="KFO57" s="2"/>
      <c r="KFP57" s="2"/>
      <c r="KFQ57" s="2"/>
      <c r="KFR57" s="2"/>
      <c r="KFS57" s="2"/>
      <c r="KFT57" s="2"/>
      <c r="KFU57" s="2"/>
      <c r="KFV57" s="2"/>
      <c r="KFW57" s="2"/>
      <c r="KFX57" s="2"/>
      <c r="KFY57" s="2"/>
      <c r="KFZ57" s="2"/>
      <c r="KGA57" s="2"/>
      <c r="KGB57" s="2"/>
      <c r="KGC57" s="2"/>
      <c r="KGD57" s="2"/>
      <c r="KGE57" s="2"/>
      <c r="KGF57" s="2"/>
      <c r="KGG57" s="2"/>
      <c r="KGH57" s="2"/>
      <c r="KGI57" s="2"/>
      <c r="KGJ57" s="2"/>
      <c r="KGK57" s="2"/>
      <c r="KGL57" s="2"/>
      <c r="KGM57" s="2"/>
      <c r="KGN57" s="2"/>
      <c r="KGO57" s="2"/>
      <c r="KGP57" s="2"/>
      <c r="KGQ57" s="2"/>
      <c r="KGR57" s="2"/>
      <c r="KGS57" s="2"/>
      <c r="KGT57" s="2"/>
      <c r="KGU57" s="2"/>
      <c r="KGV57" s="2"/>
      <c r="KGW57" s="2"/>
      <c r="KGX57" s="2"/>
      <c r="KGY57" s="2"/>
      <c r="KGZ57" s="2"/>
      <c r="KHA57" s="2"/>
      <c r="KHB57" s="2"/>
      <c r="KHC57" s="2"/>
      <c r="KHD57" s="2"/>
      <c r="KHE57" s="2"/>
      <c r="KHF57" s="2"/>
      <c r="KHG57" s="2"/>
      <c r="KHH57" s="2"/>
      <c r="KHI57" s="2"/>
      <c r="KHJ57" s="2"/>
      <c r="KHK57" s="2"/>
      <c r="KHL57" s="2"/>
      <c r="KHM57" s="2"/>
      <c r="KHN57" s="2"/>
      <c r="KHO57" s="2"/>
      <c r="KHP57" s="2"/>
      <c r="KHQ57" s="2"/>
      <c r="KHR57" s="2"/>
      <c r="KHS57" s="2"/>
      <c r="KHT57" s="2"/>
      <c r="KHU57" s="2"/>
      <c r="KHV57" s="2"/>
      <c r="KHW57" s="2"/>
      <c r="KHX57" s="2"/>
      <c r="KHY57" s="2"/>
      <c r="KHZ57" s="2"/>
      <c r="KIA57" s="2"/>
      <c r="KIB57" s="2"/>
      <c r="KIC57" s="2"/>
      <c r="KID57" s="2"/>
      <c r="KIE57" s="2"/>
      <c r="KIF57" s="2"/>
      <c r="KIG57" s="2"/>
      <c r="KIH57" s="2"/>
      <c r="KII57" s="2"/>
      <c r="KIJ57" s="2"/>
      <c r="KIK57" s="2"/>
      <c r="KIL57" s="2"/>
      <c r="KIM57" s="2"/>
      <c r="KIN57" s="2"/>
      <c r="KIO57" s="2"/>
      <c r="KIP57" s="2"/>
      <c r="KIQ57" s="2"/>
      <c r="KIR57" s="2"/>
      <c r="KIS57" s="2"/>
      <c r="KIT57" s="2"/>
      <c r="KIU57" s="2"/>
      <c r="KIV57" s="2"/>
      <c r="KIW57" s="2"/>
      <c r="KIX57" s="2"/>
      <c r="KIY57" s="2"/>
      <c r="KIZ57" s="2"/>
      <c r="KJA57" s="2"/>
      <c r="KJB57" s="2"/>
      <c r="KJC57" s="2"/>
      <c r="KJD57" s="2"/>
      <c r="KJE57" s="2"/>
      <c r="KJF57" s="2"/>
      <c r="KJG57" s="2"/>
      <c r="KJH57" s="2"/>
      <c r="KJI57" s="2"/>
      <c r="KJJ57" s="2"/>
      <c r="KJK57" s="2"/>
      <c r="KJL57" s="2"/>
      <c r="KJM57" s="2"/>
      <c r="KJN57" s="2"/>
      <c r="KJO57" s="2"/>
      <c r="KJP57" s="2"/>
      <c r="KJQ57" s="2"/>
      <c r="KJR57" s="2"/>
      <c r="KJS57" s="2"/>
      <c r="KJT57" s="2"/>
      <c r="KJU57" s="2"/>
      <c r="KJV57" s="2"/>
      <c r="KJW57" s="2"/>
      <c r="KJX57" s="2"/>
      <c r="KJY57" s="2"/>
      <c r="KJZ57" s="2"/>
      <c r="KKA57" s="2"/>
      <c r="KKB57" s="2"/>
      <c r="KKC57" s="2"/>
      <c r="KKD57" s="2"/>
      <c r="KKE57" s="2"/>
      <c r="KKF57" s="2"/>
      <c r="KKG57" s="2"/>
      <c r="KKH57" s="2"/>
      <c r="KKI57" s="2"/>
      <c r="KKJ57" s="2"/>
      <c r="KKK57" s="2"/>
      <c r="KKL57" s="2"/>
      <c r="KKM57" s="2"/>
      <c r="KKN57" s="2"/>
      <c r="KKO57" s="2"/>
      <c r="KKP57" s="2"/>
      <c r="KKQ57" s="2"/>
      <c r="KKR57" s="2"/>
      <c r="KKS57" s="2"/>
      <c r="KKT57" s="2"/>
      <c r="KKU57" s="2"/>
      <c r="KKV57" s="2"/>
      <c r="KKW57" s="2"/>
      <c r="KKX57" s="2"/>
      <c r="KKY57" s="2"/>
      <c r="KKZ57" s="2"/>
      <c r="KLA57" s="2"/>
      <c r="KLB57" s="2"/>
      <c r="KLC57" s="2"/>
      <c r="KLD57" s="2"/>
      <c r="KLE57" s="2"/>
      <c r="KLF57" s="2"/>
      <c r="KLG57" s="2"/>
      <c r="KLH57" s="2"/>
      <c r="KLI57" s="2"/>
      <c r="KLJ57" s="2"/>
      <c r="KLK57" s="2"/>
      <c r="KLL57" s="2"/>
      <c r="KLM57" s="2"/>
      <c r="KLN57" s="2"/>
      <c r="KLO57" s="2"/>
      <c r="KLP57" s="2"/>
      <c r="KLQ57" s="2"/>
      <c r="KLR57" s="2"/>
      <c r="KLS57" s="2"/>
      <c r="KLT57" s="2"/>
      <c r="KLU57" s="2"/>
      <c r="KLV57" s="2"/>
      <c r="KLW57" s="2"/>
      <c r="KLX57" s="2"/>
      <c r="KLY57" s="2"/>
      <c r="KLZ57" s="2"/>
      <c r="KMA57" s="2"/>
      <c r="KMB57" s="2"/>
      <c r="KMC57" s="2"/>
      <c r="KMD57" s="2"/>
      <c r="KME57" s="2"/>
      <c r="KMF57" s="2"/>
      <c r="KMG57" s="2"/>
      <c r="KMH57" s="2"/>
      <c r="KMI57" s="2"/>
      <c r="KMJ57" s="2"/>
      <c r="KMK57" s="2"/>
      <c r="KML57" s="2"/>
      <c r="KMM57" s="2"/>
      <c r="KMN57" s="2"/>
      <c r="KMO57" s="2"/>
      <c r="KMP57" s="2"/>
      <c r="KMQ57" s="2"/>
      <c r="KMR57" s="2"/>
      <c r="KMS57" s="2"/>
      <c r="KMT57" s="2"/>
      <c r="KMU57" s="2"/>
      <c r="KMV57" s="2"/>
      <c r="KMW57" s="2"/>
      <c r="KMX57" s="2"/>
      <c r="KMY57" s="2"/>
      <c r="KMZ57" s="2"/>
      <c r="KNA57" s="2"/>
      <c r="KNB57" s="2"/>
      <c r="KNC57" s="2"/>
      <c r="KND57" s="2"/>
      <c r="KNE57" s="2"/>
      <c r="KNF57" s="2"/>
      <c r="KNG57" s="2"/>
      <c r="KNH57" s="2"/>
      <c r="KNI57" s="2"/>
      <c r="KNJ57" s="2"/>
      <c r="KNK57" s="2"/>
      <c r="KNL57" s="2"/>
      <c r="KNM57" s="2"/>
      <c r="KNN57" s="2"/>
      <c r="KNO57" s="2"/>
      <c r="KNP57" s="2"/>
      <c r="KNQ57" s="2"/>
      <c r="KNR57" s="2"/>
      <c r="KNS57" s="2"/>
      <c r="KNT57" s="2"/>
      <c r="KNU57" s="2"/>
      <c r="KNV57" s="2"/>
      <c r="KNW57" s="2"/>
      <c r="KNX57" s="2"/>
      <c r="KNY57" s="2"/>
      <c r="KNZ57" s="2"/>
      <c r="KOA57" s="2"/>
      <c r="KOB57" s="2"/>
      <c r="KOC57" s="2"/>
      <c r="KOD57" s="2"/>
      <c r="KOE57" s="2"/>
      <c r="KOF57" s="2"/>
      <c r="KOG57" s="2"/>
      <c r="KOH57" s="2"/>
      <c r="KOI57" s="2"/>
      <c r="KOJ57" s="2"/>
      <c r="KOK57" s="2"/>
      <c r="KOL57" s="2"/>
      <c r="KOM57" s="2"/>
      <c r="KON57" s="2"/>
      <c r="KOO57" s="2"/>
      <c r="KOP57" s="2"/>
      <c r="KOQ57" s="2"/>
      <c r="KOR57" s="2"/>
      <c r="KOS57" s="2"/>
      <c r="KOT57" s="2"/>
      <c r="KOU57" s="2"/>
      <c r="KOV57" s="2"/>
      <c r="KOW57" s="2"/>
      <c r="KOX57" s="2"/>
      <c r="KOY57" s="2"/>
      <c r="KOZ57" s="2"/>
      <c r="KPA57" s="2"/>
      <c r="KPB57" s="2"/>
      <c r="KPC57" s="2"/>
      <c r="KPD57" s="2"/>
      <c r="KPE57" s="2"/>
      <c r="KPF57" s="2"/>
      <c r="KPG57" s="2"/>
      <c r="KPH57" s="2"/>
      <c r="KPI57" s="2"/>
      <c r="KPJ57" s="2"/>
      <c r="KPK57" s="2"/>
      <c r="KPL57" s="2"/>
      <c r="KPM57" s="2"/>
      <c r="KPN57" s="2"/>
      <c r="KPO57" s="2"/>
      <c r="KPP57" s="2"/>
      <c r="KPQ57" s="2"/>
      <c r="KPR57" s="2"/>
      <c r="KPS57" s="2"/>
      <c r="KPT57" s="2"/>
      <c r="KPU57" s="2"/>
      <c r="KPV57" s="2"/>
      <c r="KPW57" s="2"/>
      <c r="KPX57" s="2"/>
      <c r="KPY57" s="2"/>
      <c r="KPZ57" s="2"/>
      <c r="KQA57" s="2"/>
      <c r="KQB57" s="2"/>
      <c r="KQC57" s="2"/>
      <c r="KQD57" s="2"/>
      <c r="KQE57" s="2"/>
      <c r="KQF57" s="2"/>
      <c r="KQG57" s="2"/>
      <c r="KQH57" s="2"/>
      <c r="KQI57" s="2"/>
      <c r="KQJ57" s="2"/>
      <c r="KQK57" s="2"/>
      <c r="KQL57" s="2"/>
      <c r="KQM57" s="2"/>
      <c r="KQN57" s="2"/>
      <c r="KQO57" s="2"/>
      <c r="KQP57" s="2"/>
      <c r="KQQ57" s="2"/>
      <c r="KQR57" s="2"/>
      <c r="KQS57" s="2"/>
      <c r="KQT57" s="2"/>
      <c r="KQU57" s="2"/>
      <c r="KQV57" s="2"/>
      <c r="KQW57" s="2"/>
      <c r="KQX57" s="2"/>
      <c r="KQY57" s="2"/>
      <c r="KQZ57" s="2"/>
      <c r="KRA57" s="2"/>
      <c r="KRB57" s="2"/>
      <c r="KRC57" s="2"/>
      <c r="KRD57" s="2"/>
      <c r="KRE57" s="2"/>
      <c r="KRF57" s="2"/>
      <c r="KRG57" s="2"/>
      <c r="KRH57" s="2"/>
      <c r="KRI57" s="2"/>
      <c r="KRJ57" s="2"/>
      <c r="KRK57" s="2"/>
      <c r="KRL57" s="2"/>
      <c r="KRM57" s="2"/>
      <c r="KRN57" s="2"/>
      <c r="KRO57" s="2"/>
      <c r="KRP57" s="2"/>
      <c r="KRQ57" s="2"/>
      <c r="KRR57" s="2"/>
      <c r="KRS57" s="2"/>
      <c r="KRT57" s="2"/>
      <c r="KRU57" s="2"/>
      <c r="KRV57" s="2"/>
      <c r="KRW57" s="2"/>
      <c r="KRX57" s="2"/>
      <c r="KRY57" s="2"/>
      <c r="KRZ57" s="2"/>
      <c r="KSA57" s="2"/>
      <c r="KSB57" s="2"/>
      <c r="KSC57" s="2"/>
      <c r="KSD57" s="2"/>
      <c r="KSE57" s="2"/>
      <c r="KSF57" s="2"/>
      <c r="KSG57" s="2"/>
      <c r="KSH57" s="2"/>
      <c r="KSI57" s="2"/>
      <c r="KSJ57" s="2"/>
      <c r="KSK57" s="2"/>
      <c r="KSL57" s="2"/>
      <c r="KSM57" s="2"/>
      <c r="KSN57" s="2"/>
      <c r="KSO57" s="2"/>
      <c r="KSP57" s="2"/>
      <c r="KSQ57" s="2"/>
      <c r="KSR57" s="2"/>
      <c r="KSS57" s="2"/>
      <c r="KST57" s="2"/>
      <c r="KSU57" s="2"/>
      <c r="KSV57" s="2"/>
      <c r="KSW57" s="2"/>
      <c r="KSX57" s="2"/>
      <c r="KSY57" s="2"/>
      <c r="KSZ57" s="2"/>
      <c r="KTA57" s="2"/>
      <c r="KTB57" s="2"/>
      <c r="KTC57" s="2"/>
      <c r="KTD57" s="2"/>
      <c r="KTE57" s="2"/>
      <c r="KTF57" s="2"/>
      <c r="KTG57" s="2"/>
      <c r="KTH57" s="2"/>
      <c r="KTI57" s="2"/>
      <c r="KTJ57" s="2"/>
      <c r="KTK57" s="2"/>
      <c r="KTL57" s="2"/>
      <c r="KTM57" s="2"/>
      <c r="KTN57" s="2"/>
      <c r="KTO57" s="2"/>
      <c r="KTP57" s="2"/>
      <c r="KTQ57" s="2"/>
      <c r="KTR57" s="2"/>
      <c r="KTS57" s="2"/>
      <c r="KTT57" s="2"/>
      <c r="KTU57" s="2"/>
      <c r="KTV57" s="2"/>
      <c r="KTW57" s="2"/>
      <c r="KTX57" s="2"/>
      <c r="KTY57" s="2"/>
      <c r="KTZ57" s="2"/>
      <c r="KUA57" s="2"/>
      <c r="KUB57" s="2"/>
      <c r="KUC57" s="2"/>
      <c r="KUD57" s="2"/>
      <c r="KUE57" s="2"/>
      <c r="KUF57" s="2"/>
      <c r="KUG57" s="2"/>
      <c r="KUH57" s="2"/>
      <c r="KUI57" s="2"/>
      <c r="KUJ57" s="2"/>
      <c r="KUK57" s="2"/>
      <c r="KUL57" s="2"/>
      <c r="KUM57" s="2"/>
      <c r="KUN57" s="2"/>
      <c r="KUO57" s="2"/>
      <c r="KUP57" s="2"/>
      <c r="KUQ57" s="2"/>
      <c r="KUR57" s="2"/>
      <c r="KUS57" s="2"/>
      <c r="KUT57" s="2"/>
      <c r="KUU57" s="2"/>
      <c r="KUV57" s="2"/>
      <c r="KUW57" s="2"/>
      <c r="KUX57" s="2"/>
      <c r="KUY57" s="2"/>
      <c r="KUZ57" s="2"/>
      <c r="KVA57" s="2"/>
      <c r="KVB57" s="2"/>
      <c r="KVC57" s="2"/>
      <c r="KVD57" s="2"/>
      <c r="KVE57" s="2"/>
      <c r="KVF57" s="2"/>
      <c r="KVG57" s="2"/>
      <c r="KVH57" s="2"/>
      <c r="KVI57" s="2"/>
      <c r="KVJ57" s="2"/>
      <c r="KVK57" s="2"/>
      <c r="KVL57" s="2"/>
      <c r="KVM57" s="2"/>
      <c r="KVN57" s="2"/>
      <c r="KVO57" s="2"/>
      <c r="KVP57" s="2"/>
      <c r="KVQ57" s="2"/>
      <c r="KVR57" s="2"/>
      <c r="KVS57" s="2"/>
      <c r="KVT57" s="2"/>
      <c r="KVU57" s="2"/>
      <c r="KVV57" s="2"/>
      <c r="KVW57" s="2"/>
      <c r="KVX57" s="2"/>
      <c r="KVY57" s="2"/>
      <c r="KVZ57" s="2"/>
      <c r="KWA57" s="2"/>
      <c r="KWB57" s="2"/>
      <c r="KWC57" s="2"/>
      <c r="KWD57" s="2"/>
      <c r="KWE57" s="2"/>
      <c r="KWF57" s="2"/>
      <c r="KWG57" s="2"/>
      <c r="KWH57" s="2"/>
      <c r="KWI57" s="2"/>
      <c r="KWJ57" s="2"/>
      <c r="KWK57" s="2"/>
      <c r="KWL57" s="2"/>
      <c r="KWM57" s="2"/>
      <c r="KWN57" s="2"/>
      <c r="KWO57" s="2"/>
      <c r="KWP57" s="2"/>
      <c r="KWQ57" s="2"/>
      <c r="KWR57" s="2"/>
      <c r="KWS57" s="2"/>
      <c r="KWT57" s="2"/>
      <c r="KWU57" s="2"/>
      <c r="KWV57" s="2"/>
      <c r="KWW57" s="2"/>
      <c r="KWX57" s="2"/>
      <c r="KWY57" s="2"/>
      <c r="KWZ57" s="2"/>
      <c r="KXA57" s="2"/>
      <c r="KXB57" s="2"/>
      <c r="KXC57" s="2"/>
      <c r="KXD57" s="2"/>
      <c r="KXE57" s="2"/>
      <c r="KXF57" s="2"/>
      <c r="KXG57" s="2"/>
      <c r="KXH57" s="2"/>
      <c r="KXI57" s="2"/>
      <c r="KXJ57" s="2"/>
      <c r="KXK57" s="2"/>
      <c r="KXL57" s="2"/>
      <c r="KXM57" s="2"/>
      <c r="KXN57" s="2"/>
      <c r="KXO57" s="2"/>
      <c r="KXP57" s="2"/>
      <c r="KXQ57" s="2"/>
      <c r="KXR57" s="2"/>
      <c r="KXS57" s="2"/>
      <c r="KXT57" s="2"/>
      <c r="KXU57" s="2"/>
      <c r="KXV57" s="2"/>
      <c r="KXW57" s="2"/>
      <c r="KXX57" s="2"/>
      <c r="KXY57" s="2"/>
      <c r="KXZ57" s="2"/>
      <c r="KYA57" s="2"/>
      <c r="KYB57" s="2"/>
      <c r="KYC57" s="2"/>
      <c r="KYD57" s="2"/>
      <c r="KYE57" s="2"/>
      <c r="KYF57" s="2"/>
      <c r="KYG57" s="2"/>
      <c r="KYH57" s="2"/>
      <c r="KYI57" s="2"/>
      <c r="KYJ57" s="2"/>
      <c r="KYK57" s="2"/>
      <c r="KYL57" s="2"/>
      <c r="KYM57" s="2"/>
      <c r="KYN57" s="2"/>
      <c r="KYO57" s="2"/>
      <c r="KYP57" s="2"/>
      <c r="KYQ57" s="2"/>
      <c r="KYR57" s="2"/>
      <c r="KYS57" s="2"/>
      <c r="KYT57" s="2"/>
      <c r="KYU57" s="2"/>
      <c r="KYV57" s="2"/>
      <c r="KYW57" s="2"/>
      <c r="KYX57" s="2"/>
      <c r="KYY57" s="2"/>
      <c r="KYZ57" s="2"/>
      <c r="KZA57" s="2"/>
      <c r="KZB57" s="2"/>
      <c r="KZC57" s="2"/>
      <c r="KZD57" s="2"/>
      <c r="KZE57" s="2"/>
      <c r="KZF57" s="2"/>
      <c r="KZG57" s="2"/>
      <c r="KZH57" s="2"/>
      <c r="KZI57" s="2"/>
      <c r="KZJ57" s="2"/>
      <c r="KZK57" s="2"/>
      <c r="KZL57" s="2"/>
      <c r="KZM57" s="2"/>
      <c r="KZN57" s="2"/>
      <c r="KZO57" s="2"/>
      <c r="KZP57" s="2"/>
      <c r="KZQ57" s="2"/>
      <c r="KZR57" s="2"/>
      <c r="KZS57" s="2"/>
      <c r="KZT57" s="2"/>
      <c r="KZU57" s="2"/>
      <c r="KZV57" s="2"/>
      <c r="KZW57" s="2"/>
      <c r="KZX57" s="2"/>
      <c r="KZY57" s="2"/>
      <c r="KZZ57" s="2"/>
      <c r="LAA57" s="2"/>
      <c r="LAB57" s="2"/>
      <c r="LAC57" s="2"/>
      <c r="LAD57" s="2"/>
      <c r="LAE57" s="2"/>
      <c r="LAF57" s="2"/>
      <c r="LAG57" s="2"/>
      <c r="LAH57" s="2"/>
      <c r="LAI57" s="2"/>
      <c r="LAJ57" s="2"/>
      <c r="LAK57" s="2"/>
      <c r="LAL57" s="2"/>
      <c r="LAM57" s="2"/>
      <c r="LAN57" s="2"/>
      <c r="LAO57" s="2"/>
      <c r="LAP57" s="2"/>
      <c r="LAQ57" s="2"/>
      <c r="LAR57" s="2"/>
      <c r="LAS57" s="2"/>
      <c r="LAT57" s="2"/>
      <c r="LAU57" s="2"/>
      <c r="LAV57" s="2"/>
      <c r="LAW57" s="2"/>
      <c r="LAX57" s="2"/>
      <c r="LAY57" s="2"/>
      <c r="LAZ57" s="2"/>
      <c r="LBA57" s="2"/>
      <c r="LBB57" s="2"/>
      <c r="LBC57" s="2"/>
      <c r="LBD57" s="2"/>
      <c r="LBE57" s="2"/>
      <c r="LBF57" s="2"/>
      <c r="LBG57" s="2"/>
      <c r="LBH57" s="2"/>
      <c r="LBI57" s="2"/>
      <c r="LBJ57" s="2"/>
      <c r="LBK57" s="2"/>
      <c r="LBL57" s="2"/>
      <c r="LBM57" s="2"/>
      <c r="LBN57" s="2"/>
      <c r="LBO57" s="2"/>
      <c r="LBP57" s="2"/>
      <c r="LBQ57" s="2"/>
      <c r="LBR57" s="2"/>
      <c r="LBS57" s="2"/>
      <c r="LBT57" s="2"/>
      <c r="LBU57" s="2"/>
      <c r="LBV57" s="2"/>
      <c r="LBW57" s="2"/>
      <c r="LBX57" s="2"/>
      <c r="LBY57" s="2"/>
      <c r="LBZ57" s="2"/>
      <c r="LCA57" s="2"/>
      <c r="LCB57" s="2"/>
      <c r="LCC57" s="2"/>
      <c r="LCD57" s="2"/>
      <c r="LCE57" s="2"/>
      <c r="LCF57" s="2"/>
      <c r="LCG57" s="2"/>
      <c r="LCH57" s="2"/>
      <c r="LCI57" s="2"/>
      <c r="LCJ57" s="2"/>
      <c r="LCK57" s="2"/>
      <c r="LCL57" s="2"/>
      <c r="LCM57" s="2"/>
      <c r="LCN57" s="2"/>
      <c r="LCO57" s="2"/>
      <c r="LCP57" s="2"/>
      <c r="LCQ57" s="2"/>
      <c r="LCR57" s="2"/>
      <c r="LCS57" s="2"/>
      <c r="LCT57" s="2"/>
      <c r="LCU57" s="2"/>
      <c r="LCV57" s="2"/>
      <c r="LCW57" s="2"/>
      <c r="LCX57" s="2"/>
      <c r="LCY57" s="2"/>
      <c r="LCZ57" s="2"/>
      <c r="LDA57" s="2"/>
      <c r="LDB57" s="2"/>
      <c r="LDC57" s="2"/>
      <c r="LDD57" s="2"/>
      <c r="LDE57" s="2"/>
      <c r="LDF57" s="2"/>
      <c r="LDG57" s="2"/>
      <c r="LDH57" s="2"/>
      <c r="LDI57" s="2"/>
      <c r="LDJ57" s="2"/>
      <c r="LDK57" s="2"/>
      <c r="LDL57" s="2"/>
      <c r="LDM57" s="2"/>
      <c r="LDN57" s="2"/>
      <c r="LDO57" s="2"/>
      <c r="LDP57" s="2"/>
      <c r="LDQ57" s="2"/>
      <c r="LDR57" s="2"/>
      <c r="LDS57" s="2"/>
      <c r="LDT57" s="2"/>
      <c r="LDU57" s="2"/>
      <c r="LDV57" s="2"/>
      <c r="LDW57" s="2"/>
      <c r="LDX57" s="2"/>
      <c r="LDY57" s="2"/>
      <c r="LDZ57" s="2"/>
      <c r="LEA57" s="2"/>
      <c r="LEB57" s="2"/>
      <c r="LEC57" s="2"/>
      <c r="LED57" s="2"/>
      <c r="LEE57" s="2"/>
      <c r="LEF57" s="2"/>
      <c r="LEG57" s="2"/>
      <c r="LEH57" s="2"/>
      <c r="LEI57" s="2"/>
      <c r="LEJ57" s="2"/>
      <c r="LEK57" s="2"/>
      <c r="LEL57" s="2"/>
      <c r="LEM57" s="2"/>
      <c r="LEN57" s="2"/>
      <c r="LEO57" s="2"/>
      <c r="LEP57" s="2"/>
      <c r="LEQ57" s="2"/>
      <c r="LER57" s="2"/>
      <c r="LES57" s="2"/>
      <c r="LET57" s="2"/>
      <c r="LEU57" s="2"/>
      <c r="LEV57" s="2"/>
      <c r="LEW57" s="2"/>
      <c r="LEX57" s="2"/>
      <c r="LEY57" s="2"/>
      <c r="LEZ57" s="2"/>
      <c r="LFA57" s="2"/>
      <c r="LFB57" s="2"/>
      <c r="LFC57" s="2"/>
      <c r="LFD57" s="2"/>
      <c r="LFE57" s="2"/>
      <c r="LFF57" s="2"/>
      <c r="LFG57" s="2"/>
      <c r="LFH57" s="2"/>
      <c r="LFI57" s="2"/>
      <c r="LFJ57" s="2"/>
      <c r="LFK57" s="2"/>
      <c r="LFL57" s="2"/>
      <c r="LFM57" s="2"/>
      <c r="LFN57" s="2"/>
      <c r="LFO57" s="2"/>
      <c r="LFP57" s="2"/>
      <c r="LFQ57" s="2"/>
      <c r="LFR57" s="2"/>
      <c r="LFS57" s="2"/>
      <c r="LFT57" s="2"/>
      <c r="LFU57" s="2"/>
      <c r="LFV57" s="2"/>
      <c r="LFW57" s="2"/>
      <c r="LFX57" s="2"/>
      <c r="LFY57" s="2"/>
      <c r="LFZ57" s="2"/>
      <c r="LGA57" s="2"/>
      <c r="LGB57" s="2"/>
      <c r="LGC57" s="2"/>
      <c r="LGD57" s="2"/>
      <c r="LGE57" s="2"/>
      <c r="LGF57" s="2"/>
      <c r="LGG57" s="2"/>
      <c r="LGH57" s="2"/>
      <c r="LGI57" s="2"/>
      <c r="LGJ57" s="2"/>
      <c r="LGK57" s="2"/>
      <c r="LGL57" s="2"/>
      <c r="LGM57" s="2"/>
      <c r="LGN57" s="2"/>
      <c r="LGO57" s="2"/>
      <c r="LGP57" s="2"/>
      <c r="LGQ57" s="2"/>
      <c r="LGR57" s="2"/>
      <c r="LGS57" s="2"/>
      <c r="LGT57" s="2"/>
      <c r="LGU57" s="2"/>
      <c r="LGV57" s="2"/>
      <c r="LGW57" s="2"/>
      <c r="LGX57" s="2"/>
      <c r="LGY57" s="2"/>
      <c r="LGZ57" s="2"/>
      <c r="LHA57" s="2"/>
      <c r="LHB57" s="2"/>
      <c r="LHC57" s="2"/>
      <c r="LHD57" s="2"/>
      <c r="LHE57" s="2"/>
      <c r="LHF57" s="2"/>
      <c r="LHG57" s="2"/>
      <c r="LHH57" s="2"/>
      <c r="LHI57" s="2"/>
      <c r="LHJ57" s="2"/>
      <c r="LHK57" s="2"/>
      <c r="LHL57" s="2"/>
      <c r="LHM57" s="2"/>
      <c r="LHN57" s="2"/>
      <c r="LHO57" s="2"/>
      <c r="LHP57" s="2"/>
      <c r="LHQ57" s="2"/>
      <c r="LHR57" s="2"/>
      <c r="LHS57" s="2"/>
      <c r="LHT57" s="2"/>
      <c r="LHU57" s="2"/>
      <c r="LHV57" s="2"/>
      <c r="LHW57" s="2"/>
      <c r="LHX57" s="2"/>
      <c r="LHY57" s="2"/>
      <c r="LHZ57" s="2"/>
      <c r="LIA57" s="2"/>
      <c r="LIB57" s="2"/>
      <c r="LIC57" s="2"/>
      <c r="LID57" s="2"/>
      <c r="LIE57" s="2"/>
      <c r="LIF57" s="2"/>
      <c r="LIG57" s="2"/>
      <c r="LIH57" s="2"/>
      <c r="LII57" s="2"/>
      <c r="LIJ57" s="2"/>
      <c r="LIK57" s="2"/>
      <c r="LIL57" s="2"/>
      <c r="LIM57" s="2"/>
      <c r="LIN57" s="2"/>
      <c r="LIO57" s="2"/>
      <c r="LIP57" s="2"/>
      <c r="LIQ57" s="2"/>
      <c r="LIR57" s="2"/>
      <c r="LIS57" s="2"/>
      <c r="LIT57" s="2"/>
      <c r="LIU57" s="2"/>
      <c r="LIV57" s="2"/>
      <c r="LIW57" s="2"/>
      <c r="LIX57" s="2"/>
      <c r="LIY57" s="2"/>
      <c r="LIZ57" s="2"/>
      <c r="LJA57" s="2"/>
      <c r="LJB57" s="2"/>
      <c r="LJC57" s="2"/>
      <c r="LJD57" s="2"/>
      <c r="LJE57" s="2"/>
      <c r="LJF57" s="2"/>
      <c r="LJG57" s="2"/>
      <c r="LJH57" s="2"/>
      <c r="LJI57" s="2"/>
      <c r="LJJ57" s="2"/>
      <c r="LJK57" s="2"/>
      <c r="LJL57" s="2"/>
      <c r="LJM57" s="2"/>
      <c r="LJN57" s="2"/>
      <c r="LJO57" s="2"/>
      <c r="LJP57" s="2"/>
      <c r="LJQ57" s="2"/>
      <c r="LJR57" s="2"/>
      <c r="LJS57" s="2"/>
      <c r="LJT57" s="2"/>
      <c r="LJU57" s="2"/>
      <c r="LJV57" s="2"/>
      <c r="LJW57" s="2"/>
      <c r="LJX57" s="2"/>
      <c r="LJY57" s="2"/>
      <c r="LJZ57" s="2"/>
      <c r="LKA57" s="2"/>
      <c r="LKB57" s="2"/>
      <c r="LKC57" s="2"/>
      <c r="LKD57" s="2"/>
      <c r="LKE57" s="2"/>
      <c r="LKF57" s="2"/>
      <c r="LKG57" s="2"/>
      <c r="LKH57" s="2"/>
      <c r="LKI57" s="2"/>
      <c r="LKJ57" s="2"/>
      <c r="LKK57" s="2"/>
      <c r="LKL57" s="2"/>
      <c r="LKM57" s="2"/>
      <c r="LKN57" s="2"/>
      <c r="LKO57" s="2"/>
      <c r="LKP57" s="2"/>
      <c r="LKQ57" s="2"/>
      <c r="LKR57" s="2"/>
      <c r="LKS57" s="2"/>
      <c r="LKT57" s="2"/>
      <c r="LKU57" s="2"/>
      <c r="LKV57" s="2"/>
      <c r="LKW57" s="2"/>
      <c r="LKX57" s="2"/>
      <c r="LKY57" s="2"/>
      <c r="LKZ57" s="2"/>
      <c r="LLA57" s="2"/>
      <c r="LLB57" s="2"/>
      <c r="LLC57" s="2"/>
      <c r="LLD57" s="2"/>
      <c r="LLE57" s="2"/>
      <c r="LLF57" s="2"/>
      <c r="LLG57" s="2"/>
      <c r="LLH57" s="2"/>
      <c r="LLI57" s="2"/>
      <c r="LLJ57" s="2"/>
      <c r="LLK57" s="2"/>
      <c r="LLL57" s="2"/>
      <c r="LLM57" s="2"/>
      <c r="LLN57" s="2"/>
      <c r="LLO57" s="2"/>
      <c r="LLP57" s="2"/>
      <c r="LLQ57" s="2"/>
      <c r="LLR57" s="2"/>
      <c r="LLS57" s="2"/>
      <c r="LLT57" s="2"/>
      <c r="LLU57" s="2"/>
      <c r="LLV57" s="2"/>
      <c r="LLW57" s="2"/>
      <c r="LLX57" s="2"/>
      <c r="LLY57" s="2"/>
      <c r="LLZ57" s="2"/>
      <c r="LMA57" s="2"/>
      <c r="LMB57" s="2"/>
      <c r="LMC57" s="2"/>
      <c r="LMD57" s="2"/>
      <c r="LME57" s="2"/>
      <c r="LMF57" s="2"/>
      <c r="LMG57" s="2"/>
      <c r="LMH57" s="2"/>
      <c r="LMI57" s="2"/>
      <c r="LMJ57" s="2"/>
      <c r="LMK57" s="2"/>
      <c r="LML57" s="2"/>
      <c r="LMM57" s="2"/>
      <c r="LMN57" s="2"/>
      <c r="LMO57" s="2"/>
      <c r="LMP57" s="2"/>
      <c r="LMQ57" s="2"/>
      <c r="LMR57" s="2"/>
      <c r="LMS57" s="2"/>
      <c r="LMT57" s="2"/>
      <c r="LMU57" s="2"/>
      <c r="LMV57" s="2"/>
      <c r="LMW57" s="2"/>
      <c r="LMX57" s="2"/>
      <c r="LMY57" s="2"/>
      <c r="LMZ57" s="2"/>
      <c r="LNA57" s="2"/>
      <c r="LNB57" s="2"/>
      <c r="LNC57" s="2"/>
      <c r="LND57" s="2"/>
      <c r="LNE57" s="2"/>
      <c r="LNF57" s="2"/>
      <c r="LNG57" s="2"/>
      <c r="LNH57" s="2"/>
      <c r="LNI57" s="2"/>
      <c r="LNJ57" s="2"/>
      <c r="LNK57" s="2"/>
      <c r="LNL57" s="2"/>
      <c r="LNM57" s="2"/>
      <c r="LNN57" s="2"/>
      <c r="LNO57" s="2"/>
      <c r="LNP57" s="2"/>
      <c r="LNQ57" s="2"/>
      <c r="LNR57" s="2"/>
      <c r="LNS57" s="2"/>
      <c r="LNT57" s="2"/>
      <c r="LNU57" s="2"/>
      <c r="LNV57" s="2"/>
      <c r="LNW57" s="2"/>
      <c r="LNX57" s="2"/>
      <c r="LNY57" s="2"/>
      <c r="LNZ57" s="2"/>
      <c r="LOA57" s="2"/>
      <c r="LOB57" s="2"/>
      <c r="LOC57" s="2"/>
      <c r="LOD57" s="2"/>
      <c r="LOE57" s="2"/>
      <c r="LOF57" s="2"/>
      <c r="LOG57" s="2"/>
      <c r="LOH57" s="2"/>
      <c r="LOI57" s="2"/>
      <c r="LOJ57" s="2"/>
      <c r="LOK57" s="2"/>
      <c r="LOL57" s="2"/>
      <c r="LOM57" s="2"/>
      <c r="LON57" s="2"/>
      <c r="LOO57" s="2"/>
      <c r="LOP57" s="2"/>
      <c r="LOQ57" s="2"/>
      <c r="LOR57" s="2"/>
      <c r="LOS57" s="2"/>
      <c r="LOT57" s="2"/>
      <c r="LOU57" s="2"/>
      <c r="LOV57" s="2"/>
      <c r="LOW57" s="2"/>
      <c r="LOX57" s="2"/>
      <c r="LOY57" s="2"/>
      <c r="LOZ57" s="2"/>
      <c r="LPA57" s="2"/>
      <c r="LPB57" s="2"/>
      <c r="LPC57" s="2"/>
      <c r="LPD57" s="2"/>
      <c r="LPE57" s="2"/>
      <c r="LPF57" s="2"/>
      <c r="LPG57" s="2"/>
      <c r="LPH57" s="2"/>
      <c r="LPI57" s="2"/>
      <c r="LPJ57" s="2"/>
      <c r="LPK57" s="2"/>
      <c r="LPL57" s="2"/>
      <c r="LPM57" s="2"/>
      <c r="LPN57" s="2"/>
      <c r="LPO57" s="2"/>
      <c r="LPP57" s="2"/>
      <c r="LPQ57" s="2"/>
      <c r="LPR57" s="2"/>
      <c r="LPS57" s="2"/>
      <c r="LPT57" s="2"/>
      <c r="LPU57" s="2"/>
      <c r="LPV57" s="2"/>
      <c r="LPW57" s="2"/>
      <c r="LPX57" s="2"/>
      <c r="LPY57" s="2"/>
      <c r="LPZ57" s="2"/>
      <c r="LQA57" s="2"/>
      <c r="LQB57" s="2"/>
      <c r="LQC57" s="2"/>
      <c r="LQD57" s="2"/>
      <c r="LQE57" s="2"/>
      <c r="LQF57" s="2"/>
      <c r="LQG57" s="2"/>
      <c r="LQH57" s="2"/>
      <c r="LQI57" s="2"/>
      <c r="LQJ57" s="2"/>
      <c r="LQK57" s="2"/>
      <c r="LQL57" s="2"/>
      <c r="LQM57" s="2"/>
      <c r="LQN57" s="2"/>
      <c r="LQO57" s="2"/>
      <c r="LQP57" s="2"/>
      <c r="LQQ57" s="2"/>
      <c r="LQR57" s="2"/>
      <c r="LQS57" s="2"/>
      <c r="LQT57" s="2"/>
      <c r="LQU57" s="2"/>
      <c r="LQV57" s="2"/>
      <c r="LQW57" s="2"/>
      <c r="LQX57" s="2"/>
      <c r="LQY57" s="2"/>
      <c r="LQZ57" s="2"/>
      <c r="LRA57" s="2"/>
      <c r="LRB57" s="2"/>
      <c r="LRC57" s="2"/>
      <c r="LRD57" s="2"/>
      <c r="LRE57" s="2"/>
      <c r="LRF57" s="2"/>
      <c r="LRG57" s="2"/>
      <c r="LRH57" s="2"/>
      <c r="LRI57" s="2"/>
      <c r="LRJ57" s="2"/>
      <c r="LRK57" s="2"/>
      <c r="LRL57" s="2"/>
      <c r="LRM57" s="2"/>
      <c r="LRN57" s="2"/>
      <c r="LRO57" s="2"/>
      <c r="LRP57" s="2"/>
      <c r="LRQ57" s="2"/>
      <c r="LRR57" s="2"/>
      <c r="LRS57" s="2"/>
      <c r="LRT57" s="2"/>
      <c r="LRU57" s="2"/>
      <c r="LRV57" s="2"/>
      <c r="LRW57" s="2"/>
      <c r="LRX57" s="2"/>
      <c r="LRY57" s="2"/>
      <c r="LRZ57" s="2"/>
      <c r="LSA57" s="2"/>
      <c r="LSB57" s="2"/>
      <c r="LSC57" s="2"/>
      <c r="LSD57" s="2"/>
      <c r="LSE57" s="2"/>
      <c r="LSF57" s="2"/>
      <c r="LSG57" s="2"/>
      <c r="LSH57" s="2"/>
      <c r="LSI57" s="2"/>
      <c r="LSJ57" s="2"/>
      <c r="LSK57" s="2"/>
      <c r="LSL57" s="2"/>
      <c r="LSM57" s="2"/>
      <c r="LSN57" s="2"/>
      <c r="LSO57" s="2"/>
      <c r="LSP57" s="2"/>
      <c r="LSQ57" s="2"/>
      <c r="LSR57" s="2"/>
      <c r="LSS57" s="2"/>
      <c r="LST57" s="2"/>
      <c r="LSU57" s="2"/>
      <c r="LSV57" s="2"/>
      <c r="LSW57" s="2"/>
      <c r="LSX57" s="2"/>
      <c r="LSY57" s="2"/>
      <c r="LSZ57" s="2"/>
      <c r="LTA57" s="2"/>
      <c r="LTB57" s="2"/>
      <c r="LTC57" s="2"/>
      <c r="LTD57" s="2"/>
      <c r="LTE57" s="2"/>
      <c r="LTF57" s="2"/>
      <c r="LTG57" s="2"/>
      <c r="LTH57" s="2"/>
      <c r="LTI57" s="2"/>
      <c r="LTJ57" s="2"/>
      <c r="LTK57" s="2"/>
      <c r="LTL57" s="2"/>
      <c r="LTM57" s="2"/>
      <c r="LTN57" s="2"/>
      <c r="LTO57" s="2"/>
      <c r="LTP57" s="2"/>
      <c r="LTQ57" s="2"/>
      <c r="LTR57" s="2"/>
      <c r="LTS57" s="2"/>
      <c r="LTT57" s="2"/>
      <c r="LTU57" s="2"/>
      <c r="LTV57" s="2"/>
      <c r="LTW57" s="2"/>
      <c r="LTX57" s="2"/>
      <c r="LTY57" s="2"/>
      <c r="LTZ57" s="2"/>
      <c r="LUA57" s="2"/>
      <c r="LUB57" s="2"/>
      <c r="LUC57" s="2"/>
      <c r="LUD57" s="2"/>
      <c r="LUE57" s="2"/>
      <c r="LUF57" s="2"/>
      <c r="LUG57" s="2"/>
      <c r="LUH57" s="2"/>
      <c r="LUI57" s="2"/>
      <c r="LUJ57" s="2"/>
      <c r="LUK57" s="2"/>
      <c r="LUL57" s="2"/>
      <c r="LUM57" s="2"/>
      <c r="LUN57" s="2"/>
      <c r="LUO57" s="2"/>
      <c r="LUP57" s="2"/>
      <c r="LUQ57" s="2"/>
      <c r="LUR57" s="2"/>
      <c r="LUS57" s="2"/>
      <c r="LUT57" s="2"/>
      <c r="LUU57" s="2"/>
      <c r="LUV57" s="2"/>
      <c r="LUW57" s="2"/>
      <c r="LUX57" s="2"/>
      <c r="LUY57" s="2"/>
      <c r="LUZ57" s="2"/>
      <c r="LVA57" s="2"/>
      <c r="LVB57" s="2"/>
      <c r="LVC57" s="2"/>
      <c r="LVD57" s="2"/>
      <c r="LVE57" s="2"/>
      <c r="LVF57" s="2"/>
      <c r="LVG57" s="2"/>
      <c r="LVH57" s="2"/>
      <c r="LVI57" s="2"/>
      <c r="LVJ57" s="2"/>
      <c r="LVK57" s="2"/>
      <c r="LVL57" s="2"/>
      <c r="LVM57" s="2"/>
      <c r="LVN57" s="2"/>
      <c r="LVO57" s="2"/>
      <c r="LVP57" s="2"/>
      <c r="LVQ57" s="2"/>
      <c r="LVR57" s="2"/>
      <c r="LVS57" s="2"/>
      <c r="LVT57" s="2"/>
      <c r="LVU57" s="2"/>
      <c r="LVV57" s="2"/>
      <c r="LVW57" s="2"/>
      <c r="LVX57" s="2"/>
      <c r="LVY57" s="2"/>
      <c r="LVZ57" s="2"/>
      <c r="LWA57" s="2"/>
      <c r="LWB57" s="2"/>
      <c r="LWC57" s="2"/>
      <c r="LWD57" s="2"/>
      <c r="LWE57" s="2"/>
      <c r="LWF57" s="2"/>
      <c r="LWG57" s="2"/>
      <c r="LWH57" s="2"/>
      <c r="LWI57" s="2"/>
      <c r="LWJ57" s="2"/>
      <c r="LWK57" s="2"/>
      <c r="LWL57" s="2"/>
      <c r="LWM57" s="2"/>
      <c r="LWN57" s="2"/>
      <c r="LWO57" s="2"/>
      <c r="LWP57" s="2"/>
      <c r="LWQ57" s="2"/>
      <c r="LWR57" s="2"/>
      <c r="LWS57" s="2"/>
      <c r="LWT57" s="2"/>
      <c r="LWU57" s="2"/>
      <c r="LWV57" s="2"/>
      <c r="LWW57" s="2"/>
      <c r="LWX57" s="2"/>
      <c r="LWY57" s="2"/>
      <c r="LWZ57" s="2"/>
      <c r="LXA57" s="2"/>
      <c r="LXB57" s="2"/>
      <c r="LXC57" s="2"/>
      <c r="LXD57" s="2"/>
      <c r="LXE57" s="2"/>
      <c r="LXF57" s="2"/>
      <c r="LXG57" s="2"/>
      <c r="LXH57" s="2"/>
      <c r="LXI57" s="2"/>
      <c r="LXJ57" s="2"/>
      <c r="LXK57" s="2"/>
      <c r="LXL57" s="2"/>
      <c r="LXM57" s="2"/>
      <c r="LXN57" s="2"/>
      <c r="LXO57" s="2"/>
      <c r="LXP57" s="2"/>
      <c r="LXQ57" s="2"/>
      <c r="LXR57" s="2"/>
      <c r="LXS57" s="2"/>
      <c r="LXT57" s="2"/>
      <c r="LXU57" s="2"/>
      <c r="LXV57" s="2"/>
      <c r="LXW57" s="2"/>
      <c r="LXX57" s="2"/>
      <c r="LXY57" s="2"/>
      <c r="LXZ57" s="2"/>
      <c r="LYA57" s="2"/>
      <c r="LYB57" s="2"/>
      <c r="LYC57" s="2"/>
      <c r="LYD57" s="2"/>
      <c r="LYE57" s="2"/>
      <c r="LYF57" s="2"/>
      <c r="LYG57" s="2"/>
      <c r="LYH57" s="2"/>
      <c r="LYI57" s="2"/>
      <c r="LYJ57" s="2"/>
      <c r="LYK57" s="2"/>
      <c r="LYL57" s="2"/>
      <c r="LYM57" s="2"/>
      <c r="LYN57" s="2"/>
      <c r="LYO57" s="2"/>
      <c r="LYP57" s="2"/>
      <c r="LYQ57" s="2"/>
      <c r="LYR57" s="2"/>
      <c r="LYS57" s="2"/>
      <c r="LYT57" s="2"/>
      <c r="LYU57" s="2"/>
      <c r="LYV57" s="2"/>
      <c r="LYW57" s="2"/>
      <c r="LYX57" s="2"/>
      <c r="LYY57" s="2"/>
      <c r="LYZ57" s="2"/>
      <c r="LZA57" s="2"/>
      <c r="LZB57" s="2"/>
      <c r="LZC57" s="2"/>
      <c r="LZD57" s="2"/>
      <c r="LZE57" s="2"/>
      <c r="LZF57" s="2"/>
      <c r="LZG57" s="2"/>
      <c r="LZH57" s="2"/>
      <c r="LZI57" s="2"/>
      <c r="LZJ57" s="2"/>
      <c r="LZK57" s="2"/>
      <c r="LZL57" s="2"/>
      <c r="LZM57" s="2"/>
      <c r="LZN57" s="2"/>
      <c r="LZO57" s="2"/>
      <c r="LZP57" s="2"/>
      <c r="LZQ57" s="2"/>
      <c r="LZR57" s="2"/>
      <c r="LZS57" s="2"/>
      <c r="LZT57" s="2"/>
      <c r="LZU57" s="2"/>
      <c r="LZV57" s="2"/>
      <c r="LZW57" s="2"/>
      <c r="LZX57" s="2"/>
      <c r="LZY57" s="2"/>
      <c r="LZZ57" s="2"/>
      <c r="MAA57" s="2"/>
      <c r="MAB57" s="2"/>
      <c r="MAC57" s="2"/>
      <c r="MAD57" s="2"/>
      <c r="MAE57" s="2"/>
      <c r="MAF57" s="2"/>
      <c r="MAG57" s="2"/>
      <c r="MAH57" s="2"/>
      <c r="MAI57" s="2"/>
      <c r="MAJ57" s="2"/>
      <c r="MAK57" s="2"/>
      <c r="MAL57" s="2"/>
      <c r="MAM57" s="2"/>
      <c r="MAN57" s="2"/>
      <c r="MAO57" s="2"/>
      <c r="MAP57" s="2"/>
      <c r="MAQ57" s="2"/>
      <c r="MAR57" s="2"/>
      <c r="MAS57" s="2"/>
      <c r="MAT57" s="2"/>
      <c r="MAU57" s="2"/>
      <c r="MAV57" s="2"/>
      <c r="MAW57" s="2"/>
      <c r="MAX57" s="2"/>
      <c r="MAY57" s="2"/>
      <c r="MAZ57" s="2"/>
      <c r="MBA57" s="2"/>
      <c r="MBB57" s="2"/>
      <c r="MBC57" s="2"/>
      <c r="MBD57" s="2"/>
      <c r="MBE57" s="2"/>
      <c r="MBF57" s="2"/>
      <c r="MBG57" s="2"/>
      <c r="MBH57" s="2"/>
      <c r="MBI57" s="2"/>
      <c r="MBJ57" s="2"/>
      <c r="MBK57" s="2"/>
      <c r="MBL57" s="2"/>
      <c r="MBM57" s="2"/>
      <c r="MBN57" s="2"/>
      <c r="MBO57" s="2"/>
      <c r="MBP57" s="2"/>
      <c r="MBQ57" s="2"/>
      <c r="MBR57" s="2"/>
      <c r="MBS57" s="2"/>
      <c r="MBT57" s="2"/>
      <c r="MBU57" s="2"/>
      <c r="MBV57" s="2"/>
      <c r="MBW57" s="2"/>
      <c r="MBX57" s="2"/>
      <c r="MBY57" s="2"/>
      <c r="MBZ57" s="2"/>
      <c r="MCA57" s="2"/>
      <c r="MCB57" s="2"/>
      <c r="MCC57" s="2"/>
      <c r="MCD57" s="2"/>
      <c r="MCE57" s="2"/>
      <c r="MCF57" s="2"/>
      <c r="MCG57" s="2"/>
      <c r="MCH57" s="2"/>
      <c r="MCI57" s="2"/>
      <c r="MCJ57" s="2"/>
      <c r="MCK57" s="2"/>
      <c r="MCL57" s="2"/>
      <c r="MCM57" s="2"/>
      <c r="MCN57" s="2"/>
      <c r="MCO57" s="2"/>
      <c r="MCP57" s="2"/>
      <c r="MCQ57" s="2"/>
      <c r="MCR57" s="2"/>
      <c r="MCS57" s="2"/>
      <c r="MCT57" s="2"/>
      <c r="MCU57" s="2"/>
      <c r="MCV57" s="2"/>
      <c r="MCW57" s="2"/>
      <c r="MCX57" s="2"/>
      <c r="MCY57" s="2"/>
      <c r="MCZ57" s="2"/>
      <c r="MDA57" s="2"/>
      <c r="MDB57" s="2"/>
      <c r="MDC57" s="2"/>
      <c r="MDD57" s="2"/>
      <c r="MDE57" s="2"/>
      <c r="MDF57" s="2"/>
      <c r="MDG57" s="2"/>
      <c r="MDH57" s="2"/>
      <c r="MDI57" s="2"/>
      <c r="MDJ57" s="2"/>
      <c r="MDK57" s="2"/>
      <c r="MDL57" s="2"/>
      <c r="MDM57" s="2"/>
      <c r="MDN57" s="2"/>
      <c r="MDO57" s="2"/>
      <c r="MDP57" s="2"/>
      <c r="MDQ57" s="2"/>
      <c r="MDR57" s="2"/>
      <c r="MDS57" s="2"/>
      <c r="MDT57" s="2"/>
      <c r="MDU57" s="2"/>
      <c r="MDV57" s="2"/>
      <c r="MDW57" s="2"/>
      <c r="MDX57" s="2"/>
      <c r="MDY57" s="2"/>
      <c r="MDZ57" s="2"/>
      <c r="MEA57" s="2"/>
      <c r="MEB57" s="2"/>
      <c r="MEC57" s="2"/>
      <c r="MED57" s="2"/>
      <c r="MEE57" s="2"/>
      <c r="MEF57" s="2"/>
      <c r="MEG57" s="2"/>
      <c r="MEH57" s="2"/>
      <c r="MEI57" s="2"/>
      <c r="MEJ57" s="2"/>
      <c r="MEK57" s="2"/>
      <c r="MEL57" s="2"/>
      <c r="MEM57" s="2"/>
      <c r="MEN57" s="2"/>
      <c r="MEO57" s="2"/>
      <c r="MEP57" s="2"/>
      <c r="MEQ57" s="2"/>
      <c r="MER57" s="2"/>
      <c r="MES57" s="2"/>
      <c r="MET57" s="2"/>
      <c r="MEU57" s="2"/>
      <c r="MEV57" s="2"/>
      <c r="MEW57" s="2"/>
      <c r="MEX57" s="2"/>
      <c r="MEY57" s="2"/>
      <c r="MEZ57" s="2"/>
      <c r="MFA57" s="2"/>
      <c r="MFB57" s="2"/>
      <c r="MFC57" s="2"/>
      <c r="MFD57" s="2"/>
      <c r="MFE57" s="2"/>
      <c r="MFF57" s="2"/>
      <c r="MFG57" s="2"/>
      <c r="MFH57" s="2"/>
      <c r="MFI57" s="2"/>
      <c r="MFJ57" s="2"/>
      <c r="MFK57" s="2"/>
      <c r="MFL57" s="2"/>
      <c r="MFM57" s="2"/>
      <c r="MFN57" s="2"/>
      <c r="MFO57" s="2"/>
      <c r="MFP57" s="2"/>
      <c r="MFQ57" s="2"/>
      <c r="MFR57" s="2"/>
      <c r="MFS57" s="2"/>
      <c r="MFT57" s="2"/>
      <c r="MFU57" s="2"/>
      <c r="MFV57" s="2"/>
      <c r="MFW57" s="2"/>
      <c r="MFX57" s="2"/>
      <c r="MFY57" s="2"/>
      <c r="MFZ57" s="2"/>
      <c r="MGA57" s="2"/>
      <c r="MGB57" s="2"/>
      <c r="MGC57" s="2"/>
      <c r="MGD57" s="2"/>
      <c r="MGE57" s="2"/>
      <c r="MGF57" s="2"/>
      <c r="MGG57" s="2"/>
      <c r="MGH57" s="2"/>
      <c r="MGI57" s="2"/>
      <c r="MGJ57" s="2"/>
      <c r="MGK57" s="2"/>
      <c r="MGL57" s="2"/>
      <c r="MGM57" s="2"/>
      <c r="MGN57" s="2"/>
      <c r="MGO57" s="2"/>
      <c r="MGP57" s="2"/>
      <c r="MGQ57" s="2"/>
      <c r="MGR57" s="2"/>
      <c r="MGS57" s="2"/>
      <c r="MGT57" s="2"/>
      <c r="MGU57" s="2"/>
      <c r="MGV57" s="2"/>
      <c r="MGW57" s="2"/>
      <c r="MGX57" s="2"/>
      <c r="MGY57" s="2"/>
      <c r="MGZ57" s="2"/>
      <c r="MHA57" s="2"/>
      <c r="MHB57" s="2"/>
      <c r="MHC57" s="2"/>
      <c r="MHD57" s="2"/>
      <c r="MHE57" s="2"/>
      <c r="MHF57" s="2"/>
      <c r="MHG57" s="2"/>
      <c r="MHH57" s="2"/>
      <c r="MHI57" s="2"/>
      <c r="MHJ57" s="2"/>
      <c r="MHK57" s="2"/>
      <c r="MHL57" s="2"/>
      <c r="MHM57" s="2"/>
      <c r="MHN57" s="2"/>
      <c r="MHO57" s="2"/>
      <c r="MHP57" s="2"/>
      <c r="MHQ57" s="2"/>
      <c r="MHR57" s="2"/>
      <c r="MHS57" s="2"/>
      <c r="MHT57" s="2"/>
      <c r="MHU57" s="2"/>
      <c r="MHV57" s="2"/>
      <c r="MHW57" s="2"/>
      <c r="MHX57" s="2"/>
      <c r="MHY57" s="2"/>
      <c r="MHZ57" s="2"/>
      <c r="MIA57" s="2"/>
      <c r="MIB57" s="2"/>
      <c r="MIC57" s="2"/>
      <c r="MID57" s="2"/>
      <c r="MIE57" s="2"/>
      <c r="MIF57" s="2"/>
      <c r="MIG57" s="2"/>
      <c r="MIH57" s="2"/>
      <c r="MII57" s="2"/>
      <c r="MIJ57" s="2"/>
      <c r="MIK57" s="2"/>
      <c r="MIL57" s="2"/>
      <c r="MIM57" s="2"/>
      <c r="MIN57" s="2"/>
      <c r="MIO57" s="2"/>
      <c r="MIP57" s="2"/>
      <c r="MIQ57" s="2"/>
      <c r="MIR57" s="2"/>
      <c r="MIS57" s="2"/>
      <c r="MIT57" s="2"/>
      <c r="MIU57" s="2"/>
      <c r="MIV57" s="2"/>
      <c r="MIW57" s="2"/>
      <c r="MIX57" s="2"/>
      <c r="MIY57" s="2"/>
      <c r="MIZ57" s="2"/>
      <c r="MJA57" s="2"/>
      <c r="MJB57" s="2"/>
      <c r="MJC57" s="2"/>
      <c r="MJD57" s="2"/>
      <c r="MJE57" s="2"/>
      <c r="MJF57" s="2"/>
      <c r="MJG57" s="2"/>
      <c r="MJH57" s="2"/>
      <c r="MJI57" s="2"/>
      <c r="MJJ57" s="2"/>
      <c r="MJK57" s="2"/>
      <c r="MJL57" s="2"/>
      <c r="MJM57" s="2"/>
      <c r="MJN57" s="2"/>
      <c r="MJO57" s="2"/>
      <c r="MJP57" s="2"/>
      <c r="MJQ57" s="2"/>
      <c r="MJR57" s="2"/>
      <c r="MJS57" s="2"/>
      <c r="MJT57" s="2"/>
      <c r="MJU57" s="2"/>
      <c r="MJV57" s="2"/>
      <c r="MJW57" s="2"/>
      <c r="MJX57" s="2"/>
      <c r="MJY57" s="2"/>
      <c r="MJZ57" s="2"/>
      <c r="MKA57" s="2"/>
      <c r="MKB57" s="2"/>
      <c r="MKC57" s="2"/>
      <c r="MKD57" s="2"/>
      <c r="MKE57" s="2"/>
      <c r="MKF57" s="2"/>
      <c r="MKG57" s="2"/>
      <c r="MKH57" s="2"/>
      <c r="MKI57" s="2"/>
      <c r="MKJ57" s="2"/>
      <c r="MKK57" s="2"/>
      <c r="MKL57" s="2"/>
      <c r="MKM57" s="2"/>
      <c r="MKN57" s="2"/>
      <c r="MKO57" s="2"/>
      <c r="MKP57" s="2"/>
      <c r="MKQ57" s="2"/>
      <c r="MKR57" s="2"/>
      <c r="MKS57" s="2"/>
      <c r="MKT57" s="2"/>
      <c r="MKU57" s="2"/>
      <c r="MKV57" s="2"/>
      <c r="MKW57" s="2"/>
      <c r="MKX57" s="2"/>
      <c r="MKY57" s="2"/>
      <c r="MKZ57" s="2"/>
      <c r="MLA57" s="2"/>
      <c r="MLB57" s="2"/>
      <c r="MLC57" s="2"/>
      <c r="MLD57" s="2"/>
      <c r="MLE57" s="2"/>
      <c r="MLF57" s="2"/>
      <c r="MLG57" s="2"/>
      <c r="MLH57" s="2"/>
      <c r="MLI57" s="2"/>
      <c r="MLJ57" s="2"/>
      <c r="MLK57" s="2"/>
      <c r="MLL57" s="2"/>
      <c r="MLM57" s="2"/>
      <c r="MLN57" s="2"/>
      <c r="MLO57" s="2"/>
      <c r="MLP57" s="2"/>
      <c r="MLQ57" s="2"/>
      <c r="MLR57" s="2"/>
      <c r="MLS57" s="2"/>
      <c r="MLT57" s="2"/>
      <c r="MLU57" s="2"/>
      <c r="MLV57" s="2"/>
      <c r="MLW57" s="2"/>
      <c r="MLX57" s="2"/>
      <c r="MLY57" s="2"/>
      <c r="MLZ57" s="2"/>
      <c r="MMA57" s="2"/>
      <c r="MMB57" s="2"/>
      <c r="MMC57" s="2"/>
      <c r="MMD57" s="2"/>
      <c r="MME57" s="2"/>
      <c r="MMF57" s="2"/>
      <c r="MMG57" s="2"/>
      <c r="MMH57" s="2"/>
      <c r="MMI57" s="2"/>
      <c r="MMJ57" s="2"/>
      <c r="MMK57" s="2"/>
      <c r="MML57" s="2"/>
      <c r="MMM57" s="2"/>
      <c r="MMN57" s="2"/>
      <c r="MMO57" s="2"/>
      <c r="MMP57" s="2"/>
      <c r="MMQ57" s="2"/>
      <c r="MMR57" s="2"/>
      <c r="MMS57" s="2"/>
      <c r="MMT57" s="2"/>
      <c r="MMU57" s="2"/>
      <c r="MMV57" s="2"/>
      <c r="MMW57" s="2"/>
      <c r="MMX57" s="2"/>
      <c r="MMY57" s="2"/>
      <c r="MMZ57" s="2"/>
      <c r="MNA57" s="2"/>
      <c r="MNB57" s="2"/>
      <c r="MNC57" s="2"/>
      <c r="MND57" s="2"/>
      <c r="MNE57" s="2"/>
      <c r="MNF57" s="2"/>
      <c r="MNG57" s="2"/>
      <c r="MNH57" s="2"/>
      <c r="MNI57" s="2"/>
      <c r="MNJ57" s="2"/>
      <c r="MNK57" s="2"/>
      <c r="MNL57" s="2"/>
      <c r="MNM57" s="2"/>
      <c r="MNN57" s="2"/>
      <c r="MNO57" s="2"/>
      <c r="MNP57" s="2"/>
      <c r="MNQ57" s="2"/>
      <c r="MNR57" s="2"/>
      <c r="MNS57" s="2"/>
      <c r="MNT57" s="2"/>
      <c r="MNU57" s="2"/>
      <c r="MNV57" s="2"/>
      <c r="MNW57" s="2"/>
      <c r="MNX57" s="2"/>
      <c r="MNY57" s="2"/>
      <c r="MNZ57" s="2"/>
      <c r="MOA57" s="2"/>
      <c r="MOB57" s="2"/>
      <c r="MOC57" s="2"/>
      <c r="MOD57" s="2"/>
      <c r="MOE57" s="2"/>
      <c r="MOF57" s="2"/>
      <c r="MOG57" s="2"/>
      <c r="MOH57" s="2"/>
      <c r="MOI57" s="2"/>
      <c r="MOJ57" s="2"/>
      <c r="MOK57" s="2"/>
      <c r="MOL57" s="2"/>
      <c r="MOM57" s="2"/>
      <c r="MON57" s="2"/>
      <c r="MOO57" s="2"/>
      <c r="MOP57" s="2"/>
      <c r="MOQ57" s="2"/>
      <c r="MOR57" s="2"/>
      <c r="MOS57" s="2"/>
      <c r="MOT57" s="2"/>
      <c r="MOU57" s="2"/>
      <c r="MOV57" s="2"/>
      <c r="MOW57" s="2"/>
      <c r="MOX57" s="2"/>
      <c r="MOY57" s="2"/>
      <c r="MOZ57" s="2"/>
      <c r="MPA57" s="2"/>
      <c r="MPB57" s="2"/>
      <c r="MPC57" s="2"/>
      <c r="MPD57" s="2"/>
      <c r="MPE57" s="2"/>
      <c r="MPF57" s="2"/>
      <c r="MPG57" s="2"/>
      <c r="MPH57" s="2"/>
      <c r="MPI57" s="2"/>
      <c r="MPJ57" s="2"/>
      <c r="MPK57" s="2"/>
      <c r="MPL57" s="2"/>
      <c r="MPM57" s="2"/>
      <c r="MPN57" s="2"/>
      <c r="MPO57" s="2"/>
      <c r="MPP57" s="2"/>
      <c r="MPQ57" s="2"/>
      <c r="MPR57" s="2"/>
      <c r="MPS57" s="2"/>
      <c r="MPT57" s="2"/>
      <c r="MPU57" s="2"/>
      <c r="MPV57" s="2"/>
      <c r="MPW57" s="2"/>
      <c r="MPX57" s="2"/>
      <c r="MPY57" s="2"/>
      <c r="MPZ57" s="2"/>
      <c r="MQA57" s="2"/>
      <c r="MQB57" s="2"/>
      <c r="MQC57" s="2"/>
      <c r="MQD57" s="2"/>
      <c r="MQE57" s="2"/>
      <c r="MQF57" s="2"/>
      <c r="MQG57" s="2"/>
      <c r="MQH57" s="2"/>
      <c r="MQI57" s="2"/>
      <c r="MQJ57" s="2"/>
      <c r="MQK57" s="2"/>
      <c r="MQL57" s="2"/>
      <c r="MQM57" s="2"/>
      <c r="MQN57" s="2"/>
      <c r="MQO57" s="2"/>
      <c r="MQP57" s="2"/>
      <c r="MQQ57" s="2"/>
      <c r="MQR57" s="2"/>
      <c r="MQS57" s="2"/>
      <c r="MQT57" s="2"/>
      <c r="MQU57" s="2"/>
      <c r="MQV57" s="2"/>
      <c r="MQW57" s="2"/>
      <c r="MQX57" s="2"/>
      <c r="MQY57" s="2"/>
      <c r="MQZ57" s="2"/>
      <c r="MRA57" s="2"/>
      <c r="MRB57" s="2"/>
      <c r="MRC57" s="2"/>
      <c r="MRD57" s="2"/>
      <c r="MRE57" s="2"/>
      <c r="MRF57" s="2"/>
      <c r="MRG57" s="2"/>
      <c r="MRH57" s="2"/>
      <c r="MRI57" s="2"/>
      <c r="MRJ57" s="2"/>
      <c r="MRK57" s="2"/>
      <c r="MRL57" s="2"/>
      <c r="MRM57" s="2"/>
      <c r="MRN57" s="2"/>
      <c r="MRO57" s="2"/>
      <c r="MRP57" s="2"/>
      <c r="MRQ57" s="2"/>
      <c r="MRR57" s="2"/>
      <c r="MRS57" s="2"/>
      <c r="MRT57" s="2"/>
      <c r="MRU57" s="2"/>
      <c r="MRV57" s="2"/>
      <c r="MRW57" s="2"/>
      <c r="MRX57" s="2"/>
      <c r="MRY57" s="2"/>
      <c r="MRZ57" s="2"/>
      <c r="MSA57" s="2"/>
      <c r="MSB57" s="2"/>
      <c r="MSC57" s="2"/>
      <c r="MSD57" s="2"/>
      <c r="MSE57" s="2"/>
      <c r="MSF57" s="2"/>
      <c r="MSG57" s="2"/>
      <c r="MSH57" s="2"/>
      <c r="MSI57" s="2"/>
      <c r="MSJ57" s="2"/>
      <c r="MSK57" s="2"/>
      <c r="MSL57" s="2"/>
      <c r="MSM57" s="2"/>
      <c r="MSN57" s="2"/>
      <c r="MSO57" s="2"/>
      <c r="MSP57" s="2"/>
      <c r="MSQ57" s="2"/>
      <c r="MSR57" s="2"/>
      <c r="MSS57" s="2"/>
      <c r="MST57" s="2"/>
      <c r="MSU57" s="2"/>
      <c r="MSV57" s="2"/>
      <c r="MSW57" s="2"/>
      <c r="MSX57" s="2"/>
      <c r="MSY57" s="2"/>
      <c r="MSZ57" s="2"/>
      <c r="MTA57" s="2"/>
      <c r="MTB57" s="2"/>
      <c r="MTC57" s="2"/>
      <c r="MTD57" s="2"/>
      <c r="MTE57" s="2"/>
      <c r="MTF57" s="2"/>
      <c r="MTG57" s="2"/>
      <c r="MTH57" s="2"/>
      <c r="MTI57" s="2"/>
      <c r="MTJ57" s="2"/>
      <c r="MTK57" s="2"/>
      <c r="MTL57" s="2"/>
      <c r="MTM57" s="2"/>
      <c r="MTN57" s="2"/>
      <c r="MTO57" s="2"/>
      <c r="MTP57" s="2"/>
      <c r="MTQ57" s="2"/>
      <c r="MTR57" s="2"/>
      <c r="MTS57" s="2"/>
      <c r="MTT57" s="2"/>
      <c r="MTU57" s="2"/>
      <c r="MTV57" s="2"/>
      <c r="MTW57" s="2"/>
      <c r="MTX57" s="2"/>
      <c r="MTY57" s="2"/>
      <c r="MTZ57" s="2"/>
      <c r="MUA57" s="2"/>
      <c r="MUB57" s="2"/>
      <c r="MUC57" s="2"/>
      <c r="MUD57" s="2"/>
      <c r="MUE57" s="2"/>
      <c r="MUF57" s="2"/>
      <c r="MUG57" s="2"/>
      <c r="MUH57" s="2"/>
      <c r="MUI57" s="2"/>
      <c r="MUJ57" s="2"/>
      <c r="MUK57" s="2"/>
      <c r="MUL57" s="2"/>
      <c r="MUM57" s="2"/>
      <c r="MUN57" s="2"/>
      <c r="MUO57" s="2"/>
      <c r="MUP57" s="2"/>
      <c r="MUQ57" s="2"/>
      <c r="MUR57" s="2"/>
      <c r="MUS57" s="2"/>
      <c r="MUT57" s="2"/>
      <c r="MUU57" s="2"/>
      <c r="MUV57" s="2"/>
      <c r="MUW57" s="2"/>
      <c r="MUX57" s="2"/>
      <c r="MUY57" s="2"/>
      <c r="MUZ57" s="2"/>
      <c r="MVA57" s="2"/>
      <c r="MVB57" s="2"/>
      <c r="MVC57" s="2"/>
      <c r="MVD57" s="2"/>
      <c r="MVE57" s="2"/>
      <c r="MVF57" s="2"/>
      <c r="MVG57" s="2"/>
      <c r="MVH57" s="2"/>
      <c r="MVI57" s="2"/>
      <c r="MVJ57" s="2"/>
      <c r="MVK57" s="2"/>
      <c r="MVL57" s="2"/>
      <c r="MVM57" s="2"/>
      <c r="MVN57" s="2"/>
      <c r="MVO57" s="2"/>
      <c r="MVP57" s="2"/>
      <c r="MVQ57" s="2"/>
      <c r="MVR57" s="2"/>
      <c r="MVS57" s="2"/>
      <c r="MVT57" s="2"/>
      <c r="MVU57" s="2"/>
      <c r="MVV57" s="2"/>
      <c r="MVW57" s="2"/>
      <c r="MVX57" s="2"/>
      <c r="MVY57" s="2"/>
      <c r="MVZ57" s="2"/>
      <c r="MWA57" s="2"/>
      <c r="MWB57" s="2"/>
      <c r="MWC57" s="2"/>
      <c r="MWD57" s="2"/>
      <c r="MWE57" s="2"/>
      <c r="MWF57" s="2"/>
      <c r="MWG57" s="2"/>
      <c r="MWH57" s="2"/>
      <c r="MWI57" s="2"/>
      <c r="MWJ57" s="2"/>
      <c r="MWK57" s="2"/>
      <c r="MWL57" s="2"/>
      <c r="MWM57" s="2"/>
      <c r="MWN57" s="2"/>
      <c r="MWO57" s="2"/>
      <c r="MWP57" s="2"/>
      <c r="MWQ57" s="2"/>
      <c r="MWR57" s="2"/>
      <c r="MWS57" s="2"/>
      <c r="MWT57" s="2"/>
      <c r="MWU57" s="2"/>
      <c r="MWV57" s="2"/>
      <c r="MWW57" s="2"/>
      <c r="MWX57" s="2"/>
      <c r="MWY57" s="2"/>
      <c r="MWZ57" s="2"/>
      <c r="MXA57" s="2"/>
      <c r="MXB57" s="2"/>
      <c r="MXC57" s="2"/>
      <c r="MXD57" s="2"/>
      <c r="MXE57" s="2"/>
      <c r="MXF57" s="2"/>
      <c r="MXG57" s="2"/>
      <c r="MXH57" s="2"/>
      <c r="MXI57" s="2"/>
      <c r="MXJ57" s="2"/>
      <c r="MXK57" s="2"/>
      <c r="MXL57" s="2"/>
      <c r="MXM57" s="2"/>
      <c r="MXN57" s="2"/>
      <c r="MXO57" s="2"/>
      <c r="MXP57" s="2"/>
      <c r="MXQ57" s="2"/>
      <c r="MXR57" s="2"/>
      <c r="MXS57" s="2"/>
      <c r="MXT57" s="2"/>
      <c r="MXU57" s="2"/>
      <c r="MXV57" s="2"/>
      <c r="MXW57" s="2"/>
      <c r="MXX57" s="2"/>
      <c r="MXY57" s="2"/>
      <c r="MXZ57" s="2"/>
      <c r="MYA57" s="2"/>
      <c r="MYB57" s="2"/>
      <c r="MYC57" s="2"/>
      <c r="MYD57" s="2"/>
      <c r="MYE57" s="2"/>
      <c r="MYF57" s="2"/>
      <c r="MYG57" s="2"/>
      <c r="MYH57" s="2"/>
      <c r="MYI57" s="2"/>
      <c r="MYJ57" s="2"/>
      <c r="MYK57" s="2"/>
      <c r="MYL57" s="2"/>
      <c r="MYM57" s="2"/>
      <c r="MYN57" s="2"/>
      <c r="MYO57" s="2"/>
      <c r="MYP57" s="2"/>
      <c r="MYQ57" s="2"/>
      <c r="MYR57" s="2"/>
      <c r="MYS57" s="2"/>
      <c r="MYT57" s="2"/>
      <c r="MYU57" s="2"/>
      <c r="MYV57" s="2"/>
      <c r="MYW57" s="2"/>
      <c r="MYX57" s="2"/>
      <c r="MYY57" s="2"/>
      <c r="MYZ57" s="2"/>
      <c r="MZA57" s="2"/>
      <c r="MZB57" s="2"/>
      <c r="MZC57" s="2"/>
      <c r="MZD57" s="2"/>
      <c r="MZE57" s="2"/>
      <c r="MZF57" s="2"/>
      <c r="MZG57" s="2"/>
      <c r="MZH57" s="2"/>
      <c r="MZI57" s="2"/>
      <c r="MZJ57" s="2"/>
      <c r="MZK57" s="2"/>
      <c r="MZL57" s="2"/>
      <c r="MZM57" s="2"/>
      <c r="MZN57" s="2"/>
      <c r="MZO57" s="2"/>
      <c r="MZP57" s="2"/>
      <c r="MZQ57" s="2"/>
      <c r="MZR57" s="2"/>
      <c r="MZS57" s="2"/>
      <c r="MZT57" s="2"/>
      <c r="MZU57" s="2"/>
      <c r="MZV57" s="2"/>
      <c r="MZW57" s="2"/>
      <c r="MZX57" s="2"/>
      <c r="MZY57" s="2"/>
      <c r="MZZ57" s="2"/>
      <c r="NAA57" s="2"/>
      <c r="NAB57" s="2"/>
      <c r="NAC57" s="2"/>
      <c r="NAD57" s="2"/>
      <c r="NAE57" s="2"/>
      <c r="NAF57" s="2"/>
      <c r="NAG57" s="2"/>
      <c r="NAH57" s="2"/>
      <c r="NAI57" s="2"/>
      <c r="NAJ57" s="2"/>
      <c r="NAK57" s="2"/>
      <c r="NAL57" s="2"/>
      <c r="NAM57" s="2"/>
      <c r="NAN57" s="2"/>
      <c r="NAO57" s="2"/>
      <c r="NAP57" s="2"/>
      <c r="NAQ57" s="2"/>
      <c r="NAR57" s="2"/>
      <c r="NAS57" s="2"/>
      <c r="NAT57" s="2"/>
      <c r="NAU57" s="2"/>
      <c r="NAV57" s="2"/>
      <c r="NAW57" s="2"/>
      <c r="NAX57" s="2"/>
      <c r="NAY57" s="2"/>
      <c r="NAZ57" s="2"/>
      <c r="NBA57" s="2"/>
      <c r="NBB57" s="2"/>
      <c r="NBC57" s="2"/>
      <c r="NBD57" s="2"/>
      <c r="NBE57" s="2"/>
      <c r="NBF57" s="2"/>
      <c r="NBG57" s="2"/>
      <c r="NBH57" s="2"/>
      <c r="NBI57" s="2"/>
      <c r="NBJ57" s="2"/>
      <c r="NBK57" s="2"/>
      <c r="NBL57" s="2"/>
      <c r="NBM57" s="2"/>
      <c r="NBN57" s="2"/>
      <c r="NBO57" s="2"/>
      <c r="NBP57" s="2"/>
      <c r="NBQ57" s="2"/>
      <c r="NBR57" s="2"/>
      <c r="NBS57" s="2"/>
      <c r="NBT57" s="2"/>
      <c r="NBU57" s="2"/>
      <c r="NBV57" s="2"/>
      <c r="NBW57" s="2"/>
      <c r="NBX57" s="2"/>
      <c r="NBY57" s="2"/>
      <c r="NBZ57" s="2"/>
      <c r="NCA57" s="2"/>
      <c r="NCB57" s="2"/>
      <c r="NCC57" s="2"/>
      <c r="NCD57" s="2"/>
      <c r="NCE57" s="2"/>
      <c r="NCF57" s="2"/>
      <c r="NCG57" s="2"/>
      <c r="NCH57" s="2"/>
      <c r="NCI57" s="2"/>
      <c r="NCJ57" s="2"/>
      <c r="NCK57" s="2"/>
      <c r="NCL57" s="2"/>
      <c r="NCM57" s="2"/>
      <c r="NCN57" s="2"/>
      <c r="NCO57" s="2"/>
      <c r="NCP57" s="2"/>
      <c r="NCQ57" s="2"/>
      <c r="NCR57" s="2"/>
      <c r="NCS57" s="2"/>
      <c r="NCT57" s="2"/>
      <c r="NCU57" s="2"/>
      <c r="NCV57" s="2"/>
      <c r="NCW57" s="2"/>
      <c r="NCX57" s="2"/>
      <c r="NCY57" s="2"/>
      <c r="NCZ57" s="2"/>
      <c r="NDA57" s="2"/>
      <c r="NDB57" s="2"/>
      <c r="NDC57" s="2"/>
      <c r="NDD57" s="2"/>
      <c r="NDE57" s="2"/>
      <c r="NDF57" s="2"/>
      <c r="NDG57" s="2"/>
      <c r="NDH57" s="2"/>
      <c r="NDI57" s="2"/>
      <c r="NDJ57" s="2"/>
      <c r="NDK57" s="2"/>
      <c r="NDL57" s="2"/>
      <c r="NDM57" s="2"/>
      <c r="NDN57" s="2"/>
      <c r="NDO57" s="2"/>
      <c r="NDP57" s="2"/>
      <c r="NDQ57" s="2"/>
      <c r="NDR57" s="2"/>
      <c r="NDS57" s="2"/>
      <c r="NDT57" s="2"/>
      <c r="NDU57" s="2"/>
      <c r="NDV57" s="2"/>
      <c r="NDW57" s="2"/>
      <c r="NDX57" s="2"/>
      <c r="NDY57" s="2"/>
      <c r="NDZ57" s="2"/>
      <c r="NEA57" s="2"/>
      <c r="NEB57" s="2"/>
      <c r="NEC57" s="2"/>
      <c r="NED57" s="2"/>
      <c r="NEE57" s="2"/>
      <c r="NEF57" s="2"/>
      <c r="NEG57" s="2"/>
      <c r="NEH57" s="2"/>
      <c r="NEI57" s="2"/>
      <c r="NEJ57" s="2"/>
      <c r="NEK57" s="2"/>
      <c r="NEL57" s="2"/>
      <c r="NEM57" s="2"/>
      <c r="NEN57" s="2"/>
      <c r="NEO57" s="2"/>
      <c r="NEP57" s="2"/>
      <c r="NEQ57" s="2"/>
      <c r="NER57" s="2"/>
      <c r="NES57" s="2"/>
      <c r="NET57" s="2"/>
      <c r="NEU57" s="2"/>
      <c r="NEV57" s="2"/>
      <c r="NEW57" s="2"/>
      <c r="NEX57" s="2"/>
      <c r="NEY57" s="2"/>
      <c r="NEZ57" s="2"/>
      <c r="NFA57" s="2"/>
      <c r="NFB57" s="2"/>
      <c r="NFC57" s="2"/>
      <c r="NFD57" s="2"/>
      <c r="NFE57" s="2"/>
      <c r="NFF57" s="2"/>
      <c r="NFG57" s="2"/>
      <c r="NFH57" s="2"/>
      <c r="NFI57" s="2"/>
      <c r="NFJ57" s="2"/>
      <c r="NFK57" s="2"/>
      <c r="NFL57" s="2"/>
      <c r="NFM57" s="2"/>
      <c r="NFN57" s="2"/>
      <c r="NFO57" s="2"/>
      <c r="NFP57" s="2"/>
      <c r="NFQ57" s="2"/>
      <c r="NFR57" s="2"/>
      <c r="NFS57" s="2"/>
      <c r="NFT57" s="2"/>
      <c r="NFU57" s="2"/>
      <c r="NFV57" s="2"/>
      <c r="NFW57" s="2"/>
      <c r="NFX57" s="2"/>
      <c r="NFY57" s="2"/>
      <c r="NFZ57" s="2"/>
      <c r="NGA57" s="2"/>
      <c r="NGB57" s="2"/>
      <c r="NGC57" s="2"/>
      <c r="NGD57" s="2"/>
      <c r="NGE57" s="2"/>
      <c r="NGF57" s="2"/>
      <c r="NGG57" s="2"/>
      <c r="NGH57" s="2"/>
      <c r="NGI57" s="2"/>
      <c r="NGJ57" s="2"/>
      <c r="NGK57" s="2"/>
      <c r="NGL57" s="2"/>
      <c r="NGM57" s="2"/>
      <c r="NGN57" s="2"/>
      <c r="NGO57" s="2"/>
      <c r="NGP57" s="2"/>
      <c r="NGQ57" s="2"/>
      <c r="NGR57" s="2"/>
      <c r="NGS57" s="2"/>
      <c r="NGT57" s="2"/>
      <c r="NGU57" s="2"/>
      <c r="NGV57" s="2"/>
      <c r="NGW57" s="2"/>
      <c r="NGX57" s="2"/>
      <c r="NGY57" s="2"/>
      <c r="NGZ57" s="2"/>
      <c r="NHA57" s="2"/>
      <c r="NHB57" s="2"/>
      <c r="NHC57" s="2"/>
      <c r="NHD57" s="2"/>
      <c r="NHE57" s="2"/>
      <c r="NHF57" s="2"/>
      <c r="NHG57" s="2"/>
      <c r="NHH57" s="2"/>
      <c r="NHI57" s="2"/>
      <c r="NHJ57" s="2"/>
      <c r="NHK57" s="2"/>
      <c r="NHL57" s="2"/>
      <c r="NHM57" s="2"/>
      <c r="NHN57" s="2"/>
      <c r="NHO57" s="2"/>
      <c r="NHP57" s="2"/>
      <c r="NHQ57" s="2"/>
      <c r="NHR57" s="2"/>
      <c r="NHS57" s="2"/>
      <c r="NHT57" s="2"/>
      <c r="NHU57" s="2"/>
      <c r="NHV57" s="2"/>
      <c r="NHW57" s="2"/>
      <c r="NHX57" s="2"/>
      <c r="NHY57" s="2"/>
      <c r="NHZ57" s="2"/>
      <c r="NIA57" s="2"/>
      <c r="NIB57" s="2"/>
      <c r="NIC57" s="2"/>
      <c r="NID57" s="2"/>
      <c r="NIE57" s="2"/>
      <c r="NIF57" s="2"/>
      <c r="NIG57" s="2"/>
      <c r="NIH57" s="2"/>
      <c r="NII57" s="2"/>
      <c r="NIJ57" s="2"/>
      <c r="NIK57" s="2"/>
      <c r="NIL57" s="2"/>
      <c r="NIM57" s="2"/>
      <c r="NIN57" s="2"/>
      <c r="NIO57" s="2"/>
      <c r="NIP57" s="2"/>
      <c r="NIQ57" s="2"/>
      <c r="NIR57" s="2"/>
      <c r="NIS57" s="2"/>
      <c r="NIT57" s="2"/>
      <c r="NIU57" s="2"/>
      <c r="NIV57" s="2"/>
      <c r="NIW57" s="2"/>
      <c r="NIX57" s="2"/>
      <c r="NIY57" s="2"/>
      <c r="NIZ57" s="2"/>
      <c r="NJA57" s="2"/>
      <c r="NJB57" s="2"/>
      <c r="NJC57" s="2"/>
      <c r="NJD57" s="2"/>
      <c r="NJE57" s="2"/>
      <c r="NJF57" s="2"/>
      <c r="NJG57" s="2"/>
      <c r="NJH57" s="2"/>
      <c r="NJI57" s="2"/>
      <c r="NJJ57" s="2"/>
      <c r="NJK57" s="2"/>
      <c r="NJL57" s="2"/>
      <c r="NJM57" s="2"/>
      <c r="NJN57" s="2"/>
      <c r="NJO57" s="2"/>
      <c r="NJP57" s="2"/>
      <c r="NJQ57" s="2"/>
      <c r="NJR57" s="2"/>
      <c r="NJS57" s="2"/>
      <c r="NJT57" s="2"/>
      <c r="NJU57" s="2"/>
      <c r="NJV57" s="2"/>
      <c r="NJW57" s="2"/>
      <c r="NJX57" s="2"/>
      <c r="NJY57" s="2"/>
      <c r="NJZ57" s="2"/>
      <c r="NKA57" s="2"/>
      <c r="NKB57" s="2"/>
      <c r="NKC57" s="2"/>
      <c r="NKD57" s="2"/>
      <c r="NKE57" s="2"/>
      <c r="NKF57" s="2"/>
      <c r="NKG57" s="2"/>
      <c r="NKH57" s="2"/>
      <c r="NKI57" s="2"/>
      <c r="NKJ57" s="2"/>
      <c r="NKK57" s="2"/>
      <c r="NKL57" s="2"/>
      <c r="NKM57" s="2"/>
      <c r="NKN57" s="2"/>
      <c r="NKO57" s="2"/>
      <c r="NKP57" s="2"/>
      <c r="NKQ57" s="2"/>
      <c r="NKR57" s="2"/>
      <c r="NKS57" s="2"/>
      <c r="NKT57" s="2"/>
      <c r="NKU57" s="2"/>
      <c r="NKV57" s="2"/>
      <c r="NKW57" s="2"/>
      <c r="NKX57" s="2"/>
      <c r="NKY57" s="2"/>
      <c r="NKZ57" s="2"/>
      <c r="NLA57" s="2"/>
      <c r="NLB57" s="2"/>
      <c r="NLC57" s="2"/>
      <c r="NLD57" s="2"/>
      <c r="NLE57" s="2"/>
      <c r="NLF57" s="2"/>
      <c r="NLG57" s="2"/>
      <c r="NLH57" s="2"/>
      <c r="NLI57" s="2"/>
      <c r="NLJ57" s="2"/>
      <c r="NLK57" s="2"/>
      <c r="NLL57" s="2"/>
      <c r="NLM57" s="2"/>
      <c r="NLN57" s="2"/>
      <c r="NLO57" s="2"/>
      <c r="NLP57" s="2"/>
      <c r="NLQ57" s="2"/>
      <c r="NLR57" s="2"/>
      <c r="NLS57" s="2"/>
      <c r="NLT57" s="2"/>
      <c r="NLU57" s="2"/>
      <c r="NLV57" s="2"/>
      <c r="NLW57" s="2"/>
      <c r="NLX57" s="2"/>
      <c r="NLY57" s="2"/>
      <c r="NLZ57" s="2"/>
      <c r="NMA57" s="2"/>
      <c r="NMB57" s="2"/>
      <c r="NMC57" s="2"/>
      <c r="NMD57" s="2"/>
      <c r="NME57" s="2"/>
      <c r="NMF57" s="2"/>
      <c r="NMG57" s="2"/>
      <c r="NMH57" s="2"/>
      <c r="NMI57" s="2"/>
      <c r="NMJ57" s="2"/>
      <c r="NMK57" s="2"/>
      <c r="NML57" s="2"/>
      <c r="NMM57" s="2"/>
      <c r="NMN57" s="2"/>
      <c r="NMO57" s="2"/>
      <c r="NMP57" s="2"/>
      <c r="NMQ57" s="2"/>
      <c r="NMR57" s="2"/>
      <c r="NMS57" s="2"/>
      <c r="NMT57" s="2"/>
      <c r="NMU57" s="2"/>
      <c r="NMV57" s="2"/>
      <c r="NMW57" s="2"/>
      <c r="NMX57" s="2"/>
      <c r="NMY57" s="2"/>
      <c r="NMZ57" s="2"/>
      <c r="NNA57" s="2"/>
      <c r="NNB57" s="2"/>
      <c r="NNC57" s="2"/>
      <c r="NND57" s="2"/>
      <c r="NNE57" s="2"/>
      <c r="NNF57" s="2"/>
      <c r="NNG57" s="2"/>
      <c r="NNH57" s="2"/>
      <c r="NNI57" s="2"/>
      <c r="NNJ57" s="2"/>
      <c r="NNK57" s="2"/>
      <c r="NNL57" s="2"/>
      <c r="NNM57" s="2"/>
      <c r="NNN57" s="2"/>
      <c r="NNO57" s="2"/>
      <c r="NNP57" s="2"/>
      <c r="NNQ57" s="2"/>
      <c r="NNR57" s="2"/>
      <c r="NNS57" s="2"/>
      <c r="NNT57" s="2"/>
      <c r="NNU57" s="2"/>
      <c r="NNV57" s="2"/>
      <c r="NNW57" s="2"/>
      <c r="NNX57" s="2"/>
      <c r="NNY57" s="2"/>
      <c r="NNZ57" s="2"/>
      <c r="NOA57" s="2"/>
      <c r="NOB57" s="2"/>
      <c r="NOC57" s="2"/>
      <c r="NOD57" s="2"/>
      <c r="NOE57" s="2"/>
      <c r="NOF57" s="2"/>
      <c r="NOG57" s="2"/>
      <c r="NOH57" s="2"/>
      <c r="NOI57" s="2"/>
      <c r="NOJ57" s="2"/>
      <c r="NOK57" s="2"/>
      <c r="NOL57" s="2"/>
      <c r="NOM57" s="2"/>
      <c r="NON57" s="2"/>
      <c r="NOO57" s="2"/>
      <c r="NOP57" s="2"/>
      <c r="NOQ57" s="2"/>
      <c r="NOR57" s="2"/>
      <c r="NOS57" s="2"/>
      <c r="NOT57" s="2"/>
      <c r="NOU57" s="2"/>
      <c r="NOV57" s="2"/>
      <c r="NOW57" s="2"/>
      <c r="NOX57" s="2"/>
      <c r="NOY57" s="2"/>
      <c r="NOZ57" s="2"/>
      <c r="NPA57" s="2"/>
      <c r="NPB57" s="2"/>
      <c r="NPC57" s="2"/>
      <c r="NPD57" s="2"/>
      <c r="NPE57" s="2"/>
      <c r="NPF57" s="2"/>
      <c r="NPG57" s="2"/>
      <c r="NPH57" s="2"/>
      <c r="NPI57" s="2"/>
      <c r="NPJ57" s="2"/>
      <c r="NPK57" s="2"/>
      <c r="NPL57" s="2"/>
      <c r="NPM57" s="2"/>
      <c r="NPN57" s="2"/>
      <c r="NPO57" s="2"/>
      <c r="NPP57" s="2"/>
      <c r="NPQ57" s="2"/>
      <c r="NPR57" s="2"/>
      <c r="NPS57" s="2"/>
      <c r="NPT57" s="2"/>
      <c r="NPU57" s="2"/>
      <c r="NPV57" s="2"/>
      <c r="NPW57" s="2"/>
      <c r="NPX57" s="2"/>
      <c r="NPY57" s="2"/>
      <c r="NPZ57" s="2"/>
      <c r="NQA57" s="2"/>
      <c r="NQB57" s="2"/>
      <c r="NQC57" s="2"/>
      <c r="NQD57" s="2"/>
      <c r="NQE57" s="2"/>
      <c r="NQF57" s="2"/>
      <c r="NQG57" s="2"/>
      <c r="NQH57" s="2"/>
      <c r="NQI57" s="2"/>
      <c r="NQJ57" s="2"/>
      <c r="NQK57" s="2"/>
      <c r="NQL57" s="2"/>
      <c r="NQM57" s="2"/>
      <c r="NQN57" s="2"/>
      <c r="NQO57" s="2"/>
      <c r="NQP57" s="2"/>
      <c r="NQQ57" s="2"/>
      <c r="NQR57" s="2"/>
      <c r="NQS57" s="2"/>
      <c r="NQT57" s="2"/>
      <c r="NQU57" s="2"/>
      <c r="NQV57" s="2"/>
      <c r="NQW57" s="2"/>
      <c r="NQX57" s="2"/>
      <c r="NQY57" s="2"/>
      <c r="NQZ57" s="2"/>
      <c r="NRA57" s="2"/>
      <c r="NRB57" s="2"/>
      <c r="NRC57" s="2"/>
      <c r="NRD57" s="2"/>
      <c r="NRE57" s="2"/>
      <c r="NRF57" s="2"/>
      <c r="NRG57" s="2"/>
      <c r="NRH57" s="2"/>
      <c r="NRI57" s="2"/>
      <c r="NRJ57" s="2"/>
      <c r="NRK57" s="2"/>
      <c r="NRL57" s="2"/>
      <c r="NRM57" s="2"/>
      <c r="NRN57" s="2"/>
      <c r="NRO57" s="2"/>
      <c r="NRP57" s="2"/>
      <c r="NRQ57" s="2"/>
      <c r="NRR57" s="2"/>
      <c r="NRS57" s="2"/>
      <c r="NRT57" s="2"/>
      <c r="NRU57" s="2"/>
      <c r="NRV57" s="2"/>
      <c r="NRW57" s="2"/>
      <c r="NRX57" s="2"/>
      <c r="NRY57" s="2"/>
      <c r="NRZ57" s="2"/>
      <c r="NSA57" s="2"/>
      <c r="NSB57" s="2"/>
      <c r="NSC57" s="2"/>
      <c r="NSD57" s="2"/>
      <c r="NSE57" s="2"/>
      <c r="NSF57" s="2"/>
      <c r="NSG57" s="2"/>
      <c r="NSH57" s="2"/>
      <c r="NSI57" s="2"/>
      <c r="NSJ57" s="2"/>
      <c r="NSK57" s="2"/>
      <c r="NSL57" s="2"/>
      <c r="NSM57" s="2"/>
      <c r="NSN57" s="2"/>
      <c r="NSO57" s="2"/>
      <c r="NSP57" s="2"/>
      <c r="NSQ57" s="2"/>
      <c r="NSR57" s="2"/>
      <c r="NSS57" s="2"/>
      <c r="NST57" s="2"/>
      <c r="NSU57" s="2"/>
      <c r="NSV57" s="2"/>
      <c r="NSW57" s="2"/>
      <c r="NSX57" s="2"/>
      <c r="NSY57" s="2"/>
      <c r="NSZ57" s="2"/>
      <c r="NTA57" s="2"/>
      <c r="NTB57" s="2"/>
      <c r="NTC57" s="2"/>
      <c r="NTD57" s="2"/>
      <c r="NTE57" s="2"/>
      <c r="NTF57" s="2"/>
      <c r="NTG57" s="2"/>
      <c r="NTH57" s="2"/>
      <c r="NTI57" s="2"/>
      <c r="NTJ57" s="2"/>
      <c r="NTK57" s="2"/>
      <c r="NTL57" s="2"/>
      <c r="NTM57" s="2"/>
      <c r="NTN57" s="2"/>
      <c r="NTO57" s="2"/>
      <c r="NTP57" s="2"/>
      <c r="NTQ57" s="2"/>
      <c r="NTR57" s="2"/>
      <c r="NTS57" s="2"/>
      <c r="NTT57" s="2"/>
      <c r="NTU57" s="2"/>
      <c r="NTV57" s="2"/>
      <c r="NTW57" s="2"/>
      <c r="NTX57" s="2"/>
      <c r="NTY57" s="2"/>
      <c r="NTZ57" s="2"/>
      <c r="NUA57" s="2"/>
      <c r="NUB57" s="2"/>
      <c r="NUC57" s="2"/>
      <c r="NUD57" s="2"/>
      <c r="NUE57" s="2"/>
      <c r="NUF57" s="2"/>
      <c r="NUG57" s="2"/>
      <c r="NUH57" s="2"/>
      <c r="NUI57" s="2"/>
      <c r="NUJ57" s="2"/>
      <c r="NUK57" s="2"/>
      <c r="NUL57" s="2"/>
      <c r="NUM57" s="2"/>
      <c r="NUN57" s="2"/>
      <c r="NUO57" s="2"/>
      <c r="NUP57" s="2"/>
      <c r="NUQ57" s="2"/>
      <c r="NUR57" s="2"/>
      <c r="NUS57" s="2"/>
      <c r="NUT57" s="2"/>
      <c r="NUU57" s="2"/>
      <c r="NUV57" s="2"/>
      <c r="NUW57" s="2"/>
      <c r="NUX57" s="2"/>
      <c r="NUY57" s="2"/>
      <c r="NUZ57" s="2"/>
      <c r="NVA57" s="2"/>
      <c r="NVB57" s="2"/>
      <c r="NVC57" s="2"/>
      <c r="NVD57" s="2"/>
      <c r="NVE57" s="2"/>
      <c r="NVF57" s="2"/>
      <c r="NVG57" s="2"/>
      <c r="NVH57" s="2"/>
      <c r="NVI57" s="2"/>
      <c r="NVJ57" s="2"/>
      <c r="NVK57" s="2"/>
      <c r="NVL57" s="2"/>
      <c r="NVM57" s="2"/>
      <c r="NVN57" s="2"/>
      <c r="NVO57" s="2"/>
      <c r="NVP57" s="2"/>
      <c r="NVQ57" s="2"/>
      <c r="NVR57" s="2"/>
      <c r="NVS57" s="2"/>
      <c r="NVT57" s="2"/>
      <c r="NVU57" s="2"/>
      <c r="NVV57" s="2"/>
      <c r="NVW57" s="2"/>
      <c r="NVX57" s="2"/>
      <c r="NVY57" s="2"/>
      <c r="NVZ57" s="2"/>
      <c r="NWA57" s="2"/>
      <c r="NWB57" s="2"/>
      <c r="NWC57" s="2"/>
      <c r="NWD57" s="2"/>
      <c r="NWE57" s="2"/>
      <c r="NWF57" s="2"/>
      <c r="NWG57" s="2"/>
      <c r="NWH57" s="2"/>
      <c r="NWI57" s="2"/>
      <c r="NWJ57" s="2"/>
      <c r="NWK57" s="2"/>
      <c r="NWL57" s="2"/>
      <c r="NWM57" s="2"/>
      <c r="NWN57" s="2"/>
      <c r="NWO57" s="2"/>
      <c r="NWP57" s="2"/>
      <c r="NWQ57" s="2"/>
      <c r="NWR57" s="2"/>
      <c r="NWS57" s="2"/>
      <c r="NWT57" s="2"/>
      <c r="NWU57" s="2"/>
      <c r="NWV57" s="2"/>
      <c r="NWW57" s="2"/>
      <c r="NWX57" s="2"/>
      <c r="NWY57" s="2"/>
      <c r="NWZ57" s="2"/>
      <c r="NXA57" s="2"/>
      <c r="NXB57" s="2"/>
      <c r="NXC57" s="2"/>
      <c r="NXD57" s="2"/>
      <c r="NXE57" s="2"/>
      <c r="NXF57" s="2"/>
      <c r="NXG57" s="2"/>
      <c r="NXH57" s="2"/>
      <c r="NXI57" s="2"/>
      <c r="NXJ57" s="2"/>
      <c r="NXK57" s="2"/>
      <c r="NXL57" s="2"/>
      <c r="NXM57" s="2"/>
      <c r="NXN57" s="2"/>
      <c r="NXO57" s="2"/>
      <c r="NXP57" s="2"/>
      <c r="NXQ57" s="2"/>
      <c r="NXR57" s="2"/>
      <c r="NXS57" s="2"/>
      <c r="NXT57" s="2"/>
      <c r="NXU57" s="2"/>
      <c r="NXV57" s="2"/>
      <c r="NXW57" s="2"/>
      <c r="NXX57" s="2"/>
      <c r="NXY57" s="2"/>
      <c r="NXZ57" s="2"/>
      <c r="NYA57" s="2"/>
      <c r="NYB57" s="2"/>
      <c r="NYC57" s="2"/>
      <c r="NYD57" s="2"/>
      <c r="NYE57" s="2"/>
      <c r="NYF57" s="2"/>
      <c r="NYG57" s="2"/>
      <c r="NYH57" s="2"/>
      <c r="NYI57" s="2"/>
      <c r="NYJ57" s="2"/>
      <c r="NYK57" s="2"/>
      <c r="NYL57" s="2"/>
      <c r="NYM57" s="2"/>
      <c r="NYN57" s="2"/>
      <c r="NYO57" s="2"/>
      <c r="NYP57" s="2"/>
      <c r="NYQ57" s="2"/>
      <c r="NYR57" s="2"/>
      <c r="NYS57" s="2"/>
      <c r="NYT57" s="2"/>
      <c r="NYU57" s="2"/>
      <c r="NYV57" s="2"/>
      <c r="NYW57" s="2"/>
      <c r="NYX57" s="2"/>
      <c r="NYY57" s="2"/>
      <c r="NYZ57" s="2"/>
      <c r="NZA57" s="2"/>
      <c r="NZB57" s="2"/>
      <c r="NZC57" s="2"/>
      <c r="NZD57" s="2"/>
      <c r="NZE57" s="2"/>
      <c r="NZF57" s="2"/>
      <c r="NZG57" s="2"/>
      <c r="NZH57" s="2"/>
      <c r="NZI57" s="2"/>
      <c r="NZJ57" s="2"/>
      <c r="NZK57" s="2"/>
      <c r="NZL57" s="2"/>
      <c r="NZM57" s="2"/>
      <c r="NZN57" s="2"/>
      <c r="NZO57" s="2"/>
      <c r="NZP57" s="2"/>
      <c r="NZQ57" s="2"/>
      <c r="NZR57" s="2"/>
      <c r="NZS57" s="2"/>
      <c r="NZT57" s="2"/>
      <c r="NZU57" s="2"/>
      <c r="NZV57" s="2"/>
      <c r="NZW57" s="2"/>
      <c r="NZX57" s="2"/>
      <c r="NZY57" s="2"/>
      <c r="NZZ57" s="2"/>
      <c r="OAA57" s="2"/>
      <c r="OAB57" s="2"/>
      <c r="OAC57" s="2"/>
      <c r="OAD57" s="2"/>
      <c r="OAE57" s="2"/>
      <c r="OAF57" s="2"/>
      <c r="OAG57" s="2"/>
      <c r="OAH57" s="2"/>
      <c r="OAI57" s="2"/>
      <c r="OAJ57" s="2"/>
      <c r="OAK57" s="2"/>
      <c r="OAL57" s="2"/>
      <c r="OAM57" s="2"/>
      <c r="OAN57" s="2"/>
      <c r="OAO57" s="2"/>
      <c r="OAP57" s="2"/>
      <c r="OAQ57" s="2"/>
      <c r="OAR57" s="2"/>
      <c r="OAS57" s="2"/>
      <c r="OAT57" s="2"/>
      <c r="OAU57" s="2"/>
      <c r="OAV57" s="2"/>
      <c r="OAW57" s="2"/>
      <c r="OAX57" s="2"/>
      <c r="OAY57" s="2"/>
      <c r="OAZ57" s="2"/>
      <c r="OBA57" s="2"/>
      <c r="OBB57" s="2"/>
      <c r="OBC57" s="2"/>
      <c r="OBD57" s="2"/>
      <c r="OBE57" s="2"/>
      <c r="OBF57" s="2"/>
      <c r="OBG57" s="2"/>
      <c r="OBH57" s="2"/>
      <c r="OBI57" s="2"/>
      <c r="OBJ57" s="2"/>
      <c r="OBK57" s="2"/>
      <c r="OBL57" s="2"/>
      <c r="OBM57" s="2"/>
      <c r="OBN57" s="2"/>
      <c r="OBO57" s="2"/>
      <c r="OBP57" s="2"/>
      <c r="OBQ57" s="2"/>
      <c r="OBR57" s="2"/>
      <c r="OBS57" s="2"/>
      <c r="OBT57" s="2"/>
      <c r="OBU57" s="2"/>
      <c r="OBV57" s="2"/>
      <c r="OBW57" s="2"/>
      <c r="OBX57" s="2"/>
      <c r="OBY57" s="2"/>
      <c r="OBZ57" s="2"/>
      <c r="OCA57" s="2"/>
      <c r="OCB57" s="2"/>
      <c r="OCC57" s="2"/>
      <c r="OCD57" s="2"/>
      <c r="OCE57" s="2"/>
      <c r="OCF57" s="2"/>
      <c r="OCG57" s="2"/>
      <c r="OCH57" s="2"/>
      <c r="OCI57" s="2"/>
      <c r="OCJ57" s="2"/>
      <c r="OCK57" s="2"/>
      <c r="OCL57" s="2"/>
      <c r="OCM57" s="2"/>
      <c r="OCN57" s="2"/>
      <c r="OCO57" s="2"/>
      <c r="OCP57" s="2"/>
      <c r="OCQ57" s="2"/>
      <c r="OCR57" s="2"/>
      <c r="OCS57" s="2"/>
      <c r="OCT57" s="2"/>
      <c r="OCU57" s="2"/>
      <c r="OCV57" s="2"/>
      <c r="OCW57" s="2"/>
      <c r="OCX57" s="2"/>
      <c r="OCY57" s="2"/>
      <c r="OCZ57" s="2"/>
      <c r="ODA57" s="2"/>
      <c r="ODB57" s="2"/>
      <c r="ODC57" s="2"/>
      <c r="ODD57" s="2"/>
      <c r="ODE57" s="2"/>
      <c r="ODF57" s="2"/>
      <c r="ODG57" s="2"/>
      <c r="ODH57" s="2"/>
      <c r="ODI57" s="2"/>
      <c r="ODJ57" s="2"/>
      <c r="ODK57" s="2"/>
      <c r="ODL57" s="2"/>
      <c r="ODM57" s="2"/>
      <c r="ODN57" s="2"/>
      <c r="ODO57" s="2"/>
      <c r="ODP57" s="2"/>
      <c r="ODQ57" s="2"/>
      <c r="ODR57" s="2"/>
      <c r="ODS57" s="2"/>
      <c r="ODT57" s="2"/>
      <c r="ODU57" s="2"/>
      <c r="ODV57" s="2"/>
      <c r="ODW57" s="2"/>
      <c r="ODX57" s="2"/>
      <c r="ODY57" s="2"/>
      <c r="ODZ57" s="2"/>
      <c r="OEA57" s="2"/>
      <c r="OEB57" s="2"/>
      <c r="OEC57" s="2"/>
      <c r="OED57" s="2"/>
      <c r="OEE57" s="2"/>
      <c r="OEF57" s="2"/>
      <c r="OEG57" s="2"/>
      <c r="OEH57" s="2"/>
      <c r="OEI57" s="2"/>
      <c r="OEJ57" s="2"/>
      <c r="OEK57" s="2"/>
      <c r="OEL57" s="2"/>
      <c r="OEM57" s="2"/>
      <c r="OEN57" s="2"/>
      <c r="OEO57" s="2"/>
      <c r="OEP57" s="2"/>
      <c r="OEQ57" s="2"/>
      <c r="OER57" s="2"/>
      <c r="OES57" s="2"/>
      <c r="OET57" s="2"/>
      <c r="OEU57" s="2"/>
      <c r="OEV57" s="2"/>
      <c r="OEW57" s="2"/>
      <c r="OEX57" s="2"/>
      <c r="OEY57" s="2"/>
      <c r="OEZ57" s="2"/>
      <c r="OFA57" s="2"/>
      <c r="OFB57" s="2"/>
      <c r="OFC57" s="2"/>
      <c r="OFD57" s="2"/>
      <c r="OFE57" s="2"/>
      <c r="OFF57" s="2"/>
      <c r="OFG57" s="2"/>
      <c r="OFH57" s="2"/>
      <c r="OFI57" s="2"/>
      <c r="OFJ57" s="2"/>
      <c r="OFK57" s="2"/>
      <c r="OFL57" s="2"/>
      <c r="OFM57" s="2"/>
      <c r="OFN57" s="2"/>
      <c r="OFO57" s="2"/>
      <c r="OFP57" s="2"/>
      <c r="OFQ57" s="2"/>
      <c r="OFR57" s="2"/>
      <c r="OFS57" s="2"/>
      <c r="OFT57" s="2"/>
      <c r="OFU57" s="2"/>
      <c r="OFV57" s="2"/>
      <c r="OFW57" s="2"/>
      <c r="OFX57" s="2"/>
      <c r="OFY57" s="2"/>
      <c r="OFZ57" s="2"/>
      <c r="OGA57" s="2"/>
      <c r="OGB57" s="2"/>
      <c r="OGC57" s="2"/>
      <c r="OGD57" s="2"/>
      <c r="OGE57" s="2"/>
      <c r="OGF57" s="2"/>
      <c r="OGG57" s="2"/>
      <c r="OGH57" s="2"/>
      <c r="OGI57" s="2"/>
      <c r="OGJ57" s="2"/>
      <c r="OGK57" s="2"/>
      <c r="OGL57" s="2"/>
      <c r="OGM57" s="2"/>
      <c r="OGN57" s="2"/>
      <c r="OGO57" s="2"/>
      <c r="OGP57" s="2"/>
      <c r="OGQ57" s="2"/>
      <c r="OGR57" s="2"/>
      <c r="OGS57" s="2"/>
      <c r="OGT57" s="2"/>
      <c r="OGU57" s="2"/>
      <c r="OGV57" s="2"/>
      <c r="OGW57" s="2"/>
      <c r="OGX57" s="2"/>
      <c r="OGY57" s="2"/>
      <c r="OGZ57" s="2"/>
      <c r="OHA57" s="2"/>
      <c r="OHB57" s="2"/>
      <c r="OHC57" s="2"/>
      <c r="OHD57" s="2"/>
      <c r="OHE57" s="2"/>
      <c r="OHF57" s="2"/>
      <c r="OHG57" s="2"/>
      <c r="OHH57" s="2"/>
      <c r="OHI57" s="2"/>
      <c r="OHJ57" s="2"/>
      <c r="OHK57" s="2"/>
      <c r="OHL57" s="2"/>
      <c r="OHM57" s="2"/>
      <c r="OHN57" s="2"/>
      <c r="OHO57" s="2"/>
      <c r="OHP57" s="2"/>
      <c r="OHQ57" s="2"/>
      <c r="OHR57" s="2"/>
      <c r="OHS57" s="2"/>
      <c r="OHT57" s="2"/>
      <c r="OHU57" s="2"/>
      <c r="OHV57" s="2"/>
      <c r="OHW57" s="2"/>
      <c r="OHX57" s="2"/>
      <c r="OHY57" s="2"/>
      <c r="OHZ57" s="2"/>
      <c r="OIA57" s="2"/>
      <c r="OIB57" s="2"/>
      <c r="OIC57" s="2"/>
      <c r="OID57" s="2"/>
      <c r="OIE57" s="2"/>
      <c r="OIF57" s="2"/>
      <c r="OIG57" s="2"/>
      <c r="OIH57" s="2"/>
      <c r="OII57" s="2"/>
      <c r="OIJ57" s="2"/>
      <c r="OIK57" s="2"/>
      <c r="OIL57" s="2"/>
      <c r="OIM57" s="2"/>
      <c r="OIN57" s="2"/>
      <c r="OIO57" s="2"/>
      <c r="OIP57" s="2"/>
      <c r="OIQ57" s="2"/>
      <c r="OIR57" s="2"/>
      <c r="OIS57" s="2"/>
      <c r="OIT57" s="2"/>
      <c r="OIU57" s="2"/>
      <c r="OIV57" s="2"/>
      <c r="OIW57" s="2"/>
      <c r="OIX57" s="2"/>
      <c r="OIY57" s="2"/>
      <c r="OIZ57" s="2"/>
      <c r="OJA57" s="2"/>
      <c r="OJB57" s="2"/>
      <c r="OJC57" s="2"/>
      <c r="OJD57" s="2"/>
      <c r="OJE57" s="2"/>
      <c r="OJF57" s="2"/>
      <c r="OJG57" s="2"/>
      <c r="OJH57" s="2"/>
      <c r="OJI57" s="2"/>
      <c r="OJJ57" s="2"/>
      <c r="OJK57" s="2"/>
      <c r="OJL57" s="2"/>
      <c r="OJM57" s="2"/>
      <c r="OJN57" s="2"/>
      <c r="OJO57" s="2"/>
      <c r="OJP57" s="2"/>
      <c r="OJQ57" s="2"/>
      <c r="OJR57" s="2"/>
      <c r="OJS57" s="2"/>
      <c r="OJT57" s="2"/>
      <c r="OJU57" s="2"/>
      <c r="OJV57" s="2"/>
      <c r="OJW57" s="2"/>
      <c r="OJX57" s="2"/>
      <c r="OJY57" s="2"/>
      <c r="OJZ57" s="2"/>
      <c r="OKA57" s="2"/>
      <c r="OKB57" s="2"/>
      <c r="OKC57" s="2"/>
      <c r="OKD57" s="2"/>
      <c r="OKE57" s="2"/>
      <c r="OKF57" s="2"/>
      <c r="OKG57" s="2"/>
      <c r="OKH57" s="2"/>
      <c r="OKI57" s="2"/>
      <c r="OKJ57" s="2"/>
      <c r="OKK57" s="2"/>
      <c r="OKL57" s="2"/>
      <c r="OKM57" s="2"/>
      <c r="OKN57" s="2"/>
      <c r="OKO57" s="2"/>
      <c r="OKP57" s="2"/>
      <c r="OKQ57" s="2"/>
      <c r="OKR57" s="2"/>
      <c r="OKS57" s="2"/>
      <c r="OKT57" s="2"/>
      <c r="OKU57" s="2"/>
      <c r="OKV57" s="2"/>
      <c r="OKW57" s="2"/>
      <c r="OKX57" s="2"/>
      <c r="OKY57" s="2"/>
      <c r="OKZ57" s="2"/>
      <c r="OLA57" s="2"/>
      <c r="OLB57" s="2"/>
      <c r="OLC57" s="2"/>
      <c r="OLD57" s="2"/>
      <c r="OLE57" s="2"/>
      <c r="OLF57" s="2"/>
      <c r="OLG57" s="2"/>
      <c r="OLH57" s="2"/>
      <c r="OLI57" s="2"/>
      <c r="OLJ57" s="2"/>
      <c r="OLK57" s="2"/>
      <c r="OLL57" s="2"/>
      <c r="OLM57" s="2"/>
      <c r="OLN57" s="2"/>
      <c r="OLO57" s="2"/>
      <c r="OLP57" s="2"/>
      <c r="OLQ57" s="2"/>
      <c r="OLR57" s="2"/>
      <c r="OLS57" s="2"/>
      <c r="OLT57" s="2"/>
      <c r="OLU57" s="2"/>
      <c r="OLV57" s="2"/>
      <c r="OLW57" s="2"/>
      <c r="OLX57" s="2"/>
      <c r="OLY57" s="2"/>
      <c r="OLZ57" s="2"/>
      <c r="OMA57" s="2"/>
      <c r="OMB57" s="2"/>
      <c r="OMC57" s="2"/>
      <c r="OMD57" s="2"/>
      <c r="OME57" s="2"/>
      <c r="OMF57" s="2"/>
      <c r="OMG57" s="2"/>
      <c r="OMH57" s="2"/>
      <c r="OMI57" s="2"/>
      <c r="OMJ57" s="2"/>
      <c r="OMK57" s="2"/>
      <c r="OML57" s="2"/>
      <c r="OMM57" s="2"/>
      <c r="OMN57" s="2"/>
      <c r="OMO57" s="2"/>
      <c r="OMP57" s="2"/>
      <c r="OMQ57" s="2"/>
      <c r="OMR57" s="2"/>
      <c r="OMS57" s="2"/>
      <c r="OMT57" s="2"/>
      <c r="OMU57" s="2"/>
      <c r="OMV57" s="2"/>
      <c r="OMW57" s="2"/>
      <c r="OMX57" s="2"/>
      <c r="OMY57" s="2"/>
      <c r="OMZ57" s="2"/>
      <c r="ONA57" s="2"/>
      <c r="ONB57" s="2"/>
      <c r="ONC57" s="2"/>
      <c r="OND57" s="2"/>
      <c r="ONE57" s="2"/>
      <c r="ONF57" s="2"/>
      <c r="ONG57" s="2"/>
      <c r="ONH57" s="2"/>
      <c r="ONI57" s="2"/>
      <c r="ONJ57" s="2"/>
      <c r="ONK57" s="2"/>
      <c r="ONL57" s="2"/>
      <c r="ONM57" s="2"/>
      <c r="ONN57" s="2"/>
      <c r="ONO57" s="2"/>
      <c r="ONP57" s="2"/>
      <c r="ONQ57" s="2"/>
      <c r="ONR57" s="2"/>
      <c r="ONS57" s="2"/>
      <c r="ONT57" s="2"/>
      <c r="ONU57" s="2"/>
      <c r="ONV57" s="2"/>
      <c r="ONW57" s="2"/>
      <c r="ONX57" s="2"/>
      <c r="ONY57" s="2"/>
      <c r="ONZ57" s="2"/>
      <c r="OOA57" s="2"/>
      <c r="OOB57" s="2"/>
      <c r="OOC57" s="2"/>
      <c r="OOD57" s="2"/>
      <c r="OOE57" s="2"/>
      <c r="OOF57" s="2"/>
      <c r="OOG57" s="2"/>
      <c r="OOH57" s="2"/>
      <c r="OOI57" s="2"/>
      <c r="OOJ57" s="2"/>
      <c r="OOK57" s="2"/>
      <c r="OOL57" s="2"/>
      <c r="OOM57" s="2"/>
      <c r="OON57" s="2"/>
      <c r="OOO57" s="2"/>
      <c r="OOP57" s="2"/>
      <c r="OOQ57" s="2"/>
      <c r="OOR57" s="2"/>
      <c r="OOS57" s="2"/>
      <c r="OOT57" s="2"/>
      <c r="OOU57" s="2"/>
      <c r="OOV57" s="2"/>
      <c r="OOW57" s="2"/>
      <c r="OOX57" s="2"/>
      <c r="OOY57" s="2"/>
      <c r="OOZ57" s="2"/>
      <c r="OPA57" s="2"/>
      <c r="OPB57" s="2"/>
      <c r="OPC57" s="2"/>
      <c r="OPD57" s="2"/>
      <c r="OPE57" s="2"/>
      <c r="OPF57" s="2"/>
      <c r="OPG57" s="2"/>
      <c r="OPH57" s="2"/>
      <c r="OPI57" s="2"/>
      <c r="OPJ57" s="2"/>
      <c r="OPK57" s="2"/>
      <c r="OPL57" s="2"/>
      <c r="OPM57" s="2"/>
      <c r="OPN57" s="2"/>
      <c r="OPO57" s="2"/>
      <c r="OPP57" s="2"/>
      <c r="OPQ57" s="2"/>
      <c r="OPR57" s="2"/>
      <c r="OPS57" s="2"/>
      <c r="OPT57" s="2"/>
      <c r="OPU57" s="2"/>
      <c r="OPV57" s="2"/>
      <c r="OPW57" s="2"/>
      <c r="OPX57" s="2"/>
      <c r="OPY57" s="2"/>
      <c r="OPZ57" s="2"/>
      <c r="OQA57" s="2"/>
      <c r="OQB57" s="2"/>
      <c r="OQC57" s="2"/>
      <c r="OQD57" s="2"/>
      <c r="OQE57" s="2"/>
      <c r="OQF57" s="2"/>
      <c r="OQG57" s="2"/>
      <c r="OQH57" s="2"/>
      <c r="OQI57" s="2"/>
      <c r="OQJ57" s="2"/>
      <c r="OQK57" s="2"/>
      <c r="OQL57" s="2"/>
      <c r="OQM57" s="2"/>
      <c r="OQN57" s="2"/>
      <c r="OQO57" s="2"/>
      <c r="OQP57" s="2"/>
      <c r="OQQ57" s="2"/>
      <c r="OQR57" s="2"/>
      <c r="OQS57" s="2"/>
      <c r="OQT57" s="2"/>
      <c r="OQU57" s="2"/>
      <c r="OQV57" s="2"/>
      <c r="OQW57" s="2"/>
      <c r="OQX57" s="2"/>
      <c r="OQY57" s="2"/>
      <c r="OQZ57" s="2"/>
      <c r="ORA57" s="2"/>
      <c r="ORB57" s="2"/>
      <c r="ORC57" s="2"/>
      <c r="ORD57" s="2"/>
      <c r="ORE57" s="2"/>
      <c r="ORF57" s="2"/>
      <c r="ORG57" s="2"/>
      <c r="ORH57" s="2"/>
      <c r="ORI57" s="2"/>
      <c r="ORJ57" s="2"/>
      <c r="ORK57" s="2"/>
      <c r="ORL57" s="2"/>
      <c r="ORM57" s="2"/>
      <c r="ORN57" s="2"/>
      <c r="ORO57" s="2"/>
      <c r="ORP57" s="2"/>
      <c r="ORQ57" s="2"/>
      <c r="ORR57" s="2"/>
      <c r="ORS57" s="2"/>
      <c r="ORT57" s="2"/>
      <c r="ORU57" s="2"/>
      <c r="ORV57" s="2"/>
      <c r="ORW57" s="2"/>
      <c r="ORX57" s="2"/>
      <c r="ORY57" s="2"/>
      <c r="ORZ57" s="2"/>
      <c r="OSA57" s="2"/>
      <c r="OSB57" s="2"/>
      <c r="OSC57" s="2"/>
      <c r="OSD57" s="2"/>
      <c r="OSE57" s="2"/>
      <c r="OSF57" s="2"/>
      <c r="OSG57" s="2"/>
      <c r="OSH57" s="2"/>
      <c r="OSI57" s="2"/>
      <c r="OSJ57" s="2"/>
      <c r="OSK57" s="2"/>
      <c r="OSL57" s="2"/>
      <c r="OSM57" s="2"/>
      <c r="OSN57" s="2"/>
      <c r="OSO57" s="2"/>
      <c r="OSP57" s="2"/>
      <c r="OSQ57" s="2"/>
      <c r="OSR57" s="2"/>
      <c r="OSS57" s="2"/>
      <c r="OST57" s="2"/>
      <c r="OSU57" s="2"/>
      <c r="OSV57" s="2"/>
      <c r="OSW57" s="2"/>
      <c r="OSX57" s="2"/>
      <c r="OSY57" s="2"/>
      <c r="OSZ57" s="2"/>
      <c r="OTA57" s="2"/>
      <c r="OTB57" s="2"/>
      <c r="OTC57" s="2"/>
      <c r="OTD57" s="2"/>
      <c r="OTE57" s="2"/>
      <c r="OTF57" s="2"/>
      <c r="OTG57" s="2"/>
      <c r="OTH57" s="2"/>
      <c r="OTI57" s="2"/>
      <c r="OTJ57" s="2"/>
      <c r="OTK57" s="2"/>
      <c r="OTL57" s="2"/>
      <c r="OTM57" s="2"/>
      <c r="OTN57" s="2"/>
      <c r="OTO57" s="2"/>
      <c r="OTP57" s="2"/>
      <c r="OTQ57" s="2"/>
      <c r="OTR57" s="2"/>
      <c r="OTS57" s="2"/>
      <c r="OTT57" s="2"/>
      <c r="OTU57" s="2"/>
      <c r="OTV57" s="2"/>
      <c r="OTW57" s="2"/>
      <c r="OTX57" s="2"/>
      <c r="OTY57" s="2"/>
      <c r="OTZ57" s="2"/>
      <c r="OUA57" s="2"/>
      <c r="OUB57" s="2"/>
      <c r="OUC57" s="2"/>
      <c r="OUD57" s="2"/>
      <c r="OUE57" s="2"/>
      <c r="OUF57" s="2"/>
      <c r="OUG57" s="2"/>
      <c r="OUH57" s="2"/>
      <c r="OUI57" s="2"/>
      <c r="OUJ57" s="2"/>
      <c r="OUK57" s="2"/>
      <c r="OUL57" s="2"/>
      <c r="OUM57" s="2"/>
      <c r="OUN57" s="2"/>
      <c r="OUO57" s="2"/>
      <c r="OUP57" s="2"/>
      <c r="OUQ57" s="2"/>
      <c r="OUR57" s="2"/>
      <c r="OUS57" s="2"/>
      <c r="OUT57" s="2"/>
      <c r="OUU57" s="2"/>
      <c r="OUV57" s="2"/>
      <c r="OUW57" s="2"/>
      <c r="OUX57" s="2"/>
      <c r="OUY57" s="2"/>
      <c r="OUZ57" s="2"/>
      <c r="OVA57" s="2"/>
      <c r="OVB57" s="2"/>
      <c r="OVC57" s="2"/>
      <c r="OVD57" s="2"/>
      <c r="OVE57" s="2"/>
      <c r="OVF57" s="2"/>
      <c r="OVG57" s="2"/>
      <c r="OVH57" s="2"/>
      <c r="OVI57" s="2"/>
      <c r="OVJ57" s="2"/>
      <c r="OVK57" s="2"/>
      <c r="OVL57" s="2"/>
      <c r="OVM57" s="2"/>
      <c r="OVN57" s="2"/>
      <c r="OVO57" s="2"/>
      <c r="OVP57" s="2"/>
      <c r="OVQ57" s="2"/>
      <c r="OVR57" s="2"/>
      <c r="OVS57" s="2"/>
      <c r="OVT57" s="2"/>
      <c r="OVU57" s="2"/>
      <c r="OVV57" s="2"/>
      <c r="OVW57" s="2"/>
      <c r="OVX57" s="2"/>
      <c r="OVY57" s="2"/>
      <c r="OVZ57" s="2"/>
      <c r="OWA57" s="2"/>
      <c r="OWB57" s="2"/>
      <c r="OWC57" s="2"/>
      <c r="OWD57" s="2"/>
      <c r="OWE57" s="2"/>
      <c r="OWF57" s="2"/>
      <c r="OWG57" s="2"/>
      <c r="OWH57" s="2"/>
      <c r="OWI57" s="2"/>
      <c r="OWJ57" s="2"/>
      <c r="OWK57" s="2"/>
      <c r="OWL57" s="2"/>
      <c r="OWM57" s="2"/>
      <c r="OWN57" s="2"/>
      <c r="OWO57" s="2"/>
      <c r="OWP57" s="2"/>
      <c r="OWQ57" s="2"/>
      <c r="OWR57" s="2"/>
      <c r="OWS57" s="2"/>
      <c r="OWT57" s="2"/>
      <c r="OWU57" s="2"/>
      <c r="OWV57" s="2"/>
      <c r="OWW57" s="2"/>
      <c r="OWX57" s="2"/>
      <c r="OWY57" s="2"/>
      <c r="OWZ57" s="2"/>
      <c r="OXA57" s="2"/>
      <c r="OXB57" s="2"/>
      <c r="OXC57" s="2"/>
      <c r="OXD57" s="2"/>
      <c r="OXE57" s="2"/>
      <c r="OXF57" s="2"/>
      <c r="OXG57" s="2"/>
      <c r="OXH57" s="2"/>
      <c r="OXI57" s="2"/>
      <c r="OXJ57" s="2"/>
      <c r="OXK57" s="2"/>
      <c r="OXL57" s="2"/>
      <c r="OXM57" s="2"/>
      <c r="OXN57" s="2"/>
      <c r="OXO57" s="2"/>
      <c r="OXP57" s="2"/>
      <c r="OXQ57" s="2"/>
      <c r="OXR57" s="2"/>
      <c r="OXS57" s="2"/>
      <c r="OXT57" s="2"/>
      <c r="OXU57" s="2"/>
      <c r="OXV57" s="2"/>
      <c r="OXW57" s="2"/>
      <c r="OXX57" s="2"/>
      <c r="OXY57" s="2"/>
      <c r="OXZ57" s="2"/>
      <c r="OYA57" s="2"/>
      <c r="OYB57" s="2"/>
      <c r="OYC57" s="2"/>
      <c r="OYD57" s="2"/>
      <c r="OYE57" s="2"/>
      <c r="OYF57" s="2"/>
      <c r="OYG57" s="2"/>
      <c r="OYH57" s="2"/>
      <c r="OYI57" s="2"/>
      <c r="OYJ57" s="2"/>
      <c r="OYK57" s="2"/>
      <c r="OYL57" s="2"/>
      <c r="OYM57" s="2"/>
      <c r="OYN57" s="2"/>
      <c r="OYO57" s="2"/>
      <c r="OYP57" s="2"/>
      <c r="OYQ57" s="2"/>
      <c r="OYR57" s="2"/>
      <c r="OYS57" s="2"/>
      <c r="OYT57" s="2"/>
      <c r="OYU57" s="2"/>
      <c r="OYV57" s="2"/>
      <c r="OYW57" s="2"/>
      <c r="OYX57" s="2"/>
      <c r="OYY57" s="2"/>
      <c r="OYZ57" s="2"/>
      <c r="OZA57" s="2"/>
      <c r="OZB57" s="2"/>
      <c r="OZC57" s="2"/>
      <c r="OZD57" s="2"/>
      <c r="OZE57" s="2"/>
      <c r="OZF57" s="2"/>
      <c r="OZG57" s="2"/>
      <c r="OZH57" s="2"/>
      <c r="OZI57" s="2"/>
      <c r="OZJ57" s="2"/>
      <c r="OZK57" s="2"/>
      <c r="OZL57" s="2"/>
      <c r="OZM57" s="2"/>
      <c r="OZN57" s="2"/>
      <c r="OZO57" s="2"/>
      <c r="OZP57" s="2"/>
      <c r="OZQ57" s="2"/>
      <c r="OZR57" s="2"/>
      <c r="OZS57" s="2"/>
      <c r="OZT57" s="2"/>
      <c r="OZU57" s="2"/>
      <c r="OZV57" s="2"/>
      <c r="OZW57" s="2"/>
      <c r="OZX57" s="2"/>
      <c r="OZY57" s="2"/>
      <c r="OZZ57" s="2"/>
      <c r="PAA57" s="2"/>
      <c r="PAB57" s="2"/>
      <c r="PAC57" s="2"/>
      <c r="PAD57" s="2"/>
      <c r="PAE57" s="2"/>
      <c r="PAF57" s="2"/>
      <c r="PAG57" s="2"/>
      <c r="PAH57" s="2"/>
      <c r="PAI57" s="2"/>
      <c r="PAJ57" s="2"/>
      <c r="PAK57" s="2"/>
      <c r="PAL57" s="2"/>
      <c r="PAM57" s="2"/>
      <c r="PAN57" s="2"/>
      <c r="PAO57" s="2"/>
      <c r="PAP57" s="2"/>
      <c r="PAQ57" s="2"/>
      <c r="PAR57" s="2"/>
      <c r="PAS57" s="2"/>
      <c r="PAT57" s="2"/>
      <c r="PAU57" s="2"/>
      <c r="PAV57" s="2"/>
      <c r="PAW57" s="2"/>
      <c r="PAX57" s="2"/>
      <c r="PAY57" s="2"/>
      <c r="PAZ57" s="2"/>
      <c r="PBA57" s="2"/>
      <c r="PBB57" s="2"/>
      <c r="PBC57" s="2"/>
      <c r="PBD57" s="2"/>
      <c r="PBE57" s="2"/>
      <c r="PBF57" s="2"/>
      <c r="PBG57" s="2"/>
      <c r="PBH57" s="2"/>
      <c r="PBI57" s="2"/>
      <c r="PBJ57" s="2"/>
      <c r="PBK57" s="2"/>
      <c r="PBL57" s="2"/>
      <c r="PBM57" s="2"/>
      <c r="PBN57" s="2"/>
      <c r="PBO57" s="2"/>
      <c r="PBP57" s="2"/>
      <c r="PBQ57" s="2"/>
      <c r="PBR57" s="2"/>
      <c r="PBS57" s="2"/>
      <c r="PBT57" s="2"/>
      <c r="PBU57" s="2"/>
      <c r="PBV57" s="2"/>
      <c r="PBW57" s="2"/>
      <c r="PBX57" s="2"/>
      <c r="PBY57" s="2"/>
      <c r="PBZ57" s="2"/>
      <c r="PCA57" s="2"/>
      <c r="PCB57" s="2"/>
      <c r="PCC57" s="2"/>
      <c r="PCD57" s="2"/>
      <c r="PCE57" s="2"/>
      <c r="PCF57" s="2"/>
      <c r="PCG57" s="2"/>
      <c r="PCH57" s="2"/>
      <c r="PCI57" s="2"/>
      <c r="PCJ57" s="2"/>
      <c r="PCK57" s="2"/>
      <c r="PCL57" s="2"/>
      <c r="PCM57" s="2"/>
      <c r="PCN57" s="2"/>
      <c r="PCO57" s="2"/>
      <c r="PCP57" s="2"/>
      <c r="PCQ57" s="2"/>
      <c r="PCR57" s="2"/>
      <c r="PCS57" s="2"/>
      <c r="PCT57" s="2"/>
      <c r="PCU57" s="2"/>
      <c r="PCV57" s="2"/>
      <c r="PCW57" s="2"/>
      <c r="PCX57" s="2"/>
      <c r="PCY57" s="2"/>
      <c r="PCZ57" s="2"/>
      <c r="PDA57" s="2"/>
      <c r="PDB57" s="2"/>
      <c r="PDC57" s="2"/>
      <c r="PDD57" s="2"/>
      <c r="PDE57" s="2"/>
      <c r="PDF57" s="2"/>
      <c r="PDG57" s="2"/>
      <c r="PDH57" s="2"/>
      <c r="PDI57" s="2"/>
      <c r="PDJ57" s="2"/>
      <c r="PDK57" s="2"/>
      <c r="PDL57" s="2"/>
      <c r="PDM57" s="2"/>
      <c r="PDN57" s="2"/>
      <c r="PDO57" s="2"/>
      <c r="PDP57" s="2"/>
      <c r="PDQ57" s="2"/>
      <c r="PDR57" s="2"/>
      <c r="PDS57" s="2"/>
      <c r="PDT57" s="2"/>
      <c r="PDU57" s="2"/>
      <c r="PDV57" s="2"/>
      <c r="PDW57" s="2"/>
      <c r="PDX57" s="2"/>
      <c r="PDY57" s="2"/>
      <c r="PDZ57" s="2"/>
      <c r="PEA57" s="2"/>
      <c r="PEB57" s="2"/>
      <c r="PEC57" s="2"/>
      <c r="PED57" s="2"/>
      <c r="PEE57" s="2"/>
      <c r="PEF57" s="2"/>
      <c r="PEG57" s="2"/>
      <c r="PEH57" s="2"/>
      <c r="PEI57" s="2"/>
      <c r="PEJ57" s="2"/>
      <c r="PEK57" s="2"/>
      <c r="PEL57" s="2"/>
      <c r="PEM57" s="2"/>
      <c r="PEN57" s="2"/>
      <c r="PEO57" s="2"/>
      <c r="PEP57" s="2"/>
      <c r="PEQ57" s="2"/>
      <c r="PER57" s="2"/>
      <c r="PES57" s="2"/>
      <c r="PET57" s="2"/>
      <c r="PEU57" s="2"/>
      <c r="PEV57" s="2"/>
      <c r="PEW57" s="2"/>
      <c r="PEX57" s="2"/>
      <c r="PEY57" s="2"/>
      <c r="PEZ57" s="2"/>
      <c r="PFA57" s="2"/>
      <c r="PFB57" s="2"/>
      <c r="PFC57" s="2"/>
      <c r="PFD57" s="2"/>
      <c r="PFE57" s="2"/>
      <c r="PFF57" s="2"/>
      <c r="PFG57" s="2"/>
      <c r="PFH57" s="2"/>
      <c r="PFI57" s="2"/>
      <c r="PFJ57" s="2"/>
      <c r="PFK57" s="2"/>
      <c r="PFL57" s="2"/>
      <c r="PFM57" s="2"/>
      <c r="PFN57" s="2"/>
      <c r="PFO57" s="2"/>
      <c r="PFP57" s="2"/>
      <c r="PFQ57" s="2"/>
      <c r="PFR57" s="2"/>
      <c r="PFS57" s="2"/>
      <c r="PFT57" s="2"/>
      <c r="PFU57" s="2"/>
      <c r="PFV57" s="2"/>
      <c r="PFW57" s="2"/>
      <c r="PFX57" s="2"/>
      <c r="PFY57" s="2"/>
      <c r="PFZ57" s="2"/>
      <c r="PGA57" s="2"/>
      <c r="PGB57" s="2"/>
      <c r="PGC57" s="2"/>
      <c r="PGD57" s="2"/>
      <c r="PGE57" s="2"/>
      <c r="PGF57" s="2"/>
      <c r="PGG57" s="2"/>
      <c r="PGH57" s="2"/>
      <c r="PGI57" s="2"/>
      <c r="PGJ57" s="2"/>
      <c r="PGK57" s="2"/>
      <c r="PGL57" s="2"/>
      <c r="PGM57" s="2"/>
      <c r="PGN57" s="2"/>
      <c r="PGO57" s="2"/>
      <c r="PGP57" s="2"/>
      <c r="PGQ57" s="2"/>
      <c r="PGR57" s="2"/>
      <c r="PGS57" s="2"/>
      <c r="PGT57" s="2"/>
      <c r="PGU57" s="2"/>
      <c r="PGV57" s="2"/>
      <c r="PGW57" s="2"/>
      <c r="PGX57" s="2"/>
      <c r="PGY57" s="2"/>
      <c r="PGZ57" s="2"/>
      <c r="PHA57" s="2"/>
      <c r="PHB57" s="2"/>
      <c r="PHC57" s="2"/>
      <c r="PHD57" s="2"/>
      <c r="PHE57" s="2"/>
      <c r="PHF57" s="2"/>
      <c r="PHG57" s="2"/>
      <c r="PHH57" s="2"/>
      <c r="PHI57" s="2"/>
      <c r="PHJ57" s="2"/>
      <c r="PHK57" s="2"/>
      <c r="PHL57" s="2"/>
      <c r="PHM57" s="2"/>
      <c r="PHN57" s="2"/>
      <c r="PHO57" s="2"/>
      <c r="PHP57" s="2"/>
      <c r="PHQ57" s="2"/>
      <c r="PHR57" s="2"/>
      <c r="PHS57" s="2"/>
      <c r="PHT57" s="2"/>
      <c r="PHU57" s="2"/>
      <c r="PHV57" s="2"/>
      <c r="PHW57" s="2"/>
      <c r="PHX57" s="2"/>
      <c r="PHY57" s="2"/>
      <c r="PHZ57" s="2"/>
      <c r="PIA57" s="2"/>
      <c r="PIB57" s="2"/>
      <c r="PIC57" s="2"/>
      <c r="PID57" s="2"/>
      <c r="PIE57" s="2"/>
      <c r="PIF57" s="2"/>
      <c r="PIG57" s="2"/>
      <c r="PIH57" s="2"/>
      <c r="PII57" s="2"/>
      <c r="PIJ57" s="2"/>
      <c r="PIK57" s="2"/>
      <c r="PIL57" s="2"/>
      <c r="PIM57" s="2"/>
      <c r="PIN57" s="2"/>
      <c r="PIO57" s="2"/>
      <c r="PIP57" s="2"/>
      <c r="PIQ57" s="2"/>
      <c r="PIR57" s="2"/>
      <c r="PIS57" s="2"/>
      <c r="PIT57" s="2"/>
      <c r="PIU57" s="2"/>
      <c r="PIV57" s="2"/>
      <c r="PIW57" s="2"/>
      <c r="PIX57" s="2"/>
      <c r="PIY57" s="2"/>
      <c r="PIZ57" s="2"/>
      <c r="PJA57" s="2"/>
      <c r="PJB57" s="2"/>
      <c r="PJC57" s="2"/>
      <c r="PJD57" s="2"/>
      <c r="PJE57" s="2"/>
      <c r="PJF57" s="2"/>
      <c r="PJG57" s="2"/>
      <c r="PJH57" s="2"/>
      <c r="PJI57" s="2"/>
      <c r="PJJ57" s="2"/>
      <c r="PJK57" s="2"/>
      <c r="PJL57" s="2"/>
      <c r="PJM57" s="2"/>
      <c r="PJN57" s="2"/>
      <c r="PJO57" s="2"/>
      <c r="PJP57" s="2"/>
      <c r="PJQ57" s="2"/>
      <c r="PJR57" s="2"/>
      <c r="PJS57" s="2"/>
      <c r="PJT57" s="2"/>
      <c r="PJU57" s="2"/>
      <c r="PJV57" s="2"/>
      <c r="PJW57" s="2"/>
      <c r="PJX57" s="2"/>
      <c r="PJY57" s="2"/>
      <c r="PJZ57" s="2"/>
      <c r="PKA57" s="2"/>
      <c r="PKB57" s="2"/>
      <c r="PKC57" s="2"/>
      <c r="PKD57" s="2"/>
      <c r="PKE57" s="2"/>
      <c r="PKF57" s="2"/>
      <c r="PKG57" s="2"/>
      <c r="PKH57" s="2"/>
      <c r="PKI57" s="2"/>
      <c r="PKJ57" s="2"/>
      <c r="PKK57" s="2"/>
      <c r="PKL57" s="2"/>
      <c r="PKM57" s="2"/>
      <c r="PKN57" s="2"/>
      <c r="PKO57" s="2"/>
      <c r="PKP57" s="2"/>
      <c r="PKQ57" s="2"/>
      <c r="PKR57" s="2"/>
      <c r="PKS57" s="2"/>
      <c r="PKT57" s="2"/>
      <c r="PKU57" s="2"/>
      <c r="PKV57" s="2"/>
      <c r="PKW57" s="2"/>
      <c r="PKX57" s="2"/>
      <c r="PKY57" s="2"/>
      <c r="PKZ57" s="2"/>
      <c r="PLA57" s="2"/>
      <c r="PLB57" s="2"/>
      <c r="PLC57" s="2"/>
      <c r="PLD57" s="2"/>
      <c r="PLE57" s="2"/>
      <c r="PLF57" s="2"/>
      <c r="PLG57" s="2"/>
      <c r="PLH57" s="2"/>
      <c r="PLI57" s="2"/>
      <c r="PLJ57" s="2"/>
      <c r="PLK57" s="2"/>
      <c r="PLL57" s="2"/>
      <c r="PLM57" s="2"/>
      <c r="PLN57" s="2"/>
      <c r="PLO57" s="2"/>
      <c r="PLP57" s="2"/>
      <c r="PLQ57" s="2"/>
      <c r="PLR57" s="2"/>
      <c r="PLS57" s="2"/>
      <c r="PLT57" s="2"/>
      <c r="PLU57" s="2"/>
      <c r="PLV57" s="2"/>
      <c r="PLW57" s="2"/>
      <c r="PLX57" s="2"/>
      <c r="PLY57" s="2"/>
      <c r="PLZ57" s="2"/>
      <c r="PMA57" s="2"/>
      <c r="PMB57" s="2"/>
      <c r="PMC57" s="2"/>
      <c r="PMD57" s="2"/>
      <c r="PME57" s="2"/>
      <c r="PMF57" s="2"/>
      <c r="PMG57" s="2"/>
      <c r="PMH57" s="2"/>
      <c r="PMI57" s="2"/>
      <c r="PMJ57" s="2"/>
      <c r="PMK57" s="2"/>
      <c r="PML57" s="2"/>
      <c r="PMM57" s="2"/>
      <c r="PMN57" s="2"/>
      <c r="PMO57" s="2"/>
      <c r="PMP57" s="2"/>
      <c r="PMQ57" s="2"/>
      <c r="PMR57" s="2"/>
      <c r="PMS57" s="2"/>
      <c r="PMT57" s="2"/>
      <c r="PMU57" s="2"/>
      <c r="PMV57" s="2"/>
      <c r="PMW57" s="2"/>
      <c r="PMX57" s="2"/>
      <c r="PMY57" s="2"/>
      <c r="PMZ57" s="2"/>
      <c r="PNA57" s="2"/>
      <c r="PNB57" s="2"/>
      <c r="PNC57" s="2"/>
      <c r="PND57" s="2"/>
      <c r="PNE57" s="2"/>
      <c r="PNF57" s="2"/>
      <c r="PNG57" s="2"/>
      <c r="PNH57" s="2"/>
      <c r="PNI57" s="2"/>
      <c r="PNJ57" s="2"/>
      <c r="PNK57" s="2"/>
      <c r="PNL57" s="2"/>
      <c r="PNM57" s="2"/>
      <c r="PNN57" s="2"/>
      <c r="PNO57" s="2"/>
      <c r="PNP57" s="2"/>
      <c r="PNQ57" s="2"/>
      <c r="PNR57" s="2"/>
      <c r="PNS57" s="2"/>
      <c r="PNT57" s="2"/>
      <c r="PNU57" s="2"/>
      <c r="PNV57" s="2"/>
      <c r="PNW57" s="2"/>
      <c r="PNX57" s="2"/>
      <c r="PNY57" s="2"/>
      <c r="PNZ57" s="2"/>
      <c r="POA57" s="2"/>
      <c r="POB57" s="2"/>
      <c r="POC57" s="2"/>
      <c r="POD57" s="2"/>
      <c r="POE57" s="2"/>
      <c r="POF57" s="2"/>
      <c r="POG57" s="2"/>
      <c r="POH57" s="2"/>
      <c r="POI57" s="2"/>
      <c r="POJ57" s="2"/>
      <c r="POK57" s="2"/>
      <c r="POL57" s="2"/>
      <c r="POM57" s="2"/>
      <c r="PON57" s="2"/>
      <c r="POO57" s="2"/>
      <c r="POP57" s="2"/>
      <c r="POQ57" s="2"/>
      <c r="POR57" s="2"/>
      <c r="POS57" s="2"/>
      <c r="POT57" s="2"/>
      <c r="POU57" s="2"/>
      <c r="POV57" s="2"/>
      <c r="POW57" s="2"/>
      <c r="POX57" s="2"/>
      <c r="POY57" s="2"/>
      <c r="POZ57" s="2"/>
      <c r="PPA57" s="2"/>
      <c r="PPB57" s="2"/>
      <c r="PPC57" s="2"/>
      <c r="PPD57" s="2"/>
      <c r="PPE57" s="2"/>
      <c r="PPF57" s="2"/>
      <c r="PPG57" s="2"/>
      <c r="PPH57" s="2"/>
      <c r="PPI57" s="2"/>
      <c r="PPJ57" s="2"/>
      <c r="PPK57" s="2"/>
      <c r="PPL57" s="2"/>
      <c r="PPM57" s="2"/>
      <c r="PPN57" s="2"/>
      <c r="PPO57" s="2"/>
      <c r="PPP57" s="2"/>
      <c r="PPQ57" s="2"/>
      <c r="PPR57" s="2"/>
      <c r="PPS57" s="2"/>
      <c r="PPT57" s="2"/>
      <c r="PPU57" s="2"/>
      <c r="PPV57" s="2"/>
      <c r="PPW57" s="2"/>
      <c r="PPX57" s="2"/>
      <c r="PPY57" s="2"/>
      <c r="PPZ57" s="2"/>
      <c r="PQA57" s="2"/>
      <c r="PQB57" s="2"/>
      <c r="PQC57" s="2"/>
      <c r="PQD57" s="2"/>
      <c r="PQE57" s="2"/>
      <c r="PQF57" s="2"/>
      <c r="PQG57" s="2"/>
      <c r="PQH57" s="2"/>
      <c r="PQI57" s="2"/>
      <c r="PQJ57" s="2"/>
      <c r="PQK57" s="2"/>
      <c r="PQL57" s="2"/>
      <c r="PQM57" s="2"/>
      <c r="PQN57" s="2"/>
      <c r="PQO57" s="2"/>
      <c r="PQP57" s="2"/>
      <c r="PQQ57" s="2"/>
      <c r="PQR57" s="2"/>
      <c r="PQS57" s="2"/>
      <c r="PQT57" s="2"/>
      <c r="PQU57" s="2"/>
      <c r="PQV57" s="2"/>
      <c r="PQW57" s="2"/>
      <c r="PQX57" s="2"/>
      <c r="PQY57" s="2"/>
      <c r="PQZ57" s="2"/>
      <c r="PRA57" s="2"/>
      <c r="PRB57" s="2"/>
      <c r="PRC57" s="2"/>
      <c r="PRD57" s="2"/>
      <c r="PRE57" s="2"/>
      <c r="PRF57" s="2"/>
      <c r="PRG57" s="2"/>
      <c r="PRH57" s="2"/>
      <c r="PRI57" s="2"/>
      <c r="PRJ57" s="2"/>
      <c r="PRK57" s="2"/>
      <c r="PRL57" s="2"/>
      <c r="PRM57" s="2"/>
      <c r="PRN57" s="2"/>
      <c r="PRO57" s="2"/>
      <c r="PRP57" s="2"/>
      <c r="PRQ57" s="2"/>
      <c r="PRR57" s="2"/>
      <c r="PRS57" s="2"/>
      <c r="PRT57" s="2"/>
      <c r="PRU57" s="2"/>
      <c r="PRV57" s="2"/>
      <c r="PRW57" s="2"/>
      <c r="PRX57" s="2"/>
      <c r="PRY57" s="2"/>
      <c r="PRZ57" s="2"/>
      <c r="PSA57" s="2"/>
      <c r="PSB57" s="2"/>
      <c r="PSC57" s="2"/>
      <c r="PSD57" s="2"/>
      <c r="PSE57" s="2"/>
      <c r="PSF57" s="2"/>
      <c r="PSG57" s="2"/>
      <c r="PSH57" s="2"/>
      <c r="PSI57" s="2"/>
      <c r="PSJ57" s="2"/>
      <c r="PSK57" s="2"/>
      <c r="PSL57" s="2"/>
      <c r="PSM57" s="2"/>
      <c r="PSN57" s="2"/>
      <c r="PSO57" s="2"/>
      <c r="PSP57" s="2"/>
      <c r="PSQ57" s="2"/>
      <c r="PSR57" s="2"/>
      <c r="PSS57" s="2"/>
      <c r="PST57" s="2"/>
      <c r="PSU57" s="2"/>
      <c r="PSV57" s="2"/>
      <c r="PSW57" s="2"/>
      <c r="PSX57" s="2"/>
      <c r="PSY57" s="2"/>
      <c r="PSZ57" s="2"/>
      <c r="PTA57" s="2"/>
      <c r="PTB57" s="2"/>
      <c r="PTC57" s="2"/>
      <c r="PTD57" s="2"/>
      <c r="PTE57" s="2"/>
      <c r="PTF57" s="2"/>
      <c r="PTG57" s="2"/>
      <c r="PTH57" s="2"/>
      <c r="PTI57" s="2"/>
      <c r="PTJ57" s="2"/>
      <c r="PTK57" s="2"/>
      <c r="PTL57" s="2"/>
      <c r="PTM57" s="2"/>
      <c r="PTN57" s="2"/>
      <c r="PTO57" s="2"/>
      <c r="PTP57" s="2"/>
      <c r="PTQ57" s="2"/>
      <c r="PTR57" s="2"/>
      <c r="PTS57" s="2"/>
      <c r="PTT57" s="2"/>
      <c r="PTU57" s="2"/>
      <c r="PTV57" s="2"/>
      <c r="PTW57" s="2"/>
      <c r="PTX57" s="2"/>
      <c r="PTY57" s="2"/>
      <c r="PTZ57" s="2"/>
      <c r="PUA57" s="2"/>
      <c r="PUB57" s="2"/>
      <c r="PUC57" s="2"/>
      <c r="PUD57" s="2"/>
      <c r="PUE57" s="2"/>
      <c r="PUF57" s="2"/>
      <c r="PUG57" s="2"/>
      <c r="PUH57" s="2"/>
      <c r="PUI57" s="2"/>
      <c r="PUJ57" s="2"/>
      <c r="PUK57" s="2"/>
      <c r="PUL57" s="2"/>
      <c r="PUM57" s="2"/>
      <c r="PUN57" s="2"/>
      <c r="PUO57" s="2"/>
      <c r="PUP57" s="2"/>
      <c r="PUQ57" s="2"/>
      <c r="PUR57" s="2"/>
      <c r="PUS57" s="2"/>
      <c r="PUT57" s="2"/>
      <c r="PUU57" s="2"/>
      <c r="PUV57" s="2"/>
      <c r="PUW57" s="2"/>
      <c r="PUX57" s="2"/>
      <c r="PUY57" s="2"/>
      <c r="PUZ57" s="2"/>
      <c r="PVA57" s="2"/>
      <c r="PVB57" s="2"/>
      <c r="PVC57" s="2"/>
      <c r="PVD57" s="2"/>
      <c r="PVE57" s="2"/>
      <c r="PVF57" s="2"/>
      <c r="PVG57" s="2"/>
      <c r="PVH57" s="2"/>
      <c r="PVI57" s="2"/>
      <c r="PVJ57" s="2"/>
      <c r="PVK57" s="2"/>
      <c r="PVL57" s="2"/>
      <c r="PVM57" s="2"/>
      <c r="PVN57" s="2"/>
      <c r="PVO57" s="2"/>
      <c r="PVP57" s="2"/>
      <c r="PVQ57" s="2"/>
      <c r="PVR57" s="2"/>
      <c r="PVS57" s="2"/>
      <c r="PVT57" s="2"/>
      <c r="PVU57" s="2"/>
      <c r="PVV57" s="2"/>
      <c r="PVW57" s="2"/>
      <c r="PVX57" s="2"/>
      <c r="PVY57" s="2"/>
      <c r="PVZ57" s="2"/>
      <c r="PWA57" s="2"/>
      <c r="PWB57" s="2"/>
      <c r="PWC57" s="2"/>
      <c r="PWD57" s="2"/>
      <c r="PWE57" s="2"/>
      <c r="PWF57" s="2"/>
      <c r="PWG57" s="2"/>
      <c r="PWH57" s="2"/>
      <c r="PWI57" s="2"/>
      <c r="PWJ57" s="2"/>
      <c r="PWK57" s="2"/>
      <c r="PWL57" s="2"/>
      <c r="PWM57" s="2"/>
      <c r="PWN57" s="2"/>
      <c r="PWO57" s="2"/>
      <c r="PWP57" s="2"/>
      <c r="PWQ57" s="2"/>
      <c r="PWR57" s="2"/>
      <c r="PWS57" s="2"/>
      <c r="PWT57" s="2"/>
      <c r="PWU57" s="2"/>
      <c r="PWV57" s="2"/>
      <c r="PWW57" s="2"/>
      <c r="PWX57" s="2"/>
      <c r="PWY57" s="2"/>
      <c r="PWZ57" s="2"/>
      <c r="PXA57" s="2"/>
      <c r="PXB57" s="2"/>
      <c r="PXC57" s="2"/>
      <c r="PXD57" s="2"/>
      <c r="PXE57" s="2"/>
      <c r="PXF57" s="2"/>
      <c r="PXG57" s="2"/>
      <c r="PXH57" s="2"/>
      <c r="PXI57" s="2"/>
      <c r="PXJ57" s="2"/>
      <c r="PXK57" s="2"/>
      <c r="PXL57" s="2"/>
      <c r="PXM57" s="2"/>
      <c r="PXN57" s="2"/>
      <c r="PXO57" s="2"/>
      <c r="PXP57" s="2"/>
      <c r="PXQ57" s="2"/>
      <c r="PXR57" s="2"/>
      <c r="PXS57" s="2"/>
      <c r="PXT57" s="2"/>
      <c r="PXU57" s="2"/>
      <c r="PXV57" s="2"/>
      <c r="PXW57" s="2"/>
      <c r="PXX57" s="2"/>
      <c r="PXY57" s="2"/>
      <c r="PXZ57" s="2"/>
      <c r="PYA57" s="2"/>
      <c r="PYB57" s="2"/>
      <c r="PYC57" s="2"/>
      <c r="PYD57" s="2"/>
      <c r="PYE57" s="2"/>
      <c r="PYF57" s="2"/>
      <c r="PYG57" s="2"/>
      <c r="PYH57" s="2"/>
      <c r="PYI57" s="2"/>
      <c r="PYJ57" s="2"/>
      <c r="PYK57" s="2"/>
      <c r="PYL57" s="2"/>
      <c r="PYM57" s="2"/>
      <c r="PYN57" s="2"/>
      <c r="PYO57" s="2"/>
      <c r="PYP57" s="2"/>
      <c r="PYQ57" s="2"/>
      <c r="PYR57" s="2"/>
      <c r="PYS57" s="2"/>
      <c r="PYT57" s="2"/>
      <c r="PYU57" s="2"/>
      <c r="PYV57" s="2"/>
      <c r="PYW57" s="2"/>
      <c r="PYX57" s="2"/>
      <c r="PYY57" s="2"/>
      <c r="PYZ57" s="2"/>
      <c r="PZA57" s="2"/>
      <c r="PZB57" s="2"/>
      <c r="PZC57" s="2"/>
      <c r="PZD57" s="2"/>
      <c r="PZE57" s="2"/>
      <c r="PZF57" s="2"/>
      <c r="PZG57" s="2"/>
      <c r="PZH57" s="2"/>
      <c r="PZI57" s="2"/>
      <c r="PZJ57" s="2"/>
      <c r="PZK57" s="2"/>
      <c r="PZL57" s="2"/>
      <c r="PZM57" s="2"/>
      <c r="PZN57" s="2"/>
      <c r="PZO57" s="2"/>
      <c r="PZP57" s="2"/>
      <c r="PZQ57" s="2"/>
      <c r="PZR57" s="2"/>
      <c r="PZS57" s="2"/>
      <c r="PZT57" s="2"/>
      <c r="PZU57" s="2"/>
      <c r="PZV57" s="2"/>
      <c r="PZW57" s="2"/>
      <c r="PZX57" s="2"/>
      <c r="PZY57" s="2"/>
      <c r="PZZ57" s="2"/>
      <c r="QAA57" s="2"/>
      <c r="QAB57" s="2"/>
      <c r="QAC57" s="2"/>
      <c r="QAD57" s="2"/>
      <c r="QAE57" s="2"/>
      <c r="QAF57" s="2"/>
      <c r="QAG57" s="2"/>
      <c r="QAH57" s="2"/>
      <c r="QAI57" s="2"/>
      <c r="QAJ57" s="2"/>
      <c r="QAK57" s="2"/>
      <c r="QAL57" s="2"/>
      <c r="QAM57" s="2"/>
      <c r="QAN57" s="2"/>
      <c r="QAO57" s="2"/>
      <c r="QAP57" s="2"/>
      <c r="QAQ57" s="2"/>
      <c r="QAR57" s="2"/>
      <c r="QAS57" s="2"/>
      <c r="QAT57" s="2"/>
      <c r="QAU57" s="2"/>
      <c r="QAV57" s="2"/>
      <c r="QAW57" s="2"/>
      <c r="QAX57" s="2"/>
      <c r="QAY57" s="2"/>
      <c r="QAZ57" s="2"/>
      <c r="QBA57" s="2"/>
      <c r="QBB57" s="2"/>
      <c r="QBC57" s="2"/>
      <c r="QBD57" s="2"/>
      <c r="QBE57" s="2"/>
      <c r="QBF57" s="2"/>
      <c r="QBG57" s="2"/>
      <c r="QBH57" s="2"/>
      <c r="QBI57" s="2"/>
      <c r="QBJ57" s="2"/>
      <c r="QBK57" s="2"/>
      <c r="QBL57" s="2"/>
      <c r="QBM57" s="2"/>
      <c r="QBN57" s="2"/>
      <c r="QBO57" s="2"/>
      <c r="QBP57" s="2"/>
      <c r="QBQ57" s="2"/>
      <c r="QBR57" s="2"/>
      <c r="QBS57" s="2"/>
      <c r="QBT57" s="2"/>
      <c r="QBU57" s="2"/>
      <c r="QBV57" s="2"/>
      <c r="QBW57" s="2"/>
      <c r="QBX57" s="2"/>
      <c r="QBY57" s="2"/>
      <c r="QBZ57" s="2"/>
      <c r="QCA57" s="2"/>
      <c r="QCB57" s="2"/>
      <c r="QCC57" s="2"/>
      <c r="QCD57" s="2"/>
      <c r="QCE57" s="2"/>
      <c r="QCF57" s="2"/>
      <c r="QCG57" s="2"/>
      <c r="QCH57" s="2"/>
      <c r="QCI57" s="2"/>
      <c r="QCJ57" s="2"/>
      <c r="QCK57" s="2"/>
      <c r="QCL57" s="2"/>
      <c r="QCM57" s="2"/>
      <c r="QCN57" s="2"/>
      <c r="QCO57" s="2"/>
      <c r="QCP57" s="2"/>
      <c r="QCQ57" s="2"/>
      <c r="QCR57" s="2"/>
      <c r="QCS57" s="2"/>
      <c r="QCT57" s="2"/>
      <c r="QCU57" s="2"/>
      <c r="QCV57" s="2"/>
      <c r="QCW57" s="2"/>
      <c r="QCX57" s="2"/>
      <c r="QCY57" s="2"/>
      <c r="QCZ57" s="2"/>
      <c r="QDA57" s="2"/>
      <c r="QDB57" s="2"/>
      <c r="QDC57" s="2"/>
      <c r="QDD57" s="2"/>
      <c r="QDE57" s="2"/>
      <c r="QDF57" s="2"/>
      <c r="QDG57" s="2"/>
      <c r="QDH57" s="2"/>
      <c r="QDI57" s="2"/>
      <c r="QDJ57" s="2"/>
      <c r="QDK57" s="2"/>
      <c r="QDL57" s="2"/>
      <c r="QDM57" s="2"/>
      <c r="QDN57" s="2"/>
      <c r="QDO57" s="2"/>
      <c r="QDP57" s="2"/>
      <c r="QDQ57" s="2"/>
      <c r="QDR57" s="2"/>
      <c r="QDS57" s="2"/>
      <c r="QDT57" s="2"/>
      <c r="QDU57" s="2"/>
      <c r="QDV57" s="2"/>
      <c r="QDW57" s="2"/>
      <c r="QDX57" s="2"/>
      <c r="QDY57" s="2"/>
      <c r="QDZ57" s="2"/>
      <c r="QEA57" s="2"/>
      <c r="QEB57" s="2"/>
      <c r="QEC57" s="2"/>
      <c r="QED57" s="2"/>
      <c r="QEE57" s="2"/>
      <c r="QEF57" s="2"/>
      <c r="QEG57" s="2"/>
      <c r="QEH57" s="2"/>
      <c r="QEI57" s="2"/>
      <c r="QEJ57" s="2"/>
      <c r="QEK57" s="2"/>
      <c r="QEL57" s="2"/>
      <c r="QEM57" s="2"/>
      <c r="QEN57" s="2"/>
      <c r="QEO57" s="2"/>
      <c r="QEP57" s="2"/>
      <c r="QEQ57" s="2"/>
      <c r="QER57" s="2"/>
      <c r="QES57" s="2"/>
      <c r="QET57" s="2"/>
      <c r="QEU57" s="2"/>
      <c r="QEV57" s="2"/>
      <c r="QEW57" s="2"/>
      <c r="QEX57" s="2"/>
      <c r="QEY57" s="2"/>
      <c r="QEZ57" s="2"/>
      <c r="QFA57" s="2"/>
      <c r="QFB57" s="2"/>
      <c r="QFC57" s="2"/>
      <c r="QFD57" s="2"/>
      <c r="QFE57" s="2"/>
      <c r="QFF57" s="2"/>
      <c r="QFG57" s="2"/>
      <c r="QFH57" s="2"/>
      <c r="QFI57" s="2"/>
      <c r="QFJ57" s="2"/>
      <c r="QFK57" s="2"/>
      <c r="QFL57" s="2"/>
      <c r="QFM57" s="2"/>
      <c r="QFN57" s="2"/>
      <c r="QFO57" s="2"/>
      <c r="QFP57" s="2"/>
      <c r="QFQ57" s="2"/>
      <c r="QFR57" s="2"/>
      <c r="QFS57" s="2"/>
      <c r="QFT57" s="2"/>
      <c r="QFU57" s="2"/>
      <c r="QFV57" s="2"/>
      <c r="QFW57" s="2"/>
      <c r="QFX57" s="2"/>
      <c r="QFY57" s="2"/>
      <c r="QFZ57" s="2"/>
      <c r="QGA57" s="2"/>
      <c r="QGB57" s="2"/>
      <c r="QGC57" s="2"/>
      <c r="QGD57" s="2"/>
      <c r="QGE57" s="2"/>
      <c r="QGF57" s="2"/>
      <c r="QGG57" s="2"/>
      <c r="QGH57" s="2"/>
      <c r="QGI57" s="2"/>
      <c r="QGJ57" s="2"/>
      <c r="QGK57" s="2"/>
      <c r="QGL57" s="2"/>
      <c r="QGM57" s="2"/>
      <c r="QGN57" s="2"/>
      <c r="QGO57" s="2"/>
      <c r="QGP57" s="2"/>
      <c r="QGQ57" s="2"/>
      <c r="QGR57" s="2"/>
      <c r="QGS57" s="2"/>
      <c r="QGT57" s="2"/>
      <c r="QGU57" s="2"/>
      <c r="QGV57" s="2"/>
      <c r="QGW57" s="2"/>
      <c r="QGX57" s="2"/>
      <c r="QGY57" s="2"/>
      <c r="QGZ57" s="2"/>
      <c r="QHA57" s="2"/>
      <c r="QHB57" s="2"/>
      <c r="QHC57" s="2"/>
      <c r="QHD57" s="2"/>
      <c r="QHE57" s="2"/>
      <c r="QHF57" s="2"/>
      <c r="QHG57" s="2"/>
      <c r="QHH57" s="2"/>
      <c r="QHI57" s="2"/>
      <c r="QHJ57" s="2"/>
      <c r="QHK57" s="2"/>
      <c r="QHL57" s="2"/>
      <c r="QHM57" s="2"/>
      <c r="QHN57" s="2"/>
      <c r="QHO57" s="2"/>
      <c r="QHP57" s="2"/>
      <c r="QHQ57" s="2"/>
      <c r="QHR57" s="2"/>
      <c r="QHS57" s="2"/>
      <c r="QHT57" s="2"/>
      <c r="QHU57" s="2"/>
      <c r="QHV57" s="2"/>
      <c r="QHW57" s="2"/>
      <c r="QHX57" s="2"/>
      <c r="QHY57" s="2"/>
      <c r="QHZ57" s="2"/>
      <c r="QIA57" s="2"/>
      <c r="QIB57" s="2"/>
      <c r="QIC57" s="2"/>
      <c r="QID57" s="2"/>
      <c r="QIE57" s="2"/>
      <c r="QIF57" s="2"/>
      <c r="QIG57" s="2"/>
      <c r="QIH57" s="2"/>
      <c r="QII57" s="2"/>
      <c r="QIJ57" s="2"/>
      <c r="QIK57" s="2"/>
      <c r="QIL57" s="2"/>
      <c r="QIM57" s="2"/>
      <c r="QIN57" s="2"/>
      <c r="QIO57" s="2"/>
      <c r="QIP57" s="2"/>
      <c r="QIQ57" s="2"/>
      <c r="QIR57" s="2"/>
      <c r="QIS57" s="2"/>
      <c r="QIT57" s="2"/>
      <c r="QIU57" s="2"/>
      <c r="QIV57" s="2"/>
      <c r="QIW57" s="2"/>
      <c r="QIX57" s="2"/>
      <c r="QIY57" s="2"/>
      <c r="QIZ57" s="2"/>
      <c r="QJA57" s="2"/>
      <c r="QJB57" s="2"/>
      <c r="QJC57" s="2"/>
      <c r="QJD57" s="2"/>
      <c r="QJE57" s="2"/>
      <c r="QJF57" s="2"/>
      <c r="QJG57" s="2"/>
      <c r="QJH57" s="2"/>
      <c r="QJI57" s="2"/>
      <c r="QJJ57" s="2"/>
      <c r="QJK57" s="2"/>
      <c r="QJL57" s="2"/>
      <c r="QJM57" s="2"/>
      <c r="QJN57" s="2"/>
      <c r="QJO57" s="2"/>
      <c r="QJP57" s="2"/>
      <c r="QJQ57" s="2"/>
      <c r="QJR57" s="2"/>
      <c r="QJS57" s="2"/>
      <c r="QJT57" s="2"/>
      <c r="QJU57" s="2"/>
      <c r="QJV57" s="2"/>
      <c r="QJW57" s="2"/>
      <c r="QJX57" s="2"/>
      <c r="QJY57" s="2"/>
      <c r="QJZ57" s="2"/>
      <c r="QKA57" s="2"/>
      <c r="QKB57" s="2"/>
      <c r="QKC57" s="2"/>
      <c r="QKD57" s="2"/>
      <c r="QKE57" s="2"/>
      <c r="QKF57" s="2"/>
      <c r="QKG57" s="2"/>
      <c r="QKH57" s="2"/>
      <c r="QKI57" s="2"/>
      <c r="QKJ57" s="2"/>
      <c r="QKK57" s="2"/>
      <c r="QKL57" s="2"/>
      <c r="QKM57" s="2"/>
      <c r="QKN57" s="2"/>
      <c r="QKO57" s="2"/>
      <c r="QKP57" s="2"/>
      <c r="QKQ57" s="2"/>
      <c r="QKR57" s="2"/>
      <c r="QKS57" s="2"/>
      <c r="QKT57" s="2"/>
      <c r="QKU57" s="2"/>
      <c r="QKV57" s="2"/>
      <c r="QKW57" s="2"/>
      <c r="QKX57" s="2"/>
      <c r="QKY57" s="2"/>
      <c r="QKZ57" s="2"/>
      <c r="QLA57" s="2"/>
      <c r="QLB57" s="2"/>
      <c r="QLC57" s="2"/>
      <c r="QLD57" s="2"/>
      <c r="QLE57" s="2"/>
      <c r="QLF57" s="2"/>
      <c r="QLG57" s="2"/>
      <c r="QLH57" s="2"/>
      <c r="QLI57" s="2"/>
      <c r="QLJ57" s="2"/>
      <c r="QLK57" s="2"/>
      <c r="QLL57" s="2"/>
      <c r="QLM57" s="2"/>
      <c r="QLN57" s="2"/>
      <c r="QLO57" s="2"/>
      <c r="QLP57" s="2"/>
      <c r="QLQ57" s="2"/>
      <c r="QLR57" s="2"/>
      <c r="QLS57" s="2"/>
      <c r="QLT57" s="2"/>
      <c r="QLU57" s="2"/>
      <c r="QLV57" s="2"/>
      <c r="QLW57" s="2"/>
      <c r="QLX57" s="2"/>
      <c r="QLY57" s="2"/>
      <c r="QLZ57" s="2"/>
      <c r="QMA57" s="2"/>
      <c r="QMB57" s="2"/>
      <c r="QMC57" s="2"/>
      <c r="QMD57" s="2"/>
      <c r="QME57" s="2"/>
      <c r="QMF57" s="2"/>
      <c r="QMG57" s="2"/>
      <c r="QMH57" s="2"/>
      <c r="QMI57" s="2"/>
      <c r="QMJ57" s="2"/>
      <c r="QMK57" s="2"/>
      <c r="QML57" s="2"/>
      <c r="QMM57" s="2"/>
      <c r="QMN57" s="2"/>
      <c r="QMO57" s="2"/>
      <c r="QMP57" s="2"/>
      <c r="QMQ57" s="2"/>
      <c r="QMR57" s="2"/>
      <c r="QMS57" s="2"/>
      <c r="QMT57" s="2"/>
      <c r="QMU57" s="2"/>
      <c r="QMV57" s="2"/>
      <c r="QMW57" s="2"/>
      <c r="QMX57" s="2"/>
      <c r="QMY57" s="2"/>
      <c r="QMZ57" s="2"/>
      <c r="QNA57" s="2"/>
      <c r="QNB57" s="2"/>
      <c r="QNC57" s="2"/>
      <c r="QND57" s="2"/>
      <c r="QNE57" s="2"/>
      <c r="QNF57" s="2"/>
      <c r="QNG57" s="2"/>
      <c r="QNH57" s="2"/>
      <c r="QNI57" s="2"/>
      <c r="QNJ57" s="2"/>
      <c r="QNK57" s="2"/>
      <c r="QNL57" s="2"/>
      <c r="QNM57" s="2"/>
      <c r="QNN57" s="2"/>
      <c r="QNO57" s="2"/>
      <c r="QNP57" s="2"/>
      <c r="QNQ57" s="2"/>
      <c r="QNR57" s="2"/>
      <c r="QNS57" s="2"/>
      <c r="QNT57" s="2"/>
      <c r="QNU57" s="2"/>
      <c r="QNV57" s="2"/>
      <c r="QNW57" s="2"/>
      <c r="QNX57" s="2"/>
      <c r="QNY57" s="2"/>
      <c r="QNZ57" s="2"/>
      <c r="QOA57" s="2"/>
      <c r="QOB57" s="2"/>
      <c r="QOC57" s="2"/>
      <c r="QOD57" s="2"/>
      <c r="QOE57" s="2"/>
      <c r="QOF57" s="2"/>
      <c r="QOG57" s="2"/>
      <c r="QOH57" s="2"/>
      <c r="QOI57" s="2"/>
      <c r="QOJ57" s="2"/>
      <c r="QOK57" s="2"/>
      <c r="QOL57" s="2"/>
      <c r="QOM57" s="2"/>
      <c r="QON57" s="2"/>
      <c r="QOO57" s="2"/>
      <c r="QOP57" s="2"/>
      <c r="QOQ57" s="2"/>
      <c r="QOR57" s="2"/>
      <c r="QOS57" s="2"/>
      <c r="QOT57" s="2"/>
      <c r="QOU57" s="2"/>
      <c r="QOV57" s="2"/>
      <c r="QOW57" s="2"/>
      <c r="QOX57" s="2"/>
      <c r="QOY57" s="2"/>
      <c r="QOZ57" s="2"/>
      <c r="QPA57" s="2"/>
      <c r="QPB57" s="2"/>
      <c r="QPC57" s="2"/>
      <c r="QPD57" s="2"/>
      <c r="QPE57" s="2"/>
      <c r="QPF57" s="2"/>
      <c r="QPG57" s="2"/>
      <c r="QPH57" s="2"/>
      <c r="QPI57" s="2"/>
      <c r="QPJ57" s="2"/>
      <c r="QPK57" s="2"/>
      <c r="QPL57" s="2"/>
      <c r="QPM57" s="2"/>
      <c r="QPN57" s="2"/>
      <c r="QPO57" s="2"/>
      <c r="QPP57" s="2"/>
      <c r="QPQ57" s="2"/>
      <c r="QPR57" s="2"/>
      <c r="QPS57" s="2"/>
      <c r="QPT57" s="2"/>
      <c r="QPU57" s="2"/>
      <c r="QPV57" s="2"/>
      <c r="QPW57" s="2"/>
      <c r="QPX57" s="2"/>
      <c r="QPY57" s="2"/>
      <c r="QPZ57" s="2"/>
      <c r="QQA57" s="2"/>
      <c r="QQB57" s="2"/>
      <c r="QQC57" s="2"/>
      <c r="QQD57" s="2"/>
      <c r="QQE57" s="2"/>
      <c r="QQF57" s="2"/>
      <c r="QQG57" s="2"/>
      <c r="QQH57" s="2"/>
      <c r="QQI57" s="2"/>
      <c r="QQJ57" s="2"/>
      <c r="QQK57" s="2"/>
      <c r="QQL57" s="2"/>
      <c r="QQM57" s="2"/>
      <c r="QQN57" s="2"/>
      <c r="QQO57" s="2"/>
      <c r="QQP57" s="2"/>
      <c r="QQQ57" s="2"/>
      <c r="QQR57" s="2"/>
      <c r="QQS57" s="2"/>
      <c r="QQT57" s="2"/>
      <c r="QQU57" s="2"/>
      <c r="QQV57" s="2"/>
      <c r="QQW57" s="2"/>
      <c r="QQX57" s="2"/>
      <c r="QQY57" s="2"/>
      <c r="QQZ57" s="2"/>
      <c r="QRA57" s="2"/>
      <c r="QRB57" s="2"/>
      <c r="QRC57" s="2"/>
      <c r="QRD57" s="2"/>
      <c r="QRE57" s="2"/>
      <c r="QRF57" s="2"/>
      <c r="QRG57" s="2"/>
      <c r="QRH57" s="2"/>
      <c r="QRI57" s="2"/>
      <c r="QRJ57" s="2"/>
      <c r="QRK57" s="2"/>
      <c r="QRL57" s="2"/>
      <c r="QRM57" s="2"/>
      <c r="QRN57" s="2"/>
      <c r="QRO57" s="2"/>
      <c r="QRP57" s="2"/>
      <c r="QRQ57" s="2"/>
      <c r="QRR57" s="2"/>
      <c r="QRS57" s="2"/>
      <c r="QRT57" s="2"/>
      <c r="QRU57" s="2"/>
      <c r="QRV57" s="2"/>
      <c r="QRW57" s="2"/>
      <c r="QRX57" s="2"/>
      <c r="QRY57" s="2"/>
      <c r="QRZ57" s="2"/>
      <c r="QSA57" s="2"/>
      <c r="QSB57" s="2"/>
      <c r="QSC57" s="2"/>
      <c r="QSD57" s="2"/>
      <c r="QSE57" s="2"/>
      <c r="QSF57" s="2"/>
      <c r="QSG57" s="2"/>
      <c r="QSH57" s="2"/>
      <c r="QSI57" s="2"/>
      <c r="QSJ57" s="2"/>
      <c r="QSK57" s="2"/>
      <c r="QSL57" s="2"/>
      <c r="QSM57" s="2"/>
      <c r="QSN57" s="2"/>
      <c r="QSO57" s="2"/>
      <c r="QSP57" s="2"/>
      <c r="QSQ57" s="2"/>
      <c r="QSR57" s="2"/>
      <c r="QSS57" s="2"/>
      <c r="QST57" s="2"/>
      <c r="QSU57" s="2"/>
      <c r="QSV57" s="2"/>
      <c r="QSW57" s="2"/>
      <c r="QSX57" s="2"/>
      <c r="QSY57" s="2"/>
      <c r="QSZ57" s="2"/>
      <c r="QTA57" s="2"/>
      <c r="QTB57" s="2"/>
      <c r="QTC57" s="2"/>
      <c r="QTD57" s="2"/>
      <c r="QTE57" s="2"/>
      <c r="QTF57" s="2"/>
      <c r="QTG57" s="2"/>
      <c r="QTH57" s="2"/>
      <c r="QTI57" s="2"/>
      <c r="QTJ57" s="2"/>
      <c r="QTK57" s="2"/>
      <c r="QTL57" s="2"/>
      <c r="QTM57" s="2"/>
      <c r="QTN57" s="2"/>
      <c r="QTO57" s="2"/>
      <c r="QTP57" s="2"/>
      <c r="QTQ57" s="2"/>
      <c r="QTR57" s="2"/>
      <c r="QTS57" s="2"/>
      <c r="QTT57" s="2"/>
      <c r="QTU57" s="2"/>
      <c r="QTV57" s="2"/>
      <c r="QTW57" s="2"/>
      <c r="QTX57" s="2"/>
      <c r="QTY57" s="2"/>
      <c r="QTZ57" s="2"/>
      <c r="QUA57" s="2"/>
      <c r="QUB57" s="2"/>
      <c r="QUC57" s="2"/>
      <c r="QUD57" s="2"/>
      <c r="QUE57" s="2"/>
      <c r="QUF57" s="2"/>
      <c r="QUG57" s="2"/>
      <c r="QUH57" s="2"/>
      <c r="QUI57" s="2"/>
      <c r="QUJ57" s="2"/>
      <c r="QUK57" s="2"/>
      <c r="QUL57" s="2"/>
      <c r="QUM57" s="2"/>
      <c r="QUN57" s="2"/>
      <c r="QUO57" s="2"/>
      <c r="QUP57" s="2"/>
      <c r="QUQ57" s="2"/>
      <c r="QUR57" s="2"/>
      <c r="QUS57" s="2"/>
      <c r="QUT57" s="2"/>
      <c r="QUU57" s="2"/>
      <c r="QUV57" s="2"/>
      <c r="QUW57" s="2"/>
      <c r="QUX57" s="2"/>
      <c r="QUY57" s="2"/>
      <c r="QUZ57" s="2"/>
      <c r="QVA57" s="2"/>
      <c r="QVB57" s="2"/>
      <c r="QVC57" s="2"/>
      <c r="QVD57" s="2"/>
      <c r="QVE57" s="2"/>
      <c r="QVF57" s="2"/>
      <c r="QVG57" s="2"/>
      <c r="QVH57" s="2"/>
      <c r="QVI57" s="2"/>
      <c r="QVJ57" s="2"/>
      <c r="QVK57" s="2"/>
      <c r="QVL57" s="2"/>
      <c r="QVM57" s="2"/>
      <c r="QVN57" s="2"/>
      <c r="QVO57" s="2"/>
      <c r="QVP57" s="2"/>
      <c r="QVQ57" s="2"/>
      <c r="QVR57" s="2"/>
      <c r="QVS57" s="2"/>
      <c r="QVT57" s="2"/>
      <c r="QVU57" s="2"/>
      <c r="QVV57" s="2"/>
      <c r="QVW57" s="2"/>
      <c r="QVX57" s="2"/>
      <c r="QVY57" s="2"/>
      <c r="QVZ57" s="2"/>
      <c r="QWA57" s="2"/>
      <c r="QWB57" s="2"/>
      <c r="QWC57" s="2"/>
      <c r="QWD57" s="2"/>
      <c r="QWE57" s="2"/>
      <c r="QWF57" s="2"/>
      <c r="QWG57" s="2"/>
      <c r="QWH57" s="2"/>
      <c r="QWI57" s="2"/>
      <c r="QWJ57" s="2"/>
      <c r="QWK57" s="2"/>
      <c r="QWL57" s="2"/>
      <c r="QWM57" s="2"/>
      <c r="QWN57" s="2"/>
      <c r="QWO57" s="2"/>
      <c r="QWP57" s="2"/>
      <c r="QWQ57" s="2"/>
      <c r="QWR57" s="2"/>
      <c r="QWS57" s="2"/>
      <c r="QWT57" s="2"/>
      <c r="QWU57" s="2"/>
      <c r="QWV57" s="2"/>
      <c r="QWW57" s="2"/>
      <c r="QWX57" s="2"/>
      <c r="QWY57" s="2"/>
      <c r="QWZ57" s="2"/>
      <c r="QXA57" s="2"/>
      <c r="QXB57" s="2"/>
      <c r="QXC57" s="2"/>
      <c r="QXD57" s="2"/>
      <c r="QXE57" s="2"/>
      <c r="QXF57" s="2"/>
      <c r="QXG57" s="2"/>
      <c r="QXH57" s="2"/>
      <c r="QXI57" s="2"/>
      <c r="QXJ57" s="2"/>
      <c r="QXK57" s="2"/>
      <c r="QXL57" s="2"/>
      <c r="QXM57" s="2"/>
      <c r="QXN57" s="2"/>
      <c r="QXO57" s="2"/>
      <c r="QXP57" s="2"/>
      <c r="QXQ57" s="2"/>
      <c r="QXR57" s="2"/>
      <c r="QXS57" s="2"/>
      <c r="QXT57" s="2"/>
      <c r="QXU57" s="2"/>
      <c r="QXV57" s="2"/>
      <c r="QXW57" s="2"/>
      <c r="QXX57" s="2"/>
      <c r="QXY57" s="2"/>
      <c r="QXZ57" s="2"/>
      <c r="QYA57" s="2"/>
      <c r="QYB57" s="2"/>
      <c r="QYC57" s="2"/>
      <c r="QYD57" s="2"/>
      <c r="QYE57" s="2"/>
      <c r="QYF57" s="2"/>
      <c r="QYG57" s="2"/>
      <c r="QYH57" s="2"/>
      <c r="QYI57" s="2"/>
      <c r="QYJ57" s="2"/>
      <c r="QYK57" s="2"/>
      <c r="QYL57" s="2"/>
      <c r="QYM57" s="2"/>
      <c r="QYN57" s="2"/>
      <c r="QYO57" s="2"/>
      <c r="QYP57" s="2"/>
      <c r="QYQ57" s="2"/>
      <c r="QYR57" s="2"/>
      <c r="QYS57" s="2"/>
      <c r="QYT57" s="2"/>
      <c r="QYU57" s="2"/>
      <c r="QYV57" s="2"/>
      <c r="QYW57" s="2"/>
      <c r="QYX57" s="2"/>
      <c r="QYY57" s="2"/>
      <c r="QYZ57" s="2"/>
      <c r="QZA57" s="2"/>
      <c r="QZB57" s="2"/>
      <c r="QZC57" s="2"/>
      <c r="QZD57" s="2"/>
      <c r="QZE57" s="2"/>
      <c r="QZF57" s="2"/>
      <c r="QZG57" s="2"/>
      <c r="QZH57" s="2"/>
      <c r="QZI57" s="2"/>
      <c r="QZJ57" s="2"/>
      <c r="QZK57" s="2"/>
      <c r="QZL57" s="2"/>
      <c r="QZM57" s="2"/>
      <c r="QZN57" s="2"/>
      <c r="QZO57" s="2"/>
      <c r="QZP57" s="2"/>
      <c r="QZQ57" s="2"/>
      <c r="QZR57" s="2"/>
      <c r="QZS57" s="2"/>
      <c r="QZT57" s="2"/>
      <c r="QZU57" s="2"/>
      <c r="QZV57" s="2"/>
      <c r="QZW57" s="2"/>
      <c r="QZX57" s="2"/>
      <c r="QZY57" s="2"/>
      <c r="QZZ57" s="2"/>
      <c r="RAA57" s="2"/>
      <c r="RAB57" s="2"/>
      <c r="RAC57" s="2"/>
      <c r="RAD57" s="2"/>
      <c r="RAE57" s="2"/>
      <c r="RAF57" s="2"/>
      <c r="RAG57" s="2"/>
      <c r="RAH57" s="2"/>
      <c r="RAI57" s="2"/>
      <c r="RAJ57" s="2"/>
      <c r="RAK57" s="2"/>
      <c r="RAL57" s="2"/>
      <c r="RAM57" s="2"/>
      <c r="RAN57" s="2"/>
      <c r="RAO57" s="2"/>
      <c r="RAP57" s="2"/>
      <c r="RAQ57" s="2"/>
      <c r="RAR57" s="2"/>
      <c r="RAS57" s="2"/>
      <c r="RAT57" s="2"/>
      <c r="RAU57" s="2"/>
      <c r="RAV57" s="2"/>
      <c r="RAW57" s="2"/>
      <c r="RAX57" s="2"/>
      <c r="RAY57" s="2"/>
      <c r="RAZ57" s="2"/>
      <c r="RBA57" s="2"/>
      <c r="RBB57" s="2"/>
      <c r="RBC57" s="2"/>
      <c r="RBD57" s="2"/>
      <c r="RBE57" s="2"/>
      <c r="RBF57" s="2"/>
      <c r="RBG57" s="2"/>
      <c r="RBH57" s="2"/>
      <c r="RBI57" s="2"/>
      <c r="RBJ57" s="2"/>
      <c r="RBK57" s="2"/>
      <c r="RBL57" s="2"/>
      <c r="RBM57" s="2"/>
      <c r="RBN57" s="2"/>
      <c r="RBO57" s="2"/>
      <c r="RBP57" s="2"/>
      <c r="RBQ57" s="2"/>
      <c r="RBR57" s="2"/>
      <c r="RBS57" s="2"/>
      <c r="RBT57" s="2"/>
      <c r="RBU57" s="2"/>
      <c r="RBV57" s="2"/>
      <c r="RBW57" s="2"/>
      <c r="RBX57" s="2"/>
      <c r="RBY57" s="2"/>
      <c r="RBZ57" s="2"/>
      <c r="RCA57" s="2"/>
      <c r="RCB57" s="2"/>
      <c r="RCC57" s="2"/>
      <c r="RCD57" s="2"/>
      <c r="RCE57" s="2"/>
      <c r="RCF57" s="2"/>
      <c r="RCG57" s="2"/>
      <c r="RCH57" s="2"/>
      <c r="RCI57" s="2"/>
      <c r="RCJ57" s="2"/>
      <c r="RCK57" s="2"/>
      <c r="RCL57" s="2"/>
      <c r="RCM57" s="2"/>
      <c r="RCN57" s="2"/>
      <c r="RCO57" s="2"/>
      <c r="RCP57" s="2"/>
      <c r="RCQ57" s="2"/>
      <c r="RCR57" s="2"/>
      <c r="RCS57" s="2"/>
      <c r="RCT57" s="2"/>
      <c r="RCU57" s="2"/>
      <c r="RCV57" s="2"/>
      <c r="RCW57" s="2"/>
      <c r="RCX57" s="2"/>
      <c r="RCY57" s="2"/>
      <c r="RCZ57" s="2"/>
      <c r="RDA57" s="2"/>
      <c r="RDB57" s="2"/>
      <c r="RDC57" s="2"/>
      <c r="RDD57" s="2"/>
      <c r="RDE57" s="2"/>
      <c r="RDF57" s="2"/>
      <c r="RDG57" s="2"/>
      <c r="RDH57" s="2"/>
      <c r="RDI57" s="2"/>
      <c r="RDJ57" s="2"/>
      <c r="RDK57" s="2"/>
      <c r="RDL57" s="2"/>
      <c r="RDM57" s="2"/>
      <c r="RDN57" s="2"/>
      <c r="RDO57" s="2"/>
      <c r="RDP57" s="2"/>
      <c r="RDQ57" s="2"/>
      <c r="RDR57" s="2"/>
      <c r="RDS57" s="2"/>
      <c r="RDT57" s="2"/>
      <c r="RDU57" s="2"/>
      <c r="RDV57" s="2"/>
      <c r="RDW57" s="2"/>
      <c r="RDX57" s="2"/>
      <c r="RDY57" s="2"/>
      <c r="RDZ57" s="2"/>
      <c r="REA57" s="2"/>
      <c r="REB57" s="2"/>
      <c r="REC57" s="2"/>
      <c r="RED57" s="2"/>
      <c r="REE57" s="2"/>
      <c r="REF57" s="2"/>
      <c r="REG57" s="2"/>
      <c r="REH57" s="2"/>
      <c r="REI57" s="2"/>
      <c r="REJ57" s="2"/>
      <c r="REK57" s="2"/>
      <c r="REL57" s="2"/>
      <c r="REM57" s="2"/>
      <c r="REN57" s="2"/>
      <c r="REO57" s="2"/>
      <c r="REP57" s="2"/>
      <c r="REQ57" s="2"/>
      <c r="RER57" s="2"/>
      <c r="RES57" s="2"/>
      <c r="RET57" s="2"/>
      <c r="REU57" s="2"/>
      <c r="REV57" s="2"/>
      <c r="REW57" s="2"/>
      <c r="REX57" s="2"/>
      <c r="REY57" s="2"/>
      <c r="REZ57" s="2"/>
      <c r="RFA57" s="2"/>
      <c r="RFB57" s="2"/>
      <c r="RFC57" s="2"/>
      <c r="RFD57" s="2"/>
      <c r="RFE57" s="2"/>
      <c r="RFF57" s="2"/>
      <c r="RFG57" s="2"/>
      <c r="RFH57" s="2"/>
      <c r="RFI57" s="2"/>
      <c r="RFJ57" s="2"/>
      <c r="RFK57" s="2"/>
      <c r="RFL57" s="2"/>
      <c r="RFM57" s="2"/>
      <c r="RFN57" s="2"/>
      <c r="RFO57" s="2"/>
      <c r="RFP57" s="2"/>
      <c r="RFQ57" s="2"/>
      <c r="RFR57" s="2"/>
      <c r="RFS57" s="2"/>
      <c r="RFT57" s="2"/>
      <c r="RFU57" s="2"/>
      <c r="RFV57" s="2"/>
      <c r="RFW57" s="2"/>
      <c r="RFX57" s="2"/>
      <c r="RFY57" s="2"/>
      <c r="RFZ57" s="2"/>
      <c r="RGA57" s="2"/>
      <c r="RGB57" s="2"/>
      <c r="RGC57" s="2"/>
      <c r="RGD57" s="2"/>
      <c r="RGE57" s="2"/>
      <c r="RGF57" s="2"/>
      <c r="RGG57" s="2"/>
      <c r="RGH57" s="2"/>
      <c r="RGI57" s="2"/>
      <c r="RGJ57" s="2"/>
      <c r="RGK57" s="2"/>
      <c r="RGL57" s="2"/>
      <c r="RGM57" s="2"/>
      <c r="RGN57" s="2"/>
      <c r="RGO57" s="2"/>
      <c r="RGP57" s="2"/>
      <c r="RGQ57" s="2"/>
      <c r="RGR57" s="2"/>
      <c r="RGS57" s="2"/>
      <c r="RGT57" s="2"/>
      <c r="RGU57" s="2"/>
      <c r="RGV57" s="2"/>
      <c r="RGW57" s="2"/>
      <c r="RGX57" s="2"/>
      <c r="RGY57" s="2"/>
      <c r="RGZ57" s="2"/>
      <c r="RHA57" s="2"/>
      <c r="RHB57" s="2"/>
      <c r="RHC57" s="2"/>
      <c r="RHD57" s="2"/>
      <c r="RHE57" s="2"/>
      <c r="RHF57" s="2"/>
      <c r="RHG57" s="2"/>
      <c r="RHH57" s="2"/>
      <c r="RHI57" s="2"/>
      <c r="RHJ57" s="2"/>
      <c r="RHK57" s="2"/>
      <c r="RHL57" s="2"/>
      <c r="RHM57" s="2"/>
      <c r="RHN57" s="2"/>
      <c r="RHO57" s="2"/>
      <c r="RHP57" s="2"/>
      <c r="RHQ57" s="2"/>
      <c r="RHR57" s="2"/>
      <c r="RHS57" s="2"/>
      <c r="RHT57" s="2"/>
      <c r="RHU57" s="2"/>
      <c r="RHV57" s="2"/>
      <c r="RHW57" s="2"/>
      <c r="RHX57" s="2"/>
      <c r="RHY57" s="2"/>
      <c r="RHZ57" s="2"/>
      <c r="RIA57" s="2"/>
      <c r="RIB57" s="2"/>
      <c r="RIC57" s="2"/>
      <c r="RID57" s="2"/>
      <c r="RIE57" s="2"/>
      <c r="RIF57" s="2"/>
      <c r="RIG57" s="2"/>
      <c r="RIH57" s="2"/>
      <c r="RII57" s="2"/>
      <c r="RIJ57" s="2"/>
      <c r="RIK57" s="2"/>
      <c r="RIL57" s="2"/>
      <c r="RIM57" s="2"/>
      <c r="RIN57" s="2"/>
      <c r="RIO57" s="2"/>
      <c r="RIP57" s="2"/>
      <c r="RIQ57" s="2"/>
      <c r="RIR57" s="2"/>
      <c r="RIS57" s="2"/>
      <c r="RIT57" s="2"/>
      <c r="RIU57" s="2"/>
      <c r="RIV57" s="2"/>
      <c r="RIW57" s="2"/>
      <c r="RIX57" s="2"/>
      <c r="RIY57" s="2"/>
      <c r="RIZ57" s="2"/>
      <c r="RJA57" s="2"/>
      <c r="RJB57" s="2"/>
      <c r="RJC57" s="2"/>
      <c r="RJD57" s="2"/>
      <c r="RJE57" s="2"/>
      <c r="RJF57" s="2"/>
      <c r="RJG57" s="2"/>
      <c r="RJH57" s="2"/>
      <c r="RJI57" s="2"/>
      <c r="RJJ57" s="2"/>
      <c r="RJK57" s="2"/>
      <c r="RJL57" s="2"/>
      <c r="RJM57" s="2"/>
      <c r="RJN57" s="2"/>
      <c r="RJO57" s="2"/>
      <c r="RJP57" s="2"/>
      <c r="RJQ57" s="2"/>
      <c r="RJR57" s="2"/>
      <c r="RJS57" s="2"/>
      <c r="RJT57" s="2"/>
      <c r="RJU57" s="2"/>
      <c r="RJV57" s="2"/>
      <c r="RJW57" s="2"/>
      <c r="RJX57" s="2"/>
      <c r="RJY57" s="2"/>
      <c r="RJZ57" s="2"/>
      <c r="RKA57" s="2"/>
      <c r="RKB57" s="2"/>
      <c r="RKC57" s="2"/>
      <c r="RKD57" s="2"/>
      <c r="RKE57" s="2"/>
      <c r="RKF57" s="2"/>
      <c r="RKG57" s="2"/>
      <c r="RKH57" s="2"/>
      <c r="RKI57" s="2"/>
      <c r="RKJ57" s="2"/>
      <c r="RKK57" s="2"/>
      <c r="RKL57" s="2"/>
      <c r="RKM57" s="2"/>
      <c r="RKN57" s="2"/>
      <c r="RKO57" s="2"/>
      <c r="RKP57" s="2"/>
      <c r="RKQ57" s="2"/>
      <c r="RKR57" s="2"/>
      <c r="RKS57" s="2"/>
      <c r="RKT57" s="2"/>
      <c r="RKU57" s="2"/>
      <c r="RKV57" s="2"/>
      <c r="RKW57" s="2"/>
      <c r="RKX57" s="2"/>
      <c r="RKY57" s="2"/>
      <c r="RKZ57" s="2"/>
      <c r="RLA57" s="2"/>
      <c r="RLB57" s="2"/>
      <c r="RLC57" s="2"/>
      <c r="RLD57" s="2"/>
      <c r="RLE57" s="2"/>
      <c r="RLF57" s="2"/>
      <c r="RLG57" s="2"/>
      <c r="RLH57" s="2"/>
      <c r="RLI57" s="2"/>
      <c r="RLJ57" s="2"/>
      <c r="RLK57" s="2"/>
      <c r="RLL57" s="2"/>
      <c r="RLM57" s="2"/>
      <c r="RLN57" s="2"/>
      <c r="RLO57" s="2"/>
      <c r="RLP57" s="2"/>
      <c r="RLQ57" s="2"/>
      <c r="RLR57" s="2"/>
      <c r="RLS57" s="2"/>
      <c r="RLT57" s="2"/>
      <c r="RLU57" s="2"/>
      <c r="RLV57" s="2"/>
      <c r="RLW57" s="2"/>
      <c r="RLX57" s="2"/>
      <c r="RLY57" s="2"/>
      <c r="RLZ57" s="2"/>
      <c r="RMA57" s="2"/>
      <c r="RMB57" s="2"/>
      <c r="RMC57" s="2"/>
      <c r="RMD57" s="2"/>
      <c r="RME57" s="2"/>
      <c r="RMF57" s="2"/>
      <c r="RMG57" s="2"/>
      <c r="RMH57" s="2"/>
      <c r="RMI57" s="2"/>
      <c r="RMJ57" s="2"/>
      <c r="RMK57" s="2"/>
      <c r="RML57" s="2"/>
      <c r="RMM57" s="2"/>
      <c r="RMN57" s="2"/>
      <c r="RMO57" s="2"/>
      <c r="RMP57" s="2"/>
      <c r="RMQ57" s="2"/>
      <c r="RMR57" s="2"/>
      <c r="RMS57" s="2"/>
      <c r="RMT57" s="2"/>
      <c r="RMU57" s="2"/>
      <c r="RMV57" s="2"/>
      <c r="RMW57" s="2"/>
      <c r="RMX57" s="2"/>
      <c r="RMY57" s="2"/>
      <c r="RMZ57" s="2"/>
      <c r="RNA57" s="2"/>
      <c r="RNB57" s="2"/>
      <c r="RNC57" s="2"/>
      <c r="RND57" s="2"/>
      <c r="RNE57" s="2"/>
      <c r="RNF57" s="2"/>
      <c r="RNG57" s="2"/>
      <c r="RNH57" s="2"/>
      <c r="RNI57" s="2"/>
      <c r="RNJ57" s="2"/>
      <c r="RNK57" s="2"/>
      <c r="RNL57" s="2"/>
      <c r="RNM57" s="2"/>
      <c r="RNN57" s="2"/>
      <c r="RNO57" s="2"/>
      <c r="RNP57" s="2"/>
      <c r="RNQ57" s="2"/>
      <c r="RNR57" s="2"/>
      <c r="RNS57" s="2"/>
      <c r="RNT57" s="2"/>
      <c r="RNU57" s="2"/>
      <c r="RNV57" s="2"/>
      <c r="RNW57" s="2"/>
      <c r="RNX57" s="2"/>
      <c r="RNY57" s="2"/>
      <c r="RNZ57" s="2"/>
      <c r="ROA57" s="2"/>
      <c r="ROB57" s="2"/>
      <c r="ROC57" s="2"/>
      <c r="ROD57" s="2"/>
      <c r="ROE57" s="2"/>
      <c r="ROF57" s="2"/>
      <c r="ROG57" s="2"/>
      <c r="ROH57" s="2"/>
      <c r="ROI57" s="2"/>
      <c r="ROJ57" s="2"/>
      <c r="ROK57" s="2"/>
      <c r="ROL57" s="2"/>
      <c r="ROM57" s="2"/>
      <c r="RON57" s="2"/>
      <c r="ROO57" s="2"/>
      <c r="ROP57" s="2"/>
      <c r="ROQ57" s="2"/>
      <c r="ROR57" s="2"/>
      <c r="ROS57" s="2"/>
      <c r="ROT57" s="2"/>
      <c r="ROU57" s="2"/>
      <c r="ROV57" s="2"/>
      <c r="ROW57" s="2"/>
      <c r="ROX57" s="2"/>
      <c r="ROY57" s="2"/>
      <c r="ROZ57" s="2"/>
      <c r="RPA57" s="2"/>
      <c r="RPB57" s="2"/>
      <c r="RPC57" s="2"/>
      <c r="RPD57" s="2"/>
      <c r="RPE57" s="2"/>
      <c r="RPF57" s="2"/>
      <c r="RPG57" s="2"/>
      <c r="RPH57" s="2"/>
      <c r="RPI57" s="2"/>
      <c r="RPJ57" s="2"/>
      <c r="RPK57" s="2"/>
      <c r="RPL57" s="2"/>
      <c r="RPM57" s="2"/>
      <c r="RPN57" s="2"/>
      <c r="RPO57" s="2"/>
      <c r="RPP57" s="2"/>
      <c r="RPQ57" s="2"/>
      <c r="RPR57" s="2"/>
      <c r="RPS57" s="2"/>
      <c r="RPT57" s="2"/>
      <c r="RPU57" s="2"/>
      <c r="RPV57" s="2"/>
      <c r="RPW57" s="2"/>
      <c r="RPX57" s="2"/>
      <c r="RPY57" s="2"/>
      <c r="RPZ57" s="2"/>
      <c r="RQA57" s="2"/>
      <c r="RQB57" s="2"/>
      <c r="RQC57" s="2"/>
      <c r="RQD57" s="2"/>
      <c r="RQE57" s="2"/>
      <c r="RQF57" s="2"/>
      <c r="RQG57" s="2"/>
      <c r="RQH57" s="2"/>
      <c r="RQI57" s="2"/>
      <c r="RQJ57" s="2"/>
      <c r="RQK57" s="2"/>
      <c r="RQL57" s="2"/>
      <c r="RQM57" s="2"/>
      <c r="RQN57" s="2"/>
      <c r="RQO57" s="2"/>
      <c r="RQP57" s="2"/>
      <c r="RQQ57" s="2"/>
      <c r="RQR57" s="2"/>
      <c r="RQS57" s="2"/>
      <c r="RQT57" s="2"/>
      <c r="RQU57" s="2"/>
      <c r="RQV57" s="2"/>
      <c r="RQW57" s="2"/>
      <c r="RQX57" s="2"/>
      <c r="RQY57" s="2"/>
      <c r="RQZ57" s="2"/>
      <c r="RRA57" s="2"/>
      <c r="RRB57" s="2"/>
      <c r="RRC57" s="2"/>
      <c r="RRD57" s="2"/>
      <c r="RRE57" s="2"/>
      <c r="RRF57" s="2"/>
      <c r="RRG57" s="2"/>
      <c r="RRH57" s="2"/>
      <c r="RRI57" s="2"/>
      <c r="RRJ57" s="2"/>
      <c r="RRK57" s="2"/>
      <c r="RRL57" s="2"/>
      <c r="RRM57" s="2"/>
      <c r="RRN57" s="2"/>
      <c r="RRO57" s="2"/>
      <c r="RRP57" s="2"/>
      <c r="RRQ57" s="2"/>
      <c r="RRR57" s="2"/>
      <c r="RRS57" s="2"/>
      <c r="RRT57" s="2"/>
      <c r="RRU57" s="2"/>
      <c r="RRV57" s="2"/>
      <c r="RRW57" s="2"/>
      <c r="RRX57" s="2"/>
      <c r="RRY57" s="2"/>
      <c r="RRZ57" s="2"/>
      <c r="RSA57" s="2"/>
      <c r="RSB57" s="2"/>
      <c r="RSC57" s="2"/>
      <c r="RSD57" s="2"/>
      <c r="RSE57" s="2"/>
      <c r="RSF57" s="2"/>
      <c r="RSG57" s="2"/>
      <c r="RSH57" s="2"/>
      <c r="RSI57" s="2"/>
      <c r="RSJ57" s="2"/>
      <c r="RSK57" s="2"/>
      <c r="RSL57" s="2"/>
      <c r="RSM57" s="2"/>
      <c r="RSN57" s="2"/>
      <c r="RSO57" s="2"/>
      <c r="RSP57" s="2"/>
      <c r="RSQ57" s="2"/>
      <c r="RSR57" s="2"/>
      <c r="RSS57" s="2"/>
      <c r="RST57" s="2"/>
      <c r="RSU57" s="2"/>
      <c r="RSV57" s="2"/>
      <c r="RSW57" s="2"/>
      <c r="RSX57" s="2"/>
      <c r="RSY57" s="2"/>
      <c r="RSZ57" s="2"/>
      <c r="RTA57" s="2"/>
      <c r="RTB57" s="2"/>
      <c r="RTC57" s="2"/>
      <c r="RTD57" s="2"/>
      <c r="RTE57" s="2"/>
      <c r="RTF57" s="2"/>
      <c r="RTG57" s="2"/>
      <c r="RTH57" s="2"/>
      <c r="RTI57" s="2"/>
      <c r="RTJ57" s="2"/>
      <c r="RTK57" s="2"/>
      <c r="RTL57" s="2"/>
      <c r="RTM57" s="2"/>
      <c r="RTN57" s="2"/>
      <c r="RTO57" s="2"/>
      <c r="RTP57" s="2"/>
      <c r="RTQ57" s="2"/>
      <c r="RTR57" s="2"/>
      <c r="RTS57" s="2"/>
      <c r="RTT57" s="2"/>
      <c r="RTU57" s="2"/>
      <c r="RTV57" s="2"/>
      <c r="RTW57" s="2"/>
      <c r="RTX57" s="2"/>
      <c r="RTY57" s="2"/>
      <c r="RTZ57" s="2"/>
      <c r="RUA57" s="2"/>
      <c r="RUB57" s="2"/>
      <c r="RUC57" s="2"/>
      <c r="RUD57" s="2"/>
      <c r="RUE57" s="2"/>
      <c r="RUF57" s="2"/>
      <c r="RUG57" s="2"/>
      <c r="RUH57" s="2"/>
      <c r="RUI57" s="2"/>
      <c r="RUJ57" s="2"/>
      <c r="RUK57" s="2"/>
      <c r="RUL57" s="2"/>
      <c r="RUM57" s="2"/>
      <c r="RUN57" s="2"/>
      <c r="RUO57" s="2"/>
      <c r="RUP57" s="2"/>
      <c r="RUQ57" s="2"/>
      <c r="RUR57" s="2"/>
      <c r="RUS57" s="2"/>
      <c r="RUT57" s="2"/>
      <c r="RUU57" s="2"/>
      <c r="RUV57" s="2"/>
      <c r="RUW57" s="2"/>
      <c r="RUX57" s="2"/>
      <c r="RUY57" s="2"/>
      <c r="RUZ57" s="2"/>
      <c r="RVA57" s="2"/>
      <c r="RVB57" s="2"/>
      <c r="RVC57" s="2"/>
      <c r="RVD57" s="2"/>
      <c r="RVE57" s="2"/>
      <c r="RVF57" s="2"/>
      <c r="RVG57" s="2"/>
      <c r="RVH57" s="2"/>
      <c r="RVI57" s="2"/>
      <c r="RVJ57" s="2"/>
      <c r="RVK57" s="2"/>
      <c r="RVL57" s="2"/>
      <c r="RVM57" s="2"/>
      <c r="RVN57" s="2"/>
      <c r="RVO57" s="2"/>
      <c r="RVP57" s="2"/>
      <c r="RVQ57" s="2"/>
      <c r="RVR57" s="2"/>
      <c r="RVS57" s="2"/>
      <c r="RVT57" s="2"/>
      <c r="RVU57" s="2"/>
      <c r="RVV57" s="2"/>
      <c r="RVW57" s="2"/>
      <c r="RVX57" s="2"/>
      <c r="RVY57" s="2"/>
      <c r="RVZ57" s="2"/>
      <c r="RWA57" s="2"/>
      <c r="RWB57" s="2"/>
      <c r="RWC57" s="2"/>
      <c r="RWD57" s="2"/>
      <c r="RWE57" s="2"/>
      <c r="RWF57" s="2"/>
      <c r="RWG57" s="2"/>
      <c r="RWH57" s="2"/>
      <c r="RWI57" s="2"/>
      <c r="RWJ57" s="2"/>
      <c r="RWK57" s="2"/>
      <c r="RWL57" s="2"/>
      <c r="RWM57" s="2"/>
      <c r="RWN57" s="2"/>
      <c r="RWO57" s="2"/>
      <c r="RWP57" s="2"/>
      <c r="RWQ57" s="2"/>
      <c r="RWR57" s="2"/>
      <c r="RWS57" s="2"/>
      <c r="RWT57" s="2"/>
      <c r="RWU57" s="2"/>
      <c r="RWV57" s="2"/>
      <c r="RWW57" s="2"/>
      <c r="RWX57" s="2"/>
      <c r="RWY57" s="2"/>
      <c r="RWZ57" s="2"/>
      <c r="RXA57" s="2"/>
      <c r="RXB57" s="2"/>
      <c r="RXC57" s="2"/>
      <c r="RXD57" s="2"/>
      <c r="RXE57" s="2"/>
      <c r="RXF57" s="2"/>
      <c r="RXG57" s="2"/>
      <c r="RXH57" s="2"/>
      <c r="RXI57" s="2"/>
      <c r="RXJ57" s="2"/>
      <c r="RXK57" s="2"/>
      <c r="RXL57" s="2"/>
      <c r="RXM57" s="2"/>
      <c r="RXN57" s="2"/>
      <c r="RXO57" s="2"/>
      <c r="RXP57" s="2"/>
      <c r="RXQ57" s="2"/>
      <c r="RXR57" s="2"/>
      <c r="RXS57" s="2"/>
      <c r="RXT57" s="2"/>
      <c r="RXU57" s="2"/>
      <c r="RXV57" s="2"/>
      <c r="RXW57" s="2"/>
      <c r="RXX57" s="2"/>
      <c r="RXY57" s="2"/>
      <c r="RXZ57" s="2"/>
      <c r="RYA57" s="2"/>
      <c r="RYB57" s="2"/>
      <c r="RYC57" s="2"/>
      <c r="RYD57" s="2"/>
      <c r="RYE57" s="2"/>
      <c r="RYF57" s="2"/>
      <c r="RYG57" s="2"/>
      <c r="RYH57" s="2"/>
      <c r="RYI57" s="2"/>
      <c r="RYJ57" s="2"/>
      <c r="RYK57" s="2"/>
      <c r="RYL57" s="2"/>
      <c r="RYM57" s="2"/>
      <c r="RYN57" s="2"/>
      <c r="RYO57" s="2"/>
      <c r="RYP57" s="2"/>
      <c r="RYQ57" s="2"/>
      <c r="RYR57" s="2"/>
      <c r="RYS57" s="2"/>
      <c r="RYT57" s="2"/>
      <c r="RYU57" s="2"/>
      <c r="RYV57" s="2"/>
      <c r="RYW57" s="2"/>
      <c r="RYX57" s="2"/>
      <c r="RYY57" s="2"/>
      <c r="RYZ57" s="2"/>
      <c r="RZA57" s="2"/>
      <c r="RZB57" s="2"/>
      <c r="RZC57" s="2"/>
      <c r="RZD57" s="2"/>
      <c r="RZE57" s="2"/>
      <c r="RZF57" s="2"/>
      <c r="RZG57" s="2"/>
      <c r="RZH57" s="2"/>
      <c r="RZI57" s="2"/>
      <c r="RZJ57" s="2"/>
      <c r="RZK57" s="2"/>
      <c r="RZL57" s="2"/>
      <c r="RZM57" s="2"/>
      <c r="RZN57" s="2"/>
      <c r="RZO57" s="2"/>
      <c r="RZP57" s="2"/>
      <c r="RZQ57" s="2"/>
      <c r="RZR57" s="2"/>
      <c r="RZS57" s="2"/>
      <c r="RZT57" s="2"/>
      <c r="RZU57" s="2"/>
      <c r="RZV57" s="2"/>
      <c r="RZW57" s="2"/>
      <c r="RZX57" s="2"/>
      <c r="RZY57" s="2"/>
      <c r="RZZ57" s="2"/>
      <c r="SAA57" s="2"/>
      <c r="SAB57" s="2"/>
      <c r="SAC57" s="2"/>
      <c r="SAD57" s="2"/>
      <c r="SAE57" s="2"/>
      <c r="SAF57" s="2"/>
      <c r="SAG57" s="2"/>
      <c r="SAH57" s="2"/>
      <c r="SAI57" s="2"/>
      <c r="SAJ57" s="2"/>
      <c r="SAK57" s="2"/>
      <c r="SAL57" s="2"/>
      <c r="SAM57" s="2"/>
      <c r="SAN57" s="2"/>
      <c r="SAO57" s="2"/>
      <c r="SAP57" s="2"/>
      <c r="SAQ57" s="2"/>
      <c r="SAR57" s="2"/>
      <c r="SAS57" s="2"/>
      <c r="SAT57" s="2"/>
      <c r="SAU57" s="2"/>
      <c r="SAV57" s="2"/>
      <c r="SAW57" s="2"/>
      <c r="SAX57" s="2"/>
      <c r="SAY57" s="2"/>
      <c r="SAZ57" s="2"/>
      <c r="SBA57" s="2"/>
      <c r="SBB57" s="2"/>
      <c r="SBC57" s="2"/>
      <c r="SBD57" s="2"/>
      <c r="SBE57" s="2"/>
      <c r="SBF57" s="2"/>
      <c r="SBG57" s="2"/>
      <c r="SBH57" s="2"/>
      <c r="SBI57" s="2"/>
      <c r="SBJ57" s="2"/>
      <c r="SBK57" s="2"/>
      <c r="SBL57" s="2"/>
      <c r="SBM57" s="2"/>
      <c r="SBN57" s="2"/>
      <c r="SBO57" s="2"/>
      <c r="SBP57" s="2"/>
      <c r="SBQ57" s="2"/>
      <c r="SBR57" s="2"/>
      <c r="SBS57" s="2"/>
      <c r="SBT57" s="2"/>
      <c r="SBU57" s="2"/>
      <c r="SBV57" s="2"/>
      <c r="SBW57" s="2"/>
      <c r="SBX57" s="2"/>
      <c r="SBY57" s="2"/>
      <c r="SBZ57" s="2"/>
      <c r="SCA57" s="2"/>
      <c r="SCB57" s="2"/>
      <c r="SCC57" s="2"/>
      <c r="SCD57" s="2"/>
      <c r="SCE57" s="2"/>
      <c r="SCF57" s="2"/>
      <c r="SCG57" s="2"/>
      <c r="SCH57" s="2"/>
      <c r="SCI57" s="2"/>
      <c r="SCJ57" s="2"/>
      <c r="SCK57" s="2"/>
      <c r="SCL57" s="2"/>
      <c r="SCM57" s="2"/>
      <c r="SCN57" s="2"/>
      <c r="SCO57" s="2"/>
      <c r="SCP57" s="2"/>
      <c r="SCQ57" s="2"/>
      <c r="SCR57" s="2"/>
      <c r="SCS57" s="2"/>
      <c r="SCT57" s="2"/>
      <c r="SCU57" s="2"/>
      <c r="SCV57" s="2"/>
      <c r="SCW57" s="2"/>
      <c r="SCX57" s="2"/>
      <c r="SCY57" s="2"/>
      <c r="SCZ57" s="2"/>
      <c r="SDA57" s="2"/>
      <c r="SDB57" s="2"/>
      <c r="SDC57" s="2"/>
      <c r="SDD57" s="2"/>
      <c r="SDE57" s="2"/>
      <c r="SDF57" s="2"/>
      <c r="SDG57" s="2"/>
      <c r="SDH57" s="2"/>
      <c r="SDI57" s="2"/>
      <c r="SDJ57" s="2"/>
      <c r="SDK57" s="2"/>
      <c r="SDL57" s="2"/>
      <c r="SDM57" s="2"/>
      <c r="SDN57" s="2"/>
      <c r="SDO57" s="2"/>
      <c r="SDP57" s="2"/>
      <c r="SDQ57" s="2"/>
      <c r="SDR57" s="2"/>
      <c r="SDS57" s="2"/>
      <c r="SDT57" s="2"/>
      <c r="SDU57" s="2"/>
      <c r="SDV57" s="2"/>
      <c r="SDW57" s="2"/>
      <c r="SDX57" s="2"/>
      <c r="SDY57" s="2"/>
      <c r="SDZ57" s="2"/>
      <c r="SEA57" s="2"/>
      <c r="SEB57" s="2"/>
      <c r="SEC57" s="2"/>
      <c r="SED57" s="2"/>
      <c r="SEE57" s="2"/>
      <c r="SEF57" s="2"/>
      <c r="SEG57" s="2"/>
      <c r="SEH57" s="2"/>
      <c r="SEI57" s="2"/>
      <c r="SEJ57" s="2"/>
      <c r="SEK57" s="2"/>
      <c r="SEL57" s="2"/>
      <c r="SEM57" s="2"/>
      <c r="SEN57" s="2"/>
      <c r="SEO57" s="2"/>
      <c r="SEP57" s="2"/>
      <c r="SEQ57" s="2"/>
      <c r="SER57" s="2"/>
      <c r="SES57" s="2"/>
      <c r="SET57" s="2"/>
      <c r="SEU57" s="2"/>
      <c r="SEV57" s="2"/>
      <c r="SEW57" s="2"/>
      <c r="SEX57" s="2"/>
      <c r="SEY57" s="2"/>
      <c r="SEZ57" s="2"/>
      <c r="SFA57" s="2"/>
      <c r="SFB57" s="2"/>
      <c r="SFC57" s="2"/>
      <c r="SFD57" s="2"/>
      <c r="SFE57" s="2"/>
      <c r="SFF57" s="2"/>
      <c r="SFG57" s="2"/>
      <c r="SFH57" s="2"/>
      <c r="SFI57" s="2"/>
      <c r="SFJ57" s="2"/>
      <c r="SFK57" s="2"/>
      <c r="SFL57" s="2"/>
      <c r="SFM57" s="2"/>
      <c r="SFN57" s="2"/>
      <c r="SFO57" s="2"/>
      <c r="SFP57" s="2"/>
      <c r="SFQ57" s="2"/>
      <c r="SFR57" s="2"/>
      <c r="SFS57" s="2"/>
      <c r="SFT57" s="2"/>
      <c r="SFU57" s="2"/>
      <c r="SFV57" s="2"/>
      <c r="SFW57" s="2"/>
      <c r="SFX57" s="2"/>
      <c r="SFY57" s="2"/>
      <c r="SFZ57" s="2"/>
      <c r="SGA57" s="2"/>
      <c r="SGB57" s="2"/>
      <c r="SGC57" s="2"/>
      <c r="SGD57" s="2"/>
      <c r="SGE57" s="2"/>
      <c r="SGF57" s="2"/>
      <c r="SGG57" s="2"/>
      <c r="SGH57" s="2"/>
      <c r="SGI57" s="2"/>
      <c r="SGJ57" s="2"/>
      <c r="SGK57" s="2"/>
      <c r="SGL57" s="2"/>
      <c r="SGM57" s="2"/>
      <c r="SGN57" s="2"/>
      <c r="SGO57" s="2"/>
      <c r="SGP57" s="2"/>
      <c r="SGQ57" s="2"/>
      <c r="SGR57" s="2"/>
      <c r="SGS57" s="2"/>
      <c r="SGT57" s="2"/>
      <c r="SGU57" s="2"/>
      <c r="SGV57" s="2"/>
      <c r="SGW57" s="2"/>
      <c r="SGX57" s="2"/>
      <c r="SGY57" s="2"/>
      <c r="SGZ57" s="2"/>
      <c r="SHA57" s="2"/>
      <c r="SHB57" s="2"/>
      <c r="SHC57" s="2"/>
      <c r="SHD57" s="2"/>
      <c r="SHE57" s="2"/>
      <c r="SHF57" s="2"/>
      <c r="SHG57" s="2"/>
      <c r="SHH57" s="2"/>
      <c r="SHI57" s="2"/>
      <c r="SHJ57" s="2"/>
      <c r="SHK57" s="2"/>
      <c r="SHL57" s="2"/>
      <c r="SHM57" s="2"/>
      <c r="SHN57" s="2"/>
      <c r="SHO57" s="2"/>
      <c r="SHP57" s="2"/>
      <c r="SHQ57" s="2"/>
      <c r="SHR57" s="2"/>
      <c r="SHS57" s="2"/>
      <c r="SHT57" s="2"/>
      <c r="SHU57" s="2"/>
      <c r="SHV57" s="2"/>
      <c r="SHW57" s="2"/>
      <c r="SHX57" s="2"/>
      <c r="SHY57" s="2"/>
      <c r="SHZ57" s="2"/>
      <c r="SIA57" s="2"/>
      <c r="SIB57" s="2"/>
      <c r="SIC57" s="2"/>
      <c r="SID57" s="2"/>
      <c r="SIE57" s="2"/>
      <c r="SIF57" s="2"/>
      <c r="SIG57" s="2"/>
      <c r="SIH57" s="2"/>
      <c r="SII57" s="2"/>
      <c r="SIJ57" s="2"/>
      <c r="SIK57" s="2"/>
      <c r="SIL57" s="2"/>
      <c r="SIM57" s="2"/>
      <c r="SIN57" s="2"/>
      <c r="SIO57" s="2"/>
      <c r="SIP57" s="2"/>
      <c r="SIQ57" s="2"/>
      <c r="SIR57" s="2"/>
      <c r="SIS57" s="2"/>
      <c r="SIT57" s="2"/>
      <c r="SIU57" s="2"/>
      <c r="SIV57" s="2"/>
      <c r="SIW57" s="2"/>
      <c r="SIX57" s="2"/>
      <c r="SIY57" s="2"/>
      <c r="SIZ57" s="2"/>
      <c r="SJA57" s="2"/>
      <c r="SJB57" s="2"/>
      <c r="SJC57" s="2"/>
      <c r="SJD57" s="2"/>
      <c r="SJE57" s="2"/>
      <c r="SJF57" s="2"/>
      <c r="SJG57" s="2"/>
      <c r="SJH57" s="2"/>
      <c r="SJI57" s="2"/>
      <c r="SJJ57" s="2"/>
      <c r="SJK57" s="2"/>
      <c r="SJL57" s="2"/>
      <c r="SJM57" s="2"/>
      <c r="SJN57" s="2"/>
      <c r="SJO57" s="2"/>
      <c r="SJP57" s="2"/>
      <c r="SJQ57" s="2"/>
      <c r="SJR57" s="2"/>
      <c r="SJS57" s="2"/>
      <c r="SJT57" s="2"/>
      <c r="SJU57" s="2"/>
      <c r="SJV57" s="2"/>
      <c r="SJW57" s="2"/>
      <c r="SJX57" s="2"/>
      <c r="SJY57" s="2"/>
      <c r="SJZ57" s="2"/>
      <c r="SKA57" s="2"/>
      <c r="SKB57" s="2"/>
      <c r="SKC57" s="2"/>
      <c r="SKD57" s="2"/>
      <c r="SKE57" s="2"/>
      <c r="SKF57" s="2"/>
      <c r="SKG57" s="2"/>
      <c r="SKH57" s="2"/>
      <c r="SKI57" s="2"/>
      <c r="SKJ57" s="2"/>
      <c r="SKK57" s="2"/>
      <c r="SKL57" s="2"/>
      <c r="SKM57" s="2"/>
      <c r="SKN57" s="2"/>
      <c r="SKO57" s="2"/>
      <c r="SKP57" s="2"/>
      <c r="SKQ57" s="2"/>
      <c r="SKR57" s="2"/>
      <c r="SKS57" s="2"/>
      <c r="SKT57" s="2"/>
      <c r="SKU57" s="2"/>
      <c r="SKV57" s="2"/>
      <c r="SKW57" s="2"/>
      <c r="SKX57" s="2"/>
      <c r="SKY57" s="2"/>
      <c r="SKZ57" s="2"/>
      <c r="SLA57" s="2"/>
      <c r="SLB57" s="2"/>
      <c r="SLC57" s="2"/>
      <c r="SLD57" s="2"/>
      <c r="SLE57" s="2"/>
      <c r="SLF57" s="2"/>
      <c r="SLG57" s="2"/>
      <c r="SLH57" s="2"/>
      <c r="SLI57" s="2"/>
      <c r="SLJ57" s="2"/>
      <c r="SLK57" s="2"/>
      <c r="SLL57" s="2"/>
      <c r="SLM57" s="2"/>
      <c r="SLN57" s="2"/>
      <c r="SLO57" s="2"/>
      <c r="SLP57" s="2"/>
      <c r="SLQ57" s="2"/>
      <c r="SLR57" s="2"/>
      <c r="SLS57" s="2"/>
      <c r="SLT57" s="2"/>
      <c r="SLU57" s="2"/>
      <c r="SLV57" s="2"/>
      <c r="SLW57" s="2"/>
      <c r="SLX57" s="2"/>
      <c r="SLY57" s="2"/>
      <c r="SLZ57" s="2"/>
      <c r="SMA57" s="2"/>
      <c r="SMB57" s="2"/>
      <c r="SMC57" s="2"/>
      <c r="SMD57" s="2"/>
      <c r="SME57" s="2"/>
      <c r="SMF57" s="2"/>
      <c r="SMG57" s="2"/>
      <c r="SMH57" s="2"/>
      <c r="SMI57" s="2"/>
      <c r="SMJ57" s="2"/>
      <c r="SMK57" s="2"/>
      <c r="SML57" s="2"/>
      <c r="SMM57" s="2"/>
      <c r="SMN57" s="2"/>
      <c r="SMO57" s="2"/>
      <c r="SMP57" s="2"/>
      <c r="SMQ57" s="2"/>
      <c r="SMR57" s="2"/>
      <c r="SMS57" s="2"/>
      <c r="SMT57" s="2"/>
      <c r="SMU57" s="2"/>
      <c r="SMV57" s="2"/>
      <c r="SMW57" s="2"/>
      <c r="SMX57" s="2"/>
      <c r="SMY57" s="2"/>
      <c r="SMZ57" s="2"/>
      <c r="SNA57" s="2"/>
      <c r="SNB57" s="2"/>
      <c r="SNC57" s="2"/>
      <c r="SND57" s="2"/>
      <c r="SNE57" s="2"/>
      <c r="SNF57" s="2"/>
      <c r="SNG57" s="2"/>
      <c r="SNH57" s="2"/>
      <c r="SNI57" s="2"/>
      <c r="SNJ57" s="2"/>
      <c r="SNK57" s="2"/>
      <c r="SNL57" s="2"/>
      <c r="SNM57" s="2"/>
      <c r="SNN57" s="2"/>
      <c r="SNO57" s="2"/>
      <c r="SNP57" s="2"/>
      <c r="SNQ57" s="2"/>
      <c r="SNR57" s="2"/>
      <c r="SNS57" s="2"/>
      <c r="SNT57" s="2"/>
      <c r="SNU57" s="2"/>
      <c r="SNV57" s="2"/>
      <c r="SNW57" s="2"/>
      <c r="SNX57" s="2"/>
      <c r="SNY57" s="2"/>
      <c r="SNZ57" s="2"/>
      <c r="SOA57" s="2"/>
      <c r="SOB57" s="2"/>
      <c r="SOC57" s="2"/>
      <c r="SOD57" s="2"/>
      <c r="SOE57" s="2"/>
      <c r="SOF57" s="2"/>
      <c r="SOG57" s="2"/>
      <c r="SOH57" s="2"/>
      <c r="SOI57" s="2"/>
      <c r="SOJ57" s="2"/>
      <c r="SOK57" s="2"/>
      <c r="SOL57" s="2"/>
      <c r="SOM57" s="2"/>
      <c r="SON57" s="2"/>
      <c r="SOO57" s="2"/>
      <c r="SOP57" s="2"/>
      <c r="SOQ57" s="2"/>
      <c r="SOR57" s="2"/>
      <c r="SOS57" s="2"/>
      <c r="SOT57" s="2"/>
      <c r="SOU57" s="2"/>
      <c r="SOV57" s="2"/>
      <c r="SOW57" s="2"/>
      <c r="SOX57" s="2"/>
      <c r="SOY57" s="2"/>
      <c r="SOZ57" s="2"/>
      <c r="SPA57" s="2"/>
      <c r="SPB57" s="2"/>
      <c r="SPC57" s="2"/>
      <c r="SPD57" s="2"/>
      <c r="SPE57" s="2"/>
      <c r="SPF57" s="2"/>
      <c r="SPG57" s="2"/>
      <c r="SPH57" s="2"/>
      <c r="SPI57" s="2"/>
      <c r="SPJ57" s="2"/>
      <c r="SPK57" s="2"/>
      <c r="SPL57" s="2"/>
      <c r="SPM57" s="2"/>
      <c r="SPN57" s="2"/>
      <c r="SPO57" s="2"/>
      <c r="SPP57" s="2"/>
      <c r="SPQ57" s="2"/>
      <c r="SPR57" s="2"/>
      <c r="SPS57" s="2"/>
      <c r="SPT57" s="2"/>
      <c r="SPU57" s="2"/>
      <c r="SPV57" s="2"/>
      <c r="SPW57" s="2"/>
      <c r="SPX57" s="2"/>
      <c r="SPY57" s="2"/>
      <c r="SPZ57" s="2"/>
      <c r="SQA57" s="2"/>
      <c r="SQB57" s="2"/>
      <c r="SQC57" s="2"/>
      <c r="SQD57" s="2"/>
      <c r="SQE57" s="2"/>
      <c r="SQF57" s="2"/>
      <c r="SQG57" s="2"/>
      <c r="SQH57" s="2"/>
      <c r="SQI57" s="2"/>
      <c r="SQJ57" s="2"/>
      <c r="SQK57" s="2"/>
      <c r="SQL57" s="2"/>
      <c r="SQM57" s="2"/>
      <c r="SQN57" s="2"/>
      <c r="SQO57" s="2"/>
      <c r="SQP57" s="2"/>
      <c r="SQQ57" s="2"/>
      <c r="SQR57" s="2"/>
      <c r="SQS57" s="2"/>
      <c r="SQT57" s="2"/>
      <c r="SQU57" s="2"/>
      <c r="SQV57" s="2"/>
      <c r="SQW57" s="2"/>
      <c r="SQX57" s="2"/>
      <c r="SQY57" s="2"/>
      <c r="SQZ57" s="2"/>
      <c r="SRA57" s="2"/>
      <c r="SRB57" s="2"/>
      <c r="SRC57" s="2"/>
      <c r="SRD57" s="2"/>
      <c r="SRE57" s="2"/>
      <c r="SRF57" s="2"/>
      <c r="SRG57" s="2"/>
      <c r="SRH57" s="2"/>
      <c r="SRI57" s="2"/>
      <c r="SRJ57" s="2"/>
      <c r="SRK57" s="2"/>
      <c r="SRL57" s="2"/>
      <c r="SRM57" s="2"/>
      <c r="SRN57" s="2"/>
      <c r="SRO57" s="2"/>
      <c r="SRP57" s="2"/>
      <c r="SRQ57" s="2"/>
      <c r="SRR57" s="2"/>
      <c r="SRS57" s="2"/>
      <c r="SRT57" s="2"/>
      <c r="SRU57" s="2"/>
      <c r="SRV57" s="2"/>
      <c r="SRW57" s="2"/>
      <c r="SRX57" s="2"/>
      <c r="SRY57" s="2"/>
      <c r="SRZ57" s="2"/>
      <c r="SSA57" s="2"/>
      <c r="SSB57" s="2"/>
      <c r="SSC57" s="2"/>
      <c r="SSD57" s="2"/>
      <c r="SSE57" s="2"/>
      <c r="SSF57" s="2"/>
      <c r="SSG57" s="2"/>
      <c r="SSH57" s="2"/>
      <c r="SSI57" s="2"/>
      <c r="SSJ57" s="2"/>
      <c r="SSK57" s="2"/>
      <c r="SSL57" s="2"/>
      <c r="SSM57" s="2"/>
      <c r="SSN57" s="2"/>
      <c r="SSO57" s="2"/>
      <c r="SSP57" s="2"/>
      <c r="SSQ57" s="2"/>
      <c r="SSR57" s="2"/>
      <c r="SSS57" s="2"/>
      <c r="SST57" s="2"/>
      <c r="SSU57" s="2"/>
      <c r="SSV57" s="2"/>
      <c r="SSW57" s="2"/>
      <c r="SSX57" s="2"/>
      <c r="SSY57" s="2"/>
      <c r="SSZ57" s="2"/>
      <c r="STA57" s="2"/>
      <c r="STB57" s="2"/>
      <c r="STC57" s="2"/>
      <c r="STD57" s="2"/>
      <c r="STE57" s="2"/>
      <c r="STF57" s="2"/>
      <c r="STG57" s="2"/>
      <c r="STH57" s="2"/>
      <c r="STI57" s="2"/>
      <c r="STJ57" s="2"/>
      <c r="STK57" s="2"/>
      <c r="STL57" s="2"/>
      <c r="STM57" s="2"/>
      <c r="STN57" s="2"/>
      <c r="STO57" s="2"/>
      <c r="STP57" s="2"/>
      <c r="STQ57" s="2"/>
      <c r="STR57" s="2"/>
      <c r="STS57" s="2"/>
      <c r="STT57" s="2"/>
      <c r="STU57" s="2"/>
      <c r="STV57" s="2"/>
      <c r="STW57" s="2"/>
      <c r="STX57" s="2"/>
      <c r="STY57" s="2"/>
      <c r="STZ57" s="2"/>
      <c r="SUA57" s="2"/>
      <c r="SUB57" s="2"/>
      <c r="SUC57" s="2"/>
      <c r="SUD57" s="2"/>
      <c r="SUE57" s="2"/>
      <c r="SUF57" s="2"/>
      <c r="SUG57" s="2"/>
      <c r="SUH57" s="2"/>
      <c r="SUI57" s="2"/>
      <c r="SUJ57" s="2"/>
      <c r="SUK57" s="2"/>
      <c r="SUL57" s="2"/>
      <c r="SUM57" s="2"/>
      <c r="SUN57" s="2"/>
      <c r="SUO57" s="2"/>
      <c r="SUP57" s="2"/>
      <c r="SUQ57" s="2"/>
      <c r="SUR57" s="2"/>
      <c r="SUS57" s="2"/>
      <c r="SUT57" s="2"/>
      <c r="SUU57" s="2"/>
      <c r="SUV57" s="2"/>
      <c r="SUW57" s="2"/>
      <c r="SUX57" s="2"/>
      <c r="SUY57" s="2"/>
      <c r="SUZ57" s="2"/>
      <c r="SVA57" s="2"/>
      <c r="SVB57" s="2"/>
      <c r="SVC57" s="2"/>
      <c r="SVD57" s="2"/>
      <c r="SVE57" s="2"/>
      <c r="SVF57" s="2"/>
      <c r="SVG57" s="2"/>
      <c r="SVH57" s="2"/>
      <c r="SVI57" s="2"/>
      <c r="SVJ57" s="2"/>
      <c r="SVK57" s="2"/>
      <c r="SVL57" s="2"/>
      <c r="SVM57" s="2"/>
      <c r="SVN57" s="2"/>
      <c r="SVO57" s="2"/>
      <c r="SVP57" s="2"/>
      <c r="SVQ57" s="2"/>
      <c r="SVR57" s="2"/>
      <c r="SVS57" s="2"/>
      <c r="SVT57" s="2"/>
      <c r="SVU57" s="2"/>
      <c r="SVV57" s="2"/>
      <c r="SVW57" s="2"/>
      <c r="SVX57" s="2"/>
      <c r="SVY57" s="2"/>
      <c r="SVZ57" s="2"/>
      <c r="SWA57" s="2"/>
      <c r="SWB57" s="2"/>
      <c r="SWC57" s="2"/>
      <c r="SWD57" s="2"/>
      <c r="SWE57" s="2"/>
      <c r="SWF57" s="2"/>
      <c r="SWG57" s="2"/>
      <c r="SWH57" s="2"/>
      <c r="SWI57" s="2"/>
      <c r="SWJ57" s="2"/>
      <c r="SWK57" s="2"/>
      <c r="SWL57" s="2"/>
      <c r="SWM57" s="2"/>
      <c r="SWN57" s="2"/>
      <c r="SWO57" s="2"/>
      <c r="SWP57" s="2"/>
      <c r="SWQ57" s="2"/>
      <c r="SWR57" s="2"/>
      <c r="SWS57" s="2"/>
      <c r="SWT57" s="2"/>
      <c r="SWU57" s="2"/>
      <c r="SWV57" s="2"/>
      <c r="SWW57" s="2"/>
      <c r="SWX57" s="2"/>
      <c r="SWY57" s="2"/>
      <c r="SWZ57" s="2"/>
      <c r="SXA57" s="2"/>
      <c r="SXB57" s="2"/>
      <c r="SXC57" s="2"/>
      <c r="SXD57" s="2"/>
      <c r="SXE57" s="2"/>
      <c r="SXF57" s="2"/>
      <c r="SXG57" s="2"/>
      <c r="SXH57" s="2"/>
      <c r="SXI57" s="2"/>
      <c r="SXJ57" s="2"/>
      <c r="SXK57" s="2"/>
      <c r="SXL57" s="2"/>
      <c r="SXM57" s="2"/>
      <c r="SXN57" s="2"/>
      <c r="SXO57" s="2"/>
      <c r="SXP57" s="2"/>
      <c r="SXQ57" s="2"/>
      <c r="SXR57" s="2"/>
      <c r="SXS57" s="2"/>
      <c r="SXT57" s="2"/>
      <c r="SXU57" s="2"/>
      <c r="SXV57" s="2"/>
      <c r="SXW57" s="2"/>
      <c r="SXX57" s="2"/>
      <c r="SXY57" s="2"/>
      <c r="SXZ57" s="2"/>
      <c r="SYA57" s="2"/>
      <c r="SYB57" s="2"/>
      <c r="SYC57" s="2"/>
      <c r="SYD57" s="2"/>
      <c r="SYE57" s="2"/>
      <c r="SYF57" s="2"/>
      <c r="SYG57" s="2"/>
      <c r="SYH57" s="2"/>
      <c r="SYI57" s="2"/>
      <c r="SYJ57" s="2"/>
      <c r="SYK57" s="2"/>
      <c r="SYL57" s="2"/>
      <c r="SYM57" s="2"/>
      <c r="SYN57" s="2"/>
      <c r="SYO57" s="2"/>
      <c r="SYP57" s="2"/>
      <c r="SYQ57" s="2"/>
      <c r="SYR57" s="2"/>
      <c r="SYS57" s="2"/>
      <c r="SYT57" s="2"/>
      <c r="SYU57" s="2"/>
      <c r="SYV57" s="2"/>
      <c r="SYW57" s="2"/>
      <c r="SYX57" s="2"/>
      <c r="SYY57" s="2"/>
      <c r="SYZ57" s="2"/>
      <c r="SZA57" s="2"/>
      <c r="SZB57" s="2"/>
      <c r="SZC57" s="2"/>
      <c r="SZD57" s="2"/>
      <c r="SZE57" s="2"/>
      <c r="SZF57" s="2"/>
      <c r="SZG57" s="2"/>
      <c r="SZH57" s="2"/>
      <c r="SZI57" s="2"/>
      <c r="SZJ57" s="2"/>
      <c r="SZK57" s="2"/>
      <c r="SZL57" s="2"/>
      <c r="SZM57" s="2"/>
      <c r="SZN57" s="2"/>
      <c r="SZO57" s="2"/>
      <c r="SZP57" s="2"/>
      <c r="SZQ57" s="2"/>
      <c r="SZR57" s="2"/>
      <c r="SZS57" s="2"/>
      <c r="SZT57" s="2"/>
      <c r="SZU57" s="2"/>
      <c r="SZV57" s="2"/>
      <c r="SZW57" s="2"/>
      <c r="SZX57" s="2"/>
      <c r="SZY57" s="2"/>
      <c r="SZZ57" s="2"/>
      <c r="TAA57" s="2"/>
      <c r="TAB57" s="2"/>
      <c r="TAC57" s="2"/>
      <c r="TAD57" s="2"/>
      <c r="TAE57" s="2"/>
      <c r="TAF57" s="2"/>
      <c r="TAG57" s="2"/>
      <c r="TAH57" s="2"/>
      <c r="TAI57" s="2"/>
      <c r="TAJ57" s="2"/>
      <c r="TAK57" s="2"/>
      <c r="TAL57" s="2"/>
      <c r="TAM57" s="2"/>
      <c r="TAN57" s="2"/>
      <c r="TAO57" s="2"/>
      <c r="TAP57" s="2"/>
      <c r="TAQ57" s="2"/>
      <c r="TAR57" s="2"/>
      <c r="TAS57" s="2"/>
      <c r="TAT57" s="2"/>
      <c r="TAU57" s="2"/>
      <c r="TAV57" s="2"/>
      <c r="TAW57" s="2"/>
      <c r="TAX57" s="2"/>
      <c r="TAY57" s="2"/>
      <c r="TAZ57" s="2"/>
      <c r="TBA57" s="2"/>
      <c r="TBB57" s="2"/>
      <c r="TBC57" s="2"/>
      <c r="TBD57" s="2"/>
      <c r="TBE57" s="2"/>
      <c r="TBF57" s="2"/>
      <c r="TBG57" s="2"/>
      <c r="TBH57" s="2"/>
      <c r="TBI57" s="2"/>
      <c r="TBJ57" s="2"/>
      <c r="TBK57" s="2"/>
      <c r="TBL57" s="2"/>
      <c r="TBM57" s="2"/>
      <c r="TBN57" s="2"/>
      <c r="TBO57" s="2"/>
      <c r="TBP57" s="2"/>
      <c r="TBQ57" s="2"/>
      <c r="TBR57" s="2"/>
      <c r="TBS57" s="2"/>
      <c r="TBT57" s="2"/>
      <c r="TBU57" s="2"/>
      <c r="TBV57" s="2"/>
      <c r="TBW57" s="2"/>
      <c r="TBX57" s="2"/>
      <c r="TBY57" s="2"/>
      <c r="TBZ57" s="2"/>
      <c r="TCA57" s="2"/>
      <c r="TCB57" s="2"/>
      <c r="TCC57" s="2"/>
      <c r="TCD57" s="2"/>
      <c r="TCE57" s="2"/>
      <c r="TCF57" s="2"/>
      <c r="TCG57" s="2"/>
      <c r="TCH57" s="2"/>
      <c r="TCI57" s="2"/>
      <c r="TCJ57" s="2"/>
      <c r="TCK57" s="2"/>
      <c r="TCL57" s="2"/>
      <c r="TCM57" s="2"/>
      <c r="TCN57" s="2"/>
      <c r="TCO57" s="2"/>
      <c r="TCP57" s="2"/>
      <c r="TCQ57" s="2"/>
      <c r="TCR57" s="2"/>
      <c r="TCS57" s="2"/>
      <c r="TCT57" s="2"/>
      <c r="TCU57" s="2"/>
      <c r="TCV57" s="2"/>
      <c r="TCW57" s="2"/>
      <c r="TCX57" s="2"/>
      <c r="TCY57" s="2"/>
      <c r="TCZ57" s="2"/>
      <c r="TDA57" s="2"/>
      <c r="TDB57" s="2"/>
      <c r="TDC57" s="2"/>
      <c r="TDD57" s="2"/>
      <c r="TDE57" s="2"/>
      <c r="TDF57" s="2"/>
      <c r="TDG57" s="2"/>
      <c r="TDH57" s="2"/>
      <c r="TDI57" s="2"/>
      <c r="TDJ57" s="2"/>
      <c r="TDK57" s="2"/>
      <c r="TDL57" s="2"/>
      <c r="TDM57" s="2"/>
      <c r="TDN57" s="2"/>
      <c r="TDO57" s="2"/>
      <c r="TDP57" s="2"/>
      <c r="TDQ57" s="2"/>
      <c r="TDR57" s="2"/>
      <c r="TDS57" s="2"/>
      <c r="TDT57" s="2"/>
      <c r="TDU57" s="2"/>
      <c r="TDV57" s="2"/>
      <c r="TDW57" s="2"/>
      <c r="TDX57" s="2"/>
      <c r="TDY57" s="2"/>
      <c r="TDZ57" s="2"/>
      <c r="TEA57" s="2"/>
      <c r="TEB57" s="2"/>
      <c r="TEC57" s="2"/>
      <c r="TED57" s="2"/>
      <c r="TEE57" s="2"/>
      <c r="TEF57" s="2"/>
      <c r="TEG57" s="2"/>
      <c r="TEH57" s="2"/>
      <c r="TEI57" s="2"/>
      <c r="TEJ57" s="2"/>
      <c r="TEK57" s="2"/>
      <c r="TEL57" s="2"/>
      <c r="TEM57" s="2"/>
      <c r="TEN57" s="2"/>
      <c r="TEO57" s="2"/>
      <c r="TEP57" s="2"/>
      <c r="TEQ57" s="2"/>
      <c r="TER57" s="2"/>
      <c r="TES57" s="2"/>
      <c r="TET57" s="2"/>
      <c r="TEU57" s="2"/>
      <c r="TEV57" s="2"/>
      <c r="TEW57" s="2"/>
      <c r="TEX57" s="2"/>
      <c r="TEY57" s="2"/>
      <c r="TEZ57" s="2"/>
      <c r="TFA57" s="2"/>
      <c r="TFB57" s="2"/>
      <c r="TFC57" s="2"/>
      <c r="TFD57" s="2"/>
      <c r="TFE57" s="2"/>
      <c r="TFF57" s="2"/>
      <c r="TFG57" s="2"/>
      <c r="TFH57" s="2"/>
      <c r="TFI57" s="2"/>
      <c r="TFJ57" s="2"/>
      <c r="TFK57" s="2"/>
      <c r="TFL57" s="2"/>
      <c r="TFM57" s="2"/>
      <c r="TFN57" s="2"/>
      <c r="TFO57" s="2"/>
      <c r="TFP57" s="2"/>
      <c r="TFQ57" s="2"/>
      <c r="TFR57" s="2"/>
      <c r="TFS57" s="2"/>
      <c r="TFT57" s="2"/>
      <c r="TFU57" s="2"/>
      <c r="TFV57" s="2"/>
      <c r="TFW57" s="2"/>
      <c r="TFX57" s="2"/>
      <c r="TFY57" s="2"/>
      <c r="TFZ57" s="2"/>
      <c r="TGA57" s="2"/>
      <c r="TGB57" s="2"/>
      <c r="TGC57" s="2"/>
      <c r="TGD57" s="2"/>
      <c r="TGE57" s="2"/>
      <c r="TGF57" s="2"/>
      <c r="TGG57" s="2"/>
      <c r="TGH57" s="2"/>
      <c r="TGI57" s="2"/>
      <c r="TGJ57" s="2"/>
      <c r="TGK57" s="2"/>
      <c r="TGL57" s="2"/>
      <c r="TGM57" s="2"/>
      <c r="TGN57" s="2"/>
      <c r="TGO57" s="2"/>
      <c r="TGP57" s="2"/>
      <c r="TGQ57" s="2"/>
      <c r="TGR57" s="2"/>
      <c r="TGS57" s="2"/>
      <c r="TGT57" s="2"/>
      <c r="TGU57" s="2"/>
      <c r="TGV57" s="2"/>
      <c r="TGW57" s="2"/>
      <c r="TGX57" s="2"/>
      <c r="TGY57" s="2"/>
      <c r="TGZ57" s="2"/>
      <c r="THA57" s="2"/>
      <c r="THB57" s="2"/>
      <c r="THC57" s="2"/>
      <c r="THD57" s="2"/>
      <c r="THE57" s="2"/>
      <c r="THF57" s="2"/>
      <c r="THG57" s="2"/>
      <c r="THH57" s="2"/>
      <c r="THI57" s="2"/>
      <c r="THJ57" s="2"/>
      <c r="THK57" s="2"/>
      <c r="THL57" s="2"/>
      <c r="THM57" s="2"/>
      <c r="THN57" s="2"/>
      <c r="THO57" s="2"/>
      <c r="THP57" s="2"/>
      <c r="THQ57" s="2"/>
      <c r="THR57" s="2"/>
      <c r="THS57" s="2"/>
      <c r="THT57" s="2"/>
      <c r="THU57" s="2"/>
      <c r="THV57" s="2"/>
      <c r="THW57" s="2"/>
      <c r="THX57" s="2"/>
      <c r="THY57" s="2"/>
      <c r="THZ57" s="2"/>
      <c r="TIA57" s="2"/>
      <c r="TIB57" s="2"/>
      <c r="TIC57" s="2"/>
      <c r="TID57" s="2"/>
      <c r="TIE57" s="2"/>
      <c r="TIF57" s="2"/>
      <c r="TIG57" s="2"/>
      <c r="TIH57" s="2"/>
      <c r="TII57" s="2"/>
      <c r="TIJ57" s="2"/>
      <c r="TIK57" s="2"/>
      <c r="TIL57" s="2"/>
      <c r="TIM57" s="2"/>
      <c r="TIN57" s="2"/>
      <c r="TIO57" s="2"/>
      <c r="TIP57" s="2"/>
      <c r="TIQ57" s="2"/>
      <c r="TIR57" s="2"/>
      <c r="TIS57" s="2"/>
      <c r="TIT57" s="2"/>
      <c r="TIU57" s="2"/>
      <c r="TIV57" s="2"/>
      <c r="TIW57" s="2"/>
      <c r="TIX57" s="2"/>
      <c r="TIY57" s="2"/>
      <c r="TIZ57" s="2"/>
      <c r="TJA57" s="2"/>
      <c r="TJB57" s="2"/>
      <c r="TJC57" s="2"/>
      <c r="TJD57" s="2"/>
      <c r="TJE57" s="2"/>
      <c r="TJF57" s="2"/>
      <c r="TJG57" s="2"/>
      <c r="TJH57" s="2"/>
      <c r="TJI57" s="2"/>
      <c r="TJJ57" s="2"/>
      <c r="TJK57" s="2"/>
      <c r="TJL57" s="2"/>
      <c r="TJM57" s="2"/>
      <c r="TJN57" s="2"/>
      <c r="TJO57" s="2"/>
      <c r="TJP57" s="2"/>
      <c r="TJQ57" s="2"/>
      <c r="TJR57" s="2"/>
      <c r="TJS57" s="2"/>
      <c r="TJT57" s="2"/>
      <c r="TJU57" s="2"/>
      <c r="TJV57" s="2"/>
      <c r="TJW57" s="2"/>
      <c r="TJX57" s="2"/>
      <c r="TJY57" s="2"/>
      <c r="TJZ57" s="2"/>
      <c r="TKA57" s="2"/>
      <c r="TKB57" s="2"/>
      <c r="TKC57" s="2"/>
      <c r="TKD57" s="2"/>
      <c r="TKE57" s="2"/>
      <c r="TKF57" s="2"/>
      <c r="TKG57" s="2"/>
      <c r="TKH57" s="2"/>
      <c r="TKI57" s="2"/>
      <c r="TKJ57" s="2"/>
      <c r="TKK57" s="2"/>
      <c r="TKL57" s="2"/>
      <c r="TKM57" s="2"/>
      <c r="TKN57" s="2"/>
      <c r="TKO57" s="2"/>
      <c r="TKP57" s="2"/>
      <c r="TKQ57" s="2"/>
      <c r="TKR57" s="2"/>
      <c r="TKS57" s="2"/>
      <c r="TKT57" s="2"/>
      <c r="TKU57" s="2"/>
      <c r="TKV57" s="2"/>
      <c r="TKW57" s="2"/>
      <c r="TKX57" s="2"/>
      <c r="TKY57" s="2"/>
      <c r="TKZ57" s="2"/>
      <c r="TLA57" s="2"/>
      <c r="TLB57" s="2"/>
      <c r="TLC57" s="2"/>
      <c r="TLD57" s="2"/>
      <c r="TLE57" s="2"/>
      <c r="TLF57" s="2"/>
      <c r="TLG57" s="2"/>
      <c r="TLH57" s="2"/>
      <c r="TLI57" s="2"/>
      <c r="TLJ57" s="2"/>
      <c r="TLK57" s="2"/>
      <c r="TLL57" s="2"/>
      <c r="TLM57" s="2"/>
      <c r="TLN57" s="2"/>
      <c r="TLO57" s="2"/>
      <c r="TLP57" s="2"/>
      <c r="TLQ57" s="2"/>
      <c r="TLR57" s="2"/>
      <c r="TLS57" s="2"/>
      <c r="TLT57" s="2"/>
      <c r="TLU57" s="2"/>
      <c r="TLV57" s="2"/>
      <c r="TLW57" s="2"/>
      <c r="TLX57" s="2"/>
      <c r="TLY57" s="2"/>
      <c r="TLZ57" s="2"/>
      <c r="TMA57" s="2"/>
      <c r="TMB57" s="2"/>
      <c r="TMC57" s="2"/>
      <c r="TMD57" s="2"/>
      <c r="TME57" s="2"/>
      <c r="TMF57" s="2"/>
      <c r="TMG57" s="2"/>
      <c r="TMH57" s="2"/>
      <c r="TMI57" s="2"/>
      <c r="TMJ57" s="2"/>
      <c r="TMK57" s="2"/>
      <c r="TML57" s="2"/>
      <c r="TMM57" s="2"/>
      <c r="TMN57" s="2"/>
      <c r="TMO57" s="2"/>
      <c r="TMP57" s="2"/>
      <c r="TMQ57" s="2"/>
      <c r="TMR57" s="2"/>
      <c r="TMS57" s="2"/>
      <c r="TMT57" s="2"/>
      <c r="TMU57" s="2"/>
      <c r="TMV57" s="2"/>
      <c r="TMW57" s="2"/>
      <c r="TMX57" s="2"/>
      <c r="TMY57" s="2"/>
      <c r="TMZ57" s="2"/>
      <c r="TNA57" s="2"/>
      <c r="TNB57" s="2"/>
      <c r="TNC57" s="2"/>
      <c r="TND57" s="2"/>
      <c r="TNE57" s="2"/>
      <c r="TNF57" s="2"/>
      <c r="TNG57" s="2"/>
      <c r="TNH57" s="2"/>
      <c r="TNI57" s="2"/>
      <c r="TNJ57" s="2"/>
      <c r="TNK57" s="2"/>
      <c r="TNL57" s="2"/>
      <c r="TNM57" s="2"/>
      <c r="TNN57" s="2"/>
      <c r="TNO57" s="2"/>
      <c r="TNP57" s="2"/>
      <c r="TNQ57" s="2"/>
      <c r="TNR57" s="2"/>
      <c r="TNS57" s="2"/>
      <c r="TNT57" s="2"/>
      <c r="TNU57" s="2"/>
      <c r="TNV57" s="2"/>
      <c r="TNW57" s="2"/>
      <c r="TNX57" s="2"/>
      <c r="TNY57" s="2"/>
      <c r="TNZ57" s="2"/>
      <c r="TOA57" s="2"/>
      <c r="TOB57" s="2"/>
      <c r="TOC57" s="2"/>
      <c r="TOD57" s="2"/>
      <c r="TOE57" s="2"/>
      <c r="TOF57" s="2"/>
      <c r="TOG57" s="2"/>
      <c r="TOH57" s="2"/>
      <c r="TOI57" s="2"/>
      <c r="TOJ57" s="2"/>
      <c r="TOK57" s="2"/>
      <c r="TOL57" s="2"/>
      <c r="TOM57" s="2"/>
      <c r="TON57" s="2"/>
      <c r="TOO57" s="2"/>
      <c r="TOP57" s="2"/>
      <c r="TOQ57" s="2"/>
      <c r="TOR57" s="2"/>
      <c r="TOS57" s="2"/>
      <c r="TOT57" s="2"/>
      <c r="TOU57" s="2"/>
      <c r="TOV57" s="2"/>
      <c r="TOW57" s="2"/>
      <c r="TOX57" s="2"/>
      <c r="TOY57" s="2"/>
      <c r="TOZ57" s="2"/>
      <c r="TPA57" s="2"/>
      <c r="TPB57" s="2"/>
      <c r="TPC57" s="2"/>
      <c r="TPD57" s="2"/>
      <c r="TPE57" s="2"/>
      <c r="TPF57" s="2"/>
      <c r="TPG57" s="2"/>
      <c r="TPH57" s="2"/>
      <c r="TPI57" s="2"/>
      <c r="TPJ57" s="2"/>
      <c r="TPK57" s="2"/>
      <c r="TPL57" s="2"/>
      <c r="TPM57" s="2"/>
      <c r="TPN57" s="2"/>
      <c r="TPO57" s="2"/>
      <c r="TPP57" s="2"/>
      <c r="TPQ57" s="2"/>
      <c r="TPR57" s="2"/>
      <c r="TPS57" s="2"/>
      <c r="TPT57" s="2"/>
      <c r="TPU57" s="2"/>
      <c r="TPV57" s="2"/>
      <c r="TPW57" s="2"/>
      <c r="TPX57" s="2"/>
      <c r="TPY57" s="2"/>
      <c r="TPZ57" s="2"/>
      <c r="TQA57" s="2"/>
      <c r="TQB57" s="2"/>
      <c r="TQC57" s="2"/>
      <c r="TQD57" s="2"/>
      <c r="TQE57" s="2"/>
      <c r="TQF57" s="2"/>
      <c r="TQG57" s="2"/>
      <c r="TQH57" s="2"/>
      <c r="TQI57" s="2"/>
      <c r="TQJ57" s="2"/>
      <c r="TQK57" s="2"/>
      <c r="TQL57" s="2"/>
      <c r="TQM57" s="2"/>
      <c r="TQN57" s="2"/>
      <c r="TQO57" s="2"/>
      <c r="TQP57" s="2"/>
      <c r="TQQ57" s="2"/>
      <c r="TQR57" s="2"/>
      <c r="TQS57" s="2"/>
      <c r="TQT57" s="2"/>
      <c r="TQU57" s="2"/>
      <c r="TQV57" s="2"/>
      <c r="TQW57" s="2"/>
      <c r="TQX57" s="2"/>
      <c r="TQY57" s="2"/>
      <c r="TQZ57" s="2"/>
      <c r="TRA57" s="2"/>
      <c r="TRB57" s="2"/>
      <c r="TRC57" s="2"/>
      <c r="TRD57" s="2"/>
      <c r="TRE57" s="2"/>
      <c r="TRF57" s="2"/>
      <c r="TRG57" s="2"/>
      <c r="TRH57" s="2"/>
      <c r="TRI57" s="2"/>
      <c r="TRJ57" s="2"/>
      <c r="TRK57" s="2"/>
      <c r="TRL57" s="2"/>
      <c r="TRM57" s="2"/>
      <c r="TRN57" s="2"/>
      <c r="TRO57" s="2"/>
      <c r="TRP57" s="2"/>
      <c r="TRQ57" s="2"/>
      <c r="TRR57" s="2"/>
      <c r="TRS57" s="2"/>
      <c r="TRT57" s="2"/>
      <c r="TRU57" s="2"/>
      <c r="TRV57" s="2"/>
      <c r="TRW57" s="2"/>
      <c r="TRX57" s="2"/>
      <c r="TRY57" s="2"/>
      <c r="TRZ57" s="2"/>
      <c r="TSA57" s="2"/>
      <c r="TSB57" s="2"/>
      <c r="TSC57" s="2"/>
      <c r="TSD57" s="2"/>
      <c r="TSE57" s="2"/>
      <c r="TSF57" s="2"/>
      <c r="TSG57" s="2"/>
      <c r="TSH57" s="2"/>
      <c r="TSI57" s="2"/>
      <c r="TSJ57" s="2"/>
      <c r="TSK57" s="2"/>
      <c r="TSL57" s="2"/>
      <c r="TSM57" s="2"/>
      <c r="TSN57" s="2"/>
      <c r="TSO57" s="2"/>
      <c r="TSP57" s="2"/>
      <c r="TSQ57" s="2"/>
      <c r="TSR57" s="2"/>
      <c r="TSS57" s="2"/>
      <c r="TST57" s="2"/>
      <c r="TSU57" s="2"/>
      <c r="TSV57" s="2"/>
      <c r="TSW57" s="2"/>
      <c r="TSX57" s="2"/>
      <c r="TSY57" s="2"/>
      <c r="TSZ57" s="2"/>
      <c r="TTA57" s="2"/>
      <c r="TTB57" s="2"/>
      <c r="TTC57" s="2"/>
      <c r="TTD57" s="2"/>
      <c r="TTE57" s="2"/>
      <c r="TTF57" s="2"/>
      <c r="TTG57" s="2"/>
      <c r="TTH57" s="2"/>
      <c r="TTI57" s="2"/>
      <c r="TTJ57" s="2"/>
      <c r="TTK57" s="2"/>
      <c r="TTL57" s="2"/>
      <c r="TTM57" s="2"/>
      <c r="TTN57" s="2"/>
      <c r="TTO57" s="2"/>
      <c r="TTP57" s="2"/>
      <c r="TTQ57" s="2"/>
      <c r="TTR57" s="2"/>
      <c r="TTS57" s="2"/>
      <c r="TTT57" s="2"/>
      <c r="TTU57" s="2"/>
      <c r="TTV57" s="2"/>
      <c r="TTW57" s="2"/>
      <c r="TTX57" s="2"/>
      <c r="TTY57" s="2"/>
      <c r="TTZ57" s="2"/>
      <c r="TUA57" s="2"/>
      <c r="TUB57" s="2"/>
      <c r="TUC57" s="2"/>
      <c r="TUD57" s="2"/>
      <c r="TUE57" s="2"/>
      <c r="TUF57" s="2"/>
      <c r="TUG57" s="2"/>
      <c r="TUH57" s="2"/>
      <c r="TUI57" s="2"/>
      <c r="TUJ57" s="2"/>
      <c r="TUK57" s="2"/>
      <c r="TUL57" s="2"/>
      <c r="TUM57" s="2"/>
      <c r="TUN57" s="2"/>
      <c r="TUO57" s="2"/>
      <c r="TUP57" s="2"/>
      <c r="TUQ57" s="2"/>
      <c r="TUR57" s="2"/>
      <c r="TUS57" s="2"/>
      <c r="TUT57" s="2"/>
      <c r="TUU57" s="2"/>
      <c r="TUV57" s="2"/>
      <c r="TUW57" s="2"/>
      <c r="TUX57" s="2"/>
      <c r="TUY57" s="2"/>
      <c r="TUZ57" s="2"/>
      <c r="TVA57" s="2"/>
      <c r="TVB57" s="2"/>
      <c r="TVC57" s="2"/>
      <c r="TVD57" s="2"/>
      <c r="TVE57" s="2"/>
      <c r="TVF57" s="2"/>
      <c r="TVG57" s="2"/>
      <c r="TVH57" s="2"/>
      <c r="TVI57" s="2"/>
      <c r="TVJ57" s="2"/>
      <c r="TVK57" s="2"/>
      <c r="TVL57" s="2"/>
      <c r="TVM57" s="2"/>
      <c r="TVN57" s="2"/>
      <c r="TVO57" s="2"/>
      <c r="TVP57" s="2"/>
      <c r="TVQ57" s="2"/>
      <c r="TVR57" s="2"/>
      <c r="TVS57" s="2"/>
      <c r="TVT57" s="2"/>
      <c r="TVU57" s="2"/>
      <c r="TVV57" s="2"/>
      <c r="TVW57" s="2"/>
      <c r="TVX57" s="2"/>
      <c r="TVY57" s="2"/>
      <c r="TVZ57" s="2"/>
      <c r="TWA57" s="2"/>
      <c r="TWB57" s="2"/>
      <c r="TWC57" s="2"/>
      <c r="TWD57" s="2"/>
      <c r="TWE57" s="2"/>
      <c r="TWF57" s="2"/>
      <c r="TWG57" s="2"/>
      <c r="TWH57" s="2"/>
      <c r="TWI57" s="2"/>
      <c r="TWJ57" s="2"/>
      <c r="TWK57" s="2"/>
      <c r="TWL57" s="2"/>
      <c r="TWM57" s="2"/>
      <c r="TWN57" s="2"/>
      <c r="TWO57" s="2"/>
      <c r="TWP57" s="2"/>
      <c r="TWQ57" s="2"/>
      <c r="TWR57" s="2"/>
      <c r="TWS57" s="2"/>
      <c r="TWT57" s="2"/>
      <c r="TWU57" s="2"/>
      <c r="TWV57" s="2"/>
      <c r="TWW57" s="2"/>
      <c r="TWX57" s="2"/>
      <c r="TWY57" s="2"/>
      <c r="TWZ57" s="2"/>
      <c r="TXA57" s="2"/>
      <c r="TXB57" s="2"/>
      <c r="TXC57" s="2"/>
      <c r="TXD57" s="2"/>
      <c r="TXE57" s="2"/>
      <c r="TXF57" s="2"/>
      <c r="TXG57" s="2"/>
      <c r="TXH57" s="2"/>
      <c r="TXI57" s="2"/>
      <c r="TXJ57" s="2"/>
      <c r="TXK57" s="2"/>
      <c r="TXL57" s="2"/>
      <c r="TXM57" s="2"/>
      <c r="TXN57" s="2"/>
      <c r="TXO57" s="2"/>
      <c r="TXP57" s="2"/>
      <c r="TXQ57" s="2"/>
      <c r="TXR57" s="2"/>
      <c r="TXS57" s="2"/>
      <c r="TXT57" s="2"/>
      <c r="TXU57" s="2"/>
      <c r="TXV57" s="2"/>
      <c r="TXW57" s="2"/>
      <c r="TXX57" s="2"/>
      <c r="TXY57" s="2"/>
      <c r="TXZ57" s="2"/>
      <c r="TYA57" s="2"/>
      <c r="TYB57" s="2"/>
      <c r="TYC57" s="2"/>
      <c r="TYD57" s="2"/>
      <c r="TYE57" s="2"/>
      <c r="TYF57" s="2"/>
      <c r="TYG57" s="2"/>
      <c r="TYH57" s="2"/>
      <c r="TYI57" s="2"/>
      <c r="TYJ57" s="2"/>
      <c r="TYK57" s="2"/>
      <c r="TYL57" s="2"/>
      <c r="TYM57" s="2"/>
      <c r="TYN57" s="2"/>
      <c r="TYO57" s="2"/>
      <c r="TYP57" s="2"/>
      <c r="TYQ57" s="2"/>
      <c r="TYR57" s="2"/>
      <c r="TYS57" s="2"/>
      <c r="TYT57" s="2"/>
      <c r="TYU57" s="2"/>
      <c r="TYV57" s="2"/>
      <c r="TYW57" s="2"/>
      <c r="TYX57" s="2"/>
      <c r="TYY57" s="2"/>
      <c r="TYZ57" s="2"/>
      <c r="TZA57" s="2"/>
      <c r="TZB57" s="2"/>
      <c r="TZC57" s="2"/>
      <c r="TZD57" s="2"/>
      <c r="TZE57" s="2"/>
      <c r="TZF57" s="2"/>
      <c r="TZG57" s="2"/>
      <c r="TZH57" s="2"/>
      <c r="TZI57" s="2"/>
      <c r="TZJ57" s="2"/>
      <c r="TZK57" s="2"/>
      <c r="TZL57" s="2"/>
      <c r="TZM57" s="2"/>
      <c r="TZN57" s="2"/>
      <c r="TZO57" s="2"/>
      <c r="TZP57" s="2"/>
      <c r="TZQ57" s="2"/>
      <c r="TZR57" s="2"/>
      <c r="TZS57" s="2"/>
      <c r="TZT57" s="2"/>
      <c r="TZU57" s="2"/>
      <c r="TZV57" s="2"/>
      <c r="TZW57" s="2"/>
      <c r="TZX57" s="2"/>
      <c r="TZY57" s="2"/>
      <c r="TZZ57" s="2"/>
      <c r="UAA57" s="2"/>
      <c r="UAB57" s="2"/>
      <c r="UAC57" s="2"/>
      <c r="UAD57" s="2"/>
      <c r="UAE57" s="2"/>
      <c r="UAF57" s="2"/>
      <c r="UAG57" s="2"/>
      <c r="UAH57" s="2"/>
      <c r="UAI57" s="2"/>
      <c r="UAJ57" s="2"/>
      <c r="UAK57" s="2"/>
      <c r="UAL57" s="2"/>
      <c r="UAM57" s="2"/>
      <c r="UAN57" s="2"/>
      <c r="UAO57" s="2"/>
      <c r="UAP57" s="2"/>
      <c r="UAQ57" s="2"/>
      <c r="UAR57" s="2"/>
      <c r="UAS57" s="2"/>
      <c r="UAT57" s="2"/>
      <c r="UAU57" s="2"/>
      <c r="UAV57" s="2"/>
      <c r="UAW57" s="2"/>
      <c r="UAX57" s="2"/>
      <c r="UAY57" s="2"/>
      <c r="UAZ57" s="2"/>
      <c r="UBA57" s="2"/>
      <c r="UBB57" s="2"/>
      <c r="UBC57" s="2"/>
      <c r="UBD57" s="2"/>
      <c r="UBE57" s="2"/>
      <c r="UBF57" s="2"/>
      <c r="UBG57" s="2"/>
      <c r="UBH57" s="2"/>
      <c r="UBI57" s="2"/>
      <c r="UBJ57" s="2"/>
      <c r="UBK57" s="2"/>
      <c r="UBL57" s="2"/>
      <c r="UBM57" s="2"/>
      <c r="UBN57" s="2"/>
      <c r="UBO57" s="2"/>
      <c r="UBP57" s="2"/>
      <c r="UBQ57" s="2"/>
      <c r="UBR57" s="2"/>
      <c r="UBS57" s="2"/>
      <c r="UBT57" s="2"/>
      <c r="UBU57" s="2"/>
      <c r="UBV57" s="2"/>
      <c r="UBW57" s="2"/>
      <c r="UBX57" s="2"/>
      <c r="UBY57" s="2"/>
      <c r="UBZ57" s="2"/>
      <c r="UCA57" s="2"/>
      <c r="UCB57" s="2"/>
      <c r="UCC57" s="2"/>
      <c r="UCD57" s="2"/>
      <c r="UCE57" s="2"/>
      <c r="UCF57" s="2"/>
      <c r="UCG57" s="2"/>
      <c r="UCH57" s="2"/>
      <c r="UCI57" s="2"/>
      <c r="UCJ57" s="2"/>
      <c r="UCK57" s="2"/>
      <c r="UCL57" s="2"/>
      <c r="UCM57" s="2"/>
      <c r="UCN57" s="2"/>
      <c r="UCO57" s="2"/>
      <c r="UCP57" s="2"/>
      <c r="UCQ57" s="2"/>
      <c r="UCR57" s="2"/>
      <c r="UCS57" s="2"/>
      <c r="UCT57" s="2"/>
      <c r="UCU57" s="2"/>
      <c r="UCV57" s="2"/>
      <c r="UCW57" s="2"/>
      <c r="UCX57" s="2"/>
      <c r="UCY57" s="2"/>
      <c r="UCZ57" s="2"/>
      <c r="UDA57" s="2"/>
      <c r="UDB57" s="2"/>
      <c r="UDC57" s="2"/>
      <c r="UDD57" s="2"/>
      <c r="UDE57" s="2"/>
      <c r="UDF57" s="2"/>
      <c r="UDG57" s="2"/>
      <c r="UDH57" s="2"/>
      <c r="UDI57" s="2"/>
      <c r="UDJ57" s="2"/>
      <c r="UDK57" s="2"/>
      <c r="UDL57" s="2"/>
      <c r="UDM57" s="2"/>
      <c r="UDN57" s="2"/>
      <c r="UDO57" s="2"/>
      <c r="UDP57" s="2"/>
      <c r="UDQ57" s="2"/>
      <c r="UDR57" s="2"/>
      <c r="UDS57" s="2"/>
      <c r="UDT57" s="2"/>
      <c r="UDU57" s="2"/>
      <c r="UDV57" s="2"/>
      <c r="UDW57" s="2"/>
      <c r="UDX57" s="2"/>
      <c r="UDY57" s="2"/>
      <c r="UDZ57" s="2"/>
      <c r="UEA57" s="2"/>
      <c r="UEB57" s="2"/>
      <c r="UEC57" s="2"/>
      <c r="UED57" s="2"/>
      <c r="UEE57" s="2"/>
      <c r="UEF57" s="2"/>
      <c r="UEG57" s="2"/>
      <c r="UEH57" s="2"/>
      <c r="UEI57" s="2"/>
      <c r="UEJ57" s="2"/>
      <c r="UEK57" s="2"/>
      <c r="UEL57" s="2"/>
      <c r="UEM57" s="2"/>
      <c r="UEN57" s="2"/>
      <c r="UEO57" s="2"/>
      <c r="UEP57" s="2"/>
      <c r="UEQ57" s="2"/>
      <c r="UER57" s="2"/>
      <c r="UES57" s="2"/>
      <c r="UET57" s="2"/>
      <c r="UEU57" s="2"/>
      <c r="UEV57" s="2"/>
      <c r="UEW57" s="2"/>
      <c r="UEX57" s="2"/>
      <c r="UEY57" s="2"/>
      <c r="UEZ57" s="2"/>
      <c r="UFA57" s="2"/>
      <c r="UFB57" s="2"/>
      <c r="UFC57" s="2"/>
      <c r="UFD57" s="2"/>
      <c r="UFE57" s="2"/>
      <c r="UFF57" s="2"/>
      <c r="UFG57" s="2"/>
      <c r="UFH57" s="2"/>
      <c r="UFI57" s="2"/>
      <c r="UFJ57" s="2"/>
      <c r="UFK57" s="2"/>
      <c r="UFL57" s="2"/>
      <c r="UFM57" s="2"/>
      <c r="UFN57" s="2"/>
      <c r="UFO57" s="2"/>
      <c r="UFP57" s="2"/>
      <c r="UFQ57" s="2"/>
      <c r="UFR57" s="2"/>
      <c r="UFS57" s="2"/>
      <c r="UFT57" s="2"/>
      <c r="UFU57" s="2"/>
      <c r="UFV57" s="2"/>
      <c r="UFW57" s="2"/>
      <c r="UFX57" s="2"/>
      <c r="UFY57" s="2"/>
      <c r="UFZ57" s="2"/>
      <c r="UGA57" s="2"/>
      <c r="UGB57" s="2"/>
      <c r="UGC57" s="2"/>
      <c r="UGD57" s="2"/>
      <c r="UGE57" s="2"/>
      <c r="UGF57" s="2"/>
      <c r="UGG57" s="2"/>
      <c r="UGH57" s="2"/>
      <c r="UGI57" s="2"/>
      <c r="UGJ57" s="2"/>
      <c r="UGK57" s="2"/>
      <c r="UGL57" s="2"/>
      <c r="UGM57" s="2"/>
      <c r="UGN57" s="2"/>
      <c r="UGO57" s="2"/>
      <c r="UGP57" s="2"/>
      <c r="UGQ57" s="2"/>
      <c r="UGR57" s="2"/>
      <c r="UGS57" s="2"/>
      <c r="UGT57" s="2"/>
      <c r="UGU57" s="2"/>
      <c r="UGV57" s="2"/>
      <c r="UGW57" s="2"/>
      <c r="UGX57" s="2"/>
      <c r="UGY57" s="2"/>
      <c r="UGZ57" s="2"/>
      <c r="UHA57" s="2"/>
      <c r="UHB57" s="2"/>
      <c r="UHC57" s="2"/>
      <c r="UHD57" s="2"/>
      <c r="UHE57" s="2"/>
      <c r="UHF57" s="2"/>
      <c r="UHG57" s="2"/>
      <c r="UHH57" s="2"/>
      <c r="UHI57" s="2"/>
      <c r="UHJ57" s="2"/>
      <c r="UHK57" s="2"/>
      <c r="UHL57" s="2"/>
      <c r="UHM57" s="2"/>
      <c r="UHN57" s="2"/>
      <c r="UHO57" s="2"/>
      <c r="UHP57" s="2"/>
      <c r="UHQ57" s="2"/>
      <c r="UHR57" s="2"/>
      <c r="UHS57" s="2"/>
      <c r="UHT57" s="2"/>
      <c r="UHU57" s="2"/>
      <c r="UHV57" s="2"/>
      <c r="UHW57" s="2"/>
      <c r="UHX57" s="2"/>
      <c r="UHY57" s="2"/>
      <c r="UHZ57" s="2"/>
      <c r="UIA57" s="2"/>
      <c r="UIB57" s="2"/>
      <c r="UIC57" s="2"/>
      <c r="UID57" s="2"/>
      <c r="UIE57" s="2"/>
      <c r="UIF57" s="2"/>
      <c r="UIG57" s="2"/>
      <c r="UIH57" s="2"/>
      <c r="UII57" s="2"/>
      <c r="UIJ57" s="2"/>
      <c r="UIK57" s="2"/>
      <c r="UIL57" s="2"/>
      <c r="UIM57" s="2"/>
      <c r="UIN57" s="2"/>
      <c r="UIO57" s="2"/>
      <c r="UIP57" s="2"/>
      <c r="UIQ57" s="2"/>
      <c r="UIR57" s="2"/>
      <c r="UIS57" s="2"/>
      <c r="UIT57" s="2"/>
      <c r="UIU57" s="2"/>
      <c r="UIV57" s="2"/>
      <c r="UIW57" s="2"/>
      <c r="UIX57" s="2"/>
      <c r="UIY57" s="2"/>
      <c r="UIZ57" s="2"/>
      <c r="UJA57" s="2"/>
      <c r="UJB57" s="2"/>
      <c r="UJC57" s="2"/>
      <c r="UJD57" s="2"/>
      <c r="UJE57" s="2"/>
      <c r="UJF57" s="2"/>
      <c r="UJG57" s="2"/>
      <c r="UJH57" s="2"/>
      <c r="UJI57" s="2"/>
      <c r="UJJ57" s="2"/>
      <c r="UJK57" s="2"/>
      <c r="UJL57" s="2"/>
      <c r="UJM57" s="2"/>
      <c r="UJN57" s="2"/>
      <c r="UJO57" s="2"/>
      <c r="UJP57" s="2"/>
      <c r="UJQ57" s="2"/>
      <c r="UJR57" s="2"/>
      <c r="UJS57" s="2"/>
      <c r="UJT57" s="2"/>
      <c r="UJU57" s="2"/>
      <c r="UJV57" s="2"/>
      <c r="UJW57" s="2"/>
      <c r="UJX57" s="2"/>
      <c r="UJY57" s="2"/>
      <c r="UJZ57" s="2"/>
      <c r="UKA57" s="2"/>
      <c r="UKB57" s="2"/>
      <c r="UKC57" s="2"/>
      <c r="UKD57" s="2"/>
      <c r="UKE57" s="2"/>
      <c r="UKF57" s="2"/>
      <c r="UKG57" s="2"/>
      <c r="UKH57" s="2"/>
      <c r="UKI57" s="2"/>
      <c r="UKJ57" s="2"/>
      <c r="UKK57" s="2"/>
      <c r="UKL57" s="2"/>
      <c r="UKM57" s="2"/>
      <c r="UKN57" s="2"/>
      <c r="UKO57" s="2"/>
      <c r="UKP57" s="2"/>
      <c r="UKQ57" s="2"/>
      <c r="UKR57" s="2"/>
      <c r="UKS57" s="2"/>
      <c r="UKT57" s="2"/>
      <c r="UKU57" s="2"/>
      <c r="UKV57" s="2"/>
      <c r="UKW57" s="2"/>
      <c r="UKX57" s="2"/>
      <c r="UKY57" s="2"/>
      <c r="UKZ57" s="2"/>
      <c r="ULA57" s="2"/>
      <c r="ULB57" s="2"/>
      <c r="ULC57" s="2"/>
      <c r="ULD57" s="2"/>
      <c r="ULE57" s="2"/>
      <c r="ULF57" s="2"/>
      <c r="ULG57" s="2"/>
      <c r="ULH57" s="2"/>
      <c r="ULI57" s="2"/>
      <c r="ULJ57" s="2"/>
      <c r="ULK57" s="2"/>
      <c r="ULL57" s="2"/>
      <c r="ULM57" s="2"/>
      <c r="ULN57" s="2"/>
      <c r="ULO57" s="2"/>
      <c r="ULP57" s="2"/>
      <c r="ULQ57" s="2"/>
      <c r="ULR57" s="2"/>
      <c r="ULS57" s="2"/>
      <c r="ULT57" s="2"/>
      <c r="ULU57" s="2"/>
      <c r="ULV57" s="2"/>
      <c r="ULW57" s="2"/>
      <c r="ULX57" s="2"/>
      <c r="ULY57" s="2"/>
      <c r="ULZ57" s="2"/>
      <c r="UMA57" s="2"/>
      <c r="UMB57" s="2"/>
      <c r="UMC57" s="2"/>
      <c r="UMD57" s="2"/>
      <c r="UME57" s="2"/>
      <c r="UMF57" s="2"/>
      <c r="UMG57" s="2"/>
      <c r="UMH57" s="2"/>
      <c r="UMI57" s="2"/>
      <c r="UMJ57" s="2"/>
      <c r="UMK57" s="2"/>
      <c r="UML57" s="2"/>
      <c r="UMM57" s="2"/>
      <c r="UMN57" s="2"/>
      <c r="UMO57" s="2"/>
      <c r="UMP57" s="2"/>
      <c r="UMQ57" s="2"/>
      <c r="UMR57" s="2"/>
      <c r="UMS57" s="2"/>
      <c r="UMT57" s="2"/>
      <c r="UMU57" s="2"/>
      <c r="UMV57" s="2"/>
      <c r="UMW57" s="2"/>
      <c r="UMX57" s="2"/>
      <c r="UMY57" s="2"/>
      <c r="UMZ57" s="2"/>
      <c r="UNA57" s="2"/>
      <c r="UNB57" s="2"/>
      <c r="UNC57" s="2"/>
      <c r="UND57" s="2"/>
      <c r="UNE57" s="2"/>
      <c r="UNF57" s="2"/>
      <c r="UNG57" s="2"/>
      <c r="UNH57" s="2"/>
      <c r="UNI57" s="2"/>
      <c r="UNJ57" s="2"/>
      <c r="UNK57" s="2"/>
      <c r="UNL57" s="2"/>
      <c r="UNM57" s="2"/>
      <c r="UNN57" s="2"/>
      <c r="UNO57" s="2"/>
      <c r="UNP57" s="2"/>
      <c r="UNQ57" s="2"/>
      <c r="UNR57" s="2"/>
      <c r="UNS57" s="2"/>
      <c r="UNT57" s="2"/>
      <c r="UNU57" s="2"/>
      <c r="UNV57" s="2"/>
      <c r="UNW57" s="2"/>
      <c r="UNX57" s="2"/>
      <c r="UNY57" s="2"/>
      <c r="UNZ57" s="2"/>
      <c r="UOA57" s="2"/>
      <c r="UOB57" s="2"/>
      <c r="UOC57" s="2"/>
      <c r="UOD57" s="2"/>
      <c r="UOE57" s="2"/>
      <c r="UOF57" s="2"/>
      <c r="UOG57" s="2"/>
      <c r="UOH57" s="2"/>
      <c r="UOI57" s="2"/>
      <c r="UOJ57" s="2"/>
      <c r="UOK57" s="2"/>
      <c r="UOL57" s="2"/>
      <c r="UOM57" s="2"/>
      <c r="UON57" s="2"/>
      <c r="UOO57" s="2"/>
      <c r="UOP57" s="2"/>
      <c r="UOQ57" s="2"/>
      <c r="UOR57" s="2"/>
      <c r="UOS57" s="2"/>
      <c r="UOT57" s="2"/>
      <c r="UOU57" s="2"/>
      <c r="UOV57" s="2"/>
      <c r="UOW57" s="2"/>
      <c r="UOX57" s="2"/>
      <c r="UOY57" s="2"/>
      <c r="UOZ57" s="2"/>
      <c r="UPA57" s="2"/>
      <c r="UPB57" s="2"/>
      <c r="UPC57" s="2"/>
      <c r="UPD57" s="2"/>
      <c r="UPE57" s="2"/>
      <c r="UPF57" s="2"/>
      <c r="UPG57" s="2"/>
      <c r="UPH57" s="2"/>
      <c r="UPI57" s="2"/>
      <c r="UPJ57" s="2"/>
      <c r="UPK57" s="2"/>
      <c r="UPL57" s="2"/>
      <c r="UPM57" s="2"/>
      <c r="UPN57" s="2"/>
      <c r="UPO57" s="2"/>
      <c r="UPP57" s="2"/>
      <c r="UPQ57" s="2"/>
      <c r="UPR57" s="2"/>
      <c r="UPS57" s="2"/>
      <c r="UPT57" s="2"/>
      <c r="UPU57" s="2"/>
      <c r="UPV57" s="2"/>
      <c r="UPW57" s="2"/>
      <c r="UPX57" s="2"/>
      <c r="UPY57" s="2"/>
      <c r="UPZ57" s="2"/>
      <c r="UQA57" s="2"/>
      <c r="UQB57" s="2"/>
      <c r="UQC57" s="2"/>
      <c r="UQD57" s="2"/>
      <c r="UQE57" s="2"/>
      <c r="UQF57" s="2"/>
      <c r="UQG57" s="2"/>
      <c r="UQH57" s="2"/>
      <c r="UQI57" s="2"/>
      <c r="UQJ57" s="2"/>
      <c r="UQK57" s="2"/>
      <c r="UQL57" s="2"/>
      <c r="UQM57" s="2"/>
      <c r="UQN57" s="2"/>
      <c r="UQO57" s="2"/>
      <c r="UQP57" s="2"/>
      <c r="UQQ57" s="2"/>
      <c r="UQR57" s="2"/>
      <c r="UQS57" s="2"/>
      <c r="UQT57" s="2"/>
      <c r="UQU57" s="2"/>
      <c r="UQV57" s="2"/>
      <c r="UQW57" s="2"/>
      <c r="UQX57" s="2"/>
      <c r="UQY57" s="2"/>
      <c r="UQZ57" s="2"/>
      <c r="URA57" s="2"/>
      <c r="URB57" s="2"/>
      <c r="URC57" s="2"/>
      <c r="URD57" s="2"/>
      <c r="URE57" s="2"/>
      <c r="URF57" s="2"/>
      <c r="URG57" s="2"/>
      <c r="URH57" s="2"/>
      <c r="URI57" s="2"/>
      <c r="URJ57" s="2"/>
      <c r="URK57" s="2"/>
      <c r="URL57" s="2"/>
      <c r="URM57" s="2"/>
      <c r="URN57" s="2"/>
      <c r="URO57" s="2"/>
      <c r="URP57" s="2"/>
      <c r="URQ57" s="2"/>
      <c r="URR57" s="2"/>
      <c r="URS57" s="2"/>
      <c r="URT57" s="2"/>
      <c r="URU57" s="2"/>
      <c r="URV57" s="2"/>
      <c r="URW57" s="2"/>
      <c r="URX57" s="2"/>
      <c r="URY57" s="2"/>
      <c r="URZ57" s="2"/>
      <c r="USA57" s="2"/>
      <c r="USB57" s="2"/>
      <c r="USC57" s="2"/>
      <c r="USD57" s="2"/>
      <c r="USE57" s="2"/>
      <c r="USF57" s="2"/>
      <c r="USG57" s="2"/>
      <c r="USH57" s="2"/>
      <c r="USI57" s="2"/>
      <c r="USJ57" s="2"/>
      <c r="USK57" s="2"/>
      <c r="USL57" s="2"/>
      <c r="USM57" s="2"/>
      <c r="USN57" s="2"/>
      <c r="USO57" s="2"/>
      <c r="USP57" s="2"/>
      <c r="USQ57" s="2"/>
      <c r="USR57" s="2"/>
      <c r="USS57" s="2"/>
      <c r="UST57" s="2"/>
      <c r="USU57" s="2"/>
      <c r="USV57" s="2"/>
      <c r="USW57" s="2"/>
      <c r="USX57" s="2"/>
      <c r="USY57" s="2"/>
      <c r="USZ57" s="2"/>
      <c r="UTA57" s="2"/>
      <c r="UTB57" s="2"/>
      <c r="UTC57" s="2"/>
      <c r="UTD57" s="2"/>
      <c r="UTE57" s="2"/>
      <c r="UTF57" s="2"/>
      <c r="UTG57" s="2"/>
      <c r="UTH57" s="2"/>
      <c r="UTI57" s="2"/>
      <c r="UTJ57" s="2"/>
      <c r="UTK57" s="2"/>
      <c r="UTL57" s="2"/>
      <c r="UTM57" s="2"/>
      <c r="UTN57" s="2"/>
      <c r="UTO57" s="2"/>
      <c r="UTP57" s="2"/>
      <c r="UTQ57" s="2"/>
      <c r="UTR57" s="2"/>
      <c r="UTS57" s="2"/>
      <c r="UTT57" s="2"/>
      <c r="UTU57" s="2"/>
      <c r="UTV57" s="2"/>
      <c r="UTW57" s="2"/>
      <c r="UTX57" s="2"/>
      <c r="UTY57" s="2"/>
      <c r="UTZ57" s="2"/>
      <c r="UUA57" s="2"/>
      <c r="UUB57" s="2"/>
      <c r="UUC57" s="2"/>
      <c r="UUD57" s="2"/>
      <c r="UUE57" s="2"/>
      <c r="UUF57" s="2"/>
      <c r="UUG57" s="2"/>
      <c r="UUH57" s="2"/>
      <c r="UUI57" s="2"/>
      <c r="UUJ57" s="2"/>
      <c r="UUK57" s="2"/>
      <c r="UUL57" s="2"/>
      <c r="UUM57" s="2"/>
      <c r="UUN57" s="2"/>
      <c r="UUO57" s="2"/>
      <c r="UUP57" s="2"/>
      <c r="UUQ57" s="2"/>
      <c r="UUR57" s="2"/>
      <c r="UUS57" s="2"/>
      <c r="UUT57" s="2"/>
      <c r="UUU57" s="2"/>
      <c r="UUV57" s="2"/>
      <c r="UUW57" s="2"/>
      <c r="UUX57" s="2"/>
      <c r="UUY57" s="2"/>
      <c r="UUZ57" s="2"/>
      <c r="UVA57" s="2"/>
      <c r="UVB57" s="2"/>
      <c r="UVC57" s="2"/>
      <c r="UVD57" s="2"/>
      <c r="UVE57" s="2"/>
      <c r="UVF57" s="2"/>
      <c r="UVG57" s="2"/>
      <c r="UVH57" s="2"/>
      <c r="UVI57" s="2"/>
      <c r="UVJ57" s="2"/>
      <c r="UVK57" s="2"/>
      <c r="UVL57" s="2"/>
      <c r="UVM57" s="2"/>
      <c r="UVN57" s="2"/>
      <c r="UVO57" s="2"/>
      <c r="UVP57" s="2"/>
      <c r="UVQ57" s="2"/>
      <c r="UVR57" s="2"/>
      <c r="UVS57" s="2"/>
      <c r="UVT57" s="2"/>
      <c r="UVU57" s="2"/>
      <c r="UVV57" s="2"/>
      <c r="UVW57" s="2"/>
      <c r="UVX57" s="2"/>
      <c r="UVY57" s="2"/>
      <c r="UVZ57" s="2"/>
      <c r="UWA57" s="2"/>
      <c r="UWB57" s="2"/>
      <c r="UWC57" s="2"/>
      <c r="UWD57" s="2"/>
      <c r="UWE57" s="2"/>
      <c r="UWF57" s="2"/>
      <c r="UWG57" s="2"/>
      <c r="UWH57" s="2"/>
      <c r="UWI57" s="2"/>
      <c r="UWJ57" s="2"/>
      <c r="UWK57" s="2"/>
      <c r="UWL57" s="2"/>
      <c r="UWM57" s="2"/>
      <c r="UWN57" s="2"/>
      <c r="UWO57" s="2"/>
      <c r="UWP57" s="2"/>
      <c r="UWQ57" s="2"/>
      <c r="UWR57" s="2"/>
      <c r="UWS57" s="2"/>
      <c r="UWT57" s="2"/>
      <c r="UWU57" s="2"/>
      <c r="UWV57" s="2"/>
      <c r="UWW57" s="2"/>
      <c r="UWX57" s="2"/>
      <c r="UWY57" s="2"/>
      <c r="UWZ57" s="2"/>
      <c r="UXA57" s="2"/>
      <c r="UXB57" s="2"/>
      <c r="UXC57" s="2"/>
      <c r="UXD57" s="2"/>
      <c r="UXE57" s="2"/>
      <c r="UXF57" s="2"/>
      <c r="UXG57" s="2"/>
      <c r="UXH57" s="2"/>
      <c r="UXI57" s="2"/>
      <c r="UXJ57" s="2"/>
      <c r="UXK57" s="2"/>
      <c r="UXL57" s="2"/>
      <c r="UXM57" s="2"/>
      <c r="UXN57" s="2"/>
      <c r="UXO57" s="2"/>
      <c r="UXP57" s="2"/>
      <c r="UXQ57" s="2"/>
      <c r="UXR57" s="2"/>
      <c r="UXS57" s="2"/>
      <c r="UXT57" s="2"/>
      <c r="UXU57" s="2"/>
      <c r="UXV57" s="2"/>
      <c r="UXW57" s="2"/>
      <c r="UXX57" s="2"/>
      <c r="UXY57" s="2"/>
      <c r="UXZ57" s="2"/>
      <c r="UYA57" s="2"/>
      <c r="UYB57" s="2"/>
      <c r="UYC57" s="2"/>
      <c r="UYD57" s="2"/>
      <c r="UYE57" s="2"/>
      <c r="UYF57" s="2"/>
      <c r="UYG57" s="2"/>
      <c r="UYH57" s="2"/>
      <c r="UYI57" s="2"/>
      <c r="UYJ57" s="2"/>
      <c r="UYK57" s="2"/>
      <c r="UYL57" s="2"/>
      <c r="UYM57" s="2"/>
      <c r="UYN57" s="2"/>
      <c r="UYO57" s="2"/>
      <c r="UYP57" s="2"/>
      <c r="UYQ57" s="2"/>
      <c r="UYR57" s="2"/>
      <c r="UYS57" s="2"/>
      <c r="UYT57" s="2"/>
      <c r="UYU57" s="2"/>
      <c r="UYV57" s="2"/>
      <c r="UYW57" s="2"/>
      <c r="UYX57" s="2"/>
      <c r="UYY57" s="2"/>
      <c r="UYZ57" s="2"/>
      <c r="UZA57" s="2"/>
      <c r="UZB57" s="2"/>
      <c r="UZC57" s="2"/>
      <c r="UZD57" s="2"/>
      <c r="UZE57" s="2"/>
      <c r="UZF57" s="2"/>
      <c r="UZG57" s="2"/>
      <c r="UZH57" s="2"/>
      <c r="UZI57" s="2"/>
      <c r="UZJ57" s="2"/>
      <c r="UZK57" s="2"/>
      <c r="UZL57" s="2"/>
      <c r="UZM57" s="2"/>
      <c r="UZN57" s="2"/>
      <c r="UZO57" s="2"/>
      <c r="UZP57" s="2"/>
      <c r="UZQ57" s="2"/>
      <c r="UZR57" s="2"/>
      <c r="UZS57" s="2"/>
      <c r="UZT57" s="2"/>
      <c r="UZU57" s="2"/>
      <c r="UZV57" s="2"/>
      <c r="UZW57" s="2"/>
      <c r="UZX57" s="2"/>
      <c r="UZY57" s="2"/>
      <c r="UZZ57" s="2"/>
      <c r="VAA57" s="2"/>
      <c r="VAB57" s="2"/>
      <c r="VAC57" s="2"/>
      <c r="VAD57" s="2"/>
      <c r="VAE57" s="2"/>
      <c r="VAF57" s="2"/>
      <c r="VAG57" s="2"/>
      <c r="VAH57" s="2"/>
      <c r="VAI57" s="2"/>
      <c r="VAJ57" s="2"/>
      <c r="VAK57" s="2"/>
      <c r="VAL57" s="2"/>
      <c r="VAM57" s="2"/>
      <c r="VAN57" s="2"/>
      <c r="VAO57" s="2"/>
      <c r="VAP57" s="2"/>
      <c r="VAQ57" s="2"/>
      <c r="VAR57" s="2"/>
      <c r="VAS57" s="2"/>
      <c r="VAT57" s="2"/>
      <c r="VAU57" s="2"/>
      <c r="VAV57" s="2"/>
      <c r="VAW57" s="2"/>
      <c r="VAX57" s="2"/>
      <c r="VAY57" s="2"/>
      <c r="VAZ57" s="2"/>
      <c r="VBA57" s="2"/>
      <c r="VBB57" s="2"/>
      <c r="VBC57" s="2"/>
      <c r="VBD57" s="2"/>
      <c r="VBE57" s="2"/>
      <c r="VBF57" s="2"/>
      <c r="VBG57" s="2"/>
      <c r="VBH57" s="2"/>
      <c r="VBI57" s="2"/>
      <c r="VBJ57" s="2"/>
      <c r="VBK57" s="2"/>
      <c r="VBL57" s="2"/>
      <c r="VBM57" s="2"/>
      <c r="VBN57" s="2"/>
      <c r="VBO57" s="2"/>
      <c r="VBP57" s="2"/>
      <c r="VBQ57" s="2"/>
      <c r="VBR57" s="2"/>
      <c r="VBS57" s="2"/>
      <c r="VBT57" s="2"/>
      <c r="VBU57" s="2"/>
      <c r="VBV57" s="2"/>
      <c r="VBW57" s="2"/>
      <c r="VBX57" s="2"/>
      <c r="VBY57" s="2"/>
      <c r="VBZ57" s="2"/>
      <c r="VCA57" s="2"/>
      <c r="VCB57" s="2"/>
      <c r="VCC57" s="2"/>
      <c r="VCD57" s="2"/>
      <c r="VCE57" s="2"/>
      <c r="VCF57" s="2"/>
      <c r="VCG57" s="2"/>
      <c r="VCH57" s="2"/>
      <c r="VCI57" s="2"/>
      <c r="VCJ57" s="2"/>
      <c r="VCK57" s="2"/>
      <c r="VCL57" s="2"/>
      <c r="VCM57" s="2"/>
      <c r="VCN57" s="2"/>
      <c r="VCO57" s="2"/>
      <c r="VCP57" s="2"/>
      <c r="VCQ57" s="2"/>
      <c r="VCR57" s="2"/>
      <c r="VCS57" s="2"/>
      <c r="VCT57" s="2"/>
      <c r="VCU57" s="2"/>
      <c r="VCV57" s="2"/>
      <c r="VCW57" s="2"/>
      <c r="VCX57" s="2"/>
      <c r="VCY57" s="2"/>
      <c r="VCZ57" s="2"/>
      <c r="VDA57" s="2"/>
      <c r="VDB57" s="2"/>
      <c r="VDC57" s="2"/>
      <c r="VDD57" s="2"/>
      <c r="VDE57" s="2"/>
      <c r="VDF57" s="2"/>
      <c r="VDG57" s="2"/>
      <c r="VDH57" s="2"/>
      <c r="VDI57" s="2"/>
      <c r="VDJ57" s="2"/>
      <c r="VDK57" s="2"/>
      <c r="VDL57" s="2"/>
      <c r="VDM57" s="2"/>
      <c r="VDN57" s="2"/>
      <c r="VDO57" s="2"/>
      <c r="VDP57" s="2"/>
      <c r="VDQ57" s="2"/>
      <c r="VDR57" s="2"/>
      <c r="VDS57" s="2"/>
      <c r="VDT57" s="2"/>
      <c r="VDU57" s="2"/>
      <c r="VDV57" s="2"/>
      <c r="VDW57" s="2"/>
      <c r="VDX57" s="2"/>
      <c r="VDY57" s="2"/>
      <c r="VDZ57" s="2"/>
      <c r="VEA57" s="2"/>
      <c r="VEB57" s="2"/>
      <c r="VEC57" s="2"/>
      <c r="VED57" s="2"/>
      <c r="VEE57" s="2"/>
      <c r="VEF57" s="2"/>
      <c r="VEG57" s="2"/>
      <c r="VEH57" s="2"/>
      <c r="VEI57" s="2"/>
      <c r="VEJ57" s="2"/>
      <c r="VEK57" s="2"/>
      <c r="VEL57" s="2"/>
      <c r="VEM57" s="2"/>
      <c r="VEN57" s="2"/>
      <c r="VEO57" s="2"/>
      <c r="VEP57" s="2"/>
      <c r="VEQ57" s="2"/>
      <c r="VER57" s="2"/>
      <c r="VES57" s="2"/>
      <c r="VET57" s="2"/>
      <c r="VEU57" s="2"/>
      <c r="VEV57" s="2"/>
      <c r="VEW57" s="2"/>
      <c r="VEX57" s="2"/>
      <c r="VEY57" s="2"/>
      <c r="VEZ57" s="2"/>
      <c r="VFA57" s="2"/>
      <c r="VFB57" s="2"/>
      <c r="VFC57" s="2"/>
      <c r="VFD57" s="2"/>
      <c r="VFE57" s="2"/>
      <c r="VFF57" s="2"/>
      <c r="VFG57" s="2"/>
      <c r="VFH57" s="2"/>
      <c r="VFI57" s="2"/>
      <c r="VFJ57" s="2"/>
      <c r="VFK57" s="2"/>
      <c r="VFL57" s="2"/>
      <c r="VFM57" s="2"/>
      <c r="VFN57" s="2"/>
      <c r="VFO57" s="2"/>
      <c r="VFP57" s="2"/>
      <c r="VFQ57" s="2"/>
      <c r="VFR57" s="2"/>
      <c r="VFS57" s="2"/>
      <c r="VFT57" s="2"/>
      <c r="VFU57" s="2"/>
      <c r="VFV57" s="2"/>
      <c r="VFW57" s="2"/>
      <c r="VFX57" s="2"/>
      <c r="VFY57" s="2"/>
      <c r="VFZ57" s="2"/>
      <c r="VGA57" s="2"/>
      <c r="VGB57" s="2"/>
      <c r="VGC57" s="2"/>
      <c r="VGD57" s="2"/>
      <c r="VGE57" s="2"/>
      <c r="VGF57" s="2"/>
      <c r="VGG57" s="2"/>
      <c r="VGH57" s="2"/>
      <c r="VGI57" s="2"/>
      <c r="VGJ57" s="2"/>
      <c r="VGK57" s="2"/>
      <c r="VGL57" s="2"/>
      <c r="VGM57" s="2"/>
      <c r="VGN57" s="2"/>
      <c r="VGO57" s="2"/>
      <c r="VGP57" s="2"/>
      <c r="VGQ57" s="2"/>
      <c r="VGR57" s="2"/>
      <c r="VGS57" s="2"/>
      <c r="VGT57" s="2"/>
      <c r="VGU57" s="2"/>
      <c r="VGV57" s="2"/>
      <c r="VGW57" s="2"/>
      <c r="VGX57" s="2"/>
      <c r="VGY57" s="2"/>
      <c r="VGZ57" s="2"/>
      <c r="VHA57" s="2"/>
      <c r="VHB57" s="2"/>
      <c r="VHC57" s="2"/>
      <c r="VHD57" s="2"/>
      <c r="VHE57" s="2"/>
      <c r="VHF57" s="2"/>
      <c r="VHG57" s="2"/>
      <c r="VHH57" s="2"/>
      <c r="VHI57" s="2"/>
      <c r="VHJ57" s="2"/>
      <c r="VHK57" s="2"/>
      <c r="VHL57" s="2"/>
      <c r="VHM57" s="2"/>
      <c r="VHN57" s="2"/>
      <c r="VHO57" s="2"/>
      <c r="VHP57" s="2"/>
      <c r="VHQ57" s="2"/>
      <c r="VHR57" s="2"/>
      <c r="VHS57" s="2"/>
      <c r="VHT57" s="2"/>
      <c r="VHU57" s="2"/>
      <c r="VHV57" s="2"/>
      <c r="VHW57" s="2"/>
      <c r="VHX57" s="2"/>
      <c r="VHY57" s="2"/>
      <c r="VHZ57" s="2"/>
      <c r="VIA57" s="2"/>
      <c r="VIB57" s="2"/>
      <c r="VIC57" s="2"/>
      <c r="VID57" s="2"/>
      <c r="VIE57" s="2"/>
      <c r="VIF57" s="2"/>
      <c r="VIG57" s="2"/>
      <c r="VIH57" s="2"/>
      <c r="VII57" s="2"/>
      <c r="VIJ57" s="2"/>
      <c r="VIK57" s="2"/>
      <c r="VIL57" s="2"/>
      <c r="VIM57" s="2"/>
      <c r="VIN57" s="2"/>
      <c r="VIO57" s="2"/>
      <c r="VIP57" s="2"/>
      <c r="VIQ57" s="2"/>
      <c r="VIR57" s="2"/>
      <c r="VIS57" s="2"/>
      <c r="VIT57" s="2"/>
      <c r="VIU57" s="2"/>
      <c r="VIV57" s="2"/>
      <c r="VIW57" s="2"/>
      <c r="VIX57" s="2"/>
      <c r="VIY57" s="2"/>
      <c r="VIZ57" s="2"/>
      <c r="VJA57" s="2"/>
      <c r="VJB57" s="2"/>
      <c r="VJC57" s="2"/>
      <c r="VJD57" s="2"/>
      <c r="VJE57" s="2"/>
      <c r="VJF57" s="2"/>
      <c r="VJG57" s="2"/>
      <c r="VJH57" s="2"/>
      <c r="VJI57" s="2"/>
      <c r="VJJ57" s="2"/>
      <c r="VJK57" s="2"/>
      <c r="VJL57" s="2"/>
      <c r="VJM57" s="2"/>
      <c r="VJN57" s="2"/>
      <c r="VJO57" s="2"/>
      <c r="VJP57" s="2"/>
      <c r="VJQ57" s="2"/>
      <c r="VJR57" s="2"/>
      <c r="VJS57" s="2"/>
      <c r="VJT57" s="2"/>
      <c r="VJU57" s="2"/>
      <c r="VJV57" s="2"/>
      <c r="VJW57" s="2"/>
      <c r="VJX57" s="2"/>
      <c r="VJY57" s="2"/>
      <c r="VJZ57" s="2"/>
      <c r="VKA57" s="2"/>
      <c r="VKB57" s="2"/>
      <c r="VKC57" s="2"/>
      <c r="VKD57" s="2"/>
      <c r="VKE57" s="2"/>
      <c r="VKF57" s="2"/>
      <c r="VKG57" s="2"/>
      <c r="VKH57" s="2"/>
      <c r="VKI57" s="2"/>
      <c r="VKJ57" s="2"/>
      <c r="VKK57" s="2"/>
      <c r="VKL57" s="2"/>
      <c r="VKM57" s="2"/>
      <c r="VKN57" s="2"/>
      <c r="VKO57" s="2"/>
      <c r="VKP57" s="2"/>
      <c r="VKQ57" s="2"/>
      <c r="VKR57" s="2"/>
      <c r="VKS57" s="2"/>
      <c r="VKT57" s="2"/>
      <c r="VKU57" s="2"/>
      <c r="VKV57" s="2"/>
      <c r="VKW57" s="2"/>
      <c r="VKX57" s="2"/>
      <c r="VKY57" s="2"/>
      <c r="VKZ57" s="2"/>
      <c r="VLA57" s="2"/>
      <c r="VLB57" s="2"/>
      <c r="VLC57" s="2"/>
      <c r="VLD57" s="2"/>
      <c r="VLE57" s="2"/>
      <c r="VLF57" s="2"/>
      <c r="VLG57" s="2"/>
      <c r="VLH57" s="2"/>
      <c r="VLI57" s="2"/>
      <c r="VLJ57" s="2"/>
      <c r="VLK57" s="2"/>
      <c r="VLL57" s="2"/>
      <c r="VLM57" s="2"/>
      <c r="VLN57" s="2"/>
      <c r="VLO57" s="2"/>
      <c r="VLP57" s="2"/>
      <c r="VLQ57" s="2"/>
      <c r="VLR57" s="2"/>
      <c r="VLS57" s="2"/>
      <c r="VLT57" s="2"/>
      <c r="VLU57" s="2"/>
      <c r="VLV57" s="2"/>
      <c r="VLW57" s="2"/>
      <c r="VLX57" s="2"/>
      <c r="VLY57" s="2"/>
      <c r="VLZ57" s="2"/>
      <c r="VMA57" s="2"/>
      <c r="VMB57" s="2"/>
      <c r="VMC57" s="2"/>
      <c r="VMD57" s="2"/>
      <c r="VME57" s="2"/>
      <c r="VMF57" s="2"/>
      <c r="VMG57" s="2"/>
      <c r="VMH57" s="2"/>
      <c r="VMI57" s="2"/>
      <c r="VMJ57" s="2"/>
      <c r="VMK57" s="2"/>
      <c r="VML57" s="2"/>
      <c r="VMM57" s="2"/>
      <c r="VMN57" s="2"/>
      <c r="VMO57" s="2"/>
      <c r="VMP57" s="2"/>
      <c r="VMQ57" s="2"/>
      <c r="VMR57" s="2"/>
      <c r="VMS57" s="2"/>
      <c r="VMT57" s="2"/>
      <c r="VMU57" s="2"/>
      <c r="VMV57" s="2"/>
      <c r="VMW57" s="2"/>
      <c r="VMX57" s="2"/>
      <c r="VMY57" s="2"/>
      <c r="VMZ57" s="2"/>
      <c r="VNA57" s="2"/>
      <c r="VNB57" s="2"/>
      <c r="VNC57" s="2"/>
      <c r="VND57" s="2"/>
      <c r="VNE57" s="2"/>
      <c r="VNF57" s="2"/>
      <c r="VNG57" s="2"/>
      <c r="VNH57" s="2"/>
      <c r="VNI57" s="2"/>
      <c r="VNJ57" s="2"/>
      <c r="VNK57" s="2"/>
      <c r="VNL57" s="2"/>
      <c r="VNM57" s="2"/>
      <c r="VNN57" s="2"/>
      <c r="VNO57" s="2"/>
      <c r="VNP57" s="2"/>
      <c r="VNQ57" s="2"/>
      <c r="VNR57" s="2"/>
      <c r="VNS57" s="2"/>
      <c r="VNT57" s="2"/>
      <c r="VNU57" s="2"/>
      <c r="VNV57" s="2"/>
      <c r="VNW57" s="2"/>
      <c r="VNX57" s="2"/>
      <c r="VNY57" s="2"/>
      <c r="VNZ57" s="2"/>
      <c r="VOA57" s="2"/>
      <c r="VOB57" s="2"/>
      <c r="VOC57" s="2"/>
      <c r="VOD57" s="2"/>
      <c r="VOE57" s="2"/>
      <c r="VOF57" s="2"/>
      <c r="VOG57" s="2"/>
      <c r="VOH57" s="2"/>
      <c r="VOI57" s="2"/>
      <c r="VOJ57" s="2"/>
      <c r="VOK57" s="2"/>
      <c r="VOL57" s="2"/>
      <c r="VOM57" s="2"/>
      <c r="VON57" s="2"/>
      <c r="VOO57" s="2"/>
      <c r="VOP57" s="2"/>
      <c r="VOQ57" s="2"/>
      <c r="VOR57" s="2"/>
      <c r="VOS57" s="2"/>
      <c r="VOT57" s="2"/>
      <c r="VOU57" s="2"/>
      <c r="VOV57" s="2"/>
      <c r="VOW57" s="2"/>
      <c r="VOX57" s="2"/>
      <c r="VOY57" s="2"/>
      <c r="VOZ57" s="2"/>
      <c r="VPA57" s="2"/>
      <c r="VPB57" s="2"/>
      <c r="VPC57" s="2"/>
      <c r="VPD57" s="2"/>
      <c r="VPE57" s="2"/>
      <c r="VPF57" s="2"/>
      <c r="VPG57" s="2"/>
      <c r="VPH57" s="2"/>
      <c r="VPI57" s="2"/>
      <c r="VPJ57" s="2"/>
      <c r="VPK57" s="2"/>
      <c r="VPL57" s="2"/>
      <c r="VPM57" s="2"/>
      <c r="VPN57" s="2"/>
      <c r="VPO57" s="2"/>
      <c r="VPP57" s="2"/>
      <c r="VPQ57" s="2"/>
      <c r="VPR57" s="2"/>
      <c r="VPS57" s="2"/>
      <c r="VPT57" s="2"/>
      <c r="VPU57" s="2"/>
      <c r="VPV57" s="2"/>
      <c r="VPW57" s="2"/>
      <c r="VPX57" s="2"/>
      <c r="VPY57" s="2"/>
      <c r="VPZ57" s="2"/>
      <c r="VQA57" s="2"/>
      <c r="VQB57" s="2"/>
      <c r="VQC57" s="2"/>
      <c r="VQD57" s="2"/>
      <c r="VQE57" s="2"/>
      <c r="VQF57" s="2"/>
      <c r="VQG57" s="2"/>
      <c r="VQH57" s="2"/>
      <c r="VQI57" s="2"/>
      <c r="VQJ57" s="2"/>
      <c r="VQK57" s="2"/>
      <c r="VQL57" s="2"/>
      <c r="VQM57" s="2"/>
      <c r="VQN57" s="2"/>
      <c r="VQO57" s="2"/>
      <c r="VQP57" s="2"/>
      <c r="VQQ57" s="2"/>
      <c r="VQR57" s="2"/>
      <c r="VQS57" s="2"/>
      <c r="VQT57" s="2"/>
      <c r="VQU57" s="2"/>
      <c r="VQV57" s="2"/>
      <c r="VQW57" s="2"/>
      <c r="VQX57" s="2"/>
      <c r="VQY57" s="2"/>
      <c r="VQZ57" s="2"/>
      <c r="VRA57" s="2"/>
      <c r="VRB57" s="2"/>
      <c r="VRC57" s="2"/>
      <c r="VRD57" s="2"/>
      <c r="VRE57" s="2"/>
      <c r="VRF57" s="2"/>
      <c r="VRG57" s="2"/>
      <c r="VRH57" s="2"/>
      <c r="VRI57" s="2"/>
      <c r="VRJ57" s="2"/>
      <c r="VRK57" s="2"/>
      <c r="VRL57" s="2"/>
      <c r="VRM57" s="2"/>
      <c r="VRN57" s="2"/>
      <c r="VRO57" s="2"/>
      <c r="VRP57" s="2"/>
      <c r="VRQ57" s="2"/>
      <c r="VRR57" s="2"/>
      <c r="VRS57" s="2"/>
      <c r="VRT57" s="2"/>
      <c r="VRU57" s="2"/>
      <c r="VRV57" s="2"/>
      <c r="VRW57" s="2"/>
      <c r="VRX57" s="2"/>
      <c r="VRY57" s="2"/>
      <c r="VRZ57" s="2"/>
      <c r="VSA57" s="2"/>
      <c r="VSB57" s="2"/>
      <c r="VSC57" s="2"/>
      <c r="VSD57" s="2"/>
      <c r="VSE57" s="2"/>
      <c r="VSF57" s="2"/>
      <c r="VSG57" s="2"/>
      <c r="VSH57" s="2"/>
      <c r="VSI57" s="2"/>
      <c r="VSJ57" s="2"/>
      <c r="VSK57" s="2"/>
      <c r="VSL57" s="2"/>
      <c r="VSM57" s="2"/>
      <c r="VSN57" s="2"/>
      <c r="VSO57" s="2"/>
      <c r="VSP57" s="2"/>
      <c r="VSQ57" s="2"/>
      <c r="VSR57" s="2"/>
      <c r="VSS57" s="2"/>
      <c r="VST57" s="2"/>
      <c r="VSU57" s="2"/>
      <c r="VSV57" s="2"/>
      <c r="VSW57" s="2"/>
      <c r="VSX57" s="2"/>
      <c r="VSY57" s="2"/>
      <c r="VSZ57" s="2"/>
      <c r="VTA57" s="2"/>
      <c r="VTB57" s="2"/>
      <c r="VTC57" s="2"/>
      <c r="VTD57" s="2"/>
      <c r="VTE57" s="2"/>
      <c r="VTF57" s="2"/>
      <c r="VTG57" s="2"/>
      <c r="VTH57" s="2"/>
      <c r="VTI57" s="2"/>
      <c r="VTJ57" s="2"/>
      <c r="VTK57" s="2"/>
      <c r="VTL57" s="2"/>
      <c r="VTM57" s="2"/>
      <c r="VTN57" s="2"/>
      <c r="VTO57" s="2"/>
      <c r="VTP57" s="2"/>
      <c r="VTQ57" s="2"/>
      <c r="VTR57" s="2"/>
      <c r="VTS57" s="2"/>
      <c r="VTT57" s="2"/>
      <c r="VTU57" s="2"/>
      <c r="VTV57" s="2"/>
      <c r="VTW57" s="2"/>
      <c r="VTX57" s="2"/>
      <c r="VTY57" s="2"/>
      <c r="VTZ57" s="2"/>
      <c r="VUA57" s="2"/>
      <c r="VUB57" s="2"/>
      <c r="VUC57" s="2"/>
      <c r="VUD57" s="2"/>
      <c r="VUE57" s="2"/>
      <c r="VUF57" s="2"/>
      <c r="VUG57" s="2"/>
      <c r="VUH57" s="2"/>
      <c r="VUI57" s="2"/>
      <c r="VUJ57" s="2"/>
      <c r="VUK57" s="2"/>
      <c r="VUL57" s="2"/>
      <c r="VUM57" s="2"/>
      <c r="VUN57" s="2"/>
      <c r="VUO57" s="2"/>
      <c r="VUP57" s="2"/>
      <c r="VUQ57" s="2"/>
      <c r="VUR57" s="2"/>
      <c r="VUS57" s="2"/>
      <c r="VUT57" s="2"/>
      <c r="VUU57" s="2"/>
      <c r="VUV57" s="2"/>
      <c r="VUW57" s="2"/>
      <c r="VUX57" s="2"/>
      <c r="VUY57" s="2"/>
      <c r="VUZ57" s="2"/>
      <c r="VVA57" s="2"/>
      <c r="VVB57" s="2"/>
      <c r="VVC57" s="2"/>
      <c r="VVD57" s="2"/>
      <c r="VVE57" s="2"/>
      <c r="VVF57" s="2"/>
      <c r="VVG57" s="2"/>
      <c r="VVH57" s="2"/>
      <c r="VVI57" s="2"/>
      <c r="VVJ57" s="2"/>
      <c r="VVK57" s="2"/>
      <c r="VVL57" s="2"/>
      <c r="VVM57" s="2"/>
      <c r="VVN57" s="2"/>
      <c r="VVO57" s="2"/>
      <c r="VVP57" s="2"/>
      <c r="VVQ57" s="2"/>
      <c r="VVR57" s="2"/>
      <c r="VVS57" s="2"/>
      <c r="VVT57" s="2"/>
      <c r="VVU57" s="2"/>
      <c r="VVV57" s="2"/>
      <c r="VVW57" s="2"/>
      <c r="VVX57" s="2"/>
      <c r="VVY57" s="2"/>
      <c r="VVZ57" s="2"/>
      <c r="VWA57" s="2"/>
      <c r="VWB57" s="2"/>
      <c r="VWC57" s="2"/>
      <c r="VWD57" s="2"/>
      <c r="VWE57" s="2"/>
      <c r="VWF57" s="2"/>
      <c r="VWG57" s="2"/>
      <c r="VWH57" s="2"/>
      <c r="VWI57" s="2"/>
      <c r="VWJ57" s="2"/>
      <c r="VWK57" s="2"/>
      <c r="VWL57" s="2"/>
      <c r="VWM57" s="2"/>
      <c r="VWN57" s="2"/>
      <c r="VWO57" s="2"/>
      <c r="VWP57" s="2"/>
      <c r="VWQ57" s="2"/>
      <c r="VWR57" s="2"/>
      <c r="VWS57" s="2"/>
      <c r="VWT57" s="2"/>
      <c r="VWU57" s="2"/>
      <c r="VWV57" s="2"/>
      <c r="VWW57" s="2"/>
      <c r="VWX57" s="2"/>
      <c r="VWY57" s="2"/>
      <c r="VWZ57" s="2"/>
      <c r="VXA57" s="2"/>
      <c r="VXB57" s="2"/>
      <c r="VXC57" s="2"/>
      <c r="VXD57" s="2"/>
      <c r="VXE57" s="2"/>
      <c r="VXF57" s="2"/>
      <c r="VXG57" s="2"/>
      <c r="VXH57" s="2"/>
      <c r="VXI57" s="2"/>
      <c r="VXJ57" s="2"/>
      <c r="VXK57" s="2"/>
      <c r="VXL57" s="2"/>
      <c r="VXM57" s="2"/>
      <c r="VXN57" s="2"/>
      <c r="VXO57" s="2"/>
      <c r="VXP57" s="2"/>
      <c r="VXQ57" s="2"/>
      <c r="VXR57" s="2"/>
      <c r="VXS57" s="2"/>
      <c r="VXT57" s="2"/>
      <c r="VXU57" s="2"/>
      <c r="VXV57" s="2"/>
      <c r="VXW57" s="2"/>
      <c r="VXX57" s="2"/>
      <c r="VXY57" s="2"/>
      <c r="VXZ57" s="2"/>
      <c r="VYA57" s="2"/>
      <c r="VYB57" s="2"/>
      <c r="VYC57" s="2"/>
      <c r="VYD57" s="2"/>
      <c r="VYE57" s="2"/>
      <c r="VYF57" s="2"/>
      <c r="VYG57" s="2"/>
      <c r="VYH57" s="2"/>
      <c r="VYI57" s="2"/>
      <c r="VYJ57" s="2"/>
      <c r="VYK57" s="2"/>
      <c r="VYL57" s="2"/>
      <c r="VYM57" s="2"/>
      <c r="VYN57" s="2"/>
      <c r="VYO57" s="2"/>
      <c r="VYP57" s="2"/>
      <c r="VYQ57" s="2"/>
      <c r="VYR57" s="2"/>
      <c r="VYS57" s="2"/>
      <c r="VYT57" s="2"/>
      <c r="VYU57" s="2"/>
      <c r="VYV57" s="2"/>
      <c r="VYW57" s="2"/>
      <c r="VYX57" s="2"/>
      <c r="VYY57" s="2"/>
      <c r="VYZ57" s="2"/>
      <c r="VZA57" s="2"/>
      <c r="VZB57" s="2"/>
      <c r="VZC57" s="2"/>
      <c r="VZD57" s="2"/>
      <c r="VZE57" s="2"/>
      <c r="VZF57" s="2"/>
      <c r="VZG57" s="2"/>
      <c r="VZH57" s="2"/>
      <c r="VZI57" s="2"/>
      <c r="VZJ57" s="2"/>
      <c r="VZK57" s="2"/>
      <c r="VZL57" s="2"/>
      <c r="VZM57" s="2"/>
      <c r="VZN57" s="2"/>
      <c r="VZO57" s="2"/>
      <c r="VZP57" s="2"/>
      <c r="VZQ57" s="2"/>
      <c r="VZR57" s="2"/>
      <c r="VZS57" s="2"/>
      <c r="VZT57" s="2"/>
      <c r="VZU57" s="2"/>
      <c r="VZV57" s="2"/>
      <c r="VZW57" s="2"/>
      <c r="VZX57" s="2"/>
      <c r="VZY57" s="2"/>
      <c r="VZZ57" s="2"/>
      <c r="WAA57" s="2"/>
      <c r="WAB57" s="2"/>
      <c r="WAC57" s="2"/>
      <c r="WAD57" s="2"/>
      <c r="WAE57" s="2"/>
      <c r="WAF57" s="2"/>
      <c r="WAG57" s="2"/>
      <c r="WAH57" s="2"/>
      <c r="WAI57" s="2"/>
      <c r="WAJ57" s="2"/>
      <c r="WAK57" s="2"/>
      <c r="WAL57" s="2"/>
      <c r="WAM57" s="2"/>
      <c r="WAN57" s="2"/>
      <c r="WAO57" s="2"/>
      <c r="WAP57" s="2"/>
      <c r="WAQ57" s="2"/>
      <c r="WAR57" s="2"/>
      <c r="WAS57" s="2"/>
      <c r="WAT57" s="2"/>
      <c r="WAU57" s="2"/>
      <c r="WAV57" s="2"/>
      <c r="WAW57" s="2"/>
      <c r="WAX57" s="2"/>
      <c r="WAY57" s="2"/>
      <c r="WAZ57" s="2"/>
      <c r="WBA57" s="2"/>
      <c r="WBB57" s="2"/>
      <c r="WBC57" s="2"/>
      <c r="WBD57" s="2"/>
      <c r="WBE57" s="2"/>
      <c r="WBF57" s="2"/>
      <c r="WBG57" s="2"/>
      <c r="WBH57" s="2"/>
      <c r="WBI57" s="2"/>
      <c r="WBJ57" s="2"/>
      <c r="WBK57" s="2"/>
      <c r="WBL57" s="2"/>
      <c r="WBM57" s="2"/>
      <c r="WBN57" s="2"/>
      <c r="WBO57" s="2"/>
      <c r="WBP57" s="2"/>
      <c r="WBQ57" s="2"/>
      <c r="WBR57" s="2"/>
      <c r="WBS57" s="2"/>
      <c r="WBT57" s="2"/>
      <c r="WBU57" s="2"/>
      <c r="WBV57" s="2"/>
      <c r="WBW57" s="2"/>
      <c r="WBX57" s="2"/>
      <c r="WBY57" s="2"/>
      <c r="WBZ57" s="2"/>
      <c r="WCA57" s="2"/>
      <c r="WCB57" s="2"/>
      <c r="WCC57" s="2"/>
      <c r="WCD57" s="2"/>
      <c r="WCE57" s="2"/>
      <c r="WCF57" s="2"/>
      <c r="WCG57" s="2"/>
      <c r="WCH57" s="2"/>
      <c r="WCI57" s="2"/>
      <c r="WCJ57" s="2"/>
      <c r="WCK57" s="2"/>
      <c r="WCL57" s="2"/>
      <c r="WCM57" s="2"/>
      <c r="WCN57" s="2"/>
      <c r="WCO57" s="2"/>
      <c r="WCP57" s="2"/>
      <c r="WCQ57" s="2"/>
      <c r="WCR57" s="2"/>
      <c r="WCS57" s="2"/>
      <c r="WCT57" s="2"/>
      <c r="WCU57" s="2"/>
      <c r="WCV57" s="2"/>
      <c r="WCW57" s="2"/>
      <c r="WCX57" s="2"/>
      <c r="WCY57" s="2"/>
      <c r="WCZ57" s="2"/>
      <c r="WDA57" s="2"/>
      <c r="WDB57" s="2"/>
      <c r="WDC57" s="2"/>
      <c r="WDD57" s="2"/>
      <c r="WDE57" s="2"/>
      <c r="WDF57" s="2"/>
      <c r="WDG57" s="2"/>
      <c r="WDH57" s="2"/>
      <c r="WDI57" s="2"/>
      <c r="WDJ57" s="2"/>
      <c r="WDK57" s="2"/>
      <c r="WDL57" s="2"/>
      <c r="WDM57" s="2"/>
      <c r="WDN57" s="2"/>
      <c r="WDO57" s="2"/>
      <c r="WDP57" s="2"/>
      <c r="WDQ57" s="2"/>
      <c r="WDR57" s="2"/>
      <c r="WDS57" s="2"/>
      <c r="WDT57" s="2"/>
      <c r="WDU57" s="2"/>
      <c r="WDV57" s="2"/>
      <c r="WDW57" s="2"/>
      <c r="WDX57" s="2"/>
      <c r="WDY57" s="2"/>
      <c r="WDZ57" s="2"/>
      <c r="WEA57" s="2"/>
      <c r="WEB57" s="2"/>
      <c r="WEC57" s="2"/>
      <c r="WED57" s="2"/>
      <c r="WEE57" s="2"/>
      <c r="WEF57" s="2"/>
      <c r="WEG57" s="2"/>
      <c r="WEH57" s="2"/>
      <c r="WEI57" s="2"/>
      <c r="WEJ57" s="2"/>
      <c r="WEK57" s="2"/>
      <c r="WEL57" s="2"/>
      <c r="WEM57" s="2"/>
      <c r="WEN57" s="2"/>
      <c r="WEO57" s="2"/>
      <c r="WEP57" s="2"/>
      <c r="WEQ57" s="2"/>
      <c r="WER57" s="2"/>
      <c r="WES57" s="2"/>
      <c r="WET57" s="2"/>
      <c r="WEU57" s="2"/>
      <c r="WEV57" s="2"/>
      <c r="WEW57" s="2"/>
      <c r="WEX57" s="2"/>
      <c r="WEY57" s="2"/>
      <c r="WEZ57" s="2"/>
      <c r="WFA57" s="2"/>
      <c r="WFB57" s="2"/>
      <c r="WFC57" s="2"/>
      <c r="WFD57" s="2"/>
      <c r="WFE57" s="2"/>
      <c r="WFF57" s="2"/>
      <c r="WFG57" s="2"/>
      <c r="WFH57" s="2"/>
      <c r="WFI57" s="2"/>
      <c r="WFJ57" s="2"/>
      <c r="WFK57" s="2"/>
      <c r="WFL57" s="2"/>
      <c r="WFM57" s="2"/>
      <c r="WFN57" s="2"/>
      <c r="WFO57" s="2"/>
      <c r="WFP57" s="2"/>
      <c r="WFQ57" s="2"/>
      <c r="WFR57" s="2"/>
      <c r="WFS57" s="2"/>
      <c r="WFT57" s="2"/>
      <c r="WFU57" s="2"/>
      <c r="WFV57" s="2"/>
      <c r="WFW57" s="2"/>
      <c r="WFX57" s="2"/>
      <c r="WFY57" s="2"/>
      <c r="WFZ57" s="2"/>
      <c r="WGA57" s="2"/>
      <c r="WGB57" s="2"/>
      <c r="WGC57" s="2"/>
      <c r="WGD57" s="2"/>
      <c r="WGE57" s="2"/>
      <c r="WGF57" s="2"/>
      <c r="WGG57" s="2"/>
      <c r="WGH57" s="2"/>
      <c r="WGI57" s="2"/>
      <c r="WGJ57" s="2"/>
      <c r="WGK57" s="2"/>
      <c r="WGL57" s="2"/>
      <c r="WGM57" s="2"/>
      <c r="WGN57" s="2"/>
      <c r="WGO57" s="2"/>
      <c r="WGP57" s="2"/>
      <c r="WGQ57" s="2"/>
      <c r="WGR57" s="2"/>
      <c r="WGS57" s="2"/>
      <c r="WGT57" s="2"/>
      <c r="WGU57" s="2"/>
      <c r="WGV57" s="2"/>
      <c r="WGW57" s="2"/>
      <c r="WGX57" s="2"/>
      <c r="WGY57" s="2"/>
      <c r="WGZ57" s="2"/>
      <c r="WHA57" s="2"/>
      <c r="WHB57" s="2"/>
      <c r="WHC57" s="2"/>
      <c r="WHD57" s="2"/>
      <c r="WHE57" s="2"/>
      <c r="WHF57" s="2"/>
      <c r="WHG57" s="2"/>
      <c r="WHH57" s="2"/>
      <c r="WHI57" s="2"/>
      <c r="WHJ57" s="2"/>
      <c r="WHK57" s="2"/>
      <c r="WHL57" s="2"/>
      <c r="WHM57" s="2"/>
      <c r="WHN57" s="2"/>
      <c r="WHO57" s="2"/>
      <c r="WHP57" s="2"/>
      <c r="WHQ57" s="2"/>
      <c r="WHR57" s="2"/>
      <c r="WHS57" s="2"/>
      <c r="WHT57" s="2"/>
      <c r="WHU57" s="2"/>
      <c r="WHV57" s="2"/>
      <c r="WHW57" s="2"/>
      <c r="WHX57" s="2"/>
      <c r="WHY57" s="2"/>
      <c r="WHZ57" s="2"/>
      <c r="WIA57" s="2"/>
      <c r="WIB57" s="2"/>
      <c r="WIC57" s="2"/>
      <c r="WID57" s="2"/>
      <c r="WIE57" s="2"/>
      <c r="WIF57" s="2"/>
      <c r="WIG57" s="2"/>
      <c r="WIH57" s="2"/>
      <c r="WII57" s="2"/>
      <c r="WIJ57" s="2"/>
      <c r="WIK57" s="2"/>
      <c r="WIL57" s="2"/>
      <c r="WIM57" s="2"/>
      <c r="WIN57" s="2"/>
      <c r="WIO57" s="2"/>
      <c r="WIP57" s="2"/>
      <c r="WIQ57" s="2"/>
      <c r="WIR57" s="2"/>
      <c r="WIS57" s="2"/>
      <c r="WIT57" s="2"/>
      <c r="WIU57" s="2"/>
      <c r="WIV57" s="2"/>
      <c r="WIW57" s="2"/>
      <c r="WIX57" s="2"/>
      <c r="WIY57" s="2"/>
      <c r="WIZ57" s="2"/>
      <c r="WJA57" s="2"/>
      <c r="WJB57" s="2"/>
      <c r="WJC57" s="2"/>
      <c r="WJD57" s="2"/>
      <c r="WJE57" s="2"/>
      <c r="WJF57" s="2"/>
      <c r="WJG57" s="2"/>
      <c r="WJH57" s="2"/>
      <c r="WJI57" s="2"/>
      <c r="WJJ57" s="2"/>
      <c r="WJK57" s="2"/>
      <c r="WJL57" s="2"/>
      <c r="WJM57" s="2"/>
      <c r="WJN57" s="2"/>
      <c r="WJO57" s="2"/>
      <c r="WJP57" s="2"/>
      <c r="WJQ57" s="2"/>
      <c r="WJR57" s="2"/>
      <c r="WJS57" s="2"/>
      <c r="WJT57" s="2"/>
      <c r="WJU57" s="2"/>
      <c r="WJV57" s="2"/>
      <c r="WJW57" s="2"/>
      <c r="WJX57" s="2"/>
      <c r="WJY57" s="2"/>
      <c r="WJZ57" s="2"/>
      <c r="WKA57" s="2"/>
      <c r="WKB57" s="2"/>
      <c r="WKC57" s="2"/>
      <c r="WKD57" s="2"/>
      <c r="WKE57" s="2"/>
      <c r="WKF57" s="2"/>
      <c r="WKG57" s="2"/>
      <c r="WKH57" s="2"/>
      <c r="WKI57" s="2"/>
      <c r="WKJ57" s="2"/>
      <c r="WKK57" s="2"/>
      <c r="WKL57" s="2"/>
      <c r="WKM57" s="2"/>
      <c r="WKN57" s="2"/>
      <c r="WKO57" s="2"/>
      <c r="WKP57" s="2"/>
      <c r="WKQ57" s="2"/>
      <c r="WKR57" s="2"/>
      <c r="WKS57" s="2"/>
      <c r="WKT57" s="2"/>
      <c r="WKU57" s="2"/>
      <c r="WKV57" s="2"/>
      <c r="WKW57" s="2"/>
      <c r="WKX57" s="2"/>
      <c r="WKY57" s="2"/>
      <c r="WKZ57" s="2"/>
      <c r="WLA57" s="2"/>
      <c r="WLB57" s="2"/>
      <c r="WLC57" s="2"/>
      <c r="WLD57" s="2"/>
      <c r="WLE57" s="2"/>
      <c r="WLF57" s="2"/>
      <c r="WLG57" s="2"/>
      <c r="WLH57" s="2"/>
      <c r="WLI57" s="2"/>
      <c r="WLJ57" s="2"/>
      <c r="WLK57" s="2"/>
      <c r="WLL57" s="2"/>
      <c r="WLM57" s="2"/>
      <c r="WLN57" s="2"/>
      <c r="WLO57" s="2"/>
      <c r="WLP57" s="2"/>
      <c r="WLQ57" s="2"/>
      <c r="WLR57" s="2"/>
      <c r="WLS57" s="2"/>
      <c r="WLT57" s="2"/>
      <c r="WLU57" s="2"/>
      <c r="WLV57" s="2"/>
      <c r="WLW57" s="2"/>
      <c r="WLX57" s="2"/>
      <c r="WLY57" s="2"/>
      <c r="WLZ57" s="2"/>
      <c r="WMA57" s="2"/>
      <c r="WMB57" s="2"/>
      <c r="WMC57" s="2"/>
      <c r="WMD57" s="2"/>
      <c r="WME57" s="2"/>
      <c r="WMF57" s="2"/>
      <c r="WMG57" s="2"/>
      <c r="WMH57" s="2"/>
      <c r="WMI57" s="2"/>
      <c r="WMJ57" s="2"/>
      <c r="WMK57" s="2"/>
      <c r="WML57" s="2"/>
      <c r="WMM57" s="2"/>
      <c r="WMN57" s="2"/>
      <c r="WMO57" s="2"/>
      <c r="WMP57" s="2"/>
      <c r="WMQ57" s="2"/>
      <c r="WMR57" s="2"/>
      <c r="WMS57" s="2"/>
      <c r="WMT57" s="2"/>
      <c r="WMU57" s="2"/>
      <c r="WMV57" s="2"/>
      <c r="WMW57" s="2"/>
      <c r="WMX57" s="2"/>
      <c r="WMY57" s="2"/>
      <c r="WMZ57" s="2"/>
      <c r="WNA57" s="2"/>
      <c r="WNB57" s="2"/>
      <c r="WNC57" s="2"/>
      <c r="WND57" s="2"/>
      <c r="WNE57" s="2"/>
      <c r="WNF57" s="2"/>
      <c r="WNG57" s="2"/>
      <c r="WNH57" s="2"/>
      <c r="WNI57" s="2"/>
      <c r="WNJ57" s="2"/>
      <c r="WNK57" s="2"/>
      <c r="WNL57" s="2"/>
      <c r="WNM57" s="2"/>
      <c r="WNN57" s="2"/>
      <c r="WNO57" s="2"/>
      <c r="WNP57" s="2"/>
      <c r="WNQ57" s="2"/>
      <c r="WNR57" s="2"/>
      <c r="WNS57" s="2"/>
      <c r="WNT57" s="2"/>
      <c r="WNU57" s="2"/>
      <c r="WNV57" s="2"/>
      <c r="WNW57" s="2"/>
      <c r="WNX57" s="2"/>
      <c r="WNY57" s="2"/>
      <c r="WNZ57" s="2"/>
      <c r="WOA57" s="2"/>
      <c r="WOB57" s="2"/>
      <c r="WOC57" s="2"/>
      <c r="WOD57" s="2"/>
      <c r="WOE57" s="2"/>
      <c r="WOF57" s="2"/>
      <c r="WOG57" s="2"/>
      <c r="WOH57" s="2"/>
      <c r="WOI57" s="2"/>
      <c r="WOJ57" s="2"/>
      <c r="WOK57" s="2"/>
      <c r="WOL57" s="2"/>
      <c r="WOM57" s="2"/>
      <c r="WON57" s="2"/>
      <c r="WOO57" s="2"/>
      <c r="WOP57" s="2"/>
      <c r="WOQ57" s="2"/>
      <c r="WOR57" s="2"/>
      <c r="WOS57" s="2"/>
      <c r="WOT57" s="2"/>
      <c r="WOU57" s="2"/>
      <c r="WOV57" s="2"/>
      <c r="WOW57" s="2"/>
      <c r="WOX57" s="2"/>
      <c r="WOY57" s="2"/>
      <c r="WOZ57" s="2"/>
      <c r="WPA57" s="2"/>
      <c r="WPB57" s="2"/>
      <c r="WPC57" s="2"/>
      <c r="WPD57" s="2"/>
      <c r="WPE57" s="2"/>
      <c r="WPF57" s="2"/>
      <c r="WPG57" s="2"/>
      <c r="WPH57" s="2"/>
      <c r="WPI57" s="2"/>
      <c r="WPJ57" s="2"/>
      <c r="WPK57" s="2"/>
      <c r="WPL57" s="2"/>
      <c r="WPM57" s="2"/>
      <c r="WPN57" s="2"/>
      <c r="WPO57" s="2"/>
      <c r="WPP57" s="2"/>
      <c r="WPQ57" s="2"/>
      <c r="WPR57" s="2"/>
      <c r="WPS57" s="2"/>
      <c r="WPT57" s="2"/>
      <c r="WPU57" s="2"/>
      <c r="WPV57" s="2"/>
      <c r="WPW57" s="2"/>
      <c r="WPX57" s="2"/>
      <c r="WPY57" s="2"/>
      <c r="WPZ57" s="2"/>
      <c r="WQA57" s="2"/>
      <c r="WQB57" s="2"/>
      <c r="WQC57" s="2"/>
      <c r="WQD57" s="2"/>
      <c r="WQE57" s="2"/>
      <c r="WQF57" s="2"/>
      <c r="WQG57" s="2"/>
      <c r="WQH57" s="2"/>
      <c r="WQI57" s="2"/>
      <c r="WQJ57" s="2"/>
      <c r="WQK57" s="2"/>
      <c r="WQL57" s="2"/>
      <c r="WQM57" s="2"/>
      <c r="WQN57" s="2"/>
      <c r="WQO57" s="2"/>
      <c r="WQP57" s="2"/>
      <c r="WQQ57" s="2"/>
      <c r="WQR57" s="2"/>
      <c r="WQS57" s="2"/>
      <c r="WQT57" s="2"/>
      <c r="WQU57" s="2"/>
      <c r="WQV57" s="2"/>
      <c r="WQW57" s="2"/>
      <c r="WQX57" s="2"/>
      <c r="WQY57" s="2"/>
      <c r="WQZ57" s="2"/>
      <c r="WRA57" s="2"/>
      <c r="WRB57" s="2"/>
      <c r="WRC57" s="2"/>
      <c r="WRD57" s="2"/>
      <c r="WRE57" s="2"/>
      <c r="WRF57" s="2"/>
      <c r="WRG57" s="2"/>
      <c r="WRH57" s="2"/>
      <c r="WRI57" s="2"/>
      <c r="WRJ57" s="2"/>
      <c r="WRK57" s="2"/>
      <c r="WRL57" s="2"/>
      <c r="WRM57" s="2"/>
      <c r="WRN57" s="2"/>
      <c r="WRO57" s="2"/>
      <c r="WRP57" s="2"/>
      <c r="WRQ57" s="2"/>
      <c r="WRR57" s="2"/>
      <c r="WRS57" s="2"/>
      <c r="WRT57" s="2"/>
      <c r="WRU57" s="2"/>
      <c r="WRV57" s="2"/>
      <c r="WRW57" s="2"/>
      <c r="WRX57" s="2"/>
      <c r="WRY57" s="2"/>
      <c r="WRZ57" s="2"/>
      <c r="WSA57" s="2"/>
      <c r="WSB57" s="2"/>
      <c r="WSC57" s="2"/>
      <c r="WSD57" s="2"/>
      <c r="WSE57" s="2"/>
      <c r="WSF57" s="2"/>
      <c r="WSG57" s="2"/>
      <c r="WSH57" s="2"/>
      <c r="WSI57" s="2"/>
      <c r="WSJ57" s="2"/>
      <c r="WSK57" s="2"/>
      <c r="WSL57" s="2"/>
      <c r="WSM57" s="2"/>
      <c r="WSN57" s="2"/>
      <c r="WSO57" s="2"/>
      <c r="WSP57" s="2"/>
      <c r="WSQ57" s="2"/>
      <c r="WSR57" s="2"/>
      <c r="WSS57" s="2"/>
      <c r="WST57" s="2"/>
      <c r="WSU57" s="2"/>
      <c r="WSV57" s="2"/>
      <c r="WSW57" s="2"/>
      <c r="WSX57" s="2"/>
      <c r="WSY57" s="2"/>
      <c r="WSZ57" s="2"/>
      <c r="WTA57" s="2"/>
      <c r="WTB57" s="2"/>
      <c r="WTC57" s="2"/>
      <c r="WTD57" s="2"/>
      <c r="WTE57" s="2"/>
      <c r="WTF57" s="2"/>
      <c r="WTG57" s="2"/>
      <c r="WTH57" s="2"/>
      <c r="WTI57" s="2"/>
      <c r="WTJ57" s="2"/>
      <c r="WTK57" s="2"/>
      <c r="WTL57" s="2"/>
      <c r="WTM57" s="2"/>
      <c r="WTN57" s="2"/>
      <c r="WTO57" s="2"/>
      <c r="WTP57" s="2"/>
      <c r="WTQ57" s="2"/>
      <c r="WTR57" s="2"/>
      <c r="WTS57" s="2"/>
      <c r="WTT57" s="2"/>
      <c r="WTU57" s="2"/>
      <c r="WTV57" s="2"/>
      <c r="WTW57" s="2"/>
      <c r="WTX57" s="2"/>
      <c r="WTY57" s="2"/>
      <c r="WTZ57" s="2"/>
      <c r="WUA57" s="2"/>
      <c r="WUB57" s="2"/>
      <c r="WUC57" s="2"/>
      <c r="WUD57" s="2"/>
      <c r="WUE57" s="2"/>
      <c r="WUF57" s="2"/>
      <c r="WUG57" s="2"/>
      <c r="WUH57" s="2"/>
      <c r="WUI57" s="2"/>
      <c r="WUJ57" s="2"/>
      <c r="WUK57" s="2"/>
      <c r="WUL57" s="2"/>
      <c r="WUM57" s="2"/>
      <c r="WUN57" s="2"/>
      <c r="WUO57" s="2"/>
      <c r="WUP57" s="2"/>
      <c r="WUQ57" s="2"/>
      <c r="WUR57" s="2"/>
      <c r="WUS57" s="2"/>
      <c r="WUT57" s="2"/>
      <c r="WUU57" s="2"/>
      <c r="WUV57" s="2"/>
      <c r="WUW57" s="2"/>
      <c r="WUX57" s="2"/>
      <c r="WUY57" s="2"/>
      <c r="WUZ57" s="2"/>
      <c r="WVA57" s="2"/>
      <c r="WVB57" s="2"/>
      <c r="WVC57" s="2"/>
      <c r="WVD57" s="2"/>
      <c r="WVE57" s="2"/>
      <c r="WVF57" s="2"/>
      <c r="WVG57" s="2"/>
      <c r="WVH57" s="2"/>
      <c r="WVI57" s="2"/>
      <c r="WVJ57" s="2"/>
      <c r="WVK57" s="2"/>
      <c r="WVL57" s="2"/>
      <c r="WVM57" s="2"/>
      <c r="WVN57" s="2"/>
      <c r="WVO57" s="2"/>
      <c r="WVP57" s="2"/>
      <c r="WVQ57" s="2"/>
      <c r="WVR57" s="2"/>
      <c r="WVS57" s="2"/>
      <c r="WVT57" s="2"/>
      <c r="WVU57" s="2"/>
      <c r="WVV57" s="2"/>
      <c r="WVW57" s="2"/>
      <c r="WVX57" s="2"/>
      <c r="WVY57" s="2"/>
      <c r="WVZ57" s="2"/>
      <c r="WWA57" s="2"/>
      <c r="WWB57" s="2"/>
      <c r="WWC57" s="2"/>
      <c r="WWD57" s="2"/>
      <c r="WWE57" s="2"/>
      <c r="WWF57" s="2"/>
      <c r="WWG57" s="2"/>
      <c r="WWH57" s="2"/>
      <c r="WWI57" s="2"/>
      <c r="WWJ57" s="2"/>
      <c r="WWK57" s="2"/>
      <c r="WWL57" s="2"/>
      <c r="WWM57" s="2"/>
      <c r="WWN57" s="2"/>
      <c r="WWO57" s="2"/>
      <c r="WWP57" s="2"/>
      <c r="WWQ57" s="2"/>
      <c r="WWR57" s="2"/>
      <c r="WWS57" s="2"/>
      <c r="WWT57" s="2"/>
      <c r="WWU57" s="2"/>
      <c r="WWV57" s="2"/>
      <c r="WWW57" s="2"/>
      <c r="WWX57" s="2"/>
      <c r="WWY57" s="2"/>
      <c r="WWZ57" s="2"/>
      <c r="WXA57" s="2"/>
      <c r="WXB57" s="2"/>
      <c r="WXC57" s="2"/>
      <c r="WXD57" s="2"/>
      <c r="WXE57" s="2"/>
      <c r="WXF57" s="2"/>
      <c r="WXG57" s="2"/>
      <c r="WXH57" s="2"/>
      <c r="WXI57" s="2"/>
      <c r="WXJ57" s="2"/>
      <c r="WXK57" s="2"/>
      <c r="WXL57" s="2"/>
      <c r="WXM57" s="2"/>
      <c r="WXN57" s="2"/>
      <c r="WXO57" s="2"/>
      <c r="WXP57" s="2"/>
      <c r="WXQ57" s="2"/>
      <c r="WXR57" s="2"/>
      <c r="WXS57" s="2"/>
      <c r="WXT57" s="2"/>
      <c r="WXU57" s="2"/>
      <c r="WXV57" s="2"/>
      <c r="WXW57" s="2"/>
      <c r="WXX57" s="2"/>
      <c r="WXY57" s="2"/>
      <c r="WXZ57" s="2"/>
      <c r="WYA57" s="2"/>
      <c r="WYB57" s="2"/>
      <c r="WYC57" s="2"/>
      <c r="WYD57" s="2"/>
      <c r="WYE57" s="2"/>
      <c r="WYF57" s="2"/>
      <c r="WYG57" s="2"/>
      <c r="WYH57" s="2"/>
      <c r="WYI57" s="2"/>
      <c r="WYJ57" s="2"/>
      <c r="WYK57" s="2"/>
      <c r="WYL57" s="2"/>
      <c r="WYM57" s="2"/>
      <c r="WYN57" s="2"/>
      <c r="WYO57" s="2"/>
      <c r="WYP57" s="2"/>
      <c r="WYQ57" s="2"/>
      <c r="WYR57" s="2"/>
      <c r="WYS57" s="2"/>
      <c r="WYT57" s="2"/>
      <c r="WYU57" s="2"/>
      <c r="WYV57" s="2"/>
      <c r="WYW57" s="2"/>
      <c r="WYX57" s="2"/>
      <c r="WYY57" s="2"/>
      <c r="WYZ57" s="2"/>
      <c r="WZA57" s="2"/>
      <c r="WZB57" s="2"/>
      <c r="WZC57" s="2"/>
      <c r="WZD57" s="2"/>
      <c r="WZE57" s="2"/>
      <c r="WZF57" s="2"/>
      <c r="WZG57" s="2"/>
      <c r="WZH57" s="2"/>
      <c r="WZI57" s="2"/>
      <c r="WZJ57" s="2"/>
      <c r="WZK57" s="2"/>
      <c r="WZL57" s="2"/>
      <c r="WZM57" s="2"/>
      <c r="WZN57" s="2"/>
      <c r="WZO57" s="2"/>
      <c r="WZP57" s="2"/>
      <c r="WZQ57" s="2"/>
      <c r="WZR57" s="2"/>
      <c r="WZS57" s="2"/>
      <c r="WZT57" s="2"/>
      <c r="WZU57" s="2"/>
      <c r="WZV57" s="2"/>
      <c r="WZW57" s="2"/>
      <c r="WZX57" s="2"/>
      <c r="WZY57" s="2"/>
      <c r="WZZ57" s="2"/>
      <c r="XAA57" s="2"/>
      <c r="XAB57" s="2"/>
      <c r="XAC57" s="2"/>
      <c r="XAD57" s="2"/>
      <c r="XAE57" s="2"/>
      <c r="XAF57" s="2"/>
      <c r="XAG57" s="2"/>
      <c r="XAH57" s="2"/>
      <c r="XAI57" s="2"/>
      <c r="XAJ57" s="2"/>
      <c r="XAK57" s="2"/>
      <c r="XAL57" s="2"/>
      <c r="XAM57" s="2"/>
      <c r="XAN57" s="2"/>
      <c r="XAO57" s="2"/>
      <c r="XAP57" s="2"/>
      <c r="XAQ57" s="2"/>
      <c r="XAR57" s="2"/>
      <c r="XAS57" s="2"/>
      <c r="XAT57" s="2"/>
      <c r="XAU57" s="2"/>
      <c r="XAV57" s="2"/>
      <c r="XAW57" s="2"/>
      <c r="XAX57" s="2"/>
      <c r="XAY57" s="2"/>
      <c r="XAZ57" s="2"/>
      <c r="XBA57" s="2"/>
      <c r="XBB57" s="2"/>
      <c r="XBC57" s="2"/>
      <c r="XBD57" s="2"/>
      <c r="XBE57" s="2"/>
      <c r="XBF57" s="2"/>
      <c r="XBG57" s="2"/>
      <c r="XBH57" s="2"/>
      <c r="XBI57" s="2"/>
      <c r="XBJ57" s="2"/>
      <c r="XBK57" s="2"/>
      <c r="XBL57" s="2"/>
      <c r="XBM57" s="2"/>
      <c r="XBN57" s="2"/>
      <c r="XBO57" s="2"/>
      <c r="XBP57" s="2"/>
      <c r="XBQ57" s="2"/>
      <c r="XBR57" s="2"/>
      <c r="XBS57" s="2"/>
      <c r="XBT57" s="2"/>
      <c r="XBU57" s="2"/>
      <c r="XBV57" s="2"/>
      <c r="XBW57" s="2"/>
      <c r="XBX57" s="2"/>
      <c r="XBY57" s="2"/>
      <c r="XBZ57" s="2"/>
      <c r="XCA57" s="2"/>
      <c r="XCB57" s="2"/>
      <c r="XCC57" s="2"/>
      <c r="XCD57" s="2"/>
      <c r="XCE57" s="2"/>
      <c r="XCF57" s="2"/>
      <c r="XCG57" s="2"/>
      <c r="XCH57" s="2"/>
      <c r="XCI57" s="2"/>
      <c r="XCJ57" s="2"/>
      <c r="XCK57" s="2"/>
      <c r="XCL57" s="2"/>
      <c r="XCM57" s="2"/>
      <c r="XCN57" s="2"/>
      <c r="XCO57" s="2"/>
      <c r="XCP57" s="2"/>
      <c r="XCQ57" s="2"/>
      <c r="XCR57" s="2"/>
      <c r="XCS57" s="2"/>
      <c r="XCT57" s="2"/>
      <c r="XCU57" s="2"/>
      <c r="XCV57" s="2"/>
      <c r="XCW57" s="2"/>
      <c r="XCX57" s="2"/>
      <c r="XCY57" s="2"/>
      <c r="XCZ57" s="2"/>
      <c r="XDA57" s="2"/>
      <c r="XDB57" s="2"/>
      <c r="XDC57" s="2"/>
      <c r="XDD57" s="2"/>
      <c r="XDE57" s="2"/>
      <c r="XDF57" s="2"/>
      <c r="XDG57" s="81"/>
      <c r="XDH57" s="81"/>
      <c r="XDI57" s="81"/>
      <c r="XDJ57" s="81"/>
      <c r="XDK57" s="81"/>
      <c r="XDL57" s="81"/>
      <c r="XDM57" s="81"/>
      <c r="XDN57" s="81"/>
      <c r="XDO57" s="81"/>
      <c r="XDP57" s="81"/>
      <c r="XDQ57" s="81"/>
      <c r="XDR57" s="81"/>
      <c r="XDS57" s="81"/>
      <c r="XDT57" s="81"/>
      <c r="XDU57" s="81"/>
      <c r="XDV57" s="81"/>
      <c r="XDW57" s="81"/>
      <c r="XDX57" s="81"/>
      <c r="XDY57" s="81"/>
      <c r="XDZ57" s="81"/>
      <c r="XEA57" s="81"/>
      <c r="XEB57" s="81"/>
      <c r="XEC57" s="81"/>
      <c r="XED57" s="81"/>
      <c r="XEE57" s="81"/>
      <c r="XEF57" s="81"/>
      <c r="XEG57" s="81"/>
      <c r="XEH57" s="81"/>
      <c r="XEI57" s="81"/>
      <c r="XEJ57" s="81"/>
      <c r="XEK57" s="81"/>
      <c r="XEL57" s="81"/>
      <c r="XEM57" s="81"/>
      <c r="XEN57" s="81"/>
      <c r="XEO57" s="81"/>
      <c r="XEP57" s="82"/>
      <c r="XEQ57" s="81"/>
      <c r="XER57" s="81"/>
      <c r="XES57" s="81"/>
      <c r="XET57" s="81"/>
      <c r="XEU57" s="81"/>
      <c r="XEV57" s="81"/>
      <c r="XEW57" s="81"/>
      <c r="XEX57" s="81"/>
      <c r="XEY57" s="81"/>
      <c r="XEZ57" s="81"/>
      <c r="XFA57" s="81"/>
      <c r="XFB57" s="81"/>
      <c r="XFC57" s="81"/>
      <c r="XFD57" s="81"/>
    </row>
    <row r="58" s="78" customFormat="1" ht="23" customHeight="1" spans="1:1024 1025:16384">
      <c r="A58" s="123">
        <v>53</v>
      </c>
      <c r="B58" s="123" t="s">
        <v>434</v>
      </c>
      <c r="C58" s="124" t="s">
        <v>434</v>
      </c>
      <c r="D58" s="147"/>
      <c r="E58" s="126" t="s">
        <v>444</v>
      </c>
      <c r="F58" s="125" t="s">
        <v>372</v>
      </c>
      <c r="G58" s="127" t="s">
        <v>445</v>
      </c>
      <c r="H58" s="128">
        <v>120</v>
      </c>
      <c r="I58" s="129" t="s">
        <v>266</v>
      </c>
      <c r="J58" s="148">
        <f t="shared" si="0"/>
        <v>4200</v>
      </c>
      <c r="K58" s="131">
        <v>35</v>
      </c>
      <c r="L58" s="130">
        <f t="shared" si="1"/>
        <v>5040</v>
      </c>
      <c r="M58" s="148">
        <v>42</v>
      </c>
      <c r="N58" s="133">
        <f t="shared" si="2"/>
        <v>0.166666666666667</v>
      </c>
      <c r="O58" s="131">
        <v>199</v>
      </c>
      <c r="P58" s="144">
        <f t="shared" si="3"/>
        <v>0.78894472361809</v>
      </c>
      <c r="Q58" s="135"/>
      <c r="R58" s="149" t="s">
        <v>446</v>
      </c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  <c r="IW58" s="75"/>
      <c r="IX58" s="75"/>
      <c r="IY58" s="75"/>
      <c r="IZ58" s="75"/>
      <c r="JA58" s="75"/>
      <c r="JB58" s="75"/>
      <c r="JC58" s="75"/>
      <c r="JD58" s="75"/>
      <c r="JE58" s="75"/>
      <c r="JF58" s="75"/>
      <c r="JG58" s="75"/>
      <c r="JH58" s="75"/>
      <c r="JI58" s="75"/>
      <c r="JJ58" s="75"/>
      <c r="JK58" s="75"/>
      <c r="JL58" s="75"/>
      <c r="JM58" s="75"/>
      <c r="JN58" s="75"/>
      <c r="JO58" s="75"/>
      <c r="JP58" s="75"/>
      <c r="JQ58" s="75"/>
      <c r="JR58" s="75"/>
      <c r="JS58" s="75"/>
      <c r="JT58" s="75"/>
      <c r="JU58" s="75"/>
      <c r="JV58" s="75"/>
      <c r="JW58" s="75"/>
      <c r="JX58" s="75"/>
      <c r="JY58" s="75"/>
      <c r="JZ58" s="75"/>
      <c r="KA58" s="75"/>
      <c r="KB58" s="75"/>
      <c r="KC58" s="75"/>
      <c r="KD58" s="75"/>
      <c r="KE58" s="75"/>
      <c r="KF58" s="75"/>
      <c r="KG58" s="75"/>
      <c r="KH58" s="75"/>
      <c r="KI58" s="75"/>
      <c r="KJ58" s="75"/>
      <c r="KK58" s="75"/>
      <c r="KL58" s="75"/>
      <c r="KM58" s="75"/>
      <c r="KN58" s="75"/>
      <c r="KO58" s="75"/>
      <c r="KP58" s="75"/>
      <c r="KQ58" s="75"/>
      <c r="KR58" s="75"/>
      <c r="KS58" s="75"/>
      <c r="KT58" s="75"/>
      <c r="KU58" s="75"/>
      <c r="KV58" s="75"/>
      <c r="KW58" s="75"/>
      <c r="KX58" s="75"/>
      <c r="KY58" s="75"/>
      <c r="KZ58" s="75"/>
      <c r="LA58" s="75"/>
      <c r="LB58" s="75"/>
      <c r="LC58" s="75"/>
      <c r="LD58" s="75"/>
      <c r="LE58" s="75"/>
      <c r="LF58" s="75"/>
      <c r="LG58" s="75"/>
      <c r="LH58" s="75"/>
      <c r="LI58" s="75"/>
      <c r="LJ58" s="75"/>
      <c r="LK58" s="75"/>
      <c r="LL58" s="75"/>
      <c r="LM58" s="75"/>
      <c r="LN58" s="75"/>
      <c r="LO58" s="75"/>
      <c r="LP58" s="75"/>
      <c r="LQ58" s="75"/>
      <c r="LR58" s="75"/>
      <c r="LS58" s="75"/>
      <c r="LT58" s="75"/>
      <c r="LU58" s="75"/>
      <c r="LV58" s="75"/>
      <c r="LW58" s="75"/>
      <c r="LX58" s="75"/>
      <c r="LY58" s="75"/>
      <c r="LZ58" s="75"/>
      <c r="MA58" s="75"/>
      <c r="MB58" s="75"/>
      <c r="MC58" s="75"/>
      <c r="MD58" s="75"/>
      <c r="ME58" s="75"/>
      <c r="MF58" s="75"/>
      <c r="MG58" s="75"/>
      <c r="MH58" s="75"/>
      <c r="MI58" s="75"/>
      <c r="MJ58" s="75"/>
      <c r="MK58" s="75"/>
      <c r="ML58" s="75"/>
      <c r="MM58" s="75"/>
      <c r="MN58" s="75"/>
      <c r="MO58" s="75"/>
      <c r="MP58" s="75"/>
      <c r="MQ58" s="75"/>
      <c r="MR58" s="75"/>
      <c r="MS58" s="75"/>
      <c r="MT58" s="75"/>
      <c r="MU58" s="75"/>
      <c r="MV58" s="75"/>
      <c r="MW58" s="75"/>
      <c r="MX58" s="75"/>
      <c r="MY58" s="75"/>
      <c r="MZ58" s="75"/>
      <c r="NA58" s="75"/>
      <c r="NB58" s="75"/>
      <c r="NC58" s="75"/>
      <c r="ND58" s="75"/>
      <c r="NE58" s="75"/>
      <c r="NF58" s="75"/>
      <c r="NG58" s="75"/>
      <c r="NH58" s="75"/>
      <c r="NI58" s="75"/>
      <c r="NJ58" s="75"/>
      <c r="NK58" s="75"/>
      <c r="NL58" s="75"/>
      <c r="NM58" s="75"/>
      <c r="NN58" s="75"/>
      <c r="NO58" s="75"/>
      <c r="NP58" s="75"/>
      <c r="NQ58" s="75"/>
      <c r="NR58" s="75"/>
      <c r="NS58" s="75"/>
      <c r="NT58" s="75"/>
      <c r="NU58" s="75"/>
      <c r="NV58" s="75"/>
      <c r="NW58" s="75"/>
      <c r="NX58" s="75"/>
      <c r="NY58" s="75"/>
      <c r="NZ58" s="75"/>
      <c r="OA58" s="75"/>
      <c r="OB58" s="75"/>
      <c r="OC58" s="75"/>
      <c r="OD58" s="75"/>
      <c r="OE58" s="75"/>
      <c r="OF58" s="75"/>
      <c r="OG58" s="75"/>
      <c r="OH58" s="75"/>
      <c r="OI58" s="75"/>
      <c r="OJ58" s="75"/>
      <c r="OK58" s="75"/>
      <c r="OL58" s="75"/>
      <c r="OM58" s="75"/>
      <c r="ON58" s="75"/>
      <c r="OO58" s="75"/>
      <c r="OP58" s="75"/>
      <c r="OQ58" s="75"/>
      <c r="OR58" s="75"/>
      <c r="OS58" s="75"/>
      <c r="OT58" s="75"/>
      <c r="OU58" s="75"/>
      <c r="OV58" s="75"/>
      <c r="OW58" s="75"/>
      <c r="OX58" s="75"/>
      <c r="OY58" s="75"/>
      <c r="OZ58" s="75"/>
      <c r="PA58" s="75"/>
      <c r="PB58" s="75"/>
      <c r="PC58" s="75"/>
      <c r="PD58" s="75"/>
      <c r="PE58" s="75"/>
      <c r="PF58" s="75"/>
      <c r="PG58" s="75"/>
      <c r="PH58" s="75"/>
      <c r="PI58" s="75"/>
      <c r="PJ58" s="75"/>
      <c r="PK58" s="75"/>
      <c r="PL58" s="75"/>
      <c r="PM58" s="75"/>
      <c r="PN58" s="75"/>
      <c r="PO58" s="75"/>
      <c r="PP58" s="75"/>
      <c r="PQ58" s="75"/>
      <c r="PR58" s="75"/>
      <c r="PS58" s="75"/>
      <c r="PT58" s="75"/>
      <c r="PU58" s="75"/>
      <c r="PV58" s="75"/>
      <c r="PW58" s="75"/>
      <c r="PX58" s="75"/>
      <c r="PY58" s="75"/>
      <c r="PZ58" s="75"/>
      <c r="QA58" s="75"/>
      <c r="QB58" s="75"/>
      <c r="QC58" s="75"/>
      <c r="QD58" s="75"/>
      <c r="QE58" s="75"/>
      <c r="QF58" s="75"/>
      <c r="QG58" s="75"/>
      <c r="QH58" s="75"/>
      <c r="QI58" s="75"/>
      <c r="QJ58" s="75"/>
      <c r="QK58" s="75"/>
      <c r="QL58" s="75"/>
      <c r="QM58" s="75"/>
      <c r="QN58" s="75"/>
      <c r="QO58" s="75"/>
      <c r="QP58" s="75"/>
      <c r="QQ58" s="75"/>
      <c r="QR58" s="75"/>
      <c r="QS58" s="75"/>
      <c r="QT58" s="75"/>
      <c r="QU58" s="75"/>
      <c r="QV58" s="75"/>
      <c r="QW58" s="75"/>
      <c r="QX58" s="75"/>
      <c r="QY58" s="75"/>
      <c r="QZ58" s="75"/>
      <c r="RA58" s="75"/>
      <c r="RB58" s="75"/>
      <c r="RC58" s="75"/>
      <c r="RD58" s="75"/>
      <c r="RE58" s="75"/>
      <c r="RF58" s="75"/>
      <c r="RG58" s="75"/>
      <c r="RH58" s="75"/>
      <c r="RI58" s="75"/>
      <c r="RJ58" s="75"/>
      <c r="RK58" s="75"/>
      <c r="RL58" s="75"/>
      <c r="RM58" s="75"/>
      <c r="RN58" s="75"/>
      <c r="RO58" s="75"/>
      <c r="RP58" s="75"/>
      <c r="RQ58" s="75"/>
      <c r="RR58" s="75"/>
      <c r="RS58" s="75"/>
      <c r="RT58" s="75"/>
      <c r="RU58" s="75"/>
      <c r="RV58" s="75"/>
      <c r="RW58" s="75"/>
      <c r="RX58" s="75"/>
      <c r="RY58" s="75"/>
      <c r="RZ58" s="75"/>
      <c r="SA58" s="75"/>
      <c r="SB58" s="75"/>
      <c r="SC58" s="75"/>
      <c r="SD58" s="75"/>
      <c r="SE58" s="75"/>
      <c r="SF58" s="75"/>
      <c r="SG58" s="75"/>
      <c r="SH58" s="75"/>
      <c r="SI58" s="75"/>
      <c r="SJ58" s="75"/>
      <c r="SK58" s="75"/>
      <c r="SL58" s="75"/>
      <c r="SM58" s="75"/>
      <c r="SN58" s="75"/>
      <c r="SO58" s="75"/>
      <c r="SP58" s="75"/>
      <c r="SQ58" s="75"/>
      <c r="SR58" s="75"/>
      <c r="SS58" s="75"/>
      <c r="ST58" s="75"/>
      <c r="SU58" s="75"/>
      <c r="SV58" s="75"/>
      <c r="SW58" s="75"/>
      <c r="SX58" s="75"/>
      <c r="SY58" s="75"/>
      <c r="SZ58" s="75"/>
      <c r="TA58" s="75"/>
      <c r="TB58" s="75"/>
      <c r="TC58" s="75"/>
      <c r="TD58" s="75"/>
      <c r="TE58" s="75"/>
      <c r="TF58" s="75"/>
      <c r="TG58" s="75"/>
      <c r="TH58" s="75"/>
      <c r="TI58" s="75"/>
      <c r="TJ58" s="75"/>
      <c r="TK58" s="75"/>
      <c r="TL58" s="75"/>
      <c r="TM58" s="75"/>
      <c r="TN58" s="75"/>
      <c r="TO58" s="75"/>
      <c r="TP58" s="75"/>
      <c r="TQ58" s="75"/>
      <c r="TR58" s="75"/>
      <c r="TS58" s="75"/>
      <c r="TT58" s="75"/>
      <c r="TU58" s="75"/>
      <c r="TV58" s="75"/>
      <c r="TW58" s="75"/>
      <c r="TX58" s="75"/>
      <c r="TY58" s="75"/>
      <c r="TZ58" s="75"/>
      <c r="UA58" s="75"/>
      <c r="UB58" s="75"/>
      <c r="UC58" s="75"/>
      <c r="UD58" s="75"/>
      <c r="UE58" s="75"/>
      <c r="UF58" s="75"/>
      <c r="UG58" s="75"/>
      <c r="UH58" s="75"/>
      <c r="UI58" s="75"/>
      <c r="UJ58" s="75"/>
      <c r="UK58" s="75"/>
      <c r="UL58" s="75"/>
      <c r="UM58" s="75"/>
      <c r="UN58" s="75"/>
      <c r="UO58" s="75"/>
      <c r="UP58" s="75"/>
      <c r="UQ58" s="75"/>
      <c r="UR58" s="75"/>
      <c r="US58" s="75"/>
      <c r="UT58" s="75"/>
      <c r="UU58" s="75"/>
      <c r="UV58" s="75"/>
      <c r="UW58" s="75"/>
      <c r="UX58" s="75"/>
      <c r="UY58" s="75"/>
      <c r="UZ58" s="75"/>
      <c r="VA58" s="75"/>
      <c r="VB58" s="75"/>
      <c r="VC58" s="75"/>
      <c r="VD58" s="75"/>
      <c r="VE58" s="75"/>
      <c r="VF58" s="75"/>
      <c r="VG58" s="75"/>
      <c r="VH58" s="75"/>
      <c r="VI58" s="75"/>
      <c r="VJ58" s="75"/>
      <c r="VK58" s="75"/>
      <c r="VL58" s="75"/>
      <c r="VM58" s="75"/>
      <c r="VN58" s="75"/>
      <c r="VO58" s="75"/>
      <c r="VP58" s="75"/>
      <c r="VQ58" s="75"/>
      <c r="VR58" s="75"/>
      <c r="VS58" s="75"/>
      <c r="VT58" s="75"/>
      <c r="VU58" s="75"/>
      <c r="VV58" s="75"/>
      <c r="VW58" s="75"/>
      <c r="VX58" s="75"/>
      <c r="VY58" s="75"/>
      <c r="VZ58" s="75"/>
      <c r="WA58" s="75"/>
      <c r="WB58" s="75"/>
      <c r="WC58" s="75"/>
      <c r="WD58" s="75"/>
      <c r="WE58" s="75"/>
      <c r="WF58" s="75"/>
      <c r="WG58" s="75"/>
      <c r="WH58" s="75"/>
      <c r="WI58" s="75"/>
      <c r="WJ58" s="75"/>
      <c r="WK58" s="75"/>
      <c r="WL58" s="75"/>
      <c r="WM58" s="75"/>
      <c r="WN58" s="75"/>
      <c r="WO58" s="75"/>
      <c r="WP58" s="75"/>
      <c r="WQ58" s="75"/>
      <c r="WR58" s="75"/>
      <c r="WS58" s="75"/>
      <c r="WT58" s="75"/>
      <c r="WU58" s="75"/>
      <c r="WV58" s="75"/>
      <c r="WW58" s="75"/>
      <c r="WX58" s="75"/>
      <c r="WY58" s="75"/>
      <c r="WZ58" s="75"/>
      <c r="XA58" s="75"/>
      <c r="XB58" s="75"/>
      <c r="XC58" s="75"/>
      <c r="XD58" s="75"/>
      <c r="XE58" s="75"/>
      <c r="XF58" s="75"/>
      <c r="XG58" s="75"/>
      <c r="XH58" s="75"/>
      <c r="XI58" s="75"/>
      <c r="XJ58" s="75"/>
      <c r="XK58" s="75"/>
      <c r="XL58" s="75"/>
      <c r="XM58" s="75"/>
      <c r="XN58" s="75"/>
      <c r="XO58" s="75"/>
      <c r="XP58" s="75"/>
      <c r="XQ58" s="75"/>
      <c r="XR58" s="75"/>
      <c r="XS58" s="75"/>
      <c r="XT58" s="75"/>
      <c r="XU58" s="75"/>
      <c r="XV58" s="75"/>
      <c r="XW58" s="75"/>
      <c r="XX58" s="75"/>
      <c r="XY58" s="75"/>
      <c r="XZ58" s="75"/>
      <c r="YA58" s="75"/>
      <c r="YB58" s="75"/>
      <c r="YC58" s="75"/>
      <c r="YD58" s="75"/>
      <c r="YE58" s="75"/>
      <c r="YF58" s="75"/>
      <c r="YG58" s="75"/>
      <c r="YH58" s="75"/>
      <c r="YI58" s="75"/>
      <c r="YJ58" s="75"/>
      <c r="YK58" s="75"/>
      <c r="YL58" s="75"/>
      <c r="YM58" s="75"/>
      <c r="YN58" s="75"/>
      <c r="YO58" s="75"/>
      <c r="YP58" s="75"/>
      <c r="YQ58" s="75"/>
      <c r="YR58" s="75"/>
      <c r="YS58" s="75"/>
      <c r="YT58" s="75"/>
      <c r="YU58" s="75"/>
      <c r="YV58" s="75"/>
      <c r="YW58" s="75"/>
      <c r="YX58" s="75"/>
      <c r="YY58" s="75"/>
      <c r="YZ58" s="75"/>
      <c r="ZA58" s="75"/>
      <c r="ZB58" s="75"/>
      <c r="ZC58" s="75"/>
      <c r="ZD58" s="75"/>
      <c r="ZE58" s="75"/>
      <c r="ZF58" s="75"/>
      <c r="ZG58" s="75"/>
      <c r="ZH58" s="75"/>
      <c r="ZI58" s="75"/>
      <c r="ZJ58" s="75"/>
      <c r="ZK58" s="75"/>
      <c r="ZL58" s="75"/>
      <c r="ZM58" s="75"/>
      <c r="ZN58" s="75"/>
      <c r="ZO58" s="75"/>
      <c r="ZP58" s="75"/>
      <c r="ZQ58" s="75"/>
      <c r="ZR58" s="75"/>
      <c r="ZS58" s="75"/>
      <c r="ZT58" s="75"/>
      <c r="ZU58" s="75"/>
      <c r="ZV58" s="75"/>
      <c r="ZW58" s="75"/>
      <c r="ZX58" s="75"/>
      <c r="ZY58" s="75"/>
      <c r="ZZ58" s="75"/>
      <c r="AAA58" s="75"/>
      <c r="AAB58" s="75"/>
      <c r="AAC58" s="75"/>
      <c r="AAD58" s="75"/>
      <c r="AAE58" s="75"/>
      <c r="AAF58" s="75"/>
      <c r="AAG58" s="75"/>
      <c r="AAH58" s="75"/>
      <c r="AAI58" s="75"/>
      <c r="AAJ58" s="75"/>
      <c r="AAK58" s="75"/>
      <c r="AAL58" s="75"/>
      <c r="AAM58" s="75"/>
      <c r="AAN58" s="75"/>
      <c r="AAO58" s="75"/>
      <c r="AAP58" s="75"/>
      <c r="AAQ58" s="75"/>
      <c r="AAR58" s="75"/>
      <c r="AAS58" s="75"/>
      <c r="AAT58" s="75"/>
      <c r="AAU58" s="75"/>
      <c r="AAV58" s="75"/>
      <c r="AAW58" s="75"/>
      <c r="AAX58" s="75"/>
      <c r="AAY58" s="75"/>
      <c r="AAZ58" s="75"/>
      <c r="ABA58" s="75"/>
      <c r="ABB58" s="75"/>
      <c r="ABC58" s="75"/>
      <c r="ABD58" s="75"/>
      <c r="ABE58" s="75"/>
      <c r="ABF58" s="75"/>
      <c r="ABG58" s="75"/>
      <c r="ABH58" s="75"/>
      <c r="ABI58" s="75"/>
      <c r="ABJ58" s="75"/>
      <c r="ABK58" s="75"/>
      <c r="ABL58" s="75"/>
      <c r="ABM58" s="75"/>
      <c r="ABN58" s="75"/>
      <c r="ABO58" s="75"/>
      <c r="ABP58" s="75"/>
      <c r="ABQ58" s="75"/>
      <c r="ABR58" s="75"/>
      <c r="ABS58" s="75"/>
      <c r="ABT58" s="75"/>
      <c r="ABU58" s="75"/>
      <c r="ABV58" s="75"/>
      <c r="ABW58" s="75"/>
      <c r="ABX58" s="75"/>
      <c r="ABY58" s="75"/>
      <c r="ABZ58" s="75"/>
      <c r="ACA58" s="75"/>
      <c r="ACB58" s="75"/>
      <c r="ACC58" s="75"/>
      <c r="ACD58" s="75"/>
      <c r="ACE58" s="75"/>
      <c r="ACF58" s="75"/>
      <c r="ACG58" s="75"/>
      <c r="ACH58" s="75"/>
      <c r="ACI58" s="75"/>
      <c r="ACJ58" s="75"/>
      <c r="ACK58" s="75"/>
      <c r="ACL58" s="75"/>
      <c r="ACM58" s="75"/>
      <c r="ACN58" s="75"/>
      <c r="ACO58" s="75"/>
      <c r="ACP58" s="75"/>
      <c r="ACQ58" s="75"/>
      <c r="ACR58" s="75"/>
      <c r="ACS58" s="75"/>
      <c r="ACT58" s="75"/>
      <c r="ACU58" s="75"/>
      <c r="ACV58" s="75"/>
      <c r="ACW58" s="75"/>
      <c r="ACX58" s="75"/>
      <c r="ACY58" s="75"/>
      <c r="ACZ58" s="75"/>
      <c r="ADA58" s="75"/>
      <c r="ADB58" s="75"/>
      <c r="ADC58" s="75"/>
      <c r="ADD58" s="75"/>
      <c r="ADE58" s="75"/>
      <c r="ADF58" s="75"/>
      <c r="ADG58" s="75"/>
      <c r="ADH58" s="75"/>
      <c r="ADI58" s="75"/>
      <c r="ADJ58" s="75"/>
      <c r="ADK58" s="75"/>
      <c r="ADL58" s="75"/>
      <c r="ADM58" s="75"/>
      <c r="ADN58" s="75"/>
      <c r="ADO58" s="75"/>
      <c r="ADP58" s="75"/>
      <c r="ADQ58" s="75"/>
      <c r="ADR58" s="75"/>
      <c r="ADS58" s="75"/>
      <c r="ADT58" s="75"/>
      <c r="ADU58" s="75"/>
      <c r="ADV58" s="75"/>
      <c r="ADW58" s="75"/>
      <c r="ADX58" s="75"/>
      <c r="ADY58" s="75"/>
      <c r="ADZ58" s="75"/>
      <c r="AEA58" s="75"/>
      <c r="AEB58" s="75"/>
      <c r="AEC58" s="75"/>
      <c r="AED58" s="75"/>
      <c r="AEE58" s="75"/>
      <c r="AEF58" s="75"/>
      <c r="AEG58" s="75"/>
      <c r="AEH58" s="75"/>
      <c r="AEI58" s="75"/>
      <c r="AEJ58" s="75"/>
      <c r="AEK58" s="75"/>
      <c r="AEL58" s="75"/>
      <c r="AEM58" s="75"/>
      <c r="AEN58" s="75"/>
      <c r="AEO58" s="75"/>
      <c r="AEP58" s="75"/>
      <c r="AEQ58" s="75"/>
      <c r="AER58" s="75"/>
      <c r="AES58" s="75"/>
      <c r="AET58" s="75"/>
      <c r="AEU58" s="75"/>
      <c r="AEV58" s="75"/>
      <c r="AEW58" s="75"/>
      <c r="AEX58" s="75"/>
      <c r="AEY58" s="75"/>
      <c r="AEZ58" s="75"/>
      <c r="AFA58" s="75"/>
      <c r="AFB58" s="75"/>
      <c r="AFC58" s="75"/>
      <c r="AFD58" s="75"/>
      <c r="AFE58" s="75"/>
      <c r="AFF58" s="75"/>
      <c r="AFG58" s="75"/>
      <c r="AFH58" s="75"/>
      <c r="AFI58" s="75"/>
      <c r="AFJ58" s="75"/>
      <c r="AFK58" s="75"/>
      <c r="AFL58" s="75"/>
      <c r="AFM58" s="75"/>
      <c r="AFN58" s="75"/>
      <c r="AFO58" s="75"/>
      <c r="AFP58" s="75"/>
      <c r="AFQ58" s="75"/>
      <c r="AFR58" s="75"/>
      <c r="AFS58" s="75"/>
      <c r="AFT58" s="75"/>
      <c r="AFU58" s="75"/>
      <c r="AFV58" s="75"/>
      <c r="AFW58" s="75"/>
      <c r="AFX58" s="75"/>
      <c r="AFY58" s="75"/>
      <c r="AFZ58" s="75"/>
      <c r="AGA58" s="75"/>
      <c r="AGB58" s="75"/>
      <c r="AGC58" s="75"/>
      <c r="AGD58" s="75"/>
      <c r="AGE58" s="75"/>
      <c r="AGF58" s="75"/>
      <c r="AGG58" s="75"/>
      <c r="AGH58" s="75"/>
      <c r="AGI58" s="75"/>
      <c r="AGJ58" s="75"/>
      <c r="AGK58" s="75"/>
      <c r="AGL58" s="75"/>
      <c r="AGM58" s="75"/>
      <c r="AGN58" s="75"/>
      <c r="AGO58" s="75"/>
      <c r="AGP58" s="75"/>
      <c r="AGQ58" s="75"/>
      <c r="AGR58" s="75"/>
      <c r="AGS58" s="75"/>
      <c r="AGT58" s="75"/>
      <c r="AGU58" s="75"/>
      <c r="AGV58" s="75"/>
      <c r="AGW58" s="75"/>
      <c r="AGX58" s="75"/>
      <c r="AGY58" s="75"/>
      <c r="AGZ58" s="75"/>
      <c r="AHA58" s="75"/>
      <c r="AHB58" s="75"/>
      <c r="AHC58" s="75"/>
      <c r="AHD58" s="75"/>
      <c r="AHE58" s="75"/>
      <c r="AHF58" s="75"/>
      <c r="AHG58" s="75"/>
      <c r="AHH58" s="75"/>
      <c r="AHI58" s="75"/>
      <c r="AHJ58" s="75"/>
      <c r="AHK58" s="75"/>
      <c r="AHL58" s="75"/>
      <c r="AHM58" s="75"/>
      <c r="AHN58" s="75"/>
      <c r="AHO58" s="75"/>
      <c r="AHP58" s="75"/>
      <c r="AHQ58" s="75"/>
      <c r="AHR58" s="75"/>
      <c r="AHS58" s="75"/>
      <c r="AHT58" s="75"/>
      <c r="AHU58" s="75"/>
      <c r="AHV58" s="75"/>
      <c r="AHW58" s="75"/>
      <c r="AHX58" s="75"/>
      <c r="AHY58" s="75"/>
      <c r="AHZ58" s="75"/>
      <c r="AIA58" s="75"/>
      <c r="AIB58" s="75"/>
      <c r="AIC58" s="75"/>
      <c r="AID58" s="75"/>
      <c r="AIE58" s="75"/>
      <c r="AIF58" s="75"/>
      <c r="AIG58" s="75"/>
      <c r="AIH58" s="75"/>
      <c r="AII58" s="75"/>
      <c r="AIJ58" s="75"/>
      <c r="AIK58" s="75"/>
      <c r="AIL58" s="75"/>
      <c r="AIM58" s="75"/>
      <c r="AIN58" s="75"/>
      <c r="AIO58" s="75"/>
      <c r="AIP58" s="75"/>
      <c r="AIQ58" s="75"/>
      <c r="AIR58" s="75"/>
      <c r="AIS58" s="75"/>
      <c r="AIT58" s="75"/>
      <c r="AIU58" s="75"/>
      <c r="AIV58" s="75"/>
      <c r="AIW58" s="75"/>
      <c r="AIX58" s="75"/>
      <c r="AIY58" s="75"/>
      <c r="AIZ58" s="75"/>
      <c r="AJA58" s="75"/>
      <c r="AJB58" s="75"/>
      <c r="AJC58" s="75"/>
      <c r="AJD58" s="75"/>
      <c r="AJE58" s="75"/>
      <c r="AJF58" s="75"/>
      <c r="AJG58" s="75"/>
      <c r="AJH58" s="75"/>
      <c r="AJI58" s="75"/>
      <c r="AJJ58" s="75"/>
      <c r="AJK58" s="75"/>
      <c r="AJL58" s="75"/>
      <c r="AJM58" s="75"/>
      <c r="AJN58" s="75"/>
      <c r="AJO58" s="75"/>
      <c r="AJP58" s="75"/>
      <c r="AJQ58" s="75"/>
      <c r="AJR58" s="75"/>
      <c r="AJS58" s="75"/>
      <c r="AJT58" s="75"/>
      <c r="AJU58" s="75"/>
      <c r="AJV58" s="75"/>
      <c r="AJW58" s="75"/>
      <c r="AJX58" s="75"/>
      <c r="AJY58" s="75"/>
      <c r="AJZ58" s="75"/>
      <c r="AKA58" s="75"/>
      <c r="AKB58" s="75"/>
      <c r="AKC58" s="75"/>
      <c r="AKD58" s="75"/>
      <c r="AKE58" s="75"/>
      <c r="AKF58" s="75"/>
      <c r="AKG58" s="75"/>
      <c r="AKH58" s="75"/>
      <c r="AKI58" s="75"/>
      <c r="AKJ58" s="75"/>
      <c r="AKK58" s="75"/>
      <c r="AKL58" s="75"/>
      <c r="AKM58" s="75"/>
      <c r="AKN58" s="75"/>
      <c r="AKO58" s="75"/>
      <c r="AKP58" s="75"/>
      <c r="AKQ58" s="75"/>
      <c r="AKR58" s="75"/>
      <c r="AKS58" s="75"/>
      <c r="AKT58" s="75"/>
      <c r="AKU58" s="75"/>
      <c r="AKV58" s="75"/>
      <c r="AKW58" s="75"/>
      <c r="AKX58" s="75"/>
      <c r="AKY58" s="75"/>
      <c r="AKZ58" s="75"/>
      <c r="ALA58" s="75"/>
      <c r="ALB58" s="75"/>
      <c r="ALC58" s="75"/>
      <c r="ALD58" s="75"/>
      <c r="ALE58" s="75"/>
      <c r="ALF58" s="75"/>
      <c r="ALG58" s="75"/>
      <c r="ALH58" s="75"/>
      <c r="ALI58" s="75"/>
      <c r="ALJ58" s="75"/>
      <c r="ALK58" s="75"/>
      <c r="ALL58" s="75"/>
      <c r="ALM58" s="75"/>
      <c r="ALN58" s="75"/>
      <c r="ALO58" s="75"/>
      <c r="ALP58" s="75"/>
      <c r="ALQ58" s="75"/>
      <c r="ALR58" s="75"/>
      <c r="ALS58" s="75"/>
      <c r="ALT58" s="75"/>
      <c r="ALU58" s="75"/>
      <c r="ALV58" s="75"/>
      <c r="ALW58" s="75"/>
      <c r="ALX58" s="75"/>
      <c r="ALY58" s="75"/>
      <c r="ALZ58" s="75"/>
      <c r="AMA58" s="75"/>
      <c r="AMB58" s="75"/>
      <c r="AMC58" s="75"/>
      <c r="AMD58" s="75"/>
      <c r="AME58" s="75"/>
      <c r="AMF58" s="75"/>
      <c r="AMG58" s="75"/>
      <c r="AMH58" s="75"/>
      <c r="AMI58" s="75"/>
      <c r="AMJ58" s="75"/>
      <c r="AMK58" s="75"/>
      <c r="AML58" s="75"/>
      <c r="AMM58" s="75"/>
      <c r="AMN58" s="75"/>
      <c r="AMO58" s="75"/>
      <c r="AMP58" s="75"/>
      <c r="AMQ58" s="75"/>
      <c r="AMR58" s="75"/>
      <c r="AMS58" s="75"/>
      <c r="AMT58" s="75"/>
      <c r="AMU58" s="75"/>
      <c r="AMV58" s="75"/>
      <c r="AMW58" s="75"/>
      <c r="AMX58" s="75"/>
      <c r="AMY58" s="75"/>
      <c r="AMZ58" s="75"/>
      <c r="ANA58" s="75"/>
      <c r="ANB58" s="75"/>
      <c r="ANC58" s="75"/>
      <c r="AND58" s="75"/>
      <c r="ANE58" s="75"/>
      <c r="ANF58" s="75"/>
      <c r="ANG58" s="75"/>
      <c r="ANH58" s="75"/>
      <c r="ANI58" s="75"/>
      <c r="ANJ58" s="75"/>
      <c r="ANK58" s="75"/>
      <c r="ANL58" s="75"/>
      <c r="ANM58" s="75"/>
      <c r="ANN58" s="75"/>
      <c r="ANO58" s="75"/>
      <c r="ANP58" s="75"/>
      <c r="ANQ58" s="75"/>
      <c r="ANR58" s="75"/>
      <c r="ANS58" s="75"/>
      <c r="ANT58" s="75"/>
      <c r="ANU58" s="75"/>
      <c r="ANV58" s="75"/>
      <c r="ANW58" s="75"/>
      <c r="ANX58" s="75"/>
      <c r="ANY58" s="75"/>
      <c r="ANZ58" s="75"/>
      <c r="AOA58" s="75"/>
      <c r="AOB58" s="75"/>
      <c r="AOC58" s="75"/>
      <c r="AOD58" s="75"/>
      <c r="AOE58" s="75"/>
      <c r="AOF58" s="75"/>
      <c r="AOG58" s="75"/>
      <c r="AOH58" s="75"/>
      <c r="AOI58" s="75"/>
      <c r="AOJ58" s="75"/>
      <c r="AOK58" s="75"/>
      <c r="AOL58" s="75"/>
      <c r="AOM58" s="75"/>
      <c r="AON58" s="75"/>
      <c r="AOO58" s="75"/>
      <c r="AOP58" s="75"/>
      <c r="AOQ58" s="75"/>
      <c r="AOR58" s="75"/>
      <c r="AOS58" s="75"/>
      <c r="AOT58" s="75"/>
      <c r="AOU58" s="75"/>
      <c r="AOV58" s="75"/>
      <c r="AOW58" s="75"/>
      <c r="AOX58" s="75"/>
      <c r="AOY58" s="75"/>
      <c r="AOZ58" s="75"/>
      <c r="APA58" s="75"/>
      <c r="APB58" s="75"/>
      <c r="APC58" s="75"/>
      <c r="APD58" s="75"/>
      <c r="APE58" s="75"/>
      <c r="APF58" s="75"/>
      <c r="APG58" s="75"/>
      <c r="APH58" s="75"/>
      <c r="API58" s="75"/>
      <c r="APJ58" s="75"/>
      <c r="APK58" s="75"/>
      <c r="APL58" s="75"/>
      <c r="APM58" s="75"/>
      <c r="APN58" s="75"/>
      <c r="APO58" s="75"/>
      <c r="APP58" s="75"/>
      <c r="APQ58" s="75"/>
      <c r="APR58" s="75"/>
      <c r="APS58" s="75"/>
      <c r="APT58" s="75"/>
      <c r="APU58" s="75"/>
      <c r="APV58" s="75"/>
      <c r="APW58" s="75"/>
      <c r="APX58" s="75"/>
      <c r="APY58" s="75"/>
      <c r="APZ58" s="75"/>
      <c r="AQA58" s="75"/>
      <c r="AQB58" s="75"/>
      <c r="AQC58" s="75"/>
      <c r="AQD58" s="75"/>
      <c r="AQE58" s="75"/>
      <c r="AQF58" s="75"/>
      <c r="AQG58" s="75"/>
      <c r="AQH58" s="75"/>
      <c r="AQI58" s="75"/>
      <c r="AQJ58" s="75"/>
      <c r="AQK58" s="75"/>
      <c r="AQL58" s="75"/>
      <c r="AQM58" s="75"/>
      <c r="AQN58" s="75"/>
      <c r="AQO58" s="75"/>
      <c r="AQP58" s="75"/>
      <c r="AQQ58" s="75"/>
      <c r="AQR58" s="75"/>
      <c r="AQS58" s="75"/>
      <c r="AQT58" s="75"/>
      <c r="AQU58" s="75"/>
      <c r="AQV58" s="75"/>
      <c r="AQW58" s="75"/>
      <c r="AQX58" s="75"/>
      <c r="AQY58" s="75"/>
      <c r="AQZ58" s="75"/>
      <c r="ARA58" s="75"/>
      <c r="ARB58" s="75"/>
      <c r="ARC58" s="75"/>
      <c r="ARD58" s="75"/>
      <c r="ARE58" s="75"/>
      <c r="ARF58" s="75"/>
      <c r="ARG58" s="75"/>
      <c r="ARH58" s="75"/>
      <c r="ARI58" s="75"/>
      <c r="ARJ58" s="75"/>
      <c r="ARK58" s="75"/>
      <c r="ARL58" s="75"/>
      <c r="ARM58" s="75"/>
      <c r="ARN58" s="75"/>
      <c r="ARO58" s="75"/>
      <c r="ARP58" s="75"/>
      <c r="ARQ58" s="75"/>
      <c r="ARR58" s="75"/>
      <c r="ARS58" s="75"/>
      <c r="ART58" s="75"/>
      <c r="ARU58" s="75"/>
      <c r="ARV58" s="75"/>
      <c r="ARW58" s="75"/>
      <c r="ARX58" s="75"/>
      <c r="ARY58" s="75"/>
      <c r="ARZ58" s="75"/>
      <c r="ASA58" s="75"/>
      <c r="ASB58" s="75"/>
      <c r="ASC58" s="75"/>
      <c r="ASD58" s="75"/>
      <c r="ASE58" s="75"/>
      <c r="ASF58" s="75"/>
      <c r="ASG58" s="75"/>
      <c r="ASH58" s="75"/>
      <c r="ASI58" s="75"/>
      <c r="ASJ58" s="75"/>
      <c r="ASK58" s="75"/>
      <c r="ASL58" s="75"/>
      <c r="ASM58" s="75"/>
      <c r="ASN58" s="75"/>
      <c r="ASO58" s="75"/>
      <c r="ASP58" s="75"/>
      <c r="ASQ58" s="75"/>
      <c r="ASR58" s="75"/>
      <c r="ASS58" s="75"/>
      <c r="AST58" s="75"/>
      <c r="ASU58" s="75"/>
      <c r="ASV58" s="75"/>
      <c r="ASW58" s="75"/>
      <c r="ASX58" s="75"/>
      <c r="ASY58" s="75"/>
      <c r="ASZ58" s="75"/>
      <c r="ATA58" s="75"/>
      <c r="ATB58" s="75"/>
      <c r="ATC58" s="75"/>
      <c r="ATD58" s="75"/>
      <c r="ATE58" s="75"/>
      <c r="ATF58" s="75"/>
      <c r="ATG58" s="75"/>
      <c r="ATH58" s="75"/>
      <c r="ATI58" s="75"/>
      <c r="ATJ58" s="75"/>
      <c r="ATK58" s="75"/>
      <c r="ATL58" s="75"/>
      <c r="ATM58" s="75"/>
      <c r="ATN58" s="75"/>
      <c r="ATO58" s="75"/>
      <c r="ATP58" s="75"/>
      <c r="ATQ58" s="75"/>
      <c r="ATR58" s="75"/>
      <c r="ATS58" s="75"/>
      <c r="ATT58" s="75"/>
      <c r="ATU58" s="75"/>
      <c r="ATV58" s="75"/>
      <c r="ATW58" s="75"/>
      <c r="ATX58" s="75"/>
      <c r="ATY58" s="75"/>
      <c r="ATZ58" s="75"/>
      <c r="AUA58" s="75"/>
      <c r="AUB58" s="75"/>
      <c r="AUC58" s="75"/>
      <c r="AUD58" s="75"/>
      <c r="AUE58" s="75"/>
      <c r="AUF58" s="75"/>
      <c r="AUG58" s="75"/>
      <c r="AUH58" s="75"/>
      <c r="AUI58" s="75"/>
      <c r="AUJ58" s="75"/>
      <c r="AUK58" s="75"/>
      <c r="AUL58" s="75"/>
      <c r="AUM58" s="75"/>
      <c r="AUN58" s="75"/>
      <c r="AUO58" s="75"/>
      <c r="AUP58" s="75"/>
      <c r="AUQ58" s="75"/>
      <c r="AUR58" s="75"/>
      <c r="AUS58" s="75"/>
      <c r="AUT58" s="75"/>
      <c r="AUU58" s="75"/>
      <c r="AUV58" s="75"/>
      <c r="AUW58" s="75"/>
      <c r="AUX58" s="75"/>
      <c r="AUY58" s="75"/>
      <c r="AUZ58" s="75"/>
      <c r="AVA58" s="75"/>
      <c r="AVB58" s="75"/>
      <c r="AVC58" s="75"/>
      <c r="AVD58" s="75"/>
      <c r="AVE58" s="75"/>
      <c r="AVF58" s="75"/>
      <c r="AVG58" s="75"/>
      <c r="AVH58" s="75"/>
      <c r="AVI58" s="75"/>
      <c r="AVJ58" s="75"/>
      <c r="AVK58" s="75"/>
      <c r="AVL58" s="75"/>
      <c r="AVM58" s="75"/>
      <c r="AVN58" s="75"/>
      <c r="AVO58" s="75"/>
      <c r="AVP58" s="75"/>
      <c r="AVQ58" s="75"/>
      <c r="AVR58" s="75"/>
      <c r="AVS58" s="75"/>
      <c r="AVT58" s="75"/>
      <c r="AVU58" s="75"/>
      <c r="AVV58" s="75"/>
      <c r="AVW58" s="75"/>
      <c r="AVX58" s="75"/>
      <c r="AVY58" s="75"/>
      <c r="AVZ58" s="75"/>
      <c r="AWA58" s="75"/>
      <c r="AWB58" s="75"/>
      <c r="AWC58" s="75"/>
      <c r="AWD58" s="75"/>
      <c r="AWE58" s="75"/>
      <c r="AWF58" s="75"/>
      <c r="AWG58" s="75"/>
      <c r="AWH58" s="75"/>
      <c r="AWI58" s="75"/>
      <c r="AWJ58" s="75"/>
      <c r="AWK58" s="75"/>
      <c r="AWL58" s="75"/>
      <c r="AWM58" s="75"/>
      <c r="AWN58" s="75"/>
      <c r="AWO58" s="75"/>
      <c r="AWP58" s="75"/>
      <c r="AWQ58" s="75"/>
      <c r="AWR58" s="75"/>
      <c r="AWS58" s="75"/>
      <c r="AWT58" s="75"/>
      <c r="AWU58" s="75"/>
      <c r="AWV58" s="75"/>
      <c r="AWW58" s="75"/>
      <c r="AWX58" s="75"/>
      <c r="AWY58" s="75"/>
      <c r="AWZ58" s="75"/>
      <c r="AXA58" s="75"/>
      <c r="AXB58" s="75"/>
      <c r="AXC58" s="75"/>
      <c r="AXD58" s="75"/>
      <c r="AXE58" s="75"/>
      <c r="AXF58" s="75"/>
      <c r="AXG58" s="75"/>
      <c r="AXH58" s="75"/>
      <c r="AXI58" s="75"/>
      <c r="AXJ58" s="75"/>
      <c r="AXK58" s="75"/>
      <c r="AXL58" s="75"/>
      <c r="AXM58" s="75"/>
      <c r="AXN58" s="75"/>
      <c r="AXO58" s="75"/>
      <c r="AXP58" s="75"/>
      <c r="AXQ58" s="75"/>
      <c r="AXR58" s="75"/>
      <c r="AXS58" s="75"/>
      <c r="AXT58" s="75"/>
      <c r="AXU58" s="75"/>
      <c r="AXV58" s="75"/>
      <c r="AXW58" s="75"/>
      <c r="AXX58" s="75"/>
      <c r="AXY58" s="75"/>
      <c r="AXZ58" s="75"/>
      <c r="AYA58" s="75"/>
      <c r="AYB58" s="75"/>
      <c r="AYC58" s="75"/>
      <c r="AYD58" s="75"/>
      <c r="AYE58" s="75"/>
      <c r="AYF58" s="75"/>
      <c r="AYG58" s="75"/>
      <c r="AYH58" s="75"/>
      <c r="AYI58" s="75"/>
      <c r="AYJ58" s="75"/>
      <c r="AYK58" s="75"/>
      <c r="AYL58" s="75"/>
      <c r="AYM58" s="75"/>
      <c r="AYN58" s="75"/>
      <c r="AYO58" s="75"/>
      <c r="AYP58" s="75"/>
      <c r="AYQ58" s="75"/>
      <c r="AYR58" s="75"/>
      <c r="AYS58" s="75"/>
      <c r="AYT58" s="75"/>
      <c r="AYU58" s="75"/>
      <c r="AYV58" s="75"/>
      <c r="AYW58" s="75"/>
      <c r="AYX58" s="75"/>
      <c r="AYY58" s="75"/>
      <c r="AYZ58" s="75"/>
      <c r="AZA58" s="75"/>
      <c r="AZB58" s="75"/>
      <c r="AZC58" s="75"/>
      <c r="AZD58" s="75"/>
      <c r="AZE58" s="75"/>
      <c r="AZF58" s="75"/>
      <c r="AZG58" s="75"/>
      <c r="AZH58" s="75"/>
      <c r="AZI58" s="75"/>
      <c r="AZJ58" s="75"/>
      <c r="AZK58" s="75"/>
      <c r="AZL58" s="75"/>
      <c r="AZM58" s="75"/>
      <c r="AZN58" s="75"/>
      <c r="AZO58" s="75"/>
      <c r="AZP58" s="75"/>
      <c r="AZQ58" s="75"/>
      <c r="AZR58" s="75"/>
      <c r="AZS58" s="75"/>
      <c r="AZT58" s="75"/>
      <c r="AZU58" s="75"/>
      <c r="AZV58" s="75"/>
      <c r="AZW58" s="75"/>
      <c r="AZX58" s="75"/>
      <c r="AZY58" s="75"/>
      <c r="AZZ58" s="75"/>
      <c r="BAA58" s="75"/>
      <c r="BAB58" s="75"/>
      <c r="BAC58" s="75"/>
      <c r="BAD58" s="75"/>
      <c r="BAE58" s="75"/>
      <c r="BAF58" s="75"/>
      <c r="BAG58" s="75"/>
      <c r="BAH58" s="75"/>
      <c r="BAI58" s="75"/>
      <c r="BAJ58" s="75"/>
      <c r="BAK58" s="75"/>
      <c r="BAL58" s="75"/>
      <c r="BAM58" s="75"/>
      <c r="BAN58" s="75"/>
      <c r="BAO58" s="75"/>
      <c r="BAP58" s="75"/>
      <c r="BAQ58" s="75"/>
      <c r="BAR58" s="75"/>
      <c r="BAS58" s="75"/>
      <c r="BAT58" s="75"/>
      <c r="BAU58" s="75"/>
      <c r="BAV58" s="75"/>
      <c r="BAW58" s="75"/>
      <c r="BAX58" s="75"/>
      <c r="BAY58" s="75"/>
      <c r="BAZ58" s="75"/>
      <c r="BBA58" s="75"/>
      <c r="BBB58" s="75"/>
      <c r="BBC58" s="75"/>
      <c r="BBD58" s="75"/>
      <c r="BBE58" s="75"/>
      <c r="BBF58" s="75"/>
      <c r="BBG58" s="75"/>
      <c r="BBH58" s="75"/>
      <c r="BBI58" s="75"/>
      <c r="BBJ58" s="75"/>
      <c r="BBK58" s="75"/>
      <c r="BBL58" s="75"/>
      <c r="BBM58" s="75"/>
      <c r="BBN58" s="75"/>
      <c r="BBO58" s="75"/>
      <c r="BBP58" s="75"/>
      <c r="BBQ58" s="75"/>
      <c r="BBR58" s="75"/>
      <c r="BBS58" s="75"/>
      <c r="BBT58" s="75"/>
      <c r="BBU58" s="75"/>
      <c r="BBV58" s="75"/>
      <c r="BBW58" s="75"/>
      <c r="BBX58" s="75"/>
      <c r="BBY58" s="75"/>
      <c r="BBZ58" s="75"/>
      <c r="BCA58" s="75"/>
      <c r="BCB58" s="75"/>
      <c r="BCC58" s="75"/>
      <c r="BCD58" s="75"/>
      <c r="BCE58" s="75"/>
      <c r="BCF58" s="75"/>
      <c r="BCG58" s="75"/>
      <c r="BCH58" s="75"/>
      <c r="BCI58" s="75"/>
      <c r="BCJ58" s="75"/>
      <c r="BCK58" s="75"/>
      <c r="BCL58" s="75"/>
      <c r="BCM58" s="75"/>
      <c r="BCN58" s="75"/>
      <c r="BCO58" s="75"/>
      <c r="BCP58" s="75"/>
      <c r="BCQ58" s="75"/>
      <c r="BCR58" s="75"/>
      <c r="BCS58" s="75"/>
      <c r="BCT58" s="75"/>
      <c r="BCU58" s="75"/>
      <c r="BCV58" s="75"/>
      <c r="BCW58" s="75"/>
      <c r="BCX58" s="75"/>
      <c r="BCY58" s="75"/>
      <c r="BCZ58" s="75"/>
      <c r="BDA58" s="75"/>
      <c r="BDB58" s="75"/>
      <c r="BDC58" s="75"/>
      <c r="BDD58" s="75"/>
      <c r="BDE58" s="75"/>
      <c r="BDF58" s="75"/>
      <c r="BDG58" s="75"/>
      <c r="BDH58" s="75"/>
      <c r="BDI58" s="75"/>
      <c r="BDJ58" s="75"/>
      <c r="BDK58" s="75"/>
      <c r="BDL58" s="75"/>
      <c r="BDM58" s="75"/>
      <c r="BDN58" s="75"/>
      <c r="BDO58" s="75"/>
      <c r="BDP58" s="75"/>
      <c r="BDQ58" s="75"/>
      <c r="BDR58" s="75"/>
      <c r="BDS58" s="75"/>
      <c r="BDT58" s="75"/>
      <c r="BDU58" s="75"/>
      <c r="BDV58" s="75"/>
      <c r="BDW58" s="75"/>
      <c r="BDX58" s="75"/>
      <c r="BDY58" s="75"/>
      <c r="BDZ58" s="75"/>
      <c r="BEA58" s="75"/>
      <c r="BEB58" s="75"/>
      <c r="BEC58" s="75"/>
      <c r="BED58" s="75"/>
      <c r="BEE58" s="75"/>
      <c r="BEF58" s="75"/>
      <c r="BEG58" s="75"/>
      <c r="BEH58" s="75"/>
      <c r="BEI58" s="75"/>
      <c r="BEJ58" s="75"/>
      <c r="BEK58" s="75"/>
      <c r="BEL58" s="75"/>
      <c r="BEM58" s="75"/>
      <c r="BEN58" s="75"/>
      <c r="BEO58" s="75"/>
      <c r="BEP58" s="75"/>
      <c r="BEQ58" s="75"/>
      <c r="BER58" s="75"/>
      <c r="BES58" s="75"/>
      <c r="BET58" s="75"/>
      <c r="BEU58" s="75"/>
      <c r="BEV58" s="75"/>
      <c r="BEW58" s="75"/>
      <c r="BEX58" s="75"/>
      <c r="BEY58" s="75"/>
      <c r="BEZ58" s="75"/>
      <c r="BFA58" s="75"/>
      <c r="BFB58" s="75"/>
      <c r="BFC58" s="75"/>
      <c r="BFD58" s="75"/>
      <c r="BFE58" s="75"/>
      <c r="BFF58" s="75"/>
      <c r="BFG58" s="75"/>
      <c r="BFH58" s="75"/>
      <c r="BFI58" s="75"/>
      <c r="BFJ58" s="75"/>
      <c r="BFK58" s="75"/>
      <c r="BFL58" s="75"/>
      <c r="BFM58" s="75"/>
      <c r="BFN58" s="75"/>
      <c r="BFO58" s="75"/>
      <c r="BFP58" s="75"/>
      <c r="BFQ58" s="75"/>
      <c r="BFR58" s="75"/>
      <c r="BFS58" s="75"/>
      <c r="BFT58" s="75"/>
      <c r="BFU58" s="75"/>
      <c r="BFV58" s="75"/>
      <c r="BFW58" s="75"/>
      <c r="BFX58" s="75"/>
      <c r="BFY58" s="75"/>
      <c r="BFZ58" s="75"/>
      <c r="BGA58" s="75"/>
      <c r="BGB58" s="75"/>
      <c r="BGC58" s="75"/>
      <c r="BGD58" s="75"/>
      <c r="BGE58" s="75"/>
      <c r="BGF58" s="75"/>
      <c r="BGG58" s="75"/>
      <c r="BGH58" s="75"/>
      <c r="BGI58" s="75"/>
      <c r="BGJ58" s="75"/>
      <c r="BGK58" s="75"/>
      <c r="BGL58" s="75"/>
      <c r="BGM58" s="75"/>
      <c r="BGN58" s="75"/>
      <c r="BGO58" s="75"/>
      <c r="BGP58" s="75"/>
      <c r="BGQ58" s="75"/>
      <c r="BGR58" s="75"/>
      <c r="BGS58" s="75"/>
      <c r="BGT58" s="75"/>
      <c r="BGU58" s="75"/>
      <c r="BGV58" s="75"/>
      <c r="BGW58" s="75"/>
      <c r="BGX58" s="75"/>
      <c r="BGY58" s="75"/>
      <c r="BGZ58" s="75"/>
      <c r="BHA58" s="75"/>
      <c r="BHB58" s="75"/>
      <c r="BHC58" s="75"/>
      <c r="BHD58" s="75"/>
      <c r="BHE58" s="75"/>
      <c r="BHF58" s="75"/>
      <c r="BHG58" s="75"/>
      <c r="BHH58" s="75"/>
      <c r="BHI58" s="75"/>
      <c r="BHJ58" s="75"/>
      <c r="BHK58" s="75"/>
      <c r="BHL58" s="75"/>
      <c r="BHM58" s="75"/>
      <c r="BHN58" s="75"/>
      <c r="BHO58" s="75"/>
      <c r="BHP58" s="75"/>
      <c r="BHQ58" s="75"/>
      <c r="BHR58" s="75"/>
      <c r="BHS58" s="75"/>
      <c r="BHT58" s="75"/>
      <c r="BHU58" s="75"/>
      <c r="BHV58" s="75"/>
      <c r="BHW58" s="75"/>
      <c r="BHX58" s="75"/>
      <c r="BHY58" s="75"/>
      <c r="BHZ58" s="75"/>
      <c r="BIA58" s="75"/>
      <c r="BIB58" s="75"/>
      <c r="BIC58" s="75"/>
      <c r="BID58" s="75"/>
      <c r="BIE58" s="75"/>
      <c r="BIF58" s="75"/>
      <c r="BIG58" s="75"/>
      <c r="BIH58" s="75"/>
      <c r="BII58" s="75"/>
      <c r="BIJ58" s="75"/>
      <c r="BIK58" s="75"/>
      <c r="BIL58" s="75"/>
      <c r="BIM58" s="75"/>
      <c r="BIN58" s="75"/>
      <c r="BIO58" s="75"/>
      <c r="BIP58" s="75"/>
      <c r="BIQ58" s="75"/>
      <c r="BIR58" s="75"/>
      <c r="BIS58" s="75"/>
      <c r="BIT58" s="75"/>
      <c r="BIU58" s="75"/>
      <c r="BIV58" s="75"/>
      <c r="BIW58" s="75"/>
      <c r="BIX58" s="75"/>
      <c r="BIY58" s="75"/>
      <c r="BIZ58" s="75"/>
      <c r="BJA58" s="75"/>
      <c r="BJB58" s="75"/>
      <c r="BJC58" s="75"/>
      <c r="BJD58" s="75"/>
      <c r="BJE58" s="75"/>
      <c r="BJF58" s="75"/>
      <c r="BJG58" s="75"/>
      <c r="BJH58" s="75"/>
      <c r="BJI58" s="75"/>
      <c r="BJJ58" s="75"/>
      <c r="BJK58" s="75"/>
      <c r="BJL58" s="75"/>
      <c r="BJM58" s="75"/>
      <c r="BJN58" s="75"/>
      <c r="BJO58" s="75"/>
      <c r="BJP58" s="75"/>
      <c r="BJQ58" s="75"/>
      <c r="BJR58" s="75"/>
      <c r="BJS58" s="75"/>
      <c r="BJT58" s="75"/>
      <c r="BJU58" s="75"/>
      <c r="BJV58" s="75"/>
      <c r="BJW58" s="75"/>
      <c r="BJX58" s="75"/>
      <c r="BJY58" s="75"/>
      <c r="BJZ58" s="75"/>
      <c r="BKA58" s="75"/>
      <c r="BKB58" s="75"/>
      <c r="BKC58" s="75"/>
      <c r="BKD58" s="75"/>
      <c r="BKE58" s="75"/>
      <c r="BKF58" s="75"/>
      <c r="BKG58" s="75"/>
      <c r="BKH58" s="75"/>
      <c r="BKI58" s="75"/>
      <c r="BKJ58" s="75"/>
      <c r="BKK58" s="75"/>
      <c r="BKL58" s="75"/>
      <c r="BKM58" s="75"/>
      <c r="BKN58" s="75"/>
      <c r="BKO58" s="75"/>
      <c r="BKP58" s="75"/>
      <c r="BKQ58" s="75"/>
      <c r="BKR58" s="75"/>
      <c r="BKS58" s="75"/>
      <c r="BKT58" s="75"/>
      <c r="BKU58" s="75"/>
      <c r="BKV58" s="75"/>
      <c r="BKW58" s="75"/>
      <c r="BKX58" s="75"/>
      <c r="BKY58" s="75"/>
      <c r="BKZ58" s="75"/>
      <c r="BLA58" s="75"/>
      <c r="BLB58" s="75"/>
      <c r="BLC58" s="75"/>
      <c r="BLD58" s="75"/>
      <c r="BLE58" s="75"/>
      <c r="BLF58" s="75"/>
      <c r="BLG58" s="75"/>
      <c r="BLH58" s="75"/>
      <c r="BLI58" s="75"/>
      <c r="BLJ58" s="75"/>
      <c r="BLK58" s="75"/>
      <c r="BLL58" s="75"/>
      <c r="BLM58" s="75"/>
      <c r="BLN58" s="75"/>
      <c r="BLO58" s="75"/>
      <c r="BLP58" s="75"/>
      <c r="BLQ58" s="75"/>
      <c r="BLR58" s="75"/>
      <c r="BLS58" s="75"/>
      <c r="BLT58" s="75"/>
      <c r="BLU58" s="75"/>
      <c r="BLV58" s="75"/>
      <c r="BLW58" s="75"/>
      <c r="BLX58" s="75"/>
      <c r="BLY58" s="75"/>
      <c r="BLZ58" s="75"/>
      <c r="BMA58" s="75"/>
      <c r="BMB58" s="75"/>
      <c r="BMC58" s="75"/>
      <c r="BMD58" s="75"/>
      <c r="BME58" s="75"/>
      <c r="BMF58" s="75"/>
      <c r="BMG58" s="75"/>
      <c r="BMH58" s="75"/>
      <c r="BMI58" s="75"/>
      <c r="BMJ58" s="75"/>
      <c r="BMK58" s="75"/>
      <c r="BML58" s="75"/>
      <c r="BMM58" s="75"/>
      <c r="BMN58" s="75"/>
      <c r="BMO58" s="75"/>
      <c r="BMP58" s="75"/>
      <c r="BMQ58" s="75"/>
      <c r="BMR58" s="75"/>
      <c r="BMS58" s="75"/>
      <c r="BMT58" s="75"/>
      <c r="BMU58" s="75"/>
      <c r="BMV58" s="75"/>
      <c r="BMW58" s="75"/>
      <c r="BMX58" s="75"/>
      <c r="BMY58" s="75"/>
      <c r="BMZ58" s="75"/>
      <c r="BNA58" s="75"/>
      <c r="BNB58" s="75"/>
      <c r="BNC58" s="75"/>
      <c r="BND58" s="75"/>
      <c r="BNE58" s="75"/>
      <c r="BNF58" s="75"/>
      <c r="BNG58" s="75"/>
      <c r="BNH58" s="75"/>
      <c r="BNI58" s="75"/>
      <c r="BNJ58" s="75"/>
      <c r="BNK58" s="75"/>
      <c r="BNL58" s="75"/>
      <c r="BNM58" s="75"/>
      <c r="BNN58" s="75"/>
      <c r="BNO58" s="75"/>
      <c r="BNP58" s="75"/>
      <c r="BNQ58" s="75"/>
      <c r="BNR58" s="75"/>
      <c r="BNS58" s="75"/>
      <c r="BNT58" s="75"/>
      <c r="BNU58" s="75"/>
      <c r="BNV58" s="75"/>
      <c r="BNW58" s="75"/>
      <c r="BNX58" s="75"/>
      <c r="BNY58" s="75"/>
      <c r="BNZ58" s="75"/>
      <c r="BOA58" s="75"/>
      <c r="BOB58" s="75"/>
      <c r="BOC58" s="75"/>
      <c r="BOD58" s="75"/>
      <c r="BOE58" s="75"/>
      <c r="BOF58" s="75"/>
      <c r="BOG58" s="75"/>
      <c r="BOH58" s="75"/>
      <c r="BOI58" s="75"/>
      <c r="BOJ58" s="75"/>
      <c r="BOK58" s="75"/>
      <c r="BOL58" s="75"/>
      <c r="BOM58" s="75"/>
      <c r="BON58" s="75"/>
      <c r="BOO58" s="75"/>
      <c r="BOP58" s="75"/>
      <c r="BOQ58" s="75"/>
      <c r="BOR58" s="75"/>
      <c r="BOS58" s="75"/>
      <c r="BOT58" s="75"/>
      <c r="BOU58" s="75"/>
      <c r="BOV58" s="75"/>
      <c r="BOW58" s="75"/>
      <c r="BOX58" s="75"/>
      <c r="BOY58" s="75"/>
      <c r="BOZ58" s="75"/>
      <c r="BPA58" s="75"/>
      <c r="BPB58" s="75"/>
      <c r="BPC58" s="75"/>
      <c r="BPD58" s="75"/>
      <c r="BPE58" s="75"/>
      <c r="BPF58" s="75"/>
      <c r="BPG58" s="75"/>
      <c r="BPH58" s="75"/>
      <c r="BPI58" s="75"/>
      <c r="BPJ58" s="75"/>
      <c r="BPK58" s="75"/>
      <c r="BPL58" s="75"/>
      <c r="BPM58" s="75"/>
      <c r="BPN58" s="75"/>
      <c r="BPO58" s="75"/>
      <c r="BPP58" s="75"/>
      <c r="BPQ58" s="75"/>
      <c r="BPR58" s="75"/>
      <c r="BPS58" s="75"/>
      <c r="BPT58" s="75"/>
      <c r="BPU58" s="75"/>
      <c r="BPV58" s="75"/>
      <c r="BPW58" s="75"/>
      <c r="BPX58" s="75"/>
      <c r="BPY58" s="75"/>
      <c r="BPZ58" s="75"/>
      <c r="BQA58" s="75"/>
      <c r="BQB58" s="75"/>
      <c r="BQC58" s="75"/>
      <c r="BQD58" s="75"/>
      <c r="BQE58" s="75"/>
      <c r="BQF58" s="75"/>
      <c r="BQG58" s="75"/>
      <c r="BQH58" s="75"/>
      <c r="BQI58" s="75"/>
      <c r="BQJ58" s="75"/>
      <c r="BQK58" s="75"/>
      <c r="BQL58" s="75"/>
      <c r="BQM58" s="75"/>
      <c r="BQN58" s="75"/>
      <c r="BQO58" s="75"/>
      <c r="BQP58" s="75"/>
      <c r="BQQ58" s="75"/>
      <c r="BQR58" s="75"/>
      <c r="BQS58" s="75"/>
      <c r="BQT58" s="75"/>
      <c r="BQU58" s="75"/>
      <c r="BQV58" s="75"/>
      <c r="BQW58" s="75"/>
      <c r="BQX58" s="75"/>
      <c r="BQY58" s="75"/>
      <c r="BQZ58" s="75"/>
      <c r="BRA58" s="75"/>
      <c r="BRB58" s="75"/>
      <c r="BRC58" s="75"/>
      <c r="BRD58" s="75"/>
      <c r="BRE58" s="75"/>
      <c r="BRF58" s="75"/>
      <c r="BRG58" s="75"/>
      <c r="BRH58" s="75"/>
      <c r="BRI58" s="75"/>
      <c r="BRJ58" s="75"/>
      <c r="BRK58" s="75"/>
      <c r="BRL58" s="75"/>
      <c r="BRM58" s="75"/>
      <c r="BRN58" s="75"/>
      <c r="BRO58" s="75"/>
      <c r="BRP58" s="75"/>
      <c r="BRQ58" s="75"/>
      <c r="BRR58" s="75"/>
      <c r="BRS58" s="75"/>
      <c r="BRT58" s="75"/>
      <c r="BRU58" s="75"/>
      <c r="BRV58" s="75"/>
      <c r="BRW58" s="75"/>
      <c r="BRX58" s="75"/>
      <c r="BRY58" s="75"/>
      <c r="BRZ58" s="75"/>
      <c r="BSA58" s="75"/>
      <c r="BSB58" s="75"/>
      <c r="BSC58" s="75"/>
      <c r="BSD58" s="75"/>
      <c r="BSE58" s="75"/>
      <c r="BSF58" s="75"/>
      <c r="BSG58" s="75"/>
      <c r="BSH58" s="75"/>
      <c r="BSI58" s="75"/>
      <c r="BSJ58" s="75"/>
      <c r="BSK58" s="75"/>
      <c r="BSL58" s="75"/>
      <c r="BSM58" s="75"/>
      <c r="BSN58" s="75"/>
      <c r="BSO58" s="75"/>
      <c r="BSP58" s="75"/>
      <c r="BSQ58" s="75"/>
      <c r="BSR58" s="75"/>
      <c r="BSS58" s="75"/>
      <c r="BST58" s="75"/>
      <c r="BSU58" s="75"/>
      <c r="BSV58" s="75"/>
      <c r="BSW58" s="75"/>
      <c r="BSX58" s="75"/>
      <c r="BSY58" s="75"/>
      <c r="BSZ58" s="75"/>
      <c r="BTA58" s="75"/>
      <c r="BTB58" s="75"/>
      <c r="BTC58" s="75"/>
      <c r="BTD58" s="75"/>
      <c r="BTE58" s="75"/>
      <c r="BTF58" s="75"/>
      <c r="BTG58" s="75"/>
      <c r="BTH58" s="75"/>
      <c r="BTI58" s="75"/>
      <c r="BTJ58" s="75"/>
      <c r="BTK58" s="75"/>
      <c r="BTL58" s="75"/>
      <c r="BTM58" s="75"/>
      <c r="BTN58" s="75"/>
      <c r="BTO58" s="75"/>
      <c r="BTP58" s="75"/>
      <c r="BTQ58" s="75"/>
      <c r="BTR58" s="75"/>
      <c r="BTS58" s="75"/>
      <c r="BTT58" s="75"/>
      <c r="BTU58" s="75"/>
      <c r="BTV58" s="75"/>
      <c r="BTW58" s="75"/>
      <c r="BTX58" s="75"/>
      <c r="BTY58" s="75"/>
      <c r="BTZ58" s="75"/>
      <c r="BUA58" s="75"/>
      <c r="BUB58" s="75"/>
      <c r="BUC58" s="75"/>
      <c r="BUD58" s="75"/>
      <c r="BUE58" s="75"/>
      <c r="BUF58" s="75"/>
      <c r="BUG58" s="75"/>
      <c r="BUH58" s="75"/>
      <c r="BUI58" s="75"/>
      <c r="BUJ58" s="75"/>
      <c r="BUK58" s="75"/>
      <c r="BUL58" s="75"/>
      <c r="BUM58" s="75"/>
      <c r="BUN58" s="75"/>
      <c r="BUO58" s="75"/>
      <c r="BUP58" s="75"/>
      <c r="BUQ58" s="75"/>
      <c r="BUR58" s="75"/>
      <c r="BUS58" s="75"/>
      <c r="BUT58" s="75"/>
      <c r="BUU58" s="75"/>
      <c r="BUV58" s="75"/>
      <c r="BUW58" s="75"/>
      <c r="BUX58" s="75"/>
      <c r="BUY58" s="75"/>
      <c r="BUZ58" s="75"/>
      <c r="BVA58" s="75"/>
      <c r="BVB58" s="75"/>
      <c r="BVC58" s="75"/>
      <c r="BVD58" s="75"/>
      <c r="BVE58" s="75"/>
      <c r="BVF58" s="75"/>
      <c r="BVG58" s="75"/>
      <c r="BVH58" s="75"/>
      <c r="BVI58" s="75"/>
      <c r="BVJ58" s="75"/>
      <c r="BVK58" s="75"/>
      <c r="BVL58" s="75"/>
      <c r="BVM58" s="75"/>
      <c r="BVN58" s="75"/>
      <c r="BVO58" s="75"/>
      <c r="BVP58" s="75"/>
      <c r="BVQ58" s="75"/>
      <c r="BVR58" s="75"/>
      <c r="BVS58" s="75"/>
      <c r="BVT58" s="75"/>
      <c r="BVU58" s="75"/>
      <c r="BVV58" s="75"/>
      <c r="BVW58" s="75"/>
      <c r="BVX58" s="75"/>
      <c r="BVY58" s="75"/>
      <c r="BVZ58" s="75"/>
      <c r="BWA58" s="75"/>
      <c r="BWB58" s="75"/>
      <c r="BWC58" s="75"/>
      <c r="BWD58" s="75"/>
      <c r="BWE58" s="75"/>
      <c r="BWF58" s="75"/>
      <c r="BWG58" s="75"/>
      <c r="BWH58" s="75"/>
      <c r="BWI58" s="75"/>
      <c r="BWJ58" s="75"/>
      <c r="BWK58" s="75"/>
      <c r="BWL58" s="75"/>
      <c r="BWM58" s="75"/>
      <c r="BWN58" s="75"/>
      <c r="BWO58" s="75"/>
      <c r="BWP58" s="75"/>
      <c r="BWQ58" s="75"/>
      <c r="BWR58" s="75"/>
      <c r="BWS58" s="75"/>
      <c r="BWT58" s="75"/>
      <c r="BWU58" s="75"/>
      <c r="BWV58" s="75"/>
      <c r="BWW58" s="75"/>
      <c r="BWX58" s="75"/>
      <c r="BWY58" s="75"/>
      <c r="BWZ58" s="75"/>
      <c r="BXA58" s="75"/>
      <c r="BXB58" s="75"/>
      <c r="BXC58" s="75"/>
      <c r="BXD58" s="75"/>
      <c r="BXE58" s="75"/>
      <c r="BXF58" s="75"/>
      <c r="BXG58" s="75"/>
      <c r="BXH58" s="75"/>
      <c r="BXI58" s="75"/>
      <c r="BXJ58" s="75"/>
      <c r="BXK58" s="75"/>
      <c r="BXL58" s="75"/>
      <c r="BXM58" s="75"/>
      <c r="BXN58" s="75"/>
      <c r="BXO58" s="75"/>
      <c r="BXP58" s="75"/>
      <c r="BXQ58" s="75"/>
      <c r="BXR58" s="75"/>
      <c r="BXS58" s="75"/>
      <c r="BXT58" s="75"/>
      <c r="BXU58" s="75"/>
      <c r="BXV58" s="75"/>
      <c r="BXW58" s="75"/>
      <c r="BXX58" s="75"/>
      <c r="BXY58" s="75"/>
      <c r="BXZ58" s="75"/>
      <c r="BYA58" s="75"/>
      <c r="BYB58" s="75"/>
      <c r="BYC58" s="75"/>
      <c r="BYD58" s="75"/>
      <c r="BYE58" s="75"/>
      <c r="BYF58" s="75"/>
      <c r="BYG58" s="75"/>
      <c r="BYH58" s="75"/>
      <c r="BYI58" s="75"/>
      <c r="BYJ58" s="75"/>
      <c r="BYK58" s="75"/>
      <c r="BYL58" s="75"/>
      <c r="BYM58" s="75"/>
      <c r="BYN58" s="75"/>
      <c r="BYO58" s="75"/>
      <c r="BYP58" s="75"/>
      <c r="BYQ58" s="75"/>
      <c r="BYR58" s="75"/>
      <c r="BYS58" s="75"/>
      <c r="BYT58" s="75"/>
      <c r="BYU58" s="75"/>
      <c r="BYV58" s="75"/>
      <c r="BYW58" s="75"/>
      <c r="BYX58" s="75"/>
      <c r="BYY58" s="75"/>
      <c r="BYZ58" s="75"/>
      <c r="BZA58" s="75"/>
      <c r="BZB58" s="75"/>
      <c r="BZC58" s="75"/>
      <c r="BZD58" s="75"/>
      <c r="BZE58" s="75"/>
      <c r="BZF58" s="75"/>
      <c r="BZG58" s="75"/>
      <c r="BZH58" s="75"/>
      <c r="BZI58" s="75"/>
      <c r="BZJ58" s="75"/>
      <c r="BZK58" s="75"/>
      <c r="BZL58" s="75"/>
      <c r="BZM58" s="75"/>
      <c r="BZN58" s="75"/>
      <c r="BZO58" s="75"/>
      <c r="BZP58" s="75"/>
      <c r="BZQ58" s="75"/>
      <c r="BZR58" s="75"/>
      <c r="BZS58" s="75"/>
      <c r="BZT58" s="75"/>
      <c r="BZU58" s="75"/>
      <c r="BZV58" s="75"/>
      <c r="BZW58" s="75"/>
      <c r="BZX58" s="75"/>
      <c r="BZY58" s="75"/>
      <c r="BZZ58" s="75"/>
      <c r="CAA58" s="75"/>
      <c r="CAB58" s="75"/>
      <c r="CAC58" s="75"/>
      <c r="CAD58" s="75"/>
      <c r="CAE58" s="75"/>
      <c r="CAF58" s="75"/>
      <c r="CAG58" s="75"/>
      <c r="CAH58" s="75"/>
      <c r="CAI58" s="75"/>
      <c r="CAJ58" s="75"/>
      <c r="CAK58" s="75"/>
      <c r="CAL58" s="75"/>
      <c r="CAM58" s="75"/>
      <c r="CAN58" s="75"/>
      <c r="CAO58" s="75"/>
      <c r="CAP58" s="75"/>
      <c r="CAQ58" s="75"/>
      <c r="CAR58" s="75"/>
      <c r="CAS58" s="75"/>
      <c r="CAT58" s="75"/>
      <c r="CAU58" s="75"/>
      <c r="CAV58" s="75"/>
      <c r="CAW58" s="75"/>
      <c r="CAX58" s="75"/>
      <c r="CAY58" s="75"/>
      <c r="CAZ58" s="75"/>
      <c r="CBA58" s="75"/>
      <c r="CBB58" s="75"/>
      <c r="CBC58" s="75"/>
      <c r="CBD58" s="75"/>
      <c r="CBE58" s="75"/>
      <c r="CBF58" s="75"/>
      <c r="CBG58" s="75"/>
      <c r="CBH58" s="75"/>
      <c r="CBI58" s="75"/>
      <c r="CBJ58" s="75"/>
      <c r="CBK58" s="75"/>
      <c r="CBL58" s="75"/>
      <c r="CBM58" s="75"/>
      <c r="CBN58" s="75"/>
      <c r="CBO58" s="75"/>
      <c r="CBP58" s="75"/>
      <c r="CBQ58" s="75"/>
      <c r="CBR58" s="75"/>
      <c r="CBS58" s="75"/>
      <c r="CBT58" s="75"/>
      <c r="CBU58" s="75"/>
      <c r="CBV58" s="75"/>
      <c r="CBW58" s="75"/>
      <c r="CBX58" s="75"/>
      <c r="CBY58" s="75"/>
      <c r="CBZ58" s="75"/>
      <c r="CCA58" s="75"/>
      <c r="CCB58" s="75"/>
      <c r="CCC58" s="75"/>
      <c r="CCD58" s="75"/>
      <c r="CCE58" s="75"/>
      <c r="CCF58" s="75"/>
      <c r="CCG58" s="75"/>
      <c r="CCH58" s="75"/>
      <c r="CCI58" s="75"/>
      <c r="CCJ58" s="75"/>
      <c r="CCK58" s="75"/>
      <c r="CCL58" s="75"/>
      <c r="CCM58" s="75"/>
      <c r="CCN58" s="75"/>
      <c r="CCO58" s="75"/>
      <c r="CCP58" s="75"/>
      <c r="CCQ58" s="75"/>
      <c r="CCR58" s="75"/>
      <c r="CCS58" s="75"/>
      <c r="CCT58" s="75"/>
      <c r="CCU58" s="75"/>
      <c r="CCV58" s="75"/>
      <c r="CCW58" s="75"/>
      <c r="CCX58" s="75"/>
      <c r="CCY58" s="75"/>
      <c r="CCZ58" s="75"/>
      <c r="CDA58" s="75"/>
      <c r="CDB58" s="75"/>
      <c r="CDC58" s="75"/>
      <c r="CDD58" s="75"/>
      <c r="CDE58" s="75"/>
      <c r="CDF58" s="75"/>
      <c r="CDG58" s="75"/>
      <c r="CDH58" s="75"/>
      <c r="CDI58" s="75"/>
      <c r="CDJ58" s="75"/>
      <c r="CDK58" s="75"/>
      <c r="CDL58" s="75"/>
      <c r="CDM58" s="75"/>
      <c r="CDN58" s="75"/>
      <c r="CDO58" s="75"/>
      <c r="CDP58" s="75"/>
      <c r="CDQ58" s="75"/>
      <c r="CDR58" s="75"/>
      <c r="CDS58" s="75"/>
      <c r="CDT58" s="75"/>
      <c r="CDU58" s="75"/>
      <c r="CDV58" s="75"/>
      <c r="CDW58" s="75"/>
      <c r="CDX58" s="75"/>
      <c r="CDY58" s="75"/>
      <c r="CDZ58" s="75"/>
      <c r="CEA58" s="75"/>
      <c r="CEB58" s="75"/>
      <c r="CEC58" s="75"/>
      <c r="CED58" s="75"/>
      <c r="CEE58" s="75"/>
      <c r="CEF58" s="75"/>
      <c r="CEG58" s="75"/>
      <c r="CEH58" s="75"/>
      <c r="CEI58" s="75"/>
      <c r="CEJ58" s="75"/>
      <c r="CEK58" s="75"/>
      <c r="CEL58" s="75"/>
      <c r="CEM58" s="75"/>
      <c r="CEN58" s="75"/>
      <c r="CEO58" s="75"/>
      <c r="CEP58" s="75"/>
      <c r="CEQ58" s="75"/>
      <c r="CER58" s="75"/>
      <c r="CES58" s="75"/>
      <c r="CET58" s="75"/>
      <c r="CEU58" s="75"/>
      <c r="CEV58" s="75"/>
      <c r="CEW58" s="75"/>
      <c r="CEX58" s="75"/>
      <c r="CEY58" s="75"/>
      <c r="CEZ58" s="75"/>
      <c r="CFA58" s="75"/>
      <c r="CFB58" s="75"/>
      <c r="CFC58" s="75"/>
      <c r="CFD58" s="75"/>
      <c r="CFE58" s="75"/>
      <c r="CFF58" s="75"/>
      <c r="CFG58" s="75"/>
      <c r="CFH58" s="75"/>
      <c r="CFI58" s="75"/>
      <c r="CFJ58" s="75"/>
      <c r="CFK58" s="75"/>
      <c r="CFL58" s="75"/>
      <c r="CFM58" s="75"/>
      <c r="CFN58" s="75"/>
      <c r="CFO58" s="75"/>
      <c r="CFP58" s="75"/>
      <c r="CFQ58" s="75"/>
      <c r="CFR58" s="75"/>
      <c r="CFS58" s="75"/>
      <c r="CFT58" s="75"/>
      <c r="CFU58" s="75"/>
      <c r="CFV58" s="75"/>
      <c r="CFW58" s="75"/>
      <c r="CFX58" s="75"/>
      <c r="CFY58" s="75"/>
      <c r="CFZ58" s="75"/>
      <c r="CGA58" s="75"/>
      <c r="CGB58" s="75"/>
      <c r="CGC58" s="75"/>
      <c r="CGD58" s="75"/>
      <c r="CGE58" s="75"/>
      <c r="CGF58" s="75"/>
      <c r="CGG58" s="75"/>
      <c r="CGH58" s="75"/>
      <c r="CGI58" s="75"/>
      <c r="CGJ58" s="75"/>
      <c r="CGK58" s="75"/>
      <c r="CGL58" s="75"/>
      <c r="CGM58" s="75"/>
      <c r="CGN58" s="75"/>
      <c r="CGO58" s="75"/>
      <c r="CGP58" s="75"/>
      <c r="CGQ58" s="75"/>
      <c r="CGR58" s="75"/>
      <c r="CGS58" s="75"/>
      <c r="CGT58" s="75"/>
      <c r="CGU58" s="75"/>
      <c r="CGV58" s="75"/>
      <c r="CGW58" s="75"/>
      <c r="CGX58" s="75"/>
      <c r="CGY58" s="75"/>
      <c r="CGZ58" s="75"/>
      <c r="CHA58" s="75"/>
      <c r="CHB58" s="75"/>
      <c r="CHC58" s="75"/>
      <c r="CHD58" s="75"/>
      <c r="CHE58" s="75"/>
      <c r="CHF58" s="75"/>
      <c r="CHG58" s="75"/>
      <c r="CHH58" s="75"/>
      <c r="CHI58" s="75"/>
      <c r="CHJ58" s="75"/>
      <c r="CHK58" s="75"/>
      <c r="CHL58" s="75"/>
      <c r="CHM58" s="75"/>
      <c r="CHN58" s="75"/>
      <c r="CHO58" s="75"/>
      <c r="CHP58" s="75"/>
      <c r="CHQ58" s="75"/>
      <c r="CHR58" s="75"/>
      <c r="CHS58" s="75"/>
      <c r="CHT58" s="75"/>
      <c r="CHU58" s="75"/>
      <c r="CHV58" s="75"/>
      <c r="CHW58" s="75"/>
      <c r="CHX58" s="75"/>
      <c r="CHY58" s="75"/>
      <c r="CHZ58" s="75"/>
      <c r="CIA58" s="75"/>
      <c r="CIB58" s="75"/>
      <c r="CIC58" s="75"/>
      <c r="CID58" s="75"/>
      <c r="CIE58" s="75"/>
      <c r="CIF58" s="75"/>
      <c r="CIG58" s="75"/>
      <c r="CIH58" s="75"/>
      <c r="CII58" s="75"/>
      <c r="CIJ58" s="75"/>
      <c r="CIK58" s="75"/>
      <c r="CIL58" s="75"/>
      <c r="CIM58" s="75"/>
      <c r="CIN58" s="75"/>
      <c r="CIO58" s="75"/>
      <c r="CIP58" s="75"/>
      <c r="CIQ58" s="75"/>
      <c r="CIR58" s="75"/>
      <c r="CIS58" s="75"/>
      <c r="CIT58" s="75"/>
      <c r="CIU58" s="75"/>
      <c r="CIV58" s="75"/>
      <c r="CIW58" s="75"/>
      <c r="CIX58" s="75"/>
      <c r="CIY58" s="75"/>
      <c r="CIZ58" s="75"/>
      <c r="CJA58" s="75"/>
      <c r="CJB58" s="75"/>
      <c r="CJC58" s="75"/>
      <c r="CJD58" s="75"/>
      <c r="CJE58" s="75"/>
      <c r="CJF58" s="75"/>
      <c r="CJG58" s="75"/>
      <c r="CJH58" s="75"/>
      <c r="CJI58" s="75"/>
      <c r="CJJ58" s="75"/>
      <c r="CJK58" s="75"/>
      <c r="CJL58" s="75"/>
      <c r="CJM58" s="75"/>
      <c r="CJN58" s="75"/>
      <c r="CJO58" s="75"/>
      <c r="CJP58" s="75"/>
      <c r="CJQ58" s="75"/>
      <c r="CJR58" s="75"/>
      <c r="CJS58" s="75"/>
      <c r="CJT58" s="75"/>
      <c r="CJU58" s="75"/>
      <c r="CJV58" s="75"/>
      <c r="CJW58" s="75"/>
      <c r="CJX58" s="75"/>
      <c r="CJY58" s="75"/>
      <c r="CJZ58" s="75"/>
      <c r="CKA58" s="75"/>
      <c r="CKB58" s="75"/>
      <c r="CKC58" s="75"/>
      <c r="CKD58" s="75"/>
      <c r="CKE58" s="75"/>
      <c r="CKF58" s="75"/>
      <c r="CKG58" s="75"/>
      <c r="CKH58" s="75"/>
      <c r="CKI58" s="75"/>
      <c r="CKJ58" s="75"/>
      <c r="CKK58" s="75"/>
      <c r="CKL58" s="75"/>
      <c r="CKM58" s="75"/>
      <c r="CKN58" s="75"/>
      <c r="CKO58" s="75"/>
      <c r="CKP58" s="75"/>
      <c r="CKQ58" s="75"/>
      <c r="CKR58" s="75"/>
      <c r="CKS58" s="75"/>
      <c r="CKT58" s="75"/>
      <c r="CKU58" s="75"/>
      <c r="CKV58" s="75"/>
      <c r="CKW58" s="75"/>
      <c r="CKX58" s="75"/>
      <c r="CKY58" s="75"/>
      <c r="CKZ58" s="75"/>
      <c r="CLA58" s="75"/>
      <c r="CLB58" s="75"/>
      <c r="CLC58" s="75"/>
      <c r="CLD58" s="75"/>
      <c r="CLE58" s="75"/>
      <c r="CLF58" s="75"/>
      <c r="CLG58" s="75"/>
      <c r="CLH58" s="75"/>
      <c r="CLI58" s="75"/>
      <c r="CLJ58" s="75"/>
      <c r="CLK58" s="75"/>
      <c r="CLL58" s="75"/>
      <c r="CLM58" s="75"/>
      <c r="CLN58" s="75"/>
      <c r="CLO58" s="75"/>
      <c r="CLP58" s="75"/>
      <c r="CLQ58" s="75"/>
      <c r="CLR58" s="75"/>
      <c r="CLS58" s="75"/>
      <c r="CLT58" s="75"/>
      <c r="CLU58" s="75"/>
      <c r="CLV58" s="75"/>
      <c r="CLW58" s="75"/>
      <c r="CLX58" s="75"/>
      <c r="CLY58" s="75"/>
      <c r="CLZ58" s="75"/>
      <c r="CMA58" s="75"/>
      <c r="CMB58" s="75"/>
      <c r="CMC58" s="75"/>
      <c r="CMD58" s="75"/>
      <c r="CME58" s="75"/>
      <c r="CMF58" s="75"/>
      <c r="CMG58" s="75"/>
      <c r="CMH58" s="75"/>
      <c r="CMI58" s="75"/>
      <c r="CMJ58" s="75"/>
      <c r="CMK58" s="75"/>
      <c r="CML58" s="75"/>
      <c r="CMM58" s="75"/>
      <c r="CMN58" s="75"/>
      <c r="CMO58" s="75"/>
      <c r="CMP58" s="75"/>
      <c r="CMQ58" s="75"/>
      <c r="CMR58" s="75"/>
      <c r="CMS58" s="75"/>
      <c r="CMT58" s="75"/>
      <c r="CMU58" s="75"/>
      <c r="CMV58" s="75"/>
      <c r="CMW58" s="75"/>
      <c r="CMX58" s="75"/>
      <c r="CMY58" s="75"/>
      <c r="CMZ58" s="75"/>
      <c r="CNA58" s="75"/>
      <c r="CNB58" s="75"/>
      <c r="CNC58" s="75"/>
      <c r="CND58" s="75"/>
      <c r="CNE58" s="75"/>
      <c r="CNF58" s="75"/>
      <c r="CNG58" s="75"/>
      <c r="CNH58" s="75"/>
      <c r="CNI58" s="75"/>
      <c r="CNJ58" s="75"/>
      <c r="CNK58" s="75"/>
      <c r="CNL58" s="75"/>
      <c r="CNM58" s="75"/>
      <c r="CNN58" s="75"/>
      <c r="CNO58" s="75"/>
      <c r="CNP58" s="75"/>
      <c r="CNQ58" s="75"/>
      <c r="CNR58" s="75"/>
      <c r="CNS58" s="75"/>
      <c r="CNT58" s="75"/>
      <c r="CNU58" s="75"/>
      <c r="CNV58" s="75"/>
      <c r="CNW58" s="75"/>
      <c r="CNX58" s="75"/>
      <c r="CNY58" s="75"/>
      <c r="CNZ58" s="75"/>
      <c r="COA58" s="75"/>
      <c r="COB58" s="75"/>
      <c r="COC58" s="75"/>
      <c r="COD58" s="75"/>
      <c r="COE58" s="75"/>
      <c r="COF58" s="75"/>
      <c r="COG58" s="75"/>
      <c r="COH58" s="75"/>
      <c r="COI58" s="75"/>
      <c r="COJ58" s="75"/>
      <c r="COK58" s="75"/>
      <c r="COL58" s="75"/>
      <c r="COM58" s="75"/>
      <c r="CON58" s="75"/>
      <c r="COO58" s="75"/>
      <c r="COP58" s="75"/>
      <c r="COQ58" s="75"/>
      <c r="COR58" s="75"/>
      <c r="COS58" s="75"/>
      <c r="COT58" s="75"/>
      <c r="COU58" s="75"/>
      <c r="COV58" s="75"/>
      <c r="COW58" s="75"/>
      <c r="COX58" s="75"/>
      <c r="COY58" s="75"/>
      <c r="COZ58" s="75"/>
      <c r="CPA58" s="75"/>
      <c r="CPB58" s="75"/>
      <c r="CPC58" s="75"/>
      <c r="CPD58" s="75"/>
      <c r="CPE58" s="75"/>
      <c r="CPF58" s="75"/>
      <c r="CPG58" s="75"/>
      <c r="CPH58" s="75"/>
      <c r="CPI58" s="75"/>
      <c r="CPJ58" s="75"/>
      <c r="CPK58" s="75"/>
      <c r="CPL58" s="75"/>
      <c r="CPM58" s="75"/>
      <c r="CPN58" s="75"/>
      <c r="CPO58" s="75"/>
      <c r="CPP58" s="75"/>
      <c r="CPQ58" s="75"/>
      <c r="CPR58" s="75"/>
      <c r="CPS58" s="75"/>
      <c r="CPT58" s="75"/>
      <c r="CPU58" s="75"/>
      <c r="CPV58" s="75"/>
      <c r="CPW58" s="75"/>
      <c r="CPX58" s="75"/>
      <c r="CPY58" s="75"/>
      <c r="CPZ58" s="75"/>
      <c r="CQA58" s="75"/>
      <c r="CQB58" s="75"/>
      <c r="CQC58" s="75"/>
      <c r="CQD58" s="75"/>
      <c r="CQE58" s="75"/>
      <c r="CQF58" s="75"/>
      <c r="CQG58" s="75"/>
      <c r="CQH58" s="75"/>
      <c r="CQI58" s="75"/>
      <c r="CQJ58" s="75"/>
      <c r="CQK58" s="75"/>
      <c r="CQL58" s="75"/>
      <c r="CQM58" s="75"/>
      <c r="CQN58" s="75"/>
      <c r="CQO58" s="75"/>
      <c r="CQP58" s="75"/>
      <c r="CQQ58" s="75"/>
      <c r="CQR58" s="75"/>
      <c r="CQS58" s="75"/>
      <c r="CQT58" s="75"/>
      <c r="CQU58" s="75"/>
      <c r="CQV58" s="75"/>
      <c r="CQW58" s="75"/>
      <c r="CQX58" s="75"/>
      <c r="CQY58" s="75"/>
      <c r="CQZ58" s="75"/>
      <c r="CRA58" s="75"/>
      <c r="CRB58" s="75"/>
      <c r="CRC58" s="75"/>
      <c r="CRD58" s="75"/>
      <c r="CRE58" s="75"/>
      <c r="CRF58" s="75"/>
      <c r="CRG58" s="75"/>
      <c r="CRH58" s="75"/>
      <c r="CRI58" s="75"/>
      <c r="CRJ58" s="75"/>
      <c r="CRK58" s="75"/>
      <c r="CRL58" s="75"/>
      <c r="CRM58" s="75"/>
      <c r="CRN58" s="75"/>
      <c r="CRO58" s="75"/>
      <c r="CRP58" s="75"/>
      <c r="CRQ58" s="75"/>
      <c r="CRR58" s="75"/>
      <c r="CRS58" s="75"/>
      <c r="CRT58" s="75"/>
      <c r="CRU58" s="75"/>
      <c r="CRV58" s="75"/>
      <c r="CRW58" s="75"/>
      <c r="CRX58" s="75"/>
      <c r="CRY58" s="75"/>
      <c r="CRZ58" s="75"/>
      <c r="CSA58" s="75"/>
      <c r="CSB58" s="75"/>
      <c r="CSC58" s="75"/>
      <c r="CSD58" s="75"/>
      <c r="CSE58" s="75"/>
      <c r="CSF58" s="75"/>
      <c r="CSG58" s="75"/>
      <c r="CSH58" s="75"/>
      <c r="CSI58" s="75"/>
      <c r="CSJ58" s="75"/>
      <c r="CSK58" s="75"/>
      <c r="CSL58" s="75"/>
      <c r="CSM58" s="75"/>
      <c r="CSN58" s="75"/>
      <c r="CSO58" s="75"/>
      <c r="CSP58" s="75"/>
      <c r="CSQ58" s="75"/>
      <c r="CSR58" s="75"/>
      <c r="CSS58" s="75"/>
      <c r="CST58" s="75"/>
      <c r="CSU58" s="75"/>
      <c r="CSV58" s="75"/>
      <c r="CSW58" s="75"/>
      <c r="CSX58" s="75"/>
      <c r="CSY58" s="75"/>
      <c r="CSZ58" s="75"/>
      <c r="CTA58" s="75"/>
      <c r="CTB58" s="75"/>
      <c r="CTC58" s="75"/>
      <c r="CTD58" s="75"/>
      <c r="CTE58" s="75"/>
      <c r="CTF58" s="75"/>
      <c r="CTG58" s="75"/>
      <c r="CTH58" s="75"/>
      <c r="CTI58" s="75"/>
      <c r="CTJ58" s="75"/>
      <c r="CTK58" s="75"/>
      <c r="CTL58" s="75"/>
      <c r="CTM58" s="75"/>
      <c r="CTN58" s="75"/>
      <c r="CTO58" s="75"/>
      <c r="CTP58" s="75"/>
      <c r="CTQ58" s="75"/>
      <c r="CTR58" s="75"/>
      <c r="CTS58" s="75"/>
      <c r="CTT58" s="75"/>
      <c r="CTU58" s="75"/>
      <c r="CTV58" s="75"/>
      <c r="CTW58" s="75"/>
      <c r="CTX58" s="75"/>
      <c r="CTY58" s="75"/>
      <c r="CTZ58" s="75"/>
      <c r="CUA58" s="75"/>
      <c r="CUB58" s="75"/>
      <c r="CUC58" s="75"/>
      <c r="CUD58" s="75"/>
      <c r="CUE58" s="75"/>
      <c r="CUF58" s="75"/>
      <c r="CUG58" s="75"/>
      <c r="CUH58" s="75"/>
      <c r="CUI58" s="75"/>
      <c r="CUJ58" s="75"/>
      <c r="CUK58" s="75"/>
      <c r="CUL58" s="75"/>
      <c r="CUM58" s="75"/>
      <c r="CUN58" s="75"/>
      <c r="CUO58" s="75"/>
      <c r="CUP58" s="75"/>
      <c r="CUQ58" s="75"/>
      <c r="CUR58" s="75"/>
      <c r="CUS58" s="75"/>
      <c r="CUT58" s="75"/>
      <c r="CUU58" s="75"/>
      <c r="CUV58" s="75"/>
      <c r="CUW58" s="75"/>
      <c r="CUX58" s="75"/>
      <c r="CUY58" s="75"/>
      <c r="CUZ58" s="75"/>
      <c r="CVA58" s="75"/>
      <c r="CVB58" s="75"/>
      <c r="CVC58" s="75"/>
      <c r="CVD58" s="75"/>
      <c r="CVE58" s="75"/>
      <c r="CVF58" s="75"/>
      <c r="CVG58" s="75"/>
      <c r="CVH58" s="75"/>
      <c r="CVI58" s="75"/>
      <c r="CVJ58" s="75"/>
      <c r="CVK58" s="75"/>
      <c r="CVL58" s="75"/>
      <c r="CVM58" s="75"/>
      <c r="CVN58" s="75"/>
      <c r="CVO58" s="75"/>
      <c r="CVP58" s="75"/>
      <c r="CVQ58" s="75"/>
      <c r="CVR58" s="75"/>
      <c r="CVS58" s="75"/>
      <c r="CVT58" s="75"/>
      <c r="CVU58" s="75"/>
      <c r="CVV58" s="75"/>
      <c r="CVW58" s="75"/>
      <c r="CVX58" s="75"/>
      <c r="CVY58" s="75"/>
      <c r="CVZ58" s="75"/>
      <c r="CWA58" s="75"/>
      <c r="CWB58" s="75"/>
      <c r="CWC58" s="75"/>
      <c r="CWD58" s="75"/>
      <c r="CWE58" s="75"/>
      <c r="CWF58" s="75"/>
      <c r="CWG58" s="75"/>
      <c r="CWH58" s="75"/>
      <c r="CWI58" s="75"/>
      <c r="CWJ58" s="75"/>
      <c r="CWK58" s="75"/>
      <c r="CWL58" s="75"/>
      <c r="CWM58" s="75"/>
      <c r="CWN58" s="75"/>
      <c r="CWO58" s="75"/>
      <c r="CWP58" s="75"/>
      <c r="CWQ58" s="75"/>
      <c r="CWR58" s="75"/>
      <c r="CWS58" s="75"/>
      <c r="CWT58" s="75"/>
      <c r="CWU58" s="75"/>
      <c r="CWV58" s="75"/>
      <c r="CWW58" s="75"/>
      <c r="CWX58" s="75"/>
      <c r="CWY58" s="75"/>
      <c r="CWZ58" s="75"/>
      <c r="CXA58" s="75"/>
      <c r="CXB58" s="75"/>
      <c r="CXC58" s="75"/>
      <c r="CXD58" s="75"/>
      <c r="CXE58" s="75"/>
      <c r="CXF58" s="75"/>
      <c r="CXG58" s="75"/>
      <c r="CXH58" s="75"/>
      <c r="CXI58" s="75"/>
      <c r="CXJ58" s="75"/>
      <c r="CXK58" s="75"/>
      <c r="CXL58" s="75"/>
      <c r="CXM58" s="75"/>
      <c r="CXN58" s="75"/>
      <c r="CXO58" s="75"/>
      <c r="CXP58" s="75"/>
      <c r="CXQ58" s="75"/>
      <c r="CXR58" s="75"/>
      <c r="CXS58" s="75"/>
      <c r="CXT58" s="75"/>
      <c r="CXU58" s="75"/>
      <c r="CXV58" s="75"/>
      <c r="CXW58" s="75"/>
      <c r="CXX58" s="75"/>
      <c r="CXY58" s="75"/>
      <c r="CXZ58" s="75"/>
      <c r="CYA58" s="75"/>
      <c r="CYB58" s="75"/>
      <c r="CYC58" s="75"/>
      <c r="CYD58" s="75"/>
      <c r="CYE58" s="75"/>
      <c r="CYF58" s="75"/>
      <c r="CYG58" s="75"/>
      <c r="CYH58" s="75"/>
      <c r="CYI58" s="75"/>
      <c r="CYJ58" s="75"/>
      <c r="CYK58" s="75"/>
      <c r="CYL58" s="75"/>
      <c r="CYM58" s="75"/>
      <c r="CYN58" s="75"/>
      <c r="CYO58" s="75"/>
      <c r="CYP58" s="75"/>
      <c r="CYQ58" s="75"/>
      <c r="CYR58" s="75"/>
      <c r="CYS58" s="75"/>
      <c r="CYT58" s="75"/>
      <c r="CYU58" s="75"/>
      <c r="CYV58" s="75"/>
      <c r="CYW58" s="75"/>
      <c r="CYX58" s="75"/>
      <c r="CYY58" s="75"/>
      <c r="CYZ58" s="75"/>
      <c r="CZA58" s="75"/>
      <c r="CZB58" s="75"/>
      <c r="CZC58" s="75"/>
      <c r="CZD58" s="75"/>
      <c r="CZE58" s="75"/>
      <c r="CZF58" s="75"/>
      <c r="CZG58" s="75"/>
      <c r="CZH58" s="75"/>
      <c r="CZI58" s="75"/>
      <c r="CZJ58" s="75"/>
      <c r="CZK58" s="75"/>
      <c r="CZL58" s="75"/>
      <c r="CZM58" s="75"/>
      <c r="CZN58" s="75"/>
      <c r="CZO58" s="75"/>
      <c r="CZP58" s="75"/>
      <c r="CZQ58" s="75"/>
      <c r="CZR58" s="75"/>
      <c r="CZS58" s="75"/>
      <c r="CZT58" s="75"/>
      <c r="CZU58" s="75"/>
      <c r="CZV58" s="75"/>
      <c r="CZW58" s="75"/>
      <c r="CZX58" s="75"/>
      <c r="CZY58" s="75"/>
      <c r="CZZ58" s="75"/>
      <c r="DAA58" s="75"/>
      <c r="DAB58" s="75"/>
      <c r="DAC58" s="75"/>
      <c r="DAD58" s="75"/>
      <c r="DAE58" s="75"/>
      <c r="DAF58" s="75"/>
      <c r="DAG58" s="75"/>
      <c r="DAH58" s="75"/>
      <c r="DAI58" s="75"/>
      <c r="DAJ58" s="75"/>
      <c r="DAK58" s="75"/>
      <c r="DAL58" s="75"/>
      <c r="DAM58" s="75"/>
      <c r="DAN58" s="75"/>
      <c r="DAO58" s="75"/>
      <c r="DAP58" s="75"/>
      <c r="DAQ58" s="75"/>
      <c r="DAR58" s="75"/>
      <c r="DAS58" s="75"/>
      <c r="DAT58" s="75"/>
      <c r="DAU58" s="75"/>
      <c r="DAV58" s="75"/>
      <c r="DAW58" s="75"/>
      <c r="DAX58" s="75"/>
      <c r="DAY58" s="75"/>
      <c r="DAZ58" s="75"/>
      <c r="DBA58" s="75"/>
      <c r="DBB58" s="75"/>
      <c r="DBC58" s="75"/>
      <c r="DBD58" s="75"/>
      <c r="DBE58" s="75"/>
      <c r="DBF58" s="75"/>
      <c r="DBG58" s="75"/>
      <c r="DBH58" s="75"/>
      <c r="DBI58" s="75"/>
      <c r="DBJ58" s="75"/>
      <c r="DBK58" s="75"/>
      <c r="DBL58" s="75"/>
      <c r="DBM58" s="75"/>
      <c r="DBN58" s="75"/>
      <c r="DBO58" s="75"/>
      <c r="DBP58" s="75"/>
      <c r="DBQ58" s="75"/>
      <c r="DBR58" s="75"/>
      <c r="DBS58" s="75"/>
      <c r="DBT58" s="75"/>
      <c r="DBU58" s="75"/>
      <c r="DBV58" s="75"/>
      <c r="DBW58" s="75"/>
      <c r="DBX58" s="75"/>
      <c r="DBY58" s="75"/>
      <c r="DBZ58" s="75"/>
      <c r="DCA58" s="75"/>
      <c r="DCB58" s="75"/>
      <c r="DCC58" s="75"/>
      <c r="DCD58" s="75"/>
      <c r="DCE58" s="75"/>
      <c r="DCF58" s="75"/>
      <c r="DCG58" s="75"/>
      <c r="DCH58" s="75"/>
      <c r="DCI58" s="75"/>
      <c r="DCJ58" s="75"/>
      <c r="DCK58" s="75"/>
      <c r="DCL58" s="75"/>
      <c r="DCM58" s="75"/>
      <c r="DCN58" s="75"/>
      <c r="DCO58" s="75"/>
      <c r="DCP58" s="75"/>
      <c r="DCQ58" s="75"/>
      <c r="DCR58" s="75"/>
      <c r="DCS58" s="75"/>
      <c r="DCT58" s="75"/>
      <c r="DCU58" s="75"/>
      <c r="DCV58" s="75"/>
      <c r="DCW58" s="75"/>
      <c r="DCX58" s="75"/>
      <c r="DCY58" s="75"/>
      <c r="DCZ58" s="75"/>
      <c r="DDA58" s="75"/>
      <c r="DDB58" s="75"/>
      <c r="DDC58" s="75"/>
      <c r="DDD58" s="75"/>
      <c r="DDE58" s="75"/>
      <c r="DDF58" s="75"/>
      <c r="DDG58" s="75"/>
      <c r="DDH58" s="75"/>
      <c r="DDI58" s="75"/>
      <c r="DDJ58" s="75"/>
      <c r="DDK58" s="75"/>
      <c r="DDL58" s="75"/>
      <c r="DDM58" s="75"/>
      <c r="DDN58" s="75"/>
      <c r="DDO58" s="75"/>
      <c r="DDP58" s="75"/>
      <c r="DDQ58" s="75"/>
      <c r="DDR58" s="75"/>
      <c r="DDS58" s="75"/>
      <c r="DDT58" s="75"/>
      <c r="DDU58" s="75"/>
      <c r="DDV58" s="75"/>
      <c r="DDW58" s="75"/>
      <c r="DDX58" s="75"/>
      <c r="DDY58" s="75"/>
      <c r="DDZ58" s="75"/>
      <c r="DEA58" s="75"/>
      <c r="DEB58" s="75"/>
      <c r="DEC58" s="75"/>
      <c r="DED58" s="75"/>
      <c r="DEE58" s="75"/>
      <c r="DEF58" s="75"/>
      <c r="DEG58" s="75"/>
      <c r="DEH58" s="75"/>
      <c r="DEI58" s="75"/>
      <c r="DEJ58" s="75"/>
      <c r="DEK58" s="75"/>
      <c r="DEL58" s="75"/>
      <c r="DEM58" s="75"/>
      <c r="DEN58" s="75"/>
      <c r="DEO58" s="75"/>
      <c r="DEP58" s="75"/>
      <c r="DEQ58" s="75"/>
      <c r="DER58" s="75"/>
      <c r="DES58" s="75"/>
      <c r="DET58" s="75"/>
      <c r="DEU58" s="75"/>
      <c r="DEV58" s="75"/>
      <c r="DEW58" s="75"/>
      <c r="DEX58" s="75"/>
      <c r="DEY58" s="75"/>
      <c r="DEZ58" s="75"/>
      <c r="DFA58" s="75"/>
      <c r="DFB58" s="75"/>
      <c r="DFC58" s="75"/>
      <c r="DFD58" s="75"/>
      <c r="DFE58" s="75"/>
      <c r="DFF58" s="75"/>
      <c r="DFG58" s="75"/>
      <c r="DFH58" s="75"/>
      <c r="DFI58" s="75"/>
      <c r="DFJ58" s="75"/>
      <c r="DFK58" s="75"/>
      <c r="DFL58" s="75"/>
      <c r="DFM58" s="75"/>
      <c r="DFN58" s="75"/>
      <c r="DFO58" s="75"/>
      <c r="DFP58" s="75"/>
      <c r="DFQ58" s="75"/>
      <c r="DFR58" s="75"/>
      <c r="DFS58" s="75"/>
      <c r="DFT58" s="75"/>
      <c r="DFU58" s="75"/>
      <c r="DFV58" s="75"/>
      <c r="DFW58" s="75"/>
      <c r="DFX58" s="75"/>
      <c r="DFY58" s="75"/>
      <c r="DFZ58" s="75"/>
      <c r="DGA58" s="75"/>
      <c r="DGB58" s="75"/>
      <c r="DGC58" s="75"/>
      <c r="DGD58" s="75"/>
      <c r="DGE58" s="75"/>
      <c r="DGF58" s="75"/>
      <c r="DGG58" s="75"/>
      <c r="DGH58" s="75"/>
      <c r="DGI58" s="75"/>
      <c r="DGJ58" s="75"/>
      <c r="DGK58" s="75"/>
      <c r="DGL58" s="75"/>
      <c r="DGM58" s="75"/>
      <c r="DGN58" s="75"/>
      <c r="DGO58" s="75"/>
      <c r="DGP58" s="75"/>
      <c r="DGQ58" s="75"/>
      <c r="DGR58" s="75"/>
      <c r="DGS58" s="75"/>
      <c r="DGT58" s="75"/>
      <c r="DGU58" s="75"/>
      <c r="DGV58" s="75"/>
      <c r="DGW58" s="75"/>
      <c r="DGX58" s="75"/>
      <c r="DGY58" s="75"/>
      <c r="DGZ58" s="75"/>
      <c r="DHA58" s="75"/>
      <c r="DHB58" s="75"/>
      <c r="DHC58" s="75"/>
      <c r="DHD58" s="75"/>
      <c r="DHE58" s="75"/>
      <c r="DHF58" s="75"/>
      <c r="DHG58" s="75"/>
      <c r="DHH58" s="75"/>
      <c r="DHI58" s="75"/>
      <c r="DHJ58" s="75"/>
      <c r="DHK58" s="75"/>
      <c r="DHL58" s="75"/>
      <c r="DHM58" s="75"/>
      <c r="DHN58" s="75"/>
      <c r="DHO58" s="75"/>
      <c r="DHP58" s="75"/>
      <c r="DHQ58" s="75"/>
      <c r="DHR58" s="75"/>
      <c r="DHS58" s="75"/>
      <c r="DHT58" s="75"/>
      <c r="DHU58" s="75"/>
      <c r="DHV58" s="75"/>
      <c r="DHW58" s="75"/>
      <c r="DHX58" s="75"/>
      <c r="DHY58" s="75"/>
      <c r="DHZ58" s="75"/>
      <c r="DIA58" s="75"/>
      <c r="DIB58" s="75"/>
      <c r="DIC58" s="75"/>
      <c r="DID58" s="75"/>
      <c r="DIE58" s="75"/>
      <c r="DIF58" s="75"/>
      <c r="DIG58" s="75"/>
      <c r="DIH58" s="75"/>
      <c r="DII58" s="75"/>
      <c r="DIJ58" s="75"/>
      <c r="DIK58" s="75"/>
      <c r="DIL58" s="75"/>
      <c r="DIM58" s="75"/>
      <c r="DIN58" s="75"/>
      <c r="DIO58" s="75"/>
      <c r="DIP58" s="75"/>
      <c r="DIQ58" s="75"/>
      <c r="DIR58" s="75"/>
      <c r="DIS58" s="75"/>
      <c r="DIT58" s="75"/>
      <c r="DIU58" s="75"/>
      <c r="DIV58" s="75"/>
      <c r="DIW58" s="75"/>
      <c r="DIX58" s="75"/>
      <c r="DIY58" s="75"/>
      <c r="DIZ58" s="75"/>
      <c r="DJA58" s="75"/>
      <c r="DJB58" s="75"/>
      <c r="DJC58" s="75"/>
      <c r="DJD58" s="75"/>
      <c r="DJE58" s="75"/>
      <c r="DJF58" s="75"/>
      <c r="DJG58" s="75"/>
      <c r="DJH58" s="75"/>
      <c r="DJI58" s="75"/>
      <c r="DJJ58" s="75"/>
      <c r="DJK58" s="75"/>
      <c r="DJL58" s="75"/>
      <c r="DJM58" s="75"/>
      <c r="DJN58" s="75"/>
      <c r="DJO58" s="75"/>
      <c r="DJP58" s="75"/>
      <c r="DJQ58" s="75"/>
      <c r="DJR58" s="75"/>
      <c r="DJS58" s="75"/>
      <c r="DJT58" s="75"/>
      <c r="DJU58" s="75"/>
      <c r="DJV58" s="75"/>
      <c r="DJW58" s="75"/>
      <c r="DJX58" s="75"/>
      <c r="DJY58" s="75"/>
      <c r="DJZ58" s="75"/>
      <c r="DKA58" s="75"/>
      <c r="DKB58" s="75"/>
      <c r="DKC58" s="75"/>
      <c r="DKD58" s="75"/>
      <c r="DKE58" s="75"/>
      <c r="DKF58" s="75"/>
      <c r="DKG58" s="75"/>
      <c r="DKH58" s="75"/>
      <c r="DKI58" s="75"/>
      <c r="DKJ58" s="75"/>
      <c r="DKK58" s="75"/>
      <c r="DKL58" s="75"/>
      <c r="DKM58" s="75"/>
      <c r="DKN58" s="75"/>
      <c r="DKO58" s="75"/>
      <c r="DKP58" s="75"/>
      <c r="DKQ58" s="75"/>
      <c r="DKR58" s="75"/>
      <c r="DKS58" s="75"/>
      <c r="DKT58" s="75"/>
      <c r="DKU58" s="75"/>
      <c r="DKV58" s="75"/>
      <c r="DKW58" s="75"/>
      <c r="DKX58" s="75"/>
      <c r="DKY58" s="75"/>
      <c r="DKZ58" s="75"/>
      <c r="DLA58" s="75"/>
      <c r="DLB58" s="75"/>
      <c r="DLC58" s="75"/>
      <c r="DLD58" s="75"/>
      <c r="DLE58" s="75"/>
      <c r="DLF58" s="75"/>
      <c r="DLG58" s="75"/>
      <c r="DLH58" s="75"/>
      <c r="DLI58" s="75"/>
      <c r="DLJ58" s="75"/>
      <c r="DLK58" s="75"/>
      <c r="DLL58" s="75"/>
      <c r="DLM58" s="75"/>
      <c r="DLN58" s="75"/>
      <c r="DLO58" s="75"/>
      <c r="DLP58" s="75"/>
      <c r="DLQ58" s="75"/>
      <c r="DLR58" s="75"/>
      <c r="DLS58" s="75"/>
      <c r="DLT58" s="75"/>
      <c r="DLU58" s="75"/>
      <c r="DLV58" s="75"/>
      <c r="DLW58" s="75"/>
      <c r="DLX58" s="75"/>
      <c r="DLY58" s="75"/>
      <c r="DLZ58" s="75"/>
      <c r="DMA58" s="75"/>
      <c r="DMB58" s="75"/>
      <c r="DMC58" s="75"/>
      <c r="DMD58" s="75"/>
      <c r="DME58" s="75"/>
      <c r="DMF58" s="75"/>
      <c r="DMG58" s="75"/>
      <c r="DMH58" s="75"/>
      <c r="DMI58" s="75"/>
      <c r="DMJ58" s="75"/>
      <c r="DMK58" s="75"/>
      <c r="DML58" s="75"/>
      <c r="DMM58" s="75"/>
      <c r="DMN58" s="75"/>
      <c r="DMO58" s="75"/>
      <c r="DMP58" s="75"/>
      <c r="DMQ58" s="75"/>
      <c r="DMR58" s="75"/>
      <c r="DMS58" s="75"/>
      <c r="DMT58" s="75"/>
      <c r="DMU58" s="75"/>
      <c r="DMV58" s="75"/>
      <c r="DMW58" s="75"/>
      <c r="DMX58" s="75"/>
      <c r="DMY58" s="75"/>
      <c r="DMZ58" s="75"/>
      <c r="DNA58" s="75"/>
      <c r="DNB58" s="75"/>
      <c r="DNC58" s="75"/>
      <c r="DND58" s="75"/>
      <c r="DNE58" s="75"/>
      <c r="DNF58" s="75"/>
      <c r="DNG58" s="75"/>
      <c r="DNH58" s="75"/>
      <c r="DNI58" s="75"/>
      <c r="DNJ58" s="75"/>
      <c r="DNK58" s="75"/>
      <c r="DNL58" s="75"/>
      <c r="DNM58" s="75"/>
      <c r="DNN58" s="75"/>
      <c r="DNO58" s="75"/>
      <c r="DNP58" s="75"/>
      <c r="DNQ58" s="75"/>
      <c r="DNR58" s="75"/>
      <c r="DNS58" s="75"/>
      <c r="DNT58" s="75"/>
      <c r="DNU58" s="75"/>
      <c r="DNV58" s="75"/>
      <c r="DNW58" s="75"/>
      <c r="DNX58" s="75"/>
      <c r="DNY58" s="75"/>
      <c r="DNZ58" s="75"/>
      <c r="DOA58" s="75"/>
      <c r="DOB58" s="75"/>
      <c r="DOC58" s="75"/>
      <c r="DOD58" s="75"/>
      <c r="DOE58" s="75"/>
      <c r="DOF58" s="75"/>
      <c r="DOG58" s="75"/>
      <c r="DOH58" s="75"/>
      <c r="DOI58" s="75"/>
      <c r="DOJ58" s="75"/>
      <c r="DOK58" s="75"/>
      <c r="DOL58" s="75"/>
      <c r="DOM58" s="75"/>
      <c r="DON58" s="75"/>
      <c r="DOO58" s="75"/>
      <c r="DOP58" s="75"/>
      <c r="DOQ58" s="75"/>
      <c r="DOR58" s="75"/>
      <c r="DOS58" s="75"/>
      <c r="DOT58" s="75"/>
      <c r="DOU58" s="75"/>
      <c r="DOV58" s="75"/>
      <c r="DOW58" s="75"/>
      <c r="DOX58" s="75"/>
      <c r="DOY58" s="75"/>
      <c r="DOZ58" s="75"/>
      <c r="DPA58" s="75"/>
      <c r="DPB58" s="75"/>
      <c r="DPC58" s="75"/>
      <c r="DPD58" s="75"/>
      <c r="DPE58" s="75"/>
      <c r="DPF58" s="75"/>
      <c r="DPG58" s="75"/>
      <c r="DPH58" s="75"/>
      <c r="DPI58" s="75"/>
      <c r="DPJ58" s="75"/>
      <c r="DPK58" s="75"/>
      <c r="DPL58" s="75"/>
      <c r="DPM58" s="75"/>
      <c r="DPN58" s="75"/>
      <c r="DPO58" s="75"/>
      <c r="DPP58" s="75"/>
      <c r="DPQ58" s="75"/>
      <c r="DPR58" s="75"/>
      <c r="DPS58" s="75"/>
      <c r="DPT58" s="75"/>
      <c r="DPU58" s="75"/>
      <c r="DPV58" s="75"/>
      <c r="DPW58" s="75"/>
      <c r="DPX58" s="75"/>
      <c r="DPY58" s="75"/>
      <c r="DPZ58" s="75"/>
      <c r="DQA58" s="75"/>
      <c r="DQB58" s="75"/>
      <c r="DQC58" s="75"/>
      <c r="DQD58" s="75"/>
      <c r="DQE58" s="75"/>
      <c r="DQF58" s="75"/>
      <c r="DQG58" s="75"/>
      <c r="DQH58" s="75"/>
      <c r="DQI58" s="75"/>
      <c r="DQJ58" s="75"/>
      <c r="DQK58" s="75"/>
      <c r="DQL58" s="75"/>
      <c r="DQM58" s="75"/>
      <c r="DQN58" s="75"/>
      <c r="DQO58" s="75"/>
      <c r="DQP58" s="75"/>
      <c r="DQQ58" s="75"/>
      <c r="DQR58" s="75"/>
      <c r="DQS58" s="75"/>
      <c r="DQT58" s="75"/>
      <c r="DQU58" s="75"/>
      <c r="DQV58" s="75"/>
      <c r="DQW58" s="75"/>
      <c r="DQX58" s="75"/>
      <c r="DQY58" s="75"/>
      <c r="DQZ58" s="75"/>
      <c r="DRA58" s="75"/>
      <c r="DRB58" s="75"/>
      <c r="DRC58" s="75"/>
      <c r="DRD58" s="75"/>
      <c r="DRE58" s="75"/>
      <c r="DRF58" s="75"/>
      <c r="DRG58" s="75"/>
      <c r="DRH58" s="75"/>
      <c r="DRI58" s="75"/>
      <c r="DRJ58" s="75"/>
      <c r="DRK58" s="75"/>
      <c r="DRL58" s="75"/>
      <c r="DRM58" s="75"/>
      <c r="DRN58" s="75"/>
      <c r="DRO58" s="75"/>
      <c r="DRP58" s="75"/>
      <c r="DRQ58" s="75"/>
      <c r="DRR58" s="75"/>
      <c r="DRS58" s="75"/>
      <c r="DRT58" s="75"/>
      <c r="DRU58" s="75"/>
      <c r="DRV58" s="75"/>
      <c r="DRW58" s="75"/>
      <c r="DRX58" s="75"/>
      <c r="DRY58" s="75"/>
      <c r="DRZ58" s="75"/>
      <c r="DSA58" s="75"/>
      <c r="DSB58" s="75"/>
      <c r="DSC58" s="75"/>
      <c r="DSD58" s="75"/>
      <c r="DSE58" s="75"/>
      <c r="DSF58" s="75"/>
      <c r="DSG58" s="75"/>
      <c r="DSH58" s="75"/>
      <c r="DSI58" s="75"/>
      <c r="DSJ58" s="75"/>
      <c r="DSK58" s="75"/>
      <c r="DSL58" s="75"/>
      <c r="DSM58" s="75"/>
      <c r="DSN58" s="75"/>
      <c r="DSO58" s="75"/>
      <c r="DSP58" s="75"/>
      <c r="DSQ58" s="75"/>
      <c r="DSR58" s="75"/>
      <c r="DSS58" s="75"/>
      <c r="DST58" s="75"/>
      <c r="DSU58" s="75"/>
      <c r="DSV58" s="75"/>
      <c r="DSW58" s="75"/>
      <c r="DSX58" s="75"/>
      <c r="DSY58" s="75"/>
      <c r="DSZ58" s="75"/>
      <c r="DTA58" s="75"/>
      <c r="DTB58" s="75"/>
      <c r="DTC58" s="75"/>
      <c r="DTD58" s="75"/>
      <c r="DTE58" s="75"/>
      <c r="DTF58" s="75"/>
      <c r="DTG58" s="75"/>
      <c r="DTH58" s="75"/>
      <c r="DTI58" s="75"/>
      <c r="DTJ58" s="75"/>
      <c r="DTK58" s="75"/>
      <c r="DTL58" s="75"/>
      <c r="DTM58" s="75"/>
      <c r="DTN58" s="75"/>
      <c r="DTO58" s="75"/>
      <c r="DTP58" s="75"/>
      <c r="DTQ58" s="75"/>
      <c r="DTR58" s="75"/>
      <c r="DTS58" s="75"/>
      <c r="DTT58" s="75"/>
      <c r="DTU58" s="75"/>
      <c r="DTV58" s="75"/>
      <c r="DTW58" s="75"/>
      <c r="DTX58" s="75"/>
      <c r="DTY58" s="75"/>
      <c r="DTZ58" s="75"/>
      <c r="DUA58" s="75"/>
      <c r="DUB58" s="75"/>
      <c r="DUC58" s="75"/>
      <c r="DUD58" s="75"/>
      <c r="DUE58" s="75"/>
      <c r="DUF58" s="75"/>
      <c r="DUG58" s="75"/>
      <c r="DUH58" s="75"/>
      <c r="DUI58" s="75"/>
      <c r="DUJ58" s="75"/>
      <c r="DUK58" s="75"/>
      <c r="DUL58" s="75"/>
      <c r="DUM58" s="75"/>
      <c r="DUN58" s="75"/>
      <c r="DUO58" s="75"/>
      <c r="DUP58" s="75"/>
      <c r="DUQ58" s="75"/>
      <c r="DUR58" s="75"/>
      <c r="DUS58" s="75"/>
      <c r="DUT58" s="75"/>
      <c r="DUU58" s="75"/>
      <c r="DUV58" s="75"/>
      <c r="DUW58" s="75"/>
      <c r="DUX58" s="75"/>
      <c r="DUY58" s="75"/>
      <c r="DUZ58" s="75"/>
      <c r="DVA58" s="75"/>
      <c r="DVB58" s="75"/>
      <c r="DVC58" s="75"/>
      <c r="DVD58" s="75"/>
      <c r="DVE58" s="75"/>
      <c r="DVF58" s="75"/>
      <c r="DVG58" s="75"/>
      <c r="DVH58" s="75"/>
      <c r="DVI58" s="75"/>
      <c r="DVJ58" s="75"/>
      <c r="DVK58" s="75"/>
      <c r="DVL58" s="75"/>
      <c r="DVM58" s="75"/>
      <c r="DVN58" s="75"/>
      <c r="DVO58" s="75"/>
      <c r="DVP58" s="75"/>
      <c r="DVQ58" s="75"/>
      <c r="DVR58" s="75"/>
      <c r="DVS58" s="75"/>
      <c r="DVT58" s="75"/>
      <c r="DVU58" s="75"/>
      <c r="DVV58" s="75"/>
      <c r="DVW58" s="75"/>
      <c r="DVX58" s="75"/>
      <c r="DVY58" s="75"/>
      <c r="DVZ58" s="75"/>
      <c r="DWA58" s="75"/>
      <c r="DWB58" s="75"/>
      <c r="DWC58" s="75"/>
      <c r="DWD58" s="75"/>
      <c r="DWE58" s="75"/>
      <c r="DWF58" s="75"/>
      <c r="DWG58" s="75"/>
      <c r="DWH58" s="75"/>
      <c r="DWI58" s="75"/>
      <c r="DWJ58" s="75"/>
      <c r="DWK58" s="75"/>
      <c r="DWL58" s="75"/>
      <c r="DWM58" s="75"/>
      <c r="DWN58" s="75"/>
      <c r="DWO58" s="75"/>
      <c r="DWP58" s="75"/>
      <c r="DWQ58" s="75"/>
      <c r="DWR58" s="75"/>
      <c r="DWS58" s="75"/>
      <c r="DWT58" s="75"/>
      <c r="DWU58" s="75"/>
      <c r="DWV58" s="75"/>
      <c r="DWW58" s="75"/>
      <c r="DWX58" s="75"/>
      <c r="DWY58" s="75"/>
      <c r="DWZ58" s="75"/>
      <c r="DXA58" s="75"/>
      <c r="DXB58" s="75"/>
      <c r="DXC58" s="75"/>
      <c r="DXD58" s="75"/>
      <c r="DXE58" s="75"/>
      <c r="DXF58" s="75"/>
      <c r="DXG58" s="75"/>
      <c r="DXH58" s="75"/>
      <c r="DXI58" s="75"/>
      <c r="DXJ58" s="75"/>
      <c r="DXK58" s="75"/>
      <c r="DXL58" s="75"/>
      <c r="DXM58" s="75"/>
      <c r="DXN58" s="75"/>
      <c r="DXO58" s="75"/>
      <c r="DXP58" s="75"/>
      <c r="DXQ58" s="75"/>
      <c r="DXR58" s="75"/>
      <c r="DXS58" s="75"/>
      <c r="DXT58" s="75"/>
      <c r="DXU58" s="75"/>
      <c r="DXV58" s="75"/>
      <c r="DXW58" s="75"/>
      <c r="DXX58" s="75"/>
      <c r="DXY58" s="75"/>
      <c r="DXZ58" s="75"/>
      <c r="DYA58" s="75"/>
      <c r="DYB58" s="75"/>
      <c r="DYC58" s="75"/>
      <c r="DYD58" s="75"/>
      <c r="DYE58" s="75"/>
      <c r="DYF58" s="75"/>
      <c r="DYG58" s="75"/>
      <c r="DYH58" s="75"/>
      <c r="DYI58" s="75"/>
      <c r="DYJ58" s="75"/>
      <c r="DYK58" s="75"/>
      <c r="DYL58" s="75"/>
      <c r="DYM58" s="75"/>
      <c r="DYN58" s="75"/>
      <c r="DYO58" s="75"/>
      <c r="DYP58" s="75"/>
      <c r="DYQ58" s="75"/>
      <c r="DYR58" s="75"/>
      <c r="DYS58" s="75"/>
      <c r="DYT58" s="75"/>
      <c r="DYU58" s="75"/>
      <c r="DYV58" s="75"/>
      <c r="DYW58" s="75"/>
      <c r="DYX58" s="75"/>
      <c r="DYY58" s="75"/>
      <c r="DYZ58" s="75"/>
      <c r="DZA58" s="75"/>
      <c r="DZB58" s="75"/>
      <c r="DZC58" s="75"/>
      <c r="DZD58" s="75"/>
      <c r="DZE58" s="75"/>
      <c r="DZF58" s="75"/>
      <c r="DZG58" s="75"/>
      <c r="DZH58" s="75"/>
      <c r="DZI58" s="75"/>
      <c r="DZJ58" s="75"/>
      <c r="DZK58" s="75"/>
      <c r="DZL58" s="75"/>
      <c r="DZM58" s="75"/>
      <c r="DZN58" s="75"/>
      <c r="DZO58" s="75"/>
      <c r="DZP58" s="75"/>
      <c r="DZQ58" s="75"/>
      <c r="DZR58" s="75"/>
      <c r="DZS58" s="75"/>
      <c r="DZT58" s="75"/>
      <c r="DZU58" s="75"/>
      <c r="DZV58" s="75"/>
      <c r="DZW58" s="75"/>
      <c r="DZX58" s="75"/>
      <c r="DZY58" s="75"/>
      <c r="DZZ58" s="75"/>
      <c r="EAA58" s="75"/>
      <c r="EAB58" s="75"/>
      <c r="EAC58" s="75"/>
      <c r="EAD58" s="75"/>
      <c r="EAE58" s="75"/>
      <c r="EAF58" s="75"/>
      <c r="EAG58" s="75"/>
      <c r="EAH58" s="75"/>
      <c r="EAI58" s="75"/>
      <c r="EAJ58" s="75"/>
      <c r="EAK58" s="75"/>
      <c r="EAL58" s="75"/>
      <c r="EAM58" s="75"/>
      <c r="EAN58" s="75"/>
      <c r="EAO58" s="75"/>
      <c r="EAP58" s="75"/>
      <c r="EAQ58" s="75"/>
      <c r="EAR58" s="75"/>
      <c r="EAS58" s="75"/>
      <c r="EAT58" s="75"/>
      <c r="EAU58" s="75"/>
      <c r="EAV58" s="75"/>
      <c r="EAW58" s="75"/>
      <c r="EAX58" s="75"/>
      <c r="EAY58" s="75"/>
      <c r="EAZ58" s="75"/>
      <c r="EBA58" s="75"/>
      <c r="EBB58" s="75"/>
      <c r="EBC58" s="75"/>
      <c r="EBD58" s="75"/>
      <c r="EBE58" s="75"/>
      <c r="EBF58" s="75"/>
      <c r="EBG58" s="75"/>
      <c r="EBH58" s="75"/>
      <c r="EBI58" s="75"/>
      <c r="EBJ58" s="75"/>
      <c r="EBK58" s="75"/>
      <c r="EBL58" s="75"/>
      <c r="EBM58" s="75"/>
      <c r="EBN58" s="75"/>
      <c r="EBO58" s="75"/>
      <c r="EBP58" s="75"/>
      <c r="EBQ58" s="75"/>
      <c r="EBR58" s="75"/>
      <c r="EBS58" s="75"/>
      <c r="EBT58" s="75"/>
      <c r="EBU58" s="75"/>
      <c r="EBV58" s="75"/>
      <c r="EBW58" s="75"/>
      <c r="EBX58" s="75"/>
      <c r="EBY58" s="75"/>
      <c r="EBZ58" s="75"/>
      <c r="ECA58" s="75"/>
      <c r="ECB58" s="75"/>
      <c r="ECC58" s="75"/>
      <c r="ECD58" s="75"/>
      <c r="ECE58" s="75"/>
      <c r="ECF58" s="75"/>
      <c r="ECG58" s="75"/>
      <c r="ECH58" s="75"/>
      <c r="ECI58" s="75"/>
      <c r="ECJ58" s="75"/>
      <c r="ECK58" s="75"/>
      <c r="ECL58" s="75"/>
      <c r="ECM58" s="75"/>
      <c r="ECN58" s="75"/>
      <c r="ECO58" s="75"/>
      <c r="ECP58" s="75"/>
      <c r="ECQ58" s="75"/>
      <c r="ECR58" s="75"/>
      <c r="ECS58" s="75"/>
      <c r="ECT58" s="75"/>
      <c r="ECU58" s="75"/>
      <c r="ECV58" s="75"/>
      <c r="ECW58" s="75"/>
      <c r="ECX58" s="75"/>
      <c r="ECY58" s="75"/>
      <c r="ECZ58" s="75"/>
      <c r="EDA58" s="75"/>
      <c r="EDB58" s="75"/>
      <c r="EDC58" s="75"/>
      <c r="EDD58" s="75"/>
      <c r="EDE58" s="75"/>
      <c r="EDF58" s="75"/>
      <c r="EDG58" s="75"/>
      <c r="EDH58" s="75"/>
      <c r="EDI58" s="75"/>
      <c r="EDJ58" s="75"/>
      <c r="EDK58" s="75"/>
      <c r="EDL58" s="75"/>
      <c r="EDM58" s="75"/>
      <c r="EDN58" s="75"/>
      <c r="EDO58" s="75"/>
      <c r="EDP58" s="75"/>
      <c r="EDQ58" s="75"/>
      <c r="EDR58" s="75"/>
      <c r="EDS58" s="75"/>
      <c r="EDT58" s="75"/>
      <c r="EDU58" s="75"/>
      <c r="EDV58" s="75"/>
      <c r="EDW58" s="75"/>
      <c r="EDX58" s="75"/>
      <c r="EDY58" s="75"/>
      <c r="EDZ58" s="75"/>
      <c r="EEA58" s="75"/>
      <c r="EEB58" s="75"/>
      <c r="EEC58" s="75"/>
      <c r="EED58" s="75"/>
      <c r="EEE58" s="75"/>
      <c r="EEF58" s="75"/>
      <c r="EEG58" s="75"/>
      <c r="EEH58" s="75"/>
      <c r="EEI58" s="75"/>
      <c r="EEJ58" s="75"/>
      <c r="EEK58" s="75"/>
      <c r="EEL58" s="75"/>
      <c r="EEM58" s="75"/>
      <c r="EEN58" s="75"/>
      <c r="EEO58" s="75"/>
      <c r="EEP58" s="75"/>
      <c r="EEQ58" s="75"/>
      <c r="EER58" s="75"/>
      <c r="EES58" s="75"/>
      <c r="EET58" s="75"/>
      <c r="EEU58" s="75"/>
      <c r="EEV58" s="75"/>
      <c r="EEW58" s="75"/>
      <c r="EEX58" s="75"/>
      <c r="EEY58" s="75"/>
      <c r="EEZ58" s="75"/>
      <c r="EFA58" s="75"/>
      <c r="EFB58" s="75"/>
      <c r="EFC58" s="75"/>
      <c r="EFD58" s="75"/>
      <c r="EFE58" s="75"/>
      <c r="EFF58" s="75"/>
      <c r="EFG58" s="75"/>
      <c r="EFH58" s="75"/>
      <c r="EFI58" s="75"/>
      <c r="EFJ58" s="75"/>
      <c r="EFK58" s="75"/>
      <c r="EFL58" s="75"/>
      <c r="EFM58" s="75"/>
      <c r="EFN58" s="75"/>
      <c r="EFO58" s="75"/>
      <c r="EFP58" s="75"/>
      <c r="EFQ58" s="75"/>
      <c r="EFR58" s="75"/>
      <c r="EFS58" s="75"/>
      <c r="EFT58" s="75"/>
      <c r="EFU58" s="75"/>
      <c r="EFV58" s="75"/>
      <c r="EFW58" s="75"/>
      <c r="EFX58" s="75"/>
      <c r="EFY58" s="75"/>
      <c r="EFZ58" s="75"/>
      <c r="EGA58" s="75"/>
      <c r="EGB58" s="75"/>
      <c r="EGC58" s="75"/>
      <c r="EGD58" s="75"/>
      <c r="EGE58" s="75"/>
      <c r="EGF58" s="75"/>
      <c r="EGG58" s="75"/>
      <c r="EGH58" s="75"/>
      <c r="EGI58" s="75"/>
      <c r="EGJ58" s="75"/>
      <c r="EGK58" s="75"/>
      <c r="EGL58" s="75"/>
      <c r="EGM58" s="75"/>
      <c r="EGN58" s="75"/>
      <c r="EGO58" s="75"/>
      <c r="EGP58" s="75"/>
      <c r="EGQ58" s="75"/>
      <c r="EGR58" s="75"/>
      <c r="EGS58" s="75"/>
      <c r="EGT58" s="75"/>
      <c r="EGU58" s="75"/>
      <c r="EGV58" s="75"/>
      <c r="EGW58" s="75"/>
      <c r="EGX58" s="75"/>
      <c r="EGY58" s="75"/>
      <c r="EGZ58" s="75"/>
      <c r="EHA58" s="75"/>
      <c r="EHB58" s="75"/>
      <c r="EHC58" s="75"/>
      <c r="EHD58" s="75"/>
      <c r="EHE58" s="75"/>
      <c r="EHF58" s="75"/>
      <c r="EHG58" s="75"/>
      <c r="EHH58" s="75"/>
      <c r="EHI58" s="75"/>
      <c r="EHJ58" s="75"/>
      <c r="EHK58" s="75"/>
      <c r="EHL58" s="75"/>
      <c r="EHM58" s="75"/>
      <c r="EHN58" s="75"/>
      <c r="EHO58" s="75"/>
      <c r="EHP58" s="75"/>
      <c r="EHQ58" s="75"/>
      <c r="EHR58" s="75"/>
      <c r="EHS58" s="75"/>
      <c r="EHT58" s="75"/>
      <c r="EHU58" s="75"/>
      <c r="EHV58" s="75"/>
      <c r="EHW58" s="75"/>
      <c r="EHX58" s="75"/>
      <c r="EHY58" s="75"/>
      <c r="EHZ58" s="75"/>
      <c r="EIA58" s="75"/>
      <c r="EIB58" s="75"/>
      <c r="EIC58" s="75"/>
      <c r="EID58" s="75"/>
      <c r="EIE58" s="75"/>
      <c r="EIF58" s="75"/>
      <c r="EIG58" s="75"/>
      <c r="EIH58" s="75"/>
      <c r="EII58" s="75"/>
      <c r="EIJ58" s="75"/>
      <c r="EIK58" s="75"/>
      <c r="EIL58" s="75"/>
      <c r="EIM58" s="75"/>
      <c r="EIN58" s="75"/>
      <c r="EIO58" s="75"/>
      <c r="EIP58" s="75"/>
      <c r="EIQ58" s="75"/>
      <c r="EIR58" s="75"/>
      <c r="EIS58" s="75"/>
      <c r="EIT58" s="75"/>
      <c r="EIU58" s="75"/>
      <c r="EIV58" s="75"/>
      <c r="EIW58" s="75"/>
      <c r="EIX58" s="75"/>
      <c r="EIY58" s="75"/>
      <c r="EIZ58" s="75"/>
      <c r="EJA58" s="75"/>
      <c r="EJB58" s="75"/>
      <c r="EJC58" s="75"/>
      <c r="EJD58" s="75"/>
      <c r="EJE58" s="75"/>
      <c r="EJF58" s="75"/>
      <c r="EJG58" s="75"/>
      <c r="EJH58" s="75"/>
      <c r="EJI58" s="75"/>
      <c r="EJJ58" s="75"/>
      <c r="EJK58" s="75"/>
      <c r="EJL58" s="75"/>
      <c r="EJM58" s="75"/>
      <c r="EJN58" s="75"/>
      <c r="EJO58" s="75"/>
      <c r="EJP58" s="75"/>
      <c r="EJQ58" s="75"/>
      <c r="EJR58" s="75"/>
      <c r="EJS58" s="75"/>
      <c r="EJT58" s="75"/>
      <c r="EJU58" s="75"/>
      <c r="EJV58" s="75"/>
      <c r="EJW58" s="75"/>
      <c r="EJX58" s="75"/>
      <c r="EJY58" s="75"/>
      <c r="EJZ58" s="75"/>
      <c r="EKA58" s="75"/>
      <c r="EKB58" s="75"/>
      <c r="EKC58" s="75"/>
      <c r="EKD58" s="75"/>
      <c r="EKE58" s="75"/>
      <c r="EKF58" s="75"/>
      <c r="EKG58" s="75"/>
      <c r="EKH58" s="75"/>
      <c r="EKI58" s="75"/>
      <c r="EKJ58" s="75"/>
      <c r="EKK58" s="75"/>
      <c r="EKL58" s="75"/>
      <c r="EKM58" s="75"/>
      <c r="EKN58" s="75"/>
      <c r="EKO58" s="75"/>
      <c r="EKP58" s="75"/>
      <c r="EKQ58" s="75"/>
      <c r="EKR58" s="75"/>
      <c r="EKS58" s="75"/>
      <c r="EKT58" s="75"/>
      <c r="EKU58" s="75"/>
      <c r="EKV58" s="75"/>
      <c r="EKW58" s="75"/>
      <c r="EKX58" s="75"/>
      <c r="EKY58" s="75"/>
      <c r="EKZ58" s="75"/>
      <c r="ELA58" s="75"/>
      <c r="ELB58" s="75"/>
      <c r="ELC58" s="75"/>
      <c r="ELD58" s="75"/>
      <c r="ELE58" s="75"/>
      <c r="ELF58" s="75"/>
      <c r="ELG58" s="75"/>
      <c r="ELH58" s="75"/>
      <c r="ELI58" s="75"/>
      <c r="ELJ58" s="75"/>
      <c r="ELK58" s="75"/>
      <c r="ELL58" s="75"/>
      <c r="ELM58" s="75"/>
      <c r="ELN58" s="75"/>
      <c r="ELO58" s="75"/>
      <c r="ELP58" s="75"/>
      <c r="ELQ58" s="75"/>
      <c r="ELR58" s="75"/>
      <c r="ELS58" s="75"/>
      <c r="ELT58" s="75"/>
      <c r="ELU58" s="75"/>
      <c r="ELV58" s="75"/>
      <c r="ELW58" s="75"/>
      <c r="ELX58" s="75"/>
      <c r="ELY58" s="75"/>
      <c r="ELZ58" s="75"/>
      <c r="EMA58" s="75"/>
      <c r="EMB58" s="75"/>
      <c r="EMC58" s="75"/>
      <c r="EMD58" s="75"/>
      <c r="EME58" s="75"/>
      <c r="EMF58" s="75"/>
      <c r="EMG58" s="75"/>
      <c r="EMH58" s="75"/>
      <c r="EMI58" s="75"/>
      <c r="EMJ58" s="75"/>
      <c r="EMK58" s="75"/>
      <c r="EML58" s="75"/>
      <c r="EMM58" s="75"/>
      <c r="EMN58" s="75"/>
      <c r="EMO58" s="75"/>
      <c r="EMP58" s="75"/>
      <c r="EMQ58" s="75"/>
      <c r="EMR58" s="75"/>
      <c r="EMS58" s="75"/>
      <c r="EMT58" s="75"/>
      <c r="EMU58" s="75"/>
      <c r="EMV58" s="75"/>
      <c r="EMW58" s="75"/>
      <c r="EMX58" s="75"/>
      <c r="EMY58" s="75"/>
      <c r="EMZ58" s="75"/>
      <c r="ENA58" s="75"/>
      <c r="ENB58" s="75"/>
      <c r="ENC58" s="75"/>
      <c r="END58" s="75"/>
      <c r="ENE58" s="75"/>
      <c r="ENF58" s="75"/>
      <c r="ENG58" s="75"/>
      <c r="ENH58" s="75"/>
      <c r="ENI58" s="75"/>
      <c r="ENJ58" s="75"/>
      <c r="ENK58" s="75"/>
      <c r="ENL58" s="75"/>
      <c r="ENM58" s="75"/>
      <c r="ENN58" s="75"/>
      <c r="ENO58" s="75"/>
      <c r="ENP58" s="75"/>
      <c r="ENQ58" s="75"/>
      <c r="ENR58" s="75"/>
      <c r="ENS58" s="75"/>
      <c r="ENT58" s="75"/>
      <c r="ENU58" s="75"/>
      <c r="ENV58" s="75"/>
      <c r="ENW58" s="75"/>
      <c r="ENX58" s="75"/>
      <c r="ENY58" s="75"/>
      <c r="ENZ58" s="75"/>
      <c r="EOA58" s="75"/>
      <c r="EOB58" s="75"/>
      <c r="EOC58" s="75"/>
      <c r="EOD58" s="75"/>
      <c r="EOE58" s="75"/>
      <c r="EOF58" s="75"/>
      <c r="EOG58" s="75"/>
      <c r="EOH58" s="75"/>
      <c r="EOI58" s="75"/>
      <c r="EOJ58" s="75"/>
      <c r="EOK58" s="75"/>
      <c r="EOL58" s="75"/>
      <c r="EOM58" s="75"/>
      <c r="EON58" s="75"/>
      <c r="EOO58" s="75"/>
      <c r="EOP58" s="75"/>
      <c r="EOQ58" s="75"/>
      <c r="EOR58" s="75"/>
      <c r="EOS58" s="75"/>
      <c r="EOT58" s="75"/>
      <c r="EOU58" s="75"/>
      <c r="EOV58" s="75"/>
      <c r="EOW58" s="75"/>
      <c r="EOX58" s="75"/>
      <c r="EOY58" s="75"/>
      <c r="EOZ58" s="75"/>
      <c r="EPA58" s="75"/>
      <c r="EPB58" s="75"/>
      <c r="EPC58" s="75"/>
      <c r="EPD58" s="75"/>
      <c r="EPE58" s="75"/>
      <c r="EPF58" s="75"/>
      <c r="EPG58" s="75"/>
      <c r="EPH58" s="75"/>
      <c r="EPI58" s="75"/>
      <c r="EPJ58" s="75"/>
      <c r="EPK58" s="75"/>
      <c r="EPL58" s="75"/>
      <c r="EPM58" s="75"/>
      <c r="EPN58" s="75"/>
      <c r="EPO58" s="75"/>
      <c r="EPP58" s="75"/>
      <c r="EPQ58" s="75"/>
      <c r="EPR58" s="75"/>
      <c r="EPS58" s="75"/>
      <c r="EPT58" s="75"/>
      <c r="EPU58" s="75"/>
      <c r="EPV58" s="75"/>
      <c r="EPW58" s="75"/>
      <c r="EPX58" s="75"/>
      <c r="EPY58" s="75"/>
      <c r="EPZ58" s="75"/>
      <c r="EQA58" s="75"/>
      <c r="EQB58" s="75"/>
      <c r="EQC58" s="75"/>
      <c r="EQD58" s="75"/>
      <c r="EQE58" s="75"/>
      <c r="EQF58" s="75"/>
      <c r="EQG58" s="75"/>
      <c r="EQH58" s="75"/>
      <c r="EQI58" s="75"/>
      <c r="EQJ58" s="75"/>
      <c r="EQK58" s="75"/>
      <c r="EQL58" s="75"/>
      <c r="EQM58" s="75"/>
      <c r="EQN58" s="75"/>
      <c r="EQO58" s="75"/>
      <c r="EQP58" s="75"/>
      <c r="EQQ58" s="75"/>
      <c r="EQR58" s="75"/>
      <c r="EQS58" s="75"/>
      <c r="EQT58" s="75"/>
      <c r="EQU58" s="75"/>
      <c r="EQV58" s="75"/>
      <c r="EQW58" s="75"/>
      <c r="EQX58" s="75"/>
      <c r="EQY58" s="75"/>
      <c r="EQZ58" s="75"/>
      <c r="ERA58" s="75"/>
      <c r="ERB58" s="75"/>
      <c r="ERC58" s="75"/>
      <c r="ERD58" s="75"/>
      <c r="ERE58" s="75"/>
      <c r="ERF58" s="75"/>
      <c r="ERG58" s="75"/>
      <c r="ERH58" s="75"/>
      <c r="ERI58" s="75"/>
      <c r="ERJ58" s="75"/>
      <c r="ERK58" s="75"/>
      <c r="ERL58" s="75"/>
      <c r="ERM58" s="75"/>
      <c r="ERN58" s="75"/>
      <c r="ERO58" s="75"/>
      <c r="ERP58" s="75"/>
      <c r="ERQ58" s="75"/>
      <c r="ERR58" s="75"/>
      <c r="ERS58" s="75"/>
      <c r="ERT58" s="75"/>
      <c r="ERU58" s="75"/>
      <c r="ERV58" s="75"/>
      <c r="ERW58" s="75"/>
      <c r="ERX58" s="75"/>
      <c r="ERY58" s="75"/>
      <c r="ERZ58" s="75"/>
      <c r="ESA58" s="75"/>
      <c r="ESB58" s="75"/>
      <c r="ESC58" s="75"/>
      <c r="ESD58" s="75"/>
      <c r="ESE58" s="75"/>
      <c r="ESF58" s="75"/>
      <c r="ESG58" s="75"/>
      <c r="ESH58" s="75"/>
      <c r="ESI58" s="75"/>
      <c r="ESJ58" s="75"/>
      <c r="ESK58" s="75"/>
      <c r="ESL58" s="75"/>
      <c r="ESM58" s="75"/>
      <c r="ESN58" s="75"/>
      <c r="ESO58" s="75"/>
      <c r="ESP58" s="75"/>
      <c r="ESQ58" s="75"/>
      <c r="ESR58" s="75"/>
      <c r="ESS58" s="75"/>
      <c r="EST58" s="75"/>
      <c r="ESU58" s="75"/>
      <c r="ESV58" s="75"/>
      <c r="ESW58" s="75"/>
      <c r="ESX58" s="75"/>
      <c r="ESY58" s="75"/>
      <c r="ESZ58" s="75"/>
      <c r="ETA58" s="75"/>
      <c r="ETB58" s="75"/>
      <c r="ETC58" s="75"/>
      <c r="ETD58" s="75"/>
      <c r="ETE58" s="75"/>
      <c r="ETF58" s="75"/>
      <c r="ETG58" s="75"/>
      <c r="ETH58" s="75"/>
      <c r="ETI58" s="75"/>
      <c r="ETJ58" s="75"/>
      <c r="ETK58" s="75"/>
      <c r="ETL58" s="75"/>
      <c r="ETM58" s="75"/>
      <c r="ETN58" s="75"/>
      <c r="ETO58" s="75"/>
      <c r="ETP58" s="75"/>
      <c r="ETQ58" s="75"/>
      <c r="ETR58" s="75"/>
      <c r="ETS58" s="75"/>
      <c r="ETT58" s="75"/>
      <c r="ETU58" s="75"/>
      <c r="ETV58" s="75"/>
      <c r="ETW58" s="75"/>
      <c r="ETX58" s="75"/>
      <c r="ETY58" s="75"/>
      <c r="ETZ58" s="75"/>
      <c r="EUA58" s="75"/>
      <c r="EUB58" s="75"/>
      <c r="EUC58" s="75"/>
      <c r="EUD58" s="75"/>
      <c r="EUE58" s="75"/>
      <c r="EUF58" s="75"/>
      <c r="EUG58" s="75"/>
      <c r="EUH58" s="75"/>
      <c r="EUI58" s="75"/>
      <c r="EUJ58" s="75"/>
      <c r="EUK58" s="75"/>
      <c r="EUL58" s="75"/>
      <c r="EUM58" s="75"/>
      <c r="EUN58" s="75"/>
      <c r="EUO58" s="75"/>
      <c r="EUP58" s="75"/>
      <c r="EUQ58" s="75"/>
      <c r="EUR58" s="75"/>
      <c r="EUS58" s="75"/>
      <c r="EUT58" s="75"/>
      <c r="EUU58" s="75"/>
      <c r="EUV58" s="75"/>
      <c r="EUW58" s="75"/>
      <c r="EUX58" s="75"/>
      <c r="EUY58" s="75"/>
      <c r="EUZ58" s="75"/>
      <c r="EVA58" s="75"/>
      <c r="EVB58" s="75"/>
      <c r="EVC58" s="75"/>
      <c r="EVD58" s="75"/>
      <c r="EVE58" s="75"/>
      <c r="EVF58" s="75"/>
      <c r="EVG58" s="75"/>
      <c r="EVH58" s="75"/>
      <c r="EVI58" s="75"/>
      <c r="EVJ58" s="75"/>
      <c r="EVK58" s="75"/>
      <c r="EVL58" s="75"/>
      <c r="EVM58" s="75"/>
      <c r="EVN58" s="75"/>
      <c r="EVO58" s="75"/>
      <c r="EVP58" s="75"/>
      <c r="EVQ58" s="75"/>
      <c r="EVR58" s="75"/>
      <c r="EVS58" s="75"/>
      <c r="EVT58" s="75"/>
      <c r="EVU58" s="75"/>
      <c r="EVV58" s="75"/>
      <c r="EVW58" s="75"/>
      <c r="EVX58" s="75"/>
      <c r="EVY58" s="75"/>
      <c r="EVZ58" s="75"/>
      <c r="EWA58" s="75"/>
      <c r="EWB58" s="75"/>
      <c r="EWC58" s="75"/>
      <c r="EWD58" s="75"/>
      <c r="EWE58" s="75"/>
      <c r="EWF58" s="75"/>
      <c r="EWG58" s="75"/>
      <c r="EWH58" s="75"/>
      <c r="EWI58" s="75"/>
      <c r="EWJ58" s="75"/>
      <c r="EWK58" s="75"/>
      <c r="EWL58" s="75"/>
      <c r="EWM58" s="75"/>
      <c r="EWN58" s="75"/>
      <c r="EWO58" s="75"/>
      <c r="EWP58" s="75"/>
      <c r="EWQ58" s="75"/>
      <c r="EWR58" s="75"/>
      <c r="EWS58" s="75"/>
      <c r="EWT58" s="75"/>
      <c r="EWU58" s="75"/>
      <c r="EWV58" s="75"/>
      <c r="EWW58" s="75"/>
      <c r="EWX58" s="75"/>
      <c r="EWY58" s="75"/>
      <c r="EWZ58" s="75"/>
      <c r="EXA58" s="75"/>
      <c r="EXB58" s="75"/>
      <c r="EXC58" s="75"/>
      <c r="EXD58" s="75"/>
      <c r="EXE58" s="75"/>
      <c r="EXF58" s="75"/>
      <c r="EXG58" s="75"/>
      <c r="EXH58" s="75"/>
      <c r="EXI58" s="75"/>
      <c r="EXJ58" s="75"/>
      <c r="EXK58" s="75"/>
      <c r="EXL58" s="75"/>
      <c r="EXM58" s="75"/>
      <c r="EXN58" s="75"/>
      <c r="EXO58" s="75"/>
      <c r="EXP58" s="75"/>
      <c r="EXQ58" s="75"/>
      <c r="EXR58" s="75"/>
      <c r="EXS58" s="75"/>
      <c r="EXT58" s="75"/>
      <c r="EXU58" s="75"/>
      <c r="EXV58" s="75"/>
      <c r="EXW58" s="75"/>
      <c r="EXX58" s="75"/>
      <c r="EXY58" s="75"/>
      <c r="EXZ58" s="75"/>
      <c r="EYA58" s="75"/>
      <c r="EYB58" s="75"/>
      <c r="EYC58" s="75"/>
      <c r="EYD58" s="75"/>
      <c r="EYE58" s="75"/>
      <c r="EYF58" s="75"/>
      <c r="EYG58" s="75"/>
      <c r="EYH58" s="75"/>
      <c r="EYI58" s="75"/>
      <c r="EYJ58" s="75"/>
      <c r="EYK58" s="75"/>
      <c r="EYL58" s="75"/>
      <c r="EYM58" s="75"/>
      <c r="EYN58" s="75"/>
      <c r="EYO58" s="75"/>
      <c r="EYP58" s="75"/>
      <c r="EYQ58" s="75"/>
      <c r="EYR58" s="75"/>
      <c r="EYS58" s="75"/>
      <c r="EYT58" s="75"/>
      <c r="EYU58" s="75"/>
      <c r="EYV58" s="75"/>
      <c r="EYW58" s="75"/>
      <c r="EYX58" s="75"/>
      <c r="EYY58" s="75"/>
      <c r="EYZ58" s="75"/>
      <c r="EZA58" s="75"/>
      <c r="EZB58" s="75"/>
      <c r="EZC58" s="75"/>
      <c r="EZD58" s="75"/>
      <c r="EZE58" s="75"/>
      <c r="EZF58" s="75"/>
      <c r="EZG58" s="75"/>
      <c r="EZH58" s="75"/>
      <c r="EZI58" s="75"/>
      <c r="EZJ58" s="75"/>
      <c r="EZK58" s="75"/>
      <c r="EZL58" s="75"/>
      <c r="EZM58" s="75"/>
      <c r="EZN58" s="75"/>
      <c r="EZO58" s="75"/>
      <c r="EZP58" s="75"/>
      <c r="EZQ58" s="75"/>
      <c r="EZR58" s="75"/>
      <c r="EZS58" s="75"/>
      <c r="EZT58" s="75"/>
      <c r="EZU58" s="75"/>
      <c r="EZV58" s="75"/>
      <c r="EZW58" s="75"/>
      <c r="EZX58" s="75"/>
      <c r="EZY58" s="75"/>
      <c r="EZZ58" s="75"/>
      <c r="FAA58" s="75"/>
      <c r="FAB58" s="75"/>
      <c r="FAC58" s="75"/>
      <c r="FAD58" s="75"/>
      <c r="FAE58" s="75"/>
      <c r="FAF58" s="75"/>
      <c r="FAG58" s="75"/>
      <c r="FAH58" s="75"/>
      <c r="FAI58" s="75"/>
      <c r="FAJ58" s="75"/>
      <c r="FAK58" s="75"/>
      <c r="FAL58" s="75"/>
      <c r="FAM58" s="75"/>
      <c r="FAN58" s="75"/>
      <c r="FAO58" s="75"/>
      <c r="FAP58" s="75"/>
      <c r="FAQ58" s="75"/>
      <c r="FAR58" s="75"/>
      <c r="FAS58" s="75"/>
      <c r="FAT58" s="75"/>
      <c r="FAU58" s="75"/>
      <c r="FAV58" s="75"/>
      <c r="FAW58" s="75"/>
      <c r="FAX58" s="75"/>
      <c r="FAY58" s="75"/>
      <c r="FAZ58" s="75"/>
      <c r="FBA58" s="75"/>
      <c r="FBB58" s="75"/>
      <c r="FBC58" s="75"/>
      <c r="FBD58" s="75"/>
      <c r="FBE58" s="75"/>
      <c r="FBF58" s="75"/>
      <c r="FBG58" s="75"/>
      <c r="FBH58" s="75"/>
      <c r="FBI58" s="75"/>
      <c r="FBJ58" s="75"/>
      <c r="FBK58" s="75"/>
      <c r="FBL58" s="75"/>
      <c r="FBM58" s="75"/>
      <c r="FBN58" s="75"/>
      <c r="FBO58" s="75"/>
      <c r="FBP58" s="75"/>
      <c r="FBQ58" s="75"/>
      <c r="FBR58" s="75"/>
      <c r="FBS58" s="75"/>
      <c r="FBT58" s="75"/>
      <c r="FBU58" s="75"/>
      <c r="FBV58" s="75"/>
      <c r="FBW58" s="75"/>
      <c r="FBX58" s="75"/>
      <c r="FBY58" s="75"/>
      <c r="FBZ58" s="75"/>
      <c r="FCA58" s="75"/>
      <c r="FCB58" s="75"/>
      <c r="FCC58" s="75"/>
      <c r="FCD58" s="75"/>
      <c r="FCE58" s="75"/>
      <c r="FCF58" s="75"/>
      <c r="FCG58" s="75"/>
      <c r="FCH58" s="75"/>
      <c r="FCI58" s="75"/>
      <c r="FCJ58" s="75"/>
      <c r="FCK58" s="75"/>
      <c r="FCL58" s="75"/>
      <c r="FCM58" s="75"/>
      <c r="FCN58" s="75"/>
      <c r="FCO58" s="75"/>
      <c r="FCP58" s="75"/>
      <c r="FCQ58" s="75"/>
      <c r="FCR58" s="75"/>
      <c r="FCS58" s="75"/>
      <c r="FCT58" s="75"/>
      <c r="FCU58" s="75"/>
      <c r="FCV58" s="75"/>
      <c r="FCW58" s="75"/>
      <c r="FCX58" s="75"/>
      <c r="FCY58" s="75"/>
      <c r="FCZ58" s="75"/>
      <c r="FDA58" s="75"/>
      <c r="FDB58" s="75"/>
      <c r="FDC58" s="75"/>
      <c r="FDD58" s="75"/>
      <c r="FDE58" s="75"/>
      <c r="FDF58" s="75"/>
      <c r="FDG58" s="75"/>
      <c r="FDH58" s="75"/>
      <c r="FDI58" s="75"/>
      <c r="FDJ58" s="75"/>
      <c r="FDK58" s="75"/>
      <c r="FDL58" s="75"/>
      <c r="FDM58" s="75"/>
      <c r="FDN58" s="75"/>
      <c r="FDO58" s="75"/>
      <c r="FDP58" s="75"/>
      <c r="FDQ58" s="75"/>
      <c r="FDR58" s="75"/>
      <c r="FDS58" s="75"/>
      <c r="FDT58" s="75"/>
      <c r="FDU58" s="75"/>
      <c r="FDV58" s="75"/>
      <c r="FDW58" s="75"/>
      <c r="FDX58" s="75"/>
      <c r="FDY58" s="75"/>
      <c r="FDZ58" s="75"/>
      <c r="FEA58" s="75"/>
      <c r="FEB58" s="75"/>
      <c r="FEC58" s="75"/>
      <c r="FED58" s="75"/>
      <c r="FEE58" s="75"/>
      <c r="FEF58" s="75"/>
      <c r="FEG58" s="75"/>
      <c r="FEH58" s="75"/>
      <c r="FEI58" s="75"/>
      <c r="FEJ58" s="75"/>
      <c r="FEK58" s="75"/>
      <c r="FEL58" s="75"/>
      <c r="FEM58" s="75"/>
      <c r="FEN58" s="75"/>
      <c r="FEO58" s="75"/>
      <c r="FEP58" s="75"/>
      <c r="FEQ58" s="75"/>
      <c r="FER58" s="75"/>
      <c r="FES58" s="75"/>
      <c r="FET58" s="75"/>
      <c r="FEU58" s="75"/>
      <c r="FEV58" s="75"/>
      <c r="FEW58" s="75"/>
      <c r="FEX58" s="75"/>
      <c r="FEY58" s="75"/>
      <c r="FEZ58" s="75"/>
      <c r="FFA58" s="75"/>
      <c r="FFB58" s="75"/>
      <c r="FFC58" s="75"/>
      <c r="FFD58" s="75"/>
      <c r="FFE58" s="75"/>
      <c r="FFF58" s="75"/>
      <c r="FFG58" s="75"/>
      <c r="FFH58" s="75"/>
      <c r="FFI58" s="75"/>
      <c r="FFJ58" s="75"/>
      <c r="FFK58" s="75"/>
      <c r="FFL58" s="75"/>
      <c r="FFM58" s="75"/>
      <c r="FFN58" s="75"/>
      <c r="FFO58" s="75"/>
      <c r="FFP58" s="75"/>
      <c r="FFQ58" s="75"/>
      <c r="FFR58" s="75"/>
      <c r="FFS58" s="75"/>
      <c r="FFT58" s="75"/>
      <c r="FFU58" s="75"/>
      <c r="FFV58" s="75"/>
      <c r="FFW58" s="75"/>
      <c r="FFX58" s="75"/>
      <c r="FFY58" s="75"/>
      <c r="FFZ58" s="75"/>
      <c r="FGA58" s="75"/>
      <c r="FGB58" s="75"/>
      <c r="FGC58" s="75"/>
      <c r="FGD58" s="75"/>
      <c r="FGE58" s="75"/>
      <c r="FGF58" s="75"/>
      <c r="FGG58" s="75"/>
      <c r="FGH58" s="75"/>
      <c r="FGI58" s="75"/>
      <c r="FGJ58" s="75"/>
      <c r="FGK58" s="75"/>
      <c r="FGL58" s="75"/>
      <c r="FGM58" s="75"/>
      <c r="FGN58" s="75"/>
      <c r="FGO58" s="75"/>
      <c r="FGP58" s="75"/>
      <c r="FGQ58" s="75"/>
      <c r="FGR58" s="75"/>
      <c r="FGS58" s="75"/>
      <c r="FGT58" s="75"/>
      <c r="FGU58" s="75"/>
      <c r="FGV58" s="75"/>
      <c r="FGW58" s="75"/>
      <c r="FGX58" s="75"/>
      <c r="FGY58" s="75"/>
      <c r="FGZ58" s="75"/>
      <c r="FHA58" s="75"/>
      <c r="FHB58" s="75"/>
      <c r="FHC58" s="75"/>
      <c r="FHD58" s="75"/>
      <c r="FHE58" s="75"/>
      <c r="FHF58" s="75"/>
      <c r="FHG58" s="75"/>
      <c r="FHH58" s="75"/>
      <c r="FHI58" s="75"/>
      <c r="FHJ58" s="75"/>
      <c r="FHK58" s="75"/>
      <c r="FHL58" s="75"/>
      <c r="FHM58" s="75"/>
      <c r="FHN58" s="75"/>
      <c r="FHO58" s="75"/>
      <c r="FHP58" s="75"/>
      <c r="FHQ58" s="75"/>
      <c r="FHR58" s="75"/>
      <c r="FHS58" s="75"/>
      <c r="FHT58" s="75"/>
      <c r="FHU58" s="75"/>
      <c r="FHV58" s="75"/>
      <c r="FHW58" s="75"/>
      <c r="FHX58" s="75"/>
      <c r="FHY58" s="75"/>
      <c r="FHZ58" s="75"/>
      <c r="FIA58" s="75"/>
      <c r="FIB58" s="75"/>
      <c r="FIC58" s="75"/>
      <c r="FID58" s="75"/>
      <c r="FIE58" s="75"/>
      <c r="FIF58" s="75"/>
      <c r="FIG58" s="75"/>
      <c r="FIH58" s="75"/>
      <c r="FII58" s="75"/>
      <c r="FIJ58" s="75"/>
      <c r="FIK58" s="75"/>
      <c r="FIL58" s="75"/>
      <c r="FIM58" s="75"/>
      <c r="FIN58" s="75"/>
      <c r="FIO58" s="75"/>
      <c r="FIP58" s="75"/>
      <c r="FIQ58" s="75"/>
      <c r="FIR58" s="75"/>
      <c r="FIS58" s="75"/>
      <c r="FIT58" s="75"/>
      <c r="FIU58" s="75"/>
      <c r="FIV58" s="75"/>
      <c r="FIW58" s="75"/>
      <c r="FIX58" s="75"/>
      <c r="FIY58" s="75"/>
      <c r="FIZ58" s="75"/>
      <c r="FJA58" s="75"/>
      <c r="FJB58" s="75"/>
      <c r="FJC58" s="75"/>
      <c r="FJD58" s="75"/>
      <c r="FJE58" s="75"/>
      <c r="FJF58" s="75"/>
      <c r="FJG58" s="75"/>
      <c r="FJH58" s="75"/>
      <c r="FJI58" s="75"/>
      <c r="FJJ58" s="75"/>
      <c r="FJK58" s="75"/>
      <c r="FJL58" s="75"/>
      <c r="FJM58" s="75"/>
      <c r="FJN58" s="75"/>
      <c r="FJO58" s="75"/>
      <c r="FJP58" s="75"/>
      <c r="FJQ58" s="75"/>
      <c r="FJR58" s="75"/>
      <c r="FJS58" s="75"/>
      <c r="FJT58" s="75"/>
      <c r="FJU58" s="75"/>
      <c r="FJV58" s="75"/>
      <c r="FJW58" s="75"/>
      <c r="FJX58" s="75"/>
      <c r="FJY58" s="75"/>
      <c r="FJZ58" s="75"/>
      <c r="FKA58" s="75"/>
      <c r="FKB58" s="75"/>
      <c r="FKC58" s="75"/>
      <c r="FKD58" s="75"/>
      <c r="FKE58" s="75"/>
      <c r="FKF58" s="75"/>
      <c r="FKG58" s="75"/>
      <c r="FKH58" s="75"/>
      <c r="FKI58" s="75"/>
      <c r="FKJ58" s="75"/>
      <c r="FKK58" s="75"/>
      <c r="FKL58" s="75"/>
      <c r="FKM58" s="75"/>
      <c r="FKN58" s="75"/>
      <c r="FKO58" s="75"/>
      <c r="FKP58" s="75"/>
      <c r="FKQ58" s="75"/>
      <c r="FKR58" s="75"/>
      <c r="FKS58" s="75"/>
      <c r="FKT58" s="75"/>
      <c r="FKU58" s="75"/>
      <c r="FKV58" s="75"/>
      <c r="FKW58" s="75"/>
      <c r="FKX58" s="75"/>
      <c r="FKY58" s="75"/>
      <c r="FKZ58" s="75"/>
      <c r="FLA58" s="75"/>
      <c r="FLB58" s="75"/>
      <c r="FLC58" s="75"/>
      <c r="FLD58" s="75"/>
      <c r="FLE58" s="75"/>
      <c r="FLF58" s="75"/>
      <c r="FLG58" s="75"/>
      <c r="FLH58" s="75"/>
      <c r="FLI58" s="75"/>
      <c r="FLJ58" s="75"/>
      <c r="FLK58" s="75"/>
      <c r="FLL58" s="75"/>
      <c r="FLM58" s="75"/>
      <c r="FLN58" s="75"/>
      <c r="FLO58" s="75"/>
      <c r="FLP58" s="75"/>
      <c r="FLQ58" s="75"/>
      <c r="FLR58" s="75"/>
      <c r="FLS58" s="75"/>
      <c r="FLT58" s="75"/>
      <c r="FLU58" s="75"/>
      <c r="FLV58" s="75"/>
      <c r="FLW58" s="75"/>
      <c r="FLX58" s="75"/>
      <c r="FLY58" s="75"/>
      <c r="FLZ58" s="75"/>
      <c r="FMA58" s="75"/>
      <c r="FMB58" s="75"/>
      <c r="FMC58" s="75"/>
      <c r="FMD58" s="75"/>
      <c r="FME58" s="75"/>
      <c r="FMF58" s="75"/>
      <c r="FMG58" s="75"/>
      <c r="FMH58" s="75"/>
      <c r="FMI58" s="75"/>
      <c r="FMJ58" s="75"/>
      <c r="FMK58" s="75"/>
      <c r="FML58" s="75"/>
      <c r="FMM58" s="75"/>
      <c r="FMN58" s="75"/>
      <c r="FMO58" s="75"/>
      <c r="FMP58" s="75"/>
      <c r="FMQ58" s="75"/>
      <c r="FMR58" s="75"/>
      <c r="FMS58" s="75"/>
      <c r="FMT58" s="75"/>
      <c r="FMU58" s="75"/>
      <c r="FMV58" s="75"/>
      <c r="FMW58" s="75"/>
      <c r="FMX58" s="75"/>
      <c r="FMY58" s="75"/>
      <c r="FMZ58" s="75"/>
      <c r="FNA58" s="75"/>
      <c r="FNB58" s="75"/>
      <c r="FNC58" s="75"/>
      <c r="FND58" s="75"/>
      <c r="FNE58" s="75"/>
      <c r="FNF58" s="75"/>
      <c r="FNG58" s="75"/>
      <c r="FNH58" s="75"/>
      <c r="FNI58" s="75"/>
      <c r="FNJ58" s="75"/>
      <c r="FNK58" s="75"/>
      <c r="FNL58" s="75"/>
      <c r="FNM58" s="75"/>
      <c r="FNN58" s="75"/>
      <c r="FNO58" s="75"/>
      <c r="FNP58" s="75"/>
      <c r="FNQ58" s="75"/>
      <c r="FNR58" s="75"/>
      <c r="FNS58" s="75"/>
      <c r="FNT58" s="75"/>
      <c r="FNU58" s="75"/>
      <c r="FNV58" s="75"/>
      <c r="FNW58" s="75"/>
      <c r="FNX58" s="75"/>
      <c r="FNY58" s="75"/>
      <c r="FNZ58" s="75"/>
      <c r="FOA58" s="75"/>
      <c r="FOB58" s="75"/>
      <c r="FOC58" s="75"/>
      <c r="FOD58" s="75"/>
      <c r="FOE58" s="75"/>
      <c r="FOF58" s="75"/>
      <c r="FOG58" s="75"/>
      <c r="FOH58" s="75"/>
      <c r="FOI58" s="75"/>
      <c r="FOJ58" s="75"/>
      <c r="FOK58" s="75"/>
      <c r="FOL58" s="75"/>
      <c r="FOM58" s="75"/>
      <c r="FON58" s="75"/>
      <c r="FOO58" s="75"/>
      <c r="FOP58" s="75"/>
      <c r="FOQ58" s="75"/>
      <c r="FOR58" s="75"/>
      <c r="FOS58" s="75"/>
      <c r="FOT58" s="75"/>
      <c r="FOU58" s="75"/>
      <c r="FOV58" s="75"/>
      <c r="FOW58" s="75"/>
      <c r="FOX58" s="75"/>
      <c r="FOY58" s="75"/>
      <c r="FOZ58" s="75"/>
      <c r="FPA58" s="75"/>
      <c r="FPB58" s="75"/>
      <c r="FPC58" s="75"/>
      <c r="FPD58" s="75"/>
      <c r="FPE58" s="75"/>
      <c r="FPF58" s="75"/>
      <c r="FPG58" s="75"/>
      <c r="FPH58" s="75"/>
      <c r="FPI58" s="75"/>
      <c r="FPJ58" s="75"/>
      <c r="FPK58" s="75"/>
      <c r="FPL58" s="75"/>
      <c r="FPM58" s="75"/>
      <c r="FPN58" s="75"/>
      <c r="FPO58" s="75"/>
      <c r="FPP58" s="75"/>
      <c r="FPQ58" s="75"/>
      <c r="FPR58" s="75"/>
      <c r="FPS58" s="75"/>
      <c r="FPT58" s="75"/>
      <c r="FPU58" s="75"/>
      <c r="FPV58" s="75"/>
      <c r="FPW58" s="75"/>
      <c r="FPX58" s="75"/>
      <c r="FPY58" s="75"/>
      <c r="FPZ58" s="75"/>
      <c r="FQA58" s="75"/>
      <c r="FQB58" s="75"/>
      <c r="FQC58" s="75"/>
      <c r="FQD58" s="75"/>
      <c r="FQE58" s="75"/>
      <c r="FQF58" s="75"/>
      <c r="FQG58" s="75"/>
      <c r="FQH58" s="75"/>
      <c r="FQI58" s="75"/>
      <c r="FQJ58" s="75"/>
      <c r="FQK58" s="75"/>
      <c r="FQL58" s="75"/>
      <c r="FQM58" s="75"/>
      <c r="FQN58" s="75"/>
      <c r="FQO58" s="75"/>
      <c r="FQP58" s="75"/>
      <c r="FQQ58" s="75"/>
      <c r="FQR58" s="75"/>
      <c r="FQS58" s="75"/>
      <c r="FQT58" s="75"/>
      <c r="FQU58" s="75"/>
      <c r="FQV58" s="75"/>
      <c r="FQW58" s="75"/>
      <c r="FQX58" s="75"/>
      <c r="FQY58" s="75"/>
      <c r="FQZ58" s="75"/>
      <c r="FRA58" s="75"/>
      <c r="FRB58" s="75"/>
      <c r="FRC58" s="75"/>
      <c r="FRD58" s="75"/>
      <c r="FRE58" s="75"/>
      <c r="FRF58" s="75"/>
      <c r="FRG58" s="75"/>
      <c r="FRH58" s="75"/>
      <c r="FRI58" s="75"/>
      <c r="FRJ58" s="75"/>
      <c r="FRK58" s="75"/>
      <c r="FRL58" s="75"/>
      <c r="FRM58" s="75"/>
      <c r="FRN58" s="75"/>
      <c r="FRO58" s="75"/>
      <c r="FRP58" s="75"/>
      <c r="FRQ58" s="75"/>
      <c r="FRR58" s="75"/>
      <c r="FRS58" s="75"/>
      <c r="FRT58" s="75"/>
      <c r="FRU58" s="75"/>
      <c r="FRV58" s="75"/>
      <c r="FRW58" s="75"/>
      <c r="FRX58" s="75"/>
      <c r="FRY58" s="75"/>
      <c r="FRZ58" s="75"/>
      <c r="FSA58" s="75"/>
      <c r="FSB58" s="75"/>
      <c r="FSC58" s="75"/>
      <c r="FSD58" s="75"/>
      <c r="FSE58" s="75"/>
      <c r="FSF58" s="75"/>
      <c r="FSG58" s="75"/>
      <c r="FSH58" s="75"/>
      <c r="FSI58" s="75"/>
      <c r="FSJ58" s="75"/>
      <c r="FSK58" s="75"/>
      <c r="FSL58" s="75"/>
      <c r="FSM58" s="75"/>
      <c r="FSN58" s="75"/>
      <c r="FSO58" s="75"/>
      <c r="FSP58" s="75"/>
      <c r="FSQ58" s="75"/>
      <c r="FSR58" s="75"/>
      <c r="FSS58" s="75"/>
      <c r="FST58" s="75"/>
      <c r="FSU58" s="75"/>
      <c r="FSV58" s="75"/>
      <c r="FSW58" s="75"/>
      <c r="FSX58" s="75"/>
      <c r="FSY58" s="75"/>
      <c r="FSZ58" s="75"/>
      <c r="FTA58" s="75"/>
      <c r="FTB58" s="75"/>
      <c r="FTC58" s="75"/>
      <c r="FTD58" s="75"/>
      <c r="FTE58" s="75"/>
      <c r="FTF58" s="75"/>
      <c r="FTG58" s="75"/>
      <c r="FTH58" s="75"/>
      <c r="FTI58" s="75"/>
      <c r="FTJ58" s="75"/>
      <c r="FTK58" s="75"/>
      <c r="FTL58" s="75"/>
      <c r="FTM58" s="75"/>
      <c r="FTN58" s="75"/>
      <c r="FTO58" s="75"/>
      <c r="FTP58" s="75"/>
      <c r="FTQ58" s="75"/>
      <c r="FTR58" s="75"/>
      <c r="FTS58" s="75"/>
      <c r="FTT58" s="75"/>
      <c r="FTU58" s="75"/>
      <c r="FTV58" s="75"/>
      <c r="FTW58" s="75"/>
      <c r="FTX58" s="75"/>
      <c r="FTY58" s="75"/>
      <c r="FTZ58" s="75"/>
      <c r="FUA58" s="75"/>
      <c r="FUB58" s="75"/>
      <c r="FUC58" s="75"/>
      <c r="FUD58" s="75"/>
      <c r="FUE58" s="75"/>
      <c r="FUF58" s="75"/>
      <c r="FUG58" s="75"/>
      <c r="FUH58" s="75"/>
      <c r="FUI58" s="75"/>
      <c r="FUJ58" s="75"/>
      <c r="FUK58" s="75"/>
      <c r="FUL58" s="75"/>
      <c r="FUM58" s="75"/>
      <c r="FUN58" s="75"/>
      <c r="FUO58" s="75"/>
      <c r="FUP58" s="75"/>
      <c r="FUQ58" s="75"/>
      <c r="FUR58" s="75"/>
      <c r="FUS58" s="75"/>
      <c r="FUT58" s="75"/>
      <c r="FUU58" s="75"/>
      <c r="FUV58" s="75"/>
      <c r="FUW58" s="75"/>
      <c r="FUX58" s="75"/>
      <c r="FUY58" s="75"/>
      <c r="FUZ58" s="75"/>
      <c r="FVA58" s="75"/>
      <c r="FVB58" s="75"/>
      <c r="FVC58" s="75"/>
      <c r="FVD58" s="75"/>
      <c r="FVE58" s="75"/>
      <c r="FVF58" s="75"/>
      <c r="FVG58" s="75"/>
      <c r="FVH58" s="75"/>
      <c r="FVI58" s="75"/>
      <c r="FVJ58" s="75"/>
      <c r="FVK58" s="75"/>
      <c r="FVL58" s="75"/>
      <c r="FVM58" s="75"/>
      <c r="FVN58" s="75"/>
      <c r="FVO58" s="75"/>
      <c r="FVP58" s="75"/>
      <c r="FVQ58" s="75"/>
      <c r="FVR58" s="75"/>
      <c r="FVS58" s="75"/>
      <c r="FVT58" s="75"/>
      <c r="FVU58" s="75"/>
      <c r="FVV58" s="75"/>
      <c r="FVW58" s="75"/>
      <c r="FVX58" s="75"/>
      <c r="FVY58" s="75"/>
      <c r="FVZ58" s="75"/>
      <c r="FWA58" s="75"/>
      <c r="FWB58" s="75"/>
      <c r="FWC58" s="75"/>
      <c r="FWD58" s="75"/>
      <c r="FWE58" s="75"/>
      <c r="FWF58" s="75"/>
      <c r="FWG58" s="75"/>
      <c r="FWH58" s="75"/>
      <c r="FWI58" s="75"/>
      <c r="FWJ58" s="75"/>
      <c r="FWK58" s="75"/>
      <c r="FWL58" s="75"/>
      <c r="FWM58" s="75"/>
      <c r="FWN58" s="75"/>
      <c r="FWO58" s="75"/>
      <c r="FWP58" s="75"/>
      <c r="FWQ58" s="75"/>
      <c r="FWR58" s="75"/>
      <c r="FWS58" s="75"/>
      <c r="FWT58" s="75"/>
      <c r="FWU58" s="75"/>
      <c r="FWV58" s="75"/>
      <c r="FWW58" s="75"/>
      <c r="FWX58" s="75"/>
      <c r="FWY58" s="75"/>
      <c r="FWZ58" s="75"/>
      <c r="FXA58" s="75"/>
      <c r="FXB58" s="75"/>
      <c r="FXC58" s="75"/>
      <c r="FXD58" s="75"/>
      <c r="FXE58" s="75"/>
      <c r="FXF58" s="75"/>
      <c r="FXG58" s="75"/>
      <c r="FXH58" s="75"/>
      <c r="FXI58" s="75"/>
      <c r="FXJ58" s="75"/>
      <c r="FXK58" s="75"/>
      <c r="FXL58" s="75"/>
      <c r="FXM58" s="75"/>
      <c r="FXN58" s="75"/>
      <c r="FXO58" s="75"/>
      <c r="FXP58" s="75"/>
      <c r="FXQ58" s="75"/>
      <c r="FXR58" s="75"/>
      <c r="FXS58" s="75"/>
      <c r="FXT58" s="75"/>
      <c r="FXU58" s="75"/>
      <c r="FXV58" s="75"/>
      <c r="FXW58" s="75"/>
      <c r="FXX58" s="75"/>
      <c r="FXY58" s="75"/>
      <c r="FXZ58" s="75"/>
      <c r="FYA58" s="75"/>
      <c r="FYB58" s="75"/>
      <c r="FYC58" s="75"/>
      <c r="FYD58" s="75"/>
      <c r="FYE58" s="75"/>
      <c r="FYF58" s="75"/>
      <c r="FYG58" s="75"/>
      <c r="FYH58" s="75"/>
      <c r="FYI58" s="75"/>
      <c r="FYJ58" s="75"/>
      <c r="FYK58" s="75"/>
      <c r="FYL58" s="75"/>
      <c r="FYM58" s="75"/>
      <c r="FYN58" s="75"/>
      <c r="FYO58" s="75"/>
      <c r="FYP58" s="75"/>
      <c r="FYQ58" s="75"/>
      <c r="FYR58" s="75"/>
      <c r="FYS58" s="75"/>
      <c r="FYT58" s="75"/>
      <c r="FYU58" s="75"/>
      <c r="FYV58" s="75"/>
      <c r="FYW58" s="75"/>
      <c r="FYX58" s="75"/>
      <c r="FYY58" s="75"/>
      <c r="FYZ58" s="75"/>
      <c r="FZA58" s="75"/>
      <c r="FZB58" s="75"/>
      <c r="FZC58" s="75"/>
      <c r="FZD58" s="75"/>
      <c r="FZE58" s="75"/>
      <c r="FZF58" s="75"/>
      <c r="FZG58" s="75"/>
      <c r="FZH58" s="75"/>
      <c r="FZI58" s="75"/>
      <c r="FZJ58" s="75"/>
      <c r="FZK58" s="75"/>
      <c r="FZL58" s="75"/>
      <c r="FZM58" s="75"/>
      <c r="FZN58" s="75"/>
      <c r="FZO58" s="75"/>
      <c r="FZP58" s="75"/>
      <c r="FZQ58" s="75"/>
      <c r="FZR58" s="75"/>
      <c r="FZS58" s="75"/>
      <c r="FZT58" s="75"/>
      <c r="FZU58" s="75"/>
      <c r="FZV58" s="75"/>
      <c r="FZW58" s="75"/>
      <c r="FZX58" s="75"/>
      <c r="FZY58" s="75"/>
      <c r="FZZ58" s="75"/>
      <c r="GAA58" s="75"/>
      <c r="GAB58" s="75"/>
      <c r="GAC58" s="75"/>
      <c r="GAD58" s="75"/>
      <c r="GAE58" s="75"/>
      <c r="GAF58" s="75"/>
      <c r="GAG58" s="75"/>
      <c r="GAH58" s="75"/>
      <c r="GAI58" s="75"/>
      <c r="GAJ58" s="75"/>
      <c r="GAK58" s="75"/>
      <c r="GAL58" s="75"/>
      <c r="GAM58" s="75"/>
      <c r="GAN58" s="75"/>
      <c r="GAO58" s="75"/>
      <c r="GAP58" s="75"/>
      <c r="GAQ58" s="75"/>
      <c r="GAR58" s="75"/>
      <c r="GAS58" s="75"/>
      <c r="GAT58" s="75"/>
      <c r="GAU58" s="75"/>
      <c r="GAV58" s="75"/>
      <c r="GAW58" s="75"/>
      <c r="GAX58" s="75"/>
      <c r="GAY58" s="75"/>
      <c r="GAZ58" s="75"/>
      <c r="GBA58" s="75"/>
      <c r="GBB58" s="75"/>
      <c r="GBC58" s="75"/>
      <c r="GBD58" s="75"/>
      <c r="GBE58" s="75"/>
      <c r="GBF58" s="75"/>
      <c r="GBG58" s="75"/>
      <c r="GBH58" s="75"/>
      <c r="GBI58" s="75"/>
      <c r="GBJ58" s="75"/>
      <c r="GBK58" s="75"/>
      <c r="GBL58" s="75"/>
      <c r="GBM58" s="75"/>
      <c r="GBN58" s="75"/>
      <c r="GBO58" s="75"/>
      <c r="GBP58" s="75"/>
      <c r="GBQ58" s="75"/>
      <c r="GBR58" s="75"/>
      <c r="GBS58" s="75"/>
      <c r="GBT58" s="75"/>
      <c r="GBU58" s="75"/>
      <c r="GBV58" s="75"/>
      <c r="GBW58" s="75"/>
      <c r="GBX58" s="75"/>
      <c r="GBY58" s="75"/>
      <c r="GBZ58" s="75"/>
      <c r="GCA58" s="75"/>
      <c r="GCB58" s="75"/>
      <c r="GCC58" s="75"/>
      <c r="GCD58" s="75"/>
      <c r="GCE58" s="75"/>
      <c r="GCF58" s="75"/>
      <c r="GCG58" s="75"/>
      <c r="GCH58" s="75"/>
      <c r="GCI58" s="75"/>
      <c r="GCJ58" s="75"/>
      <c r="GCK58" s="75"/>
      <c r="GCL58" s="75"/>
      <c r="GCM58" s="75"/>
      <c r="GCN58" s="75"/>
      <c r="GCO58" s="75"/>
      <c r="GCP58" s="75"/>
      <c r="GCQ58" s="75"/>
      <c r="GCR58" s="75"/>
      <c r="GCS58" s="75"/>
      <c r="GCT58" s="75"/>
      <c r="GCU58" s="75"/>
      <c r="GCV58" s="75"/>
      <c r="GCW58" s="75"/>
      <c r="GCX58" s="75"/>
      <c r="GCY58" s="75"/>
      <c r="GCZ58" s="75"/>
      <c r="GDA58" s="75"/>
      <c r="GDB58" s="75"/>
      <c r="GDC58" s="75"/>
      <c r="GDD58" s="75"/>
      <c r="GDE58" s="75"/>
      <c r="GDF58" s="75"/>
      <c r="GDG58" s="75"/>
      <c r="GDH58" s="75"/>
      <c r="GDI58" s="75"/>
      <c r="GDJ58" s="75"/>
      <c r="GDK58" s="75"/>
      <c r="GDL58" s="75"/>
      <c r="GDM58" s="75"/>
      <c r="GDN58" s="75"/>
      <c r="GDO58" s="75"/>
      <c r="GDP58" s="75"/>
      <c r="GDQ58" s="75"/>
      <c r="GDR58" s="75"/>
      <c r="GDS58" s="75"/>
      <c r="GDT58" s="75"/>
      <c r="GDU58" s="75"/>
      <c r="GDV58" s="75"/>
      <c r="GDW58" s="75"/>
      <c r="GDX58" s="75"/>
      <c r="GDY58" s="75"/>
      <c r="GDZ58" s="75"/>
      <c r="GEA58" s="75"/>
      <c r="GEB58" s="75"/>
      <c r="GEC58" s="75"/>
      <c r="GED58" s="75"/>
      <c r="GEE58" s="75"/>
      <c r="GEF58" s="75"/>
      <c r="GEG58" s="75"/>
      <c r="GEH58" s="75"/>
      <c r="GEI58" s="75"/>
      <c r="GEJ58" s="75"/>
      <c r="GEK58" s="75"/>
      <c r="GEL58" s="75"/>
      <c r="GEM58" s="75"/>
      <c r="GEN58" s="75"/>
      <c r="GEO58" s="75"/>
      <c r="GEP58" s="75"/>
      <c r="GEQ58" s="75"/>
      <c r="GER58" s="75"/>
      <c r="GES58" s="75"/>
      <c r="GET58" s="75"/>
      <c r="GEU58" s="75"/>
      <c r="GEV58" s="75"/>
      <c r="GEW58" s="75"/>
      <c r="GEX58" s="75"/>
      <c r="GEY58" s="75"/>
      <c r="GEZ58" s="75"/>
      <c r="GFA58" s="75"/>
      <c r="GFB58" s="75"/>
      <c r="GFC58" s="75"/>
      <c r="GFD58" s="75"/>
      <c r="GFE58" s="75"/>
      <c r="GFF58" s="75"/>
      <c r="GFG58" s="75"/>
      <c r="GFH58" s="75"/>
      <c r="GFI58" s="75"/>
      <c r="GFJ58" s="75"/>
      <c r="GFK58" s="75"/>
      <c r="GFL58" s="75"/>
      <c r="GFM58" s="75"/>
      <c r="GFN58" s="75"/>
      <c r="GFO58" s="75"/>
      <c r="GFP58" s="75"/>
      <c r="GFQ58" s="75"/>
      <c r="GFR58" s="75"/>
      <c r="GFS58" s="75"/>
      <c r="GFT58" s="75"/>
      <c r="GFU58" s="75"/>
      <c r="GFV58" s="75"/>
      <c r="GFW58" s="75"/>
      <c r="GFX58" s="75"/>
      <c r="GFY58" s="75"/>
      <c r="GFZ58" s="75"/>
      <c r="GGA58" s="75"/>
      <c r="GGB58" s="75"/>
      <c r="GGC58" s="75"/>
      <c r="GGD58" s="75"/>
      <c r="GGE58" s="75"/>
      <c r="GGF58" s="75"/>
      <c r="GGG58" s="75"/>
      <c r="GGH58" s="75"/>
      <c r="GGI58" s="75"/>
      <c r="GGJ58" s="75"/>
      <c r="GGK58" s="75"/>
      <c r="GGL58" s="75"/>
      <c r="GGM58" s="75"/>
      <c r="GGN58" s="75"/>
      <c r="GGO58" s="75"/>
      <c r="GGP58" s="75"/>
      <c r="GGQ58" s="75"/>
      <c r="GGR58" s="75"/>
      <c r="GGS58" s="75"/>
      <c r="GGT58" s="75"/>
      <c r="GGU58" s="75"/>
      <c r="GGV58" s="75"/>
      <c r="GGW58" s="75"/>
      <c r="GGX58" s="75"/>
      <c r="GGY58" s="75"/>
      <c r="GGZ58" s="75"/>
      <c r="GHA58" s="75"/>
      <c r="GHB58" s="75"/>
      <c r="GHC58" s="75"/>
      <c r="GHD58" s="75"/>
      <c r="GHE58" s="75"/>
      <c r="GHF58" s="75"/>
      <c r="GHG58" s="75"/>
      <c r="GHH58" s="75"/>
      <c r="GHI58" s="75"/>
      <c r="GHJ58" s="75"/>
      <c r="GHK58" s="75"/>
      <c r="GHL58" s="75"/>
      <c r="GHM58" s="75"/>
      <c r="GHN58" s="75"/>
      <c r="GHO58" s="75"/>
      <c r="GHP58" s="75"/>
      <c r="GHQ58" s="75"/>
      <c r="GHR58" s="75"/>
      <c r="GHS58" s="75"/>
      <c r="GHT58" s="75"/>
      <c r="GHU58" s="75"/>
      <c r="GHV58" s="75"/>
      <c r="GHW58" s="75"/>
      <c r="GHX58" s="75"/>
      <c r="GHY58" s="75"/>
      <c r="GHZ58" s="75"/>
      <c r="GIA58" s="75"/>
      <c r="GIB58" s="75"/>
      <c r="GIC58" s="75"/>
      <c r="GID58" s="75"/>
      <c r="GIE58" s="75"/>
      <c r="GIF58" s="75"/>
      <c r="GIG58" s="75"/>
      <c r="GIH58" s="75"/>
      <c r="GII58" s="75"/>
      <c r="GIJ58" s="75"/>
      <c r="GIK58" s="75"/>
      <c r="GIL58" s="75"/>
      <c r="GIM58" s="75"/>
      <c r="GIN58" s="75"/>
      <c r="GIO58" s="75"/>
      <c r="GIP58" s="75"/>
      <c r="GIQ58" s="75"/>
      <c r="GIR58" s="75"/>
      <c r="GIS58" s="75"/>
      <c r="GIT58" s="75"/>
      <c r="GIU58" s="75"/>
      <c r="GIV58" s="75"/>
      <c r="GIW58" s="75"/>
      <c r="GIX58" s="75"/>
      <c r="GIY58" s="75"/>
      <c r="GIZ58" s="75"/>
      <c r="GJA58" s="75"/>
      <c r="GJB58" s="75"/>
      <c r="GJC58" s="75"/>
      <c r="GJD58" s="75"/>
      <c r="GJE58" s="75"/>
      <c r="GJF58" s="75"/>
      <c r="GJG58" s="75"/>
      <c r="GJH58" s="75"/>
      <c r="GJI58" s="75"/>
      <c r="GJJ58" s="75"/>
      <c r="GJK58" s="75"/>
      <c r="GJL58" s="75"/>
      <c r="GJM58" s="75"/>
      <c r="GJN58" s="75"/>
      <c r="GJO58" s="75"/>
      <c r="GJP58" s="75"/>
      <c r="GJQ58" s="75"/>
      <c r="GJR58" s="75"/>
      <c r="GJS58" s="75"/>
      <c r="GJT58" s="75"/>
      <c r="GJU58" s="75"/>
      <c r="GJV58" s="75"/>
      <c r="GJW58" s="75"/>
      <c r="GJX58" s="75"/>
      <c r="GJY58" s="75"/>
      <c r="GJZ58" s="75"/>
      <c r="GKA58" s="75"/>
      <c r="GKB58" s="75"/>
      <c r="GKC58" s="75"/>
      <c r="GKD58" s="75"/>
      <c r="GKE58" s="75"/>
      <c r="GKF58" s="75"/>
      <c r="GKG58" s="75"/>
      <c r="GKH58" s="75"/>
      <c r="GKI58" s="75"/>
      <c r="GKJ58" s="75"/>
      <c r="GKK58" s="75"/>
      <c r="GKL58" s="75"/>
      <c r="GKM58" s="75"/>
      <c r="GKN58" s="75"/>
      <c r="GKO58" s="75"/>
      <c r="GKP58" s="75"/>
      <c r="GKQ58" s="75"/>
      <c r="GKR58" s="75"/>
      <c r="GKS58" s="75"/>
      <c r="GKT58" s="75"/>
      <c r="GKU58" s="75"/>
      <c r="GKV58" s="75"/>
      <c r="GKW58" s="75"/>
      <c r="GKX58" s="75"/>
      <c r="GKY58" s="75"/>
      <c r="GKZ58" s="75"/>
      <c r="GLA58" s="75"/>
      <c r="GLB58" s="75"/>
      <c r="GLC58" s="75"/>
      <c r="GLD58" s="75"/>
      <c r="GLE58" s="75"/>
      <c r="GLF58" s="75"/>
      <c r="GLG58" s="75"/>
      <c r="GLH58" s="75"/>
      <c r="GLI58" s="75"/>
      <c r="GLJ58" s="75"/>
      <c r="GLK58" s="75"/>
      <c r="GLL58" s="75"/>
      <c r="GLM58" s="75"/>
      <c r="GLN58" s="75"/>
      <c r="GLO58" s="75"/>
      <c r="GLP58" s="75"/>
      <c r="GLQ58" s="75"/>
      <c r="GLR58" s="75"/>
      <c r="GLS58" s="75"/>
      <c r="GLT58" s="75"/>
      <c r="GLU58" s="75"/>
      <c r="GLV58" s="75"/>
      <c r="GLW58" s="75"/>
      <c r="GLX58" s="75"/>
      <c r="GLY58" s="75"/>
      <c r="GLZ58" s="75"/>
      <c r="GMA58" s="75"/>
      <c r="GMB58" s="75"/>
      <c r="GMC58" s="75"/>
      <c r="GMD58" s="75"/>
      <c r="GME58" s="75"/>
      <c r="GMF58" s="75"/>
      <c r="GMG58" s="75"/>
      <c r="GMH58" s="75"/>
      <c r="GMI58" s="75"/>
      <c r="GMJ58" s="75"/>
      <c r="GMK58" s="75"/>
      <c r="GML58" s="75"/>
      <c r="GMM58" s="75"/>
      <c r="GMN58" s="75"/>
      <c r="GMO58" s="75"/>
      <c r="GMP58" s="75"/>
      <c r="GMQ58" s="75"/>
      <c r="GMR58" s="75"/>
      <c r="GMS58" s="75"/>
      <c r="GMT58" s="75"/>
      <c r="GMU58" s="75"/>
      <c r="GMV58" s="75"/>
      <c r="GMW58" s="75"/>
      <c r="GMX58" s="75"/>
      <c r="GMY58" s="75"/>
      <c r="GMZ58" s="75"/>
      <c r="GNA58" s="75"/>
      <c r="GNB58" s="75"/>
      <c r="GNC58" s="75"/>
      <c r="GND58" s="75"/>
      <c r="GNE58" s="75"/>
      <c r="GNF58" s="75"/>
      <c r="GNG58" s="75"/>
      <c r="GNH58" s="75"/>
      <c r="GNI58" s="75"/>
      <c r="GNJ58" s="75"/>
      <c r="GNK58" s="75"/>
      <c r="GNL58" s="75"/>
      <c r="GNM58" s="75"/>
      <c r="GNN58" s="75"/>
      <c r="GNO58" s="75"/>
      <c r="GNP58" s="75"/>
      <c r="GNQ58" s="75"/>
      <c r="GNR58" s="75"/>
      <c r="GNS58" s="75"/>
      <c r="GNT58" s="75"/>
      <c r="GNU58" s="75"/>
      <c r="GNV58" s="75"/>
      <c r="GNW58" s="75"/>
      <c r="GNX58" s="75"/>
      <c r="GNY58" s="75"/>
      <c r="GNZ58" s="75"/>
      <c r="GOA58" s="75"/>
      <c r="GOB58" s="75"/>
      <c r="GOC58" s="75"/>
      <c r="GOD58" s="75"/>
      <c r="GOE58" s="75"/>
      <c r="GOF58" s="75"/>
      <c r="GOG58" s="75"/>
      <c r="GOH58" s="75"/>
      <c r="GOI58" s="75"/>
      <c r="GOJ58" s="75"/>
      <c r="GOK58" s="75"/>
      <c r="GOL58" s="75"/>
      <c r="GOM58" s="75"/>
      <c r="GON58" s="75"/>
      <c r="GOO58" s="75"/>
      <c r="GOP58" s="75"/>
      <c r="GOQ58" s="75"/>
      <c r="GOR58" s="75"/>
      <c r="GOS58" s="75"/>
      <c r="GOT58" s="75"/>
      <c r="GOU58" s="75"/>
      <c r="GOV58" s="75"/>
      <c r="GOW58" s="75"/>
      <c r="GOX58" s="75"/>
      <c r="GOY58" s="75"/>
      <c r="GOZ58" s="75"/>
      <c r="GPA58" s="75"/>
      <c r="GPB58" s="75"/>
      <c r="GPC58" s="75"/>
      <c r="GPD58" s="75"/>
      <c r="GPE58" s="75"/>
      <c r="GPF58" s="75"/>
      <c r="GPG58" s="75"/>
      <c r="GPH58" s="75"/>
      <c r="GPI58" s="75"/>
      <c r="GPJ58" s="75"/>
      <c r="GPK58" s="75"/>
      <c r="GPL58" s="75"/>
      <c r="GPM58" s="75"/>
      <c r="GPN58" s="75"/>
      <c r="GPO58" s="75"/>
      <c r="GPP58" s="75"/>
      <c r="GPQ58" s="75"/>
      <c r="GPR58" s="75"/>
      <c r="GPS58" s="75"/>
      <c r="GPT58" s="75"/>
      <c r="GPU58" s="75"/>
      <c r="GPV58" s="75"/>
      <c r="GPW58" s="75"/>
      <c r="GPX58" s="75"/>
      <c r="GPY58" s="75"/>
      <c r="GPZ58" s="75"/>
      <c r="GQA58" s="75"/>
      <c r="GQB58" s="75"/>
      <c r="GQC58" s="75"/>
      <c r="GQD58" s="75"/>
      <c r="GQE58" s="75"/>
      <c r="GQF58" s="75"/>
      <c r="GQG58" s="75"/>
      <c r="GQH58" s="75"/>
      <c r="GQI58" s="75"/>
      <c r="GQJ58" s="75"/>
      <c r="GQK58" s="75"/>
      <c r="GQL58" s="75"/>
      <c r="GQM58" s="75"/>
      <c r="GQN58" s="75"/>
      <c r="GQO58" s="75"/>
      <c r="GQP58" s="75"/>
      <c r="GQQ58" s="75"/>
      <c r="GQR58" s="75"/>
      <c r="GQS58" s="75"/>
      <c r="GQT58" s="75"/>
      <c r="GQU58" s="75"/>
      <c r="GQV58" s="75"/>
      <c r="GQW58" s="75"/>
      <c r="GQX58" s="75"/>
      <c r="GQY58" s="75"/>
      <c r="GQZ58" s="75"/>
      <c r="GRA58" s="75"/>
      <c r="GRB58" s="75"/>
      <c r="GRC58" s="75"/>
      <c r="GRD58" s="75"/>
      <c r="GRE58" s="75"/>
      <c r="GRF58" s="75"/>
      <c r="GRG58" s="75"/>
      <c r="GRH58" s="75"/>
      <c r="GRI58" s="75"/>
      <c r="GRJ58" s="75"/>
      <c r="GRK58" s="75"/>
      <c r="GRL58" s="75"/>
      <c r="GRM58" s="75"/>
      <c r="GRN58" s="75"/>
      <c r="GRO58" s="75"/>
      <c r="GRP58" s="75"/>
      <c r="GRQ58" s="75"/>
      <c r="GRR58" s="75"/>
      <c r="GRS58" s="75"/>
      <c r="GRT58" s="75"/>
      <c r="GRU58" s="75"/>
      <c r="GRV58" s="75"/>
      <c r="GRW58" s="75"/>
      <c r="GRX58" s="75"/>
      <c r="GRY58" s="75"/>
      <c r="GRZ58" s="75"/>
      <c r="GSA58" s="75"/>
      <c r="GSB58" s="75"/>
      <c r="GSC58" s="75"/>
      <c r="GSD58" s="75"/>
      <c r="GSE58" s="75"/>
      <c r="GSF58" s="75"/>
      <c r="GSG58" s="75"/>
      <c r="GSH58" s="75"/>
      <c r="GSI58" s="75"/>
      <c r="GSJ58" s="75"/>
      <c r="GSK58" s="75"/>
      <c r="GSL58" s="75"/>
      <c r="GSM58" s="75"/>
      <c r="GSN58" s="75"/>
      <c r="GSO58" s="75"/>
      <c r="GSP58" s="75"/>
      <c r="GSQ58" s="75"/>
      <c r="GSR58" s="75"/>
      <c r="GSS58" s="75"/>
      <c r="GST58" s="75"/>
      <c r="GSU58" s="75"/>
      <c r="GSV58" s="75"/>
      <c r="GSW58" s="75"/>
      <c r="GSX58" s="75"/>
      <c r="GSY58" s="75"/>
      <c r="GSZ58" s="75"/>
      <c r="GTA58" s="75"/>
      <c r="GTB58" s="75"/>
      <c r="GTC58" s="75"/>
      <c r="GTD58" s="75"/>
      <c r="GTE58" s="75"/>
      <c r="GTF58" s="75"/>
      <c r="GTG58" s="75"/>
      <c r="GTH58" s="75"/>
      <c r="GTI58" s="75"/>
      <c r="GTJ58" s="75"/>
      <c r="GTK58" s="75"/>
      <c r="GTL58" s="75"/>
      <c r="GTM58" s="75"/>
      <c r="GTN58" s="75"/>
      <c r="GTO58" s="75"/>
      <c r="GTP58" s="75"/>
      <c r="GTQ58" s="75"/>
      <c r="GTR58" s="75"/>
      <c r="GTS58" s="75"/>
      <c r="GTT58" s="75"/>
      <c r="GTU58" s="75"/>
      <c r="GTV58" s="75"/>
      <c r="GTW58" s="75"/>
      <c r="GTX58" s="75"/>
      <c r="GTY58" s="75"/>
      <c r="GTZ58" s="75"/>
      <c r="GUA58" s="75"/>
      <c r="GUB58" s="75"/>
      <c r="GUC58" s="75"/>
      <c r="GUD58" s="75"/>
      <c r="GUE58" s="75"/>
      <c r="GUF58" s="75"/>
      <c r="GUG58" s="75"/>
      <c r="GUH58" s="75"/>
      <c r="GUI58" s="75"/>
      <c r="GUJ58" s="75"/>
      <c r="GUK58" s="75"/>
      <c r="GUL58" s="75"/>
      <c r="GUM58" s="75"/>
      <c r="GUN58" s="75"/>
      <c r="GUO58" s="75"/>
      <c r="GUP58" s="75"/>
      <c r="GUQ58" s="75"/>
      <c r="GUR58" s="75"/>
      <c r="GUS58" s="75"/>
      <c r="GUT58" s="75"/>
      <c r="GUU58" s="75"/>
      <c r="GUV58" s="75"/>
      <c r="GUW58" s="75"/>
      <c r="GUX58" s="75"/>
      <c r="GUY58" s="75"/>
      <c r="GUZ58" s="75"/>
      <c r="GVA58" s="75"/>
      <c r="GVB58" s="75"/>
      <c r="GVC58" s="75"/>
      <c r="GVD58" s="75"/>
      <c r="GVE58" s="75"/>
      <c r="GVF58" s="75"/>
      <c r="GVG58" s="75"/>
      <c r="GVH58" s="75"/>
      <c r="GVI58" s="75"/>
      <c r="GVJ58" s="75"/>
      <c r="GVK58" s="75"/>
      <c r="GVL58" s="75"/>
      <c r="GVM58" s="75"/>
      <c r="GVN58" s="75"/>
      <c r="GVO58" s="75"/>
      <c r="GVP58" s="75"/>
      <c r="GVQ58" s="75"/>
      <c r="GVR58" s="75"/>
      <c r="GVS58" s="75"/>
      <c r="GVT58" s="75"/>
      <c r="GVU58" s="75"/>
      <c r="GVV58" s="75"/>
      <c r="GVW58" s="75"/>
      <c r="GVX58" s="75"/>
      <c r="GVY58" s="75"/>
      <c r="GVZ58" s="75"/>
      <c r="GWA58" s="75"/>
      <c r="GWB58" s="75"/>
      <c r="GWC58" s="75"/>
      <c r="GWD58" s="75"/>
      <c r="GWE58" s="75"/>
      <c r="GWF58" s="75"/>
      <c r="GWG58" s="75"/>
      <c r="GWH58" s="75"/>
      <c r="GWI58" s="75"/>
      <c r="GWJ58" s="75"/>
      <c r="GWK58" s="75"/>
      <c r="GWL58" s="75"/>
      <c r="GWM58" s="75"/>
      <c r="GWN58" s="75"/>
      <c r="GWO58" s="75"/>
      <c r="GWP58" s="75"/>
      <c r="GWQ58" s="75"/>
      <c r="GWR58" s="75"/>
      <c r="GWS58" s="75"/>
      <c r="GWT58" s="75"/>
      <c r="GWU58" s="75"/>
      <c r="GWV58" s="75"/>
      <c r="GWW58" s="75"/>
      <c r="GWX58" s="75"/>
      <c r="GWY58" s="75"/>
      <c r="GWZ58" s="75"/>
      <c r="GXA58" s="75"/>
      <c r="GXB58" s="75"/>
      <c r="GXC58" s="75"/>
      <c r="GXD58" s="75"/>
      <c r="GXE58" s="75"/>
      <c r="GXF58" s="75"/>
      <c r="GXG58" s="75"/>
      <c r="GXH58" s="75"/>
      <c r="GXI58" s="75"/>
      <c r="GXJ58" s="75"/>
      <c r="GXK58" s="75"/>
      <c r="GXL58" s="75"/>
      <c r="GXM58" s="75"/>
      <c r="GXN58" s="75"/>
      <c r="GXO58" s="75"/>
      <c r="GXP58" s="75"/>
      <c r="GXQ58" s="75"/>
      <c r="GXR58" s="75"/>
      <c r="GXS58" s="75"/>
      <c r="GXT58" s="75"/>
      <c r="GXU58" s="75"/>
      <c r="GXV58" s="75"/>
      <c r="GXW58" s="75"/>
      <c r="GXX58" s="75"/>
      <c r="GXY58" s="75"/>
      <c r="GXZ58" s="75"/>
      <c r="GYA58" s="75"/>
      <c r="GYB58" s="75"/>
      <c r="GYC58" s="75"/>
      <c r="GYD58" s="75"/>
      <c r="GYE58" s="75"/>
      <c r="GYF58" s="75"/>
      <c r="GYG58" s="75"/>
      <c r="GYH58" s="75"/>
      <c r="GYI58" s="75"/>
      <c r="GYJ58" s="75"/>
      <c r="GYK58" s="75"/>
      <c r="GYL58" s="75"/>
      <c r="GYM58" s="75"/>
      <c r="GYN58" s="75"/>
      <c r="GYO58" s="75"/>
      <c r="GYP58" s="75"/>
      <c r="GYQ58" s="75"/>
      <c r="GYR58" s="75"/>
      <c r="GYS58" s="75"/>
      <c r="GYT58" s="75"/>
      <c r="GYU58" s="75"/>
      <c r="GYV58" s="75"/>
      <c r="GYW58" s="75"/>
      <c r="GYX58" s="75"/>
      <c r="GYY58" s="75"/>
      <c r="GYZ58" s="75"/>
      <c r="GZA58" s="75"/>
      <c r="GZB58" s="75"/>
      <c r="GZC58" s="75"/>
      <c r="GZD58" s="75"/>
      <c r="GZE58" s="75"/>
      <c r="GZF58" s="75"/>
      <c r="GZG58" s="75"/>
      <c r="GZH58" s="75"/>
      <c r="GZI58" s="75"/>
      <c r="GZJ58" s="75"/>
      <c r="GZK58" s="75"/>
      <c r="GZL58" s="75"/>
      <c r="GZM58" s="75"/>
      <c r="GZN58" s="75"/>
      <c r="GZO58" s="75"/>
      <c r="GZP58" s="75"/>
      <c r="GZQ58" s="75"/>
      <c r="GZR58" s="75"/>
      <c r="GZS58" s="75"/>
      <c r="GZT58" s="75"/>
      <c r="GZU58" s="75"/>
      <c r="GZV58" s="75"/>
      <c r="GZW58" s="75"/>
      <c r="GZX58" s="75"/>
      <c r="GZY58" s="75"/>
      <c r="GZZ58" s="75"/>
      <c r="HAA58" s="75"/>
      <c r="HAB58" s="75"/>
      <c r="HAC58" s="75"/>
      <c r="HAD58" s="75"/>
      <c r="HAE58" s="75"/>
      <c r="HAF58" s="75"/>
      <c r="HAG58" s="75"/>
      <c r="HAH58" s="75"/>
      <c r="HAI58" s="75"/>
      <c r="HAJ58" s="75"/>
      <c r="HAK58" s="75"/>
      <c r="HAL58" s="75"/>
      <c r="HAM58" s="75"/>
      <c r="HAN58" s="75"/>
      <c r="HAO58" s="75"/>
      <c r="HAP58" s="75"/>
      <c r="HAQ58" s="75"/>
      <c r="HAR58" s="75"/>
      <c r="HAS58" s="75"/>
      <c r="HAT58" s="75"/>
      <c r="HAU58" s="75"/>
      <c r="HAV58" s="75"/>
      <c r="HAW58" s="75"/>
      <c r="HAX58" s="75"/>
      <c r="HAY58" s="75"/>
      <c r="HAZ58" s="75"/>
      <c r="HBA58" s="75"/>
      <c r="HBB58" s="75"/>
      <c r="HBC58" s="75"/>
      <c r="HBD58" s="75"/>
      <c r="HBE58" s="75"/>
      <c r="HBF58" s="75"/>
      <c r="HBG58" s="75"/>
      <c r="HBH58" s="75"/>
      <c r="HBI58" s="75"/>
      <c r="HBJ58" s="75"/>
      <c r="HBK58" s="75"/>
      <c r="HBL58" s="75"/>
      <c r="HBM58" s="75"/>
      <c r="HBN58" s="75"/>
      <c r="HBO58" s="75"/>
      <c r="HBP58" s="75"/>
      <c r="HBQ58" s="75"/>
      <c r="HBR58" s="75"/>
      <c r="HBS58" s="75"/>
      <c r="HBT58" s="75"/>
      <c r="HBU58" s="75"/>
      <c r="HBV58" s="75"/>
      <c r="HBW58" s="75"/>
      <c r="HBX58" s="75"/>
      <c r="HBY58" s="75"/>
      <c r="HBZ58" s="75"/>
      <c r="HCA58" s="75"/>
      <c r="HCB58" s="75"/>
      <c r="HCC58" s="75"/>
      <c r="HCD58" s="75"/>
      <c r="HCE58" s="75"/>
      <c r="HCF58" s="75"/>
      <c r="HCG58" s="75"/>
      <c r="HCH58" s="75"/>
      <c r="HCI58" s="75"/>
      <c r="HCJ58" s="75"/>
      <c r="HCK58" s="75"/>
      <c r="HCL58" s="75"/>
      <c r="HCM58" s="75"/>
      <c r="HCN58" s="75"/>
      <c r="HCO58" s="75"/>
      <c r="HCP58" s="75"/>
      <c r="HCQ58" s="75"/>
      <c r="HCR58" s="75"/>
      <c r="HCS58" s="75"/>
      <c r="HCT58" s="75"/>
      <c r="HCU58" s="75"/>
      <c r="HCV58" s="75"/>
      <c r="HCW58" s="75"/>
      <c r="HCX58" s="75"/>
      <c r="HCY58" s="75"/>
      <c r="HCZ58" s="75"/>
      <c r="HDA58" s="75"/>
      <c r="HDB58" s="75"/>
      <c r="HDC58" s="75"/>
      <c r="HDD58" s="75"/>
      <c r="HDE58" s="75"/>
      <c r="HDF58" s="75"/>
      <c r="HDG58" s="75"/>
      <c r="HDH58" s="75"/>
      <c r="HDI58" s="75"/>
      <c r="HDJ58" s="75"/>
      <c r="HDK58" s="75"/>
      <c r="HDL58" s="75"/>
      <c r="HDM58" s="75"/>
      <c r="HDN58" s="75"/>
      <c r="HDO58" s="75"/>
      <c r="HDP58" s="75"/>
      <c r="HDQ58" s="75"/>
      <c r="HDR58" s="75"/>
      <c r="HDS58" s="75"/>
      <c r="HDT58" s="75"/>
      <c r="HDU58" s="75"/>
      <c r="HDV58" s="75"/>
      <c r="HDW58" s="75"/>
      <c r="HDX58" s="75"/>
      <c r="HDY58" s="75"/>
      <c r="HDZ58" s="75"/>
      <c r="HEA58" s="75"/>
      <c r="HEB58" s="75"/>
      <c r="HEC58" s="75"/>
      <c r="HED58" s="75"/>
      <c r="HEE58" s="75"/>
      <c r="HEF58" s="75"/>
      <c r="HEG58" s="75"/>
      <c r="HEH58" s="75"/>
      <c r="HEI58" s="75"/>
      <c r="HEJ58" s="75"/>
      <c r="HEK58" s="75"/>
      <c r="HEL58" s="75"/>
      <c r="HEM58" s="75"/>
      <c r="HEN58" s="75"/>
      <c r="HEO58" s="75"/>
      <c r="HEP58" s="75"/>
      <c r="HEQ58" s="75"/>
      <c r="HER58" s="75"/>
      <c r="HES58" s="75"/>
      <c r="HET58" s="75"/>
      <c r="HEU58" s="75"/>
      <c r="HEV58" s="75"/>
      <c r="HEW58" s="75"/>
      <c r="HEX58" s="75"/>
      <c r="HEY58" s="75"/>
      <c r="HEZ58" s="75"/>
      <c r="HFA58" s="75"/>
      <c r="HFB58" s="75"/>
      <c r="HFC58" s="75"/>
      <c r="HFD58" s="75"/>
      <c r="HFE58" s="75"/>
      <c r="HFF58" s="75"/>
      <c r="HFG58" s="75"/>
      <c r="HFH58" s="75"/>
      <c r="HFI58" s="75"/>
      <c r="HFJ58" s="75"/>
      <c r="HFK58" s="75"/>
      <c r="HFL58" s="75"/>
      <c r="HFM58" s="75"/>
      <c r="HFN58" s="75"/>
      <c r="HFO58" s="75"/>
      <c r="HFP58" s="75"/>
      <c r="HFQ58" s="75"/>
      <c r="HFR58" s="75"/>
      <c r="HFS58" s="75"/>
      <c r="HFT58" s="75"/>
      <c r="HFU58" s="75"/>
      <c r="HFV58" s="75"/>
      <c r="HFW58" s="75"/>
      <c r="HFX58" s="75"/>
      <c r="HFY58" s="75"/>
      <c r="HFZ58" s="75"/>
      <c r="HGA58" s="75"/>
      <c r="HGB58" s="75"/>
      <c r="HGC58" s="75"/>
      <c r="HGD58" s="75"/>
      <c r="HGE58" s="75"/>
      <c r="HGF58" s="75"/>
      <c r="HGG58" s="75"/>
      <c r="HGH58" s="75"/>
      <c r="HGI58" s="75"/>
      <c r="HGJ58" s="75"/>
      <c r="HGK58" s="75"/>
      <c r="HGL58" s="75"/>
      <c r="HGM58" s="75"/>
      <c r="HGN58" s="75"/>
      <c r="HGO58" s="75"/>
      <c r="HGP58" s="75"/>
      <c r="HGQ58" s="75"/>
      <c r="HGR58" s="75"/>
      <c r="HGS58" s="75"/>
      <c r="HGT58" s="75"/>
      <c r="HGU58" s="75"/>
      <c r="HGV58" s="75"/>
      <c r="HGW58" s="75"/>
      <c r="HGX58" s="75"/>
      <c r="HGY58" s="75"/>
      <c r="HGZ58" s="75"/>
      <c r="HHA58" s="75"/>
      <c r="HHB58" s="75"/>
      <c r="HHC58" s="75"/>
      <c r="HHD58" s="75"/>
      <c r="HHE58" s="75"/>
      <c r="HHF58" s="75"/>
      <c r="HHG58" s="75"/>
      <c r="HHH58" s="75"/>
      <c r="HHI58" s="75"/>
      <c r="HHJ58" s="75"/>
      <c r="HHK58" s="75"/>
      <c r="HHL58" s="75"/>
      <c r="HHM58" s="75"/>
      <c r="HHN58" s="75"/>
      <c r="HHO58" s="75"/>
      <c r="HHP58" s="75"/>
      <c r="HHQ58" s="75"/>
      <c r="HHR58" s="75"/>
      <c r="HHS58" s="75"/>
      <c r="HHT58" s="75"/>
      <c r="HHU58" s="75"/>
      <c r="HHV58" s="75"/>
      <c r="HHW58" s="75"/>
      <c r="HHX58" s="75"/>
      <c r="HHY58" s="75"/>
      <c r="HHZ58" s="75"/>
      <c r="HIA58" s="75"/>
      <c r="HIB58" s="75"/>
      <c r="HIC58" s="75"/>
      <c r="HID58" s="75"/>
      <c r="HIE58" s="75"/>
      <c r="HIF58" s="75"/>
      <c r="HIG58" s="75"/>
      <c r="HIH58" s="75"/>
      <c r="HII58" s="75"/>
      <c r="HIJ58" s="75"/>
      <c r="HIK58" s="75"/>
      <c r="HIL58" s="75"/>
      <c r="HIM58" s="75"/>
      <c r="HIN58" s="75"/>
      <c r="HIO58" s="75"/>
      <c r="HIP58" s="75"/>
      <c r="HIQ58" s="75"/>
      <c r="HIR58" s="75"/>
      <c r="HIS58" s="75"/>
      <c r="HIT58" s="75"/>
      <c r="HIU58" s="75"/>
      <c r="HIV58" s="75"/>
      <c r="HIW58" s="75"/>
      <c r="HIX58" s="75"/>
      <c r="HIY58" s="75"/>
      <c r="HIZ58" s="75"/>
      <c r="HJA58" s="75"/>
      <c r="HJB58" s="75"/>
      <c r="HJC58" s="75"/>
      <c r="HJD58" s="75"/>
      <c r="HJE58" s="75"/>
      <c r="HJF58" s="75"/>
      <c r="HJG58" s="75"/>
      <c r="HJH58" s="75"/>
      <c r="HJI58" s="75"/>
      <c r="HJJ58" s="75"/>
      <c r="HJK58" s="75"/>
      <c r="HJL58" s="75"/>
      <c r="HJM58" s="75"/>
      <c r="HJN58" s="75"/>
      <c r="HJO58" s="75"/>
      <c r="HJP58" s="75"/>
      <c r="HJQ58" s="75"/>
      <c r="HJR58" s="75"/>
      <c r="HJS58" s="75"/>
      <c r="HJT58" s="75"/>
      <c r="HJU58" s="75"/>
      <c r="HJV58" s="75"/>
      <c r="HJW58" s="75"/>
      <c r="HJX58" s="75"/>
      <c r="HJY58" s="75"/>
      <c r="HJZ58" s="75"/>
      <c r="HKA58" s="75"/>
      <c r="HKB58" s="75"/>
      <c r="HKC58" s="75"/>
      <c r="HKD58" s="75"/>
      <c r="HKE58" s="75"/>
      <c r="HKF58" s="75"/>
      <c r="HKG58" s="75"/>
      <c r="HKH58" s="75"/>
      <c r="HKI58" s="75"/>
      <c r="HKJ58" s="75"/>
      <c r="HKK58" s="75"/>
      <c r="HKL58" s="75"/>
      <c r="HKM58" s="75"/>
      <c r="HKN58" s="75"/>
      <c r="HKO58" s="75"/>
      <c r="HKP58" s="75"/>
      <c r="HKQ58" s="75"/>
      <c r="HKR58" s="75"/>
      <c r="HKS58" s="75"/>
      <c r="HKT58" s="75"/>
      <c r="HKU58" s="75"/>
      <c r="HKV58" s="75"/>
      <c r="HKW58" s="75"/>
      <c r="HKX58" s="75"/>
      <c r="HKY58" s="75"/>
      <c r="HKZ58" s="75"/>
      <c r="HLA58" s="75"/>
      <c r="HLB58" s="75"/>
      <c r="HLC58" s="75"/>
      <c r="HLD58" s="75"/>
      <c r="HLE58" s="75"/>
      <c r="HLF58" s="75"/>
      <c r="HLG58" s="75"/>
      <c r="HLH58" s="75"/>
      <c r="HLI58" s="75"/>
      <c r="HLJ58" s="75"/>
      <c r="HLK58" s="75"/>
      <c r="HLL58" s="75"/>
      <c r="HLM58" s="75"/>
      <c r="HLN58" s="75"/>
      <c r="HLO58" s="75"/>
      <c r="HLP58" s="75"/>
      <c r="HLQ58" s="75"/>
      <c r="HLR58" s="75"/>
      <c r="HLS58" s="75"/>
      <c r="HLT58" s="75"/>
      <c r="HLU58" s="75"/>
      <c r="HLV58" s="75"/>
      <c r="HLW58" s="75"/>
      <c r="HLX58" s="75"/>
      <c r="HLY58" s="75"/>
      <c r="HLZ58" s="75"/>
      <c r="HMA58" s="75"/>
      <c r="HMB58" s="75"/>
      <c r="HMC58" s="75"/>
      <c r="HMD58" s="75"/>
      <c r="HME58" s="75"/>
      <c r="HMF58" s="75"/>
      <c r="HMG58" s="75"/>
      <c r="HMH58" s="75"/>
      <c r="HMI58" s="75"/>
      <c r="HMJ58" s="75"/>
      <c r="HMK58" s="75"/>
      <c r="HML58" s="75"/>
      <c r="HMM58" s="75"/>
      <c r="HMN58" s="75"/>
      <c r="HMO58" s="75"/>
      <c r="HMP58" s="75"/>
      <c r="HMQ58" s="75"/>
      <c r="HMR58" s="75"/>
      <c r="HMS58" s="75"/>
      <c r="HMT58" s="75"/>
      <c r="HMU58" s="75"/>
      <c r="HMV58" s="75"/>
      <c r="HMW58" s="75"/>
      <c r="HMX58" s="75"/>
      <c r="HMY58" s="75"/>
      <c r="HMZ58" s="75"/>
      <c r="HNA58" s="75"/>
      <c r="HNB58" s="75"/>
      <c r="HNC58" s="75"/>
      <c r="HND58" s="75"/>
      <c r="HNE58" s="75"/>
      <c r="HNF58" s="75"/>
      <c r="HNG58" s="75"/>
      <c r="HNH58" s="75"/>
      <c r="HNI58" s="75"/>
      <c r="HNJ58" s="75"/>
      <c r="HNK58" s="75"/>
      <c r="HNL58" s="75"/>
      <c r="HNM58" s="75"/>
      <c r="HNN58" s="75"/>
      <c r="HNO58" s="75"/>
      <c r="HNP58" s="75"/>
      <c r="HNQ58" s="75"/>
      <c r="HNR58" s="75"/>
      <c r="HNS58" s="75"/>
      <c r="HNT58" s="75"/>
      <c r="HNU58" s="75"/>
      <c r="HNV58" s="75"/>
      <c r="HNW58" s="75"/>
      <c r="HNX58" s="75"/>
      <c r="HNY58" s="75"/>
      <c r="HNZ58" s="75"/>
      <c r="HOA58" s="75"/>
      <c r="HOB58" s="75"/>
      <c r="HOC58" s="75"/>
      <c r="HOD58" s="75"/>
      <c r="HOE58" s="75"/>
      <c r="HOF58" s="75"/>
      <c r="HOG58" s="75"/>
      <c r="HOH58" s="75"/>
      <c r="HOI58" s="75"/>
      <c r="HOJ58" s="75"/>
      <c r="HOK58" s="75"/>
      <c r="HOL58" s="75"/>
      <c r="HOM58" s="75"/>
      <c r="HON58" s="75"/>
      <c r="HOO58" s="75"/>
      <c r="HOP58" s="75"/>
      <c r="HOQ58" s="75"/>
      <c r="HOR58" s="75"/>
      <c r="HOS58" s="75"/>
      <c r="HOT58" s="75"/>
      <c r="HOU58" s="75"/>
      <c r="HOV58" s="75"/>
      <c r="HOW58" s="75"/>
      <c r="HOX58" s="75"/>
      <c r="HOY58" s="75"/>
      <c r="HOZ58" s="75"/>
      <c r="HPA58" s="75"/>
      <c r="HPB58" s="75"/>
      <c r="HPC58" s="75"/>
      <c r="HPD58" s="75"/>
      <c r="HPE58" s="75"/>
      <c r="HPF58" s="75"/>
      <c r="HPG58" s="75"/>
      <c r="HPH58" s="75"/>
      <c r="HPI58" s="75"/>
      <c r="HPJ58" s="75"/>
      <c r="HPK58" s="75"/>
      <c r="HPL58" s="75"/>
      <c r="HPM58" s="75"/>
      <c r="HPN58" s="75"/>
      <c r="HPO58" s="75"/>
      <c r="HPP58" s="75"/>
      <c r="HPQ58" s="75"/>
      <c r="HPR58" s="75"/>
      <c r="HPS58" s="75"/>
      <c r="HPT58" s="75"/>
      <c r="HPU58" s="75"/>
      <c r="HPV58" s="75"/>
      <c r="HPW58" s="75"/>
      <c r="HPX58" s="75"/>
      <c r="HPY58" s="75"/>
      <c r="HPZ58" s="75"/>
      <c r="HQA58" s="75"/>
      <c r="HQB58" s="75"/>
      <c r="HQC58" s="75"/>
      <c r="HQD58" s="75"/>
      <c r="HQE58" s="75"/>
      <c r="HQF58" s="75"/>
      <c r="HQG58" s="75"/>
      <c r="HQH58" s="75"/>
      <c r="HQI58" s="75"/>
      <c r="HQJ58" s="75"/>
      <c r="HQK58" s="75"/>
      <c r="HQL58" s="75"/>
      <c r="HQM58" s="75"/>
      <c r="HQN58" s="75"/>
      <c r="HQO58" s="75"/>
      <c r="HQP58" s="75"/>
      <c r="HQQ58" s="75"/>
      <c r="HQR58" s="75"/>
      <c r="HQS58" s="75"/>
      <c r="HQT58" s="75"/>
      <c r="HQU58" s="75"/>
      <c r="HQV58" s="75"/>
      <c r="HQW58" s="75"/>
      <c r="HQX58" s="75"/>
      <c r="HQY58" s="75"/>
      <c r="HQZ58" s="75"/>
      <c r="HRA58" s="75"/>
      <c r="HRB58" s="75"/>
      <c r="HRC58" s="75"/>
      <c r="HRD58" s="75"/>
      <c r="HRE58" s="75"/>
      <c r="HRF58" s="75"/>
      <c r="HRG58" s="75"/>
      <c r="HRH58" s="75"/>
      <c r="HRI58" s="75"/>
      <c r="HRJ58" s="75"/>
      <c r="HRK58" s="75"/>
      <c r="HRL58" s="75"/>
      <c r="HRM58" s="75"/>
      <c r="HRN58" s="75"/>
      <c r="HRO58" s="75"/>
      <c r="HRP58" s="75"/>
      <c r="HRQ58" s="75"/>
      <c r="HRR58" s="75"/>
      <c r="HRS58" s="75"/>
      <c r="HRT58" s="75"/>
      <c r="HRU58" s="75"/>
      <c r="HRV58" s="75"/>
      <c r="HRW58" s="75"/>
      <c r="HRX58" s="75"/>
      <c r="HRY58" s="75"/>
      <c r="HRZ58" s="75"/>
      <c r="HSA58" s="75"/>
      <c r="HSB58" s="75"/>
      <c r="HSC58" s="75"/>
      <c r="HSD58" s="75"/>
      <c r="HSE58" s="75"/>
      <c r="HSF58" s="75"/>
      <c r="HSG58" s="75"/>
      <c r="HSH58" s="75"/>
      <c r="HSI58" s="75"/>
      <c r="HSJ58" s="75"/>
      <c r="HSK58" s="75"/>
      <c r="HSL58" s="75"/>
      <c r="HSM58" s="75"/>
      <c r="HSN58" s="75"/>
      <c r="HSO58" s="75"/>
      <c r="HSP58" s="75"/>
      <c r="HSQ58" s="75"/>
      <c r="HSR58" s="75"/>
      <c r="HSS58" s="75"/>
      <c r="HST58" s="75"/>
      <c r="HSU58" s="75"/>
      <c r="HSV58" s="75"/>
      <c r="HSW58" s="75"/>
      <c r="HSX58" s="75"/>
      <c r="HSY58" s="75"/>
      <c r="HSZ58" s="75"/>
      <c r="HTA58" s="75"/>
      <c r="HTB58" s="75"/>
      <c r="HTC58" s="75"/>
      <c r="HTD58" s="75"/>
      <c r="HTE58" s="75"/>
      <c r="HTF58" s="75"/>
      <c r="HTG58" s="75"/>
      <c r="HTH58" s="75"/>
      <c r="HTI58" s="75"/>
      <c r="HTJ58" s="75"/>
      <c r="HTK58" s="75"/>
      <c r="HTL58" s="75"/>
      <c r="HTM58" s="75"/>
      <c r="HTN58" s="75"/>
      <c r="HTO58" s="75"/>
      <c r="HTP58" s="75"/>
      <c r="HTQ58" s="75"/>
      <c r="HTR58" s="75"/>
      <c r="HTS58" s="75"/>
      <c r="HTT58" s="75"/>
      <c r="HTU58" s="75"/>
      <c r="HTV58" s="75"/>
      <c r="HTW58" s="75"/>
      <c r="HTX58" s="75"/>
      <c r="HTY58" s="75"/>
      <c r="HTZ58" s="75"/>
      <c r="HUA58" s="75"/>
      <c r="HUB58" s="75"/>
      <c r="HUC58" s="75"/>
      <c r="HUD58" s="75"/>
      <c r="HUE58" s="75"/>
      <c r="HUF58" s="75"/>
      <c r="HUG58" s="75"/>
      <c r="HUH58" s="75"/>
      <c r="HUI58" s="75"/>
      <c r="HUJ58" s="75"/>
      <c r="HUK58" s="75"/>
      <c r="HUL58" s="75"/>
      <c r="HUM58" s="75"/>
      <c r="HUN58" s="75"/>
      <c r="HUO58" s="75"/>
      <c r="HUP58" s="75"/>
      <c r="HUQ58" s="75"/>
      <c r="HUR58" s="75"/>
      <c r="HUS58" s="75"/>
      <c r="HUT58" s="75"/>
      <c r="HUU58" s="75"/>
      <c r="HUV58" s="75"/>
      <c r="HUW58" s="75"/>
      <c r="HUX58" s="75"/>
      <c r="HUY58" s="75"/>
      <c r="HUZ58" s="75"/>
      <c r="HVA58" s="75"/>
      <c r="HVB58" s="75"/>
      <c r="HVC58" s="75"/>
      <c r="HVD58" s="75"/>
      <c r="HVE58" s="75"/>
      <c r="HVF58" s="75"/>
      <c r="HVG58" s="75"/>
      <c r="HVH58" s="75"/>
      <c r="HVI58" s="75"/>
      <c r="HVJ58" s="75"/>
      <c r="HVK58" s="75"/>
      <c r="HVL58" s="75"/>
      <c r="HVM58" s="75"/>
      <c r="HVN58" s="75"/>
      <c r="HVO58" s="75"/>
      <c r="HVP58" s="75"/>
      <c r="HVQ58" s="75"/>
      <c r="HVR58" s="75"/>
      <c r="HVS58" s="75"/>
      <c r="HVT58" s="75"/>
      <c r="HVU58" s="75"/>
      <c r="HVV58" s="75"/>
      <c r="HVW58" s="75"/>
      <c r="HVX58" s="75"/>
      <c r="HVY58" s="75"/>
      <c r="HVZ58" s="75"/>
      <c r="HWA58" s="75"/>
      <c r="HWB58" s="75"/>
      <c r="HWC58" s="75"/>
      <c r="HWD58" s="75"/>
      <c r="HWE58" s="75"/>
      <c r="HWF58" s="75"/>
      <c r="HWG58" s="75"/>
      <c r="HWH58" s="75"/>
      <c r="HWI58" s="75"/>
      <c r="HWJ58" s="75"/>
      <c r="HWK58" s="75"/>
      <c r="HWL58" s="75"/>
      <c r="HWM58" s="75"/>
      <c r="HWN58" s="75"/>
      <c r="HWO58" s="75"/>
      <c r="HWP58" s="75"/>
      <c r="HWQ58" s="75"/>
      <c r="HWR58" s="75"/>
      <c r="HWS58" s="75"/>
      <c r="HWT58" s="75"/>
      <c r="HWU58" s="75"/>
      <c r="HWV58" s="75"/>
      <c r="HWW58" s="75"/>
      <c r="HWX58" s="75"/>
      <c r="HWY58" s="75"/>
      <c r="HWZ58" s="75"/>
      <c r="HXA58" s="75"/>
      <c r="HXB58" s="75"/>
      <c r="HXC58" s="75"/>
      <c r="HXD58" s="75"/>
      <c r="HXE58" s="75"/>
      <c r="HXF58" s="75"/>
      <c r="HXG58" s="75"/>
      <c r="HXH58" s="75"/>
      <c r="HXI58" s="75"/>
      <c r="HXJ58" s="75"/>
      <c r="HXK58" s="75"/>
      <c r="HXL58" s="75"/>
      <c r="HXM58" s="75"/>
      <c r="HXN58" s="75"/>
      <c r="HXO58" s="75"/>
      <c r="HXP58" s="75"/>
      <c r="HXQ58" s="75"/>
      <c r="HXR58" s="75"/>
      <c r="HXS58" s="75"/>
      <c r="HXT58" s="75"/>
      <c r="HXU58" s="75"/>
      <c r="HXV58" s="75"/>
      <c r="HXW58" s="75"/>
      <c r="HXX58" s="75"/>
      <c r="HXY58" s="75"/>
      <c r="HXZ58" s="75"/>
      <c r="HYA58" s="75"/>
      <c r="HYB58" s="75"/>
      <c r="HYC58" s="75"/>
      <c r="HYD58" s="75"/>
      <c r="HYE58" s="75"/>
      <c r="HYF58" s="75"/>
      <c r="HYG58" s="75"/>
      <c r="HYH58" s="75"/>
      <c r="HYI58" s="75"/>
      <c r="HYJ58" s="75"/>
      <c r="HYK58" s="75"/>
      <c r="HYL58" s="75"/>
      <c r="HYM58" s="75"/>
      <c r="HYN58" s="75"/>
      <c r="HYO58" s="75"/>
      <c r="HYP58" s="75"/>
      <c r="HYQ58" s="75"/>
      <c r="HYR58" s="75"/>
      <c r="HYS58" s="75"/>
      <c r="HYT58" s="75"/>
      <c r="HYU58" s="75"/>
      <c r="HYV58" s="75"/>
      <c r="HYW58" s="75"/>
      <c r="HYX58" s="75"/>
      <c r="HYY58" s="75"/>
      <c r="HYZ58" s="75"/>
      <c r="HZA58" s="75"/>
      <c r="HZB58" s="75"/>
      <c r="HZC58" s="75"/>
      <c r="HZD58" s="75"/>
      <c r="HZE58" s="75"/>
      <c r="HZF58" s="75"/>
      <c r="HZG58" s="75"/>
      <c r="HZH58" s="75"/>
      <c r="HZI58" s="75"/>
      <c r="HZJ58" s="75"/>
      <c r="HZK58" s="75"/>
      <c r="HZL58" s="75"/>
      <c r="HZM58" s="75"/>
      <c r="HZN58" s="75"/>
      <c r="HZO58" s="75"/>
      <c r="HZP58" s="75"/>
      <c r="HZQ58" s="75"/>
      <c r="HZR58" s="75"/>
      <c r="HZS58" s="75"/>
      <c r="HZT58" s="75"/>
      <c r="HZU58" s="75"/>
      <c r="HZV58" s="75"/>
      <c r="HZW58" s="75"/>
      <c r="HZX58" s="75"/>
      <c r="HZY58" s="75"/>
      <c r="HZZ58" s="75"/>
      <c r="IAA58" s="75"/>
      <c r="IAB58" s="75"/>
      <c r="IAC58" s="75"/>
      <c r="IAD58" s="75"/>
      <c r="IAE58" s="75"/>
      <c r="IAF58" s="75"/>
      <c r="IAG58" s="75"/>
      <c r="IAH58" s="75"/>
      <c r="IAI58" s="75"/>
      <c r="IAJ58" s="75"/>
      <c r="IAK58" s="75"/>
      <c r="IAL58" s="75"/>
      <c r="IAM58" s="75"/>
      <c r="IAN58" s="75"/>
      <c r="IAO58" s="75"/>
      <c r="IAP58" s="75"/>
      <c r="IAQ58" s="75"/>
      <c r="IAR58" s="75"/>
      <c r="IAS58" s="75"/>
      <c r="IAT58" s="75"/>
      <c r="IAU58" s="75"/>
      <c r="IAV58" s="75"/>
      <c r="IAW58" s="75"/>
      <c r="IAX58" s="75"/>
      <c r="IAY58" s="75"/>
      <c r="IAZ58" s="75"/>
      <c r="IBA58" s="75"/>
      <c r="IBB58" s="75"/>
      <c r="IBC58" s="75"/>
      <c r="IBD58" s="75"/>
      <c r="IBE58" s="75"/>
      <c r="IBF58" s="75"/>
      <c r="IBG58" s="75"/>
      <c r="IBH58" s="75"/>
      <c r="IBI58" s="75"/>
      <c r="IBJ58" s="75"/>
      <c r="IBK58" s="75"/>
      <c r="IBL58" s="75"/>
      <c r="IBM58" s="75"/>
      <c r="IBN58" s="75"/>
      <c r="IBO58" s="75"/>
      <c r="IBP58" s="75"/>
      <c r="IBQ58" s="75"/>
      <c r="IBR58" s="75"/>
      <c r="IBS58" s="75"/>
      <c r="IBT58" s="75"/>
      <c r="IBU58" s="75"/>
      <c r="IBV58" s="75"/>
      <c r="IBW58" s="75"/>
      <c r="IBX58" s="75"/>
      <c r="IBY58" s="75"/>
      <c r="IBZ58" s="75"/>
      <c r="ICA58" s="75"/>
      <c r="ICB58" s="75"/>
      <c r="ICC58" s="75"/>
      <c r="ICD58" s="75"/>
      <c r="ICE58" s="75"/>
      <c r="ICF58" s="75"/>
      <c r="ICG58" s="75"/>
      <c r="ICH58" s="75"/>
      <c r="ICI58" s="75"/>
      <c r="ICJ58" s="75"/>
      <c r="ICK58" s="75"/>
      <c r="ICL58" s="75"/>
      <c r="ICM58" s="75"/>
      <c r="ICN58" s="75"/>
      <c r="ICO58" s="75"/>
      <c r="ICP58" s="75"/>
      <c r="ICQ58" s="75"/>
      <c r="ICR58" s="75"/>
      <c r="ICS58" s="75"/>
      <c r="ICT58" s="75"/>
      <c r="ICU58" s="75"/>
      <c r="ICV58" s="75"/>
      <c r="ICW58" s="75"/>
      <c r="ICX58" s="75"/>
      <c r="ICY58" s="75"/>
      <c r="ICZ58" s="75"/>
      <c r="IDA58" s="75"/>
      <c r="IDB58" s="75"/>
      <c r="IDC58" s="75"/>
      <c r="IDD58" s="75"/>
      <c r="IDE58" s="75"/>
      <c r="IDF58" s="75"/>
      <c r="IDG58" s="75"/>
      <c r="IDH58" s="75"/>
      <c r="IDI58" s="75"/>
      <c r="IDJ58" s="75"/>
      <c r="IDK58" s="75"/>
      <c r="IDL58" s="75"/>
      <c r="IDM58" s="75"/>
      <c r="IDN58" s="75"/>
      <c r="IDO58" s="75"/>
      <c r="IDP58" s="75"/>
      <c r="IDQ58" s="75"/>
      <c r="IDR58" s="75"/>
      <c r="IDS58" s="75"/>
      <c r="IDT58" s="75"/>
      <c r="IDU58" s="75"/>
      <c r="IDV58" s="75"/>
      <c r="IDW58" s="75"/>
      <c r="IDX58" s="75"/>
      <c r="IDY58" s="75"/>
      <c r="IDZ58" s="75"/>
      <c r="IEA58" s="75"/>
      <c r="IEB58" s="75"/>
      <c r="IEC58" s="75"/>
      <c r="IED58" s="75"/>
      <c r="IEE58" s="75"/>
      <c r="IEF58" s="75"/>
      <c r="IEG58" s="75"/>
      <c r="IEH58" s="75"/>
      <c r="IEI58" s="75"/>
      <c r="IEJ58" s="75"/>
      <c r="IEK58" s="75"/>
      <c r="IEL58" s="75"/>
      <c r="IEM58" s="75"/>
      <c r="IEN58" s="75"/>
      <c r="IEO58" s="75"/>
      <c r="IEP58" s="75"/>
      <c r="IEQ58" s="75"/>
      <c r="IER58" s="75"/>
      <c r="IES58" s="75"/>
      <c r="IET58" s="75"/>
      <c r="IEU58" s="75"/>
      <c r="IEV58" s="75"/>
      <c r="IEW58" s="75"/>
      <c r="IEX58" s="75"/>
      <c r="IEY58" s="75"/>
      <c r="IEZ58" s="75"/>
      <c r="IFA58" s="75"/>
      <c r="IFB58" s="75"/>
      <c r="IFC58" s="75"/>
      <c r="IFD58" s="75"/>
      <c r="IFE58" s="75"/>
      <c r="IFF58" s="75"/>
      <c r="IFG58" s="75"/>
      <c r="IFH58" s="75"/>
      <c r="IFI58" s="75"/>
      <c r="IFJ58" s="75"/>
      <c r="IFK58" s="75"/>
      <c r="IFL58" s="75"/>
      <c r="IFM58" s="75"/>
      <c r="IFN58" s="75"/>
      <c r="IFO58" s="75"/>
      <c r="IFP58" s="75"/>
      <c r="IFQ58" s="75"/>
      <c r="IFR58" s="75"/>
      <c r="IFS58" s="75"/>
      <c r="IFT58" s="75"/>
      <c r="IFU58" s="75"/>
      <c r="IFV58" s="75"/>
      <c r="IFW58" s="75"/>
      <c r="IFX58" s="75"/>
      <c r="IFY58" s="75"/>
      <c r="IFZ58" s="75"/>
      <c r="IGA58" s="75"/>
      <c r="IGB58" s="75"/>
      <c r="IGC58" s="75"/>
      <c r="IGD58" s="75"/>
      <c r="IGE58" s="75"/>
      <c r="IGF58" s="75"/>
      <c r="IGG58" s="75"/>
      <c r="IGH58" s="75"/>
      <c r="IGI58" s="75"/>
      <c r="IGJ58" s="75"/>
      <c r="IGK58" s="75"/>
      <c r="IGL58" s="75"/>
      <c r="IGM58" s="75"/>
      <c r="IGN58" s="75"/>
      <c r="IGO58" s="75"/>
      <c r="IGP58" s="75"/>
      <c r="IGQ58" s="75"/>
      <c r="IGR58" s="75"/>
      <c r="IGS58" s="75"/>
      <c r="IGT58" s="75"/>
      <c r="IGU58" s="75"/>
      <c r="IGV58" s="75"/>
      <c r="IGW58" s="75"/>
      <c r="IGX58" s="75"/>
      <c r="IGY58" s="75"/>
      <c r="IGZ58" s="75"/>
      <c r="IHA58" s="75"/>
      <c r="IHB58" s="75"/>
      <c r="IHC58" s="75"/>
      <c r="IHD58" s="75"/>
      <c r="IHE58" s="75"/>
      <c r="IHF58" s="75"/>
      <c r="IHG58" s="75"/>
      <c r="IHH58" s="75"/>
      <c r="IHI58" s="75"/>
      <c r="IHJ58" s="75"/>
      <c r="IHK58" s="75"/>
      <c r="IHL58" s="75"/>
      <c r="IHM58" s="75"/>
      <c r="IHN58" s="75"/>
      <c r="IHO58" s="75"/>
      <c r="IHP58" s="75"/>
      <c r="IHQ58" s="75"/>
      <c r="IHR58" s="75"/>
      <c r="IHS58" s="75"/>
      <c r="IHT58" s="75"/>
      <c r="IHU58" s="75"/>
      <c r="IHV58" s="75"/>
      <c r="IHW58" s="75"/>
      <c r="IHX58" s="75"/>
      <c r="IHY58" s="75"/>
      <c r="IHZ58" s="75"/>
      <c r="IIA58" s="75"/>
      <c r="IIB58" s="75"/>
      <c r="IIC58" s="75"/>
      <c r="IID58" s="75"/>
      <c r="IIE58" s="75"/>
      <c r="IIF58" s="75"/>
      <c r="IIG58" s="75"/>
      <c r="IIH58" s="75"/>
      <c r="III58" s="75"/>
      <c r="IIJ58" s="75"/>
      <c r="IIK58" s="75"/>
      <c r="IIL58" s="75"/>
      <c r="IIM58" s="75"/>
      <c r="IIN58" s="75"/>
      <c r="IIO58" s="75"/>
      <c r="IIP58" s="75"/>
      <c r="IIQ58" s="75"/>
      <c r="IIR58" s="75"/>
      <c r="IIS58" s="75"/>
      <c r="IIT58" s="75"/>
      <c r="IIU58" s="75"/>
      <c r="IIV58" s="75"/>
      <c r="IIW58" s="75"/>
      <c r="IIX58" s="75"/>
      <c r="IIY58" s="75"/>
      <c r="IIZ58" s="75"/>
      <c r="IJA58" s="75"/>
      <c r="IJB58" s="75"/>
      <c r="IJC58" s="75"/>
      <c r="IJD58" s="75"/>
      <c r="IJE58" s="75"/>
      <c r="IJF58" s="75"/>
      <c r="IJG58" s="75"/>
      <c r="IJH58" s="75"/>
      <c r="IJI58" s="75"/>
      <c r="IJJ58" s="75"/>
      <c r="IJK58" s="75"/>
      <c r="IJL58" s="75"/>
      <c r="IJM58" s="75"/>
      <c r="IJN58" s="75"/>
      <c r="IJO58" s="75"/>
      <c r="IJP58" s="75"/>
      <c r="IJQ58" s="75"/>
      <c r="IJR58" s="75"/>
      <c r="IJS58" s="75"/>
      <c r="IJT58" s="75"/>
      <c r="IJU58" s="75"/>
      <c r="IJV58" s="75"/>
      <c r="IJW58" s="75"/>
      <c r="IJX58" s="75"/>
      <c r="IJY58" s="75"/>
      <c r="IJZ58" s="75"/>
      <c r="IKA58" s="75"/>
      <c r="IKB58" s="75"/>
      <c r="IKC58" s="75"/>
      <c r="IKD58" s="75"/>
      <c r="IKE58" s="75"/>
      <c r="IKF58" s="75"/>
      <c r="IKG58" s="75"/>
      <c r="IKH58" s="75"/>
      <c r="IKI58" s="75"/>
      <c r="IKJ58" s="75"/>
      <c r="IKK58" s="75"/>
      <c r="IKL58" s="75"/>
      <c r="IKM58" s="75"/>
      <c r="IKN58" s="75"/>
      <c r="IKO58" s="75"/>
      <c r="IKP58" s="75"/>
      <c r="IKQ58" s="75"/>
      <c r="IKR58" s="75"/>
      <c r="IKS58" s="75"/>
      <c r="IKT58" s="75"/>
      <c r="IKU58" s="75"/>
      <c r="IKV58" s="75"/>
      <c r="IKW58" s="75"/>
      <c r="IKX58" s="75"/>
      <c r="IKY58" s="75"/>
      <c r="IKZ58" s="75"/>
      <c r="ILA58" s="75"/>
      <c r="ILB58" s="75"/>
      <c r="ILC58" s="75"/>
      <c r="ILD58" s="75"/>
      <c r="ILE58" s="75"/>
      <c r="ILF58" s="75"/>
      <c r="ILG58" s="75"/>
      <c r="ILH58" s="75"/>
      <c r="ILI58" s="75"/>
      <c r="ILJ58" s="75"/>
      <c r="ILK58" s="75"/>
      <c r="ILL58" s="75"/>
      <c r="ILM58" s="75"/>
      <c r="ILN58" s="75"/>
      <c r="ILO58" s="75"/>
      <c r="ILP58" s="75"/>
      <c r="ILQ58" s="75"/>
      <c r="ILR58" s="75"/>
      <c r="ILS58" s="75"/>
      <c r="ILT58" s="75"/>
      <c r="ILU58" s="75"/>
      <c r="ILV58" s="75"/>
      <c r="ILW58" s="75"/>
      <c r="ILX58" s="75"/>
      <c r="ILY58" s="75"/>
      <c r="ILZ58" s="75"/>
      <c r="IMA58" s="75"/>
      <c r="IMB58" s="75"/>
      <c r="IMC58" s="75"/>
      <c r="IMD58" s="75"/>
      <c r="IME58" s="75"/>
      <c r="IMF58" s="75"/>
      <c r="IMG58" s="75"/>
      <c r="IMH58" s="75"/>
      <c r="IMI58" s="75"/>
      <c r="IMJ58" s="75"/>
      <c r="IMK58" s="75"/>
      <c r="IML58" s="75"/>
      <c r="IMM58" s="75"/>
      <c r="IMN58" s="75"/>
      <c r="IMO58" s="75"/>
      <c r="IMP58" s="75"/>
      <c r="IMQ58" s="75"/>
      <c r="IMR58" s="75"/>
      <c r="IMS58" s="75"/>
      <c r="IMT58" s="75"/>
      <c r="IMU58" s="75"/>
      <c r="IMV58" s="75"/>
      <c r="IMW58" s="75"/>
      <c r="IMX58" s="75"/>
      <c r="IMY58" s="75"/>
      <c r="IMZ58" s="75"/>
      <c r="INA58" s="75"/>
      <c r="INB58" s="75"/>
      <c r="INC58" s="75"/>
      <c r="IND58" s="75"/>
      <c r="INE58" s="75"/>
      <c r="INF58" s="75"/>
      <c r="ING58" s="75"/>
      <c r="INH58" s="75"/>
      <c r="INI58" s="75"/>
      <c r="INJ58" s="75"/>
      <c r="INK58" s="75"/>
      <c r="INL58" s="75"/>
      <c r="INM58" s="75"/>
      <c r="INN58" s="75"/>
      <c r="INO58" s="75"/>
      <c r="INP58" s="75"/>
      <c r="INQ58" s="75"/>
      <c r="INR58" s="75"/>
      <c r="INS58" s="75"/>
      <c r="INT58" s="75"/>
      <c r="INU58" s="75"/>
      <c r="INV58" s="75"/>
      <c r="INW58" s="75"/>
      <c r="INX58" s="75"/>
      <c r="INY58" s="75"/>
      <c r="INZ58" s="75"/>
      <c r="IOA58" s="75"/>
      <c r="IOB58" s="75"/>
      <c r="IOC58" s="75"/>
      <c r="IOD58" s="75"/>
      <c r="IOE58" s="75"/>
      <c r="IOF58" s="75"/>
      <c r="IOG58" s="75"/>
      <c r="IOH58" s="75"/>
      <c r="IOI58" s="75"/>
      <c r="IOJ58" s="75"/>
      <c r="IOK58" s="75"/>
      <c r="IOL58" s="75"/>
      <c r="IOM58" s="75"/>
      <c r="ION58" s="75"/>
      <c r="IOO58" s="75"/>
      <c r="IOP58" s="75"/>
      <c r="IOQ58" s="75"/>
      <c r="IOR58" s="75"/>
      <c r="IOS58" s="75"/>
      <c r="IOT58" s="75"/>
      <c r="IOU58" s="75"/>
      <c r="IOV58" s="75"/>
      <c r="IOW58" s="75"/>
      <c r="IOX58" s="75"/>
      <c r="IOY58" s="75"/>
      <c r="IOZ58" s="75"/>
      <c r="IPA58" s="75"/>
      <c r="IPB58" s="75"/>
      <c r="IPC58" s="75"/>
      <c r="IPD58" s="75"/>
      <c r="IPE58" s="75"/>
      <c r="IPF58" s="75"/>
      <c r="IPG58" s="75"/>
      <c r="IPH58" s="75"/>
      <c r="IPI58" s="75"/>
      <c r="IPJ58" s="75"/>
      <c r="IPK58" s="75"/>
      <c r="IPL58" s="75"/>
      <c r="IPM58" s="75"/>
      <c r="IPN58" s="75"/>
      <c r="IPO58" s="75"/>
      <c r="IPP58" s="75"/>
      <c r="IPQ58" s="75"/>
      <c r="IPR58" s="75"/>
      <c r="IPS58" s="75"/>
      <c r="IPT58" s="75"/>
      <c r="IPU58" s="75"/>
      <c r="IPV58" s="75"/>
      <c r="IPW58" s="75"/>
      <c r="IPX58" s="75"/>
      <c r="IPY58" s="75"/>
      <c r="IPZ58" s="75"/>
      <c r="IQA58" s="75"/>
      <c r="IQB58" s="75"/>
      <c r="IQC58" s="75"/>
      <c r="IQD58" s="75"/>
      <c r="IQE58" s="75"/>
      <c r="IQF58" s="75"/>
      <c r="IQG58" s="75"/>
      <c r="IQH58" s="75"/>
      <c r="IQI58" s="75"/>
      <c r="IQJ58" s="75"/>
      <c r="IQK58" s="75"/>
      <c r="IQL58" s="75"/>
      <c r="IQM58" s="75"/>
      <c r="IQN58" s="75"/>
      <c r="IQO58" s="75"/>
      <c r="IQP58" s="75"/>
      <c r="IQQ58" s="75"/>
      <c r="IQR58" s="75"/>
      <c r="IQS58" s="75"/>
      <c r="IQT58" s="75"/>
      <c r="IQU58" s="75"/>
      <c r="IQV58" s="75"/>
      <c r="IQW58" s="75"/>
      <c r="IQX58" s="75"/>
      <c r="IQY58" s="75"/>
      <c r="IQZ58" s="75"/>
      <c r="IRA58" s="75"/>
      <c r="IRB58" s="75"/>
      <c r="IRC58" s="75"/>
      <c r="IRD58" s="75"/>
      <c r="IRE58" s="75"/>
      <c r="IRF58" s="75"/>
      <c r="IRG58" s="75"/>
      <c r="IRH58" s="75"/>
      <c r="IRI58" s="75"/>
      <c r="IRJ58" s="75"/>
      <c r="IRK58" s="75"/>
      <c r="IRL58" s="75"/>
      <c r="IRM58" s="75"/>
      <c r="IRN58" s="75"/>
      <c r="IRO58" s="75"/>
      <c r="IRP58" s="75"/>
      <c r="IRQ58" s="75"/>
      <c r="IRR58" s="75"/>
      <c r="IRS58" s="75"/>
      <c r="IRT58" s="75"/>
      <c r="IRU58" s="75"/>
      <c r="IRV58" s="75"/>
      <c r="IRW58" s="75"/>
      <c r="IRX58" s="75"/>
      <c r="IRY58" s="75"/>
      <c r="IRZ58" s="75"/>
      <c r="ISA58" s="75"/>
      <c r="ISB58" s="75"/>
      <c r="ISC58" s="75"/>
      <c r="ISD58" s="75"/>
      <c r="ISE58" s="75"/>
      <c r="ISF58" s="75"/>
      <c r="ISG58" s="75"/>
      <c r="ISH58" s="75"/>
      <c r="ISI58" s="75"/>
      <c r="ISJ58" s="75"/>
      <c r="ISK58" s="75"/>
      <c r="ISL58" s="75"/>
      <c r="ISM58" s="75"/>
      <c r="ISN58" s="75"/>
      <c r="ISO58" s="75"/>
      <c r="ISP58" s="75"/>
      <c r="ISQ58" s="75"/>
      <c r="ISR58" s="75"/>
      <c r="ISS58" s="75"/>
      <c r="IST58" s="75"/>
      <c r="ISU58" s="75"/>
      <c r="ISV58" s="75"/>
      <c r="ISW58" s="75"/>
      <c r="ISX58" s="75"/>
      <c r="ISY58" s="75"/>
      <c r="ISZ58" s="75"/>
      <c r="ITA58" s="75"/>
      <c r="ITB58" s="75"/>
      <c r="ITC58" s="75"/>
      <c r="ITD58" s="75"/>
      <c r="ITE58" s="75"/>
      <c r="ITF58" s="75"/>
      <c r="ITG58" s="75"/>
      <c r="ITH58" s="75"/>
      <c r="ITI58" s="75"/>
      <c r="ITJ58" s="75"/>
      <c r="ITK58" s="75"/>
      <c r="ITL58" s="75"/>
      <c r="ITM58" s="75"/>
      <c r="ITN58" s="75"/>
      <c r="ITO58" s="75"/>
      <c r="ITP58" s="75"/>
      <c r="ITQ58" s="75"/>
      <c r="ITR58" s="75"/>
      <c r="ITS58" s="75"/>
      <c r="ITT58" s="75"/>
      <c r="ITU58" s="75"/>
      <c r="ITV58" s="75"/>
      <c r="ITW58" s="75"/>
      <c r="ITX58" s="75"/>
      <c r="ITY58" s="75"/>
      <c r="ITZ58" s="75"/>
      <c r="IUA58" s="75"/>
      <c r="IUB58" s="75"/>
      <c r="IUC58" s="75"/>
      <c r="IUD58" s="75"/>
      <c r="IUE58" s="75"/>
      <c r="IUF58" s="75"/>
      <c r="IUG58" s="75"/>
      <c r="IUH58" s="75"/>
      <c r="IUI58" s="75"/>
      <c r="IUJ58" s="75"/>
      <c r="IUK58" s="75"/>
      <c r="IUL58" s="75"/>
      <c r="IUM58" s="75"/>
      <c r="IUN58" s="75"/>
      <c r="IUO58" s="75"/>
      <c r="IUP58" s="75"/>
      <c r="IUQ58" s="75"/>
      <c r="IUR58" s="75"/>
      <c r="IUS58" s="75"/>
      <c r="IUT58" s="75"/>
      <c r="IUU58" s="75"/>
      <c r="IUV58" s="75"/>
      <c r="IUW58" s="75"/>
      <c r="IUX58" s="75"/>
      <c r="IUY58" s="75"/>
      <c r="IUZ58" s="75"/>
      <c r="IVA58" s="75"/>
      <c r="IVB58" s="75"/>
      <c r="IVC58" s="75"/>
      <c r="IVD58" s="75"/>
      <c r="IVE58" s="75"/>
      <c r="IVF58" s="75"/>
      <c r="IVG58" s="75"/>
      <c r="IVH58" s="75"/>
      <c r="IVI58" s="75"/>
      <c r="IVJ58" s="75"/>
      <c r="IVK58" s="75"/>
      <c r="IVL58" s="75"/>
      <c r="IVM58" s="75"/>
      <c r="IVN58" s="75"/>
      <c r="IVO58" s="75"/>
      <c r="IVP58" s="75"/>
      <c r="IVQ58" s="75"/>
      <c r="IVR58" s="75"/>
      <c r="IVS58" s="75"/>
      <c r="IVT58" s="75"/>
      <c r="IVU58" s="75"/>
      <c r="IVV58" s="75"/>
      <c r="IVW58" s="75"/>
      <c r="IVX58" s="75"/>
      <c r="IVY58" s="75"/>
      <c r="IVZ58" s="75"/>
      <c r="IWA58" s="75"/>
      <c r="IWB58" s="75"/>
      <c r="IWC58" s="75"/>
      <c r="IWD58" s="75"/>
      <c r="IWE58" s="75"/>
      <c r="IWF58" s="75"/>
      <c r="IWG58" s="75"/>
      <c r="IWH58" s="75"/>
      <c r="IWI58" s="75"/>
      <c r="IWJ58" s="75"/>
      <c r="IWK58" s="75"/>
      <c r="IWL58" s="75"/>
      <c r="IWM58" s="75"/>
      <c r="IWN58" s="75"/>
      <c r="IWO58" s="75"/>
      <c r="IWP58" s="75"/>
      <c r="IWQ58" s="75"/>
      <c r="IWR58" s="75"/>
      <c r="IWS58" s="75"/>
      <c r="IWT58" s="75"/>
      <c r="IWU58" s="75"/>
      <c r="IWV58" s="75"/>
      <c r="IWW58" s="75"/>
      <c r="IWX58" s="75"/>
      <c r="IWY58" s="75"/>
      <c r="IWZ58" s="75"/>
      <c r="IXA58" s="75"/>
      <c r="IXB58" s="75"/>
      <c r="IXC58" s="75"/>
      <c r="IXD58" s="75"/>
      <c r="IXE58" s="75"/>
      <c r="IXF58" s="75"/>
      <c r="IXG58" s="75"/>
      <c r="IXH58" s="75"/>
      <c r="IXI58" s="75"/>
      <c r="IXJ58" s="75"/>
      <c r="IXK58" s="75"/>
      <c r="IXL58" s="75"/>
      <c r="IXM58" s="75"/>
      <c r="IXN58" s="75"/>
      <c r="IXO58" s="75"/>
      <c r="IXP58" s="75"/>
      <c r="IXQ58" s="75"/>
      <c r="IXR58" s="75"/>
      <c r="IXS58" s="75"/>
      <c r="IXT58" s="75"/>
      <c r="IXU58" s="75"/>
      <c r="IXV58" s="75"/>
      <c r="IXW58" s="75"/>
      <c r="IXX58" s="75"/>
      <c r="IXY58" s="75"/>
      <c r="IXZ58" s="75"/>
      <c r="IYA58" s="75"/>
      <c r="IYB58" s="75"/>
      <c r="IYC58" s="75"/>
      <c r="IYD58" s="75"/>
      <c r="IYE58" s="75"/>
      <c r="IYF58" s="75"/>
      <c r="IYG58" s="75"/>
      <c r="IYH58" s="75"/>
      <c r="IYI58" s="75"/>
      <c r="IYJ58" s="75"/>
      <c r="IYK58" s="75"/>
      <c r="IYL58" s="75"/>
      <c r="IYM58" s="75"/>
      <c r="IYN58" s="75"/>
      <c r="IYO58" s="75"/>
      <c r="IYP58" s="75"/>
      <c r="IYQ58" s="75"/>
      <c r="IYR58" s="75"/>
      <c r="IYS58" s="75"/>
      <c r="IYT58" s="75"/>
      <c r="IYU58" s="75"/>
      <c r="IYV58" s="75"/>
      <c r="IYW58" s="75"/>
      <c r="IYX58" s="75"/>
      <c r="IYY58" s="75"/>
      <c r="IYZ58" s="75"/>
      <c r="IZA58" s="75"/>
      <c r="IZB58" s="75"/>
      <c r="IZC58" s="75"/>
      <c r="IZD58" s="75"/>
      <c r="IZE58" s="75"/>
      <c r="IZF58" s="75"/>
      <c r="IZG58" s="75"/>
      <c r="IZH58" s="75"/>
      <c r="IZI58" s="75"/>
      <c r="IZJ58" s="75"/>
      <c r="IZK58" s="75"/>
      <c r="IZL58" s="75"/>
      <c r="IZM58" s="75"/>
      <c r="IZN58" s="75"/>
      <c r="IZO58" s="75"/>
      <c r="IZP58" s="75"/>
      <c r="IZQ58" s="75"/>
      <c r="IZR58" s="75"/>
      <c r="IZS58" s="75"/>
      <c r="IZT58" s="75"/>
      <c r="IZU58" s="75"/>
      <c r="IZV58" s="75"/>
      <c r="IZW58" s="75"/>
      <c r="IZX58" s="75"/>
      <c r="IZY58" s="75"/>
      <c r="IZZ58" s="75"/>
      <c r="JAA58" s="75"/>
      <c r="JAB58" s="75"/>
      <c r="JAC58" s="75"/>
      <c r="JAD58" s="75"/>
      <c r="JAE58" s="75"/>
      <c r="JAF58" s="75"/>
      <c r="JAG58" s="75"/>
      <c r="JAH58" s="75"/>
      <c r="JAI58" s="75"/>
      <c r="JAJ58" s="75"/>
      <c r="JAK58" s="75"/>
      <c r="JAL58" s="75"/>
      <c r="JAM58" s="75"/>
      <c r="JAN58" s="75"/>
      <c r="JAO58" s="75"/>
      <c r="JAP58" s="75"/>
      <c r="JAQ58" s="75"/>
      <c r="JAR58" s="75"/>
      <c r="JAS58" s="75"/>
      <c r="JAT58" s="75"/>
      <c r="JAU58" s="75"/>
      <c r="JAV58" s="75"/>
      <c r="JAW58" s="75"/>
      <c r="JAX58" s="75"/>
      <c r="JAY58" s="75"/>
      <c r="JAZ58" s="75"/>
      <c r="JBA58" s="75"/>
      <c r="JBB58" s="75"/>
      <c r="JBC58" s="75"/>
      <c r="JBD58" s="75"/>
      <c r="JBE58" s="75"/>
      <c r="JBF58" s="75"/>
      <c r="JBG58" s="75"/>
      <c r="JBH58" s="75"/>
      <c r="JBI58" s="75"/>
      <c r="JBJ58" s="75"/>
      <c r="JBK58" s="75"/>
      <c r="JBL58" s="75"/>
      <c r="JBM58" s="75"/>
      <c r="JBN58" s="75"/>
      <c r="JBO58" s="75"/>
      <c r="JBP58" s="75"/>
      <c r="JBQ58" s="75"/>
      <c r="JBR58" s="75"/>
      <c r="JBS58" s="75"/>
      <c r="JBT58" s="75"/>
      <c r="JBU58" s="75"/>
      <c r="JBV58" s="75"/>
      <c r="JBW58" s="75"/>
      <c r="JBX58" s="75"/>
      <c r="JBY58" s="75"/>
      <c r="JBZ58" s="75"/>
      <c r="JCA58" s="75"/>
      <c r="JCB58" s="75"/>
      <c r="JCC58" s="75"/>
      <c r="JCD58" s="75"/>
      <c r="JCE58" s="75"/>
      <c r="JCF58" s="75"/>
      <c r="JCG58" s="75"/>
      <c r="JCH58" s="75"/>
      <c r="JCI58" s="75"/>
      <c r="JCJ58" s="75"/>
      <c r="JCK58" s="75"/>
      <c r="JCL58" s="75"/>
      <c r="JCM58" s="75"/>
      <c r="JCN58" s="75"/>
      <c r="JCO58" s="75"/>
      <c r="JCP58" s="75"/>
      <c r="JCQ58" s="75"/>
      <c r="JCR58" s="75"/>
      <c r="JCS58" s="75"/>
      <c r="JCT58" s="75"/>
      <c r="JCU58" s="75"/>
      <c r="JCV58" s="75"/>
      <c r="JCW58" s="75"/>
      <c r="JCX58" s="75"/>
      <c r="JCY58" s="75"/>
      <c r="JCZ58" s="75"/>
      <c r="JDA58" s="75"/>
      <c r="JDB58" s="75"/>
      <c r="JDC58" s="75"/>
      <c r="JDD58" s="75"/>
      <c r="JDE58" s="75"/>
      <c r="JDF58" s="75"/>
      <c r="JDG58" s="75"/>
      <c r="JDH58" s="75"/>
      <c r="JDI58" s="75"/>
      <c r="JDJ58" s="75"/>
      <c r="JDK58" s="75"/>
      <c r="JDL58" s="75"/>
      <c r="JDM58" s="75"/>
      <c r="JDN58" s="75"/>
      <c r="JDO58" s="75"/>
      <c r="JDP58" s="75"/>
      <c r="JDQ58" s="75"/>
      <c r="JDR58" s="75"/>
      <c r="JDS58" s="75"/>
      <c r="JDT58" s="75"/>
      <c r="JDU58" s="75"/>
      <c r="JDV58" s="75"/>
      <c r="JDW58" s="75"/>
      <c r="JDX58" s="75"/>
      <c r="JDY58" s="75"/>
      <c r="JDZ58" s="75"/>
      <c r="JEA58" s="75"/>
      <c r="JEB58" s="75"/>
      <c r="JEC58" s="75"/>
      <c r="JED58" s="75"/>
      <c r="JEE58" s="75"/>
      <c r="JEF58" s="75"/>
      <c r="JEG58" s="75"/>
      <c r="JEH58" s="75"/>
      <c r="JEI58" s="75"/>
      <c r="JEJ58" s="75"/>
      <c r="JEK58" s="75"/>
      <c r="JEL58" s="75"/>
      <c r="JEM58" s="75"/>
      <c r="JEN58" s="75"/>
      <c r="JEO58" s="75"/>
      <c r="JEP58" s="75"/>
      <c r="JEQ58" s="75"/>
      <c r="JER58" s="75"/>
      <c r="JES58" s="75"/>
      <c r="JET58" s="75"/>
      <c r="JEU58" s="75"/>
      <c r="JEV58" s="75"/>
      <c r="JEW58" s="75"/>
      <c r="JEX58" s="75"/>
      <c r="JEY58" s="75"/>
      <c r="JEZ58" s="75"/>
      <c r="JFA58" s="75"/>
      <c r="JFB58" s="75"/>
      <c r="JFC58" s="75"/>
      <c r="JFD58" s="75"/>
      <c r="JFE58" s="75"/>
      <c r="JFF58" s="75"/>
      <c r="JFG58" s="75"/>
      <c r="JFH58" s="75"/>
      <c r="JFI58" s="75"/>
      <c r="JFJ58" s="75"/>
      <c r="JFK58" s="75"/>
      <c r="JFL58" s="75"/>
      <c r="JFM58" s="75"/>
      <c r="JFN58" s="75"/>
      <c r="JFO58" s="75"/>
      <c r="JFP58" s="75"/>
      <c r="JFQ58" s="75"/>
      <c r="JFR58" s="75"/>
      <c r="JFS58" s="75"/>
      <c r="JFT58" s="75"/>
      <c r="JFU58" s="75"/>
      <c r="JFV58" s="75"/>
      <c r="JFW58" s="75"/>
      <c r="JFX58" s="75"/>
      <c r="JFY58" s="75"/>
      <c r="JFZ58" s="75"/>
      <c r="JGA58" s="75"/>
      <c r="JGB58" s="75"/>
      <c r="JGC58" s="75"/>
      <c r="JGD58" s="75"/>
      <c r="JGE58" s="75"/>
      <c r="JGF58" s="75"/>
      <c r="JGG58" s="75"/>
      <c r="JGH58" s="75"/>
      <c r="JGI58" s="75"/>
      <c r="JGJ58" s="75"/>
      <c r="JGK58" s="75"/>
      <c r="JGL58" s="75"/>
      <c r="JGM58" s="75"/>
      <c r="JGN58" s="75"/>
      <c r="JGO58" s="75"/>
      <c r="JGP58" s="75"/>
      <c r="JGQ58" s="75"/>
      <c r="JGR58" s="75"/>
      <c r="JGS58" s="75"/>
      <c r="JGT58" s="75"/>
      <c r="JGU58" s="75"/>
      <c r="JGV58" s="75"/>
      <c r="JGW58" s="75"/>
      <c r="JGX58" s="75"/>
      <c r="JGY58" s="75"/>
      <c r="JGZ58" s="75"/>
      <c r="JHA58" s="75"/>
      <c r="JHB58" s="75"/>
      <c r="JHC58" s="75"/>
      <c r="JHD58" s="75"/>
      <c r="JHE58" s="75"/>
      <c r="JHF58" s="75"/>
      <c r="JHG58" s="75"/>
      <c r="JHH58" s="75"/>
      <c r="JHI58" s="75"/>
      <c r="JHJ58" s="75"/>
      <c r="JHK58" s="75"/>
      <c r="JHL58" s="75"/>
      <c r="JHM58" s="75"/>
      <c r="JHN58" s="75"/>
      <c r="JHO58" s="75"/>
      <c r="JHP58" s="75"/>
      <c r="JHQ58" s="75"/>
      <c r="JHR58" s="75"/>
      <c r="JHS58" s="75"/>
      <c r="JHT58" s="75"/>
      <c r="JHU58" s="75"/>
      <c r="JHV58" s="75"/>
      <c r="JHW58" s="75"/>
      <c r="JHX58" s="75"/>
      <c r="JHY58" s="75"/>
      <c r="JHZ58" s="75"/>
      <c r="JIA58" s="75"/>
      <c r="JIB58" s="75"/>
      <c r="JIC58" s="75"/>
      <c r="JID58" s="75"/>
      <c r="JIE58" s="75"/>
      <c r="JIF58" s="75"/>
      <c r="JIG58" s="75"/>
      <c r="JIH58" s="75"/>
      <c r="JII58" s="75"/>
      <c r="JIJ58" s="75"/>
      <c r="JIK58" s="75"/>
      <c r="JIL58" s="75"/>
      <c r="JIM58" s="75"/>
      <c r="JIN58" s="75"/>
      <c r="JIO58" s="75"/>
      <c r="JIP58" s="75"/>
      <c r="JIQ58" s="75"/>
      <c r="JIR58" s="75"/>
      <c r="JIS58" s="75"/>
      <c r="JIT58" s="75"/>
      <c r="JIU58" s="75"/>
      <c r="JIV58" s="75"/>
      <c r="JIW58" s="75"/>
      <c r="JIX58" s="75"/>
      <c r="JIY58" s="75"/>
      <c r="JIZ58" s="75"/>
      <c r="JJA58" s="75"/>
      <c r="JJB58" s="75"/>
      <c r="JJC58" s="75"/>
      <c r="JJD58" s="75"/>
      <c r="JJE58" s="75"/>
      <c r="JJF58" s="75"/>
      <c r="JJG58" s="75"/>
      <c r="JJH58" s="75"/>
      <c r="JJI58" s="75"/>
      <c r="JJJ58" s="75"/>
      <c r="JJK58" s="75"/>
      <c r="JJL58" s="75"/>
      <c r="JJM58" s="75"/>
      <c r="JJN58" s="75"/>
      <c r="JJO58" s="75"/>
      <c r="JJP58" s="75"/>
      <c r="JJQ58" s="75"/>
      <c r="JJR58" s="75"/>
      <c r="JJS58" s="75"/>
      <c r="JJT58" s="75"/>
      <c r="JJU58" s="75"/>
      <c r="JJV58" s="75"/>
      <c r="JJW58" s="75"/>
      <c r="JJX58" s="75"/>
      <c r="JJY58" s="75"/>
      <c r="JJZ58" s="75"/>
      <c r="JKA58" s="75"/>
      <c r="JKB58" s="75"/>
      <c r="JKC58" s="75"/>
      <c r="JKD58" s="75"/>
      <c r="JKE58" s="75"/>
      <c r="JKF58" s="75"/>
      <c r="JKG58" s="75"/>
      <c r="JKH58" s="75"/>
      <c r="JKI58" s="75"/>
      <c r="JKJ58" s="75"/>
      <c r="JKK58" s="75"/>
      <c r="JKL58" s="75"/>
      <c r="JKM58" s="75"/>
      <c r="JKN58" s="75"/>
      <c r="JKO58" s="75"/>
      <c r="JKP58" s="75"/>
      <c r="JKQ58" s="75"/>
      <c r="JKR58" s="75"/>
      <c r="JKS58" s="75"/>
      <c r="JKT58" s="75"/>
      <c r="JKU58" s="75"/>
      <c r="JKV58" s="75"/>
      <c r="JKW58" s="75"/>
      <c r="JKX58" s="75"/>
      <c r="JKY58" s="75"/>
      <c r="JKZ58" s="75"/>
      <c r="JLA58" s="75"/>
      <c r="JLB58" s="75"/>
      <c r="JLC58" s="75"/>
      <c r="JLD58" s="75"/>
      <c r="JLE58" s="75"/>
      <c r="JLF58" s="75"/>
      <c r="JLG58" s="75"/>
      <c r="JLH58" s="75"/>
      <c r="JLI58" s="75"/>
      <c r="JLJ58" s="75"/>
      <c r="JLK58" s="75"/>
      <c r="JLL58" s="75"/>
      <c r="JLM58" s="75"/>
      <c r="JLN58" s="75"/>
      <c r="JLO58" s="75"/>
      <c r="JLP58" s="75"/>
      <c r="JLQ58" s="75"/>
      <c r="JLR58" s="75"/>
      <c r="JLS58" s="75"/>
      <c r="JLT58" s="75"/>
      <c r="JLU58" s="75"/>
      <c r="JLV58" s="75"/>
      <c r="JLW58" s="75"/>
      <c r="JLX58" s="75"/>
      <c r="JLY58" s="75"/>
      <c r="JLZ58" s="75"/>
      <c r="JMA58" s="75"/>
      <c r="JMB58" s="75"/>
      <c r="JMC58" s="75"/>
      <c r="JMD58" s="75"/>
      <c r="JME58" s="75"/>
      <c r="JMF58" s="75"/>
      <c r="JMG58" s="75"/>
      <c r="JMH58" s="75"/>
      <c r="JMI58" s="75"/>
      <c r="JMJ58" s="75"/>
      <c r="JMK58" s="75"/>
      <c r="JML58" s="75"/>
      <c r="JMM58" s="75"/>
      <c r="JMN58" s="75"/>
      <c r="JMO58" s="75"/>
      <c r="JMP58" s="75"/>
      <c r="JMQ58" s="75"/>
      <c r="JMR58" s="75"/>
      <c r="JMS58" s="75"/>
      <c r="JMT58" s="75"/>
      <c r="JMU58" s="75"/>
      <c r="JMV58" s="75"/>
      <c r="JMW58" s="75"/>
      <c r="JMX58" s="75"/>
      <c r="JMY58" s="75"/>
      <c r="JMZ58" s="75"/>
      <c r="JNA58" s="75"/>
      <c r="JNB58" s="75"/>
      <c r="JNC58" s="75"/>
      <c r="JND58" s="75"/>
      <c r="JNE58" s="75"/>
      <c r="JNF58" s="75"/>
      <c r="JNG58" s="75"/>
      <c r="JNH58" s="75"/>
      <c r="JNI58" s="75"/>
      <c r="JNJ58" s="75"/>
      <c r="JNK58" s="75"/>
      <c r="JNL58" s="75"/>
      <c r="JNM58" s="75"/>
      <c r="JNN58" s="75"/>
      <c r="JNO58" s="75"/>
      <c r="JNP58" s="75"/>
      <c r="JNQ58" s="75"/>
      <c r="JNR58" s="75"/>
      <c r="JNS58" s="75"/>
      <c r="JNT58" s="75"/>
      <c r="JNU58" s="75"/>
      <c r="JNV58" s="75"/>
      <c r="JNW58" s="75"/>
      <c r="JNX58" s="75"/>
      <c r="JNY58" s="75"/>
      <c r="JNZ58" s="75"/>
      <c r="JOA58" s="75"/>
      <c r="JOB58" s="75"/>
      <c r="JOC58" s="75"/>
      <c r="JOD58" s="75"/>
      <c r="JOE58" s="75"/>
      <c r="JOF58" s="75"/>
      <c r="JOG58" s="75"/>
      <c r="JOH58" s="75"/>
      <c r="JOI58" s="75"/>
      <c r="JOJ58" s="75"/>
      <c r="JOK58" s="75"/>
      <c r="JOL58" s="75"/>
      <c r="JOM58" s="75"/>
      <c r="JON58" s="75"/>
      <c r="JOO58" s="75"/>
      <c r="JOP58" s="75"/>
      <c r="JOQ58" s="75"/>
      <c r="JOR58" s="75"/>
      <c r="JOS58" s="75"/>
      <c r="JOT58" s="75"/>
      <c r="JOU58" s="75"/>
      <c r="JOV58" s="75"/>
      <c r="JOW58" s="75"/>
      <c r="JOX58" s="75"/>
      <c r="JOY58" s="75"/>
      <c r="JOZ58" s="75"/>
      <c r="JPA58" s="75"/>
      <c r="JPB58" s="75"/>
      <c r="JPC58" s="75"/>
      <c r="JPD58" s="75"/>
      <c r="JPE58" s="75"/>
      <c r="JPF58" s="75"/>
      <c r="JPG58" s="75"/>
      <c r="JPH58" s="75"/>
      <c r="JPI58" s="75"/>
      <c r="JPJ58" s="75"/>
      <c r="JPK58" s="75"/>
      <c r="JPL58" s="75"/>
      <c r="JPM58" s="75"/>
      <c r="JPN58" s="75"/>
      <c r="JPO58" s="75"/>
      <c r="JPP58" s="75"/>
      <c r="JPQ58" s="75"/>
      <c r="JPR58" s="75"/>
      <c r="JPS58" s="75"/>
      <c r="JPT58" s="75"/>
      <c r="JPU58" s="75"/>
      <c r="JPV58" s="75"/>
      <c r="JPW58" s="75"/>
      <c r="JPX58" s="75"/>
      <c r="JPY58" s="75"/>
      <c r="JPZ58" s="75"/>
      <c r="JQA58" s="75"/>
      <c r="JQB58" s="75"/>
      <c r="JQC58" s="75"/>
      <c r="JQD58" s="75"/>
      <c r="JQE58" s="75"/>
      <c r="JQF58" s="75"/>
      <c r="JQG58" s="75"/>
      <c r="JQH58" s="75"/>
      <c r="JQI58" s="75"/>
      <c r="JQJ58" s="75"/>
      <c r="JQK58" s="75"/>
      <c r="JQL58" s="75"/>
      <c r="JQM58" s="75"/>
      <c r="JQN58" s="75"/>
      <c r="JQO58" s="75"/>
      <c r="JQP58" s="75"/>
      <c r="JQQ58" s="75"/>
      <c r="JQR58" s="75"/>
      <c r="JQS58" s="75"/>
      <c r="JQT58" s="75"/>
      <c r="JQU58" s="75"/>
      <c r="JQV58" s="75"/>
      <c r="JQW58" s="75"/>
      <c r="JQX58" s="75"/>
      <c r="JQY58" s="75"/>
      <c r="JQZ58" s="75"/>
      <c r="JRA58" s="75"/>
      <c r="JRB58" s="75"/>
      <c r="JRC58" s="75"/>
      <c r="JRD58" s="75"/>
      <c r="JRE58" s="75"/>
      <c r="JRF58" s="75"/>
      <c r="JRG58" s="75"/>
      <c r="JRH58" s="75"/>
      <c r="JRI58" s="75"/>
      <c r="JRJ58" s="75"/>
      <c r="JRK58" s="75"/>
      <c r="JRL58" s="75"/>
      <c r="JRM58" s="75"/>
      <c r="JRN58" s="75"/>
      <c r="JRO58" s="75"/>
      <c r="JRP58" s="75"/>
      <c r="JRQ58" s="75"/>
      <c r="JRR58" s="75"/>
      <c r="JRS58" s="75"/>
      <c r="JRT58" s="75"/>
      <c r="JRU58" s="75"/>
      <c r="JRV58" s="75"/>
      <c r="JRW58" s="75"/>
      <c r="JRX58" s="75"/>
      <c r="JRY58" s="75"/>
      <c r="JRZ58" s="75"/>
      <c r="JSA58" s="75"/>
      <c r="JSB58" s="75"/>
      <c r="JSC58" s="75"/>
      <c r="JSD58" s="75"/>
      <c r="JSE58" s="75"/>
      <c r="JSF58" s="75"/>
      <c r="JSG58" s="75"/>
      <c r="JSH58" s="75"/>
      <c r="JSI58" s="75"/>
      <c r="JSJ58" s="75"/>
      <c r="JSK58" s="75"/>
      <c r="JSL58" s="75"/>
      <c r="JSM58" s="75"/>
      <c r="JSN58" s="75"/>
      <c r="JSO58" s="75"/>
      <c r="JSP58" s="75"/>
      <c r="JSQ58" s="75"/>
      <c r="JSR58" s="75"/>
      <c r="JSS58" s="75"/>
      <c r="JST58" s="75"/>
      <c r="JSU58" s="75"/>
      <c r="JSV58" s="75"/>
      <c r="JSW58" s="75"/>
      <c r="JSX58" s="75"/>
      <c r="JSY58" s="75"/>
      <c r="JSZ58" s="75"/>
      <c r="JTA58" s="75"/>
      <c r="JTB58" s="75"/>
      <c r="JTC58" s="75"/>
      <c r="JTD58" s="75"/>
      <c r="JTE58" s="75"/>
      <c r="JTF58" s="75"/>
      <c r="JTG58" s="75"/>
      <c r="JTH58" s="75"/>
      <c r="JTI58" s="75"/>
      <c r="JTJ58" s="75"/>
      <c r="JTK58" s="75"/>
      <c r="JTL58" s="75"/>
      <c r="JTM58" s="75"/>
      <c r="JTN58" s="75"/>
      <c r="JTO58" s="75"/>
      <c r="JTP58" s="75"/>
      <c r="JTQ58" s="75"/>
      <c r="JTR58" s="75"/>
      <c r="JTS58" s="75"/>
      <c r="JTT58" s="75"/>
      <c r="JTU58" s="75"/>
      <c r="JTV58" s="75"/>
      <c r="JTW58" s="75"/>
      <c r="JTX58" s="75"/>
      <c r="JTY58" s="75"/>
      <c r="JTZ58" s="75"/>
      <c r="JUA58" s="75"/>
      <c r="JUB58" s="75"/>
      <c r="JUC58" s="75"/>
      <c r="JUD58" s="75"/>
      <c r="JUE58" s="75"/>
      <c r="JUF58" s="75"/>
      <c r="JUG58" s="75"/>
      <c r="JUH58" s="75"/>
      <c r="JUI58" s="75"/>
      <c r="JUJ58" s="75"/>
      <c r="JUK58" s="75"/>
      <c r="JUL58" s="75"/>
      <c r="JUM58" s="75"/>
      <c r="JUN58" s="75"/>
      <c r="JUO58" s="75"/>
      <c r="JUP58" s="75"/>
      <c r="JUQ58" s="75"/>
      <c r="JUR58" s="75"/>
      <c r="JUS58" s="75"/>
      <c r="JUT58" s="75"/>
      <c r="JUU58" s="75"/>
      <c r="JUV58" s="75"/>
      <c r="JUW58" s="75"/>
      <c r="JUX58" s="75"/>
      <c r="JUY58" s="75"/>
      <c r="JUZ58" s="75"/>
      <c r="JVA58" s="75"/>
      <c r="JVB58" s="75"/>
      <c r="JVC58" s="75"/>
      <c r="JVD58" s="75"/>
      <c r="JVE58" s="75"/>
      <c r="JVF58" s="75"/>
      <c r="JVG58" s="75"/>
      <c r="JVH58" s="75"/>
      <c r="JVI58" s="75"/>
      <c r="JVJ58" s="75"/>
      <c r="JVK58" s="75"/>
      <c r="JVL58" s="75"/>
      <c r="JVM58" s="75"/>
      <c r="JVN58" s="75"/>
      <c r="JVO58" s="75"/>
      <c r="JVP58" s="75"/>
      <c r="JVQ58" s="75"/>
      <c r="JVR58" s="75"/>
      <c r="JVS58" s="75"/>
      <c r="JVT58" s="75"/>
      <c r="JVU58" s="75"/>
      <c r="JVV58" s="75"/>
      <c r="JVW58" s="75"/>
      <c r="JVX58" s="75"/>
      <c r="JVY58" s="75"/>
      <c r="JVZ58" s="75"/>
      <c r="JWA58" s="75"/>
      <c r="JWB58" s="75"/>
      <c r="JWC58" s="75"/>
      <c r="JWD58" s="75"/>
      <c r="JWE58" s="75"/>
      <c r="JWF58" s="75"/>
      <c r="JWG58" s="75"/>
      <c r="JWH58" s="75"/>
      <c r="JWI58" s="75"/>
      <c r="JWJ58" s="75"/>
      <c r="JWK58" s="75"/>
      <c r="JWL58" s="75"/>
      <c r="JWM58" s="75"/>
      <c r="JWN58" s="75"/>
      <c r="JWO58" s="75"/>
      <c r="JWP58" s="75"/>
      <c r="JWQ58" s="75"/>
      <c r="JWR58" s="75"/>
      <c r="JWS58" s="75"/>
      <c r="JWT58" s="75"/>
      <c r="JWU58" s="75"/>
      <c r="JWV58" s="75"/>
      <c r="JWW58" s="75"/>
      <c r="JWX58" s="75"/>
      <c r="JWY58" s="75"/>
      <c r="JWZ58" s="75"/>
      <c r="JXA58" s="75"/>
      <c r="JXB58" s="75"/>
      <c r="JXC58" s="75"/>
      <c r="JXD58" s="75"/>
      <c r="JXE58" s="75"/>
      <c r="JXF58" s="75"/>
      <c r="JXG58" s="75"/>
      <c r="JXH58" s="75"/>
      <c r="JXI58" s="75"/>
      <c r="JXJ58" s="75"/>
      <c r="JXK58" s="75"/>
      <c r="JXL58" s="75"/>
      <c r="JXM58" s="75"/>
      <c r="JXN58" s="75"/>
      <c r="JXO58" s="75"/>
      <c r="JXP58" s="75"/>
      <c r="JXQ58" s="75"/>
      <c r="JXR58" s="75"/>
      <c r="JXS58" s="75"/>
      <c r="JXT58" s="75"/>
      <c r="JXU58" s="75"/>
      <c r="JXV58" s="75"/>
      <c r="JXW58" s="75"/>
      <c r="JXX58" s="75"/>
      <c r="JXY58" s="75"/>
      <c r="JXZ58" s="75"/>
      <c r="JYA58" s="75"/>
      <c r="JYB58" s="75"/>
      <c r="JYC58" s="75"/>
      <c r="JYD58" s="75"/>
      <c r="JYE58" s="75"/>
      <c r="JYF58" s="75"/>
      <c r="JYG58" s="75"/>
      <c r="JYH58" s="75"/>
      <c r="JYI58" s="75"/>
      <c r="JYJ58" s="75"/>
      <c r="JYK58" s="75"/>
      <c r="JYL58" s="75"/>
      <c r="JYM58" s="75"/>
      <c r="JYN58" s="75"/>
      <c r="JYO58" s="75"/>
      <c r="JYP58" s="75"/>
      <c r="JYQ58" s="75"/>
      <c r="JYR58" s="75"/>
      <c r="JYS58" s="75"/>
      <c r="JYT58" s="75"/>
      <c r="JYU58" s="75"/>
      <c r="JYV58" s="75"/>
      <c r="JYW58" s="75"/>
      <c r="JYX58" s="75"/>
      <c r="JYY58" s="75"/>
      <c r="JYZ58" s="75"/>
      <c r="JZA58" s="75"/>
      <c r="JZB58" s="75"/>
      <c r="JZC58" s="75"/>
      <c r="JZD58" s="75"/>
      <c r="JZE58" s="75"/>
      <c r="JZF58" s="75"/>
      <c r="JZG58" s="75"/>
      <c r="JZH58" s="75"/>
      <c r="JZI58" s="75"/>
      <c r="JZJ58" s="75"/>
      <c r="JZK58" s="75"/>
      <c r="JZL58" s="75"/>
      <c r="JZM58" s="75"/>
      <c r="JZN58" s="75"/>
      <c r="JZO58" s="75"/>
      <c r="JZP58" s="75"/>
      <c r="JZQ58" s="75"/>
      <c r="JZR58" s="75"/>
      <c r="JZS58" s="75"/>
      <c r="JZT58" s="75"/>
      <c r="JZU58" s="75"/>
      <c r="JZV58" s="75"/>
      <c r="JZW58" s="75"/>
      <c r="JZX58" s="75"/>
      <c r="JZY58" s="75"/>
      <c r="JZZ58" s="75"/>
      <c r="KAA58" s="75"/>
      <c r="KAB58" s="75"/>
      <c r="KAC58" s="75"/>
      <c r="KAD58" s="75"/>
      <c r="KAE58" s="75"/>
      <c r="KAF58" s="75"/>
      <c r="KAG58" s="75"/>
      <c r="KAH58" s="75"/>
      <c r="KAI58" s="75"/>
      <c r="KAJ58" s="75"/>
      <c r="KAK58" s="75"/>
      <c r="KAL58" s="75"/>
      <c r="KAM58" s="75"/>
      <c r="KAN58" s="75"/>
      <c r="KAO58" s="75"/>
      <c r="KAP58" s="75"/>
      <c r="KAQ58" s="75"/>
      <c r="KAR58" s="75"/>
      <c r="KAS58" s="75"/>
      <c r="KAT58" s="75"/>
      <c r="KAU58" s="75"/>
      <c r="KAV58" s="75"/>
      <c r="KAW58" s="75"/>
      <c r="KAX58" s="75"/>
      <c r="KAY58" s="75"/>
      <c r="KAZ58" s="75"/>
      <c r="KBA58" s="75"/>
      <c r="KBB58" s="75"/>
      <c r="KBC58" s="75"/>
      <c r="KBD58" s="75"/>
      <c r="KBE58" s="75"/>
      <c r="KBF58" s="75"/>
      <c r="KBG58" s="75"/>
      <c r="KBH58" s="75"/>
      <c r="KBI58" s="75"/>
      <c r="KBJ58" s="75"/>
      <c r="KBK58" s="75"/>
      <c r="KBL58" s="75"/>
      <c r="KBM58" s="75"/>
      <c r="KBN58" s="75"/>
      <c r="KBO58" s="75"/>
      <c r="KBP58" s="75"/>
      <c r="KBQ58" s="75"/>
      <c r="KBR58" s="75"/>
      <c r="KBS58" s="75"/>
      <c r="KBT58" s="75"/>
      <c r="KBU58" s="75"/>
      <c r="KBV58" s="75"/>
      <c r="KBW58" s="75"/>
      <c r="KBX58" s="75"/>
      <c r="KBY58" s="75"/>
      <c r="KBZ58" s="75"/>
      <c r="KCA58" s="75"/>
      <c r="KCB58" s="75"/>
      <c r="KCC58" s="75"/>
      <c r="KCD58" s="75"/>
      <c r="KCE58" s="75"/>
      <c r="KCF58" s="75"/>
      <c r="KCG58" s="75"/>
      <c r="KCH58" s="75"/>
      <c r="KCI58" s="75"/>
      <c r="KCJ58" s="75"/>
      <c r="KCK58" s="75"/>
      <c r="KCL58" s="75"/>
      <c r="KCM58" s="75"/>
      <c r="KCN58" s="75"/>
      <c r="KCO58" s="75"/>
      <c r="KCP58" s="75"/>
      <c r="KCQ58" s="75"/>
      <c r="KCR58" s="75"/>
      <c r="KCS58" s="75"/>
      <c r="KCT58" s="75"/>
      <c r="KCU58" s="75"/>
      <c r="KCV58" s="75"/>
      <c r="KCW58" s="75"/>
      <c r="KCX58" s="75"/>
      <c r="KCY58" s="75"/>
      <c r="KCZ58" s="75"/>
      <c r="KDA58" s="75"/>
      <c r="KDB58" s="75"/>
      <c r="KDC58" s="75"/>
      <c r="KDD58" s="75"/>
      <c r="KDE58" s="75"/>
      <c r="KDF58" s="75"/>
      <c r="KDG58" s="75"/>
      <c r="KDH58" s="75"/>
      <c r="KDI58" s="75"/>
      <c r="KDJ58" s="75"/>
      <c r="KDK58" s="75"/>
      <c r="KDL58" s="75"/>
      <c r="KDM58" s="75"/>
      <c r="KDN58" s="75"/>
      <c r="KDO58" s="75"/>
      <c r="KDP58" s="75"/>
      <c r="KDQ58" s="75"/>
      <c r="KDR58" s="75"/>
      <c r="KDS58" s="75"/>
      <c r="KDT58" s="75"/>
      <c r="KDU58" s="75"/>
      <c r="KDV58" s="75"/>
      <c r="KDW58" s="75"/>
      <c r="KDX58" s="75"/>
      <c r="KDY58" s="75"/>
      <c r="KDZ58" s="75"/>
      <c r="KEA58" s="75"/>
      <c r="KEB58" s="75"/>
      <c r="KEC58" s="75"/>
      <c r="KED58" s="75"/>
      <c r="KEE58" s="75"/>
      <c r="KEF58" s="75"/>
      <c r="KEG58" s="75"/>
      <c r="KEH58" s="75"/>
      <c r="KEI58" s="75"/>
      <c r="KEJ58" s="75"/>
      <c r="KEK58" s="75"/>
      <c r="KEL58" s="75"/>
      <c r="KEM58" s="75"/>
      <c r="KEN58" s="75"/>
      <c r="KEO58" s="75"/>
      <c r="KEP58" s="75"/>
      <c r="KEQ58" s="75"/>
      <c r="KER58" s="75"/>
      <c r="KES58" s="75"/>
      <c r="KET58" s="75"/>
      <c r="KEU58" s="75"/>
      <c r="KEV58" s="75"/>
      <c r="KEW58" s="75"/>
      <c r="KEX58" s="75"/>
      <c r="KEY58" s="75"/>
      <c r="KEZ58" s="75"/>
      <c r="KFA58" s="75"/>
      <c r="KFB58" s="75"/>
      <c r="KFC58" s="75"/>
      <c r="KFD58" s="75"/>
      <c r="KFE58" s="75"/>
      <c r="KFF58" s="75"/>
      <c r="KFG58" s="75"/>
      <c r="KFH58" s="75"/>
      <c r="KFI58" s="75"/>
      <c r="KFJ58" s="75"/>
      <c r="KFK58" s="75"/>
      <c r="KFL58" s="75"/>
      <c r="KFM58" s="75"/>
      <c r="KFN58" s="75"/>
      <c r="KFO58" s="75"/>
      <c r="KFP58" s="75"/>
      <c r="KFQ58" s="75"/>
      <c r="KFR58" s="75"/>
      <c r="KFS58" s="75"/>
      <c r="KFT58" s="75"/>
      <c r="KFU58" s="75"/>
      <c r="KFV58" s="75"/>
      <c r="KFW58" s="75"/>
      <c r="KFX58" s="75"/>
      <c r="KFY58" s="75"/>
      <c r="KFZ58" s="75"/>
      <c r="KGA58" s="75"/>
      <c r="KGB58" s="75"/>
      <c r="KGC58" s="75"/>
      <c r="KGD58" s="75"/>
      <c r="KGE58" s="75"/>
      <c r="KGF58" s="75"/>
      <c r="KGG58" s="75"/>
      <c r="KGH58" s="75"/>
      <c r="KGI58" s="75"/>
      <c r="KGJ58" s="75"/>
      <c r="KGK58" s="75"/>
      <c r="KGL58" s="75"/>
      <c r="KGM58" s="75"/>
      <c r="KGN58" s="75"/>
      <c r="KGO58" s="75"/>
      <c r="KGP58" s="75"/>
      <c r="KGQ58" s="75"/>
      <c r="KGR58" s="75"/>
      <c r="KGS58" s="75"/>
      <c r="KGT58" s="75"/>
      <c r="KGU58" s="75"/>
      <c r="KGV58" s="75"/>
      <c r="KGW58" s="75"/>
      <c r="KGX58" s="75"/>
      <c r="KGY58" s="75"/>
      <c r="KGZ58" s="75"/>
      <c r="KHA58" s="75"/>
      <c r="KHB58" s="75"/>
      <c r="KHC58" s="75"/>
      <c r="KHD58" s="75"/>
      <c r="KHE58" s="75"/>
      <c r="KHF58" s="75"/>
      <c r="KHG58" s="75"/>
      <c r="KHH58" s="75"/>
      <c r="KHI58" s="75"/>
      <c r="KHJ58" s="75"/>
      <c r="KHK58" s="75"/>
      <c r="KHL58" s="75"/>
      <c r="KHM58" s="75"/>
      <c r="KHN58" s="75"/>
      <c r="KHO58" s="75"/>
      <c r="KHP58" s="75"/>
      <c r="KHQ58" s="75"/>
      <c r="KHR58" s="75"/>
      <c r="KHS58" s="75"/>
      <c r="KHT58" s="75"/>
      <c r="KHU58" s="75"/>
      <c r="KHV58" s="75"/>
      <c r="KHW58" s="75"/>
      <c r="KHX58" s="75"/>
      <c r="KHY58" s="75"/>
      <c r="KHZ58" s="75"/>
      <c r="KIA58" s="75"/>
      <c r="KIB58" s="75"/>
      <c r="KIC58" s="75"/>
      <c r="KID58" s="75"/>
      <c r="KIE58" s="75"/>
      <c r="KIF58" s="75"/>
      <c r="KIG58" s="75"/>
      <c r="KIH58" s="75"/>
      <c r="KII58" s="75"/>
      <c r="KIJ58" s="75"/>
      <c r="KIK58" s="75"/>
      <c r="KIL58" s="75"/>
      <c r="KIM58" s="75"/>
      <c r="KIN58" s="75"/>
      <c r="KIO58" s="75"/>
      <c r="KIP58" s="75"/>
      <c r="KIQ58" s="75"/>
      <c r="KIR58" s="75"/>
      <c r="KIS58" s="75"/>
      <c r="KIT58" s="75"/>
      <c r="KIU58" s="75"/>
      <c r="KIV58" s="75"/>
      <c r="KIW58" s="75"/>
      <c r="KIX58" s="75"/>
      <c r="KIY58" s="75"/>
      <c r="KIZ58" s="75"/>
      <c r="KJA58" s="75"/>
      <c r="KJB58" s="75"/>
      <c r="KJC58" s="75"/>
      <c r="KJD58" s="75"/>
      <c r="KJE58" s="75"/>
      <c r="KJF58" s="75"/>
      <c r="KJG58" s="75"/>
      <c r="KJH58" s="75"/>
      <c r="KJI58" s="75"/>
      <c r="KJJ58" s="75"/>
      <c r="KJK58" s="75"/>
      <c r="KJL58" s="75"/>
      <c r="KJM58" s="75"/>
      <c r="KJN58" s="75"/>
      <c r="KJO58" s="75"/>
      <c r="KJP58" s="75"/>
      <c r="KJQ58" s="75"/>
      <c r="KJR58" s="75"/>
      <c r="KJS58" s="75"/>
      <c r="KJT58" s="75"/>
      <c r="KJU58" s="75"/>
      <c r="KJV58" s="75"/>
      <c r="KJW58" s="75"/>
      <c r="KJX58" s="75"/>
      <c r="KJY58" s="75"/>
      <c r="KJZ58" s="75"/>
      <c r="KKA58" s="75"/>
      <c r="KKB58" s="75"/>
      <c r="KKC58" s="75"/>
      <c r="KKD58" s="75"/>
      <c r="KKE58" s="75"/>
      <c r="KKF58" s="75"/>
      <c r="KKG58" s="75"/>
      <c r="KKH58" s="75"/>
      <c r="KKI58" s="75"/>
      <c r="KKJ58" s="75"/>
      <c r="KKK58" s="75"/>
      <c r="KKL58" s="75"/>
      <c r="KKM58" s="75"/>
      <c r="KKN58" s="75"/>
      <c r="KKO58" s="75"/>
      <c r="KKP58" s="75"/>
      <c r="KKQ58" s="75"/>
      <c r="KKR58" s="75"/>
      <c r="KKS58" s="75"/>
      <c r="KKT58" s="75"/>
      <c r="KKU58" s="75"/>
      <c r="KKV58" s="75"/>
      <c r="KKW58" s="75"/>
      <c r="KKX58" s="75"/>
      <c r="KKY58" s="75"/>
      <c r="KKZ58" s="75"/>
      <c r="KLA58" s="75"/>
      <c r="KLB58" s="75"/>
      <c r="KLC58" s="75"/>
      <c r="KLD58" s="75"/>
      <c r="KLE58" s="75"/>
      <c r="KLF58" s="75"/>
      <c r="KLG58" s="75"/>
      <c r="KLH58" s="75"/>
      <c r="KLI58" s="75"/>
      <c r="KLJ58" s="75"/>
      <c r="KLK58" s="75"/>
      <c r="KLL58" s="75"/>
      <c r="KLM58" s="75"/>
      <c r="KLN58" s="75"/>
      <c r="KLO58" s="75"/>
      <c r="KLP58" s="75"/>
      <c r="KLQ58" s="75"/>
      <c r="KLR58" s="75"/>
      <c r="KLS58" s="75"/>
      <c r="KLT58" s="75"/>
      <c r="KLU58" s="75"/>
      <c r="KLV58" s="75"/>
      <c r="KLW58" s="75"/>
      <c r="KLX58" s="75"/>
      <c r="KLY58" s="75"/>
      <c r="KLZ58" s="75"/>
      <c r="KMA58" s="75"/>
      <c r="KMB58" s="75"/>
      <c r="KMC58" s="75"/>
      <c r="KMD58" s="75"/>
      <c r="KME58" s="75"/>
      <c r="KMF58" s="75"/>
      <c r="KMG58" s="75"/>
      <c r="KMH58" s="75"/>
      <c r="KMI58" s="75"/>
      <c r="KMJ58" s="75"/>
      <c r="KMK58" s="75"/>
      <c r="KML58" s="75"/>
      <c r="KMM58" s="75"/>
      <c r="KMN58" s="75"/>
      <c r="KMO58" s="75"/>
      <c r="KMP58" s="75"/>
      <c r="KMQ58" s="75"/>
      <c r="KMR58" s="75"/>
      <c r="KMS58" s="75"/>
      <c r="KMT58" s="75"/>
      <c r="KMU58" s="75"/>
      <c r="KMV58" s="75"/>
      <c r="KMW58" s="75"/>
      <c r="KMX58" s="75"/>
      <c r="KMY58" s="75"/>
      <c r="KMZ58" s="75"/>
      <c r="KNA58" s="75"/>
      <c r="KNB58" s="75"/>
      <c r="KNC58" s="75"/>
      <c r="KND58" s="75"/>
      <c r="KNE58" s="75"/>
      <c r="KNF58" s="75"/>
      <c r="KNG58" s="75"/>
      <c r="KNH58" s="75"/>
      <c r="KNI58" s="75"/>
      <c r="KNJ58" s="75"/>
      <c r="KNK58" s="75"/>
      <c r="KNL58" s="75"/>
      <c r="KNM58" s="75"/>
      <c r="KNN58" s="75"/>
      <c r="KNO58" s="75"/>
      <c r="KNP58" s="75"/>
      <c r="KNQ58" s="75"/>
      <c r="KNR58" s="75"/>
      <c r="KNS58" s="75"/>
      <c r="KNT58" s="75"/>
      <c r="KNU58" s="75"/>
      <c r="KNV58" s="75"/>
      <c r="KNW58" s="75"/>
      <c r="KNX58" s="75"/>
      <c r="KNY58" s="75"/>
      <c r="KNZ58" s="75"/>
      <c r="KOA58" s="75"/>
      <c r="KOB58" s="75"/>
      <c r="KOC58" s="75"/>
      <c r="KOD58" s="75"/>
      <c r="KOE58" s="75"/>
      <c r="KOF58" s="75"/>
      <c r="KOG58" s="75"/>
      <c r="KOH58" s="75"/>
      <c r="KOI58" s="75"/>
      <c r="KOJ58" s="75"/>
      <c r="KOK58" s="75"/>
      <c r="KOL58" s="75"/>
      <c r="KOM58" s="75"/>
      <c r="KON58" s="75"/>
      <c r="KOO58" s="75"/>
      <c r="KOP58" s="75"/>
      <c r="KOQ58" s="75"/>
      <c r="KOR58" s="75"/>
      <c r="KOS58" s="75"/>
      <c r="KOT58" s="75"/>
      <c r="KOU58" s="75"/>
      <c r="KOV58" s="75"/>
      <c r="KOW58" s="75"/>
      <c r="KOX58" s="75"/>
      <c r="KOY58" s="75"/>
      <c r="KOZ58" s="75"/>
      <c r="KPA58" s="75"/>
      <c r="KPB58" s="75"/>
      <c r="KPC58" s="75"/>
      <c r="KPD58" s="75"/>
      <c r="KPE58" s="75"/>
      <c r="KPF58" s="75"/>
      <c r="KPG58" s="75"/>
      <c r="KPH58" s="75"/>
      <c r="KPI58" s="75"/>
      <c r="KPJ58" s="75"/>
      <c r="KPK58" s="75"/>
      <c r="KPL58" s="75"/>
      <c r="KPM58" s="75"/>
      <c r="KPN58" s="75"/>
      <c r="KPO58" s="75"/>
      <c r="KPP58" s="75"/>
      <c r="KPQ58" s="75"/>
      <c r="KPR58" s="75"/>
      <c r="KPS58" s="75"/>
      <c r="KPT58" s="75"/>
      <c r="KPU58" s="75"/>
      <c r="KPV58" s="75"/>
      <c r="KPW58" s="75"/>
      <c r="KPX58" s="75"/>
      <c r="KPY58" s="75"/>
      <c r="KPZ58" s="75"/>
      <c r="KQA58" s="75"/>
      <c r="KQB58" s="75"/>
      <c r="KQC58" s="75"/>
      <c r="KQD58" s="75"/>
      <c r="KQE58" s="75"/>
      <c r="KQF58" s="75"/>
      <c r="KQG58" s="75"/>
      <c r="KQH58" s="75"/>
      <c r="KQI58" s="75"/>
      <c r="KQJ58" s="75"/>
      <c r="KQK58" s="75"/>
      <c r="KQL58" s="75"/>
      <c r="KQM58" s="75"/>
      <c r="KQN58" s="75"/>
      <c r="KQO58" s="75"/>
      <c r="KQP58" s="75"/>
      <c r="KQQ58" s="75"/>
      <c r="KQR58" s="75"/>
      <c r="KQS58" s="75"/>
      <c r="KQT58" s="75"/>
      <c r="KQU58" s="75"/>
      <c r="KQV58" s="75"/>
      <c r="KQW58" s="75"/>
      <c r="KQX58" s="75"/>
      <c r="KQY58" s="75"/>
      <c r="KQZ58" s="75"/>
      <c r="KRA58" s="75"/>
      <c r="KRB58" s="75"/>
      <c r="KRC58" s="75"/>
      <c r="KRD58" s="75"/>
      <c r="KRE58" s="75"/>
      <c r="KRF58" s="75"/>
      <c r="KRG58" s="75"/>
      <c r="KRH58" s="75"/>
      <c r="KRI58" s="75"/>
      <c r="KRJ58" s="75"/>
      <c r="KRK58" s="75"/>
      <c r="KRL58" s="75"/>
      <c r="KRM58" s="75"/>
      <c r="KRN58" s="75"/>
      <c r="KRO58" s="75"/>
      <c r="KRP58" s="75"/>
      <c r="KRQ58" s="75"/>
      <c r="KRR58" s="75"/>
      <c r="KRS58" s="75"/>
      <c r="KRT58" s="75"/>
      <c r="KRU58" s="75"/>
      <c r="KRV58" s="75"/>
      <c r="KRW58" s="75"/>
      <c r="KRX58" s="75"/>
      <c r="KRY58" s="75"/>
      <c r="KRZ58" s="75"/>
      <c r="KSA58" s="75"/>
      <c r="KSB58" s="75"/>
      <c r="KSC58" s="75"/>
      <c r="KSD58" s="75"/>
      <c r="KSE58" s="75"/>
      <c r="KSF58" s="75"/>
      <c r="KSG58" s="75"/>
      <c r="KSH58" s="75"/>
      <c r="KSI58" s="75"/>
      <c r="KSJ58" s="75"/>
      <c r="KSK58" s="75"/>
      <c r="KSL58" s="75"/>
      <c r="KSM58" s="75"/>
      <c r="KSN58" s="75"/>
      <c r="KSO58" s="75"/>
      <c r="KSP58" s="75"/>
      <c r="KSQ58" s="75"/>
      <c r="KSR58" s="75"/>
      <c r="KSS58" s="75"/>
      <c r="KST58" s="75"/>
      <c r="KSU58" s="75"/>
      <c r="KSV58" s="75"/>
      <c r="KSW58" s="75"/>
      <c r="KSX58" s="75"/>
      <c r="KSY58" s="75"/>
      <c r="KSZ58" s="75"/>
      <c r="KTA58" s="75"/>
      <c r="KTB58" s="75"/>
      <c r="KTC58" s="75"/>
      <c r="KTD58" s="75"/>
      <c r="KTE58" s="75"/>
      <c r="KTF58" s="75"/>
      <c r="KTG58" s="75"/>
      <c r="KTH58" s="75"/>
      <c r="KTI58" s="75"/>
      <c r="KTJ58" s="75"/>
      <c r="KTK58" s="75"/>
      <c r="KTL58" s="75"/>
      <c r="KTM58" s="75"/>
      <c r="KTN58" s="75"/>
      <c r="KTO58" s="75"/>
      <c r="KTP58" s="75"/>
      <c r="KTQ58" s="75"/>
      <c r="KTR58" s="75"/>
      <c r="KTS58" s="75"/>
      <c r="KTT58" s="75"/>
      <c r="KTU58" s="75"/>
      <c r="KTV58" s="75"/>
      <c r="KTW58" s="75"/>
      <c r="KTX58" s="75"/>
      <c r="KTY58" s="75"/>
      <c r="KTZ58" s="75"/>
      <c r="KUA58" s="75"/>
      <c r="KUB58" s="75"/>
      <c r="KUC58" s="75"/>
      <c r="KUD58" s="75"/>
      <c r="KUE58" s="75"/>
      <c r="KUF58" s="75"/>
      <c r="KUG58" s="75"/>
      <c r="KUH58" s="75"/>
      <c r="KUI58" s="75"/>
      <c r="KUJ58" s="75"/>
      <c r="KUK58" s="75"/>
      <c r="KUL58" s="75"/>
      <c r="KUM58" s="75"/>
      <c r="KUN58" s="75"/>
      <c r="KUO58" s="75"/>
      <c r="KUP58" s="75"/>
      <c r="KUQ58" s="75"/>
      <c r="KUR58" s="75"/>
      <c r="KUS58" s="75"/>
      <c r="KUT58" s="75"/>
      <c r="KUU58" s="75"/>
      <c r="KUV58" s="75"/>
      <c r="KUW58" s="75"/>
      <c r="KUX58" s="75"/>
      <c r="KUY58" s="75"/>
      <c r="KUZ58" s="75"/>
      <c r="KVA58" s="75"/>
      <c r="KVB58" s="75"/>
      <c r="KVC58" s="75"/>
      <c r="KVD58" s="75"/>
      <c r="KVE58" s="75"/>
      <c r="KVF58" s="75"/>
      <c r="KVG58" s="75"/>
      <c r="KVH58" s="75"/>
      <c r="KVI58" s="75"/>
      <c r="KVJ58" s="75"/>
      <c r="KVK58" s="75"/>
      <c r="KVL58" s="75"/>
      <c r="KVM58" s="75"/>
      <c r="KVN58" s="75"/>
      <c r="KVO58" s="75"/>
      <c r="KVP58" s="75"/>
      <c r="KVQ58" s="75"/>
      <c r="KVR58" s="75"/>
      <c r="KVS58" s="75"/>
      <c r="KVT58" s="75"/>
      <c r="KVU58" s="75"/>
      <c r="KVV58" s="75"/>
      <c r="KVW58" s="75"/>
      <c r="KVX58" s="75"/>
      <c r="KVY58" s="75"/>
      <c r="KVZ58" s="75"/>
      <c r="KWA58" s="75"/>
      <c r="KWB58" s="75"/>
      <c r="KWC58" s="75"/>
      <c r="KWD58" s="75"/>
      <c r="KWE58" s="75"/>
      <c r="KWF58" s="75"/>
      <c r="KWG58" s="75"/>
      <c r="KWH58" s="75"/>
      <c r="KWI58" s="75"/>
      <c r="KWJ58" s="75"/>
      <c r="KWK58" s="75"/>
      <c r="KWL58" s="75"/>
      <c r="KWM58" s="75"/>
      <c r="KWN58" s="75"/>
      <c r="KWO58" s="75"/>
      <c r="KWP58" s="75"/>
      <c r="KWQ58" s="75"/>
      <c r="KWR58" s="75"/>
      <c r="KWS58" s="75"/>
      <c r="KWT58" s="75"/>
      <c r="KWU58" s="75"/>
      <c r="KWV58" s="75"/>
      <c r="KWW58" s="75"/>
      <c r="KWX58" s="75"/>
      <c r="KWY58" s="75"/>
      <c r="KWZ58" s="75"/>
      <c r="KXA58" s="75"/>
      <c r="KXB58" s="75"/>
      <c r="KXC58" s="75"/>
      <c r="KXD58" s="75"/>
      <c r="KXE58" s="75"/>
      <c r="KXF58" s="75"/>
      <c r="KXG58" s="75"/>
      <c r="KXH58" s="75"/>
      <c r="KXI58" s="75"/>
      <c r="KXJ58" s="75"/>
      <c r="KXK58" s="75"/>
      <c r="KXL58" s="75"/>
      <c r="KXM58" s="75"/>
      <c r="KXN58" s="75"/>
      <c r="KXO58" s="75"/>
      <c r="KXP58" s="75"/>
      <c r="KXQ58" s="75"/>
      <c r="KXR58" s="75"/>
      <c r="KXS58" s="75"/>
      <c r="KXT58" s="75"/>
      <c r="KXU58" s="75"/>
      <c r="KXV58" s="75"/>
      <c r="KXW58" s="75"/>
      <c r="KXX58" s="75"/>
      <c r="KXY58" s="75"/>
      <c r="KXZ58" s="75"/>
      <c r="KYA58" s="75"/>
      <c r="KYB58" s="75"/>
      <c r="KYC58" s="75"/>
      <c r="KYD58" s="75"/>
      <c r="KYE58" s="75"/>
      <c r="KYF58" s="75"/>
      <c r="KYG58" s="75"/>
      <c r="KYH58" s="75"/>
      <c r="KYI58" s="75"/>
      <c r="KYJ58" s="75"/>
      <c r="KYK58" s="75"/>
      <c r="KYL58" s="75"/>
      <c r="KYM58" s="75"/>
      <c r="KYN58" s="75"/>
      <c r="KYO58" s="75"/>
      <c r="KYP58" s="75"/>
      <c r="KYQ58" s="75"/>
      <c r="KYR58" s="75"/>
      <c r="KYS58" s="75"/>
      <c r="KYT58" s="75"/>
      <c r="KYU58" s="75"/>
      <c r="KYV58" s="75"/>
      <c r="KYW58" s="75"/>
      <c r="KYX58" s="75"/>
      <c r="KYY58" s="75"/>
      <c r="KYZ58" s="75"/>
      <c r="KZA58" s="75"/>
      <c r="KZB58" s="75"/>
      <c r="KZC58" s="75"/>
      <c r="KZD58" s="75"/>
      <c r="KZE58" s="75"/>
      <c r="KZF58" s="75"/>
      <c r="KZG58" s="75"/>
      <c r="KZH58" s="75"/>
      <c r="KZI58" s="75"/>
      <c r="KZJ58" s="75"/>
      <c r="KZK58" s="75"/>
      <c r="KZL58" s="75"/>
      <c r="KZM58" s="75"/>
      <c r="KZN58" s="75"/>
      <c r="KZO58" s="75"/>
      <c r="KZP58" s="75"/>
      <c r="KZQ58" s="75"/>
      <c r="KZR58" s="75"/>
      <c r="KZS58" s="75"/>
      <c r="KZT58" s="75"/>
      <c r="KZU58" s="75"/>
      <c r="KZV58" s="75"/>
      <c r="KZW58" s="75"/>
      <c r="KZX58" s="75"/>
      <c r="KZY58" s="75"/>
      <c r="KZZ58" s="75"/>
      <c r="LAA58" s="75"/>
      <c r="LAB58" s="75"/>
      <c r="LAC58" s="75"/>
      <c r="LAD58" s="75"/>
      <c r="LAE58" s="75"/>
      <c r="LAF58" s="75"/>
      <c r="LAG58" s="75"/>
      <c r="LAH58" s="75"/>
      <c r="LAI58" s="75"/>
      <c r="LAJ58" s="75"/>
      <c r="LAK58" s="75"/>
      <c r="LAL58" s="75"/>
      <c r="LAM58" s="75"/>
      <c r="LAN58" s="75"/>
      <c r="LAO58" s="75"/>
      <c r="LAP58" s="75"/>
      <c r="LAQ58" s="75"/>
      <c r="LAR58" s="75"/>
      <c r="LAS58" s="75"/>
      <c r="LAT58" s="75"/>
      <c r="LAU58" s="75"/>
      <c r="LAV58" s="75"/>
      <c r="LAW58" s="75"/>
      <c r="LAX58" s="75"/>
      <c r="LAY58" s="75"/>
      <c r="LAZ58" s="75"/>
      <c r="LBA58" s="75"/>
      <c r="LBB58" s="75"/>
      <c r="LBC58" s="75"/>
      <c r="LBD58" s="75"/>
      <c r="LBE58" s="75"/>
      <c r="LBF58" s="75"/>
      <c r="LBG58" s="75"/>
      <c r="LBH58" s="75"/>
      <c r="LBI58" s="75"/>
      <c r="LBJ58" s="75"/>
      <c r="LBK58" s="75"/>
      <c r="LBL58" s="75"/>
      <c r="LBM58" s="75"/>
      <c r="LBN58" s="75"/>
      <c r="LBO58" s="75"/>
      <c r="LBP58" s="75"/>
      <c r="LBQ58" s="75"/>
      <c r="LBR58" s="75"/>
      <c r="LBS58" s="75"/>
      <c r="LBT58" s="75"/>
      <c r="LBU58" s="75"/>
      <c r="LBV58" s="75"/>
      <c r="LBW58" s="75"/>
      <c r="LBX58" s="75"/>
      <c r="LBY58" s="75"/>
      <c r="LBZ58" s="75"/>
      <c r="LCA58" s="75"/>
      <c r="LCB58" s="75"/>
      <c r="LCC58" s="75"/>
      <c r="LCD58" s="75"/>
      <c r="LCE58" s="75"/>
      <c r="LCF58" s="75"/>
      <c r="LCG58" s="75"/>
      <c r="LCH58" s="75"/>
      <c r="LCI58" s="75"/>
      <c r="LCJ58" s="75"/>
      <c r="LCK58" s="75"/>
      <c r="LCL58" s="75"/>
      <c r="LCM58" s="75"/>
      <c r="LCN58" s="75"/>
      <c r="LCO58" s="75"/>
      <c r="LCP58" s="75"/>
      <c r="LCQ58" s="75"/>
      <c r="LCR58" s="75"/>
      <c r="LCS58" s="75"/>
      <c r="LCT58" s="75"/>
      <c r="LCU58" s="75"/>
      <c r="LCV58" s="75"/>
      <c r="LCW58" s="75"/>
      <c r="LCX58" s="75"/>
      <c r="LCY58" s="75"/>
      <c r="LCZ58" s="75"/>
      <c r="LDA58" s="75"/>
      <c r="LDB58" s="75"/>
      <c r="LDC58" s="75"/>
      <c r="LDD58" s="75"/>
      <c r="LDE58" s="75"/>
      <c r="LDF58" s="75"/>
      <c r="LDG58" s="75"/>
      <c r="LDH58" s="75"/>
      <c r="LDI58" s="75"/>
      <c r="LDJ58" s="75"/>
      <c r="LDK58" s="75"/>
      <c r="LDL58" s="75"/>
      <c r="LDM58" s="75"/>
      <c r="LDN58" s="75"/>
      <c r="LDO58" s="75"/>
      <c r="LDP58" s="75"/>
      <c r="LDQ58" s="75"/>
      <c r="LDR58" s="75"/>
      <c r="LDS58" s="75"/>
      <c r="LDT58" s="75"/>
      <c r="LDU58" s="75"/>
      <c r="LDV58" s="75"/>
      <c r="LDW58" s="75"/>
      <c r="LDX58" s="75"/>
      <c r="LDY58" s="75"/>
      <c r="LDZ58" s="75"/>
      <c r="LEA58" s="75"/>
      <c r="LEB58" s="75"/>
      <c r="LEC58" s="75"/>
      <c r="LED58" s="75"/>
      <c r="LEE58" s="75"/>
      <c r="LEF58" s="75"/>
      <c r="LEG58" s="75"/>
      <c r="LEH58" s="75"/>
      <c r="LEI58" s="75"/>
      <c r="LEJ58" s="75"/>
      <c r="LEK58" s="75"/>
      <c r="LEL58" s="75"/>
      <c r="LEM58" s="75"/>
      <c r="LEN58" s="75"/>
      <c r="LEO58" s="75"/>
      <c r="LEP58" s="75"/>
      <c r="LEQ58" s="75"/>
      <c r="LER58" s="75"/>
      <c r="LES58" s="75"/>
      <c r="LET58" s="75"/>
      <c r="LEU58" s="75"/>
      <c r="LEV58" s="75"/>
      <c r="LEW58" s="75"/>
      <c r="LEX58" s="75"/>
      <c r="LEY58" s="75"/>
      <c r="LEZ58" s="75"/>
      <c r="LFA58" s="75"/>
      <c r="LFB58" s="75"/>
      <c r="LFC58" s="75"/>
      <c r="LFD58" s="75"/>
      <c r="LFE58" s="75"/>
      <c r="LFF58" s="75"/>
      <c r="LFG58" s="75"/>
      <c r="LFH58" s="75"/>
      <c r="LFI58" s="75"/>
      <c r="LFJ58" s="75"/>
      <c r="LFK58" s="75"/>
      <c r="LFL58" s="75"/>
      <c r="LFM58" s="75"/>
      <c r="LFN58" s="75"/>
      <c r="LFO58" s="75"/>
      <c r="LFP58" s="75"/>
      <c r="LFQ58" s="75"/>
      <c r="LFR58" s="75"/>
      <c r="LFS58" s="75"/>
      <c r="LFT58" s="75"/>
      <c r="LFU58" s="75"/>
      <c r="LFV58" s="75"/>
      <c r="LFW58" s="75"/>
      <c r="LFX58" s="75"/>
      <c r="LFY58" s="75"/>
      <c r="LFZ58" s="75"/>
      <c r="LGA58" s="75"/>
      <c r="LGB58" s="75"/>
      <c r="LGC58" s="75"/>
      <c r="LGD58" s="75"/>
      <c r="LGE58" s="75"/>
      <c r="LGF58" s="75"/>
      <c r="LGG58" s="75"/>
      <c r="LGH58" s="75"/>
      <c r="LGI58" s="75"/>
      <c r="LGJ58" s="75"/>
      <c r="LGK58" s="75"/>
      <c r="LGL58" s="75"/>
      <c r="LGM58" s="75"/>
      <c r="LGN58" s="75"/>
      <c r="LGO58" s="75"/>
      <c r="LGP58" s="75"/>
      <c r="LGQ58" s="75"/>
      <c r="LGR58" s="75"/>
      <c r="LGS58" s="75"/>
      <c r="LGT58" s="75"/>
      <c r="LGU58" s="75"/>
      <c r="LGV58" s="75"/>
      <c r="LGW58" s="75"/>
      <c r="LGX58" s="75"/>
      <c r="LGY58" s="75"/>
      <c r="LGZ58" s="75"/>
      <c r="LHA58" s="75"/>
      <c r="LHB58" s="75"/>
      <c r="LHC58" s="75"/>
      <c r="LHD58" s="75"/>
      <c r="LHE58" s="75"/>
      <c r="LHF58" s="75"/>
      <c r="LHG58" s="75"/>
      <c r="LHH58" s="75"/>
      <c r="LHI58" s="75"/>
      <c r="LHJ58" s="75"/>
      <c r="LHK58" s="75"/>
      <c r="LHL58" s="75"/>
      <c r="LHM58" s="75"/>
      <c r="LHN58" s="75"/>
      <c r="LHO58" s="75"/>
      <c r="LHP58" s="75"/>
      <c r="LHQ58" s="75"/>
      <c r="LHR58" s="75"/>
      <c r="LHS58" s="75"/>
      <c r="LHT58" s="75"/>
      <c r="LHU58" s="75"/>
      <c r="LHV58" s="75"/>
      <c r="LHW58" s="75"/>
      <c r="LHX58" s="75"/>
      <c r="LHY58" s="75"/>
      <c r="LHZ58" s="75"/>
      <c r="LIA58" s="75"/>
      <c r="LIB58" s="75"/>
      <c r="LIC58" s="75"/>
      <c r="LID58" s="75"/>
      <c r="LIE58" s="75"/>
      <c r="LIF58" s="75"/>
      <c r="LIG58" s="75"/>
      <c r="LIH58" s="75"/>
      <c r="LII58" s="75"/>
      <c r="LIJ58" s="75"/>
      <c r="LIK58" s="75"/>
      <c r="LIL58" s="75"/>
      <c r="LIM58" s="75"/>
      <c r="LIN58" s="75"/>
      <c r="LIO58" s="75"/>
      <c r="LIP58" s="75"/>
      <c r="LIQ58" s="75"/>
      <c r="LIR58" s="75"/>
      <c r="LIS58" s="75"/>
      <c r="LIT58" s="75"/>
      <c r="LIU58" s="75"/>
      <c r="LIV58" s="75"/>
      <c r="LIW58" s="75"/>
      <c r="LIX58" s="75"/>
      <c r="LIY58" s="75"/>
      <c r="LIZ58" s="75"/>
      <c r="LJA58" s="75"/>
      <c r="LJB58" s="75"/>
      <c r="LJC58" s="75"/>
      <c r="LJD58" s="75"/>
      <c r="LJE58" s="75"/>
      <c r="LJF58" s="75"/>
      <c r="LJG58" s="75"/>
      <c r="LJH58" s="75"/>
      <c r="LJI58" s="75"/>
      <c r="LJJ58" s="75"/>
      <c r="LJK58" s="75"/>
      <c r="LJL58" s="75"/>
      <c r="LJM58" s="75"/>
      <c r="LJN58" s="75"/>
      <c r="LJO58" s="75"/>
      <c r="LJP58" s="75"/>
      <c r="LJQ58" s="75"/>
      <c r="LJR58" s="75"/>
      <c r="LJS58" s="75"/>
      <c r="LJT58" s="75"/>
      <c r="LJU58" s="75"/>
      <c r="LJV58" s="75"/>
      <c r="LJW58" s="75"/>
      <c r="LJX58" s="75"/>
      <c r="LJY58" s="75"/>
      <c r="LJZ58" s="75"/>
      <c r="LKA58" s="75"/>
      <c r="LKB58" s="75"/>
      <c r="LKC58" s="75"/>
      <c r="LKD58" s="75"/>
      <c r="LKE58" s="75"/>
      <c r="LKF58" s="75"/>
      <c r="LKG58" s="75"/>
      <c r="LKH58" s="75"/>
      <c r="LKI58" s="75"/>
      <c r="LKJ58" s="75"/>
      <c r="LKK58" s="75"/>
      <c r="LKL58" s="75"/>
      <c r="LKM58" s="75"/>
      <c r="LKN58" s="75"/>
      <c r="LKO58" s="75"/>
      <c r="LKP58" s="75"/>
      <c r="LKQ58" s="75"/>
      <c r="LKR58" s="75"/>
      <c r="LKS58" s="75"/>
      <c r="LKT58" s="75"/>
      <c r="LKU58" s="75"/>
      <c r="LKV58" s="75"/>
      <c r="LKW58" s="75"/>
      <c r="LKX58" s="75"/>
      <c r="LKY58" s="75"/>
      <c r="LKZ58" s="75"/>
      <c r="LLA58" s="75"/>
      <c r="LLB58" s="75"/>
      <c r="LLC58" s="75"/>
      <c r="LLD58" s="75"/>
      <c r="LLE58" s="75"/>
      <c r="LLF58" s="75"/>
      <c r="LLG58" s="75"/>
      <c r="LLH58" s="75"/>
      <c r="LLI58" s="75"/>
      <c r="LLJ58" s="75"/>
      <c r="LLK58" s="75"/>
      <c r="LLL58" s="75"/>
      <c r="LLM58" s="75"/>
      <c r="LLN58" s="75"/>
      <c r="LLO58" s="75"/>
      <c r="LLP58" s="75"/>
      <c r="LLQ58" s="75"/>
      <c r="LLR58" s="75"/>
      <c r="LLS58" s="75"/>
      <c r="LLT58" s="75"/>
      <c r="LLU58" s="75"/>
      <c r="LLV58" s="75"/>
      <c r="LLW58" s="75"/>
      <c r="LLX58" s="75"/>
      <c r="LLY58" s="75"/>
      <c r="LLZ58" s="75"/>
      <c r="LMA58" s="75"/>
      <c r="LMB58" s="75"/>
      <c r="LMC58" s="75"/>
      <c r="LMD58" s="75"/>
      <c r="LME58" s="75"/>
      <c r="LMF58" s="75"/>
      <c r="LMG58" s="75"/>
      <c r="LMH58" s="75"/>
      <c r="LMI58" s="75"/>
      <c r="LMJ58" s="75"/>
      <c r="LMK58" s="75"/>
      <c r="LML58" s="75"/>
      <c r="LMM58" s="75"/>
      <c r="LMN58" s="75"/>
      <c r="LMO58" s="75"/>
      <c r="LMP58" s="75"/>
      <c r="LMQ58" s="75"/>
      <c r="LMR58" s="75"/>
      <c r="LMS58" s="75"/>
      <c r="LMT58" s="75"/>
      <c r="LMU58" s="75"/>
      <c r="LMV58" s="75"/>
      <c r="LMW58" s="75"/>
      <c r="LMX58" s="75"/>
      <c r="LMY58" s="75"/>
      <c r="LMZ58" s="75"/>
      <c r="LNA58" s="75"/>
      <c r="LNB58" s="75"/>
      <c r="LNC58" s="75"/>
      <c r="LND58" s="75"/>
      <c r="LNE58" s="75"/>
      <c r="LNF58" s="75"/>
      <c r="LNG58" s="75"/>
      <c r="LNH58" s="75"/>
      <c r="LNI58" s="75"/>
      <c r="LNJ58" s="75"/>
      <c r="LNK58" s="75"/>
      <c r="LNL58" s="75"/>
      <c r="LNM58" s="75"/>
      <c r="LNN58" s="75"/>
      <c r="LNO58" s="75"/>
      <c r="LNP58" s="75"/>
      <c r="LNQ58" s="75"/>
      <c r="LNR58" s="75"/>
      <c r="LNS58" s="75"/>
      <c r="LNT58" s="75"/>
      <c r="LNU58" s="75"/>
      <c r="LNV58" s="75"/>
      <c r="LNW58" s="75"/>
      <c r="LNX58" s="75"/>
      <c r="LNY58" s="75"/>
      <c r="LNZ58" s="75"/>
      <c r="LOA58" s="75"/>
      <c r="LOB58" s="75"/>
      <c r="LOC58" s="75"/>
      <c r="LOD58" s="75"/>
      <c r="LOE58" s="75"/>
      <c r="LOF58" s="75"/>
      <c r="LOG58" s="75"/>
      <c r="LOH58" s="75"/>
      <c r="LOI58" s="75"/>
      <c r="LOJ58" s="75"/>
      <c r="LOK58" s="75"/>
      <c r="LOL58" s="75"/>
      <c r="LOM58" s="75"/>
      <c r="LON58" s="75"/>
      <c r="LOO58" s="75"/>
      <c r="LOP58" s="75"/>
      <c r="LOQ58" s="75"/>
      <c r="LOR58" s="75"/>
      <c r="LOS58" s="75"/>
      <c r="LOT58" s="75"/>
      <c r="LOU58" s="75"/>
      <c r="LOV58" s="75"/>
      <c r="LOW58" s="75"/>
      <c r="LOX58" s="75"/>
      <c r="LOY58" s="75"/>
      <c r="LOZ58" s="75"/>
      <c r="LPA58" s="75"/>
      <c r="LPB58" s="75"/>
      <c r="LPC58" s="75"/>
      <c r="LPD58" s="75"/>
      <c r="LPE58" s="75"/>
      <c r="LPF58" s="75"/>
      <c r="LPG58" s="75"/>
      <c r="LPH58" s="75"/>
      <c r="LPI58" s="75"/>
      <c r="LPJ58" s="75"/>
      <c r="LPK58" s="75"/>
      <c r="LPL58" s="75"/>
      <c r="LPM58" s="75"/>
      <c r="LPN58" s="75"/>
      <c r="LPO58" s="75"/>
      <c r="LPP58" s="75"/>
      <c r="LPQ58" s="75"/>
      <c r="LPR58" s="75"/>
      <c r="LPS58" s="75"/>
      <c r="LPT58" s="75"/>
      <c r="LPU58" s="75"/>
      <c r="LPV58" s="75"/>
      <c r="LPW58" s="75"/>
      <c r="LPX58" s="75"/>
      <c r="LPY58" s="75"/>
      <c r="LPZ58" s="75"/>
      <c r="LQA58" s="75"/>
      <c r="LQB58" s="75"/>
      <c r="LQC58" s="75"/>
      <c r="LQD58" s="75"/>
      <c r="LQE58" s="75"/>
      <c r="LQF58" s="75"/>
      <c r="LQG58" s="75"/>
      <c r="LQH58" s="75"/>
      <c r="LQI58" s="75"/>
      <c r="LQJ58" s="75"/>
      <c r="LQK58" s="75"/>
      <c r="LQL58" s="75"/>
      <c r="LQM58" s="75"/>
      <c r="LQN58" s="75"/>
      <c r="LQO58" s="75"/>
      <c r="LQP58" s="75"/>
      <c r="LQQ58" s="75"/>
      <c r="LQR58" s="75"/>
      <c r="LQS58" s="75"/>
      <c r="LQT58" s="75"/>
      <c r="LQU58" s="75"/>
      <c r="LQV58" s="75"/>
      <c r="LQW58" s="75"/>
      <c r="LQX58" s="75"/>
      <c r="LQY58" s="75"/>
      <c r="LQZ58" s="75"/>
      <c r="LRA58" s="75"/>
      <c r="LRB58" s="75"/>
      <c r="LRC58" s="75"/>
      <c r="LRD58" s="75"/>
      <c r="LRE58" s="75"/>
      <c r="LRF58" s="75"/>
      <c r="LRG58" s="75"/>
      <c r="LRH58" s="75"/>
      <c r="LRI58" s="75"/>
      <c r="LRJ58" s="75"/>
      <c r="LRK58" s="75"/>
      <c r="LRL58" s="75"/>
      <c r="LRM58" s="75"/>
      <c r="LRN58" s="75"/>
      <c r="LRO58" s="75"/>
      <c r="LRP58" s="75"/>
      <c r="LRQ58" s="75"/>
      <c r="LRR58" s="75"/>
      <c r="LRS58" s="75"/>
      <c r="LRT58" s="75"/>
      <c r="LRU58" s="75"/>
      <c r="LRV58" s="75"/>
      <c r="LRW58" s="75"/>
      <c r="LRX58" s="75"/>
      <c r="LRY58" s="75"/>
      <c r="LRZ58" s="75"/>
      <c r="LSA58" s="75"/>
      <c r="LSB58" s="75"/>
      <c r="LSC58" s="75"/>
      <c r="LSD58" s="75"/>
      <c r="LSE58" s="75"/>
      <c r="LSF58" s="75"/>
      <c r="LSG58" s="75"/>
      <c r="LSH58" s="75"/>
      <c r="LSI58" s="75"/>
      <c r="LSJ58" s="75"/>
      <c r="LSK58" s="75"/>
      <c r="LSL58" s="75"/>
      <c r="LSM58" s="75"/>
      <c r="LSN58" s="75"/>
      <c r="LSO58" s="75"/>
      <c r="LSP58" s="75"/>
      <c r="LSQ58" s="75"/>
      <c r="LSR58" s="75"/>
      <c r="LSS58" s="75"/>
      <c r="LST58" s="75"/>
      <c r="LSU58" s="75"/>
      <c r="LSV58" s="75"/>
      <c r="LSW58" s="75"/>
      <c r="LSX58" s="75"/>
      <c r="LSY58" s="75"/>
      <c r="LSZ58" s="75"/>
      <c r="LTA58" s="75"/>
      <c r="LTB58" s="75"/>
      <c r="LTC58" s="75"/>
      <c r="LTD58" s="75"/>
      <c r="LTE58" s="75"/>
      <c r="LTF58" s="75"/>
      <c r="LTG58" s="75"/>
      <c r="LTH58" s="75"/>
      <c r="LTI58" s="75"/>
      <c r="LTJ58" s="75"/>
      <c r="LTK58" s="75"/>
      <c r="LTL58" s="75"/>
      <c r="LTM58" s="75"/>
      <c r="LTN58" s="75"/>
      <c r="LTO58" s="75"/>
      <c r="LTP58" s="75"/>
      <c r="LTQ58" s="75"/>
      <c r="LTR58" s="75"/>
      <c r="LTS58" s="75"/>
      <c r="LTT58" s="75"/>
      <c r="LTU58" s="75"/>
      <c r="LTV58" s="75"/>
      <c r="LTW58" s="75"/>
      <c r="LTX58" s="75"/>
      <c r="LTY58" s="75"/>
      <c r="LTZ58" s="75"/>
      <c r="LUA58" s="75"/>
      <c r="LUB58" s="75"/>
      <c r="LUC58" s="75"/>
      <c r="LUD58" s="75"/>
      <c r="LUE58" s="75"/>
      <c r="LUF58" s="75"/>
      <c r="LUG58" s="75"/>
      <c r="LUH58" s="75"/>
      <c r="LUI58" s="75"/>
      <c r="LUJ58" s="75"/>
      <c r="LUK58" s="75"/>
      <c r="LUL58" s="75"/>
      <c r="LUM58" s="75"/>
      <c r="LUN58" s="75"/>
      <c r="LUO58" s="75"/>
      <c r="LUP58" s="75"/>
      <c r="LUQ58" s="75"/>
      <c r="LUR58" s="75"/>
      <c r="LUS58" s="75"/>
      <c r="LUT58" s="75"/>
      <c r="LUU58" s="75"/>
      <c r="LUV58" s="75"/>
      <c r="LUW58" s="75"/>
      <c r="LUX58" s="75"/>
      <c r="LUY58" s="75"/>
      <c r="LUZ58" s="75"/>
      <c r="LVA58" s="75"/>
      <c r="LVB58" s="75"/>
      <c r="LVC58" s="75"/>
      <c r="LVD58" s="75"/>
      <c r="LVE58" s="75"/>
      <c r="LVF58" s="75"/>
      <c r="LVG58" s="75"/>
      <c r="LVH58" s="75"/>
      <c r="LVI58" s="75"/>
      <c r="LVJ58" s="75"/>
      <c r="LVK58" s="75"/>
      <c r="LVL58" s="75"/>
      <c r="LVM58" s="75"/>
      <c r="LVN58" s="75"/>
      <c r="LVO58" s="75"/>
      <c r="LVP58" s="75"/>
      <c r="LVQ58" s="75"/>
      <c r="LVR58" s="75"/>
      <c r="LVS58" s="75"/>
      <c r="LVT58" s="75"/>
      <c r="LVU58" s="75"/>
      <c r="LVV58" s="75"/>
      <c r="LVW58" s="75"/>
      <c r="LVX58" s="75"/>
      <c r="LVY58" s="75"/>
      <c r="LVZ58" s="75"/>
      <c r="LWA58" s="75"/>
      <c r="LWB58" s="75"/>
      <c r="LWC58" s="75"/>
      <c r="LWD58" s="75"/>
      <c r="LWE58" s="75"/>
      <c r="LWF58" s="75"/>
      <c r="LWG58" s="75"/>
      <c r="LWH58" s="75"/>
      <c r="LWI58" s="75"/>
      <c r="LWJ58" s="75"/>
      <c r="LWK58" s="75"/>
      <c r="LWL58" s="75"/>
      <c r="LWM58" s="75"/>
      <c r="LWN58" s="75"/>
      <c r="LWO58" s="75"/>
      <c r="LWP58" s="75"/>
      <c r="LWQ58" s="75"/>
      <c r="LWR58" s="75"/>
      <c r="LWS58" s="75"/>
      <c r="LWT58" s="75"/>
      <c r="LWU58" s="75"/>
      <c r="LWV58" s="75"/>
      <c r="LWW58" s="75"/>
      <c r="LWX58" s="75"/>
      <c r="LWY58" s="75"/>
      <c r="LWZ58" s="75"/>
      <c r="LXA58" s="75"/>
      <c r="LXB58" s="75"/>
      <c r="LXC58" s="75"/>
      <c r="LXD58" s="75"/>
      <c r="LXE58" s="75"/>
      <c r="LXF58" s="75"/>
      <c r="LXG58" s="75"/>
      <c r="LXH58" s="75"/>
      <c r="LXI58" s="75"/>
      <c r="LXJ58" s="75"/>
      <c r="LXK58" s="75"/>
      <c r="LXL58" s="75"/>
      <c r="LXM58" s="75"/>
      <c r="LXN58" s="75"/>
      <c r="LXO58" s="75"/>
      <c r="LXP58" s="75"/>
      <c r="LXQ58" s="75"/>
      <c r="LXR58" s="75"/>
      <c r="LXS58" s="75"/>
      <c r="LXT58" s="75"/>
      <c r="LXU58" s="75"/>
      <c r="LXV58" s="75"/>
      <c r="LXW58" s="75"/>
      <c r="LXX58" s="75"/>
      <c r="LXY58" s="75"/>
      <c r="LXZ58" s="75"/>
      <c r="LYA58" s="75"/>
      <c r="LYB58" s="75"/>
      <c r="LYC58" s="75"/>
      <c r="LYD58" s="75"/>
      <c r="LYE58" s="75"/>
      <c r="LYF58" s="75"/>
      <c r="LYG58" s="75"/>
      <c r="LYH58" s="75"/>
      <c r="LYI58" s="75"/>
      <c r="LYJ58" s="75"/>
      <c r="LYK58" s="75"/>
      <c r="LYL58" s="75"/>
      <c r="LYM58" s="75"/>
      <c r="LYN58" s="75"/>
      <c r="LYO58" s="75"/>
      <c r="LYP58" s="75"/>
      <c r="LYQ58" s="75"/>
      <c r="LYR58" s="75"/>
      <c r="LYS58" s="75"/>
      <c r="LYT58" s="75"/>
      <c r="LYU58" s="75"/>
      <c r="LYV58" s="75"/>
      <c r="LYW58" s="75"/>
      <c r="LYX58" s="75"/>
      <c r="LYY58" s="75"/>
      <c r="LYZ58" s="75"/>
      <c r="LZA58" s="75"/>
      <c r="LZB58" s="75"/>
      <c r="LZC58" s="75"/>
      <c r="LZD58" s="75"/>
      <c r="LZE58" s="75"/>
      <c r="LZF58" s="75"/>
      <c r="LZG58" s="75"/>
      <c r="LZH58" s="75"/>
      <c r="LZI58" s="75"/>
      <c r="LZJ58" s="75"/>
      <c r="LZK58" s="75"/>
      <c r="LZL58" s="75"/>
      <c r="LZM58" s="75"/>
      <c r="LZN58" s="75"/>
      <c r="LZO58" s="75"/>
      <c r="LZP58" s="75"/>
      <c r="LZQ58" s="75"/>
      <c r="LZR58" s="75"/>
      <c r="LZS58" s="75"/>
      <c r="LZT58" s="75"/>
      <c r="LZU58" s="75"/>
      <c r="LZV58" s="75"/>
      <c r="LZW58" s="75"/>
      <c r="LZX58" s="75"/>
      <c r="LZY58" s="75"/>
      <c r="LZZ58" s="75"/>
      <c r="MAA58" s="75"/>
      <c r="MAB58" s="75"/>
      <c r="MAC58" s="75"/>
      <c r="MAD58" s="75"/>
      <c r="MAE58" s="75"/>
      <c r="MAF58" s="75"/>
      <c r="MAG58" s="75"/>
      <c r="MAH58" s="75"/>
      <c r="MAI58" s="75"/>
      <c r="MAJ58" s="75"/>
      <c r="MAK58" s="75"/>
      <c r="MAL58" s="75"/>
      <c r="MAM58" s="75"/>
      <c r="MAN58" s="75"/>
      <c r="MAO58" s="75"/>
      <c r="MAP58" s="75"/>
      <c r="MAQ58" s="75"/>
      <c r="MAR58" s="75"/>
      <c r="MAS58" s="75"/>
      <c r="MAT58" s="75"/>
      <c r="MAU58" s="75"/>
      <c r="MAV58" s="75"/>
      <c r="MAW58" s="75"/>
      <c r="MAX58" s="75"/>
      <c r="MAY58" s="75"/>
      <c r="MAZ58" s="75"/>
      <c r="MBA58" s="75"/>
      <c r="MBB58" s="75"/>
      <c r="MBC58" s="75"/>
      <c r="MBD58" s="75"/>
      <c r="MBE58" s="75"/>
      <c r="MBF58" s="75"/>
      <c r="MBG58" s="75"/>
      <c r="MBH58" s="75"/>
      <c r="MBI58" s="75"/>
      <c r="MBJ58" s="75"/>
      <c r="MBK58" s="75"/>
      <c r="MBL58" s="75"/>
      <c r="MBM58" s="75"/>
      <c r="MBN58" s="75"/>
      <c r="MBO58" s="75"/>
      <c r="MBP58" s="75"/>
      <c r="MBQ58" s="75"/>
      <c r="MBR58" s="75"/>
      <c r="MBS58" s="75"/>
      <c r="MBT58" s="75"/>
      <c r="MBU58" s="75"/>
      <c r="MBV58" s="75"/>
      <c r="MBW58" s="75"/>
      <c r="MBX58" s="75"/>
      <c r="MBY58" s="75"/>
      <c r="MBZ58" s="75"/>
      <c r="MCA58" s="75"/>
      <c r="MCB58" s="75"/>
      <c r="MCC58" s="75"/>
      <c r="MCD58" s="75"/>
      <c r="MCE58" s="75"/>
      <c r="MCF58" s="75"/>
      <c r="MCG58" s="75"/>
      <c r="MCH58" s="75"/>
      <c r="MCI58" s="75"/>
      <c r="MCJ58" s="75"/>
      <c r="MCK58" s="75"/>
      <c r="MCL58" s="75"/>
      <c r="MCM58" s="75"/>
      <c r="MCN58" s="75"/>
      <c r="MCO58" s="75"/>
      <c r="MCP58" s="75"/>
      <c r="MCQ58" s="75"/>
      <c r="MCR58" s="75"/>
      <c r="MCS58" s="75"/>
      <c r="MCT58" s="75"/>
      <c r="MCU58" s="75"/>
      <c r="MCV58" s="75"/>
      <c r="MCW58" s="75"/>
      <c r="MCX58" s="75"/>
      <c r="MCY58" s="75"/>
      <c r="MCZ58" s="75"/>
      <c r="MDA58" s="75"/>
      <c r="MDB58" s="75"/>
      <c r="MDC58" s="75"/>
      <c r="MDD58" s="75"/>
      <c r="MDE58" s="75"/>
      <c r="MDF58" s="75"/>
      <c r="MDG58" s="75"/>
      <c r="MDH58" s="75"/>
      <c r="MDI58" s="75"/>
      <c r="MDJ58" s="75"/>
      <c r="MDK58" s="75"/>
      <c r="MDL58" s="75"/>
      <c r="MDM58" s="75"/>
      <c r="MDN58" s="75"/>
      <c r="MDO58" s="75"/>
      <c r="MDP58" s="75"/>
      <c r="MDQ58" s="75"/>
      <c r="MDR58" s="75"/>
      <c r="MDS58" s="75"/>
      <c r="MDT58" s="75"/>
      <c r="MDU58" s="75"/>
      <c r="MDV58" s="75"/>
      <c r="MDW58" s="75"/>
      <c r="MDX58" s="75"/>
      <c r="MDY58" s="75"/>
      <c r="MDZ58" s="75"/>
      <c r="MEA58" s="75"/>
      <c r="MEB58" s="75"/>
      <c r="MEC58" s="75"/>
      <c r="MED58" s="75"/>
      <c r="MEE58" s="75"/>
      <c r="MEF58" s="75"/>
      <c r="MEG58" s="75"/>
      <c r="MEH58" s="75"/>
      <c r="MEI58" s="75"/>
      <c r="MEJ58" s="75"/>
      <c r="MEK58" s="75"/>
      <c r="MEL58" s="75"/>
      <c r="MEM58" s="75"/>
      <c r="MEN58" s="75"/>
      <c r="MEO58" s="75"/>
      <c r="MEP58" s="75"/>
      <c r="MEQ58" s="75"/>
      <c r="MER58" s="75"/>
      <c r="MES58" s="75"/>
      <c r="MET58" s="75"/>
      <c r="MEU58" s="75"/>
      <c r="MEV58" s="75"/>
      <c r="MEW58" s="75"/>
      <c r="MEX58" s="75"/>
      <c r="MEY58" s="75"/>
      <c r="MEZ58" s="75"/>
      <c r="MFA58" s="75"/>
      <c r="MFB58" s="75"/>
      <c r="MFC58" s="75"/>
      <c r="MFD58" s="75"/>
      <c r="MFE58" s="75"/>
      <c r="MFF58" s="75"/>
      <c r="MFG58" s="75"/>
      <c r="MFH58" s="75"/>
      <c r="MFI58" s="75"/>
      <c r="MFJ58" s="75"/>
      <c r="MFK58" s="75"/>
      <c r="MFL58" s="75"/>
      <c r="MFM58" s="75"/>
      <c r="MFN58" s="75"/>
      <c r="MFO58" s="75"/>
      <c r="MFP58" s="75"/>
      <c r="MFQ58" s="75"/>
      <c r="MFR58" s="75"/>
      <c r="MFS58" s="75"/>
      <c r="MFT58" s="75"/>
      <c r="MFU58" s="75"/>
      <c r="MFV58" s="75"/>
      <c r="MFW58" s="75"/>
      <c r="MFX58" s="75"/>
      <c r="MFY58" s="75"/>
      <c r="MFZ58" s="75"/>
      <c r="MGA58" s="75"/>
      <c r="MGB58" s="75"/>
      <c r="MGC58" s="75"/>
      <c r="MGD58" s="75"/>
      <c r="MGE58" s="75"/>
      <c r="MGF58" s="75"/>
      <c r="MGG58" s="75"/>
      <c r="MGH58" s="75"/>
      <c r="MGI58" s="75"/>
      <c r="MGJ58" s="75"/>
      <c r="MGK58" s="75"/>
      <c r="MGL58" s="75"/>
      <c r="MGM58" s="75"/>
      <c r="MGN58" s="75"/>
      <c r="MGO58" s="75"/>
      <c r="MGP58" s="75"/>
      <c r="MGQ58" s="75"/>
      <c r="MGR58" s="75"/>
      <c r="MGS58" s="75"/>
      <c r="MGT58" s="75"/>
      <c r="MGU58" s="75"/>
      <c r="MGV58" s="75"/>
      <c r="MGW58" s="75"/>
      <c r="MGX58" s="75"/>
      <c r="MGY58" s="75"/>
      <c r="MGZ58" s="75"/>
      <c r="MHA58" s="75"/>
      <c r="MHB58" s="75"/>
      <c r="MHC58" s="75"/>
      <c r="MHD58" s="75"/>
      <c r="MHE58" s="75"/>
      <c r="MHF58" s="75"/>
      <c r="MHG58" s="75"/>
      <c r="MHH58" s="75"/>
      <c r="MHI58" s="75"/>
      <c r="MHJ58" s="75"/>
      <c r="MHK58" s="75"/>
      <c r="MHL58" s="75"/>
      <c r="MHM58" s="75"/>
      <c r="MHN58" s="75"/>
      <c r="MHO58" s="75"/>
      <c r="MHP58" s="75"/>
      <c r="MHQ58" s="75"/>
      <c r="MHR58" s="75"/>
      <c r="MHS58" s="75"/>
      <c r="MHT58" s="75"/>
      <c r="MHU58" s="75"/>
      <c r="MHV58" s="75"/>
      <c r="MHW58" s="75"/>
      <c r="MHX58" s="75"/>
      <c r="MHY58" s="75"/>
      <c r="MHZ58" s="75"/>
      <c r="MIA58" s="75"/>
      <c r="MIB58" s="75"/>
      <c r="MIC58" s="75"/>
      <c r="MID58" s="75"/>
      <c r="MIE58" s="75"/>
      <c r="MIF58" s="75"/>
      <c r="MIG58" s="75"/>
      <c r="MIH58" s="75"/>
      <c r="MII58" s="75"/>
      <c r="MIJ58" s="75"/>
      <c r="MIK58" s="75"/>
      <c r="MIL58" s="75"/>
      <c r="MIM58" s="75"/>
      <c r="MIN58" s="75"/>
      <c r="MIO58" s="75"/>
      <c r="MIP58" s="75"/>
      <c r="MIQ58" s="75"/>
      <c r="MIR58" s="75"/>
      <c r="MIS58" s="75"/>
      <c r="MIT58" s="75"/>
      <c r="MIU58" s="75"/>
      <c r="MIV58" s="75"/>
      <c r="MIW58" s="75"/>
      <c r="MIX58" s="75"/>
      <c r="MIY58" s="75"/>
      <c r="MIZ58" s="75"/>
      <c r="MJA58" s="75"/>
      <c r="MJB58" s="75"/>
      <c r="MJC58" s="75"/>
      <c r="MJD58" s="75"/>
      <c r="MJE58" s="75"/>
      <c r="MJF58" s="75"/>
      <c r="MJG58" s="75"/>
      <c r="MJH58" s="75"/>
      <c r="MJI58" s="75"/>
      <c r="MJJ58" s="75"/>
      <c r="MJK58" s="75"/>
      <c r="MJL58" s="75"/>
      <c r="MJM58" s="75"/>
      <c r="MJN58" s="75"/>
      <c r="MJO58" s="75"/>
      <c r="MJP58" s="75"/>
      <c r="MJQ58" s="75"/>
      <c r="MJR58" s="75"/>
      <c r="MJS58" s="75"/>
      <c r="MJT58" s="75"/>
      <c r="MJU58" s="75"/>
      <c r="MJV58" s="75"/>
      <c r="MJW58" s="75"/>
      <c r="MJX58" s="75"/>
      <c r="MJY58" s="75"/>
      <c r="MJZ58" s="75"/>
      <c r="MKA58" s="75"/>
      <c r="MKB58" s="75"/>
      <c r="MKC58" s="75"/>
      <c r="MKD58" s="75"/>
      <c r="MKE58" s="75"/>
      <c r="MKF58" s="75"/>
      <c r="MKG58" s="75"/>
      <c r="MKH58" s="75"/>
      <c r="MKI58" s="75"/>
      <c r="MKJ58" s="75"/>
      <c r="MKK58" s="75"/>
      <c r="MKL58" s="75"/>
      <c r="MKM58" s="75"/>
      <c r="MKN58" s="75"/>
      <c r="MKO58" s="75"/>
      <c r="MKP58" s="75"/>
      <c r="MKQ58" s="75"/>
      <c r="MKR58" s="75"/>
      <c r="MKS58" s="75"/>
      <c r="MKT58" s="75"/>
      <c r="MKU58" s="75"/>
      <c r="MKV58" s="75"/>
      <c r="MKW58" s="75"/>
      <c r="MKX58" s="75"/>
      <c r="MKY58" s="75"/>
      <c r="MKZ58" s="75"/>
      <c r="MLA58" s="75"/>
      <c r="MLB58" s="75"/>
      <c r="MLC58" s="75"/>
      <c r="MLD58" s="75"/>
      <c r="MLE58" s="75"/>
      <c r="MLF58" s="75"/>
      <c r="MLG58" s="75"/>
      <c r="MLH58" s="75"/>
      <c r="MLI58" s="75"/>
      <c r="MLJ58" s="75"/>
      <c r="MLK58" s="75"/>
      <c r="MLL58" s="75"/>
      <c r="MLM58" s="75"/>
      <c r="MLN58" s="75"/>
      <c r="MLO58" s="75"/>
      <c r="MLP58" s="75"/>
      <c r="MLQ58" s="75"/>
      <c r="MLR58" s="75"/>
      <c r="MLS58" s="75"/>
      <c r="MLT58" s="75"/>
      <c r="MLU58" s="75"/>
      <c r="MLV58" s="75"/>
      <c r="MLW58" s="75"/>
      <c r="MLX58" s="75"/>
      <c r="MLY58" s="75"/>
      <c r="MLZ58" s="75"/>
      <c r="MMA58" s="75"/>
      <c r="MMB58" s="75"/>
      <c r="MMC58" s="75"/>
      <c r="MMD58" s="75"/>
      <c r="MME58" s="75"/>
      <c r="MMF58" s="75"/>
      <c r="MMG58" s="75"/>
      <c r="MMH58" s="75"/>
      <c r="MMI58" s="75"/>
      <c r="MMJ58" s="75"/>
      <c r="MMK58" s="75"/>
      <c r="MML58" s="75"/>
      <c r="MMM58" s="75"/>
      <c r="MMN58" s="75"/>
      <c r="MMO58" s="75"/>
      <c r="MMP58" s="75"/>
      <c r="MMQ58" s="75"/>
      <c r="MMR58" s="75"/>
      <c r="MMS58" s="75"/>
      <c r="MMT58" s="75"/>
      <c r="MMU58" s="75"/>
      <c r="MMV58" s="75"/>
      <c r="MMW58" s="75"/>
      <c r="MMX58" s="75"/>
      <c r="MMY58" s="75"/>
      <c r="MMZ58" s="75"/>
      <c r="MNA58" s="75"/>
      <c r="MNB58" s="75"/>
      <c r="MNC58" s="75"/>
      <c r="MND58" s="75"/>
      <c r="MNE58" s="75"/>
      <c r="MNF58" s="75"/>
      <c r="MNG58" s="75"/>
      <c r="MNH58" s="75"/>
      <c r="MNI58" s="75"/>
      <c r="MNJ58" s="75"/>
      <c r="MNK58" s="75"/>
      <c r="MNL58" s="75"/>
      <c r="MNM58" s="75"/>
      <c r="MNN58" s="75"/>
      <c r="MNO58" s="75"/>
      <c r="MNP58" s="75"/>
      <c r="MNQ58" s="75"/>
      <c r="MNR58" s="75"/>
      <c r="MNS58" s="75"/>
      <c r="MNT58" s="75"/>
      <c r="MNU58" s="75"/>
      <c r="MNV58" s="75"/>
      <c r="MNW58" s="75"/>
      <c r="MNX58" s="75"/>
      <c r="MNY58" s="75"/>
      <c r="MNZ58" s="75"/>
      <c r="MOA58" s="75"/>
      <c r="MOB58" s="75"/>
      <c r="MOC58" s="75"/>
      <c r="MOD58" s="75"/>
      <c r="MOE58" s="75"/>
      <c r="MOF58" s="75"/>
      <c r="MOG58" s="75"/>
      <c r="MOH58" s="75"/>
      <c r="MOI58" s="75"/>
      <c r="MOJ58" s="75"/>
      <c r="MOK58" s="75"/>
      <c r="MOL58" s="75"/>
      <c r="MOM58" s="75"/>
      <c r="MON58" s="75"/>
      <c r="MOO58" s="75"/>
      <c r="MOP58" s="75"/>
      <c r="MOQ58" s="75"/>
      <c r="MOR58" s="75"/>
      <c r="MOS58" s="75"/>
      <c r="MOT58" s="75"/>
      <c r="MOU58" s="75"/>
      <c r="MOV58" s="75"/>
      <c r="MOW58" s="75"/>
      <c r="MOX58" s="75"/>
      <c r="MOY58" s="75"/>
      <c r="MOZ58" s="75"/>
      <c r="MPA58" s="75"/>
      <c r="MPB58" s="75"/>
      <c r="MPC58" s="75"/>
      <c r="MPD58" s="75"/>
      <c r="MPE58" s="75"/>
      <c r="MPF58" s="75"/>
      <c r="MPG58" s="75"/>
      <c r="MPH58" s="75"/>
      <c r="MPI58" s="75"/>
      <c r="MPJ58" s="75"/>
      <c r="MPK58" s="75"/>
      <c r="MPL58" s="75"/>
      <c r="MPM58" s="75"/>
      <c r="MPN58" s="75"/>
      <c r="MPO58" s="75"/>
      <c r="MPP58" s="75"/>
      <c r="MPQ58" s="75"/>
      <c r="MPR58" s="75"/>
      <c r="MPS58" s="75"/>
      <c r="MPT58" s="75"/>
      <c r="MPU58" s="75"/>
      <c r="MPV58" s="75"/>
      <c r="MPW58" s="75"/>
      <c r="MPX58" s="75"/>
      <c r="MPY58" s="75"/>
      <c r="MPZ58" s="75"/>
      <c r="MQA58" s="75"/>
      <c r="MQB58" s="75"/>
      <c r="MQC58" s="75"/>
      <c r="MQD58" s="75"/>
      <c r="MQE58" s="75"/>
      <c r="MQF58" s="75"/>
      <c r="MQG58" s="75"/>
      <c r="MQH58" s="75"/>
      <c r="MQI58" s="75"/>
      <c r="MQJ58" s="75"/>
      <c r="MQK58" s="75"/>
      <c r="MQL58" s="75"/>
      <c r="MQM58" s="75"/>
      <c r="MQN58" s="75"/>
      <c r="MQO58" s="75"/>
      <c r="MQP58" s="75"/>
      <c r="MQQ58" s="75"/>
      <c r="MQR58" s="75"/>
      <c r="MQS58" s="75"/>
      <c r="MQT58" s="75"/>
      <c r="MQU58" s="75"/>
      <c r="MQV58" s="75"/>
      <c r="MQW58" s="75"/>
      <c r="MQX58" s="75"/>
      <c r="MQY58" s="75"/>
      <c r="MQZ58" s="75"/>
      <c r="MRA58" s="75"/>
      <c r="MRB58" s="75"/>
      <c r="MRC58" s="75"/>
      <c r="MRD58" s="75"/>
      <c r="MRE58" s="75"/>
      <c r="MRF58" s="75"/>
      <c r="MRG58" s="75"/>
      <c r="MRH58" s="75"/>
      <c r="MRI58" s="75"/>
      <c r="MRJ58" s="75"/>
      <c r="MRK58" s="75"/>
      <c r="MRL58" s="75"/>
      <c r="MRM58" s="75"/>
      <c r="MRN58" s="75"/>
      <c r="MRO58" s="75"/>
      <c r="MRP58" s="75"/>
      <c r="MRQ58" s="75"/>
      <c r="MRR58" s="75"/>
      <c r="MRS58" s="75"/>
      <c r="MRT58" s="75"/>
      <c r="MRU58" s="75"/>
      <c r="MRV58" s="75"/>
      <c r="MRW58" s="75"/>
      <c r="MRX58" s="75"/>
      <c r="MRY58" s="75"/>
      <c r="MRZ58" s="75"/>
      <c r="MSA58" s="75"/>
      <c r="MSB58" s="75"/>
      <c r="MSC58" s="75"/>
      <c r="MSD58" s="75"/>
      <c r="MSE58" s="75"/>
      <c r="MSF58" s="75"/>
      <c r="MSG58" s="75"/>
      <c r="MSH58" s="75"/>
      <c r="MSI58" s="75"/>
      <c r="MSJ58" s="75"/>
      <c r="MSK58" s="75"/>
      <c r="MSL58" s="75"/>
      <c r="MSM58" s="75"/>
      <c r="MSN58" s="75"/>
      <c r="MSO58" s="75"/>
      <c r="MSP58" s="75"/>
      <c r="MSQ58" s="75"/>
      <c r="MSR58" s="75"/>
      <c r="MSS58" s="75"/>
      <c r="MST58" s="75"/>
      <c r="MSU58" s="75"/>
      <c r="MSV58" s="75"/>
      <c r="MSW58" s="75"/>
      <c r="MSX58" s="75"/>
      <c r="MSY58" s="75"/>
      <c r="MSZ58" s="75"/>
      <c r="MTA58" s="75"/>
      <c r="MTB58" s="75"/>
      <c r="MTC58" s="75"/>
      <c r="MTD58" s="75"/>
      <c r="MTE58" s="75"/>
      <c r="MTF58" s="75"/>
      <c r="MTG58" s="75"/>
      <c r="MTH58" s="75"/>
      <c r="MTI58" s="75"/>
      <c r="MTJ58" s="75"/>
      <c r="MTK58" s="75"/>
      <c r="MTL58" s="75"/>
      <c r="MTM58" s="75"/>
      <c r="MTN58" s="75"/>
      <c r="MTO58" s="75"/>
      <c r="MTP58" s="75"/>
      <c r="MTQ58" s="75"/>
      <c r="MTR58" s="75"/>
      <c r="MTS58" s="75"/>
      <c r="MTT58" s="75"/>
      <c r="MTU58" s="75"/>
      <c r="MTV58" s="75"/>
      <c r="MTW58" s="75"/>
      <c r="MTX58" s="75"/>
      <c r="MTY58" s="75"/>
      <c r="MTZ58" s="75"/>
      <c r="MUA58" s="75"/>
      <c r="MUB58" s="75"/>
      <c r="MUC58" s="75"/>
      <c r="MUD58" s="75"/>
      <c r="MUE58" s="75"/>
      <c r="MUF58" s="75"/>
      <c r="MUG58" s="75"/>
      <c r="MUH58" s="75"/>
      <c r="MUI58" s="75"/>
      <c r="MUJ58" s="75"/>
      <c r="MUK58" s="75"/>
      <c r="MUL58" s="75"/>
      <c r="MUM58" s="75"/>
      <c r="MUN58" s="75"/>
      <c r="MUO58" s="75"/>
      <c r="MUP58" s="75"/>
      <c r="MUQ58" s="75"/>
      <c r="MUR58" s="75"/>
      <c r="MUS58" s="75"/>
      <c r="MUT58" s="75"/>
      <c r="MUU58" s="75"/>
      <c r="MUV58" s="75"/>
      <c r="MUW58" s="75"/>
      <c r="MUX58" s="75"/>
      <c r="MUY58" s="75"/>
      <c r="MUZ58" s="75"/>
      <c r="MVA58" s="75"/>
      <c r="MVB58" s="75"/>
      <c r="MVC58" s="75"/>
      <c r="MVD58" s="75"/>
      <c r="MVE58" s="75"/>
      <c r="MVF58" s="75"/>
      <c r="MVG58" s="75"/>
      <c r="MVH58" s="75"/>
      <c r="MVI58" s="75"/>
      <c r="MVJ58" s="75"/>
      <c r="MVK58" s="75"/>
      <c r="MVL58" s="75"/>
      <c r="MVM58" s="75"/>
      <c r="MVN58" s="75"/>
      <c r="MVO58" s="75"/>
      <c r="MVP58" s="75"/>
      <c r="MVQ58" s="75"/>
      <c r="MVR58" s="75"/>
      <c r="MVS58" s="75"/>
      <c r="MVT58" s="75"/>
      <c r="MVU58" s="75"/>
      <c r="MVV58" s="75"/>
      <c r="MVW58" s="75"/>
      <c r="MVX58" s="75"/>
      <c r="MVY58" s="75"/>
      <c r="MVZ58" s="75"/>
      <c r="MWA58" s="75"/>
      <c r="MWB58" s="75"/>
      <c r="MWC58" s="75"/>
      <c r="MWD58" s="75"/>
      <c r="MWE58" s="75"/>
      <c r="MWF58" s="75"/>
      <c r="MWG58" s="75"/>
      <c r="MWH58" s="75"/>
      <c r="MWI58" s="75"/>
      <c r="MWJ58" s="75"/>
      <c r="MWK58" s="75"/>
      <c r="MWL58" s="75"/>
      <c r="MWM58" s="75"/>
      <c r="MWN58" s="75"/>
      <c r="MWO58" s="75"/>
      <c r="MWP58" s="75"/>
      <c r="MWQ58" s="75"/>
      <c r="MWR58" s="75"/>
      <c r="MWS58" s="75"/>
      <c r="MWT58" s="75"/>
      <c r="MWU58" s="75"/>
      <c r="MWV58" s="75"/>
      <c r="MWW58" s="75"/>
      <c r="MWX58" s="75"/>
      <c r="MWY58" s="75"/>
      <c r="MWZ58" s="75"/>
      <c r="MXA58" s="75"/>
      <c r="MXB58" s="75"/>
      <c r="MXC58" s="75"/>
      <c r="MXD58" s="75"/>
      <c r="MXE58" s="75"/>
      <c r="MXF58" s="75"/>
      <c r="MXG58" s="75"/>
      <c r="MXH58" s="75"/>
      <c r="MXI58" s="75"/>
      <c r="MXJ58" s="75"/>
      <c r="MXK58" s="75"/>
      <c r="MXL58" s="75"/>
      <c r="MXM58" s="75"/>
      <c r="MXN58" s="75"/>
      <c r="MXO58" s="75"/>
      <c r="MXP58" s="75"/>
      <c r="MXQ58" s="75"/>
      <c r="MXR58" s="75"/>
      <c r="MXS58" s="75"/>
      <c r="MXT58" s="75"/>
      <c r="MXU58" s="75"/>
      <c r="MXV58" s="75"/>
      <c r="MXW58" s="75"/>
      <c r="MXX58" s="75"/>
      <c r="MXY58" s="75"/>
      <c r="MXZ58" s="75"/>
      <c r="MYA58" s="75"/>
      <c r="MYB58" s="75"/>
      <c r="MYC58" s="75"/>
      <c r="MYD58" s="75"/>
      <c r="MYE58" s="75"/>
      <c r="MYF58" s="75"/>
      <c r="MYG58" s="75"/>
      <c r="MYH58" s="75"/>
      <c r="MYI58" s="75"/>
      <c r="MYJ58" s="75"/>
      <c r="MYK58" s="75"/>
      <c r="MYL58" s="75"/>
      <c r="MYM58" s="75"/>
      <c r="MYN58" s="75"/>
      <c r="MYO58" s="75"/>
      <c r="MYP58" s="75"/>
      <c r="MYQ58" s="75"/>
      <c r="MYR58" s="75"/>
      <c r="MYS58" s="75"/>
      <c r="MYT58" s="75"/>
      <c r="MYU58" s="75"/>
      <c r="MYV58" s="75"/>
      <c r="MYW58" s="75"/>
      <c r="MYX58" s="75"/>
      <c r="MYY58" s="75"/>
      <c r="MYZ58" s="75"/>
      <c r="MZA58" s="75"/>
      <c r="MZB58" s="75"/>
      <c r="MZC58" s="75"/>
      <c r="MZD58" s="75"/>
      <c r="MZE58" s="75"/>
      <c r="MZF58" s="75"/>
      <c r="MZG58" s="75"/>
      <c r="MZH58" s="75"/>
      <c r="MZI58" s="75"/>
      <c r="MZJ58" s="75"/>
      <c r="MZK58" s="75"/>
      <c r="MZL58" s="75"/>
      <c r="MZM58" s="75"/>
      <c r="MZN58" s="75"/>
      <c r="MZO58" s="75"/>
      <c r="MZP58" s="75"/>
      <c r="MZQ58" s="75"/>
      <c r="MZR58" s="75"/>
      <c r="MZS58" s="75"/>
      <c r="MZT58" s="75"/>
      <c r="MZU58" s="75"/>
      <c r="MZV58" s="75"/>
      <c r="MZW58" s="75"/>
      <c r="MZX58" s="75"/>
      <c r="MZY58" s="75"/>
      <c r="MZZ58" s="75"/>
      <c r="NAA58" s="75"/>
      <c r="NAB58" s="75"/>
      <c r="NAC58" s="75"/>
      <c r="NAD58" s="75"/>
      <c r="NAE58" s="75"/>
      <c r="NAF58" s="75"/>
      <c r="NAG58" s="75"/>
      <c r="NAH58" s="75"/>
      <c r="NAI58" s="75"/>
      <c r="NAJ58" s="75"/>
      <c r="NAK58" s="75"/>
      <c r="NAL58" s="75"/>
      <c r="NAM58" s="75"/>
      <c r="NAN58" s="75"/>
      <c r="NAO58" s="75"/>
      <c r="NAP58" s="75"/>
      <c r="NAQ58" s="75"/>
      <c r="NAR58" s="75"/>
      <c r="NAS58" s="75"/>
      <c r="NAT58" s="75"/>
      <c r="NAU58" s="75"/>
      <c r="NAV58" s="75"/>
      <c r="NAW58" s="75"/>
      <c r="NAX58" s="75"/>
      <c r="NAY58" s="75"/>
      <c r="NAZ58" s="75"/>
      <c r="NBA58" s="75"/>
      <c r="NBB58" s="75"/>
      <c r="NBC58" s="75"/>
      <c r="NBD58" s="75"/>
      <c r="NBE58" s="75"/>
      <c r="NBF58" s="75"/>
      <c r="NBG58" s="75"/>
      <c r="NBH58" s="75"/>
      <c r="NBI58" s="75"/>
      <c r="NBJ58" s="75"/>
      <c r="NBK58" s="75"/>
      <c r="NBL58" s="75"/>
      <c r="NBM58" s="75"/>
      <c r="NBN58" s="75"/>
      <c r="NBO58" s="75"/>
      <c r="NBP58" s="75"/>
      <c r="NBQ58" s="75"/>
      <c r="NBR58" s="75"/>
      <c r="NBS58" s="75"/>
      <c r="NBT58" s="75"/>
      <c r="NBU58" s="75"/>
      <c r="NBV58" s="75"/>
      <c r="NBW58" s="75"/>
      <c r="NBX58" s="75"/>
      <c r="NBY58" s="75"/>
      <c r="NBZ58" s="75"/>
      <c r="NCA58" s="75"/>
      <c r="NCB58" s="75"/>
      <c r="NCC58" s="75"/>
      <c r="NCD58" s="75"/>
      <c r="NCE58" s="75"/>
      <c r="NCF58" s="75"/>
      <c r="NCG58" s="75"/>
      <c r="NCH58" s="75"/>
      <c r="NCI58" s="75"/>
      <c r="NCJ58" s="75"/>
      <c r="NCK58" s="75"/>
      <c r="NCL58" s="75"/>
      <c r="NCM58" s="75"/>
      <c r="NCN58" s="75"/>
      <c r="NCO58" s="75"/>
      <c r="NCP58" s="75"/>
      <c r="NCQ58" s="75"/>
      <c r="NCR58" s="75"/>
      <c r="NCS58" s="75"/>
      <c r="NCT58" s="75"/>
      <c r="NCU58" s="75"/>
      <c r="NCV58" s="75"/>
      <c r="NCW58" s="75"/>
      <c r="NCX58" s="75"/>
      <c r="NCY58" s="75"/>
      <c r="NCZ58" s="75"/>
      <c r="NDA58" s="75"/>
      <c r="NDB58" s="75"/>
      <c r="NDC58" s="75"/>
      <c r="NDD58" s="75"/>
      <c r="NDE58" s="75"/>
      <c r="NDF58" s="75"/>
      <c r="NDG58" s="75"/>
      <c r="NDH58" s="75"/>
      <c r="NDI58" s="75"/>
      <c r="NDJ58" s="75"/>
      <c r="NDK58" s="75"/>
      <c r="NDL58" s="75"/>
      <c r="NDM58" s="75"/>
      <c r="NDN58" s="75"/>
      <c r="NDO58" s="75"/>
      <c r="NDP58" s="75"/>
      <c r="NDQ58" s="75"/>
      <c r="NDR58" s="75"/>
      <c r="NDS58" s="75"/>
      <c r="NDT58" s="75"/>
      <c r="NDU58" s="75"/>
      <c r="NDV58" s="75"/>
      <c r="NDW58" s="75"/>
      <c r="NDX58" s="75"/>
      <c r="NDY58" s="75"/>
      <c r="NDZ58" s="75"/>
      <c r="NEA58" s="75"/>
      <c r="NEB58" s="75"/>
      <c r="NEC58" s="75"/>
      <c r="NED58" s="75"/>
      <c r="NEE58" s="75"/>
      <c r="NEF58" s="75"/>
      <c r="NEG58" s="75"/>
      <c r="NEH58" s="75"/>
      <c r="NEI58" s="75"/>
      <c r="NEJ58" s="75"/>
      <c r="NEK58" s="75"/>
      <c r="NEL58" s="75"/>
      <c r="NEM58" s="75"/>
      <c r="NEN58" s="75"/>
      <c r="NEO58" s="75"/>
      <c r="NEP58" s="75"/>
      <c r="NEQ58" s="75"/>
      <c r="NER58" s="75"/>
      <c r="NES58" s="75"/>
      <c r="NET58" s="75"/>
      <c r="NEU58" s="75"/>
      <c r="NEV58" s="75"/>
      <c r="NEW58" s="75"/>
      <c r="NEX58" s="75"/>
      <c r="NEY58" s="75"/>
      <c r="NEZ58" s="75"/>
      <c r="NFA58" s="75"/>
      <c r="NFB58" s="75"/>
      <c r="NFC58" s="75"/>
      <c r="NFD58" s="75"/>
      <c r="NFE58" s="75"/>
      <c r="NFF58" s="75"/>
      <c r="NFG58" s="75"/>
      <c r="NFH58" s="75"/>
      <c r="NFI58" s="75"/>
      <c r="NFJ58" s="75"/>
      <c r="NFK58" s="75"/>
      <c r="NFL58" s="75"/>
      <c r="NFM58" s="75"/>
      <c r="NFN58" s="75"/>
      <c r="NFO58" s="75"/>
      <c r="NFP58" s="75"/>
      <c r="NFQ58" s="75"/>
      <c r="NFR58" s="75"/>
      <c r="NFS58" s="75"/>
      <c r="NFT58" s="75"/>
      <c r="NFU58" s="75"/>
      <c r="NFV58" s="75"/>
      <c r="NFW58" s="75"/>
      <c r="NFX58" s="75"/>
      <c r="NFY58" s="75"/>
      <c r="NFZ58" s="75"/>
      <c r="NGA58" s="75"/>
      <c r="NGB58" s="75"/>
      <c r="NGC58" s="75"/>
      <c r="NGD58" s="75"/>
      <c r="NGE58" s="75"/>
      <c r="NGF58" s="75"/>
      <c r="NGG58" s="75"/>
      <c r="NGH58" s="75"/>
      <c r="NGI58" s="75"/>
      <c r="NGJ58" s="75"/>
      <c r="NGK58" s="75"/>
      <c r="NGL58" s="75"/>
      <c r="NGM58" s="75"/>
      <c r="NGN58" s="75"/>
      <c r="NGO58" s="75"/>
      <c r="NGP58" s="75"/>
      <c r="NGQ58" s="75"/>
      <c r="NGR58" s="75"/>
      <c r="NGS58" s="75"/>
      <c r="NGT58" s="75"/>
      <c r="NGU58" s="75"/>
      <c r="NGV58" s="75"/>
      <c r="NGW58" s="75"/>
      <c r="NGX58" s="75"/>
      <c r="NGY58" s="75"/>
      <c r="NGZ58" s="75"/>
      <c r="NHA58" s="75"/>
      <c r="NHB58" s="75"/>
      <c r="NHC58" s="75"/>
      <c r="NHD58" s="75"/>
      <c r="NHE58" s="75"/>
      <c r="NHF58" s="75"/>
      <c r="NHG58" s="75"/>
      <c r="NHH58" s="75"/>
      <c r="NHI58" s="75"/>
      <c r="NHJ58" s="75"/>
      <c r="NHK58" s="75"/>
      <c r="NHL58" s="75"/>
      <c r="NHM58" s="75"/>
      <c r="NHN58" s="75"/>
      <c r="NHO58" s="75"/>
      <c r="NHP58" s="75"/>
      <c r="NHQ58" s="75"/>
      <c r="NHR58" s="75"/>
      <c r="NHS58" s="75"/>
      <c r="NHT58" s="75"/>
      <c r="NHU58" s="75"/>
      <c r="NHV58" s="75"/>
      <c r="NHW58" s="75"/>
      <c r="NHX58" s="75"/>
      <c r="NHY58" s="75"/>
      <c r="NHZ58" s="75"/>
      <c r="NIA58" s="75"/>
      <c r="NIB58" s="75"/>
      <c r="NIC58" s="75"/>
      <c r="NID58" s="75"/>
      <c r="NIE58" s="75"/>
      <c r="NIF58" s="75"/>
      <c r="NIG58" s="75"/>
      <c r="NIH58" s="75"/>
      <c r="NII58" s="75"/>
      <c r="NIJ58" s="75"/>
      <c r="NIK58" s="75"/>
      <c r="NIL58" s="75"/>
      <c r="NIM58" s="75"/>
      <c r="NIN58" s="75"/>
      <c r="NIO58" s="75"/>
      <c r="NIP58" s="75"/>
      <c r="NIQ58" s="75"/>
      <c r="NIR58" s="75"/>
      <c r="NIS58" s="75"/>
      <c r="NIT58" s="75"/>
      <c r="NIU58" s="75"/>
      <c r="NIV58" s="75"/>
      <c r="NIW58" s="75"/>
      <c r="NIX58" s="75"/>
      <c r="NIY58" s="75"/>
      <c r="NIZ58" s="75"/>
      <c r="NJA58" s="75"/>
      <c r="NJB58" s="75"/>
      <c r="NJC58" s="75"/>
      <c r="NJD58" s="75"/>
      <c r="NJE58" s="75"/>
      <c r="NJF58" s="75"/>
      <c r="NJG58" s="75"/>
      <c r="NJH58" s="75"/>
      <c r="NJI58" s="75"/>
      <c r="NJJ58" s="75"/>
      <c r="NJK58" s="75"/>
      <c r="NJL58" s="75"/>
      <c r="NJM58" s="75"/>
      <c r="NJN58" s="75"/>
      <c r="NJO58" s="75"/>
      <c r="NJP58" s="75"/>
      <c r="NJQ58" s="75"/>
      <c r="NJR58" s="75"/>
      <c r="NJS58" s="75"/>
      <c r="NJT58" s="75"/>
      <c r="NJU58" s="75"/>
      <c r="NJV58" s="75"/>
      <c r="NJW58" s="75"/>
      <c r="NJX58" s="75"/>
      <c r="NJY58" s="75"/>
      <c r="NJZ58" s="75"/>
      <c r="NKA58" s="75"/>
      <c r="NKB58" s="75"/>
      <c r="NKC58" s="75"/>
      <c r="NKD58" s="75"/>
      <c r="NKE58" s="75"/>
      <c r="NKF58" s="75"/>
      <c r="NKG58" s="75"/>
      <c r="NKH58" s="75"/>
      <c r="NKI58" s="75"/>
      <c r="NKJ58" s="75"/>
      <c r="NKK58" s="75"/>
      <c r="NKL58" s="75"/>
      <c r="NKM58" s="75"/>
      <c r="NKN58" s="75"/>
      <c r="NKO58" s="75"/>
      <c r="NKP58" s="75"/>
      <c r="NKQ58" s="75"/>
      <c r="NKR58" s="75"/>
      <c r="NKS58" s="75"/>
      <c r="NKT58" s="75"/>
      <c r="NKU58" s="75"/>
      <c r="NKV58" s="75"/>
      <c r="NKW58" s="75"/>
      <c r="NKX58" s="75"/>
      <c r="NKY58" s="75"/>
      <c r="NKZ58" s="75"/>
      <c r="NLA58" s="75"/>
      <c r="NLB58" s="75"/>
      <c r="NLC58" s="75"/>
      <c r="NLD58" s="75"/>
      <c r="NLE58" s="75"/>
      <c r="NLF58" s="75"/>
      <c r="NLG58" s="75"/>
      <c r="NLH58" s="75"/>
      <c r="NLI58" s="75"/>
      <c r="NLJ58" s="75"/>
      <c r="NLK58" s="75"/>
      <c r="NLL58" s="75"/>
      <c r="NLM58" s="75"/>
      <c r="NLN58" s="75"/>
      <c r="NLO58" s="75"/>
      <c r="NLP58" s="75"/>
      <c r="NLQ58" s="75"/>
      <c r="NLR58" s="75"/>
      <c r="NLS58" s="75"/>
      <c r="NLT58" s="75"/>
      <c r="NLU58" s="75"/>
      <c r="NLV58" s="75"/>
      <c r="NLW58" s="75"/>
      <c r="NLX58" s="75"/>
      <c r="NLY58" s="75"/>
      <c r="NLZ58" s="75"/>
      <c r="NMA58" s="75"/>
      <c r="NMB58" s="75"/>
      <c r="NMC58" s="75"/>
      <c r="NMD58" s="75"/>
      <c r="NME58" s="75"/>
      <c r="NMF58" s="75"/>
      <c r="NMG58" s="75"/>
      <c r="NMH58" s="75"/>
      <c r="NMI58" s="75"/>
      <c r="NMJ58" s="75"/>
      <c r="NMK58" s="75"/>
      <c r="NML58" s="75"/>
      <c r="NMM58" s="75"/>
      <c r="NMN58" s="75"/>
      <c r="NMO58" s="75"/>
      <c r="NMP58" s="75"/>
      <c r="NMQ58" s="75"/>
      <c r="NMR58" s="75"/>
      <c r="NMS58" s="75"/>
      <c r="NMT58" s="75"/>
      <c r="NMU58" s="75"/>
      <c r="NMV58" s="75"/>
      <c r="NMW58" s="75"/>
      <c r="NMX58" s="75"/>
      <c r="NMY58" s="75"/>
      <c r="NMZ58" s="75"/>
      <c r="NNA58" s="75"/>
      <c r="NNB58" s="75"/>
      <c r="NNC58" s="75"/>
      <c r="NND58" s="75"/>
      <c r="NNE58" s="75"/>
      <c r="NNF58" s="75"/>
      <c r="NNG58" s="75"/>
      <c r="NNH58" s="75"/>
      <c r="NNI58" s="75"/>
      <c r="NNJ58" s="75"/>
      <c r="NNK58" s="75"/>
      <c r="NNL58" s="75"/>
      <c r="NNM58" s="75"/>
      <c r="NNN58" s="75"/>
      <c r="NNO58" s="75"/>
      <c r="NNP58" s="75"/>
      <c r="NNQ58" s="75"/>
      <c r="NNR58" s="75"/>
      <c r="NNS58" s="75"/>
      <c r="NNT58" s="75"/>
      <c r="NNU58" s="75"/>
      <c r="NNV58" s="75"/>
      <c r="NNW58" s="75"/>
      <c r="NNX58" s="75"/>
      <c r="NNY58" s="75"/>
      <c r="NNZ58" s="75"/>
      <c r="NOA58" s="75"/>
      <c r="NOB58" s="75"/>
      <c r="NOC58" s="75"/>
      <c r="NOD58" s="75"/>
      <c r="NOE58" s="75"/>
      <c r="NOF58" s="75"/>
      <c r="NOG58" s="75"/>
      <c r="NOH58" s="75"/>
      <c r="NOI58" s="75"/>
      <c r="NOJ58" s="75"/>
      <c r="NOK58" s="75"/>
      <c r="NOL58" s="75"/>
      <c r="NOM58" s="75"/>
      <c r="NON58" s="75"/>
      <c r="NOO58" s="75"/>
      <c r="NOP58" s="75"/>
      <c r="NOQ58" s="75"/>
      <c r="NOR58" s="75"/>
      <c r="NOS58" s="75"/>
      <c r="NOT58" s="75"/>
      <c r="NOU58" s="75"/>
      <c r="NOV58" s="75"/>
      <c r="NOW58" s="75"/>
      <c r="NOX58" s="75"/>
      <c r="NOY58" s="75"/>
      <c r="NOZ58" s="75"/>
      <c r="NPA58" s="75"/>
      <c r="NPB58" s="75"/>
      <c r="NPC58" s="75"/>
      <c r="NPD58" s="75"/>
      <c r="NPE58" s="75"/>
      <c r="NPF58" s="75"/>
      <c r="NPG58" s="75"/>
      <c r="NPH58" s="75"/>
      <c r="NPI58" s="75"/>
      <c r="NPJ58" s="75"/>
      <c r="NPK58" s="75"/>
      <c r="NPL58" s="75"/>
      <c r="NPM58" s="75"/>
      <c r="NPN58" s="75"/>
      <c r="NPO58" s="75"/>
      <c r="NPP58" s="75"/>
      <c r="NPQ58" s="75"/>
      <c r="NPR58" s="75"/>
      <c r="NPS58" s="75"/>
      <c r="NPT58" s="75"/>
      <c r="NPU58" s="75"/>
      <c r="NPV58" s="75"/>
      <c r="NPW58" s="75"/>
      <c r="NPX58" s="75"/>
      <c r="NPY58" s="75"/>
      <c r="NPZ58" s="75"/>
      <c r="NQA58" s="75"/>
      <c r="NQB58" s="75"/>
      <c r="NQC58" s="75"/>
      <c r="NQD58" s="75"/>
      <c r="NQE58" s="75"/>
      <c r="NQF58" s="75"/>
      <c r="NQG58" s="75"/>
      <c r="NQH58" s="75"/>
      <c r="NQI58" s="75"/>
      <c r="NQJ58" s="75"/>
      <c r="NQK58" s="75"/>
      <c r="NQL58" s="75"/>
      <c r="NQM58" s="75"/>
      <c r="NQN58" s="75"/>
      <c r="NQO58" s="75"/>
      <c r="NQP58" s="75"/>
      <c r="NQQ58" s="75"/>
      <c r="NQR58" s="75"/>
      <c r="NQS58" s="75"/>
      <c r="NQT58" s="75"/>
      <c r="NQU58" s="75"/>
      <c r="NQV58" s="75"/>
      <c r="NQW58" s="75"/>
      <c r="NQX58" s="75"/>
      <c r="NQY58" s="75"/>
      <c r="NQZ58" s="75"/>
      <c r="NRA58" s="75"/>
      <c r="NRB58" s="75"/>
      <c r="NRC58" s="75"/>
      <c r="NRD58" s="75"/>
      <c r="NRE58" s="75"/>
      <c r="NRF58" s="75"/>
      <c r="NRG58" s="75"/>
      <c r="NRH58" s="75"/>
      <c r="NRI58" s="75"/>
      <c r="NRJ58" s="75"/>
      <c r="NRK58" s="75"/>
      <c r="NRL58" s="75"/>
      <c r="NRM58" s="75"/>
      <c r="NRN58" s="75"/>
      <c r="NRO58" s="75"/>
      <c r="NRP58" s="75"/>
      <c r="NRQ58" s="75"/>
      <c r="NRR58" s="75"/>
      <c r="NRS58" s="75"/>
      <c r="NRT58" s="75"/>
      <c r="NRU58" s="75"/>
      <c r="NRV58" s="75"/>
      <c r="NRW58" s="75"/>
      <c r="NRX58" s="75"/>
      <c r="NRY58" s="75"/>
      <c r="NRZ58" s="75"/>
      <c r="NSA58" s="75"/>
      <c r="NSB58" s="75"/>
      <c r="NSC58" s="75"/>
      <c r="NSD58" s="75"/>
      <c r="NSE58" s="75"/>
      <c r="NSF58" s="75"/>
      <c r="NSG58" s="75"/>
      <c r="NSH58" s="75"/>
      <c r="NSI58" s="75"/>
      <c r="NSJ58" s="75"/>
      <c r="NSK58" s="75"/>
      <c r="NSL58" s="75"/>
      <c r="NSM58" s="75"/>
      <c r="NSN58" s="75"/>
      <c r="NSO58" s="75"/>
      <c r="NSP58" s="75"/>
      <c r="NSQ58" s="75"/>
      <c r="NSR58" s="75"/>
      <c r="NSS58" s="75"/>
      <c r="NST58" s="75"/>
      <c r="NSU58" s="75"/>
      <c r="NSV58" s="75"/>
      <c r="NSW58" s="75"/>
      <c r="NSX58" s="75"/>
      <c r="NSY58" s="75"/>
      <c r="NSZ58" s="75"/>
      <c r="NTA58" s="75"/>
      <c r="NTB58" s="75"/>
      <c r="NTC58" s="75"/>
      <c r="NTD58" s="75"/>
      <c r="NTE58" s="75"/>
      <c r="NTF58" s="75"/>
      <c r="NTG58" s="75"/>
      <c r="NTH58" s="75"/>
      <c r="NTI58" s="75"/>
      <c r="NTJ58" s="75"/>
      <c r="NTK58" s="75"/>
      <c r="NTL58" s="75"/>
      <c r="NTM58" s="75"/>
      <c r="NTN58" s="75"/>
      <c r="NTO58" s="75"/>
      <c r="NTP58" s="75"/>
      <c r="NTQ58" s="75"/>
      <c r="NTR58" s="75"/>
      <c r="NTS58" s="75"/>
      <c r="NTT58" s="75"/>
      <c r="NTU58" s="75"/>
      <c r="NTV58" s="75"/>
      <c r="NTW58" s="75"/>
      <c r="NTX58" s="75"/>
      <c r="NTY58" s="75"/>
      <c r="NTZ58" s="75"/>
      <c r="NUA58" s="75"/>
      <c r="NUB58" s="75"/>
      <c r="NUC58" s="75"/>
      <c r="NUD58" s="75"/>
      <c r="NUE58" s="75"/>
      <c r="NUF58" s="75"/>
      <c r="NUG58" s="75"/>
      <c r="NUH58" s="75"/>
      <c r="NUI58" s="75"/>
      <c r="NUJ58" s="75"/>
      <c r="NUK58" s="75"/>
      <c r="NUL58" s="75"/>
      <c r="NUM58" s="75"/>
      <c r="NUN58" s="75"/>
      <c r="NUO58" s="75"/>
      <c r="NUP58" s="75"/>
      <c r="NUQ58" s="75"/>
      <c r="NUR58" s="75"/>
      <c r="NUS58" s="75"/>
      <c r="NUT58" s="75"/>
      <c r="NUU58" s="75"/>
      <c r="NUV58" s="75"/>
      <c r="NUW58" s="75"/>
      <c r="NUX58" s="75"/>
      <c r="NUY58" s="75"/>
      <c r="NUZ58" s="75"/>
      <c r="NVA58" s="75"/>
      <c r="NVB58" s="75"/>
      <c r="NVC58" s="75"/>
      <c r="NVD58" s="75"/>
      <c r="NVE58" s="75"/>
      <c r="NVF58" s="75"/>
      <c r="NVG58" s="75"/>
      <c r="NVH58" s="75"/>
      <c r="NVI58" s="75"/>
      <c r="NVJ58" s="75"/>
      <c r="NVK58" s="75"/>
      <c r="NVL58" s="75"/>
      <c r="NVM58" s="75"/>
      <c r="NVN58" s="75"/>
      <c r="NVO58" s="75"/>
      <c r="NVP58" s="75"/>
      <c r="NVQ58" s="75"/>
      <c r="NVR58" s="75"/>
      <c r="NVS58" s="75"/>
      <c r="NVT58" s="75"/>
      <c r="NVU58" s="75"/>
      <c r="NVV58" s="75"/>
      <c r="NVW58" s="75"/>
      <c r="NVX58" s="75"/>
      <c r="NVY58" s="75"/>
      <c r="NVZ58" s="75"/>
      <c r="NWA58" s="75"/>
      <c r="NWB58" s="75"/>
      <c r="NWC58" s="75"/>
      <c r="NWD58" s="75"/>
      <c r="NWE58" s="75"/>
      <c r="NWF58" s="75"/>
      <c r="NWG58" s="75"/>
      <c r="NWH58" s="75"/>
      <c r="NWI58" s="75"/>
      <c r="NWJ58" s="75"/>
      <c r="NWK58" s="75"/>
      <c r="NWL58" s="75"/>
      <c r="NWM58" s="75"/>
      <c r="NWN58" s="75"/>
      <c r="NWO58" s="75"/>
      <c r="NWP58" s="75"/>
      <c r="NWQ58" s="75"/>
      <c r="NWR58" s="75"/>
      <c r="NWS58" s="75"/>
      <c r="NWT58" s="75"/>
      <c r="NWU58" s="75"/>
      <c r="NWV58" s="75"/>
      <c r="NWW58" s="75"/>
      <c r="NWX58" s="75"/>
      <c r="NWY58" s="75"/>
      <c r="NWZ58" s="75"/>
      <c r="NXA58" s="75"/>
      <c r="NXB58" s="75"/>
      <c r="NXC58" s="75"/>
      <c r="NXD58" s="75"/>
      <c r="NXE58" s="75"/>
      <c r="NXF58" s="75"/>
      <c r="NXG58" s="75"/>
      <c r="NXH58" s="75"/>
      <c r="NXI58" s="75"/>
      <c r="NXJ58" s="75"/>
      <c r="NXK58" s="75"/>
      <c r="NXL58" s="75"/>
      <c r="NXM58" s="75"/>
      <c r="NXN58" s="75"/>
      <c r="NXO58" s="75"/>
      <c r="NXP58" s="75"/>
      <c r="NXQ58" s="75"/>
      <c r="NXR58" s="75"/>
      <c r="NXS58" s="75"/>
      <c r="NXT58" s="75"/>
      <c r="NXU58" s="75"/>
      <c r="NXV58" s="75"/>
      <c r="NXW58" s="75"/>
      <c r="NXX58" s="75"/>
      <c r="NXY58" s="75"/>
      <c r="NXZ58" s="75"/>
      <c r="NYA58" s="75"/>
      <c r="NYB58" s="75"/>
      <c r="NYC58" s="75"/>
      <c r="NYD58" s="75"/>
      <c r="NYE58" s="75"/>
      <c r="NYF58" s="75"/>
      <c r="NYG58" s="75"/>
      <c r="NYH58" s="75"/>
      <c r="NYI58" s="75"/>
      <c r="NYJ58" s="75"/>
      <c r="NYK58" s="75"/>
      <c r="NYL58" s="75"/>
      <c r="NYM58" s="75"/>
      <c r="NYN58" s="75"/>
      <c r="NYO58" s="75"/>
      <c r="NYP58" s="75"/>
      <c r="NYQ58" s="75"/>
      <c r="NYR58" s="75"/>
      <c r="NYS58" s="75"/>
      <c r="NYT58" s="75"/>
      <c r="NYU58" s="75"/>
      <c r="NYV58" s="75"/>
      <c r="NYW58" s="75"/>
      <c r="NYX58" s="75"/>
      <c r="NYY58" s="75"/>
      <c r="NYZ58" s="75"/>
      <c r="NZA58" s="75"/>
      <c r="NZB58" s="75"/>
      <c r="NZC58" s="75"/>
      <c r="NZD58" s="75"/>
      <c r="NZE58" s="75"/>
      <c r="NZF58" s="75"/>
      <c r="NZG58" s="75"/>
      <c r="NZH58" s="75"/>
      <c r="NZI58" s="75"/>
      <c r="NZJ58" s="75"/>
      <c r="NZK58" s="75"/>
      <c r="NZL58" s="75"/>
      <c r="NZM58" s="75"/>
      <c r="NZN58" s="75"/>
      <c r="NZO58" s="75"/>
      <c r="NZP58" s="75"/>
      <c r="NZQ58" s="75"/>
      <c r="NZR58" s="75"/>
      <c r="NZS58" s="75"/>
      <c r="NZT58" s="75"/>
      <c r="NZU58" s="75"/>
      <c r="NZV58" s="75"/>
      <c r="NZW58" s="75"/>
      <c r="NZX58" s="75"/>
      <c r="NZY58" s="75"/>
      <c r="NZZ58" s="75"/>
      <c r="OAA58" s="75"/>
      <c r="OAB58" s="75"/>
      <c r="OAC58" s="75"/>
      <c r="OAD58" s="75"/>
      <c r="OAE58" s="75"/>
      <c r="OAF58" s="75"/>
      <c r="OAG58" s="75"/>
      <c r="OAH58" s="75"/>
      <c r="OAI58" s="75"/>
      <c r="OAJ58" s="75"/>
      <c r="OAK58" s="75"/>
      <c r="OAL58" s="75"/>
      <c r="OAM58" s="75"/>
      <c r="OAN58" s="75"/>
      <c r="OAO58" s="75"/>
      <c r="OAP58" s="75"/>
      <c r="OAQ58" s="75"/>
      <c r="OAR58" s="75"/>
      <c r="OAS58" s="75"/>
      <c r="OAT58" s="75"/>
      <c r="OAU58" s="75"/>
      <c r="OAV58" s="75"/>
      <c r="OAW58" s="75"/>
      <c r="OAX58" s="75"/>
      <c r="OAY58" s="75"/>
      <c r="OAZ58" s="75"/>
      <c r="OBA58" s="75"/>
      <c r="OBB58" s="75"/>
      <c r="OBC58" s="75"/>
      <c r="OBD58" s="75"/>
      <c r="OBE58" s="75"/>
      <c r="OBF58" s="75"/>
      <c r="OBG58" s="75"/>
      <c r="OBH58" s="75"/>
      <c r="OBI58" s="75"/>
      <c r="OBJ58" s="75"/>
      <c r="OBK58" s="75"/>
      <c r="OBL58" s="75"/>
      <c r="OBM58" s="75"/>
      <c r="OBN58" s="75"/>
      <c r="OBO58" s="75"/>
      <c r="OBP58" s="75"/>
      <c r="OBQ58" s="75"/>
      <c r="OBR58" s="75"/>
      <c r="OBS58" s="75"/>
      <c r="OBT58" s="75"/>
      <c r="OBU58" s="75"/>
      <c r="OBV58" s="75"/>
      <c r="OBW58" s="75"/>
      <c r="OBX58" s="75"/>
      <c r="OBY58" s="75"/>
      <c r="OBZ58" s="75"/>
      <c r="OCA58" s="75"/>
      <c r="OCB58" s="75"/>
      <c r="OCC58" s="75"/>
      <c r="OCD58" s="75"/>
      <c r="OCE58" s="75"/>
      <c r="OCF58" s="75"/>
      <c r="OCG58" s="75"/>
      <c r="OCH58" s="75"/>
      <c r="OCI58" s="75"/>
      <c r="OCJ58" s="75"/>
      <c r="OCK58" s="75"/>
      <c r="OCL58" s="75"/>
      <c r="OCM58" s="75"/>
      <c r="OCN58" s="75"/>
      <c r="OCO58" s="75"/>
      <c r="OCP58" s="75"/>
      <c r="OCQ58" s="75"/>
      <c r="OCR58" s="75"/>
      <c r="OCS58" s="75"/>
      <c r="OCT58" s="75"/>
      <c r="OCU58" s="75"/>
      <c r="OCV58" s="75"/>
      <c r="OCW58" s="75"/>
      <c r="OCX58" s="75"/>
      <c r="OCY58" s="75"/>
      <c r="OCZ58" s="75"/>
      <c r="ODA58" s="75"/>
      <c r="ODB58" s="75"/>
      <c r="ODC58" s="75"/>
      <c r="ODD58" s="75"/>
      <c r="ODE58" s="75"/>
      <c r="ODF58" s="75"/>
      <c r="ODG58" s="75"/>
      <c r="ODH58" s="75"/>
      <c r="ODI58" s="75"/>
      <c r="ODJ58" s="75"/>
      <c r="ODK58" s="75"/>
      <c r="ODL58" s="75"/>
      <c r="ODM58" s="75"/>
      <c r="ODN58" s="75"/>
      <c r="ODO58" s="75"/>
      <c r="ODP58" s="75"/>
      <c r="ODQ58" s="75"/>
      <c r="ODR58" s="75"/>
      <c r="ODS58" s="75"/>
      <c r="ODT58" s="75"/>
      <c r="ODU58" s="75"/>
      <c r="ODV58" s="75"/>
      <c r="ODW58" s="75"/>
      <c r="ODX58" s="75"/>
      <c r="ODY58" s="75"/>
      <c r="ODZ58" s="75"/>
      <c r="OEA58" s="75"/>
      <c r="OEB58" s="75"/>
      <c r="OEC58" s="75"/>
      <c r="OED58" s="75"/>
      <c r="OEE58" s="75"/>
      <c r="OEF58" s="75"/>
      <c r="OEG58" s="75"/>
      <c r="OEH58" s="75"/>
      <c r="OEI58" s="75"/>
      <c r="OEJ58" s="75"/>
      <c r="OEK58" s="75"/>
      <c r="OEL58" s="75"/>
      <c r="OEM58" s="75"/>
      <c r="OEN58" s="75"/>
      <c r="OEO58" s="75"/>
      <c r="OEP58" s="75"/>
      <c r="OEQ58" s="75"/>
      <c r="OER58" s="75"/>
      <c r="OES58" s="75"/>
      <c r="OET58" s="75"/>
      <c r="OEU58" s="75"/>
      <c r="OEV58" s="75"/>
      <c r="OEW58" s="75"/>
      <c r="OEX58" s="75"/>
      <c r="OEY58" s="75"/>
      <c r="OEZ58" s="75"/>
      <c r="OFA58" s="75"/>
      <c r="OFB58" s="75"/>
      <c r="OFC58" s="75"/>
      <c r="OFD58" s="75"/>
      <c r="OFE58" s="75"/>
      <c r="OFF58" s="75"/>
      <c r="OFG58" s="75"/>
      <c r="OFH58" s="75"/>
      <c r="OFI58" s="75"/>
      <c r="OFJ58" s="75"/>
      <c r="OFK58" s="75"/>
      <c r="OFL58" s="75"/>
      <c r="OFM58" s="75"/>
      <c r="OFN58" s="75"/>
      <c r="OFO58" s="75"/>
      <c r="OFP58" s="75"/>
      <c r="OFQ58" s="75"/>
      <c r="OFR58" s="75"/>
      <c r="OFS58" s="75"/>
      <c r="OFT58" s="75"/>
      <c r="OFU58" s="75"/>
      <c r="OFV58" s="75"/>
      <c r="OFW58" s="75"/>
      <c r="OFX58" s="75"/>
      <c r="OFY58" s="75"/>
      <c r="OFZ58" s="75"/>
      <c r="OGA58" s="75"/>
      <c r="OGB58" s="75"/>
      <c r="OGC58" s="75"/>
      <c r="OGD58" s="75"/>
      <c r="OGE58" s="75"/>
      <c r="OGF58" s="75"/>
      <c r="OGG58" s="75"/>
      <c r="OGH58" s="75"/>
      <c r="OGI58" s="75"/>
      <c r="OGJ58" s="75"/>
      <c r="OGK58" s="75"/>
      <c r="OGL58" s="75"/>
      <c r="OGM58" s="75"/>
      <c r="OGN58" s="75"/>
      <c r="OGO58" s="75"/>
      <c r="OGP58" s="75"/>
      <c r="OGQ58" s="75"/>
      <c r="OGR58" s="75"/>
      <c r="OGS58" s="75"/>
      <c r="OGT58" s="75"/>
      <c r="OGU58" s="75"/>
      <c r="OGV58" s="75"/>
      <c r="OGW58" s="75"/>
      <c r="OGX58" s="75"/>
      <c r="OGY58" s="75"/>
      <c r="OGZ58" s="75"/>
      <c r="OHA58" s="75"/>
      <c r="OHB58" s="75"/>
      <c r="OHC58" s="75"/>
      <c r="OHD58" s="75"/>
      <c r="OHE58" s="75"/>
      <c r="OHF58" s="75"/>
      <c r="OHG58" s="75"/>
      <c r="OHH58" s="75"/>
      <c r="OHI58" s="75"/>
      <c r="OHJ58" s="75"/>
      <c r="OHK58" s="75"/>
      <c r="OHL58" s="75"/>
      <c r="OHM58" s="75"/>
      <c r="OHN58" s="75"/>
      <c r="OHO58" s="75"/>
      <c r="OHP58" s="75"/>
      <c r="OHQ58" s="75"/>
      <c r="OHR58" s="75"/>
      <c r="OHS58" s="75"/>
      <c r="OHT58" s="75"/>
      <c r="OHU58" s="75"/>
      <c r="OHV58" s="75"/>
      <c r="OHW58" s="75"/>
      <c r="OHX58" s="75"/>
      <c r="OHY58" s="75"/>
      <c r="OHZ58" s="75"/>
      <c r="OIA58" s="75"/>
      <c r="OIB58" s="75"/>
      <c r="OIC58" s="75"/>
      <c r="OID58" s="75"/>
      <c r="OIE58" s="75"/>
      <c r="OIF58" s="75"/>
      <c r="OIG58" s="75"/>
      <c r="OIH58" s="75"/>
      <c r="OII58" s="75"/>
      <c r="OIJ58" s="75"/>
      <c r="OIK58" s="75"/>
      <c r="OIL58" s="75"/>
      <c r="OIM58" s="75"/>
      <c r="OIN58" s="75"/>
      <c r="OIO58" s="75"/>
      <c r="OIP58" s="75"/>
      <c r="OIQ58" s="75"/>
      <c r="OIR58" s="75"/>
      <c r="OIS58" s="75"/>
      <c r="OIT58" s="75"/>
      <c r="OIU58" s="75"/>
      <c r="OIV58" s="75"/>
      <c r="OIW58" s="75"/>
      <c r="OIX58" s="75"/>
      <c r="OIY58" s="75"/>
      <c r="OIZ58" s="75"/>
      <c r="OJA58" s="75"/>
      <c r="OJB58" s="75"/>
      <c r="OJC58" s="75"/>
      <c r="OJD58" s="75"/>
      <c r="OJE58" s="75"/>
      <c r="OJF58" s="75"/>
      <c r="OJG58" s="75"/>
      <c r="OJH58" s="75"/>
      <c r="OJI58" s="75"/>
      <c r="OJJ58" s="75"/>
      <c r="OJK58" s="75"/>
      <c r="OJL58" s="75"/>
      <c r="OJM58" s="75"/>
      <c r="OJN58" s="75"/>
      <c r="OJO58" s="75"/>
      <c r="OJP58" s="75"/>
      <c r="OJQ58" s="75"/>
      <c r="OJR58" s="75"/>
      <c r="OJS58" s="75"/>
      <c r="OJT58" s="75"/>
      <c r="OJU58" s="75"/>
      <c r="OJV58" s="75"/>
      <c r="OJW58" s="75"/>
      <c r="OJX58" s="75"/>
      <c r="OJY58" s="75"/>
      <c r="OJZ58" s="75"/>
      <c r="OKA58" s="75"/>
      <c r="OKB58" s="75"/>
      <c r="OKC58" s="75"/>
      <c r="OKD58" s="75"/>
      <c r="OKE58" s="75"/>
      <c r="OKF58" s="75"/>
      <c r="OKG58" s="75"/>
      <c r="OKH58" s="75"/>
      <c r="OKI58" s="75"/>
      <c r="OKJ58" s="75"/>
      <c r="OKK58" s="75"/>
      <c r="OKL58" s="75"/>
      <c r="OKM58" s="75"/>
      <c r="OKN58" s="75"/>
      <c r="OKO58" s="75"/>
      <c r="OKP58" s="75"/>
      <c r="OKQ58" s="75"/>
      <c r="OKR58" s="75"/>
      <c r="OKS58" s="75"/>
      <c r="OKT58" s="75"/>
      <c r="OKU58" s="75"/>
      <c r="OKV58" s="75"/>
      <c r="OKW58" s="75"/>
      <c r="OKX58" s="75"/>
      <c r="OKY58" s="75"/>
      <c r="OKZ58" s="75"/>
      <c r="OLA58" s="75"/>
      <c r="OLB58" s="75"/>
      <c r="OLC58" s="75"/>
      <c r="OLD58" s="75"/>
      <c r="OLE58" s="75"/>
      <c r="OLF58" s="75"/>
      <c r="OLG58" s="75"/>
      <c r="OLH58" s="75"/>
      <c r="OLI58" s="75"/>
      <c r="OLJ58" s="75"/>
      <c r="OLK58" s="75"/>
      <c r="OLL58" s="75"/>
      <c r="OLM58" s="75"/>
      <c r="OLN58" s="75"/>
      <c r="OLO58" s="75"/>
      <c r="OLP58" s="75"/>
      <c r="OLQ58" s="75"/>
      <c r="OLR58" s="75"/>
      <c r="OLS58" s="75"/>
      <c r="OLT58" s="75"/>
      <c r="OLU58" s="75"/>
      <c r="OLV58" s="75"/>
      <c r="OLW58" s="75"/>
      <c r="OLX58" s="75"/>
      <c r="OLY58" s="75"/>
      <c r="OLZ58" s="75"/>
      <c r="OMA58" s="75"/>
      <c r="OMB58" s="75"/>
      <c r="OMC58" s="75"/>
      <c r="OMD58" s="75"/>
      <c r="OME58" s="75"/>
      <c r="OMF58" s="75"/>
      <c r="OMG58" s="75"/>
      <c r="OMH58" s="75"/>
      <c r="OMI58" s="75"/>
      <c r="OMJ58" s="75"/>
      <c r="OMK58" s="75"/>
      <c r="OML58" s="75"/>
      <c r="OMM58" s="75"/>
      <c r="OMN58" s="75"/>
      <c r="OMO58" s="75"/>
      <c r="OMP58" s="75"/>
      <c r="OMQ58" s="75"/>
      <c r="OMR58" s="75"/>
      <c r="OMS58" s="75"/>
      <c r="OMT58" s="75"/>
      <c r="OMU58" s="75"/>
      <c r="OMV58" s="75"/>
      <c r="OMW58" s="75"/>
      <c r="OMX58" s="75"/>
      <c r="OMY58" s="75"/>
      <c r="OMZ58" s="75"/>
      <c r="ONA58" s="75"/>
      <c r="ONB58" s="75"/>
      <c r="ONC58" s="75"/>
      <c r="OND58" s="75"/>
      <c r="ONE58" s="75"/>
      <c r="ONF58" s="75"/>
      <c r="ONG58" s="75"/>
      <c r="ONH58" s="75"/>
      <c r="ONI58" s="75"/>
      <c r="ONJ58" s="75"/>
      <c r="ONK58" s="75"/>
      <c r="ONL58" s="75"/>
      <c r="ONM58" s="75"/>
      <c r="ONN58" s="75"/>
      <c r="ONO58" s="75"/>
      <c r="ONP58" s="75"/>
      <c r="ONQ58" s="75"/>
      <c r="ONR58" s="75"/>
      <c r="ONS58" s="75"/>
      <c r="ONT58" s="75"/>
      <c r="ONU58" s="75"/>
      <c r="ONV58" s="75"/>
      <c r="ONW58" s="75"/>
      <c r="ONX58" s="75"/>
      <c r="ONY58" s="75"/>
      <c r="ONZ58" s="75"/>
      <c r="OOA58" s="75"/>
      <c r="OOB58" s="75"/>
      <c r="OOC58" s="75"/>
      <c r="OOD58" s="75"/>
      <c r="OOE58" s="75"/>
      <c r="OOF58" s="75"/>
      <c r="OOG58" s="75"/>
      <c r="OOH58" s="75"/>
      <c r="OOI58" s="75"/>
      <c r="OOJ58" s="75"/>
      <c r="OOK58" s="75"/>
      <c r="OOL58" s="75"/>
      <c r="OOM58" s="75"/>
      <c r="OON58" s="75"/>
      <c r="OOO58" s="75"/>
      <c r="OOP58" s="75"/>
      <c r="OOQ58" s="75"/>
      <c r="OOR58" s="75"/>
      <c r="OOS58" s="75"/>
      <c r="OOT58" s="75"/>
      <c r="OOU58" s="75"/>
      <c r="OOV58" s="75"/>
      <c r="OOW58" s="75"/>
      <c r="OOX58" s="75"/>
      <c r="OOY58" s="75"/>
      <c r="OOZ58" s="75"/>
      <c r="OPA58" s="75"/>
      <c r="OPB58" s="75"/>
      <c r="OPC58" s="75"/>
      <c r="OPD58" s="75"/>
      <c r="OPE58" s="75"/>
      <c r="OPF58" s="75"/>
      <c r="OPG58" s="75"/>
      <c r="OPH58" s="75"/>
      <c r="OPI58" s="75"/>
      <c r="OPJ58" s="75"/>
      <c r="OPK58" s="75"/>
      <c r="OPL58" s="75"/>
      <c r="OPM58" s="75"/>
      <c r="OPN58" s="75"/>
      <c r="OPO58" s="75"/>
      <c r="OPP58" s="75"/>
      <c r="OPQ58" s="75"/>
      <c r="OPR58" s="75"/>
      <c r="OPS58" s="75"/>
      <c r="OPT58" s="75"/>
      <c r="OPU58" s="75"/>
      <c r="OPV58" s="75"/>
      <c r="OPW58" s="75"/>
      <c r="OPX58" s="75"/>
      <c r="OPY58" s="75"/>
      <c r="OPZ58" s="75"/>
      <c r="OQA58" s="75"/>
      <c r="OQB58" s="75"/>
      <c r="OQC58" s="75"/>
      <c r="OQD58" s="75"/>
      <c r="OQE58" s="75"/>
      <c r="OQF58" s="75"/>
      <c r="OQG58" s="75"/>
      <c r="OQH58" s="75"/>
      <c r="OQI58" s="75"/>
      <c r="OQJ58" s="75"/>
      <c r="OQK58" s="75"/>
      <c r="OQL58" s="75"/>
      <c r="OQM58" s="75"/>
      <c r="OQN58" s="75"/>
      <c r="OQO58" s="75"/>
      <c r="OQP58" s="75"/>
      <c r="OQQ58" s="75"/>
      <c r="OQR58" s="75"/>
      <c r="OQS58" s="75"/>
      <c r="OQT58" s="75"/>
      <c r="OQU58" s="75"/>
      <c r="OQV58" s="75"/>
      <c r="OQW58" s="75"/>
      <c r="OQX58" s="75"/>
      <c r="OQY58" s="75"/>
      <c r="OQZ58" s="75"/>
      <c r="ORA58" s="75"/>
      <c r="ORB58" s="75"/>
      <c r="ORC58" s="75"/>
      <c r="ORD58" s="75"/>
      <c r="ORE58" s="75"/>
      <c r="ORF58" s="75"/>
      <c r="ORG58" s="75"/>
      <c r="ORH58" s="75"/>
      <c r="ORI58" s="75"/>
      <c r="ORJ58" s="75"/>
      <c r="ORK58" s="75"/>
      <c r="ORL58" s="75"/>
      <c r="ORM58" s="75"/>
      <c r="ORN58" s="75"/>
      <c r="ORO58" s="75"/>
      <c r="ORP58" s="75"/>
      <c r="ORQ58" s="75"/>
      <c r="ORR58" s="75"/>
      <c r="ORS58" s="75"/>
      <c r="ORT58" s="75"/>
      <c r="ORU58" s="75"/>
      <c r="ORV58" s="75"/>
      <c r="ORW58" s="75"/>
      <c r="ORX58" s="75"/>
      <c r="ORY58" s="75"/>
      <c r="ORZ58" s="75"/>
      <c r="OSA58" s="75"/>
      <c r="OSB58" s="75"/>
      <c r="OSC58" s="75"/>
      <c r="OSD58" s="75"/>
      <c r="OSE58" s="75"/>
      <c r="OSF58" s="75"/>
      <c r="OSG58" s="75"/>
      <c r="OSH58" s="75"/>
      <c r="OSI58" s="75"/>
      <c r="OSJ58" s="75"/>
      <c r="OSK58" s="75"/>
      <c r="OSL58" s="75"/>
      <c r="OSM58" s="75"/>
      <c r="OSN58" s="75"/>
      <c r="OSO58" s="75"/>
      <c r="OSP58" s="75"/>
      <c r="OSQ58" s="75"/>
      <c r="OSR58" s="75"/>
      <c r="OSS58" s="75"/>
      <c r="OST58" s="75"/>
      <c r="OSU58" s="75"/>
      <c r="OSV58" s="75"/>
      <c r="OSW58" s="75"/>
      <c r="OSX58" s="75"/>
      <c r="OSY58" s="75"/>
      <c r="OSZ58" s="75"/>
      <c r="OTA58" s="75"/>
      <c r="OTB58" s="75"/>
      <c r="OTC58" s="75"/>
      <c r="OTD58" s="75"/>
      <c r="OTE58" s="75"/>
      <c r="OTF58" s="75"/>
      <c r="OTG58" s="75"/>
      <c r="OTH58" s="75"/>
      <c r="OTI58" s="75"/>
      <c r="OTJ58" s="75"/>
      <c r="OTK58" s="75"/>
      <c r="OTL58" s="75"/>
      <c r="OTM58" s="75"/>
      <c r="OTN58" s="75"/>
      <c r="OTO58" s="75"/>
      <c r="OTP58" s="75"/>
      <c r="OTQ58" s="75"/>
      <c r="OTR58" s="75"/>
      <c r="OTS58" s="75"/>
      <c r="OTT58" s="75"/>
      <c r="OTU58" s="75"/>
      <c r="OTV58" s="75"/>
      <c r="OTW58" s="75"/>
      <c r="OTX58" s="75"/>
      <c r="OTY58" s="75"/>
      <c r="OTZ58" s="75"/>
      <c r="OUA58" s="75"/>
      <c r="OUB58" s="75"/>
      <c r="OUC58" s="75"/>
      <c r="OUD58" s="75"/>
      <c r="OUE58" s="75"/>
      <c r="OUF58" s="75"/>
      <c r="OUG58" s="75"/>
      <c r="OUH58" s="75"/>
      <c r="OUI58" s="75"/>
      <c r="OUJ58" s="75"/>
      <c r="OUK58" s="75"/>
      <c r="OUL58" s="75"/>
      <c r="OUM58" s="75"/>
      <c r="OUN58" s="75"/>
      <c r="OUO58" s="75"/>
      <c r="OUP58" s="75"/>
      <c r="OUQ58" s="75"/>
      <c r="OUR58" s="75"/>
      <c r="OUS58" s="75"/>
      <c r="OUT58" s="75"/>
      <c r="OUU58" s="75"/>
      <c r="OUV58" s="75"/>
      <c r="OUW58" s="75"/>
      <c r="OUX58" s="75"/>
      <c r="OUY58" s="75"/>
      <c r="OUZ58" s="75"/>
      <c r="OVA58" s="75"/>
      <c r="OVB58" s="75"/>
      <c r="OVC58" s="75"/>
      <c r="OVD58" s="75"/>
      <c r="OVE58" s="75"/>
      <c r="OVF58" s="75"/>
      <c r="OVG58" s="75"/>
      <c r="OVH58" s="75"/>
      <c r="OVI58" s="75"/>
      <c r="OVJ58" s="75"/>
      <c r="OVK58" s="75"/>
      <c r="OVL58" s="75"/>
      <c r="OVM58" s="75"/>
      <c r="OVN58" s="75"/>
      <c r="OVO58" s="75"/>
      <c r="OVP58" s="75"/>
      <c r="OVQ58" s="75"/>
      <c r="OVR58" s="75"/>
      <c r="OVS58" s="75"/>
      <c r="OVT58" s="75"/>
      <c r="OVU58" s="75"/>
      <c r="OVV58" s="75"/>
      <c r="OVW58" s="75"/>
      <c r="OVX58" s="75"/>
      <c r="OVY58" s="75"/>
      <c r="OVZ58" s="75"/>
      <c r="OWA58" s="75"/>
      <c r="OWB58" s="75"/>
      <c r="OWC58" s="75"/>
      <c r="OWD58" s="75"/>
      <c r="OWE58" s="75"/>
      <c r="OWF58" s="75"/>
      <c r="OWG58" s="75"/>
      <c r="OWH58" s="75"/>
      <c r="OWI58" s="75"/>
      <c r="OWJ58" s="75"/>
      <c r="OWK58" s="75"/>
      <c r="OWL58" s="75"/>
      <c r="OWM58" s="75"/>
      <c r="OWN58" s="75"/>
      <c r="OWO58" s="75"/>
      <c r="OWP58" s="75"/>
      <c r="OWQ58" s="75"/>
      <c r="OWR58" s="75"/>
      <c r="OWS58" s="75"/>
      <c r="OWT58" s="75"/>
      <c r="OWU58" s="75"/>
      <c r="OWV58" s="75"/>
      <c r="OWW58" s="75"/>
      <c r="OWX58" s="75"/>
      <c r="OWY58" s="75"/>
      <c r="OWZ58" s="75"/>
      <c r="OXA58" s="75"/>
      <c r="OXB58" s="75"/>
      <c r="OXC58" s="75"/>
      <c r="OXD58" s="75"/>
      <c r="OXE58" s="75"/>
      <c r="OXF58" s="75"/>
      <c r="OXG58" s="75"/>
      <c r="OXH58" s="75"/>
      <c r="OXI58" s="75"/>
      <c r="OXJ58" s="75"/>
      <c r="OXK58" s="75"/>
      <c r="OXL58" s="75"/>
      <c r="OXM58" s="75"/>
      <c r="OXN58" s="75"/>
      <c r="OXO58" s="75"/>
      <c r="OXP58" s="75"/>
      <c r="OXQ58" s="75"/>
      <c r="OXR58" s="75"/>
      <c r="OXS58" s="75"/>
      <c r="OXT58" s="75"/>
      <c r="OXU58" s="75"/>
      <c r="OXV58" s="75"/>
      <c r="OXW58" s="75"/>
      <c r="OXX58" s="75"/>
      <c r="OXY58" s="75"/>
      <c r="OXZ58" s="75"/>
      <c r="OYA58" s="75"/>
      <c r="OYB58" s="75"/>
      <c r="OYC58" s="75"/>
      <c r="OYD58" s="75"/>
      <c r="OYE58" s="75"/>
      <c r="OYF58" s="75"/>
      <c r="OYG58" s="75"/>
      <c r="OYH58" s="75"/>
      <c r="OYI58" s="75"/>
      <c r="OYJ58" s="75"/>
      <c r="OYK58" s="75"/>
      <c r="OYL58" s="75"/>
      <c r="OYM58" s="75"/>
      <c r="OYN58" s="75"/>
      <c r="OYO58" s="75"/>
      <c r="OYP58" s="75"/>
      <c r="OYQ58" s="75"/>
      <c r="OYR58" s="75"/>
      <c r="OYS58" s="75"/>
      <c r="OYT58" s="75"/>
      <c r="OYU58" s="75"/>
      <c r="OYV58" s="75"/>
      <c r="OYW58" s="75"/>
      <c r="OYX58" s="75"/>
      <c r="OYY58" s="75"/>
      <c r="OYZ58" s="75"/>
      <c r="OZA58" s="75"/>
      <c r="OZB58" s="75"/>
      <c r="OZC58" s="75"/>
      <c r="OZD58" s="75"/>
      <c r="OZE58" s="75"/>
      <c r="OZF58" s="75"/>
      <c r="OZG58" s="75"/>
      <c r="OZH58" s="75"/>
      <c r="OZI58" s="75"/>
      <c r="OZJ58" s="75"/>
      <c r="OZK58" s="75"/>
      <c r="OZL58" s="75"/>
      <c r="OZM58" s="75"/>
      <c r="OZN58" s="75"/>
      <c r="OZO58" s="75"/>
      <c r="OZP58" s="75"/>
      <c r="OZQ58" s="75"/>
      <c r="OZR58" s="75"/>
      <c r="OZS58" s="75"/>
      <c r="OZT58" s="75"/>
      <c r="OZU58" s="75"/>
      <c r="OZV58" s="75"/>
      <c r="OZW58" s="75"/>
      <c r="OZX58" s="75"/>
      <c r="OZY58" s="75"/>
      <c r="OZZ58" s="75"/>
      <c r="PAA58" s="75"/>
      <c r="PAB58" s="75"/>
      <c r="PAC58" s="75"/>
      <c r="PAD58" s="75"/>
      <c r="PAE58" s="75"/>
      <c r="PAF58" s="75"/>
      <c r="PAG58" s="75"/>
      <c r="PAH58" s="75"/>
      <c r="PAI58" s="75"/>
      <c r="PAJ58" s="75"/>
      <c r="PAK58" s="75"/>
      <c r="PAL58" s="75"/>
      <c r="PAM58" s="75"/>
      <c r="PAN58" s="75"/>
      <c r="PAO58" s="75"/>
      <c r="PAP58" s="75"/>
      <c r="PAQ58" s="75"/>
      <c r="PAR58" s="75"/>
      <c r="PAS58" s="75"/>
      <c r="PAT58" s="75"/>
      <c r="PAU58" s="75"/>
      <c r="PAV58" s="75"/>
      <c r="PAW58" s="75"/>
      <c r="PAX58" s="75"/>
      <c r="PAY58" s="75"/>
      <c r="PAZ58" s="75"/>
      <c r="PBA58" s="75"/>
      <c r="PBB58" s="75"/>
      <c r="PBC58" s="75"/>
      <c r="PBD58" s="75"/>
      <c r="PBE58" s="75"/>
      <c r="PBF58" s="75"/>
      <c r="PBG58" s="75"/>
      <c r="PBH58" s="75"/>
      <c r="PBI58" s="75"/>
      <c r="PBJ58" s="75"/>
      <c r="PBK58" s="75"/>
      <c r="PBL58" s="75"/>
      <c r="PBM58" s="75"/>
      <c r="PBN58" s="75"/>
      <c r="PBO58" s="75"/>
      <c r="PBP58" s="75"/>
      <c r="PBQ58" s="75"/>
      <c r="PBR58" s="75"/>
      <c r="PBS58" s="75"/>
      <c r="PBT58" s="75"/>
      <c r="PBU58" s="75"/>
      <c r="PBV58" s="75"/>
      <c r="PBW58" s="75"/>
      <c r="PBX58" s="75"/>
      <c r="PBY58" s="75"/>
      <c r="PBZ58" s="75"/>
      <c r="PCA58" s="75"/>
      <c r="PCB58" s="75"/>
      <c r="PCC58" s="75"/>
      <c r="PCD58" s="75"/>
      <c r="PCE58" s="75"/>
      <c r="PCF58" s="75"/>
      <c r="PCG58" s="75"/>
      <c r="PCH58" s="75"/>
      <c r="PCI58" s="75"/>
      <c r="PCJ58" s="75"/>
      <c r="PCK58" s="75"/>
      <c r="PCL58" s="75"/>
      <c r="PCM58" s="75"/>
      <c r="PCN58" s="75"/>
      <c r="PCO58" s="75"/>
      <c r="PCP58" s="75"/>
      <c r="PCQ58" s="75"/>
      <c r="PCR58" s="75"/>
      <c r="PCS58" s="75"/>
      <c r="PCT58" s="75"/>
      <c r="PCU58" s="75"/>
      <c r="PCV58" s="75"/>
      <c r="PCW58" s="75"/>
      <c r="PCX58" s="75"/>
      <c r="PCY58" s="75"/>
      <c r="PCZ58" s="75"/>
      <c r="PDA58" s="75"/>
      <c r="PDB58" s="75"/>
      <c r="PDC58" s="75"/>
      <c r="PDD58" s="75"/>
      <c r="PDE58" s="75"/>
      <c r="PDF58" s="75"/>
      <c r="PDG58" s="75"/>
      <c r="PDH58" s="75"/>
      <c r="PDI58" s="75"/>
      <c r="PDJ58" s="75"/>
      <c r="PDK58" s="75"/>
      <c r="PDL58" s="75"/>
      <c r="PDM58" s="75"/>
      <c r="PDN58" s="75"/>
      <c r="PDO58" s="75"/>
      <c r="PDP58" s="75"/>
      <c r="PDQ58" s="75"/>
      <c r="PDR58" s="75"/>
      <c r="PDS58" s="75"/>
      <c r="PDT58" s="75"/>
      <c r="PDU58" s="75"/>
      <c r="PDV58" s="75"/>
      <c r="PDW58" s="75"/>
      <c r="PDX58" s="75"/>
      <c r="PDY58" s="75"/>
      <c r="PDZ58" s="75"/>
      <c r="PEA58" s="75"/>
      <c r="PEB58" s="75"/>
      <c r="PEC58" s="75"/>
      <c r="PED58" s="75"/>
      <c r="PEE58" s="75"/>
      <c r="PEF58" s="75"/>
      <c r="PEG58" s="75"/>
      <c r="PEH58" s="75"/>
      <c r="PEI58" s="75"/>
      <c r="PEJ58" s="75"/>
      <c r="PEK58" s="75"/>
      <c r="PEL58" s="75"/>
      <c r="PEM58" s="75"/>
      <c r="PEN58" s="75"/>
      <c r="PEO58" s="75"/>
      <c r="PEP58" s="75"/>
      <c r="PEQ58" s="75"/>
      <c r="PER58" s="75"/>
      <c r="PES58" s="75"/>
      <c r="PET58" s="75"/>
      <c r="PEU58" s="75"/>
      <c r="PEV58" s="75"/>
      <c r="PEW58" s="75"/>
      <c r="PEX58" s="75"/>
      <c r="PEY58" s="75"/>
      <c r="PEZ58" s="75"/>
      <c r="PFA58" s="75"/>
      <c r="PFB58" s="75"/>
      <c r="PFC58" s="75"/>
      <c r="PFD58" s="75"/>
      <c r="PFE58" s="75"/>
      <c r="PFF58" s="75"/>
      <c r="PFG58" s="75"/>
      <c r="PFH58" s="75"/>
      <c r="PFI58" s="75"/>
      <c r="PFJ58" s="75"/>
      <c r="PFK58" s="75"/>
      <c r="PFL58" s="75"/>
      <c r="PFM58" s="75"/>
      <c r="PFN58" s="75"/>
      <c r="PFO58" s="75"/>
      <c r="PFP58" s="75"/>
      <c r="PFQ58" s="75"/>
      <c r="PFR58" s="75"/>
      <c r="PFS58" s="75"/>
      <c r="PFT58" s="75"/>
      <c r="PFU58" s="75"/>
      <c r="PFV58" s="75"/>
      <c r="PFW58" s="75"/>
      <c r="PFX58" s="75"/>
      <c r="PFY58" s="75"/>
      <c r="PFZ58" s="75"/>
      <c r="PGA58" s="75"/>
      <c r="PGB58" s="75"/>
      <c r="PGC58" s="75"/>
      <c r="PGD58" s="75"/>
      <c r="PGE58" s="75"/>
      <c r="PGF58" s="75"/>
      <c r="PGG58" s="75"/>
      <c r="PGH58" s="75"/>
      <c r="PGI58" s="75"/>
      <c r="PGJ58" s="75"/>
      <c r="PGK58" s="75"/>
      <c r="PGL58" s="75"/>
      <c r="PGM58" s="75"/>
      <c r="PGN58" s="75"/>
      <c r="PGO58" s="75"/>
      <c r="PGP58" s="75"/>
      <c r="PGQ58" s="75"/>
      <c r="PGR58" s="75"/>
      <c r="PGS58" s="75"/>
      <c r="PGT58" s="75"/>
      <c r="PGU58" s="75"/>
      <c r="PGV58" s="75"/>
      <c r="PGW58" s="75"/>
      <c r="PGX58" s="75"/>
      <c r="PGY58" s="75"/>
      <c r="PGZ58" s="75"/>
      <c r="PHA58" s="75"/>
      <c r="PHB58" s="75"/>
      <c r="PHC58" s="75"/>
      <c r="PHD58" s="75"/>
      <c r="PHE58" s="75"/>
      <c r="PHF58" s="75"/>
      <c r="PHG58" s="75"/>
      <c r="PHH58" s="75"/>
      <c r="PHI58" s="75"/>
      <c r="PHJ58" s="75"/>
      <c r="PHK58" s="75"/>
      <c r="PHL58" s="75"/>
      <c r="PHM58" s="75"/>
      <c r="PHN58" s="75"/>
      <c r="PHO58" s="75"/>
      <c r="PHP58" s="75"/>
      <c r="PHQ58" s="75"/>
      <c r="PHR58" s="75"/>
      <c r="PHS58" s="75"/>
      <c r="PHT58" s="75"/>
      <c r="PHU58" s="75"/>
      <c r="PHV58" s="75"/>
      <c r="PHW58" s="75"/>
      <c r="PHX58" s="75"/>
      <c r="PHY58" s="75"/>
      <c r="PHZ58" s="75"/>
      <c r="PIA58" s="75"/>
      <c r="PIB58" s="75"/>
      <c r="PIC58" s="75"/>
      <c r="PID58" s="75"/>
      <c r="PIE58" s="75"/>
      <c r="PIF58" s="75"/>
      <c r="PIG58" s="75"/>
      <c r="PIH58" s="75"/>
      <c r="PII58" s="75"/>
      <c r="PIJ58" s="75"/>
      <c r="PIK58" s="75"/>
      <c r="PIL58" s="75"/>
      <c r="PIM58" s="75"/>
      <c r="PIN58" s="75"/>
      <c r="PIO58" s="75"/>
      <c r="PIP58" s="75"/>
      <c r="PIQ58" s="75"/>
      <c r="PIR58" s="75"/>
      <c r="PIS58" s="75"/>
      <c r="PIT58" s="75"/>
      <c r="PIU58" s="75"/>
      <c r="PIV58" s="75"/>
      <c r="PIW58" s="75"/>
      <c r="PIX58" s="75"/>
      <c r="PIY58" s="75"/>
      <c r="PIZ58" s="75"/>
      <c r="PJA58" s="75"/>
      <c r="PJB58" s="75"/>
      <c r="PJC58" s="75"/>
      <c r="PJD58" s="75"/>
      <c r="PJE58" s="75"/>
      <c r="PJF58" s="75"/>
      <c r="PJG58" s="75"/>
      <c r="PJH58" s="75"/>
      <c r="PJI58" s="75"/>
      <c r="PJJ58" s="75"/>
      <c r="PJK58" s="75"/>
      <c r="PJL58" s="75"/>
      <c r="PJM58" s="75"/>
      <c r="PJN58" s="75"/>
      <c r="PJO58" s="75"/>
      <c r="PJP58" s="75"/>
      <c r="PJQ58" s="75"/>
      <c r="PJR58" s="75"/>
      <c r="PJS58" s="75"/>
      <c r="PJT58" s="75"/>
      <c r="PJU58" s="75"/>
      <c r="PJV58" s="75"/>
      <c r="PJW58" s="75"/>
      <c r="PJX58" s="75"/>
      <c r="PJY58" s="75"/>
      <c r="PJZ58" s="75"/>
      <c r="PKA58" s="75"/>
      <c r="PKB58" s="75"/>
      <c r="PKC58" s="75"/>
      <c r="PKD58" s="75"/>
      <c r="PKE58" s="75"/>
      <c r="PKF58" s="75"/>
      <c r="PKG58" s="75"/>
      <c r="PKH58" s="75"/>
      <c r="PKI58" s="75"/>
      <c r="PKJ58" s="75"/>
      <c r="PKK58" s="75"/>
      <c r="PKL58" s="75"/>
      <c r="PKM58" s="75"/>
      <c r="PKN58" s="75"/>
      <c r="PKO58" s="75"/>
      <c r="PKP58" s="75"/>
      <c r="PKQ58" s="75"/>
      <c r="PKR58" s="75"/>
      <c r="PKS58" s="75"/>
      <c r="PKT58" s="75"/>
      <c r="PKU58" s="75"/>
      <c r="PKV58" s="75"/>
      <c r="PKW58" s="75"/>
      <c r="PKX58" s="75"/>
      <c r="PKY58" s="75"/>
      <c r="PKZ58" s="75"/>
      <c r="PLA58" s="75"/>
      <c r="PLB58" s="75"/>
      <c r="PLC58" s="75"/>
      <c r="PLD58" s="75"/>
      <c r="PLE58" s="75"/>
      <c r="PLF58" s="75"/>
      <c r="PLG58" s="75"/>
      <c r="PLH58" s="75"/>
      <c r="PLI58" s="75"/>
      <c r="PLJ58" s="75"/>
      <c r="PLK58" s="75"/>
      <c r="PLL58" s="75"/>
      <c r="PLM58" s="75"/>
      <c r="PLN58" s="75"/>
      <c r="PLO58" s="75"/>
      <c r="PLP58" s="75"/>
      <c r="PLQ58" s="75"/>
      <c r="PLR58" s="75"/>
      <c r="PLS58" s="75"/>
      <c r="PLT58" s="75"/>
      <c r="PLU58" s="75"/>
      <c r="PLV58" s="75"/>
      <c r="PLW58" s="75"/>
      <c r="PLX58" s="75"/>
      <c r="PLY58" s="75"/>
      <c r="PLZ58" s="75"/>
      <c r="PMA58" s="75"/>
      <c r="PMB58" s="75"/>
      <c r="PMC58" s="75"/>
      <c r="PMD58" s="75"/>
      <c r="PME58" s="75"/>
      <c r="PMF58" s="75"/>
      <c r="PMG58" s="75"/>
      <c r="PMH58" s="75"/>
      <c r="PMI58" s="75"/>
      <c r="PMJ58" s="75"/>
      <c r="PMK58" s="75"/>
      <c r="PML58" s="75"/>
      <c r="PMM58" s="75"/>
      <c r="PMN58" s="75"/>
      <c r="PMO58" s="75"/>
      <c r="PMP58" s="75"/>
      <c r="PMQ58" s="75"/>
      <c r="PMR58" s="75"/>
      <c r="PMS58" s="75"/>
      <c r="PMT58" s="75"/>
      <c r="PMU58" s="75"/>
      <c r="PMV58" s="75"/>
      <c r="PMW58" s="75"/>
      <c r="PMX58" s="75"/>
      <c r="PMY58" s="75"/>
      <c r="PMZ58" s="75"/>
      <c r="PNA58" s="75"/>
      <c r="PNB58" s="75"/>
      <c r="PNC58" s="75"/>
      <c r="PND58" s="75"/>
      <c r="PNE58" s="75"/>
      <c r="PNF58" s="75"/>
      <c r="PNG58" s="75"/>
      <c r="PNH58" s="75"/>
      <c r="PNI58" s="75"/>
      <c r="PNJ58" s="75"/>
      <c r="PNK58" s="75"/>
      <c r="PNL58" s="75"/>
      <c r="PNM58" s="75"/>
      <c r="PNN58" s="75"/>
      <c r="PNO58" s="75"/>
      <c r="PNP58" s="75"/>
      <c r="PNQ58" s="75"/>
      <c r="PNR58" s="75"/>
      <c r="PNS58" s="75"/>
      <c r="PNT58" s="75"/>
      <c r="PNU58" s="75"/>
      <c r="PNV58" s="75"/>
      <c r="PNW58" s="75"/>
      <c r="PNX58" s="75"/>
      <c r="PNY58" s="75"/>
      <c r="PNZ58" s="75"/>
      <c r="POA58" s="75"/>
      <c r="POB58" s="75"/>
      <c r="POC58" s="75"/>
      <c r="POD58" s="75"/>
      <c r="POE58" s="75"/>
      <c r="POF58" s="75"/>
      <c r="POG58" s="75"/>
      <c r="POH58" s="75"/>
      <c r="POI58" s="75"/>
      <c r="POJ58" s="75"/>
      <c r="POK58" s="75"/>
      <c r="POL58" s="75"/>
      <c r="POM58" s="75"/>
      <c r="PON58" s="75"/>
      <c r="POO58" s="75"/>
      <c r="POP58" s="75"/>
      <c r="POQ58" s="75"/>
      <c r="POR58" s="75"/>
      <c r="POS58" s="75"/>
      <c r="POT58" s="75"/>
      <c r="POU58" s="75"/>
      <c r="POV58" s="75"/>
      <c r="POW58" s="75"/>
      <c r="POX58" s="75"/>
      <c r="POY58" s="75"/>
      <c r="POZ58" s="75"/>
      <c r="PPA58" s="75"/>
      <c r="PPB58" s="75"/>
      <c r="PPC58" s="75"/>
      <c r="PPD58" s="75"/>
      <c r="PPE58" s="75"/>
      <c r="PPF58" s="75"/>
      <c r="PPG58" s="75"/>
      <c r="PPH58" s="75"/>
      <c r="PPI58" s="75"/>
      <c r="PPJ58" s="75"/>
      <c r="PPK58" s="75"/>
      <c r="PPL58" s="75"/>
      <c r="PPM58" s="75"/>
      <c r="PPN58" s="75"/>
      <c r="PPO58" s="75"/>
      <c r="PPP58" s="75"/>
      <c r="PPQ58" s="75"/>
      <c r="PPR58" s="75"/>
      <c r="PPS58" s="75"/>
      <c r="PPT58" s="75"/>
      <c r="PPU58" s="75"/>
      <c r="PPV58" s="75"/>
      <c r="PPW58" s="75"/>
      <c r="PPX58" s="75"/>
      <c r="PPY58" s="75"/>
      <c r="PPZ58" s="75"/>
      <c r="PQA58" s="75"/>
      <c r="PQB58" s="75"/>
      <c r="PQC58" s="75"/>
      <c r="PQD58" s="75"/>
      <c r="PQE58" s="75"/>
      <c r="PQF58" s="75"/>
      <c r="PQG58" s="75"/>
      <c r="PQH58" s="75"/>
      <c r="PQI58" s="75"/>
      <c r="PQJ58" s="75"/>
      <c r="PQK58" s="75"/>
      <c r="PQL58" s="75"/>
      <c r="PQM58" s="75"/>
      <c r="PQN58" s="75"/>
      <c r="PQO58" s="75"/>
      <c r="PQP58" s="75"/>
      <c r="PQQ58" s="75"/>
      <c r="PQR58" s="75"/>
      <c r="PQS58" s="75"/>
      <c r="PQT58" s="75"/>
      <c r="PQU58" s="75"/>
      <c r="PQV58" s="75"/>
      <c r="PQW58" s="75"/>
      <c r="PQX58" s="75"/>
      <c r="PQY58" s="75"/>
      <c r="PQZ58" s="75"/>
      <c r="PRA58" s="75"/>
      <c r="PRB58" s="75"/>
      <c r="PRC58" s="75"/>
      <c r="PRD58" s="75"/>
      <c r="PRE58" s="75"/>
      <c r="PRF58" s="75"/>
      <c r="PRG58" s="75"/>
      <c r="PRH58" s="75"/>
      <c r="PRI58" s="75"/>
      <c r="PRJ58" s="75"/>
      <c r="PRK58" s="75"/>
      <c r="PRL58" s="75"/>
      <c r="PRM58" s="75"/>
      <c r="PRN58" s="75"/>
      <c r="PRO58" s="75"/>
      <c r="PRP58" s="75"/>
      <c r="PRQ58" s="75"/>
      <c r="PRR58" s="75"/>
      <c r="PRS58" s="75"/>
      <c r="PRT58" s="75"/>
      <c r="PRU58" s="75"/>
      <c r="PRV58" s="75"/>
      <c r="PRW58" s="75"/>
      <c r="PRX58" s="75"/>
      <c r="PRY58" s="75"/>
      <c r="PRZ58" s="75"/>
      <c r="PSA58" s="75"/>
      <c r="PSB58" s="75"/>
      <c r="PSC58" s="75"/>
      <c r="PSD58" s="75"/>
      <c r="PSE58" s="75"/>
      <c r="PSF58" s="75"/>
      <c r="PSG58" s="75"/>
      <c r="PSH58" s="75"/>
      <c r="PSI58" s="75"/>
      <c r="PSJ58" s="75"/>
      <c r="PSK58" s="75"/>
      <c r="PSL58" s="75"/>
      <c r="PSM58" s="75"/>
      <c r="PSN58" s="75"/>
      <c r="PSO58" s="75"/>
      <c r="PSP58" s="75"/>
      <c r="PSQ58" s="75"/>
      <c r="PSR58" s="75"/>
      <c r="PSS58" s="75"/>
      <c r="PST58" s="75"/>
      <c r="PSU58" s="75"/>
      <c r="PSV58" s="75"/>
      <c r="PSW58" s="75"/>
      <c r="PSX58" s="75"/>
      <c r="PSY58" s="75"/>
      <c r="PSZ58" s="75"/>
      <c r="PTA58" s="75"/>
      <c r="PTB58" s="75"/>
      <c r="PTC58" s="75"/>
      <c r="PTD58" s="75"/>
      <c r="PTE58" s="75"/>
      <c r="PTF58" s="75"/>
      <c r="PTG58" s="75"/>
      <c r="PTH58" s="75"/>
      <c r="PTI58" s="75"/>
      <c r="PTJ58" s="75"/>
      <c r="PTK58" s="75"/>
      <c r="PTL58" s="75"/>
      <c r="PTM58" s="75"/>
      <c r="PTN58" s="75"/>
      <c r="PTO58" s="75"/>
      <c r="PTP58" s="75"/>
      <c r="PTQ58" s="75"/>
      <c r="PTR58" s="75"/>
      <c r="PTS58" s="75"/>
      <c r="PTT58" s="75"/>
      <c r="PTU58" s="75"/>
      <c r="PTV58" s="75"/>
      <c r="PTW58" s="75"/>
      <c r="PTX58" s="75"/>
      <c r="PTY58" s="75"/>
      <c r="PTZ58" s="75"/>
      <c r="PUA58" s="75"/>
      <c r="PUB58" s="75"/>
      <c r="PUC58" s="75"/>
      <c r="PUD58" s="75"/>
      <c r="PUE58" s="75"/>
      <c r="PUF58" s="75"/>
      <c r="PUG58" s="75"/>
      <c r="PUH58" s="75"/>
      <c r="PUI58" s="75"/>
      <c r="PUJ58" s="75"/>
      <c r="PUK58" s="75"/>
      <c r="PUL58" s="75"/>
      <c r="PUM58" s="75"/>
      <c r="PUN58" s="75"/>
      <c r="PUO58" s="75"/>
      <c r="PUP58" s="75"/>
      <c r="PUQ58" s="75"/>
      <c r="PUR58" s="75"/>
      <c r="PUS58" s="75"/>
      <c r="PUT58" s="75"/>
      <c r="PUU58" s="75"/>
      <c r="PUV58" s="75"/>
      <c r="PUW58" s="75"/>
      <c r="PUX58" s="75"/>
      <c r="PUY58" s="75"/>
      <c r="PUZ58" s="75"/>
      <c r="PVA58" s="75"/>
      <c r="PVB58" s="75"/>
      <c r="PVC58" s="75"/>
      <c r="PVD58" s="75"/>
      <c r="PVE58" s="75"/>
      <c r="PVF58" s="75"/>
      <c r="PVG58" s="75"/>
      <c r="PVH58" s="75"/>
      <c r="PVI58" s="75"/>
      <c r="PVJ58" s="75"/>
      <c r="PVK58" s="75"/>
      <c r="PVL58" s="75"/>
      <c r="PVM58" s="75"/>
      <c r="PVN58" s="75"/>
      <c r="PVO58" s="75"/>
      <c r="PVP58" s="75"/>
      <c r="PVQ58" s="75"/>
      <c r="PVR58" s="75"/>
      <c r="PVS58" s="75"/>
      <c r="PVT58" s="75"/>
      <c r="PVU58" s="75"/>
      <c r="PVV58" s="75"/>
      <c r="PVW58" s="75"/>
      <c r="PVX58" s="75"/>
      <c r="PVY58" s="75"/>
      <c r="PVZ58" s="75"/>
      <c r="PWA58" s="75"/>
      <c r="PWB58" s="75"/>
      <c r="PWC58" s="75"/>
      <c r="PWD58" s="75"/>
      <c r="PWE58" s="75"/>
      <c r="PWF58" s="75"/>
      <c r="PWG58" s="75"/>
      <c r="PWH58" s="75"/>
      <c r="PWI58" s="75"/>
      <c r="PWJ58" s="75"/>
      <c r="PWK58" s="75"/>
      <c r="PWL58" s="75"/>
      <c r="PWM58" s="75"/>
      <c r="PWN58" s="75"/>
      <c r="PWO58" s="75"/>
      <c r="PWP58" s="75"/>
      <c r="PWQ58" s="75"/>
      <c r="PWR58" s="75"/>
      <c r="PWS58" s="75"/>
      <c r="PWT58" s="75"/>
      <c r="PWU58" s="75"/>
      <c r="PWV58" s="75"/>
      <c r="PWW58" s="75"/>
      <c r="PWX58" s="75"/>
      <c r="PWY58" s="75"/>
      <c r="PWZ58" s="75"/>
      <c r="PXA58" s="75"/>
      <c r="PXB58" s="75"/>
      <c r="PXC58" s="75"/>
      <c r="PXD58" s="75"/>
      <c r="PXE58" s="75"/>
      <c r="PXF58" s="75"/>
      <c r="PXG58" s="75"/>
      <c r="PXH58" s="75"/>
      <c r="PXI58" s="75"/>
      <c r="PXJ58" s="75"/>
      <c r="PXK58" s="75"/>
      <c r="PXL58" s="75"/>
      <c r="PXM58" s="75"/>
      <c r="PXN58" s="75"/>
      <c r="PXO58" s="75"/>
      <c r="PXP58" s="75"/>
      <c r="PXQ58" s="75"/>
      <c r="PXR58" s="75"/>
      <c r="PXS58" s="75"/>
      <c r="PXT58" s="75"/>
      <c r="PXU58" s="75"/>
      <c r="PXV58" s="75"/>
      <c r="PXW58" s="75"/>
      <c r="PXX58" s="75"/>
      <c r="PXY58" s="75"/>
      <c r="PXZ58" s="75"/>
      <c r="PYA58" s="75"/>
      <c r="PYB58" s="75"/>
      <c r="PYC58" s="75"/>
      <c r="PYD58" s="75"/>
      <c r="PYE58" s="75"/>
      <c r="PYF58" s="75"/>
      <c r="PYG58" s="75"/>
      <c r="PYH58" s="75"/>
      <c r="PYI58" s="75"/>
      <c r="PYJ58" s="75"/>
      <c r="PYK58" s="75"/>
      <c r="PYL58" s="75"/>
      <c r="PYM58" s="75"/>
      <c r="PYN58" s="75"/>
      <c r="PYO58" s="75"/>
      <c r="PYP58" s="75"/>
      <c r="PYQ58" s="75"/>
      <c r="PYR58" s="75"/>
      <c r="PYS58" s="75"/>
      <c r="PYT58" s="75"/>
      <c r="PYU58" s="75"/>
      <c r="PYV58" s="75"/>
      <c r="PYW58" s="75"/>
      <c r="PYX58" s="75"/>
      <c r="PYY58" s="75"/>
      <c r="PYZ58" s="75"/>
      <c r="PZA58" s="75"/>
      <c r="PZB58" s="75"/>
      <c r="PZC58" s="75"/>
      <c r="PZD58" s="75"/>
      <c r="PZE58" s="75"/>
      <c r="PZF58" s="75"/>
      <c r="PZG58" s="75"/>
      <c r="PZH58" s="75"/>
      <c r="PZI58" s="75"/>
      <c r="PZJ58" s="75"/>
      <c r="PZK58" s="75"/>
      <c r="PZL58" s="75"/>
      <c r="PZM58" s="75"/>
      <c r="PZN58" s="75"/>
      <c r="PZO58" s="75"/>
      <c r="PZP58" s="75"/>
      <c r="PZQ58" s="75"/>
      <c r="PZR58" s="75"/>
      <c r="PZS58" s="75"/>
      <c r="PZT58" s="75"/>
      <c r="PZU58" s="75"/>
      <c r="PZV58" s="75"/>
      <c r="PZW58" s="75"/>
      <c r="PZX58" s="75"/>
      <c r="PZY58" s="75"/>
      <c r="PZZ58" s="75"/>
      <c r="QAA58" s="75"/>
      <c r="QAB58" s="75"/>
      <c r="QAC58" s="75"/>
      <c r="QAD58" s="75"/>
      <c r="QAE58" s="75"/>
      <c r="QAF58" s="75"/>
      <c r="QAG58" s="75"/>
      <c r="QAH58" s="75"/>
      <c r="QAI58" s="75"/>
      <c r="QAJ58" s="75"/>
      <c r="QAK58" s="75"/>
      <c r="QAL58" s="75"/>
      <c r="QAM58" s="75"/>
      <c r="QAN58" s="75"/>
      <c r="QAO58" s="75"/>
      <c r="QAP58" s="75"/>
      <c r="QAQ58" s="75"/>
      <c r="QAR58" s="75"/>
      <c r="QAS58" s="75"/>
      <c r="QAT58" s="75"/>
      <c r="QAU58" s="75"/>
      <c r="QAV58" s="75"/>
      <c r="QAW58" s="75"/>
      <c r="QAX58" s="75"/>
      <c r="QAY58" s="75"/>
      <c r="QAZ58" s="75"/>
      <c r="QBA58" s="75"/>
      <c r="QBB58" s="75"/>
      <c r="QBC58" s="75"/>
      <c r="QBD58" s="75"/>
      <c r="QBE58" s="75"/>
      <c r="QBF58" s="75"/>
      <c r="QBG58" s="75"/>
      <c r="QBH58" s="75"/>
      <c r="QBI58" s="75"/>
      <c r="QBJ58" s="75"/>
      <c r="QBK58" s="75"/>
      <c r="QBL58" s="75"/>
      <c r="QBM58" s="75"/>
      <c r="QBN58" s="75"/>
      <c r="QBO58" s="75"/>
      <c r="QBP58" s="75"/>
      <c r="QBQ58" s="75"/>
      <c r="QBR58" s="75"/>
      <c r="QBS58" s="75"/>
      <c r="QBT58" s="75"/>
      <c r="QBU58" s="75"/>
      <c r="QBV58" s="75"/>
      <c r="QBW58" s="75"/>
      <c r="QBX58" s="75"/>
      <c r="QBY58" s="75"/>
      <c r="QBZ58" s="75"/>
      <c r="QCA58" s="75"/>
      <c r="QCB58" s="75"/>
      <c r="QCC58" s="75"/>
      <c r="QCD58" s="75"/>
      <c r="QCE58" s="75"/>
      <c r="QCF58" s="75"/>
      <c r="QCG58" s="75"/>
      <c r="QCH58" s="75"/>
      <c r="QCI58" s="75"/>
      <c r="QCJ58" s="75"/>
      <c r="QCK58" s="75"/>
      <c r="QCL58" s="75"/>
      <c r="QCM58" s="75"/>
      <c r="QCN58" s="75"/>
      <c r="QCO58" s="75"/>
      <c r="QCP58" s="75"/>
      <c r="QCQ58" s="75"/>
      <c r="QCR58" s="75"/>
      <c r="QCS58" s="75"/>
      <c r="QCT58" s="75"/>
      <c r="QCU58" s="75"/>
      <c r="QCV58" s="75"/>
      <c r="QCW58" s="75"/>
      <c r="QCX58" s="75"/>
      <c r="QCY58" s="75"/>
      <c r="QCZ58" s="75"/>
      <c r="QDA58" s="75"/>
      <c r="QDB58" s="75"/>
      <c r="QDC58" s="75"/>
      <c r="QDD58" s="75"/>
      <c r="QDE58" s="75"/>
      <c r="QDF58" s="75"/>
      <c r="QDG58" s="75"/>
      <c r="QDH58" s="75"/>
      <c r="QDI58" s="75"/>
      <c r="QDJ58" s="75"/>
      <c r="QDK58" s="75"/>
      <c r="QDL58" s="75"/>
      <c r="QDM58" s="75"/>
      <c r="QDN58" s="75"/>
      <c r="QDO58" s="75"/>
      <c r="QDP58" s="75"/>
      <c r="QDQ58" s="75"/>
      <c r="QDR58" s="75"/>
      <c r="QDS58" s="75"/>
      <c r="QDT58" s="75"/>
      <c r="QDU58" s="75"/>
      <c r="QDV58" s="75"/>
      <c r="QDW58" s="75"/>
      <c r="QDX58" s="75"/>
      <c r="QDY58" s="75"/>
      <c r="QDZ58" s="75"/>
      <c r="QEA58" s="75"/>
      <c r="QEB58" s="75"/>
      <c r="QEC58" s="75"/>
      <c r="QED58" s="75"/>
      <c r="QEE58" s="75"/>
      <c r="QEF58" s="75"/>
      <c r="QEG58" s="75"/>
      <c r="QEH58" s="75"/>
      <c r="QEI58" s="75"/>
      <c r="QEJ58" s="75"/>
      <c r="QEK58" s="75"/>
      <c r="QEL58" s="75"/>
      <c r="QEM58" s="75"/>
      <c r="QEN58" s="75"/>
      <c r="QEO58" s="75"/>
      <c r="QEP58" s="75"/>
      <c r="QEQ58" s="75"/>
      <c r="QER58" s="75"/>
      <c r="QES58" s="75"/>
      <c r="QET58" s="75"/>
      <c r="QEU58" s="75"/>
      <c r="QEV58" s="75"/>
      <c r="QEW58" s="75"/>
      <c r="QEX58" s="75"/>
      <c r="QEY58" s="75"/>
      <c r="QEZ58" s="75"/>
      <c r="QFA58" s="75"/>
      <c r="QFB58" s="75"/>
      <c r="QFC58" s="75"/>
      <c r="QFD58" s="75"/>
      <c r="QFE58" s="75"/>
      <c r="QFF58" s="75"/>
      <c r="QFG58" s="75"/>
      <c r="QFH58" s="75"/>
      <c r="QFI58" s="75"/>
      <c r="QFJ58" s="75"/>
      <c r="QFK58" s="75"/>
      <c r="QFL58" s="75"/>
      <c r="QFM58" s="75"/>
      <c r="QFN58" s="75"/>
      <c r="QFO58" s="75"/>
      <c r="QFP58" s="75"/>
      <c r="QFQ58" s="75"/>
      <c r="QFR58" s="75"/>
      <c r="QFS58" s="75"/>
      <c r="QFT58" s="75"/>
      <c r="QFU58" s="75"/>
      <c r="QFV58" s="75"/>
      <c r="QFW58" s="75"/>
      <c r="QFX58" s="75"/>
      <c r="QFY58" s="75"/>
      <c r="QFZ58" s="75"/>
      <c r="QGA58" s="75"/>
      <c r="QGB58" s="75"/>
      <c r="QGC58" s="75"/>
      <c r="QGD58" s="75"/>
      <c r="QGE58" s="75"/>
      <c r="QGF58" s="75"/>
      <c r="QGG58" s="75"/>
      <c r="QGH58" s="75"/>
      <c r="QGI58" s="75"/>
      <c r="QGJ58" s="75"/>
      <c r="QGK58" s="75"/>
      <c r="QGL58" s="75"/>
      <c r="QGM58" s="75"/>
      <c r="QGN58" s="75"/>
      <c r="QGO58" s="75"/>
      <c r="QGP58" s="75"/>
      <c r="QGQ58" s="75"/>
      <c r="QGR58" s="75"/>
      <c r="QGS58" s="75"/>
      <c r="QGT58" s="75"/>
      <c r="QGU58" s="75"/>
      <c r="QGV58" s="75"/>
      <c r="QGW58" s="75"/>
      <c r="QGX58" s="75"/>
      <c r="QGY58" s="75"/>
      <c r="QGZ58" s="75"/>
      <c r="QHA58" s="75"/>
      <c r="QHB58" s="75"/>
      <c r="QHC58" s="75"/>
      <c r="QHD58" s="75"/>
      <c r="QHE58" s="75"/>
      <c r="QHF58" s="75"/>
      <c r="QHG58" s="75"/>
      <c r="QHH58" s="75"/>
      <c r="QHI58" s="75"/>
      <c r="QHJ58" s="75"/>
      <c r="QHK58" s="75"/>
      <c r="QHL58" s="75"/>
      <c r="QHM58" s="75"/>
      <c r="QHN58" s="75"/>
      <c r="QHO58" s="75"/>
      <c r="QHP58" s="75"/>
      <c r="QHQ58" s="75"/>
      <c r="QHR58" s="75"/>
      <c r="QHS58" s="75"/>
      <c r="QHT58" s="75"/>
      <c r="QHU58" s="75"/>
      <c r="QHV58" s="75"/>
      <c r="QHW58" s="75"/>
      <c r="QHX58" s="75"/>
      <c r="QHY58" s="75"/>
      <c r="QHZ58" s="75"/>
      <c r="QIA58" s="75"/>
      <c r="QIB58" s="75"/>
      <c r="QIC58" s="75"/>
      <c r="QID58" s="75"/>
      <c r="QIE58" s="75"/>
      <c r="QIF58" s="75"/>
      <c r="QIG58" s="75"/>
      <c r="QIH58" s="75"/>
      <c r="QII58" s="75"/>
      <c r="QIJ58" s="75"/>
      <c r="QIK58" s="75"/>
      <c r="QIL58" s="75"/>
      <c r="QIM58" s="75"/>
      <c r="QIN58" s="75"/>
      <c r="QIO58" s="75"/>
      <c r="QIP58" s="75"/>
      <c r="QIQ58" s="75"/>
      <c r="QIR58" s="75"/>
      <c r="QIS58" s="75"/>
      <c r="QIT58" s="75"/>
      <c r="QIU58" s="75"/>
      <c r="QIV58" s="75"/>
      <c r="QIW58" s="75"/>
      <c r="QIX58" s="75"/>
      <c r="QIY58" s="75"/>
      <c r="QIZ58" s="75"/>
      <c r="QJA58" s="75"/>
      <c r="QJB58" s="75"/>
      <c r="QJC58" s="75"/>
      <c r="QJD58" s="75"/>
      <c r="QJE58" s="75"/>
      <c r="QJF58" s="75"/>
      <c r="QJG58" s="75"/>
      <c r="QJH58" s="75"/>
      <c r="QJI58" s="75"/>
      <c r="QJJ58" s="75"/>
      <c r="QJK58" s="75"/>
      <c r="QJL58" s="75"/>
      <c r="QJM58" s="75"/>
      <c r="QJN58" s="75"/>
      <c r="QJO58" s="75"/>
      <c r="QJP58" s="75"/>
      <c r="QJQ58" s="75"/>
      <c r="QJR58" s="75"/>
      <c r="QJS58" s="75"/>
      <c r="QJT58" s="75"/>
      <c r="QJU58" s="75"/>
      <c r="QJV58" s="75"/>
      <c r="QJW58" s="75"/>
      <c r="QJX58" s="75"/>
      <c r="QJY58" s="75"/>
      <c r="QJZ58" s="75"/>
      <c r="QKA58" s="75"/>
      <c r="QKB58" s="75"/>
      <c r="QKC58" s="75"/>
      <c r="QKD58" s="75"/>
      <c r="QKE58" s="75"/>
      <c r="QKF58" s="75"/>
      <c r="QKG58" s="75"/>
      <c r="QKH58" s="75"/>
      <c r="QKI58" s="75"/>
      <c r="QKJ58" s="75"/>
      <c r="QKK58" s="75"/>
      <c r="QKL58" s="75"/>
      <c r="QKM58" s="75"/>
      <c r="QKN58" s="75"/>
      <c r="QKO58" s="75"/>
      <c r="QKP58" s="75"/>
      <c r="QKQ58" s="75"/>
      <c r="QKR58" s="75"/>
      <c r="QKS58" s="75"/>
      <c r="QKT58" s="75"/>
      <c r="QKU58" s="75"/>
      <c r="QKV58" s="75"/>
      <c r="QKW58" s="75"/>
      <c r="QKX58" s="75"/>
      <c r="QKY58" s="75"/>
      <c r="QKZ58" s="75"/>
      <c r="QLA58" s="75"/>
      <c r="QLB58" s="75"/>
      <c r="QLC58" s="75"/>
      <c r="QLD58" s="75"/>
      <c r="QLE58" s="75"/>
      <c r="QLF58" s="75"/>
      <c r="QLG58" s="75"/>
      <c r="QLH58" s="75"/>
      <c r="QLI58" s="75"/>
      <c r="QLJ58" s="75"/>
      <c r="QLK58" s="75"/>
      <c r="QLL58" s="75"/>
      <c r="QLM58" s="75"/>
      <c r="QLN58" s="75"/>
      <c r="QLO58" s="75"/>
      <c r="QLP58" s="75"/>
      <c r="QLQ58" s="75"/>
      <c r="QLR58" s="75"/>
      <c r="QLS58" s="75"/>
      <c r="QLT58" s="75"/>
      <c r="QLU58" s="75"/>
      <c r="QLV58" s="75"/>
      <c r="QLW58" s="75"/>
      <c r="QLX58" s="75"/>
      <c r="QLY58" s="75"/>
      <c r="QLZ58" s="75"/>
      <c r="QMA58" s="75"/>
      <c r="QMB58" s="75"/>
      <c r="QMC58" s="75"/>
      <c r="QMD58" s="75"/>
      <c r="QME58" s="75"/>
      <c r="QMF58" s="75"/>
      <c r="QMG58" s="75"/>
      <c r="QMH58" s="75"/>
      <c r="QMI58" s="75"/>
      <c r="QMJ58" s="75"/>
      <c r="QMK58" s="75"/>
      <c r="QML58" s="75"/>
      <c r="QMM58" s="75"/>
      <c r="QMN58" s="75"/>
      <c r="QMO58" s="75"/>
      <c r="QMP58" s="75"/>
      <c r="QMQ58" s="75"/>
      <c r="QMR58" s="75"/>
      <c r="QMS58" s="75"/>
      <c r="QMT58" s="75"/>
      <c r="QMU58" s="75"/>
      <c r="QMV58" s="75"/>
      <c r="QMW58" s="75"/>
      <c r="QMX58" s="75"/>
      <c r="QMY58" s="75"/>
      <c r="QMZ58" s="75"/>
      <c r="QNA58" s="75"/>
      <c r="QNB58" s="75"/>
      <c r="QNC58" s="75"/>
      <c r="QND58" s="75"/>
      <c r="QNE58" s="75"/>
      <c r="QNF58" s="75"/>
      <c r="QNG58" s="75"/>
      <c r="QNH58" s="75"/>
      <c r="QNI58" s="75"/>
      <c r="QNJ58" s="75"/>
      <c r="QNK58" s="75"/>
      <c r="QNL58" s="75"/>
      <c r="QNM58" s="75"/>
      <c r="QNN58" s="75"/>
      <c r="QNO58" s="75"/>
      <c r="QNP58" s="75"/>
      <c r="QNQ58" s="75"/>
      <c r="QNR58" s="75"/>
      <c r="QNS58" s="75"/>
      <c r="QNT58" s="75"/>
      <c r="QNU58" s="75"/>
      <c r="QNV58" s="75"/>
      <c r="QNW58" s="75"/>
      <c r="QNX58" s="75"/>
      <c r="QNY58" s="75"/>
      <c r="QNZ58" s="75"/>
      <c r="QOA58" s="75"/>
      <c r="QOB58" s="75"/>
      <c r="QOC58" s="75"/>
      <c r="QOD58" s="75"/>
      <c r="QOE58" s="75"/>
      <c r="QOF58" s="75"/>
      <c r="QOG58" s="75"/>
      <c r="QOH58" s="75"/>
      <c r="QOI58" s="75"/>
      <c r="QOJ58" s="75"/>
      <c r="QOK58" s="75"/>
      <c r="QOL58" s="75"/>
      <c r="QOM58" s="75"/>
      <c r="QON58" s="75"/>
      <c r="QOO58" s="75"/>
      <c r="QOP58" s="75"/>
      <c r="QOQ58" s="75"/>
      <c r="QOR58" s="75"/>
      <c r="QOS58" s="75"/>
      <c r="QOT58" s="75"/>
      <c r="QOU58" s="75"/>
      <c r="QOV58" s="75"/>
      <c r="QOW58" s="75"/>
      <c r="QOX58" s="75"/>
      <c r="QOY58" s="75"/>
      <c r="QOZ58" s="75"/>
      <c r="QPA58" s="75"/>
      <c r="QPB58" s="75"/>
      <c r="QPC58" s="75"/>
      <c r="QPD58" s="75"/>
      <c r="QPE58" s="75"/>
      <c r="QPF58" s="75"/>
      <c r="QPG58" s="75"/>
      <c r="QPH58" s="75"/>
      <c r="QPI58" s="75"/>
      <c r="QPJ58" s="75"/>
      <c r="QPK58" s="75"/>
      <c r="QPL58" s="75"/>
      <c r="QPM58" s="75"/>
      <c r="QPN58" s="75"/>
      <c r="QPO58" s="75"/>
      <c r="QPP58" s="75"/>
      <c r="QPQ58" s="75"/>
      <c r="QPR58" s="75"/>
      <c r="QPS58" s="75"/>
      <c r="QPT58" s="75"/>
      <c r="QPU58" s="75"/>
      <c r="QPV58" s="75"/>
      <c r="QPW58" s="75"/>
      <c r="QPX58" s="75"/>
      <c r="QPY58" s="75"/>
      <c r="QPZ58" s="75"/>
      <c r="QQA58" s="75"/>
      <c r="QQB58" s="75"/>
      <c r="QQC58" s="75"/>
      <c r="QQD58" s="75"/>
      <c r="QQE58" s="75"/>
      <c r="QQF58" s="75"/>
      <c r="QQG58" s="75"/>
      <c r="QQH58" s="75"/>
      <c r="QQI58" s="75"/>
      <c r="QQJ58" s="75"/>
      <c r="QQK58" s="75"/>
      <c r="QQL58" s="75"/>
      <c r="QQM58" s="75"/>
      <c r="QQN58" s="75"/>
      <c r="QQO58" s="75"/>
      <c r="QQP58" s="75"/>
      <c r="QQQ58" s="75"/>
      <c r="QQR58" s="75"/>
      <c r="QQS58" s="75"/>
      <c r="QQT58" s="75"/>
      <c r="QQU58" s="75"/>
      <c r="QQV58" s="75"/>
      <c r="QQW58" s="75"/>
      <c r="QQX58" s="75"/>
      <c r="QQY58" s="75"/>
      <c r="QQZ58" s="75"/>
      <c r="QRA58" s="75"/>
      <c r="QRB58" s="75"/>
      <c r="QRC58" s="75"/>
      <c r="QRD58" s="75"/>
      <c r="QRE58" s="75"/>
      <c r="QRF58" s="75"/>
      <c r="QRG58" s="75"/>
      <c r="QRH58" s="75"/>
      <c r="QRI58" s="75"/>
      <c r="QRJ58" s="75"/>
      <c r="QRK58" s="75"/>
      <c r="QRL58" s="75"/>
      <c r="QRM58" s="75"/>
      <c r="QRN58" s="75"/>
      <c r="QRO58" s="75"/>
      <c r="QRP58" s="75"/>
      <c r="QRQ58" s="75"/>
      <c r="QRR58" s="75"/>
      <c r="QRS58" s="75"/>
      <c r="QRT58" s="75"/>
      <c r="QRU58" s="75"/>
      <c r="QRV58" s="75"/>
      <c r="QRW58" s="75"/>
      <c r="QRX58" s="75"/>
      <c r="QRY58" s="75"/>
      <c r="QRZ58" s="75"/>
      <c r="QSA58" s="75"/>
      <c r="QSB58" s="75"/>
      <c r="QSC58" s="75"/>
      <c r="QSD58" s="75"/>
      <c r="QSE58" s="75"/>
      <c r="QSF58" s="75"/>
      <c r="QSG58" s="75"/>
      <c r="QSH58" s="75"/>
      <c r="QSI58" s="75"/>
      <c r="QSJ58" s="75"/>
      <c r="QSK58" s="75"/>
      <c r="QSL58" s="75"/>
      <c r="QSM58" s="75"/>
      <c r="QSN58" s="75"/>
      <c r="QSO58" s="75"/>
      <c r="QSP58" s="75"/>
      <c r="QSQ58" s="75"/>
      <c r="QSR58" s="75"/>
      <c r="QSS58" s="75"/>
      <c r="QST58" s="75"/>
      <c r="QSU58" s="75"/>
      <c r="QSV58" s="75"/>
      <c r="QSW58" s="75"/>
      <c r="QSX58" s="75"/>
      <c r="QSY58" s="75"/>
      <c r="QSZ58" s="75"/>
      <c r="QTA58" s="75"/>
      <c r="QTB58" s="75"/>
      <c r="QTC58" s="75"/>
      <c r="QTD58" s="75"/>
      <c r="QTE58" s="75"/>
      <c r="QTF58" s="75"/>
      <c r="QTG58" s="75"/>
      <c r="QTH58" s="75"/>
      <c r="QTI58" s="75"/>
      <c r="QTJ58" s="75"/>
      <c r="QTK58" s="75"/>
      <c r="QTL58" s="75"/>
      <c r="QTM58" s="75"/>
      <c r="QTN58" s="75"/>
      <c r="QTO58" s="75"/>
      <c r="QTP58" s="75"/>
      <c r="QTQ58" s="75"/>
      <c r="QTR58" s="75"/>
      <c r="QTS58" s="75"/>
      <c r="QTT58" s="75"/>
      <c r="QTU58" s="75"/>
      <c r="QTV58" s="75"/>
      <c r="QTW58" s="75"/>
      <c r="QTX58" s="75"/>
      <c r="QTY58" s="75"/>
      <c r="QTZ58" s="75"/>
      <c r="QUA58" s="75"/>
      <c r="QUB58" s="75"/>
      <c r="QUC58" s="75"/>
      <c r="QUD58" s="75"/>
      <c r="QUE58" s="75"/>
      <c r="QUF58" s="75"/>
      <c r="QUG58" s="75"/>
      <c r="QUH58" s="75"/>
      <c r="QUI58" s="75"/>
      <c r="QUJ58" s="75"/>
      <c r="QUK58" s="75"/>
      <c r="QUL58" s="75"/>
      <c r="QUM58" s="75"/>
      <c r="QUN58" s="75"/>
      <c r="QUO58" s="75"/>
      <c r="QUP58" s="75"/>
      <c r="QUQ58" s="75"/>
      <c r="QUR58" s="75"/>
      <c r="QUS58" s="75"/>
      <c r="QUT58" s="75"/>
      <c r="QUU58" s="75"/>
      <c r="QUV58" s="75"/>
      <c r="QUW58" s="75"/>
      <c r="QUX58" s="75"/>
      <c r="QUY58" s="75"/>
      <c r="QUZ58" s="75"/>
      <c r="QVA58" s="75"/>
      <c r="QVB58" s="75"/>
      <c r="QVC58" s="75"/>
      <c r="QVD58" s="75"/>
      <c r="QVE58" s="75"/>
      <c r="QVF58" s="75"/>
      <c r="QVG58" s="75"/>
      <c r="QVH58" s="75"/>
      <c r="QVI58" s="75"/>
      <c r="QVJ58" s="75"/>
      <c r="QVK58" s="75"/>
      <c r="QVL58" s="75"/>
      <c r="QVM58" s="75"/>
      <c r="QVN58" s="75"/>
      <c r="QVO58" s="75"/>
      <c r="QVP58" s="75"/>
      <c r="QVQ58" s="75"/>
      <c r="QVR58" s="75"/>
      <c r="QVS58" s="75"/>
      <c r="QVT58" s="75"/>
      <c r="QVU58" s="75"/>
      <c r="QVV58" s="75"/>
      <c r="QVW58" s="75"/>
      <c r="QVX58" s="75"/>
      <c r="QVY58" s="75"/>
      <c r="QVZ58" s="75"/>
      <c r="QWA58" s="75"/>
      <c r="QWB58" s="75"/>
      <c r="QWC58" s="75"/>
      <c r="QWD58" s="75"/>
      <c r="QWE58" s="75"/>
      <c r="QWF58" s="75"/>
      <c r="QWG58" s="75"/>
      <c r="QWH58" s="75"/>
      <c r="QWI58" s="75"/>
      <c r="QWJ58" s="75"/>
      <c r="QWK58" s="75"/>
      <c r="QWL58" s="75"/>
      <c r="QWM58" s="75"/>
      <c r="QWN58" s="75"/>
      <c r="QWO58" s="75"/>
      <c r="QWP58" s="75"/>
      <c r="QWQ58" s="75"/>
      <c r="QWR58" s="75"/>
      <c r="QWS58" s="75"/>
      <c r="QWT58" s="75"/>
      <c r="QWU58" s="75"/>
      <c r="QWV58" s="75"/>
      <c r="QWW58" s="75"/>
      <c r="QWX58" s="75"/>
      <c r="QWY58" s="75"/>
      <c r="QWZ58" s="75"/>
      <c r="QXA58" s="75"/>
      <c r="QXB58" s="75"/>
      <c r="QXC58" s="75"/>
      <c r="QXD58" s="75"/>
      <c r="QXE58" s="75"/>
      <c r="QXF58" s="75"/>
      <c r="QXG58" s="75"/>
      <c r="QXH58" s="75"/>
      <c r="QXI58" s="75"/>
      <c r="QXJ58" s="75"/>
      <c r="QXK58" s="75"/>
      <c r="QXL58" s="75"/>
      <c r="QXM58" s="75"/>
      <c r="QXN58" s="75"/>
      <c r="QXO58" s="75"/>
      <c r="QXP58" s="75"/>
      <c r="QXQ58" s="75"/>
      <c r="QXR58" s="75"/>
      <c r="QXS58" s="75"/>
      <c r="QXT58" s="75"/>
      <c r="QXU58" s="75"/>
      <c r="QXV58" s="75"/>
      <c r="QXW58" s="75"/>
      <c r="QXX58" s="75"/>
      <c r="QXY58" s="75"/>
      <c r="QXZ58" s="75"/>
      <c r="QYA58" s="75"/>
      <c r="QYB58" s="75"/>
      <c r="QYC58" s="75"/>
      <c r="QYD58" s="75"/>
      <c r="QYE58" s="75"/>
      <c r="QYF58" s="75"/>
      <c r="QYG58" s="75"/>
      <c r="QYH58" s="75"/>
      <c r="QYI58" s="75"/>
      <c r="QYJ58" s="75"/>
      <c r="QYK58" s="75"/>
      <c r="QYL58" s="75"/>
      <c r="QYM58" s="75"/>
      <c r="QYN58" s="75"/>
      <c r="QYO58" s="75"/>
      <c r="QYP58" s="75"/>
      <c r="QYQ58" s="75"/>
      <c r="QYR58" s="75"/>
      <c r="QYS58" s="75"/>
      <c r="QYT58" s="75"/>
      <c r="QYU58" s="75"/>
      <c r="QYV58" s="75"/>
      <c r="QYW58" s="75"/>
      <c r="QYX58" s="75"/>
      <c r="QYY58" s="75"/>
      <c r="QYZ58" s="75"/>
      <c r="QZA58" s="75"/>
      <c r="QZB58" s="75"/>
      <c r="QZC58" s="75"/>
      <c r="QZD58" s="75"/>
      <c r="QZE58" s="75"/>
      <c r="QZF58" s="75"/>
      <c r="QZG58" s="75"/>
      <c r="QZH58" s="75"/>
      <c r="QZI58" s="75"/>
      <c r="QZJ58" s="75"/>
      <c r="QZK58" s="75"/>
      <c r="QZL58" s="75"/>
      <c r="QZM58" s="75"/>
      <c r="QZN58" s="75"/>
      <c r="QZO58" s="75"/>
      <c r="QZP58" s="75"/>
      <c r="QZQ58" s="75"/>
      <c r="QZR58" s="75"/>
      <c r="QZS58" s="75"/>
      <c r="QZT58" s="75"/>
      <c r="QZU58" s="75"/>
      <c r="QZV58" s="75"/>
      <c r="QZW58" s="75"/>
      <c r="QZX58" s="75"/>
      <c r="QZY58" s="75"/>
      <c r="QZZ58" s="75"/>
      <c r="RAA58" s="75"/>
      <c r="RAB58" s="75"/>
      <c r="RAC58" s="75"/>
      <c r="RAD58" s="75"/>
      <c r="RAE58" s="75"/>
      <c r="RAF58" s="75"/>
      <c r="RAG58" s="75"/>
      <c r="RAH58" s="75"/>
      <c r="RAI58" s="75"/>
      <c r="RAJ58" s="75"/>
      <c r="RAK58" s="75"/>
      <c r="RAL58" s="75"/>
      <c r="RAM58" s="75"/>
      <c r="RAN58" s="75"/>
      <c r="RAO58" s="75"/>
      <c r="RAP58" s="75"/>
      <c r="RAQ58" s="75"/>
      <c r="RAR58" s="75"/>
      <c r="RAS58" s="75"/>
      <c r="RAT58" s="75"/>
      <c r="RAU58" s="75"/>
      <c r="RAV58" s="75"/>
      <c r="RAW58" s="75"/>
      <c r="RAX58" s="75"/>
      <c r="RAY58" s="75"/>
      <c r="RAZ58" s="75"/>
      <c r="RBA58" s="75"/>
      <c r="RBB58" s="75"/>
      <c r="RBC58" s="75"/>
      <c r="RBD58" s="75"/>
      <c r="RBE58" s="75"/>
      <c r="RBF58" s="75"/>
      <c r="RBG58" s="75"/>
      <c r="RBH58" s="75"/>
      <c r="RBI58" s="75"/>
      <c r="RBJ58" s="75"/>
      <c r="RBK58" s="75"/>
      <c r="RBL58" s="75"/>
      <c r="RBM58" s="75"/>
      <c r="RBN58" s="75"/>
      <c r="RBO58" s="75"/>
      <c r="RBP58" s="75"/>
      <c r="RBQ58" s="75"/>
      <c r="RBR58" s="75"/>
      <c r="RBS58" s="75"/>
      <c r="RBT58" s="75"/>
      <c r="RBU58" s="75"/>
      <c r="RBV58" s="75"/>
      <c r="RBW58" s="75"/>
      <c r="RBX58" s="75"/>
      <c r="RBY58" s="75"/>
      <c r="RBZ58" s="75"/>
      <c r="RCA58" s="75"/>
      <c r="RCB58" s="75"/>
      <c r="RCC58" s="75"/>
      <c r="RCD58" s="75"/>
      <c r="RCE58" s="75"/>
      <c r="RCF58" s="75"/>
      <c r="RCG58" s="75"/>
      <c r="RCH58" s="75"/>
      <c r="RCI58" s="75"/>
      <c r="RCJ58" s="75"/>
      <c r="RCK58" s="75"/>
      <c r="RCL58" s="75"/>
      <c r="RCM58" s="75"/>
      <c r="RCN58" s="75"/>
      <c r="RCO58" s="75"/>
      <c r="RCP58" s="75"/>
      <c r="RCQ58" s="75"/>
      <c r="RCR58" s="75"/>
      <c r="RCS58" s="75"/>
      <c r="RCT58" s="75"/>
      <c r="RCU58" s="75"/>
      <c r="RCV58" s="75"/>
      <c r="RCW58" s="75"/>
      <c r="RCX58" s="75"/>
      <c r="RCY58" s="75"/>
      <c r="RCZ58" s="75"/>
      <c r="RDA58" s="75"/>
      <c r="RDB58" s="75"/>
      <c r="RDC58" s="75"/>
      <c r="RDD58" s="75"/>
      <c r="RDE58" s="75"/>
      <c r="RDF58" s="75"/>
      <c r="RDG58" s="75"/>
      <c r="RDH58" s="75"/>
      <c r="RDI58" s="75"/>
      <c r="RDJ58" s="75"/>
      <c r="RDK58" s="75"/>
      <c r="RDL58" s="75"/>
      <c r="RDM58" s="75"/>
      <c r="RDN58" s="75"/>
      <c r="RDO58" s="75"/>
      <c r="RDP58" s="75"/>
      <c r="RDQ58" s="75"/>
      <c r="RDR58" s="75"/>
      <c r="RDS58" s="75"/>
      <c r="RDT58" s="75"/>
      <c r="RDU58" s="75"/>
      <c r="RDV58" s="75"/>
      <c r="RDW58" s="75"/>
      <c r="RDX58" s="75"/>
      <c r="RDY58" s="75"/>
      <c r="RDZ58" s="75"/>
      <c r="REA58" s="75"/>
      <c r="REB58" s="75"/>
      <c r="REC58" s="75"/>
      <c r="RED58" s="75"/>
      <c r="REE58" s="75"/>
      <c r="REF58" s="75"/>
      <c r="REG58" s="75"/>
      <c r="REH58" s="75"/>
      <c r="REI58" s="75"/>
      <c r="REJ58" s="75"/>
      <c r="REK58" s="75"/>
      <c r="REL58" s="75"/>
      <c r="REM58" s="75"/>
      <c r="REN58" s="75"/>
      <c r="REO58" s="75"/>
      <c r="REP58" s="75"/>
      <c r="REQ58" s="75"/>
      <c r="RER58" s="75"/>
      <c r="RES58" s="75"/>
      <c r="RET58" s="75"/>
      <c r="REU58" s="75"/>
      <c r="REV58" s="75"/>
      <c r="REW58" s="75"/>
      <c r="REX58" s="75"/>
      <c r="REY58" s="75"/>
      <c r="REZ58" s="75"/>
      <c r="RFA58" s="75"/>
      <c r="RFB58" s="75"/>
      <c r="RFC58" s="75"/>
      <c r="RFD58" s="75"/>
      <c r="RFE58" s="75"/>
      <c r="RFF58" s="75"/>
      <c r="RFG58" s="75"/>
      <c r="RFH58" s="75"/>
      <c r="RFI58" s="75"/>
      <c r="RFJ58" s="75"/>
      <c r="RFK58" s="75"/>
      <c r="RFL58" s="75"/>
      <c r="RFM58" s="75"/>
      <c r="RFN58" s="75"/>
      <c r="RFO58" s="75"/>
      <c r="RFP58" s="75"/>
      <c r="RFQ58" s="75"/>
      <c r="RFR58" s="75"/>
      <c r="RFS58" s="75"/>
      <c r="RFT58" s="75"/>
      <c r="RFU58" s="75"/>
      <c r="RFV58" s="75"/>
      <c r="RFW58" s="75"/>
      <c r="RFX58" s="75"/>
      <c r="RFY58" s="75"/>
      <c r="RFZ58" s="75"/>
      <c r="RGA58" s="75"/>
      <c r="RGB58" s="75"/>
      <c r="RGC58" s="75"/>
      <c r="RGD58" s="75"/>
      <c r="RGE58" s="75"/>
      <c r="RGF58" s="75"/>
      <c r="RGG58" s="75"/>
      <c r="RGH58" s="75"/>
      <c r="RGI58" s="75"/>
      <c r="RGJ58" s="75"/>
      <c r="RGK58" s="75"/>
      <c r="RGL58" s="75"/>
      <c r="RGM58" s="75"/>
      <c r="RGN58" s="75"/>
      <c r="RGO58" s="75"/>
      <c r="RGP58" s="75"/>
      <c r="RGQ58" s="75"/>
      <c r="RGR58" s="75"/>
      <c r="RGS58" s="75"/>
      <c r="RGT58" s="75"/>
      <c r="RGU58" s="75"/>
      <c r="RGV58" s="75"/>
      <c r="RGW58" s="75"/>
      <c r="RGX58" s="75"/>
      <c r="RGY58" s="75"/>
      <c r="RGZ58" s="75"/>
      <c r="RHA58" s="75"/>
      <c r="RHB58" s="75"/>
      <c r="RHC58" s="75"/>
      <c r="RHD58" s="75"/>
      <c r="RHE58" s="75"/>
      <c r="RHF58" s="75"/>
      <c r="RHG58" s="75"/>
      <c r="RHH58" s="75"/>
      <c r="RHI58" s="75"/>
      <c r="RHJ58" s="75"/>
      <c r="RHK58" s="75"/>
      <c r="RHL58" s="75"/>
      <c r="RHM58" s="75"/>
      <c r="RHN58" s="75"/>
      <c r="RHO58" s="75"/>
      <c r="RHP58" s="75"/>
      <c r="RHQ58" s="75"/>
      <c r="RHR58" s="75"/>
      <c r="RHS58" s="75"/>
      <c r="RHT58" s="75"/>
      <c r="RHU58" s="75"/>
      <c r="RHV58" s="75"/>
      <c r="RHW58" s="75"/>
      <c r="RHX58" s="75"/>
      <c r="RHY58" s="75"/>
      <c r="RHZ58" s="75"/>
      <c r="RIA58" s="75"/>
      <c r="RIB58" s="75"/>
      <c r="RIC58" s="75"/>
      <c r="RID58" s="75"/>
      <c r="RIE58" s="75"/>
      <c r="RIF58" s="75"/>
      <c r="RIG58" s="75"/>
      <c r="RIH58" s="75"/>
      <c r="RII58" s="75"/>
      <c r="RIJ58" s="75"/>
      <c r="RIK58" s="75"/>
      <c r="RIL58" s="75"/>
      <c r="RIM58" s="75"/>
      <c r="RIN58" s="75"/>
      <c r="RIO58" s="75"/>
      <c r="RIP58" s="75"/>
      <c r="RIQ58" s="75"/>
      <c r="RIR58" s="75"/>
      <c r="RIS58" s="75"/>
      <c r="RIT58" s="75"/>
      <c r="RIU58" s="75"/>
      <c r="RIV58" s="75"/>
      <c r="RIW58" s="75"/>
      <c r="RIX58" s="75"/>
      <c r="RIY58" s="75"/>
      <c r="RIZ58" s="75"/>
      <c r="RJA58" s="75"/>
      <c r="RJB58" s="75"/>
      <c r="RJC58" s="75"/>
      <c r="RJD58" s="75"/>
      <c r="RJE58" s="75"/>
      <c r="RJF58" s="75"/>
      <c r="RJG58" s="75"/>
      <c r="RJH58" s="75"/>
      <c r="RJI58" s="75"/>
      <c r="RJJ58" s="75"/>
      <c r="RJK58" s="75"/>
      <c r="RJL58" s="75"/>
      <c r="RJM58" s="75"/>
      <c r="RJN58" s="75"/>
      <c r="RJO58" s="75"/>
      <c r="RJP58" s="75"/>
      <c r="RJQ58" s="75"/>
      <c r="RJR58" s="75"/>
      <c r="RJS58" s="75"/>
      <c r="RJT58" s="75"/>
      <c r="RJU58" s="75"/>
      <c r="RJV58" s="75"/>
      <c r="RJW58" s="75"/>
      <c r="RJX58" s="75"/>
      <c r="RJY58" s="75"/>
      <c r="RJZ58" s="75"/>
      <c r="RKA58" s="75"/>
      <c r="RKB58" s="75"/>
      <c r="RKC58" s="75"/>
      <c r="RKD58" s="75"/>
      <c r="RKE58" s="75"/>
      <c r="RKF58" s="75"/>
      <c r="RKG58" s="75"/>
      <c r="RKH58" s="75"/>
      <c r="RKI58" s="75"/>
      <c r="RKJ58" s="75"/>
      <c r="RKK58" s="75"/>
      <c r="RKL58" s="75"/>
      <c r="RKM58" s="75"/>
      <c r="RKN58" s="75"/>
      <c r="RKO58" s="75"/>
      <c r="RKP58" s="75"/>
      <c r="RKQ58" s="75"/>
      <c r="RKR58" s="75"/>
      <c r="RKS58" s="75"/>
      <c r="RKT58" s="75"/>
      <c r="RKU58" s="75"/>
      <c r="RKV58" s="75"/>
      <c r="RKW58" s="75"/>
      <c r="RKX58" s="75"/>
      <c r="RKY58" s="75"/>
      <c r="RKZ58" s="75"/>
      <c r="RLA58" s="75"/>
      <c r="RLB58" s="75"/>
      <c r="RLC58" s="75"/>
      <c r="RLD58" s="75"/>
      <c r="RLE58" s="75"/>
      <c r="RLF58" s="75"/>
      <c r="RLG58" s="75"/>
      <c r="RLH58" s="75"/>
      <c r="RLI58" s="75"/>
      <c r="RLJ58" s="75"/>
      <c r="RLK58" s="75"/>
      <c r="RLL58" s="75"/>
      <c r="RLM58" s="75"/>
      <c r="RLN58" s="75"/>
      <c r="RLO58" s="75"/>
      <c r="RLP58" s="75"/>
      <c r="RLQ58" s="75"/>
      <c r="RLR58" s="75"/>
      <c r="RLS58" s="75"/>
      <c r="RLT58" s="75"/>
      <c r="RLU58" s="75"/>
      <c r="RLV58" s="75"/>
      <c r="RLW58" s="75"/>
      <c r="RLX58" s="75"/>
      <c r="RLY58" s="75"/>
      <c r="RLZ58" s="75"/>
      <c r="RMA58" s="75"/>
      <c r="RMB58" s="75"/>
      <c r="RMC58" s="75"/>
      <c r="RMD58" s="75"/>
      <c r="RME58" s="75"/>
      <c r="RMF58" s="75"/>
      <c r="RMG58" s="75"/>
      <c r="RMH58" s="75"/>
      <c r="RMI58" s="75"/>
      <c r="RMJ58" s="75"/>
      <c r="RMK58" s="75"/>
      <c r="RML58" s="75"/>
      <c r="RMM58" s="75"/>
      <c r="RMN58" s="75"/>
      <c r="RMO58" s="75"/>
      <c r="RMP58" s="75"/>
      <c r="RMQ58" s="75"/>
      <c r="RMR58" s="75"/>
      <c r="RMS58" s="75"/>
      <c r="RMT58" s="75"/>
      <c r="RMU58" s="75"/>
      <c r="RMV58" s="75"/>
      <c r="RMW58" s="75"/>
      <c r="RMX58" s="75"/>
      <c r="RMY58" s="75"/>
      <c r="RMZ58" s="75"/>
      <c r="RNA58" s="75"/>
      <c r="RNB58" s="75"/>
      <c r="RNC58" s="75"/>
      <c r="RND58" s="75"/>
      <c r="RNE58" s="75"/>
      <c r="RNF58" s="75"/>
      <c r="RNG58" s="75"/>
      <c r="RNH58" s="75"/>
      <c r="RNI58" s="75"/>
      <c r="RNJ58" s="75"/>
      <c r="RNK58" s="75"/>
      <c r="RNL58" s="75"/>
      <c r="RNM58" s="75"/>
      <c r="RNN58" s="75"/>
      <c r="RNO58" s="75"/>
      <c r="RNP58" s="75"/>
      <c r="RNQ58" s="75"/>
      <c r="RNR58" s="75"/>
      <c r="RNS58" s="75"/>
      <c r="RNT58" s="75"/>
      <c r="RNU58" s="75"/>
      <c r="RNV58" s="75"/>
      <c r="RNW58" s="75"/>
      <c r="RNX58" s="75"/>
      <c r="RNY58" s="75"/>
      <c r="RNZ58" s="75"/>
      <c r="ROA58" s="75"/>
      <c r="ROB58" s="75"/>
      <c r="ROC58" s="75"/>
      <c r="ROD58" s="75"/>
      <c r="ROE58" s="75"/>
      <c r="ROF58" s="75"/>
      <c r="ROG58" s="75"/>
      <c r="ROH58" s="75"/>
      <c r="ROI58" s="75"/>
      <c r="ROJ58" s="75"/>
      <c r="ROK58" s="75"/>
      <c r="ROL58" s="75"/>
      <c r="ROM58" s="75"/>
      <c r="RON58" s="75"/>
      <c r="ROO58" s="75"/>
      <c r="ROP58" s="75"/>
      <c r="ROQ58" s="75"/>
      <c r="ROR58" s="75"/>
      <c r="ROS58" s="75"/>
      <c r="ROT58" s="75"/>
      <c r="ROU58" s="75"/>
      <c r="ROV58" s="75"/>
      <c r="ROW58" s="75"/>
      <c r="ROX58" s="75"/>
      <c r="ROY58" s="75"/>
      <c r="ROZ58" s="75"/>
      <c r="RPA58" s="75"/>
      <c r="RPB58" s="75"/>
      <c r="RPC58" s="75"/>
      <c r="RPD58" s="75"/>
      <c r="RPE58" s="75"/>
      <c r="RPF58" s="75"/>
      <c r="RPG58" s="75"/>
      <c r="RPH58" s="75"/>
      <c r="RPI58" s="75"/>
      <c r="RPJ58" s="75"/>
      <c r="RPK58" s="75"/>
      <c r="RPL58" s="75"/>
      <c r="RPM58" s="75"/>
      <c r="RPN58" s="75"/>
      <c r="RPO58" s="75"/>
      <c r="RPP58" s="75"/>
      <c r="RPQ58" s="75"/>
      <c r="RPR58" s="75"/>
      <c r="RPS58" s="75"/>
      <c r="RPT58" s="75"/>
      <c r="RPU58" s="75"/>
      <c r="RPV58" s="75"/>
      <c r="RPW58" s="75"/>
      <c r="RPX58" s="75"/>
      <c r="RPY58" s="75"/>
      <c r="RPZ58" s="75"/>
      <c r="RQA58" s="75"/>
      <c r="RQB58" s="75"/>
      <c r="RQC58" s="75"/>
      <c r="RQD58" s="75"/>
      <c r="RQE58" s="75"/>
      <c r="RQF58" s="75"/>
      <c r="RQG58" s="75"/>
      <c r="RQH58" s="75"/>
      <c r="RQI58" s="75"/>
      <c r="RQJ58" s="75"/>
      <c r="RQK58" s="75"/>
      <c r="RQL58" s="75"/>
      <c r="RQM58" s="75"/>
      <c r="RQN58" s="75"/>
      <c r="RQO58" s="75"/>
      <c r="RQP58" s="75"/>
      <c r="RQQ58" s="75"/>
      <c r="RQR58" s="75"/>
      <c r="RQS58" s="75"/>
      <c r="RQT58" s="75"/>
      <c r="RQU58" s="75"/>
      <c r="RQV58" s="75"/>
      <c r="RQW58" s="75"/>
      <c r="RQX58" s="75"/>
      <c r="RQY58" s="75"/>
      <c r="RQZ58" s="75"/>
      <c r="RRA58" s="75"/>
      <c r="RRB58" s="75"/>
      <c r="RRC58" s="75"/>
      <c r="RRD58" s="75"/>
      <c r="RRE58" s="75"/>
      <c r="RRF58" s="75"/>
      <c r="RRG58" s="75"/>
      <c r="RRH58" s="75"/>
      <c r="RRI58" s="75"/>
      <c r="RRJ58" s="75"/>
      <c r="RRK58" s="75"/>
      <c r="RRL58" s="75"/>
      <c r="RRM58" s="75"/>
      <c r="RRN58" s="75"/>
      <c r="RRO58" s="75"/>
      <c r="RRP58" s="75"/>
      <c r="RRQ58" s="75"/>
      <c r="RRR58" s="75"/>
      <c r="RRS58" s="75"/>
      <c r="RRT58" s="75"/>
      <c r="RRU58" s="75"/>
      <c r="RRV58" s="75"/>
      <c r="RRW58" s="75"/>
      <c r="RRX58" s="75"/>
      <c r="RRY58" s="75"/>
      <c r="RRZ58" s="75"/>
      <c r="RSA58" s="75"/>
      <c r="RSB58" s="75"/>
      <c r="RSC58" s="75"/>
      <c r="RSD58" s="75"/>
      <c r="RSE58" s="75"/>
      <c r="RSF58" s="75"/>
      <c r="RSG58" s="75"/>
      <c r="RSH58" s="75"/>
      <c r="RSI58" s="75"/>
      <c r="RSJ58" s="75"/>
      <c r="RSK58" s="75"/>
      <c r="RSL58" s="75"/>
      <c r="RSM58" s="75"/>
      <c r="RSN58" s="75"/>
      <c r="RSO58" s="75"/>
      <c r="RSP58" s="75"/>
      <c r="RSQ58" s="75"/>
      <c r="RSR58" s="75"/>
      <c r="RSS58" s="75"/>
      <c r="RST58" s="75"/>
      <c r="RSU58" s="75"/>
      <c r="RSV58" s="75"/>
      <c r="RSW58" s="75"/>
      <c r="RSX58" s="75"/>
      <c r="RSY58" s="75"/>
      <c r="RSZ58" s="75"/>
      <c r="RTA58" s="75"/>
      <c r="RTB58" s="75"/>
      <c r="RTC58" s="75"/>
      <c r="RTD58" s="75"/>
      <c r="RTE58" s="75"/>
      <c r="RTF58" s="75"/>
      <c r="RTG58" s="75"/>
      <c r="RTH58" s="75"/>
      <c r="RTI58" s="75"/>
      <c r="RTJ58" s="75"/>
      <c r="RTK58" s="75"/>
      <c r="RTL58" s="75"/>
      <c r="RTM58" s="75"/>
      <c r="RTN58" s="75"/>
      <c r="RTO58" s="75"/>
      <c r="RTP58" s="75"/>
      <c r="RTQ58" s="75"/>
      <c r="RTR58" s="75"/>
      <c r="RTS58" s="75"/>
      <c r="RTT58" s="75"/>
      <c r="RTU58" s="75"/>
      <c r="RTV58" s="75"/>
      <c r="RTW58" s="75"/>
      <c r="RTX58" s="75"/>
      <c r="RTY58" s="75"/>
      <c r="RTZ58" s="75"/>
      <c r="RUA58" s="75"/>
      <c r="RUB58" s="75"/>
      <c r="RUC58" s="75"/>
      <c r="RUD58" s="75"/>
      <c r="RUE58" s="75"/>
      <c r="RUF58" s="75"/>
      <c r="RUG58" s="75"/>
      <c r="RUH58" s="75"/>
      <c r="RUI58" s="75"/>
      <c r="RUJ58" s="75"/>
      <c r="RUK58" s="75"/>
      <c r="RUL58" s="75"/>
      <c r="RUM58" s="75"/>
      <c r="RUN58" s="75"/>
      <c r="RUO58" s="75"/>
      <c r="RUP58" s="75"/>
      <c r="RUQ58" s="75"/>
      <c r="RUR58" s="75"/>
      <c r="RUS58" s="75"/>
      <c r="RUT58" s="75"/>
      <c r="RUU58" s="75"/>
      <c r="RUV58" s="75"/>
      <c r="RUW58" s="75"/>
      <c r="RUX58" s="75"/>
      <c r="RUY58" s="75"/>
      <c r="RUZ58" s="75"/>
      <c r="RVA58" s="75"/>
      <c r="RVB58" s="75"/>
      <c r="RVC58" s="75"/>
      <c r="RVD58" s="75"/>
      <c r="RVE58" s="75"/>
      <c r="RVF58" s="75"/>
      <c r="RVG58" s="75"/>
      <c r="RVH58" s="75"/>
      <c r="RVI58" s="75"/>
      <c r="RVJ58" s="75"/>
      <c r="RVK58" s="75"/>
      <c r="RVL58" s="75"/>
      <c r="RVM58" s="75"/>
      <c r="RVN58" s="75"/>
      <c r="RVO58" s="75"/>
      <c r="RVP58" s="75"/>
      <c r="RVQ58" s="75"/>
      <c r="RVR58" s="75"/>
      <c r="RVS58" s="75"/>
      <c r="RVT58" s="75"/>
      <c r="RVU58" s="75"/>
      <c r="RVV58" s="75"/>
      <c r="RVW58" s="75"/>
      <c r="RVX58" s="75"/>
      <c r="RVY58" s="75"/>
      <c r="RVZ58" s="75"/>
      <c r="RWA58" s="75"/>
      <c r="RWB58" s="75"/>
      <c r="RWC58" s="75"/>
      <c r="RWD58" s="75"/>
      <c r="RWE58" s="75"/>
      <c r="RWF58" s="75"/>
      <c r="RWG58" s="75"/>
      <c r="RWH58" s="75"/>
      <c r="RWI58" s="75"/>
      <c r="RWJ58" s="75"/>
      <c r="RWK58" s="75"/>
      <c r="RWL58" s="75"/>
      <c r="RWM58" s="75"/>
      <c r="RWN58" s="75"/>
      <c r="RWO58" s="75"/>
      <c r="RWP58" s="75"/>
      <c r="RWQ58" s="75"/>
      <c r="RWR58" s="75"/>
      <c r="RWS58" s="75"/>
      <c r="RWT58" s="75"/>
      <c r="RWU58" s="75"/>
      <c r="RWV58" s="75"/>
      <c r="RWW58" s="75"/>
      <c r="RWX58" s="75"/>
      <c r="RWY58" s="75"/>
      <c r="RWZ58" s="75"/>
      <c r="RXA58" s="75"/>
      <c r="RXB58" s="75"/>
      <c r="RXC58" s="75"/>
      <c r="RXD58" s="75"/>
      <c r="RXE58" s="75"/>
      <c r="RXF58" s="75"/>
      <c r="RXG58" s="75"/>
      <c r="RXH58" s="75"/>
      <c r="RXI58" s="75"/>
      <c r="RXJ58" s="75"/>
      <c r="RXK58" s="75"/>
      <c r="RXL58" s="75"/>
      <c r="RXM58" s="75"/>
      <c r="RXN58" s="75"/>
      <c r="RXO58" s="75"/>
      <c r="RXP58" s="75"/>
      <c r="RXQ58" s="75"/>
      <c r="RXR58" s="75"/>
      <c r="RXS58" s="75"/>
      <c r="RXT58" s="75"/>
      <c r="RXU58" s="75"/>
      <c r="RXV58" s="75"/>
      <c r="RXW58" s="75"/>
      <c r="RXX58" s="75"/>
      <c r="RXY58" s="75"/>
      <c r="RXZ58" s="75"/>
      <c r="RYA58" s="75"/>
      <c r="RYB58" s="75"/>
      <c r="RYC58" s="75"/>
      <c r="RYD58" s="75"/>
      <c r="RYE58" s="75"/>
      <c r="RYF58" s="75"/>
      <c r="RYG58" s="75"/>
      <c r="RYH58" s="75"/>
      <c r="RYI58" s="75"/>
      <c r="RYJ58" s="75"/>
      <c r="RYK58" s="75"/>
      <c r="RYL58" s="75"/>
      <c r="RYM58" s="75"/>
      <c r="RYN58" s="75"/>
      <c r="RYO58" s="75"/>
      <c r="RYP58" s="75"/>
      <c r="RYQ58" s="75"/>
      <c r="RYR58" s="75"/>
      <c r="RYS58" s="75"/>
      <c r="RYT58" s="75"/>
      <c r="RYU58" s="75"/>
      <c r="RYV58" s="75"/>
      <c r="RYW58" s="75"/>
      <c r="RYX58" s="75"/>
      <c r="RYY58" s="75"/>
      <c r="RYZ58" s="75"/>
      <c r="RZA58" s="75"/>
      <c r="RZB58" s="75"/>
      <c r="RZC58" s="75"/>
      <c r="RZD58" s="75"/>
      <c r="RZE58" s="75"/>
      <c r="RZF58" s="75"/>
      <c r="RZG58" s="75"/>
      <c r="RZH58" s="75"/>
      <c r="RZI58" s="75"/>
      <c r="RZJ58" s="75"/>
      <c r="RZK58" s="75"/>
      <c r="RZL58" s="75"/>
      <c r="RZM58" s="75"/>
      <c r="RZN58" s="75"/>
      <c r="RZO58" s="75"/>
      <c r="RZP58" s="75"/>
      <c r="RZQ58" s="75"/>
      <c r="RZR58" s="75"/>
      <c r="RZS58" s="75"/>
      <c r="RZT58" s="75"/>
      <c r="RZU58" s="75"/>
      <c r="RZV58" s="75"/>
      <c r="RZW58" s="75"/>
      <c r="RZX58" s="75"/>
      <c r="RZY58" s="75"/>
      <c r="RZZ58" s="75"/>
      <c r="SAA58" s="75"/>
      <c r="SAB58" s="75"/>
      <c r="SAC58" s="75"/>
      <c r="SAD58" s="75"/>
      <c r="SAE58" s="75"/>
      <c r="SAF58" s="75"/>
      <c r="SAG58" s="75"/>
      <c r="SAH58" s="75"/>
      <c r="SAI58" s="75"/>
      <c r="SAJ58" s="75"/>
      <c r="SAK58" s="75"/>
      <c r="SAL58" s="75"/>
      <c r="SAM58" s="75"/>
      <c r="SAN58" s="75"/>
      <c r="SAO58" s="75"/>
      <c r="SAP58" s="75"/>
      <c r="SAQ58" s="75"/>
      <c r="SAR58" s="75"/>
      <c r="SAS58" s="75"/>
      <c r="SAT58" s="75"/>
      <c r="SAU58" s="75"/>
      <c r="SAV58" s="75"/>
      <c r="SAW58" s="75"/>
      <c r="SAX58" s="75"/>
      <c r="SAY58" s="75"/>
      <c r="SAZ58" s="75"/>
      <c r="SBA58" s="75"/>
      <c r="SBB58" s="75"/>
      <c r="SBC58" s="75"/>
      <c r="SBD58" s="75"/>
      <c r="SBE58" s="75"/>
      <c r="SBF58" s="75"/>
      <c r="SBG58" s="75"/>
      <c r="SBH58" s="75"/>
      <c r="SBI58" s="75"/>
      <c r="SBJ58" s="75"/>
      <c r="SBK58" s="75"/>
      <c r="SBL58" s="75"/>
      <c r="SBM58" s="75"/>
      <c r="SBN58" s="75"/>
      <c r="SBO58" s="75"/>
      <c r="SBP58" s="75"/>
      <c r="SBQ58" s="75"/>
      <c r="SBR58" s="75"/>
      <c r="SBS58" s="75"/>
      <c r="SBT58" s="75"/>
      <c r="SBU58" s="75"/>
      <c r="SBV58" s="75"/>
      <c r="SBW58" s="75"/>
      <c r="SBX58" s="75"/>
      <c r="SBY58" s="75"/>
      <c r="SBZ58" s="75"/>
      <c r="SCA58" s="75"/>
      <c r="SCB58" s="75"/>
      <c r="SCC58" s="75"/>
      <c r="SCD58" s="75"/>
      <c r="SCE58" s="75"/>
      <c r="SCF58" s="75"/>
      <c r="SCG58" s="75"/>
      <c r="SCH58" s="75"/>
      <c r="SCI58" s="75"/>
      <c r="SCJ58" s="75"/>
      <c r="SCK58" s="75"/>
      <c r="SCL58" s="75"/>
      <c r="SCM58" s="75"/>
      <c r="SCN58" s="75"/>
      <c r="SCO58" s="75"/>
      <c r="SCP58" s="75"/>
      <c r="SCQ58" s="75"/>
      <c r="SCR58" s="75"/>
      <c r="SCS58" s="75"/>
      <c r="SCT58" s="75"/>
      <c r="SCU58" s="75"/>
      <c r="SCV58" s="75"/>
      <c r="SCW58" s="75"/>
      <c r="SCX58" s="75"/>
      <c r="SCY58" s="75"/>
      <c r="SCZ58" s="75"/>
      <c r="SDA58" s="75"/>
      <c r="SDB58" s="75"/>
      <c r="SDC58" s="75"/>
      <c r="SDD58" s="75"/>
      <c r="SDE58" s="75"/>
      <c r="SDF58" s="75"/>
      <c r="SDG58" s="75"/>
      <c r="SDH58" s="75"/>
      <c r="SDI58" s="75"/>
      <c r="SDJ58" s="75"/>
      <c r="SDK58" s="75"/>
      <c r="SDL58" s="75"/>
      <c r="SDM58" s="75"/>
      <c r="SDN58" s="75"/>
      <c r="SDO58" s="75"/>
      <c r="SDP58" s="75"/>
      <c r="SDQ58" s="75"/>
      <c r="SDR58" s="75"/>
      <c r="SDS58" s="75"/>
      <c r="SDT58" s="75"/>
      <c r="SDU58" s="75"/>
      <c r="SDV58" s="75"/>
      <c r="SDW58" s="75"/>
      <c r="SDX58" s="75"/>
      <c r="SDY58" s="75"/>
      <c r="SDZ58" s="75"/>
      <c r="SEA58" s="75"/>
      <c r="SEB58" s="75"/>
      <c r="SEC58" s="75"/>
      <c r="SED58" s="75"/>
      <c r="SEE58" s="75"/>
      <c r="SEF58" s="75"/>
      <c r="SEG58" s="75"/>
      <c r="SEH58" s="75"/>
      <c r="SEI58" s="75"/>
      <c r="SEJ58" s="75"/>
      <c r="SEK58" s="75"/>
      <c r="SEL58" s="75"/>
      <c r="SEM58" s="75"/>
      <c r="SEN58" s="75"/>
      <c r="SEO58" s="75"/>
      <c r="SEP58" s="75"/>
      <c r="SEQ58" s="75"/>
      <c r="SER58" s="75"/>
      <c r="SES58" s="75"/>
      <c r="SET58" s="75"/>
      <c r="SEU58" s="75"/>
      <c r="SEV58" s="75"/>
      <c r="SEW58" s="75"/>
      <c r="SEX58" s="75"/>
      <c r="SEY58" s="75"/>
      <c r="SEZ58" s="75"/>
      <c r="SFA58" s="75"/>
      <c r="SFB58" s="75"/>
      <c r="SFC58" s="75"/>
      <c r="SFD58" s="75"/>
      <c r="SFE58" s="75"/>
      <c r="SFF58" s="75"/>
      <c r="SFG58" s="75"/>
      <c r="SFH58" s="75"/>
      <c r="SFI58" s="75"/>
      <c r="SFJ58" s="75"/>
      <c r="SFK58" s="75"/>
      <c r="SFL58" s="75"/>
      <c r="SFM58" s="75"/>
      <c r="SFN58" s="75"/>
      <c r="SFO58" s="75"/>
      <c r="SFP58" s="75"/>
      <c r="SFQ58" s="75"/>
      <c r="SFR58" s="75"/>
      <c r="SFS58" s="75"/>
      <c r="SFT58" s="75"/>
      <c r="SFU58" s="75"/>
      <c r="SFV58" s="75"/>
      <c r="SFW58" s="75"/>
      <c r="SFX58" s="75"/>
      <c r="SFY58" s="75"/>
      <c r="SFZ58" s="75"/>
      <c r="SGA58" s="75"/>
      <c r="SGB58" s="75"/>
      <c r="SGC58" s="75"/>
      <c r="SGD58" s="75"/>
      <c r="SGE58" s="75"/>
      <c r="SGF58" s="75"/>
      <c r="SGG58" s="75"/>
      <c r="SGH58" s="75"/>
      <c r="SGI58" s="75"/>
      <c r="SGJ58" s="75"/>
      <c r="SGK58" s="75"/>
      <c r="SGL58" s="75"/>
      <c r="SGM58" s="75"/>
      <c r="SGN58" s="75"/>
      <c r="SGO58" s="75"/>
      <c r="SGP58" s="75"/>
      <c r="SGQ58" s="75"/>
      <c r="SGR58" s="75"/>
      <c r="SGS58" s="75"/>
      <c r="SGT58" s="75"/>
      <c r="SGU58" s="75"/>
      <c r="SGV58" s="75"/>
      <c r="SGW58" s="75"/>
      <c r="SGX58" s="75"/>
      <c r="SGY58" s="75"/>
      <c r="SGZ58" s="75"/>
      <c r="SHA58" s="75"/>
      <c r="SHB58" s="75"/>
      <c r="SHC58" s="75"/>
      <c r="SHD58" s="75"/>
      <c r="SHE58" s="75"/>
      <c r="SHF58" s="75"/>
      <c r="SHG58" s="75"/>
      <c r="SHH58" s="75"/>
      <c r="SHI58" s="75"/>
      <c r="SHJ58" s="75"/>
      <c r="SHK58" s="75"/>
      <c r="SHL58" s="75"/>
      <c r="SHM58" s="75"/>
      <c r="SHN58" s="75"/>
      <c r="SHO58" s="75"/>
      <c r="SHP58" s="75"/>
      <c r="SHQ58" s="75"/>
      <c r="SHR58" s="75"/>
      <c r="SHS58" s="75"/>
      <c r="SHT58" s="75"/>
      <c r="SHU58" s="75"/>
      <c r="SHV58" s="75"/>
      <c r="SHW58" s="75"/>
      <c r="SHX58" s="75"/>
      <c r="SHY58" s="75"/>
      <c r="SHZ58" s="75"/>
      <c r="SIA58" s="75"/>
      <c r="SIB58" s="75"/>
      <c r="SIC58" s="75"/>
      <c r="SID58" s="75"/>
      <c r="SIE58" s="75"/>
      <c r="SIF58" s="75"/>
      <c r="SIG58" s="75"/>
      <c r="SIH58" s="75"/>
      <c r="SII58" s="75"/>
      <c r="SIJ58" s="75"/>
      <c r="SIK58" s="75"/>
      <c r="SIL58" s="75"/>
      <c r="SIM58" s="75"/>
      <c r="SIN58" s="75"/>
      <c r="SIO58" s="75"/>
      <c r="SIP58" s="75"/>
      <c r="SIQ58" s="75"/>
      <c r="SIR58" s="75"/>
      <c r="SIS58" s="75"/>
      <c r="SIT58" s="75"/>
      <c r="SIU58" s="75"/>
      <c r="SIV58" s="75"/>
      <c r="SIW58" s="75"/>
      <c r="SIX58" s="75"/>
      <c r="SIY58" s="75"/>
      <c r="SIZ58" s="75"/>
      <c r="SJA58" s="75"/>
      <c r="SJB58" s="75"/>
      <c r="SJC58" s="75"/>
      <c r="SJD58" s="75"/>
      <c r="SJE58" s="75"/>
      <c r="SJF58" s="75"/>
      <c r="SJG58" s="75"/>
      <c r="SJH58" s="75"/>
      <c r="SJI58" s="75"/>
      <c r="SJJ58" s="75"/>
      <c r="SJK58" s="75"/>
      <c r="SJL58" s="75"/>
      <c r="SJM58" s="75"/>
      <c r="SJN58" s="75"/>
      <c r="SJO58" s="75"/>
      <c r="SJP58" s="75"/>
      <c r="SJQ58" s="75"/>
      <c r="SJR58" s="75"/>
      <c r="SJS58" s="75"/>
      <c r="SJT58" s="75"/>
      <c r="SJU58" s="75"/>
      <c r="SJV58" s="75"/>
      <c r="SJW58" s="75"/>
      <c r="SJX58" s="75"/>
      <c r="SJY58" s="75"/>
      <c r="SJZ58" s="75"/>
      <c r="SKA58" s="75"/>
      <c r="SKB58" s="75"/>
      <c r="SKC58" s="75"/>
      <c r="SKD58" s="75"/>
      <c r="SKE58" s="75"/>
      <c r="SKF58" s="75"/>
      <c r="SKG58" s="75"/>
      <c r="SKH58" s="75"/>
      <c r="SKI58" s="75"/>
      <c r="SKJ58" s="75"/>
      <c r="SKK58" s="75"/>
      <c r="SKL58" s="75"/>
      <c r="SKM58" s="75"/>
      <c r="SKN58" s="75"/>
      <c r="SKO58" s="75"/>
      <c r="SKP58" s="75"/>
      <c r="SKQ58" s="75"/>
      <c r="SKR58" s="75"/>
      <c r="SKS58" s="75"/>
      <c r="SKT58" s="75"/>
      <c r="SKU58" s="75"/>
      <c r="SKV58" s="75"/>
      <c r="SKW58" s="75"/>
      <c r="SKX58" s="75"/>
      <c r="SKY58" s="75"/>
      <c r="SKZ58" s="75"/>
      <c r="SLA58" s="75"/>
      <c r="SLB58" s="75"/>
      <c r="SLC58" s="75"/>
      <c r="SLD58" s="75"/>
      <c r="SLE58" s="75"/>
      <c r="SLF58" s="75"/>
      <c r="SLG58" s="75"/>
      <c r="SLH58" s="75"/>
      <c r="SLI58" s="75"/>
      <c r="SLJ58" s="75"/>
      <c r="SLK58" s="75"/>
      <c r="SLL58" s="75"/>
      <c r="SLM58" s="75"/>
      <c r="SLN58" s="75"/>
      <c r="SLO58" s="75"/>
      <c r="SLP58" s="75"/>
      <c r="SLQ58" s="75"/>
      <c r="SLR58" s="75"/>
      <c r="SLS58" s="75"/>
      <c r="SLT58" s="75"/>
      <c r="SLU58" s="75"/>
      <c r="SLV58" s="75"/>
      <c r="SLW58" s="75"/>
      <c r="SLX58" s="75"/>
      <c r="SLY58" s="75"/>
      <c r="SLZ58" s="75"/>
      <c r="SMA58" s="75"/>
      <c r="SMB58" s="75"/>
      <c r="SMC58" s="75"/>
      <c r="SMD58" s="75"/>
      <c r="SME58" s="75"/>
      <c r="SMF58" s="75"/>
      <c r="SMG58" s="75"/>
      <c r="SMH58" s="75"/>
      <c r="SMI58" s="75"/>
      <c r="SMJ58" s="75"/>
      <c r="SMK58" s="75"/>
      <c r="SML58" s="75"/>
      <c r="SMM58" s="75"/>
      <c r="SMN58" s="75"/>
      <c r="SMO58" s="75"/>
      <c r="SMP58" s="75"/>
      <c r="SMQ58" s="75"/>
      <c r="SMR58" s="75"/>
      <c r="SMS58" s="75"/>
      <c r="SMT58" s="75"/>
      <c r="SMU58" s="75"/>
      <c r="SMV58" s="75"/>
      <c r="SMW58" s="75"/>
      <c r="SMX58" s="75"/>
      <c r="SMY58" s="75"/>
      <c r="SMZ58" s="75"/>
      <c r="SNA58" s="75"/>
      <c r="SNB58" s="75"/>
      <c r="SNC58" s="75"/>
      <c r="SND58" s="75"/>
      <c r="SNE58" s="75"/>
      <c r="SNF58" s="75"/>
      <c r="SNG58" s="75"/>
      <c r="SNH58" s="75"/>
      <c r="SNI58" s="75"/>
      <c r="SNJ58" s="75"/>
      <c r="SNK58" s="75"/>
      <c r="SNL58" s="75"/>
      <c r="SNM58" s="75"/>
      <c r="SNN58" s="75"/>
      <c r="SNO58" s="75"/>
      <c r="SNP58" s="75"/>
      <c r="SNQ58" s="75"/>
      <c r="SNR58" s="75"/>
      <c r="SNS58" s="75"/>
      <c r="SNT58" s="75"/>
      <c r="SNU58" s="75"/>
      <c r="SNV58" s="75"/>
      <c r="SNW58" s="75"/>
      <c r="SNX58" s="75"/>
      <c r="SNY58" s="75"/>
      <c r="SNZ58" s="75"/>
      <c r="SOA58" s="75"/>
      <c r="SOB58" s="75"/>
      <c r="SOC58" s="75"/>
      <c r="SOD58" s="75"/>
      <c r="SOE58" s="75"/>
      <c r="SOF58" s="75"/>
      <c r="SOG58" s="75"/>
      <c r="SOH58" s="75"/>
      <c r="SOI58" s="75"/>
      <c r="SOJ58" s="75"/>
      <c r="SOK58" s="75"/>
      <c r="SOL58" s="75"/>
      <c r="SOM58" s="75"/>
      <c r="SON58" s="75"/>
      <c r="SOO58" s="75"/>
      <c r="SOP58" s="75"/>
      <c r="SOQ58" s="75"/>
      <c r="SOR58" s="75"/>
      <c r="SOS58" s="75"/>
      <c r="SOT58" s="75"/>
      <c r="SOU58" s="75"/>
      <c r="SOV58" s="75"/>
      <c r="SOW58" s="75"/>
      <c r="SOX58" s="75"/>
      <c r="SOY58" s="75"/>
      <c r="SOZ58" s="75"/>
      <c r="SPA58" s="75"/>
      <c r="SPB58" s="75"/>
      <c r="SPC58" s="75"/>
      <c r="SPD58" s="75"/>
      <c r="SPE58" s="75"/>
      <c r="SPF58" s="75"/>
      <c r="SPG58" s="75"/>
      <c r="SPH58" s="75"/>
      <c r="SPI58" s="75"/>
      <c r="SPJ58" s="75"/>
      <c r="SPK58" s="75"/>
      <c r="SPL58" s="75"/>
      <c r="SPM58" s="75"/>
      <c r="SPN58" s="75"/>
      <c r="SPO58" s="75"/>
      <c r="SPP58" s="75"/>
      <c r="SPQ58" s="75"/>
      <c r="SPR58" s="75"/>
      <c r="SPS58" s="75"/>
      <c r="SPT58" s="75"/>
      <c r="SPU58" s="75"/>
      <c r="SPV58" s="75"/>
      <c r="SPW58" s="75"/>
      <c r="SPX58" s="75"/>
      <c r="SPY58" s="75"/>
      <c r="SPZ58" s="75"/>
      <c r="SQA58" s="75"/>
      <c r="SQB58" s="75"/>
      <c r="SQC58" s="75"/>
      <c r="SQD58" s="75"/>
      <c r="SQE58" s="75"/>
      <c r="SQF58" s="75"/>
      <c r="SQG58" s="75"/>
      <c r="SQH58" s="75"/>
      <c r="SQI58" s="75"/>
      <c r="SQJ58" s="75"/>
      <c r="SQK58" s="75"/>
      <c r="SQL58" s="75"/>
      <c r="SQM58" s="75"/>
      <c r="SQN58" s="75"/>
      <c r="SQO58" s="75"/>
      <c r="SQP58" s="75"/>
      <c r="SQQ58" s="75"/>
      <c r="SQR58" s="75"/>
      <c r="SQS58" s="75"/>
      <c r="SQT58" s="75"/>
      <c r="SQU58" s="75"/>
      <c r="SQV58" s="75"/>
      <c r="SQW58" s="75"/>
      <c r="SQX58" s="75"/>
      <c r="SQY58" s="75"/>
      <c r="SQZ58" s="75"/>
      <c r="SRA58" s="75"/>
      <c r="SRB58" s="75"/>
      <c r="SRC58" s="75"/>
      <c r="SRD58" s="75"/>
      <c r="SRE58" s="75"/>
      <c r="SRF58" s="75"/>
      <c r="SRG58" s="75"/>
      <c r="SRH58" s="75"/>
      <c r="SRI58" s="75"/>
      <c r="SRJ58" s="75"/>
      <c r="SRK58" s="75"/>
      <c r="SRL58" s="75"/>
      <c r="SRM58" s="75"/>
      <c r="SRN58" s="75"/>
      <c r="SRO58" s="75"/>
      <c r="SRP58" s="75"/>
      <c r="SRQ58" s="75"/>
      <c r="SRR58" s="75"/>
      <c r="SRS58" s="75"/>
      <c r="SRT58" s="75"/>
      <c r="SRU58" s="75"/>
      <c r="SRV58" s="75"/>
      <c r="SRW58" s="75"/>
      <c r="SRX58" s="75"/>
      <c r="SRY58" s="75"/>
      <c r="SRZ58" s="75"/>
      <c r="SSA58" s="75"/>
      <c r="SSB58" s="75"/>
      <c r="SSC58" s="75"/>
      <c r="SSD58" s="75"/>
      <c r="SSE58" s="75"/>
      <c r="SSF58" s="75"/>
      <c r="SSG58" s="75"/>
      <c r="SSH58" s="75"/>
      <c r="SSI58" s="75"/>
      <c r="SSJ58" s="75"/>
      <c r="SSK58" s="75"/>
      <c r="SSL58" s="75"/>
      <c r="SSM58" s="75"/>
      <c r="SSN58" s="75"/>
      <c r="SSO58" s="75"/>
      <c r="SSP58" s="75"/>
      <c r="SSQ58" s="75"/>
      <c r="SSR58" s="75"/>
      <c r="SSS58" s="75"/>
      <c r="SST58" s="75"/>
      <c r="SSU58" s="75"/>
      <c r="SSV58" s="75"/>
      <c r="SSW58" s="75"/>
      <c r="SSX58" s="75"/>
      <c r="SSY58" s="75"/>
      <c r="SSZ58" s="75"/>
      <c r="STA58" s="75"/>
      <c r="STB58" s="75"/>
      <c r="STC58" s="75"/>
      <c r="STD58" s="75"/>
      <c r="STE58" s="75"/>
      <c r="STF58" s="75"/>
      <c r="STG58" s="75"/>
      <c r="STH58" s="75"/>
      <c r="STI58" s="75"/>
      <c r="STJ58" s="75"/>
      <c r="STK58" s="75"/>
      <c r="STL58" s="75"/>
      <c r="STM58" s="75"/>
      <c r="STN58" s="75"/>
      <c r="STO58" s="75"/>
      <c r="STP58" s="75"/>
      <c r="STQ58" s="75"/>
      <c r="STR58" s="75"/>
      <c r="STS58" s="75"/>
      <c r="STT58" s="75"/>
      <c r="STU58" s="75"/>
      <c r="STV58" s="75"/>
      <c r="STW58" s="75"/>
      <c r="STX58" s="75"/>
      <c r="STY58" s="75"/>
      <c r="STZ58" s="75"/>
      <c r="SUA58" s="75"/>
      <c r="SUB58" s="75"/>
      <c r="SUC58" s="75"/>
      <c r="SUD58" s="75"/>
      <c r="SUE58" s="75"/>
      <c r="SUF58" s="75"/>
      <c r="SUG58" s="75"/>
      <c r="SUH58" s="75"/>
      <c r="SUI58" s="75"/>
      <c r="SUJ58" s="75"/>
      <c r="SUK58" s="75"/>
      <c r="SUL58" s="75"/>
      <c r="SUM58" s="75"/>
      <c r="SUN58" s="75"/>
      <c r="SUO58" s="75"/>
      <c r="SUP58" s="75"/>
      <c r="SUQ58" s="75"/>
      <c r="SUR58" s="75"/>
      <c r="SUS58" s="75"/>
      <c r="SUT58" s="75"/>
      <c r="SUU58" s="75"/>
      <c r="SUV58" s="75"/>
      <c r="SUW58" s="75"/>
      <c r="SUX58" s="75"/>
      <c r="SUY58" s="75"/>
      <c r="SUZ58" s="75"/>
      <c r="SVA58" s="75"/>
      <c r="SVB58" s="75"/>
      <c r="SVC58" s="75"/>
      <c r="SVD58" s="75"/>
      <c r="SVE58" s="75"/>
      <c r="SVF58" s="75"/>
      <c r="SVG58" s="75"/>
      <c r="SVH58" s="75"/>
      <c r="SVI58" s="75"/>
      <c r="SVJ58" s="75"/>
      <c r="SVK58" s="75"/>
      <c r="SVL58" s="75"/>
      <c r="SVM58" s="75"/>
      <c r="SVN58" s="75"/>
      <c r="SVO58" s="75"/>
      <c r="SVP58" s="75"/>
      <c r="SVQ58" s="75"/>
      <c r="SVR58" s="75"/>
      <c r="SVS58" s="75"/>
      <c r="SVT58" s="75"/>
      <c r="SVU58" s="75"/>
      <c r="SVV58" s="75"/>
      <c r="SVW58" s="75"/>
      <c r="SVX58" s="75"/>
      <c r="SVY58" s="75"/>
      <c r="SVZ58" s="75"/>
      <c r="SWA58" s="75"/>
      <c r="SWB58" s="75"/>
      <c r="SWC58" s="75"/>
      <c r="SWD58" s="75"/>
      <c r="SWE58" s="75"/>
      <c r="SWF58" s="75"/>
      <c r="SWG58" s="75"/>
      <c r="SWH58" s="75"/>
      <c r="SWI58" s="75"/>
      <c r="SWJ58" s="75"/>
      <c r="SWK58" s="75"/>
      <c r="SWL58" s="75"/>
      <c r="SWM58" s="75"/>
      <c r="SWN58" s="75"/>
      <c r="SWO58" s="75"/>
      <c r="SWP58" s="75"/>
      <c r="SWQ58" s="75"/>
      <c r="SWR58" s="75"/>
      <c r="SWS58" s="75"/>
      <c r="SWT58" s="75"/>
      <c r="SWU58" s="75"/>
      <c r="SWV58" s="75"/>
      <c r="SWW58" s="75"/>
      <c r="SWX58" s="75"/>
      <c r="SWY58" s="75"/>
      <c r="SWZ58" s="75"/>
      <c r="SXA58" s="75"/>
      <c r="SXB58" s="75"/>
      <c r="SXC58" s="75"/>
      <c r="SXD58" s="75"/>
      <c r="SXE58" s="75"/>
      <c r="SXF58" s="75"/>
      <c r="SXG58" s="75"/>
      <c r="SXH58" s="75"/>
      <c r="SXI58" s="75"/>
      <c r="SXJ58" s="75"/>
      <c r="SXK58" s="75"/>
      <c r="SXL58" s="75"/>
      <c r="SXM58" s="75"/>
      <c r="SXN58" s="75"/>
      <c r="SXO58" s="75"/>
      <c r="SXP58" s="75"/>
      <c r="SXQ58" s="75"/>
      <c r="SXR58" s="75"/>
      <c r="SXS58" s="75"/>
      <c r="SXT58" s="75"/>
      <c r="SXU58" s="75"/>
      <c r="SXV58" s="75"/>
      <c r="SXW58" s="75"/>
      <c r="SXX58" s="75"/>
      <c r="SXY58" s="75"/>
      <c r="SXZ58" s="75"/>
      <c r="SYA58" s="75"/>
      <c r="SYB58" s="75"/>
      <c r="SYC58" s="75"/>
      <c r="SYD58" s="75"/>
      <c r="SYE58" s="75"/>
      <c r="SYF58" s="75"/>
      <c r="SYG58" s="75"/>
      <c r="SYH58" s="75"/>
      <c r="SYI58" s="75"/>
      <c r="SYJ58" s="75"/>
      <c r="SYK58" s="75"/>
      <c r="SYL58" s="75"/>
      <c r="SYM58" s="75"/>
      <c r="SYN58" s="75"/>
      <c r="SYO58" s="75"/>
      <c r="SYP58" s="75"/>
      <c r="SYQ58" s="75"/>
      <c r="SYR58" s="75"/>
      <c r="SYS58" s="75"/>
      <c r="SYT58" s="75"/>
      <c r="SYU58" s="75"/>
      <c r="SYV58" s="75"/>
      <c r="SYW58" s="75"/>
      <c r="SYX58" s="75"/>
      <c r="SYY58" s="75"/>
      <c r="SYZ58" s="75"/>
      <c r="SZA58" s="75"/>
      <c r="SZB58" s="75"/>
      <c r="SZC58" s="75"/>
      <c r="SZD58" s="75"/>
      <c r="SZE58" s="75"/>
      <c r="SZF58" s="75"/>
      <c r="SZG58" s="75"/>
      <c r="SZH58" s="75"/>
      <c r="SZI58" s="75"/>
      <c r="SZJ58" s="75"/>
      <c r="SZK58" s="75"/>
      <c r="SZL58" s="75"/>
      <c r="SZM58" s="75"/>
      <c r="SZN58" s="75"/>
      <c r="SZO58" s="75"/>
      <c r="SZP58" s="75"/>
      <c r="SZQ58" s="75"/>
      <c r="SZR58" s="75"/>
      <c r="SZS58" s="75"/>
      <c r="SZT58" s="75"/>
      <c r="SZU58" s="75"/>
      <c r="SZV58" s="75"/>
      <c r="SZW58" s="75"/>
      <c r="SZX58" s="75"/>
      <c r="SZY58" s="75"/>
      <c r="SZZ58" s="75"/>
      <c r="TAA58" s="75"/>
      <c r="TAB58" s="75"/>
      <c r="TAC58" s="75"/>
      <c r="TAD58" s="75"/>
      <c r="TAE58" s="75"/>
      <c r="TAF58" s="75"/>
      <c r="TAG58" s="75"/>
      <c r="TAH58" s="75"/>
      <c r="TAI58" s="75"/>
      <c r="TAJ58" s="75"/>
      <c r="TAK58" s="75"/>
      <c r="TAL58" s="75"/>
      <c r="TAM58" s="75"/>
      <c r="TAN58" s="75"/>
      <c r="TAO58" s="75"/>
      <c r="TAP58" s="75"/>
      <c r="TAQ58" s="75"/>
      <c r="TAR58" s="75"/>
      <c r="TAS58" s="75"/>
      <c r="TAT58" s="75"/>
      <c r="TAU58" s="75"/>
      <c r="TAV58" s="75"/>
      <c r="TAW58" s="75"/>
      <c r="TAX58" s="75"/>
      <c r="TAY58" s="75"/>
      <c r="TAZ58" s="75"/>
      <c r="TBA58" s="75"/>
      <c r="TBB58" s="75"/>
      <c r="TBC58" s="75"/>
      <c r="TBD58" s="75"/>
      <c r="TBE58" s="75"/>
      <c r="TBF58" s="75"/>
      <c r="TBG58" s="75"/>
      <c r="TBH58" s="75"/>
      <c r="TBI58" s="75"/>
      <c r="TBJ58" s="75"/>
      <c r="TBK58" s="75"/>
      <c r="TBL58" s="75"/>
      <c r="TBM58" s="75"/>
      <c r="TBN58" s="75"/>
      <c r="TBO58" s="75"/>
      <c r="TBP58" s="75"/>
      <c r="TBQ58" s="75"/>
      <c r="TBR58" s="75"/>
      <c r="TBS58" s="75"/>
      <c r="TBT58" s="75"/>
      <c r="TBU58" s="75"/>
      <c r="TBV58" s="75"/>
      <c r="TBW58" s="75"/>
      <c r="TBX58" s="75"/>
      <c r="TBY58" s="75"/>
      <c r="TBZ58" s="75"/>
      <c r="TCA58" s="75"/>
      <c r="TCB58" s="75"/>
      <c r="TCC58" s="75"/>
      <c r="TCD58" s="75"/>
      <c r="TCE58" s="75"/>
      <c r="TCF58" s="75"/>
      <c r="TCG58" s="75"/>
      <c r="TCH58" s="75"/>
      <c r="TCI58" s="75"/>
      <c r="TCJ58" s="75"/>
      <c r="TCK58" s="75"/>
      <c r="TCL58" s="75"/>
      <c r="TCM58" s="75"/>
      <c r="TCN58" s="75"/>
      <c r="TCO58" s="75"/>
      <c r="TCP58" s="75"/>
      <c r="TCQ58" s="75"/>
      <c r="TCR58" s="75"/>
      <c r="TCS58" s="75"/>
      <c r="TCT58" s="75"/>
      <c r="TCU58" s="75"/>
      <c r="TCV58" s="75"/>
      <c r="TCW58" s="75"/>
      <c r="TCX58" s="75"/>
      <c r="TCY58" s="75"/>
      <c r="TCZ58" s="75"/>
      <c r="TDA58" s="75"/>
      <c r="TDB58" s="75"/>
      <c r="TDC58" s="75"/>
      <c r="TDD58" s="75"/>
      <c r="TDE58" s="75"/>
      <c r="TDF58" s="75"/>
      <c r="TDG58" s="75"/>
      <c r="TDH58" s="75"/>
      <c r="TDI58" s="75"/>
      <c r="TDJ58" s="75"/>
      <c r="TDK58" s="75"/>
      <c r="TDL58" s="75"/>
      <c r="TDM58" s="75"/>
      <c r="TDN58" s="75"/>
      <c r="TDO58" s="75"/>
      <c r="TDP58" s="75"/>
      <c r="TDQ58" s="75"/>
      <c r="TDR58" s="75"/>
      <c r="TDS58" s="75"/>
      <c r="TDT58" s="75"/>
      <c r="TDU58" s="75"/>
      <c r="TDV58" s="75"/>
      <c r="TDW58" s="75"/>
      <c r="TDX58" s="75"/>
      <c r="TDY58" s="75"/>
      <c r="TDZ58" s="75"/>
      <c r="TEA58" s="75"/>
      <c r="TEB58" s="75"/>
      <c r="TEC58" s="75"/>
      <c r="TED58" s="75"/>
      <c r="TEE58" s="75"/>
      <c r="TEF58" s="75"/>
      <c r="TEG58" s="75"/>
      <c r="TEH58" s="75"/>
      <c r="TEI58" s="75"/>
      <c r="TEJ58" s="75"/>
      <c r="TEK58" s="75"/>
      <c r="TEL58" s="75"/>
      <c r="TEM58" s="75"/>
      <c r="TEN58" s="75"/>
      <c r="TEO58" s="75"/>
      <c r="TEP58" s="75"/>
      <c r="TEQ58" s="75"/>
      <c r="TER58" s="75"/>
      <c r="TES58" s="75"/>
      <c r="TET58" s="75"/>
      <c r="TEU58" s="75"/>
      <c r="TEV58" s="75"/>
      <c r="TEW58" s="75"/>
      <c r="TEX58" s="75"/>
      <c r="TEY58" s="75"/>
      <c r="TEZ58" s="75"/>
      <c r="TFA58" s="75"/>
      <c r="TFB58" s="75"/>
      <c r="TFC58" s="75"/>
      <c r="TFD58" s="75"/>
      <c r="TFE58" s="75"/>
      <c r="TFF58" s="75"/>
      <c r="TFG58" s="75"/>
      <c r="TFH58" s="75"/>
      <c r="TFI58" s="75"/>
      <c r="TFJ58" s="75"/>
      <c r="TFK58" s="75"/>
      <c r="TFL58" s="75"/>
      <c r="TFM58" s="75"/>
      <c r="TFN58" s="75"/>
      <c r="TFO58" s="75"/>
      <c r="TFP58" s="75"/>
      <c r="TFQ58" s="75"/>
      <c r="TFR58" s="75"/>
      <c r="TFS58" s="75"/>
      <c r="TFT58" s="75"/>
      <c r="TFU58" s="75"/>
      <c r="TFV58" s="75"/>
      <c r="TFW58" s="75"/>
      <c r="TFX58" s="75"/>
      <c r="TFY58" s="75"/>
      <c r="TFZ58" s="75"/>
      <c r="TGA58" s="75"/>
      <c r="TGB58" s="75"/>
      <c r="TGC58" s="75"/>
      <c r="TGD58" s="75"/>
      <c r="TGE58" s="75"/>
      <c r="TGF58" s="75"/>
      <c r="TGG58" s="75"/>
      <c r="TGH58" s="75"/>
      <c r="TGI58" s="75"/>
      <c r="TGJ58" s="75"/>
      <c r="TGK58" s="75"/>
      <c r="TGL58" s="75"/>
      <c r="TGM58" s="75"/>
      <c r="TGN58" s="75"/>
      <c r="TGO58" s="75"/>
      <c r="TGP58" s="75"/>
      <c r="TGQ58" s="75"/>
      <c r="TGR58" s="75"/>
      <c r="TGS58" s="75"/>
      <c r="TGT58" s="75"/>
      <c r="TGU58" s="75"/>
      <c r="TGV58" s="75"/>
      <c r="TGW58" s="75"/>
      <c r="TGX58" s="75"/>
      <c r="TGY58" s="75"/>
      <c r="TGZ58" s="75"/>
      <c r="THA58" s="75"/>
      <c r="THB58" s="75"/>
      <c r="THC58" s="75"/>
      <c r="THD58" s="75"/>
      <c r="THE58" s="75"/>
      <c r="THF58" s="75"/>
      <c r="THG58" s="75"/>
      <c r="THH58" s="75"/>
      <c r="THI58" s="75"/>
      <c r="THJ58" s="75"/>
      <c r="THK58" s="75"/>
      <c r="THL58" s="75"/>
      <c r="THM58" s="75"/>
      <c r="THN58" s="75"/>
      <c r="THO58" s="75"/>
      <c r="THP58" s="75"/>
      <c r="THQ58" s="75"/>
      <c r="THR58" s="75"/>
      <c r="THS58" s="75"/>
      <c r="THT58" s="75"/>
      <c r="THU58" s="75"/>
      <c r="THV58" s="75"/>
      <c r="THW58" s="75"/>
      <c r="THX58" s="75"/>
      <c r="THY58" s="75"/>
      <c r="THZ58" s="75"/>
      <c r="TIA58" s="75"/>
      <c r="TIB58" s="75"/>
      <c r="TIC58" s="75"/>
      <c r="TID58" s="75"/>
      <c r="TIE58" s="75"/>
      <c r="TIF58" s="75"/>
      <c r="TIG58" s="75"/>
      <c r="TIH58" s="75"/>
      <c r="TII58" s="75"/>
      <c r="TIJ58" s="75"/>
      <c r="TIK58" s="75"/>
      <c r="TIL58" s="75"/>
      <c r="TIM58" s="75"/>
      <c r="TIN58" s="75"/>
      <c r="TIO58" s="75"/>
      <c r="TIP58" s="75"/>
      <c r="TIQ58" s="75"/>
      <c r="TIR58" s="75"/>
      <c r="TIS58" s="75"/>
      <c r="TIT58" s="75"/>
      <c r="TIU58" s="75"/>
      <c r="TIV58" s="75"/>
      <c r="TIW58" s="75"/>
      <c r="TIX58" s="75"/>
      <c r="TIY58" s="75"/>
      <c r="TIZ58" s="75"/>
      <c r="TJA58" s="75"/>
      <c r="TJB58" s="75"/>
      <c r="TJC58" s="75"/>
      <c r="TJD58" s="75"/>
      <c r="TJE58" s="75"/>
      <c r="TJF58" s="75"/>
      <c r="TJG58" s="75"/>
      <c r="TJH58" s="75"/>
      <c r="TJI58" s="75"/>
      <c r="TJJ58" s="75"/>
      <c r="TJK58" s="75"/>
      <c r="TJL58" s="75"/>
      <c r="TJM58" s="75"/>
      <c r="TJN58" s="75"/>
      <c r="TJO58" s="75"/>
      <c r="TJP58" s="75"/>
      <c r="TJQ58" s="75"/>
      <c r="TJR58" s="75"/>
      <c r="TJS58" s="75"/>
      <c r="TJT58" s="75"/>
      <c r="TJU58" s="75"/>
      <c r="TJV58" s="75"/>
      <c r="TJW58" s="75"/>
      <c r="TJX58" s="75"/>
      <c r="TJY58" s="75"/>
      <c r="TJZ58" s="75"/>
      <c r="TKA58" s="75"/>
      <c r="TKB58" s="75"/>
      <c r="TKC58" s="75"/>
      <c r="TKD58" s="75"/>
      <c r="TKE58" s="75"/>
      <c r="TKF58" s="75"/>
      <c r="TKG58" s="75"/>
      <c r="TKH58" s="75"/>
      <c r="TKI58" s="75"/>
      <c r="TKJ58" s="75"/>
      <c r="TKK58" s="75"/>
      <c r="TKL58" s="75"/>
      <c r="TKM58" s="75"/>
      <c r="TKN58" s="75"/>
      <c r="TKO58" s="75"/>
      <c r="TKP58" s="75"/>
      <c r="TKQ58" s="75"/>
      <c r="TKR58" s="75"/>
      <c r="TKS58" s="75"/>
      <c r="TKT58" s="75"/>
      <c r="TKU58" s="75"/>
      <c r="TKV58" s="75"/>
      <c r="TKW58" s="75"/>
      <c r="TKX58" s="75"/>
      <c r="TKY58" s="75"/>
      <c r="TKZ58" s="75"/>
      <c r="TLA58" s="75"/>
      <c r="TLB58" s="75"/>
      <c r="TLC58" s="75"/>
      <c r="TLD58" s="75"/>
      <c r="TLE58" s="75"/>
      <c r="TLF58" s="75"/>
      <c r="TLG58" s="75"/>
      <c r="TLH58" s="75"/>
      <c r="TLI58" s="75"/>
      <c r="TLJ58" s="75"/>
      <c r="TLK58" s="75"/>
      <c r="TLL58" s="75"/>
      <c r="TLM58" s="75"/>
      <c r="TLN58" s="75"/>
      <c r="TLO58" s="75"/>
      <c r="TLP58" s="75"/>
      <c r="TLQ58" s="75"/>
      <c r="TLR58" s="75"/>
      <c r="TLS58" s="75"/>
      <c r="TLT58" s="75"/>
      <c r="TLU58" s="75"/>
      <c r="TLV58" s="75"/>
      <c r="TLW58" s="75"/>
      <c r="TLX58" s="75"/>
      <c r="TLY58" s="75"/>
      <c r="TLZ58" s="75"/>
      <c r="TMA58" s="75"/>
      <c r="TMB58" s="75"/>
      <c r="TMC58" s="75"/>
      <c r="TMD58" s="75"/>
      <c r="TME58" s="75"/>
      <c r="TMF58" s="75"/>
      <c r="TMG58" s="75"/>
      <c r="TMH58" s="75"/>
      <c r="TMI58" s="75"/>
      <c r="TMJ58" s="75"/>
      <c r="TMK58" s="75"/>
      <c r="TML58" s="75"/>
      <c r="TMM58" s="75"/>
      <c r="TMN58" s="75"/>
      <c r="TMO58" s="75"/>
      <c r="TMP58" s="75"/>
      <c r="TMQ58" s="75"/>
      <c r="TMR58" s="75"/>
      <c r="TMS58" s="75"/>
      <c r="TMT58" s="75"/>
      <c r="TMU58" s="75"/>
      <c r="TMV58" s="75"/>
      <c r="TMW58" s="75"/>
      <c r="TMX58" s="75"/>
      <c r="TMY58" s="75"/>
      <c r="TMZ58" s="75"/>
      <c r="TNA58" s="75"/>
      <c r="TNB58" s="75"/>
      <c r="TNC58" s="75"/>
      <c r="TND58" s="75"/>
      <c r="TNE58" s="75"/>
      <c r="TNF58" s="75"/>
      <c r="TNG58" s="75"/>
      <c r="TNH58" s="75"/>
      <c r="TNI58" s="75"/>
      <c r="TNJ58" s="75"/>
      <c r="TNK58" s="75"/>
      <c r="TNL58" s="75"/>
      <c r="TNM58" s="75"/>
      <c r="TNN58" s="75"/>
      <c r="TNO58" s="75"/>
      <c r="TNP58" s="75"/>
      <c r="TNQ58" s="75"/>
      <c r="TNR58" s="75"/>
      <c r="TNS58" s="75"/>
      <c r="TNT58" s="75"/>
      <c r="TNU58" s="75"/>
      <c r="TNV58" s="75"/>
      <c r="TNW58" s="75"/>
      <c r="TNX58" s="75"/>
      <c r="TNY58" s="75"/>
      <c r="TNZ58" s="75"/>
      <c r="TOA58" s="75"/>
      <c r="TOB58" s="75"/>
      <c r="TOC58" s="75"/>
      <c r="TOD58" s="75"/>
      <c r="TOE58" s="75"/>
      <c r="TOF58" s="75"/>
      <c r="TOG58" s="75"/>
      <c r="TOH58" s="75"/>
      <c r="TOI58" s="75"/>
      <c r="TOJ58" s="75"/>
      <c r="TOK58" s="75"/>
      <c r="TOL58" s="75"/>
      <c r="TOM58" s="75"/>
      <c r="TON58" s="75"/>
      <c r="TOO58" s="75"/>
      <c r="TOP58" s="75"/>
      <c r="TOQ58" s="75"/>
      <c r="TOR58" s="75"/>
      <c r="TOS58" s="75"/>
      <c r="TOT58" s="75"/>
      <c r="TOU58" s="75"/>
      <c r="TOV58" s="75"/>
      <c r="TOW58" s="75"/>
      <c r="TOX58" s="75"/>
      <c r="TOY58" s="75"/>
      <c r="TOZ58" s="75"/>
      <c r="TPA58" s="75"/>
      <c r="TPB58" s="75"/>
      <c r="TPC58" s="75"/>
      <c r="TPD58" s="75"/>
      <c r="TPE58" s="75"/>
      <c r="TPF58" s="75"/>
      <c r="TPG58" s="75"/>
      <c r="TPH58" s="75"/>
      <c r="TPI58" s="75"/>
      <c r="TPJ58" s="75"/>
      <c r="TPK58" s="75"/>
      <c r="TPL58" s="75"/>
      <c r="TPM58" s="75"/>
      <c r="TPN58" s="75"/>
      <c r="TPO58" s="75"/>
      <c r="TPP58" s="75"/>
      <c r="TPQ58" s="75"/>
      <c r="TPR58" s="75"/>
      <c r="TPS58" s="75"/>
      <c r="TPT58" s="75"/>
      <c r="TPU58" s="75"/>
      <c r="TPV58" s="75"/>
      <c r="TPW58" s="75"/>
      <c r="TPX58" s="75"/>
      <c r="TPY58" s="75"/>
      <c r="TPZ58" s="75"/>
      <c r="TQA58" s="75"/>
      <c r="TQB58" s="75"/>
      <c r="TQC58" s="75"/>
      <c r="TQD58" s="75"/>
      <c r="TQE58" s="75"/>
      <c r="TQF58" s="75"/>
      <c r="TQG58" s="75"/>
      <c r="TQH58" s="75"/>
      <c r="TQI58" s="75"/>
      <c r="TQJ58" s="75"/>
      <c r="TQK58" s="75"/>
      <c r="TQL58" s="75"/>
      <c r="TQM58" s="75"/>
      <c r="TQN58" s="75"/>
      <c r="TQO58" s="75"/>
      <c r="TQP58" s="75"/>
      <c r="TQQ58" s="75"/>
      <c r="TQR58" s="75"/>
      <c r="TQS58" s="75"/>
      <c r="TQT58" s="75"/>
      <c r="TQU58" s="75"/>
      <c r="TQV58" s="75"/>
      <c r="TQW58" s="75"/>
      <c r="TQX58" s="75"/>
      <c r="TQY58" s="75"/>
      <c r="TQZ58" s="75"/>
      <c r="TRA58" s="75"/>
      <c r="TRB58" s="75"/>
      <c r="TRC58" s="75"/>
      <c r="TRD58" s="75"/>
      <c r="TRE58" s="75"/>
      <c r="TRF58" s="75"/>
      <c r="TRG58" s="75"/>
      <c r="TRH58" s="75"/>
      <c r="TRI58" s="75"/>
      <c r="TRJ58" s="75"/>
      <c r="TRK58" s="75"/>
      <c r="TRL58" s="75"/>
      <c r="TRM58" s="75"/>
      <c r="TRN58" s="75"/>
      <c r="TRO58" s="75"/>
      <c r="TRP58" s="75"/>
      <c r="TRQ58" s="75"/>
      <c r="TRR58" s="75"/>
      <c r="TRS58" s="75"/>
      <c r="TRT58" s="75"/>
      <c r="TRU58" s="75"/>
      <c r="TRV58" s="75"/>
      <c r="TRW58" s="75"/>
      <c r="TRX58" s="75"/>
      <c r="TRY58" s="75"/>
      <c r="TRZ58" s="75"/>
      <c r="TSA58" s="75"/>
      <c r="TSB58" s="75"/>
      <c r="TSC58" s="75"/>
      <c r="TSD58" s="75"/>
      <c r="TSE58" s="75"/>
      <c r="TSF58" s="75"/>
      <c r="TSG58" s="75"/>
      <c r="TSH58" s="75"/>
      <c r="TSI58" s="75"/>
      <c r="TSJ58" s="75"/>
      <c r="TSK58" s="75"/>
      <c r="TSL58" s="75"/>
      <c r="TSM58" s="75"/>
      <c r="TSN58" s="75"/>
      <c r="TSO58" s="75"/>
      <c r="TSP58" s="75"/>
      <c r="TSQ58" s="75"/>
      <c r="TSR58" s="75"/>
      <c r="TSS58" s="75"/>
      <c r="TST58" s="75"/>
      <c r="TSU58" s="75"/>
      <c r="TSV58" s="75"/>
      <c r="TSW58" s="75"/>
      <c r="TSX58" s="75"/>
      <c r="TSY58" s="75"/>
      <c r="TSZ58" s="75"/>
      <c r="TTA58" s="75"/>
      <c r="TTB58" s="75"/>
      <c r="TTC58" s="75"/>
      <c r="TTD58" s="75"/>
      <c r="TTE58" s="75"/>
      <c r="TTF58" s="75"/>
      <c r="TTG58" s="75"/>
      <c r="TTH58" s="75"/>
      <c r="TTI58" s="75"/>
      <c r="TTJ58" s="75"/>
      <c r="TTK58" s="75"/>
      <c r="TTL58" s="75"/>
      <c r="TTM58" s="75"/>
      <c r="TTN58" s="75"/>
      <c r="TTO58" s="75"/>
      <c r="TTP58" s="75"/>
      <c r="TTQ58" s="75"/>
      <c r="TTR58" s="75"/>
      <c r="TTS58" s="75"/>
      <c r="TTT58" s="75"/>
      <c r="TTU58" s="75"/>
      <c r="TTV58" s="75"/>
      <c r="TTW58" s="75"/>
      <c r="TTX58" s="75"/>
      <c r="TTY58" s="75"/>
      <c r="TTZ58" s="75"/>
      <c r="TUA58" s="75"/>
      <c r="TUB58" s="75"/>
      <c r="TUC58" s="75"/>
      <c r="TUD58" s="75"/>
      <c r="TUE58" s="75"/>
      <c r="TUF58" s="75"/>
      <c r="TUG58" s="75"/>
      <c r="TUH58" s="75"/>
      <c r="TUI58" s="75"/>
      <c r="TUJ58" s="75"/>
      <c r="TUK58" s="75"/>
      <c r="TUL58" s="75"/>
      <c r="TUM58" s="75"/>
      <c r="TUN58" s="75"/>
      <c r="TUO58" s="75"/>
      <c r="TUP58" s="75"/>
      <c r="TUQ58" s="75"/>
      <c r="TUR58" s="75"/>
      <c r="TUS58" s="75"/>
      <c r="TUT58" s="75"/>
      <c r="TUU58" s="75"/>
      <c r="TUV58" s="75"/>
      <c r="TUW58" s="75"/>
      <c r="TUX58" s="75"/>
      <c r="TUY58" s="75"/>
      <c r="TUZ58" s="75"/>
      <c r="TVA58" s="75"/>
      <c r="TVB58" s="75"/>
      <c r="TVC58" s="75"/>
      <c r="TVD58" s="75"/>
      <c r="TVE58" s="75"/>
      <c r="TVF58" s="75"/>
      <c r="TVG58" s="75"/>
      <c r="TVH58" s="75"/>
      <c r="TVI58" s="75"/>
      <c r="TVJ58" s="75"/>
      <c r="TVK58" s="75"/>
      <c r="TVL58" s="75"/>
      <c r="TVM58" s="75"/>
      <c r="TVN58" s="75"/>
      <c r="TVO58" s="75"/>
      <c r="TVP58" s="75"/>
      <c r="TVQ58" s="75"/>
      <c r="TVR58" s="75"/>
      <c r="TVS58" s="75"/>
      <c r="TVT58" s="75"/>
      <c r="TVU58" s="75"/>
      <c r="TVV58" s="75"/>
      <c r="TVW58" s="75"/>
      <c r="TVX58" s="75"/>
      <c r="TVY58" s="75"/>
      <c r="TVZ58" s="75"/>
      <c r="TWA58" s="75"/>
      <c r="TWB58" s="75"/>
      <c r="TWC58" s="75"/>
      <c r="TWD58" s="75"/>
      <c r="TWE58" s="75"/>
      <c r="TWF58" s="75"/>
      <c r="TWG58" s="75"/>
      <c r="TWH58" s="75"/>
      <c r="TWI58" s="75"/>
      <c r="TWJ58" s="75"/>
      <c r="TWK58" s="75"/>
      <c r="TWL58" s="75"/>
      <c r="TWM58" s="75"/>
      <c r="TWN58" s="75"/>
      <c r="TWO58" s="75"/>
      <c r="TWP58" s="75"/>
      <c r="TWQ58" s="75"/>
      <c r="TWR58" s="75"/>
      <c r="TWS58" s="75"/>
      <c r="TWT58" s="75"/>
      <c r="TWU58" s="75"/>
      <c r="TWV58" s="75"/>
      <c r="TWW58" s="75"/>
      <c r="TWX58" s="75"/>
      <c r="TWY58" s="75"/>
      <c r="TWZ58" s="75"/>
      <c r="TXA58" s="75"/>
      <c r="TXB58" s="75"/>
      <c r="TXC58" s="75"/>
      <c r="TXD58" s="75"/>
      <c r="TXE58" s="75"/>
      <c r="TXF58" s="75"/>
      <c r="TXG58" s="75"/>
      <c r="TXH58" s="75"/>
      <c r="TXI58" s="75"/>
      <c r="TXJ58" s="75"/>
      <c r="TXK58" s="75"/>
      <c r="TXL58" s="75"/>
      <c r="TXM58" s="75"/>
      <c r="TXN58" s="75"/>
      <c r="TXO58" s="75"/>
      <c r="TXP58" s="75"/>
      <c r="TXQ58" s="75"/>
      <c r="TXR58" s="75"/>
      <c r="TXS58" s="75"/>
      <c r="TXT58" s="75"/>
      <c r="TXU58" s="75"/>
      <c r="TXV58" s="75"/>
      <c r="TXW58" s="75"/>
      <c r="TXX58" s="75"/>
      <c r="TXY58" s="75"/>
      <c r="TXZ58" s="75"/>
      <c r="TYA58" s="75"/>
      <c r="TYB58" s="75"/>
      <c r="TYC58" s="75"/>
      <c r="TYD58" s="75"/>
      <c r="TYE58" s="75"/>
      <c r="TYF58" s="75"/>
      <c r="TYG58" s="75"/>
      <c r="TYH58" s="75"/>
      <c r="TYI58" s="75"/>
      <c r="TYJ58" s="75"/>
      <c r="TYK58" s="75"/>
      <c r="TYL58" s="75"/>
      <c r="TYM58" s="75"/>
      <c r="TYN58" s="75"/>
      <c r="TYO58" s="75"/>
      <c r="TYP58" s="75"/>
      <c r="TYQ58" s="75"/>
      <c r="TYR58" s="75"/>
      <c r="TYS58" s="75"/>
      <c r="TYT58" s="75"/>
      <c r="TYU58" s="75"/>
      <c r="TYV58" s="75"/>
      <c r="TYW58" s="75"/>
      <c r="TYX58" s="75"/>
      <c r="TYY58" s="75"/>
      <c r="TYZ58" s="75"/>
      <c r="TZA58" s="75"/>
      <c r="TZB58" s="75"/>
      <c r="TZC58" s="75"/>
      <c r="TZD58" s="75"/>
      <c r="TZE58" s="75"/>
      <c r="TZF58" s="75"/>
      <c r="TZG58" s="75"/>
      <c r="TZH58" s="75"/>
      <c r="TZI58" s="75"/>
      <c r="TZJ58" s="75"/>
      <c r="TZK58" s="75"/>
      <c r="TZL58" s="75"/>
      <c r="TZM58" s="75"/>
      <c r="TZN58" s="75"/>
      <c r="TZO58" s="75"/>
      <c r="TZP58" s="75"/>
      <c r="TZQ58" s="75"/>
      <c r="TZR58" s="75"/>
      <c r="TZS58" s="75"/>
      <c r="TZT58" s="75"/>
      <c r="TZU58" s="75"/>
      <c r="TZV58" s="75"/>
      <c r="TZW58" s="75"/>
      <c r="TZX58" s="75"/>
      <c r="TZY58" s="75"/>
      <c r="TZZ58" s="75"/>
      <c r="UAA58" s="75"/>
      <c r="UAB58" s="75"/>
      <c r="UAC58" s="75"/>
      <c r="UAD58" s="75"/>
      <c r="UAE58" s="75"/>
      <c r="UAF58" s="75"/>
      <c r="UAG58" s="75"/>
      <c r="UAH58" s="75"/>
      <c r="UAI58" s="75"/>
      <c r="UAJ58" s="75"/>
      <c r="UAK58" s="75"/>
      <c r="UAL58" s="75"/>
      <c r="UAM58" s="75"/>
      <c r="UAN58" s="75"/>
      <c r="UAO58" s="75"/>
      <c r="UAP58" s="75"/>
      <c r="UAQ58" s="75"/>
      <c r="UAR58" s="75"/>
      <c r="UAS58" s="75"/>
      <c r="UAT58" s="75"/>
      <c r="UAU58" s="75"/>
      <c r="UAV58" s="75"/>
      <c r="UAW58" s="75"/>
      <c r="UAX58" s="75"/>
      <c r="UAY58" s="75"/>
      <c r="UAZ58" s="75"/>
      <c r="UBA58" s="75"/>
      <c r="UBB58" s="75"/>
      <c r="UBC58" s="75"/>
      <c r="UBD58" s="75"/>
      <c r="UBE58" s="75"/>
      <c r="UBF58" s="75"/>
      <c r="UBG58" s="75"/>
      <c r="UBH58" s="75"/>
      <c r="UBI58" s="75"/>
      <c r="UBJ58" s="75"/>
      <c r="UBK58" s="75"/>
      <c r="UBL58" s="75"/>
      <c r="UBM58" s="75"/>
      <c r="UBN58" s="75"/>
      <c r="UBO58" s="75"/>
      <c r="UBP58" s="75"/>
      <c r="UBQ58" s="75"/>
      <c r="UBR58" s="75"/>
      <c r="UBS58" s="75"/>
      <c r="UBT58" s="75"/>
      <c r="UBU58" s="75"/>
      <c r="UBV58" s="75"/>
      <c r="UBW58" s="75"/>
      <c r="UBX58" s="75"/>
      <c r="UBY58" s="75"/>
      <c r="UBZ58" s="75"/>
      <c r="UCA58" s="75"/>
      <c r="UCB58" s="75"/>
      <c r="UCC58" s="75"/>
      <c r="UCD58" s="75"/>
      <c r="UCE58" s="75"/>
      <c r="UCF58" s="75"/>
      <c r="UCG58" s="75"/>
      <c r="UCH58" s="75"/>
      <c r="UCI58" s="75"/>
      <c r="UCJ58" s="75"/>
      <c r="UCK58" s="75"/>
      <c r="UCL58" s="75"/>
      <c r="UCM58" s="75"/>
      <c r="UCN58" s="75"/>
      <c r="UCO58" s="75"/>
      <c r="UCP58" s="75"/>
      <c r="UCQ58" s="75"/>
      <c r="UCR58" s="75"/>
      <c r="UCS58" s="75"/>
      <c r="UCT58" s="75"/>
      <c r="UCU58" s="75"/>
      <c r="UCV58" s="75"/>
      <c r="UCW58" s="75"/>
      <c r="UCX58" s="75"/>
      <c r="UCY58" s="75"/>
      <c r="UCZ58" s="75"/>
      <c r="UDA58" s="75"/>
      <c r="UDB58" s="75"/>
      <c r="UDC58" s="75"/>
      <c r="UDD58" s="75"/>
      <c r="UDE58" s="75"/>
      <c r="UDF58" s="75"/>
      <c r="UDG58" s="75"/>
      <c r="UDH58" s="75"/>
      <c r="UDI58" s="75"/>
      <c r="UDJ58" s="75"/>
      <c r="UDK58" s="75"/>
      <c r="UDL58" s="75"/>
      <c r="UDM58" s="75"/>
      <c r="UDN58" s="75"/>
      <c r="UDO58" s="75"/>
      <c r="UDP58" s="75"/>
      <c r="UDQ58" s="75"/>
      <c r="UDR58" s="75"/>
      <c r="UDS58" s="75"/>
      <c r="UDT58" s="75"/>
      <c r="UDU58" s="75"/>
      <c r="UDV58" s="75"/>
      <c r="UDW58" s="75"/>
      <c r="UDX58" s="75"/>
      <c r="UDY58" s="75"/>
      <c r="UDZ58" s="75"/>
      <c r="UEA58" s="75"/>
      <c r="UEB58" s="75"/>
      <c r="UEC58" s="75"/>
      <c r="UED58" s="75"/>
      <c r="UEE58" s="75"/>
      <c r="UEF58" s="75"/>
      <c r="UEG58" s="75"/>
      <c r="UEH58" s="75"/>
      <c r="UEI58" s="75"/>
      <c r="UEJ58" s="75"/>
      <c r="UEK58" s="75"/>
      <c r="UEL58" s="75"/>
      <c r="UEM58" s="75"/>
      <c r="UEN58" s="75"/>
      <c r="UEO58" s="75"/>
      <c r="UEP58" s="75"/>
      <c r="UEQ58" s="75"/>
      <c r="UER58" s="75"/>
      <c r="UES58" s="75"/>
      <c r="UET58" s="75"/>
      <c r="UEU58" s="75"/>
      <c r="UEV58" s="75"/>
      <c r="UEW58" s="75"/>
      <c r="UEX58" s="75"/>
      <c r="UEY58" s="75"/>
      <c r="UEZ58" s="75"/>
      <c r="UFA58" s="75"/>
      <c r="UFB58" s="75"/>
      <c r="UFC58" s="75"/>
      <c r="UFD58" s="75"/>
      <c r="UFE58" s="75"/>
      <c r="UFF58" s="75"/>
      <c r="UFG58" s="75"/>
      <c r="UFH58" s="75"/>
      <c r="UFI58" s="75"/>
      <c r="UFJ58" s="75"/>
      <c r="UFK58" s="75"/>
      <c r="UFL58" s="75"/>
      <c r="UFM58" s="75"/>
      <c r="UFN58" s="75"/>
      <c r="UFO58" s="75"/>
      <c r="UFP58" s="75"/>
      <c r="UFQ58" s="75"/>
      <c r="UFR58" s="75"/>
      <c r="UFS58" s="75"/>
      <c r="UFT58" s="75"/>
      <c r="UFU58" s="75"/>
      <c r="UFV58" s="75"/>
      <c r="UFW58" s="75"/>
      <c r="UFX58" s="75"/>
      <c r="UFY58" s="75"/>
      <c r="UFZ58" s="75"/>
      <c r="UGA58" s="75"/>
      <c r="UGB58" s="75"/>
      <c r="UGC58" s="75"/>
      <c r="UGD58" s="75"/>
      <c r="UGE58" s="75"/>
      <c r="UGF58" s="75"/>
      <c r="UGG58" s="75"/>
      <c r="UGH58" s="75"/>
      <c r="UGI58" s="75"/>
      <c r="UGJ58" s="75"/>
      <c r="UGK58" s="75"/>
      <c r="UGL58" s="75"/>
      <c r="UGM58" s="75"/>
      <c r="UGN58" s="75"/>
      <c r="UGO58" s="75"/>
      <c r="UGP58" s="75"/>
      <c r="UGQ58" s="75"/>
      <c r="UGR58" s="75"/>
      <c r="UGS58" s="75"/>
      <c r="UGT58" s="75"/>
      <c r="UGU58" s="75"/>
      <c r="UGV58" s="75"/>
      <c r="UGW58" s="75"/>
      <c r="UGX58" s="75"/>
      <c r="UGY58" s="75"/>
      <c r="UGZ58" s="75"/>
      <c r="UHA58" s="75"/>
      <c r="UHB58" s="75"/>
      <c r="UHC58" s="75"/>
      <c r="UHD58" s="75"/>
      <c r="UHE58" s="75"/>
      <c r="UHF58" s="75"/>
      <c r="UHG58" s="75"/>
      <c r="UHH58" s="75"/>
      <c r="UHI58" s="75"/>
      <c r="UHJ58" s="75"/>
      <c r="UHK58" s="75"/>
      <c r="UHL58" s="75"/>
      <c r="UHM58" s="75"/>
      <c r="UHN58" s="75"/>
      <c r="UHO58" s="75"/>
      <c r="UHP58" s="75"/>
      <c r="UHQ58" s="75"/>
      <c r="UHR58" s="75"/>
      <c r="UHS58" s="75"/>
      <c r="UHT58" s="75"/>
      <c r="UHU58" s="75"/>
      <c r="UHV58" s="75"/>
      <c r="UHW58" s="75"/>
      <c r="UHX58" s="75"/>
      <c r="UHY58" s="75"/>
      <c r="UHZ58" s="75"/>
      <c r="UIA58" s="75"/>
      <c r="UIB58" s="75"/>
      <c r="UIC58" s="75"/>
      <c r="UID58" s="75"/>
      <c r="UIE58" s="75"/>
      <c r="UIF58" s="75"/>
      <c r="UIG58" s="75"/>
      <c r="UIH58" s="75"/>
      <c r="UII58" s="75"/>
      <c r="UIJ58" s="75"/>
      <c r="UIK58" s="75"/>
      <c r="UIL58" s="75"/>
      <c r="UIM58" s="75"/>
      <c r="UIN58" s="75"/>
      <c r="UIO58" s="75"/>
      <c r="UIP58" s="75"/>
      <c r="UIQ58" s="75"/>
      <c r="UIR58" s="75"/>
      <c r="UIS58" s="75"/>
      <c r="UIT58" s="75"/>
      <c r="UIU58" s="75"/>
      <c r="UIV58" s="75"/>
      <c r="UIW58" s="75"/>
      <c r="UIX58" s="75"/>
      <c r="UIY58" s="75"/>
      <c r="UIZ58" s="75"/>
      <c r="UJA58" s="75"/>
      <c r="UJB58" s="75"/>
      <c r="UJC58" s="75"/>
      <c r="UJD58" s="75"/>
      <c r="UJE58" s="75"/>
      <c r="UJF58" s="75"/>
      <c r="UJG58" s="75"/>
      <c r="UJH58" s="75"/>
      <c r="UJI58" s="75"/>
      <c r="UJJ58" s="75"/>
      <c r="UJK58" s="75"/>
      <c r="UJL58" s="75"/>
      <c r="UJM58" s="75"/>
      <c r="UJN58" s="75"/>
      <c r="UJO58" s="75"/>
      <c r="UJP58" s="75"/>
      <c r="UJQ58" s="75"/>
      <c r="UJR58" s="75"/>
      <c r="UJS58" s="75"/>
      <c r="UJT58" s="75"/>
      <c r="UJU58" s="75"/>
      <c r="UJV58" s="75"/>
      <c r="UJW58" s="75"/>
      <c r="UJX58" s="75"/>
      <c r="UJY58" s="75"/>
      <c r="UJZ58" s="75"/>
      <c r="UKA58" s="75"/>
      <c r="UKB58" s="75"/>
      <c r="UKC58" s="75"/>
      <c r="UKD58" s="75"/>
      <c r="UKE58" s="75"/>
      <c r="UKF58" s="75"/>
      <c r="UKG58" s="75"/>
      <c r="UKH58" s="75"/>
      <c r="UKI58" s="75"/>
      <c r="UKJ58" s="75"/>
      <c r="UKK58" s="75"/>
      <c r="UKL58" s="75"/>
      <c r="UKM58" s="75"/>
      <c r="UKN58" s="75"/>
      <c r="UKO58" s="75"/>
      <c r="UKP58" s="75"/>
      <c r="UKQ58" s="75"/>
      <c r="UKR58" s="75"/>
      <c r="UKS58" s="75"/>
      <c r="UKT58" s="75"/>
      <c r="UKU58" s="75"/>
      <c r="UKV58" s="75"/>
      <c r="UKW58" s="75"/>
      <c r="UKX58" s="75"/>
      <c r="UKY58" s="75"/>
      <c r="UKZ58" s="75"/>
      <c r="ULA58" s="75"/>
      <c r="ULB58" s="75"/>
      <c r="ULC58" s="75"/>
      <c r="ULD58" s="75"/>
      <c r="ULE58" s="75"/>
      <c r="ULF58" s="75"/>
      <c r="ULG58" s="75"/>
      <c r="ULH58" s="75"/>
      <c r="ULI58" s="75"/>
      <c r="ULJ58" s="75"/>
      <c r="ULK58" s="75"/>
      <c r="ULL58" s="75"/>
      <c r="ULM58" s="75"/>
      <c r="ULN58" s="75"/>
      <c r="ULO58" s="75"/>
      <c r="ULP58" s="75"/>
      <c r="ULQ58" s="75"/>
      <c r="ULR58" s="75"/>
      <c r="ULS58" s="75"/>
      <c r="ULT58" s="75"/>
      <c r="ULU58" s="75"/>
      <c r="ULV58" s="75"/>
      <c r="ULW58" s="75"/>
      <c r="ULX58" s="75"/>
      <c r="ULY58" s="75"/>
      <c r="ULZ58" s="75"/>
      <c r="UMA58" s="75"/>
      <c r="UMB58" s="75"/>
      <c r="UMC58" s="75"/>
      <c r="UMD58" s="75"/>
      <c r="UME58" s="75"/>
      <c r="UMF58" s="75"/>
      <c r="UMG58" s="75"/>
      <c r="UMH58" s="75"/>
      <c r="UMI58" s="75"/>
      <c r="UMJ58" s="75"/>
      <c r="UMK58" s="75"/>
      <c r="UML58" s="75"/>
      <c r="UMM58" s="75"/>
      <c r="UMN58" s="75"/>
      <c r="UMO58" s="75"/>
      <c r="UMP58" s="75"/>
      <c r="UMQ58" s="75"/>
      <c r="UMR58" s="75"/>
      <c r="UMS58" s="75"/>
      <c r="UMT58" s="75"/>
      <c r="UMU58" s="75"/>
      <c r="UMV58" s="75"/>
      <c r="UMW58" s="75"/>
      <c r="UMX58" s="75"/>
      <c r="UMY58" s="75"/>
      <c r="UMZ58" s="75"/>
      <c r="UNA58" s="75"/>
      <c r="UNB58" s="75"/>
      <c r="UNC58" s="75"/>
      <c r="UND58" s="75"/>
      <c r="UNE58" s="75"/>
      <c r="UNF58" s="75"/>
      <c r="UNG58" s="75"/>
      <c r="UNH58" s="75"/>
      <c r="UNI58" s="75"/>
      <c r="UNJ58" s="75"/>
      <c r="UNK58" s="75"/>
      <c r="UNL58" s="75"/>
      <c r="UNM58" s="75"/>
      <c r="UNN58" s="75"/>
      <c r="UNO58" s="75"/>
      <c r="UNP58" s="75"/>
      <c r="UNQ58" s="75"/>
      <c r="UNR58" s="75"/>
      <c r="UNS58" s="75"/>
      <c r="UNT58" s="75"/>
      <c r="UNU58" s="75"/>
      <c r="UNV58" s="75"/>
      <c r="UNW58" s="75"/>
      <c r="UNX58" s="75"/>
      <c r="UNY58" s="75"/>
      <c r="UNZ58" s="75"/>
      <c r="UOA58" s="75"/>
      <c r="UOB58" s="75"/>
      <c r="UOC58" s="75"/>
      <c r="UOD58" s="75"/>
      <c r="UOE58" s="75"/>
      <c r="UOF58" s="75"/>
      <c r="UOG58" s="75"/>
      <c r="UOH58" s="75"/>
      <c r="UOI58" s="75"/>
      <c r="UOJ58" s="75"/>
      <c r="UOK58" s="75"/>
      <c r="UOL58" s="75"/>
      <c r="UOM58" s="75"/>
      <c r="UON58" s="75"/>
      <c r="UOO58" s="75"/>
      <c r="UOP58" s="75"/>
      <c r="UOQ58" s="75"/>
      <c r="UOR58" s="75"/>
      <c r="UOS58" s="75"/>
      <c r="UOT58" s="75"/>
      <c r="UOU58" s="75"/>
      <c r="UOV58" s="75"/>
      <c r="UOW58" s="75"/>
      <c r="UOX58" s="75"/>
      <c r="UOY58" s="75"/>
      <c r="UOZ58" s="75"/>
      <c r="UPA58" s="75"/>
      <c r="UPB58" s="75"/>
      <c r="UPC58" s="75"/>
      <c r="UPD58" s="75"/>
      <c r="UPE58" s="75"/>
      <c r="UPF58" s="75"/>
      <c r="UPG58" s="75"/>
      <c r="UPH58" s="75"/>
      <c r="UPI58" s="75"/>
      <c r="UPJ58" s="75"/>
      <c r="UPK58" s="75"/>
      <c r="UPL58" s="75"/>
      <c r="UPM58" s="75"/>
      <c r="UPN58" s="75"/>
      <c r="UPO58" s="75"/>
      <c r="UPP58" s="75"/>
      <c r="UPQ58" s="75"/>
      <c r="UPR58" s="75"/>
      <c r="UPS58" s="75"/>
      <c r="UPT58" s="75"/>
      <c r="UPU58" s="75"/>
      <c r="UPV58" s="75"/>
      <c r="UPW58" s="75"/>
      <c r="UPX58" s="75"/>
      <c r="UPY58" s="75"/>
      <c r="UPZ58" s="75"/>
      <c r="UQA58" s="75"/>
      <c r="UQB58" s="75"/>
      <c r="UQC58" s="75"/>
      <c r="UQD58" s="75"/>
      <c r="UQE58" s="75"/>
      <c r="UQF58" s="75"/>
      <c r="UQG58" s="75"/>
      <c r="UQH58" s="75"/>
      <c r="UQI58" s="75"/>
      <c r="UQJ58" s="75"/>
      <c r="UQK58" s="75"/>
      <c r="UQL58" s="75"/>
      <c r="UQM58" s="75"/>
      <c r="UQN58" s="75"/>
      <c r="UQO58" s="75"/>
      <c r="UQP58" s="75"/>
      <c r="UQQ58" s="75"/>
      <c r="UQR58" s="75"/>
      <c r="UQS58" s="75"/>
      <c r="UQT58" s="75"/>
      <c r="UQU58" s="75"/>
      <c r="UQV58" s="75"/>
      <c r="UQW58" s="75"/>
      <c r="UQX58" s="75"/>
      <c r="UQY58" s="75"/>
      <c r="UQZ58" s="75"/>
      <c r="URA58" s="75"/>
      <c r="URB58" s="75"/>
      <c r="URC58" s="75"/>
      <c r="URD58" s="75"/>
      <c r="URE58" s="75"/>
      <c r="URF58" s="75"/>
      <c r="URG58" s="75"/>
      <c r="URH58" s="75"/>
      <c r="URI58" s="75"/>
      <c r="URJ58" s="75"/>
      <c r="URK58" s="75"/>
      <c r="URL58" s="75"/>
      <c r="URM58" s="75"/>
      <c r="URN58" s="75"/>
      <c r="URO58" s="75"/>
      <c r="URP58" s="75"/>
      <c r="URQ58" s="75"/>
      <c r="URR58" s="75"/>
      <c r="URS58" s="75"/>
      <c r="URT58" s="75"/>
      <c r="URU58" s="75"/>
      <c r="URV58" s="75"/>
      <c r="URW58" s="75"/>
      <c r="URX58" s="75"/>
      <c r="URY58" s="75"/>
      <c r="URZ58" s="75"/>
      <c r="USA58" s="75"/>
      <c r="USB58" s="75"/>
      <c r="USC58" s="75"/>
      <c r="USD58" s="75"/>
      <c r="USE58" s="75"/>
      <c r="USF58" s="75"/>
      <c r="USG58" s="75"/>
      <c r="USH58" s="75"/>
      <c r="USI58" s="75"/>
      <c r="USJ58" s="75"/>
      <c r="USK58" s="75"/>
      <c r="USL58" s="75"/>
      <c r="USM58" s="75"/>
      <c r="USN58" s="75"/>
      <c r="USO58" s="75"/>
      <c r="USP58" s="75"/>
      <c r="USQ58" s="75"/>
      <c r="USR58" s="75"/>
      <c r="USS58" s="75"/>
      <c r="UST58" s="75"/>
      <c r="USU58" s="75"/>
      <c r="USV58" s="75"/>
      <c r="USW58" s="75"/>
      <c r="USX58" s="75"/>
      <c r="USY58" s="75"/>
      <c r="USZ58" s="75"/>
      <c r="UTA58" s="75"/>
      <c r="UTB58" s="75"/>
      <c r="UTC58" s="75"/>
      <c r="UTD58" s="75"/>
      <c r="UTE58" s="75"/>
      <c r="UTF58" s="75"/>
      <c r="UTG58" s="75"/>
      <c r="UTH58" s="75"/>
      <c r="UTI58" s="75"/>
      <c r="UTJ58" s="75"/>
      <c r="UTK58" s="75"/>
      <c r="UTL58" s="75"/>
      <c r="UTM58" s="75"/>
      <c r="UTN58" s="75"/>
      <c r="UTO58" s="75"/>
      <c r="UTP58" s="75"/>
      <c r="UTQ58" s="75"/>
      <c r="UTR58" s="75"/>
      <c r="UTS58" s="75"/>
      <c r="UTT58" s="75"/>
      <c r="UTU58" s="75"/>
      <c r="UTV58" s="75"/>
      <c r="UTW58" s="75"/>
      <c r="UTX58" s="75"/>
      <c r="UTY58" s="75"/>
      <c r="UTZ58" s="75"/>
      <c r="UUA58" s="75"/>
      <c r="UUB58" s="75"/>
      <c r="UUC58" s="75"/>
      <c r="UUD58" s="75"/>
      <c r="UUE58" s="75"/>
      <c r="UUF58" s="75"/>
      <c r="UUG58" s="75"/>
      <c r="UUH58" s="75"/>
      <c r="UUI58" s="75"/>
      <c r="UUJ58" s="75"/>
      <c r="UUK58" s="75"/>
      <c r="UUL58" s="75"/>
      <c r="UUM58" s="75"/>
      <c r="UUN58" s="75"/>
      <c r="UUO58" s="75"/>
      <c r="UUP58" s="75"/>
      <c r="UUQ58" s="75"/>
      <c r="UUR58" s="75"/>
      <c r="UUS58" s="75"/>
      <c r="UUT58" s="75"/>
      <c r="UUU58" s="75"/>
      <c r="UUV58" s="75"/>
      <c r="UUW58" s="75"/>
      <c r="UUX58" s="75"/>
      <c r="UUY58" s="75"/>
      <c r="UUZ58" s="75"/>
      <c r="UVA58" s="75"/>
      <c r="UVB58" s="75"/>
      <c r="UVC58" s="75"/>
      <c r="UVD58" s="75"/>
      <c r="UVE58" s="75"/>
      <c r="UVF58" s="75"/>
      <c r="UVG58" s="75"/>
      <c r="UVH58" s="75"/>
      <c r="UVI58" s="75"/>
      <c r="UVJ58" s="75"/>
      <c r="UVK58" s="75"/>
      <c r="UVL58" s="75"/>
      <c r="UVM58" s="75"/>
      <c r="UVN58" s="75"/>
      <c r="UVO58" s="75"/>
      <c r="UVP58" s="75"/>
      <c r="UVQ58" s="75"/>
      <c r="UVR58" s="75"/>
      <c r="UVS58" s="75"/>
      <c r="UVT58" s="75"/>
      <c r="UVU58" s="75"/>
      <c r="UVV58" s="75"/>
      <c r="UVW58" s="75"/>
      <c r="UVX58" s="75"/>
      <c r="UVY58" s="75"/>
      <c r="UVZ58" s="75"/>
      <c r="UWA58" s="75"/>
      <c r="UWB58" s="75"/>
      <c r="UWC58" s="75"/>
      <c r="UWD58" s="75"/>
      <c r="UWE58" s="75"/>
      <c r="UWF58" s="75"/>
      <c r="UWG58" s="75"/>
      <c r="UWH58" s="75"/>
      <c r="UWI58" s="75"/>
      <c r="UWJ58" s="75"/>
      <c r="UWK58" s="75"/>
      <c r="UWL58" s="75"/>
      <c r="UWM58" s="75"/>
      <c r="UWN58" s="75"/>
      <c r="UWO58" s="75"/>
      <c r="UWP58" s="75"/>
      <c r="UWQ58" s="75"/>
      <c r="UWR58" s="75"/>
      <c r="UWS58" s="75"/>
      <c r="UWT58" s="75"/>
      <c r="UWU58" s="75"/>
      <c r="UWV58" s="75"/>
      <c r="UWW58" s="75"/>
      <c r="UWX58" s="75"/>
      <c r="UWY58" s="75"/>
      <c r="UWZ58" s="75"/>
      <c r="UXA58" s="75"/>
      <c r="UXB58" s="75"/>
      <c r="UXC58" s="75"/>
      <c r="UXD58" s="75"/>
      <c r="UXE58" s="75"/>
      <c r="UXF58" s="75"/>
      <c r="UXG58" s="75"/>
      <c r="UXH58" s="75"/>
      <c r="UXI58" s="75"/>
      <c r="UXJ58" s="75"/>
      <c r="UXK58" s="75"/>
      <c r="UXL58" s="75"/>
      <c r="UXM58" s="75"/>
      <c r="UXN58" s="75"/>
      <c r="UXO58" s="75"/>
      <c r="UXP58" s="75"/>
      <c r="UXQ58" s="75"/>
      <c r="UXR58" s="75"/>
      <c r="UXS58" s="75"/>
      <c r="UXT58" s="75"/>
      <c r="UXU58" s="75"/>
      <c r="UXV58" s="75"/>
      <c r="UXW58" s="75"/>
      <c r="UXX58" s="75"/>
      <c r="UXY58" s="75"/>
      <c r="UXZ58" s="75"/>
      <c r="UYA58" s="75"/>
      <c r="UYB58" s="75"/>
      <c r="UYC58" s="75"/>
      <c r="UYD58" s="75"/>
      <c r="UYE58" s="75"/>
      <c r="UYF58" s="75"/>
      <c r="UYG58" s="75"/>
      <c r="UYH58" s="75"/>
      <c r="UYI58" s="75"/>
      <c r="UYJ58" s="75"/>
      <c r="UYK58" s="75"/>
      <c r="UYL58" s="75"/>
      <c r="UYM58" s="75"/>
      <c r="UYN58" s="75"/>
      <c r="UYO58" s="75"/>
      <c r="UYP58" s="75"/>
      <c r="UYQ58" s="75"/>
      <c r="UYR58" s="75"/>
      <c r="UYS58" s="75"/>
      <c r="UYT58" s="75"/>
      <c r="UYU58" s="75"/>
      <c r="UYV58" s="75"/>
      <c r="UYW58" s="75"/>
      <c r="UYX58" s="75"/>
      <c r="UYY58" s="75"/>
      <c r="UYZ58" s="75"/>
      <c r="UZA58" s="75"/>
      <c r="UZB58" s="75"/>
      <c r="UZC58" s="75"/>
      <c r="UZD58" s="75"/>
      <c r="UZE58" s="75"/>
      <c r="UZF58" s="75"/>
      <c r="UZG58" s="75"/>
      <c r="UZH58" s="75"/>
      <c r="UZI58" s="75"/>
      <c r="UZJ58" s="75"/>
      <c r="UZK58" s="75"/>
      <c r="UZL58" s="75"/>
      <c r="UZM58" s="75"/>
      <c r="UZN58" s="75"/>
      <c r="UZO58" s="75"/>
      <c r="UZP58" s="75"/>
      <c r="UZQ58" s="75"/>
      <c r="UZR58" s="75"/>
      <c r="UZS58" s="75"/>
      <c r="UZT58" s="75"/>
      <c r="UZU58" s="75"/>
      <c r="UZV58" s="75"/>
      <c r="UZW58" s="75"/>
      <c r="UZX58" s="75"/>
      <c r="UZY58" s="75"/>
      <c r="UZZ58" s="75"/>
      <c r="VAA58" s="75"/>
      <c r="VAB58" s="75"/>
      <c r="VAC58" s="75"/>
      <c r="VAD58" s="75"/>
      <c r="VAE58" s="75"/>
      <c r="VAF58" s="75"/>
      <c r="VAG58" s="75"/>
      <c r="VAH58" s="75"/>
      <c r="VAI58" s="75"/>
      <c r="VAJ58" s="75"/>
      <c r="VAK58" s="75"/>
      <c r="VAL58" s="75"/>
      <c r="VAM58" s="75"/>
      <c r="VAN58" s="75"/>
      <c r="VAO58" s="75"/>
      <c r="VAP58" s="75"/>
      <c r="VAQ58" s="75"/>
      <c r="VAR58" s="75"/>
      <c r="VAS58" s="75"/>
      <c r="VAT58" s="75"/>
      <c r="VAU58" s="75"/>
      <c r="VAV58" s="75"/>
      <c r="VAW58" s="75"/>
      <c r="VAX58" s="75"/>
      <c r="VAY58" s="75"/>
      <c r="VAZ58" s="75"/>
      <c r="VBA58" s="75"/>
      <c r="VBB58" s="75"/>
      <c r="VBC58" s="75"/>
      <c r="VBD58" s="75"/>
      <c r="VBE58" s="75"/>
      <c r="VBF58" s="75"/>
      <c r="VBG58" s="75"/>
      <c r="VBH58" s="75"/>
      <c r="VBI58" s="75"/>
      <c r="VBJ58" s="75"/>
      <c r="VBK58" s="75"/>
      <c r="VBL58" s="75"/>
      <c r="VBM58" s="75"/>
      <c r="VBN58" s="75"/>
      <c r="VBO58" s="75"/>
      <c r="VBP58" s="75"/>
      <c r="VBQ58" s="75"/>
      <c r="VBR58" s="75"/>
      <c r="VBS58" s="75"/>
      <c r="VBT58" s="75"/>
      <c r="VBU58" s="75"/>
      <c r="VBV58" s="75"/>
      <c r="VBW58" s="75"/>
      <c r="VBX58" s="75"/>
      <c r="VBY58" s="75"/>
      <c r="VBZ58" s="75"/>
      <c r="VCA58" s="75"/>
      <c r="VCB58" s="75"/>
      <c r="VCC58" s="75"/>
      <c r="VCD58" s="75"/>
      <c r="VCE58" s="75"/>
      <c r="VCF58" s="75"/>
      <c r="VCG58" s="75"/>
      <c r="VCH58" s="75"/>
      <c r="VCI58" s="75"/>
      <c r="VCJ58" s="75"/>
      <c r="VCK58" s="75"/>
      <c r="VCL58" s="75"/>
      <c r="VCM58" s="75"/>
      <c r="VCN58" s="75"/>
      <c r="VCO58" s="75"/>
      <c r="VCP58" s="75"/>
      <c r="VCQ58" s="75"/>
      <c r="VCR58" s="75"/>
      <c r="VCS58" s="75"/>
      <c r="VCT58" s="75"/>
      <c r="VCU58" s="75"/>
      <c r="VCV58" s="75"/>
      <c r="VCW58" s="75"/>
      <c r="VCX58" s="75"/>
      <c r="VCY58" s="75"/>
      <c r="VCZ58" s="75"/>
      <c r="VDA58" s="75"/>
      <c r="VDB58" s="75"/>
      <c r="VDC58" s="75"/>
      <c r="VDD58" s="75"/>
      <c r="VDE58" s="75"/>
      <c r="VDF58" s="75"/>
      <c r="VDG58" s="75"/>
      <c r="VDH58" s="75"/>
      <c r="VDI58" s="75"/>
      <c r="VDJ58" s="75"/>
      <c r="VDK58" s="75"/>
      <c r="VDL58" s="75"/>
      <c r="VDM58" s="75"/>
      <c r="VDN58" s="75"/>
      <c r="VDO58" s="75"/>
      <c r="VDP58" s="75"/>
      <c r="VDQ58" s="75"/>
      <c r="VDR58" s="75"/>
      <c r="VDS58" s="75"/>
      <c r="VDT58" s="75"/>
      <c r="VDU58" s="75"/>
      <c r="VDV58" s="75"/>
      <c r="VDW58" s="75"/>
      <c r="VDX58" s="75"/>
      <c r="VDY58" s="75"/>
      <c r="VDZ58" s="75"/>
      <c r="VEA58" s="75"/>
      <c r="VEB58" s="75"/>
      <c r="VEC58" s="75"/>
      <c r="VED58" s="75"/>
      <c r="VEE58" s="75"/>
      <c r="VEF58" s="75"/>
      <c r="VEG58" s="75"/>
      <c r="VEH58" s="75"/>
      <c r="VEI58" s="75"/>
      <c r="VEJ58" s="75"/>
      <c r="VEK58" s="75"/>
      <c r="VEL58" s="75"/>
      <c r="VEM58" s="75"/>
      <c r="VEN58" s="75"/>
      <c r="VEO58" s="75"/>
      <c r="VEP58" s="75"/>
      <c r="VEQ58" s="75"/>
      <c r="VER58" s="75"/>
      <c r="VES58" s="75"/>
      <c r="VET58" s="75"/>
      <c r="VEU58" s="75"/>
      <c r="VEV58" s="75"/>
      <c r="VEW58" s="75"/>
      <c r="VEX58" s="75"/>
      <c r="VEY58" s="75"/>
      <c r="VEZ58" s="75"/>
      <c r="VFA58" s="75"/>
      <c r="VFB58" s="75"/>
      <c r="VFC58" s="75"/>
      <c r="VFD58" s="75"/>
      <c r="VFE58" s="75"/>
      <c r="VFF58" s="75"/>
      <c r="VFG58" s="75"/>
      <c r="VFH58" s="75"/>
      <c r="VFI58" s="75"/>
      <c r="VFJ58" s="75"/>
      <c r="VFK58" s="75"/>
      <c r="VFL58" s="75"/>
      <c r="VFM58" s="75"/>
      <c r="VFN58" s="75"/>
      <c r="VFO58" s="75"/>
      <c r="VFP58" s="75"/>
      <c r="VFQ58" s="75"/>
      <c r="VFR58" s="75"/>
      <c r="VFS58" s="75"/>
      <c r="VFT58" s="75"/>
      <c r="VFU58" s="75"/>
      <c r="VFV58" s="75"/>
      <c r="VFW58" s="75"/>
      <c r="VFX58" s="75"/>
      <c r="VFY58" s="75"/>
      <c r="VFZ58" s="75"/>
      <c r="VGA58" s="75"/>
      <c r="VGB58" s="75"/>
      <c r="VGC58" s="75"/>
      <c r="VGD58" s="75"/>
      <c r="VGE58" s="75"/>
      <c r="VGF58" s="75"/>
      <c r="VGG58" s="75"/>
      <c r="VGH58" s="75"/>
      <c r="VGI58" s="75"/>
      <c r="VGJ58" s="75"/>
      <c r="VGK58" s="75"/>
      <c r="VGL58" s="75"/>
      <c r="VGM58" s="75"/>
      <c r="VGN58" s="75"/>
      <c r="VGO58" s="75"/>
      <c r="VGP58" s="75"/>
      <c r="VGQ58" s="75"/>
      <c r="VGR58" s="75"/>
      <c r="VGS58" s="75"/>
      <c r="VGT58" s="75"/>
      <c r="VGU58" s="75"/>
      <c r="VGV58" s="75"/>
      <c r="VGW58" s="75"/>
      <c r="VGX58" s="75"/>
      <c r="VGY58" s="75"/>
      <c r="VGZ58" s="75"/>
      <c r="VHA58" s="75"/>
      <c r="VHB58" s="75"/>
      <c r="VHC58" s="75"/>
      <c r="VHD58" s="75"/>
      <c r="VHE58" s="75"/>
      <c r="VHF58" s="75"/>
      <c r="VHG58" s="75"/>
      <c r="VHH58" s="75"/>
      <c r="VHI58" s="75"/>
      <c r="VHJ58" s="75"/>
      <c r="VHK58" s="75"/>
      <c r="VHL58" s="75"/>
      <c r="VHM58" s="75"/>
      <c r="VHN58" s="75"/>
      <c r="VHO58" s="75"/>
      <c r="VHP58" s="75"/>
      <c r="VHQ58" s="75"/>
      <c r="VHR58" s="75"/>
      <c r="VHS58" s="75"/>
      <c r="VHT58" s="75"/>
      <c r="VHU58" s="75"/>
      <c r="VHV58" s="75"/>
      <c r="VHW58" s="75"/>
      <c r="VHX58" s="75"/>
      <c r="VHY58" s="75"/>
      <c r="VHZ58" s="75"/>
      <c r="VIA58" s="75"/>
      <c r="VIB58" s="75"/>
      <c r="VIC58" s="75"/>
      <c r="VID58" s="75"/>
      <c r="VIE58" s="75"/>
      <c r="VIF58" s="75"/>
      <c r="VIG58" s="75"/>
      <c r="VIH58" s="75"/>
      <c r="VII58" s="75"/>
      <c r="VIJ58" s="75"/>
      <c r="VIK58" s="75"/>
      <c r="VIL58" s="75"/>
      <c r="VIM58" s="75"/>
      <c r="VIN58" s="75"/>
      <c r="VIO58" s="75"/>
      <c r="VIP58" s="75"/>
      <c r="VIQ58" s="75"/>
      <c r="VIR58" s="75"/>
      <c r="VIS58" s="75"/>
      <c r="VIT58" s="75"/>
      <c r="VIU58" s="75"/>
      <c r="VIV58" s="75"/>
      <c r="VIW58" s="75"/>
      <c r="VIX58" s="75"/>
      <c r="VIY58" s="75"/>
      <c r="VIZ58" s="75"/>
      <c r="VJA58" s="75"/>
      <c r="VJB58" s="75"/>
      <c r="VJC58" s="75"/>
      <c r="VJD58" s="75"/>
      <c r="VJE58" s="75"/>
      <c r="VJF58" s="75"/>
      <c r="VJG58" s="75"/>
      <c r="VJH58" s="75"/>
      <c r="VJI58" s="75"/>
      <c r="VJJ58" s="75"/>
      <c r="VJK58" s="75"/>
      <c r="VJL58" s="75"/>
      <c r="VJM58" s="75"/>
      <c r="VJN58" s="75"/>
      <c r="VJO58" s="75"/>
      <c r="VJP58" s="75"/>
      <c r="VJQ58" s="75"/>
      <c r="VJR58" s="75"/>
      <c r="VJS58" s="75"/>
      <c r="VJT58" s="75"/>
      <c r="VJU58" s="75"/>
      <c r="VJV58" s="75"/>
      <c r="VJW58" s="75"/>
      <c r="VJX58" s="75"/>
      <c r="VJY58" s="75"/>
      <c r="VJZ58" s="75"/>
      <c r="VKA58" s="75"/>
      <c r="VKB58" s="75"/>
      <c r="VKC58" s="75"/>
      <c r="VKD58" s="75"/>
      <c r="VKE58" s="75"/>
      <c r="VKF58" s="75"/>
      <c r="VKG58" s="75"/>
      <c r="VKH58" s="75"/>
      <c r="VKI58" s="75"/>
      <c r="VKJ58" s="75"/>
      <c r="VKK58" s="75"/>
      <c r="VKL58" s="75"/>
      <c r="VKM58" s="75"/>
      <c r="VKN58" s="75"/>
      <c r="VKO58" s="75"/>
      <c r="VKP58" s="75"/>
      <c r="VKQ58" s="75"/>
      <c r="VKR58" s="75"/>
      <c r="VKS58" s="75"/>
      <c r="VKT58" s="75"/>
      <c r="VKU58" s="75"/>
      <c r="VKV58" s="75"/>
      <c r="VKW58" s="75"/>
      <c r="VKX58" s="75"/>
      <c r="VKY58" s="75"/>
      <c r="VKZ58" s="75"/>
      <c r="VLA58" s="75"/>
      <c r="VLB58" s="75"/>
      <c r="VLC58" s="75"/>
      <c r="VLD58" s="75"/>
      <c r="VLE58" s="75"/>
      <c r="VLF58" s="75"/>
      <c r="VLG58" s="75"/>
      <c r="VLH58" s="75"/>
      <c r="VLI58" s="75"/>
      <c r="VLJ58" s="75"/>
      <c r="VLK58" s="75"/>
      <c r="VLL58" s="75"/>
      <c r="VLM58" s="75"/>
      <c r="VLN58" s="75"/>
      <c r="VLO58" s="75"/>
      <c r="VLP58" s="75"/>
      <c r="VLQ58" s="75"/>
      <c r="VLR58" s="75"/>
      <c r="VLS58" s="75"/>
      <c r="VLT58" s="75"/>
      <c r="VLU58" s="75"/>
      <c r="VLV58" s="75"/>
      <c r="VLW58" s="75"/>
      <c r="VLX58" s="75"/>
      <c r="VLY58" s="75"/>
      <c r="VLZ58" s="75"/>
      <c r="VMA58" s="75"/>
      <c r="VMB58" s="75"/>
      <c r="VMC58" s="75"/>
      <c r="VMD58" s="75"/>
      <c r="VME58" s="75"/>
      <c r="VMF58" s="75"/>
      <c r="VMG58" s="75"/>
      <c r="VMH58" s="75"/>
      <c r="VMI58" s="75"/>
      <c r="VMJ58" s="75"/>
      <c r="VMK58" s="75"/>
      <c r="VML58" s="75"/>
      <c r="VMM58" s="75"/>
      <c r="VMN58" s="75"/>
      <c r="VMO58" s="75"/>
      <c r="VMP58" s="75"/>
      <c r="VMQ58" s="75"/>
      <c r="VMR58" s="75"/>
      <c r="VMS58" s="75"/>
      <c r="VMT58" s="75"/>
      <c r="VMU58" s="75"/>
      <c r="VMV58" s="75"/>
      <c r="VMW58" s="75"/>
      <c r="VMX58" s="75"/>
      <c r="VMY58" s="75"/>
      <c r="VMZ58" s="75"/>
      <c r="VNA58" s="75"/>
      <c r="VNB58" s="75"/>
      <c r="VNC58" s="75"/>
      <c r="VND58" s="75"/>
      <c r="VNE58" s="75"/>
      <c r="VNF58" s="75"/>
      <c r="VNG58" s="75"/>
      <c r="VNH58" s="75"/>
      <c r="VNI58" s="75"/>
      <c r="VNJ58" s="75"/>
      <c r="VNK58" s="75"/>
      <c r="VNL58" s="75"/>
      <c r="VNM58" s="75"/>
      <c r="VNN58" s="75"/>
      <c r="VNO58" s="75"/>
      <c r="VNP58" s="75"/>
      <c r="VNQ58" s="75"/>
      <c r="VNR58" s="75"/>
      <c r="VNS58" s="75"/>
      <c r="VNT58" s="75"/>
      <c r="VNU58" s="75"/>
      <c r="VNV58" s="75"/>
      <c r="VNW58" s="75"/>
      <c r="VNX58" s="75"/>
      <c r="VNY58" s="75"/>
      <c r="VNZ58" s="75"/>
      <c r="VOA58" s="75"/>
      <c r="VOB58" s="75"/>
      <c r="VOC58" s="75"/>
      <c r="VOD58" s="75"/>
      <c r="VOE58" s="75"/>
      <c r="VOF58" s="75"/>
      <c r="VOG58" s="75"/>
      <c r="VOH58" s="75"/>
      <c r="VOI58" s="75"/>
      <c r="VOJ58" s="75"/>
      <c r="VOK58" s="75"/>
      <c r="VOL58" s="75"/>
      <c r="VOM58" s="75"/>
      <c r="VON58" s="75"/>
      <c r="VOO58" s="75"/>
      <c r="VOP58" s="75"/>
      <c r="VOQ58" s="75"/>
      <c r="VOR58" s="75"/>
      <c r="VOS58" s="75"/>
      <c r="VOT58" s="75"/>
      <c r="VOU58" s="75"/>
      <c r="VOV58" s="75"/>
      <c r="VOW58" s="75"/>
      <c r="VOX58" s="75"/>
      <c r="VOY58" s="75"/>
      <c r="VOZ58" s="75"/>
      <c r="VPA58" s="75"/>
      <c r="VPB58" s="75"/>
      <c r="VPC58" s="75"/>
      <c r="VPD58" s="75"/>
      <c r="VPE58" s="75"/>
      <c r="VPF58" s="75"/>
      <c r="VPG58" s="75"/>
      <c r="VPH58" s="75"/>
      <c r="VPI58" s="75"/>
      <c r="VPJ58" s="75"/>
      <c r="VPK58" s="75"/>
      <c r="VPL58" s="75"/>
      <c r="VPM58" s="75"/>
      <c r="VPN58" s="75"/>
      <c r="VPO58" s="75"/>
      <c r="VPP58" s="75"/>
      <c r="VPQ58" s="75"/>
      <c r="VPR58" s="75"/>
      <c r="VPS58" s="75"/>
      <c r="VPT58" s="75"/>
      <c r="VPU58" s="75"/>
      <c r="VPV58" s="75"/>
      <c r="VPW58" s="75"/>
      <c r="VPX58" s="75"/>
      <c r="VPY58" s="75"/>
      <c r="VPZ58" s="75"/>
      <c r="VQA58" s="75"/>
      <c r="VQB58" s="75"/>
      <c r="VQC58" s="75"/>
      <c r="VQD58" s="75"/>
      <c r="VQE58" s="75"/>
      <c r="VQF58" s="75"/>
      <c r="VQG58" s="75"/>
      <c r="VQH58" s="75"/>
      <c r="VQI58" s="75"/>
      <c r="VQJ58" s="75"/>
      <c r="VQK58" s="75"/>
      <c r="VQL58" s="75"/>
      <c r="VQM58" s="75"/>
      <c r="VQN58" s="75"/>
      <c r="VQO58" s="75"/>
      <c r="VQP58" s="75"/>
      <c r="VQQ58" s="75"/>
      <c r="VQR58" s="75"/>
      <c r="VQS58" s="75"/>
      <c r="VQT58" s="75"/>
      <c r="VQU58" s="75"/>
      <c r="VQV58" s="75"/>
      <c r="VQW58" s="75"/>
      <c r="VQX58" s="75"/>
      <c r="VQY58" s="75"/>
      <c r="VQZ58" s="75"/>
      <c r="VRA58" s="75"/>
      <c r="VRB58" s="75"/>
      <c r="VRC58" s="75"/>
      <c r="VRD58" s="75"/>
      <c r="VRE58" s="75"/>
      <c r="VRF58" s="75"/>
      <c r="VRG58" s="75"/>
      <c r="VRH58" s="75"/>
      <c r="VRI58" s="75"/>
      <c r="VRJ58" s="75"/>
      <c r="VRK58" s="75"/>
      <c r="VRL58" s="75"/>
      <c r="VRM58" s="75"/>
      <c r="VRN58" s="75"/>
      <c r="VRO58" s="75"/>
      <c r="VRP58" s="75"/>
      <c r="VRQ58" s="75"/>
      <c r="VRR58" s="75"/>
      <c r="VRS58" s="75"/>
      <c r="VRT58" s="75"/>
      <c r="VRU58" s="75"/>
      <c r="VRV58" s="75"/>
      <c r="VRW58" s="75"/>
      <c r="VRX58" s="75"/>
      <c r="VRY58" s="75"/>
      <c r="VRZ58" s="75"/>
      <c r="VSA58" s="75"/>
      <c r="VSB58" s="75"/>
      <c r="VSC58" s="75"/>
      <c r="VSD58" s="75"/>
      <c r="VSE58" s="75"/>
      <c r="VSF58" s="75"/>
      <c r="VSG58" s="75"/>
      <c r="VSH58" s="75"/>
      <c r="VSI58" s="75"/>
      <c r="VSJ58" s="75"/>
      <c r="VSK58" s="75"/>
      <c r="VSL58" s="75"/>
      <c r="VSM58" s="75"/>
      <c r="VSN58" s="75"/>
      <c r="VSO58" s="75"/>
      <c r="VSP58" s="75"/>
      <c r="VSQ58" s="75"/>
      <c r="VSR58" s="75"/>
      <c r="VSS58" s="75"/>
      <c r="VST58" s="75"/>
      <c r="VSU58" s="75"/>
      <c r="VSV58" s="75"/>
      <c r="VSW58" s="75"/>
      <c r="VSX58" s="75"/>
      <c r="VSY58" s="75"/>
      <c r="VSZ58" s="75"/>
      <c r="VTA58" s="75"/>
      <c r="VTB58" s="75"/>
      <c r="VTC58" s="75"/>
      <c r="VTD58" s="75"/>
      <c r="VTE58" s="75"/>
      <c r="VTF58" s="75"/>
      <c r="VTG58" s="75"/>
      <c r="VTH58" s="75"/>
      <c r="VTI58" s="75"/>
      <c r="VTJ58" s="75"/>
      <c r="VTK58" s="75"/>
      <c r="VTL58" s="75"/>
      <c r="VTM58" s="75"/>
      <c r="VTN58" s="75"/>
      <c r="VTO58" s="75"/>
      <c r="VTP58" s="75"/>
      <c r="VTQ58" s="75"/>
      <c r="VTR58" s="75"/>
      <c r="VTS58" s="75"/>
      <c r="VTT58" s="75"/>
      <c r="VTU58" s="75"/>
      <c r="VTV58" s="75"/>
      <c r="VTW58" s="75"/>
      <c r="VTX58" s="75"/>
      <c r="VTY58" s="75"/>
      <c r="VTZ58" s="75"/>
      <c r="VUA58" s="75"/>
      <c r="VUB58" s="75"/>
      <c r="VUC58" s="75"/>
      <c r="VUD58" s="75"/>
      <c r="VUE58" s="75"/>
      <c r="VUF58" s="75"/>
      <c r="VUG58" s="75"/>
      <c r="VUH58" s="75"/>
      <c r="VUI58" s="75"/>
      <c r="VUJ58" s="75"/>
      <c r="VUK58" s="75"/>
      <c r="VUL58" s="75"/>
      <c r="VUM58" s="75"/>
      <c r="VUN58" s="75"/>
      <c r="VUO58" s="75"/>
      <c r="VUP58" s="75"/>
      <c r="VUQ58" s="75"/>
      <c r="VUR58" s="75"/>
      <c r="VUS58" s="75"/>
      <c r="VUT58" s="75"/>
      <c r="VUU58" s="75"/>
      <c r="VUV58" s="75"/>
      <c r="VUW58" s="75"/>
      <c r="VUX58" s="75"/>
      <c r="VUY58" s="75"/>
      <c r="VUZ58" s="75"/>
      <c r="VVA58" s="75"/>
      <c r="VVB58" s="75"/>
      <c r="VVC58" s="75"/>
      <c r="VVD58" s="75"/>
      <c r="VVE58" s="75"/>
      <c r="VVF58" s="75"/>
      <c r="VVG58" s="75"/>
      <c r="VVH58" s="75"/>
      <c r="VVI58" s="75"/>
      <c r="VVJ58" s="75"/>
      <c r="VVK58" s="75"/>
      <c r="VVL58" s="75"/>
      <c r="VVM58" s="75"/>
      <c r="VVN58" s="75"/>
      <c r="VVO58" s="75"/>
      <c r="VVP58" s="75"/>
      <c r="VVQ58" s="75"/>
      <c r="VVR58" s="75"/>
      <c r="VVS58" s="75"/>
      <c r="VVT58" s="75"/>
      <c r="VVU58" s="75"/>
      <c r="VVV58" s="75"/>
      <c r="VVW58" s="75"/>
      <c r="VVX58" s="75"/>
      <c r="VVY58" s="75"/>
      <c r="VVZ58" s="75"/>
      <c r="VWA58" s="75"/>
      <c r="VWB58" s="75"/>
      <c r="VWC58" s="75"/>
      <c r="VWD58" s="75"/>
      <c r="VWE58" s="75"/>
      <c r="VWF58" s="75"/>
      <c r="VWG58" s="75"/>
      <c r="VWH58" s="75"/>
      <c r="VWI58" s="75"/>
      <c r="VWJ58" s="75"/>
      <c r="VWK58" s="75"/>
      <c r="VWL58" s="75"/>
      <c r="VWM58" s="75"/>
      <c r="VWN58" s="75"/>
      <c r="VWO58" s="75"/>
      <c r="VWP58" s="75"/>
      <c r="VWQ58" s="75"/>
      <c r="VWR58" s="75"/>
      <c r="VWS58" s="75"/>
      <c r="VWT58" s="75"/>
      <c r="VWU58" s="75"/>
      <c r="VWV58" s="75"/>
      <c r="VWW58" s="75"/>
      <c r="VWX58" s="75"/>
      <c r="VWY58" s="75"/>
      <c r="VWZ58" s="75"/>
      <c r="VXA58" s="75"/>
      <c r="VXB58" s="75"/>
      <c r="VXC58" s="75"/>
      <c r="VXD58" s="75"/>
      <c r="VXE58" s="75"/>
      <c r="VXF58" s="75"/>
      <c r="VXG58" s="75"/>
      <c r="VXH58" s="75"/>
      <c r="VXI58" s="75"/>
      <c r="VXJ58" s="75"/>
      <c r="VXK58" s="75"/>
      <c r="VXL58" s="75"/>
      <c r="VXM58" s="75"/>
      <c r="VXN58" s="75"/>
      <c r="VXO58" s="75"/>
      <c r="VXP58" s="75"/>
      <c r="VXQ58" s="75"/>
      <c r="VXR58" s="75"/>
      <c r="VXS58" s="75"/>
      <c r="VXT58" s="75"/>
      <c r="VXU58" s="75"/>
      <c r="VXV58" s="75"/>
      <c r="VXW58" s="75"/>
      <c r="VXX58" s="75"/>
      <c r="VXY58" s="75"/>
      <c r="VXZ58" s="75"/>
      <c r="VYA58" s="75"/>
      <c r="VYB58" s="75"/>
      <c r="VYC58" s="75"/>
      <c r="VYD58" s="75"/>
      <c r="VYE58" s="75"/>
      <c r="VYF58" s="75"/>
      <c r="VYG58" s="75"/>
      <c r="VYH58" s="75"/>
      <c r="VYI58" s="75"/>
      <c r="VYJ58" s="75"/>
      <c r="VYK58" s="75"/>
      <c r="VYL58" s="75"/>
      <c r="VYM58" s="75"/>
      <c r="VYN58" s="75"/>
      <c r="VYO58" s="75"/>
      <c r="VYP58" s="75"/>
      <c r="VYQ58" s="75"/>
      <c r="VYR58" s="75"/>
      <c r="VYS58" s="75"/>
      <c r="VYT58" s="75"/>
      <c r="VYU58" s="75"/>
      <c r="VYV58" s="75"/>
      <c r="VYW58" s="75"/>
      <c r="VYX58" s="75"/>
      <c r="VYY58" s="75"/>
      <c r="VYZ58" s="75"/>
      <c r="VZA58" s="75"/>
      <c r="VZB58" s="75"/>
      <c r="VZC58" s="75"/>
      <c r="VZD58" s="75"/>
      <c r="VZE58" s="75"/>
      <c r="VZF58" s="75"/>
      <c r="VZG58" s="75"/>
      <c r="VZH58" s="75"/>
      <c r="VZI58" s="75"/>
      <c r="VZJ58" s="75"/>
      <c r="VZK58" s="75"/>
      <c r="VZL58" s="75"/>
      <c r="VZM58" s="75"/>
      <c r="VZN58" s="75"/>
      <c r="VZO58" s="75"/>
      <c r="VZP58" s="75"/>
      <c r="VZQ58" s="75"/>
      <c r="VZR58" s="75"/>
      <c r="VZS58" s="75"/>
      <c r="VZT58" s="75"/>
      <c r="VZU58" s="75"/>
      <c r="VZV58" s="75"/>
      <c r="VZW58" s="75"/>
      <c r="VZX58" s="75"/>
      <c r="VZY58" s="75"/>
      <c r="VZZ58" s="75"/>
      <c r="WAA58" s="75"/>
      <c r="WAB58" s="75"/>
      <c r="WAC58" s="75"/>
      <c r="WAD58" s="75"/>
      <c r="WAE58" s="75"/>
      <c r="WAF58" s="75"/>
      <c r="WAG58" s="75"/>
      <c r="WAH58" s="75"/>
      <c r="WAI58" s="75"/>
      <c r="WAJ58" s="75"/>
      <c r="WAK58" s="75"/>
      <c r="WAL58" s="75"/>
      <c r="WAM58" s="75"/>
      <c r="WAN58" s="75"/>
      <c r="WAO58" s="75"/>
      <c r="WAP58" s="75"/>
      <c r="WAQ58" s="75"/>
      <c r="WAR58" s="75"/>
      <c r="WAS58" s="75"/>
      <c r="WAT58" s="75"/>
      <c r="WAU58" s="75"/>
      <c r="WAV58" s="75"/>
      <c r="WAW58" s="75"/>
      <c r="WAX58" s="75"/>
      <c r="WAY58" s="75"/>
      <c r="WAZ58" s="75"/>
      <c r="WBA58" s="75"/>
      <c r="WBB58" s="75"/>
      <c r="WBC58" s="75"/>
      <c r="WBD58" s="75"/>
      <c r="WBE58" s="75"/>
      <c r="WBF58" s="75"/>
      <c r="WBG58" s="75"/>
      <c r="WBH58" s="75"/>
      <c r="WBI58" s="75"/>
      <c r="WBJ58" s="75"/>
      <c r="WBK58" s="75"/>
      <c r="WBL58" s="75"/>
      <c r="WBM58" s="75"/>
      <c r="WBN58" s="75"/>
      <c r="WBO58" s="75"/>
      <c r="WBP58" s="75"/>
      <c r="WBQ58" s="75"/>
      <c r="WBR58" s="75"/>
      <c r="WBS58" s="75"/>
      <c r="WBT58" s="75"/>
      <c r="WBU58" s="75"/>
      <c r="WBV58" s="75"/>
      <c r="WBW58" s="75"/>
      <c r="WBX58" s="75"/>
      <c r="WBY58" s="75"/>
      <c r="WBZ58" s="75"/>
      <c r="WCA58" s="75"/>
      <c r="WCB58" s="75"/>
      <c r="WCC58" s="75"/>
      <c r="WCD58" s="75"/>
      <c r="WCE58" s="75"/>
      <c r="WCF58" s="75"/>
      <c r="WCG58" s="75"/>
      <c r="WCH58" s="75"/>
      <c r="WCI58" s="75"/>
      <c r="WCJ58" s="75"/>
      <c r="WCK58" s="75"/>
      <c r="WCL58" s="75"/>
      <c r="WCM58" s="75"/>
      <c r="WCN58" s="75"/>
      <c r="WCO58" s="75"/>
      <c r="WCP58" s="75"/>
      <c r="WCQ58" s="75"/>
      <c r="WCR58" s="75"/>
      <c r="WCS58" s="75"/>
      <c r="WCT58" s="75"/>
      <c r="WCU58" s="75"/>
      <c r="WCV58" s="75"/>
      <c r="WCW58" s="75"/>
      <c r="WCX58" s="75"/>
      <c r="WCY58" s="75"/>
      <c r="WCZ58" s="75"/>
      <c r="WDA58" s="75"/>
      <c r="WDB58" s="75"/>
      <c r="WDC58" s="75"/>
      <c r="WDD58" s="75"/>
      <c r="WDE58" s="75"/>
      <c r="WDF58" s="75"/>
      <c r="WDG58" s="75"/>
      <c r="WDH58" s="75"/>
      <c r="WDI58" s="75"/>
      <c r="WDJ58" s="75"/>
      <c r="WDK58" s="75"/>
      <c r="WDL58" s="75"/>
      <c r="WDM58" s="75"/>
      <c r="WDN58" s="75"/>
      <c r="WDO58" s="75"/>
      <c r="WDP58" s="75"/>
      <c r="WDQ58" s="75"/>
      <c r="WDR58" s="75"/>
      <c r="WDS58" s="75"/>
      <c r="WDT58" s="75"/>
      <c r="WDU58" s="75"/>
      <c r="WDV58" s="75"/>
      <c r="WDW58" s="75"/>
      <c r="WDX58" s="75"/>
      <c r="WDY58" s="75"/>
      <c r="WDZ58" s="75"/>
      <c r="WEA58" s="75"/>
      <c r="WEB58" s="75"/>
      <c r="WEC58" s="75"/>
      <c r="WED58" s="75"/>
      <c r="WEE58" s="75"/>
      <c r="WEF58" s="75"/>
      <c r="WEG58" s="75"/>
      <c r="WEH58" s="75"/>
      <c r="WEI58" s="75"/>
      <c r="WEJ58" s="75"/>
      <c r="WEK58" s="75"/>
      <c r="WEL58" s="75"/>
      <c r="WEM58" s="75"/>
      <c r="WEN58" s="75"/>
      <c r="WEO58" s="75"/>
      <c r="WEP58" s="75"/>
      <c r="WEQ58" s="75"/>
      <c r="WER58" s="75"/>
      <c r="WES58" s="75"/>
      <c r="WET58" s="75"/>
      <c r="WEU58" s="75"/>
      <c r="WEV58" s="75"/>
      <c r="WEW58" s="75"/>
      <c r="WEX58" s="75"/>
      <c r="WEY58" s="75"/>
      <c r="WEZ58" s="75"/>
      <c r="WFA58" s="75"/>
      <c r="WFB58" s="75"/>
      <c r="WFC58" s="75"/>
      <c r="WFD58" s="75"/>
      <c r="WFE58" s="75"/>
      <c r="WFF58" s="75"/>
      <c r="WFG58" s="75"/>
      <c r="WFH58" s="75"/>
      <c r="WFI58" s="75"/>
      <c r="WFJ58" s="75"/>
      <c r="WFK58" s="75"/>
      <c r="WFL58" s="75"/>
      <c r="WFM58" s="75"/>
      <c r="WFN58" s="75"/>
      <c r="WFO58" s="75"/>
      <c r="WFP58" s="75"/>
      <c r="WFQ58" s="75"/>
      <c r="WFR58" s="75"/>
      <c r="WFS58" s="75"/>
      <c r="WFT58" s="75"/>
      <c r="WFU58" s="75"/>
      <c r="WFV58" s="75"/>
      <c r="WFW58" s="75"/>
      <c r="WFX58" s="75"/>
      <c r="WFY58" s="75"/>
      <c r="WFZ58" s="75"/>
      <c r="WGA58" s="75"/>
      <c r="WGB58" s="75"/>
      <c r="WGC58" s="75"/>
      <c r="WGD58" s="75"/>
      <c r="WGE58" s="75"/>
      <c r="WGF58" s="75"/>
      <c r="WGG58" s="75"/>
      <c r="WGH58" s="75"/>
      <c r="WGI58" s="75"/>
      <c r="WGJ58" s="75"/>
      <c r="WGK58" s="75"/>
      <c r="WGL58" s="75"/>
      <c r="WGM58" s="75"/>
      <c r="WGN58" s="75"/>
      <c r="WGO58" s="75"/>
      <c r="WGP58" s="75"/>
      <c r="WGQ58" s="75"/>
      <c r="WGR58" s="75"/>
      <c r="WGS58" s="75"/>
      <c r="WGT58" s="75"/>
      <c r="WGU58" s="75"/>
      <c r="WGV58" s="75"/>
      <c r="WGW58" s="75"/>
      <c r="WGX58" s="75"/>
      <c r="WGY58" s="75"/>
      <c r="WGZ58" s="75"/>
      <c r="WHA58" s="75"/>
      <c r="WHB58" s="75"/>
      <c r="WHC58" s="75"/>
      <c r="WHD58" s="75"/>
      <c r="WHE58" s="75"/>
      <c r="WHF58" s="75"/>
      <c r="WHG58" s="75"/>
      <c r="WHH58" s="75"/>
      <c r="WHI58" s="75"/>
      <c r="WHJ58" s="75"/>
      <c r="WHK58" s="75"/>
      <c r="WHL58" s="75"/>
      <c r="WHM58" s="75"/>
      <c r="WHN58" s="75"/>
      <c r="WHO58" s="75"/>
      <c r="WHP58" s="75"/>
      <c r="WHQ58" s="75"/>
      <c r="WHR58" s="75"/>
      <c r="WHS58" s="75"/>
      <c r="WHT58" s="75"/>
      <c r="WHU58" s="75"/>
      <c r="WHV58" s="75"/>
      <c r="WHW58" s="75"/>
      <c r="WHX58" s="75"/>
      <c r="WHY58" s="75"/>
      <c r="WHZ58" s="75"/>
      <c r="WIA58" s="75"/>
      <c r="WIB58" s="75"/>
      <c r="WIC58" s="75"/>
      <c r="WID58" s="75"/>
      <c r="WIE58" s="75"/>
      <c r="WIF58" s="75"/>
      <c r="WIG58" s="75"/>
      <c r="WIH58" s="75"/>
      <c r="WII58" s="75"/>
      <c r="WIJ58" s="75"/>
      <c r="WIK58" s="75"/>
      <c r="WIL58" s="75"/>
      <c r="WIM58" s="75"/>
      <c r="WIN58" s="75"/>
      <c r="WIO58" s="75"/>
      <c r="WIP58" s="75"/>
      <c r="WIQ58" s="75"/>
      <c r="WIR58" s="75"/>
      <c r="WIS58" s="75"/>
      <c r="WIT58" s="75"/>
      <c r="WIU58" s="75"/>
      <c r="WIV58" s="75"/>
      <c r="WIW58" s="75"/>
      <c r="WIX58" s="75"/>
      <c r="WIY58" s="75"/>
      <c r="WIZ58" s="75"/>
      <c r="WJA58" s="75"/>
      <c r="WJB58" s="75"/>
      <c r="WJC58" s="75"/>
      <c r="WJD58" s="75"/>
      <c r="WJE58" s="75"/>
      <c r="WJF58" s="75"/>
      <c r="WJG58" s="75"/>
      <c r="WJH58" s="75"/>
      <c r="WJI58" s="75"/>
      <c r="WJJ58" s="75"/>
      <c r="WJK58" s="75"/>
      <c r="WJL58" s="75"/>
      <c r="WJM58" s="75"/>
      <c r="WJN58" s="75"/>
      <c r="WJO58" s="75"/>
      <c r="WJP58" s="75"/>
      <c r="WJQ58" s="75"/>
      <c r="WJR58" s="75"/>
      <c r="WJS58" s="75"/>
      <c r="WJT58" s="75"/>
      <c r="WJU58" s="75"/>
      <c r="WJV58" s="75"/>
      <c r="WJW58" s="75"/>
      <c r="WJX58" s="75"/>
      <c r="WJY58" s="75"/>
      <c r="WJZ58" s="75"/>
      <c r="WKA58" s="75"/>
      <c r="WKB58" s="75"/>
      <c r="WKC58" s="75"/>
      <c r="WKD58" s="75"/>
      <c r="WKE58" s="75"/>
      <c r="WKF58" s="75"/>
      <c r="WKG58" s="75"/>
      <c r="WKH58" s="75"/>
      <c r="WKI58" s="75"/>
      <c r="WKJ58" s="75"/>
      <c r="WKK58" s="75"/>
      <c r="WKL58" s="75"/>
      <c r="WKM58" s="75"/>
      <c r="WKN58" s="75"/>
      <c r="WKO58" s="75"/>
      <c r="WKP58" s="75"/>
      <c r="WKQ58" s="75"/>
      <c r="WKR58" s="75"/>
      <c r="WKS58" s="75"/>
      <c r="WKT58" s="75"/>
      <c r="WKU58" s="75"/>
      <c r="WKV58" s="75"/>
      <c r="WKW58" s="75"/>
      <c r="WKX58" s="75"/>
      <c r="WKY58" s="75"/>
      <c r="WKZ58" s="75"/>
      <c r="WLA58" s="75"/>
      <c r="WLB58" s="75"/>
      <c r="WLC58" s="75"/>
      <c r="WLD58" s="75"/>
      <c r="WLE58" s="75"/>
      <c r="WLF58" s="75"/>
      <c r="WLG58" s="75"/>
      <c r="WLH58" s="75"/>
      <c r="WLI58" s="75"/>
      <c r="WLJ58" s="75"/>
      <c r="WLK58" s="75"/>
      <c r="WLL58" s="75"/>
      <c r="WLM58" s="75"/>
      <c r="WLN58" s="75"/>
      <c r="WLO58" s="75"/>
      <c r="WLP58" s="75"/>
      <c r="WLQ58" s="75"/>
      <c r="WLR58" s="75"/>
      <c r="WLS58" s="75"/>
      <c r="WLT58" s="75"/>
      <c r="WLU58" s="75"/>
      <c r="WLV58" s="75"/>
      <c r="WLW58" s="75"/>
      <c r="WLX58" s="75"/>
      <c r="WLY58" s="75"/>
      <c r="WLZ58" s="75"/>
      <c r="WMA58" s="75"/>
      <c r="WMB58" s="75"/>
      <c r="WMC58" s="75"/>
      <c r="WMD58" s="75"/>
      <c r="WME58" s="75"/>
      <c r="WMF58" s="75"/>
      <c r="WMG58" s="75"/>
      <c r="WMH58" s="75"/>
      <c r="WMI58" s="75"/>
      <c r="WMJ58" s="75"/>
      <c r="WMK58" s="75"/>
      <c r="WML58" s="75"/>
      <c r="WMM58" s="75"/>
      <c r="WMN58" s="75"/>
      <c r="WMO58" s="75"/>
      <c r="WMP58" s="75"/>
      <c r="WMQ58" s="75"/>
      <c r="WMR58" s="75"/>
      <c r="WMS58" s="75"/>
      <c r="WMT58" s="75"/>
      <c r="WMU58" s="75"/>
      <c r="WMV58" s="75"/>
      <c r="WMW58" s="75"/>
      <c r="WMX58" s="75"/>
      <c r="WMY58" s="75"/>
      <c r="WMZ58" s="75"/>
      <c r="WNA58" s="75"/>
      <c r="WNB58" s="75"/>
      <c r="WNC58" s="75"/>
      <c r="WND58" s="75"/>
      <c r="WNE58" s="75"/>
      <c r="WNF58" s="75"/>
      <c r="WNG58" s="75"/>
      <c r="WNH58" s="75"/>
      <c r="WNI58" s="75"/>
      <c r="WNJ58" s="75"/>
      <c r="WNK58" s="75"/>
      <c r="WNL58" s="75"/>
      <c r="WNM58" s="75"/>
      <c r="WNN58" s="75"/>
      <c r="WNO58" s="75"/>
      <c r="WNP58" s="75"/>
      <c r="WNQ58" s="75"/>
      <c r="WNR58" s="75"/>
      <c r="WNS58" s="75"/>
      <c r="WNT58" s="75"/>
      <c r="WNU58" s="75"/>
      <c r="WNV58" s="75"/>
      <c r="WNW58" s="75"/>
      <c r="WNX58" s="75"/>
      <c r="WNY58" s="75"/>
      <c r="WNZ58" s="75"/>
      <c r="WOA58" s="75"/>
      <c r="WOB58" s="75"/>
      <c r="WOC58" s="75"/>
      <c r="WOD58" s="75"/>
      <c r="WOE58" s="75"/>
      <c r="WOF58" s="75"/>
      <c r="WOG58" s="75"/>
      <c r="WOH58" s="75"/>
      <c r="WOI58" s="75"/>
      <c r="WOJ58" s="75"/>
      <c r="WOK58" s="75"/>
      <c r="WOL58" s="75"/>
      <c r="WOM58" s="75"/>
      <c r="WON58" s="75"/>
      <c r="WOO58" s="75"/>
      <c r="WOP58" s="75"/>
      <c r="WOQ58" s="75"/>
      <c r="WOR58" s="75"/>
      <c r="WOS58" s="75"/>
      <c r="WOT58" s="75"/>
      <c r="WOU58" s="75"/>
      <c r="WOV58" s="75"/>
      <c r="WOW58" s="75"/>
      <c r="WOX58" s="75"/>
      <c r="WOY58" s="75"/>
      <c r="WOZ58" s="75"/>
      <c r="WPA58" s="75"/>
      <c r="WPB58" s="75"/>
      <c r="WPC58" s="75"/>
      <c r="WPD58" s="75"/>
      <c r="WPE58" s="75"/>
      <c r="WPF58" s="75"/>
      <c r="WPG58" s="75"/>
      <c r="WPH58" s="75"/>
      <c r="WPI58" s="75"/>
      <c r="WPJ58" s="75"/>
      <c r="WPK58" s="75"/>
      <c r="WPL58" s="75"/>
      <c r="WPM58" s="75"/>
      <c r="WPN58" s="75"/>
      <c r="WPO58" s="75"/>
      <c r="WPP58" s="75"/>
      <c r="WPQ58" s="75"/>
      <c r="WPR58" s="75"/>
      <c r="WPS58" s="75"/>
      <c r="WPT58" s="75"/>
      <c r="WPU58" s="75"/>
      <c r="WPV58" s="75"/>
      <c r="WPW58" s="75"/>
      <c r="WPX58" s="75"/>
      <c r="WPY58" s="75"/>
      <c r="WPZ58" s="75"/>
      <c r="WQA58" s="75"/>
      <c r="WQB58" s="75"/>
      <c r="WQC58" s="75"/>
      <c r="WQD58" s="75"/>
      <c r="WQE58" s="75"/>
      <c r="WQF58" s="75"/>
      <c r="WQG58" s="75"/>
      <c r="WQH58" s="75"/>
      <c r="WQI58" s="75"/>
      <c r="WQJ58" s="75"/>
      <c r="WQK58" s="75"/>
      <c r="WQL58" s="75"/>
      <c r="WQM58" s="75"/>
      <c r="WQN58" s="75"/>
      <c r="WQO58" s="75"/>
      <c r="WQP58" s="75"/>
      <c r="WQQ58" s="75"/>
      <c r="WQR58" s="75"/>
      <c r="WQS58" s="75"/>
      <c r="WQT58" s="75"/>
      <c r="WQU58" s="75"/>
      <c r="WQV58" s="75"/>
      <c r="WQW58" s="75"/>
      <c r="WQX58" s="75"/>
      <c r="WQY58" s="75"/>
      <c r="WQZ58" s="75"/>
      <c r="WRA58" s="75"/>
      <c r="WRB58" s="75"/>
      <c r="WRC58" s="75"/>
      <c r="WRD58" s="75"/>
      <c r="WRE58" s="75"/>
      <c r="WRF58" s="75"/>
      <c r="WRG58" s="75"/>
      <c r="WRH58" s="75"/>
      <c r="WRI58" s="75"/>
      <c r="WRJ58" s="75"/>
      <c r="WRK58" s="75"/>
      <c r="WRL58" s="75"/>
      <c r="WRM58" s="75"/>
      <c r="WRN58" s="75"/>
      <c r="WRO58" s="75"/>
      <c r="WRP58" s="75"/>
      <c r="WRQ58" s="75"/>
      <c r="WRR58" s="75"/>
      <c r="WRS58" s="75"/>
      <c r="WRT58" s="75"/>
      <c r="WRU58" s="75"/>
      <c r="WRV58" s="75"/>
      <c r="WRW58" s="75"/>
      <c r="WRX58" s="75"/>
      <c r="WRY58" s="75"/>
      <c r="WRZ58" s="75"/>
      <c r="WSA58" s="75"/>
      <c r="WSB58" s="75"/>
      <c r="WSC58" s="75"/>
      <c r="WSD58" s="75"/>
      <c r="WSE58" s="75"/>
      <c r="WSF58" s="75"/>
      <c r="WSG58" s="75"/>
      <c r="WSH58" s="75"/>
      <c r="WSI58" s="75"/>
      <c r="WSJ58" s="75"/>
      <c r="WSK58" s="75"/>
      <c r="WSL58" s="75"/>
      <c r="WSM58" s="75"/>
      <c r="WSN58" s="75"/>
      <c r="WSO58" s="75"/>
      <c r="WSP58" s="75"/>
      <c r="WSQ58" s="75"/>
      <c r="WSR58" s="75"/>
      <c r="WSS58" s="75"/>
      <c r="WST58" s="75"/>
      <c r="WSU58" s="75"/>
      <c r="WSV58" s="75"/>
      <c r="WSW58" s="75"/>
      <c r="WSX58" s="75"/>
      <c r="WSY58" s="75"/>
      <c r="WSZ58" s="75"/>
      <c r="WTA58" s="75"/>
      <c r="WTB58" s="75"/>
      <c r="WTC58" s="75"/>
      <c r="WTD58" s="75"/>
      <c r="WTE58" s="75"/>
      <c r="WTF58" s="75"/>
      <c r="WTG58" s="75"/>
      <c r="WTH58" s="75"/>
      <c r="WTI58" s="75"/>
      <c r="WTJ58" s="75"/>
      <c r="WTK58" s="75"/>
      <c r="WTL58" s="75"/>
      <c r="WTM58" s="75"/>
      <c r="WTN58" s="75"/>
      <c r="WTO58" s="75"/>
      <c r="WTP58" s="75"/>
      <c r="WTQ58" s="75"/>
      <c r="WTR58" s="75"/>
      <c r="WTS58" s="75"/>
      <c r="WTT58" s="75"/>
      <c r="WTU58" s="75"/>
      <c r="WTV58" s="75"/>
      <c r="WTW58" s="75"/>
      <c r="WTX58" s="75"/>
      <c r="WTY58" s="75"/>
      <c r="WTZ58" s="75"/>
      <c r="WUA58" s="75"/>
      <c r="WUB58" s="75"/>
      <c r="WUC58" s="75"/>
      <c r="WUD58" s="75"/>
      <c r="WUE58" s="75"/>
      <c r="WUF58" s="75"/>
      <c r="WUG58" s="75"/>
      <c r="WUH58" s="75"/>
      <c r="WUI58" s="75"/>
      <c r="WUJ58" s="75"/>
      <c r="WUK58" s="75"/>
      <c r="WUL58" s="75"/>
      <c r="WUM58" s="75"/>
      <c r="WUN58" s="75"/>
      <c r="WUO58" s="75"/>
      <c r="WUP58" s="75"/>
      <c r="WUQ58" s="75"/>
      <c r="WUR58" s="75"/>
      <c r="WUS58" s="75"/>
      <c r="WUT58" s="75"/>
      <c r="WUU58" s="75"/>
      <c r="WUV58" s="75"/>
      <c r="WUW58" s="75"/>
      <c r="WUX58" s="75"/>
      <c r="WUY58" s="75"/>
      <c r="WUZ58" s="75"/>
      <c r="WVA58" s="75"/>
      <c r="WVB58" s="75"/>
      <c r="WVC58" s="75"/>
      <c r="WVD58" s="75"/>
      <c r="WVE58" s="75"/>
      <c r="WVF58" s="75"/>
      <c r="WVG58" s="75"/>
      <c r="WVH58" s="75"/>
      <c r="WVI58" s="75"/>
      <c r="WVJ58" s="75"/>
      <c r="WVK58" s="75"/>
      <c r="WVL58" s="75"/>
      <c r="WVM58" s="75"/>
      <c r="WVN58" s="75"/>
      <c r="WVO58" s="75"/>
      <c r="WVP58" s="75"/>
      <c r="WVQ58" s="75"/>
      <c r="WVR58" s="75"/>
      <c r="WVS58" s="75"/>
      <c r="WVT58" s="75"/>
      <c r="WVU58" s="75"/>
      <c r="WVV58" s="75"/>
      <c r="WVW58" s="75"/>
      <c r="WVX58" s="75"/>
      <c r="WVY58" s="75"/>
      <c r="WVZ58" s="75"/>
      <c r="WWA58" s="75"/>
      <c r="WWB58" s="75"/>
      <c r="WWC58" s="75"/>
      <c r="WWD58" s="75"/>
      <c r="WWE58" s="75"/>
      <c r="WWF58" s="75"/>
      <c r="WWG58" s="75"/>
      <c r="WWH58" s="75"/>
      <c r="WWI58" s="75"/>
      <c r="WWJ58" s="75"/>
      <c r="WWK58" s="75"/>
      <c r="WWL58" s="75"/>
      <c r="WWM58" s="75"/>
      <c r="WWN58" s="75"/>
      <c r="WWO58" s="75"/>
      <c r="WWP58" s="75"/>
      <c r="WWQ58" s="75"/>
      <c r="WWR58" s="75"/>
      <c r="WWS58" s="75"/>
      <c r="WWT58" s="75"/>
      <c r="WWU58" s="75"/>
      <c r="WWV58" s="75"/>
      <c r="WWW58" s="75"/>
      <c r="WWX58" s="75"/>
      <c r="WWY58" s="75"/>
      <c r="WWZ58" s="75"/>
      <c r="WXA58" s="75"/>
      <c r="WXB58" s="75"/>
      <c r="WXC58" s="75"/>
      <c r="WXD58" s="75"/>
      <c r="WXE58" s="75"/>
      <c r="WXF58" s="75"/>
      <c r="WXG58" s="75"/>
      <c r="WXH58" s="75"/>
      <c r="WXI58" s="75"/>
      <c r="WXJ58" s="75"/>
      <c r="WXK58" s="75"/>
      <c r="WXL58" s="75"/>
      <c r="WXM58" s="75"/>
      <c r="WXN58" s="75"/>
      <c r="WXO58" s="75"/>
      <c r="WXP58" s="75"/>
      <c r="WXQ58" s="75"/>
      <c r="WXR58" s="75"/>
      <c r="WXS58" s="75"/>
      <c r="WXT58" s="75"/>
      <c r="WXU58" s="75"/>
      <c r="WXV58" s="75"/>
      <c r="WXW58" s="75"/>
      <c r="WXX58" s="75"/>
      <c r="WXY58" s="75"/>
      <c r="WXZ58" s="75"/>
      <c r="WYA58" s="75"/>
      <c r="WYB58" s="75"/>
      <c r="WYC58" s="75"/>
      <c r="WYD58" s="75"/>
      <c r="WYE58" s="75"/>
      <c r="WYF58" s="75"/>
      <c r="WYG58" s="75"/>
      <c r="WYH58" s="75"/>
      <c r="WYI58" s="75"/>
      <c r="WYJ58" s="75"/>
      <c r="WYK58" s="75"/>
      <c r="WYL58" s="75"/>
      <c r="WYM58" s="75"/>
      <c r="WYN58" s="75"/>
      <c r="WYO58" s="75"/>
      <c r="WYP58" s="75"/>
      <c r="WYQ58" s="75"/>
      <c r="WYR58" s="75"/>
      <c r="WYS58" s="75"/>
      <c r="WYT58" s="75"/>
      <c r="WYU58" s="75"/>
      <c r="WYV58" s="75"/>
      <c r="WYW58" s="75"/>
      <c r="WYX58" s="75"/>
      <c r="WYY58" s="75"/>
      <c r="WYZ58" s="75"/>
      <c r="WZA58" s="75"/>
      <c r="WZB58" s="75"/>
      <c r="WZC58" s="75"/>
      <c r="WZD58" s="75"/>
      <c r="WZE58" s="75"/>
      <c r="WZF58" s="75"/>
      <c r="WZG58" s="75"/>
      <c r="WZH58" s="75"/>
      <c r="WZI58" s="75"/>
      <c r="WZJ58" s="75"/>
      <c r="WZK58" s="75"/>
      <c r="WZL58" s="75"/>
      <c r="WZM58" s="75"/>
      <c r="WZN58" s="75"/>
      <c r="WZO58" s="75"/>
      <c r="WZP58" s="75"/>
      <c r="WZQ58" s="75"/>
      <c r="WZR58" s="75"/>
      <c r="WZS58" s="75"/>
      <c r="WZT58" s="75"/>
      <c r="WZU58" s="75"/>
      <c r="WZV58" s="75"/>
      <c r="WZW58" s="75"/>
      <c r="WZX58" s="75"/>
      <c r="WZY58" s="75"/>
      <c r="WZZ58" s="75"/>
      <c r="XAA58" s="75"/>
      <c r="XAB58" s="75"/>
      <c r="XAC58" s="75"/>
      <c r="XAD58" s="75"/>
      <c r="XAE58" s="75"/>
      <c r="XAF58" s="75"/>
      <c r="XAG58" s="75"/>
      <c r="XAH58" s="75"/>
      <c r="XAI58" s="75"/>
      <c r="XAJ58" s="75"/>
      <c r="XAK58" s="75"/>
      <c r="XAL58" s="75"/>
      <c r="XAM58" s="75"/>
      <c r="XAN58" s="75"/>
      <c r="XAO58" s="75"/>
      <c r="XAP58" s="75"/>
      <c r="XAQ58" s="75"/>
      <c r="XAR58" s="75"/>
      <c r="XAS58" s="75"/>
      <c r="XAT58" s="75"/>
      <c r="XAU58" s="75"/>
      <c r="XAV58" s="75"/>
      <c r="XAW58" s="75"/>
      <c r="XAX58" s="75"/>
      <c r="XAY58" s="75"/>
      <c r="XAZ58" s="75"/>
      <c r="XBA58" s="75"/>
      <c r="XBB58" s="75"/>
      <c r="XBC58" s="75"/>
      <c r="XBD58" s="75"/>
      <c r="XBE58" s="75"/>
      <c r="XBF58" s="75"/>
      <c r="XBG58" s="75"/>
      <c r="XBH58" s="75"/>
      <c r="XBI58" s="75"/>
      <c r="XBJ58" s="75"/>
      <c r="XBK58" s="75"/>
      <c r="XBL58" s="75"/>
      <c r="XBM58" s="75"/>
      <c r="XBN58" s="75"/>
      <c r="XBO58" s="75"/>
      <c r="XBP58" s="75"/>
      <c r="XBQ58" s="75"/>
      <c r="XBR58" s="75"/>
      <c r="XBS58" s="75"/>
      <c r="XBT58" s="75"/>
      <c r="XBU58" s="75"/>
      <c r="XBV58" s="75"/>
      <c r="XBW58" s="75"/>
      <c r="XBX58" s="75"/>
      <c r="XBY58" s="75"/>
      <c r="XBZ58" s="75"/>
      <c r="XCA58" s="75"/>
      <c r="XCB58" s="75"/>
      <c r="XCC58" s="75"/>
      <c r="XCD58" s="75"/>
      <c r="XCE58" s="75"/>
      <c r="XCF58" s="75"/>
      <c r="XCG58" s="75"/>
      <c r="XCH58" s="75"/>
      <c r="XCI58" s="75"/>
      <c r="XCJ58" s="75"/>
      <c r="XCK58" s="75"/>
      <c r="XCL58" s="75"/>
      <c r="XCM58" s="75"/>
      <c r="XCN58" s="75"/>
      <c r="XCO58" s="75"/>
      <c r="XCP58" s="75"/>
      <c r="XCQ58" s="75"/>
      <c r="XCR58" s="75"/>
      <c r="XCS58" s="75"/>
      <c r="XCT58" s="75"/>
      <c r="XCU58" s="75"/>
      <c r="XCV58" s="75"/>
      <c r="XCW58" s="75"/>
      <c r="XCX58" s="75"/>
      <c r="XCY58" s="75"/>
      <c r="XCZ58" s="75"/>
      <c r="XDA58" s="75"/>
      <c r="XDB58" s="75"/>
      <c r="XDC58" s="75"/>
      <c r="XDD58" s="75"/>
      <c r="XDE58" s="75"/>
      <c r="XDF58" s="75"/>
      <c r="XDG58" s="137"/>
      <c r="XDH58" s="137"/>
      <c r="XDI58" s="137"/>
      <c r="XDJ58" s="137"/>
      <c r="XDK58" s="137"/>
      <c r="XDL58" s="137"/>
      <c r="XDM58" s="137"/>
      <c r="XDN58" s="137"/>
      <c r="XDO58" s="137"/>
      <c r="XDP58" s="137"/>
      <c r="XDQ58" s="137"/>
      <c r="XDR58" s="137"/>
      <c r="XDS58" s="137"/>
      <c r="XDT58" s="137"/>
      <c r="XDU58" s="137"/>
      <c r="XDV58" s="137"/>
      <c r="XDW58" s="137"/>
      <c r="XDX58" s="137"/>
      <c r="XDY58" s="137"/>
      <c r="XDZ58" s="137"/>
      <c r="XEA58" s="137"/>
      <c r="XEB58" s="137"/>
      <c r="XEC58" s="137"/>
      <c r="XED58" s="137"/>
      <c r="XEE58" s="137"/>
      <c r="XEF58" s="137"/>
      <c r="XEG58" s="137"/>
      <c r="XEH58" s="137"/>
      <c r="XEI58" s="137"/>
      <c r="XEJ58" s="137"/>
      <c r="XEK58" s="137"/>
      <c r="XEL58" s="137"/>
      <c r="XEM58" s="137"/>
      <c r="XEN58" s="137"/>
      <c r="XEO58" s="137"/>
      <c r="XEP58" s="138"/>
      <c r="XEQ58" s="137"/>
      <c r="XER58" s="137"/>
      <c r="XES58" s="137"/>
      <c r="XET58" s="137"/>
      <c r="XEU58" s="137"/>
      <c r="XEV58" s="137"/>
      <c r="XEW58" s="137"/>
      <c r="XEX58" s="137"/>
      <c r="XEY58" s="137"/>
      <c r="XEZ58" s="137"/>
      <c r="XFA58" s="137"/>
      <c r="XFB58" s="137"/>
      <c r="XFC58" s="137"/>
      <c r="XFD58" s="137"/>
    </row>
    <row r="59" s="2" customFormat="1" ht="23" customHeight="1" spans="1:1024 1025:16384">
      <c r="A59" s="49">
        <v>54</v>
      </c>
      <c r="B59" s="49" t="s">
        <v>434</v>
      </c>
      <c r="C59" s="120" t="s">
        <v>434</v>
      </c>
      <c r="D59" s="79"/>
      <c r="E59" s="51" t="s">
        <v>447</v>
      </c>
      <c r="F59" s="50" t="s">
        <v>372</v>
      </c>
      <c r="G59" s="52" t="s">
        <v>448</v>
      </c>
      <c r="H59" s="53">
        <v>12</v>
      </c>
      <c r="I59" s="54" t="s">
        <v>266</v>
      </c>
      <c r="J59" s="73">
        <f t="shared" si="0"/>
        <v>1080</v>
      </c>
      <c r="K59" s="55">
        <v>90</v>
      </c>
      <c r="L59" s="58">
        <f t="shared" si="1"/>
        <v>1188</v>
      </c>
      <c r="M59" s="73">
        <v>99</v>
      </c>
      <c r="N59" s="56">
        <f t="shared" si="2"/>
        <v>0.0909090909090909</v>
      </c>
      <c r="O59" s="55">
        <v>499</v>
      </c>
      <c r="P59" s="56">
        <f t="shared" si="3"/>
        <v>0.801603206412826</v>
      </c>
      <c r="Q59" s="62"/>
      <c r="R59" s="140" t="s">
        <v>446</v>
      </c>
      <c r="XDG59" s="81"/>
      <c r="XDH59" s="81"/>
      <c r="XDI59" s="81"/>
      <c r="XDJ59" s="81"/>
      <c r="XDK59" s="81"/>
      <c r="XDL59" s="81"/>
      <c r="XDM59" s="81"/>
      <c r="XDN59" s="81"/>
      <c r="XDO59" s="81"/>
      <c r="XDP59" s="81"/>
      <c r="XDQ59" s="81"/>
      <c r="XDR59" s="81"/>
      <c r="XDS59" s="81"/>
      <c r="XDT59" s="81"/>
      <c r="XDU59" s="81"/>
      <c r="XDV59" s="81"/>
      <c r="XDW59" s="81"/>
      <c r="XDX59" s="81"/>
      <c r="XDY59" s="81"/>
      <c r="XDZ59" s="81"/>
      <c r="XEA59" s="81"/>
      <c r="XEB59" s="81"/>
      <c r="XEC59" s="81"/>
      <c r="XED59" s="81"/>
      <c r="XEE59" s="81"/>
      <c r="XEF59" s="81"/>
      <c r="XEG59" s="81"/>
      <c r="XEH59" s="81"/>
      <c r="XEI59" s="81"/>
      <c r="XEJ59" s="81"/>
      <c r="XEK59" s="81"/>
      <c r="XEL59" s="81"/>
      <c r="XEM59" s="81"/>
      <c r="XEN59" s="81"/>
      <c r="XEO59" s="81"/>
      <c r="XEP59" s="82"/>
      <c r="XEQ59" s="81"/>
      <c r="XER59" s="81"/>
      <c r="XES59" s="81"/>
      <c r="XET59" s="81"/>
      <c r="XEU59" s="81"/>
      <c r="XEV59" s="81"/>
      <c r="XEW59" s="81"/>
      <c r="XEX59" s="81"/>
      <c r="XEY59" s="81"/>
      <c r="XEZ59" s="81"/>
      <c r="XFA59" s="81"/>
      <c r="XFB59" s="81"/>
      <c r="XFC59" s="81"/>
      <c r="XFD59" s="81"/>
    </row>
    <row r="60" s="2" customFormat="1" ht="23" customHeight="1" spans="1:1024 1025:16384">
      <c r="A60" s="49">
        <v>55</v>
      </c>
      <c r="B60" s="49" t="s">
        <v>434</v>
      </c>
      <c r="C60" s="120" t="s">
        <v>434</v>
      </c>
      <c r="D60" s="79"/>
      <c r="E60" s="51" t="s">
        <v>449</v>
      </c>
      <c r="F60" s="50" t="s">
        <v>372</v>
      </c>
      <c r="G60" s="52" t="s">
        <v>450</v>
      </c>
      <c r="H60" s="53">
        <v>12</v>
      </c>
      <c r="I60" s="54" t="s">
        <v>266</v>
      </c>
      <c r="J60" s="73">
        <f t="shared" si="0"/>
        <v>1020</v>
      </c>
      <c r="K60" s="55">
        <v>85</v>
      </c>
      <c r="L60" s="58">
        <f t="shared" si="1"/>
        <v>1188</v>
      </c>
      <c r="M60" s="73">
        <v>99</v>
      </c>
      <c r="N60" s="56">
        <f t="shared" si="2"/>
        <v>0.141414141414141</v>
      </c>
      <c r="O60" s="55">
        <v>459</v>
      </c>
      <c r="P60" s="56">
        <f t="shared" si="3"/>
        <v>0.784313725490196</v>
      </c>
      <c r="Q60" s="62"/>
      <c r="R60" s="140" t="s">
        <v>446</v>
      </c>
      <c r="XDG60" s="81"/>
      <c r="XDH60" s="81"/>
      <c r="XDI60" s="81"/>
      <c r="XDJ60" s="81"/>
      <c r="XDK60" s="81"/>
      <c r="XDL60" s="81"/>
      <c r="XDM60" s="81"/>
      <c r="XDN60" s="81"/>
      <c r="XDO60" s="81"/>
      <c r="XDP60" s="81"/>
      <c r="XDQ60" s="81"/>
      <c r="XDR60" s="81"/>
      <c r="XDS60" s="81"/>
      <c r="XDT60" s="81"/>
      <c r="XDU60" s="81"/>
      <c r="XDV60" s="81"/>
      <c r="XDW60" s="81"/>
      <c r="XDX60" s="81"/>
      <c r="XDY60" s="81"/>
      <c r="XDZ60" s="81"/>
      <c r="XEA60" s="81"/>
      <c r="XEB60" s="81"/>
      <c r="XEC60" s="81"/>
      <c r="XED60" s="81"/>
      <c r="XEE60" s="81"/>
      <c r="XEF60" s="81"/>
      <c r="XEG60" s="81"/>
      <c r="XEH60" s="81"/>
      <c r="XEI60" s="81"/>
      <c r="XEJ60" s="81"/>
      <c r="XEK60" s="81"/>
      <c r="XEL60" s="81"/>
      <c r="XEM60" s="81"/>
      <c r="XEN60" s="81"/>
      <c r="XEO60" s="81"/>
      <c r="XEP60" s="82"/>
      <c r="XEQ60" s="81"/>
      <c r="XER60" s="81"/>
      <c r="XES60" s="81"/>
      <c r="XET60" s="81"/>
      <c r="XEU60" s="81"/>
      <c r="XEV60" s="81"/>
      <c r="XEW60" s="81"/>
      <c r="XEX60" s="81"/>
      <c r="XEY60" s="81"/>
      <c r="XEZ60" s="81"/>
      <c r="XFA60" s="81"/>
      <c r="XFB60" s="81"/>
      <c r="XFC60" s="81"/>
      <c r="XFD60" s="81"/>
    </row>
    <row r="61" s="2" customFormat="1" ht="23" customHeight="1" spans="1:1024 1025:16384">
      <c r="A61" s="49">
        <v>56</v>
      </c>
      <c r="B61" s="49" t="s">
        <v>434</v>
      </c>
      <c r="C61" s="120" t="s">
        <v>434</v>
      </c>
      <c r="D61" s="79"/>
      <c r="E61" s="51" t="s">
        <v>451</v>
      </c>
      <c r="F61" s="50" t="s">
        <v>372</v>
      </c>
      <c r="G61" s="52" t="s">
        <v>452</v>
      </c>
      <c r="H61" s="53">
        <v>76</v>
      </c>
      <c r="I61" s="54" t="s">
        <v>266</v>
      </c>
      <c r="J61" s="73">
        <f t="shared" si="0"/>
        <v>410.4</v>
      </c>
      <c r="K61" s="55">
        <v>5.4</v>
      </c>
      <c r="L61" s="58">
        <f t="shared" si="1"/>
        <v>494</v>
      </c>
      <c r="M61" s="73">
        <v>6.5</v>
      </c>
      <c r="N61" s="56">
        <f t="shared" si="2"/>
        <v>0.169230769230769</v>
      </c>
      <c r="O61" s="55">
        <v>48</v>
      </c>
      <c r="P61" s="56">
        <f t="shared" si="3"/>
        <v>0.864583333333333</v>
      </c>
      <c r="Q61" s="62"/>
      <c r="R61" s="140"/>
      <c r="XDG61" s="81"/>
      <c r="XDH61" s="81"/>
      <c r="XDI61" s="81"/>
      <c r="XDJ61" s="81"/>
      <c r="XDK61" s="81"/>
      <c r="XDL61" s="81"/>
      <c r="XDM61" s="81"/>
      <c r="XDN61" s="81"/>
      <c r="XDO61" s="81"/>
      <c r="XDP61" s="81"/>
      <c r="XDQ61" s="81"/>
      <c r="XDR61" s="81"/>
      <c r="XDS61" s="81"/>
      <c r="XDT61" s="81"/>
      <c r="XDU61" s="81"/>
      <c r="XDV61" s="81"/>
      <c r="XDW61" s="81"/>
      <c r="XDX61" s="81"/>
      <c r="XDY61" s="81"/>
      <c r="XDZ61" s="81"/>
      <c r="XEA61" s="81"/>
      <c r="XEB61" s="81"/>
      <c r="XEC61" s="81"/>
      <c r="XED61" s="81"/>
      <c r="XEE61" s="81"/>
      <c r="XEF61" s="81"/>
      <c r="XEG61" s="81"/>
      <c r="XEH61" s="81"/>
      <c r="XEI61" s="81"/>
      <c r="XEJ61" s="81"/>
      <c r="XEK61" s="81"/>
      <c r="XEL61" s="81"/>
      <c r="XEM61" s="81"/>
      <c r="XEN61" s="81"/>
      <c r="XEO61" s="81"/>
      <c r="XEP61" s="82"/>
      <c r="XEQ61" s="81"/>
      <c r="XER61" s="81"/>
      <c r="XES61" s="81"/>
      <c r="XET61" s="81"/>
      <c r="XEU61" s="81"/>
      <c r="XEV61" s="81"/>
      <c r="XEW61" s="81"/>
      <c r="XEX61" s="81"/>
      <c r="XEY61" s="81"/>
      <c r="XEZ61" s="81"/>
      <c r="XFA61" s="81"/>
      <c r="XFB61" s="81"/>
      <c r="XFC61" s="81"/>
      <c r="XFD61" s="81"/>
    </row>
    <row r="62" s="2" customFormat="1" ht="23" customHeight="1" spans="1:1024 1025:16384">
      <c r="A62" s="49">
        <v>57</v>
      </c>
      <c r="B62" s="49" t="s">
        <v>434</v>
      </c>
      <c r="C62" s="120" t="s">
        <v>434</v>
      </c>
      <c r="D62" s="79"/>
      <c r="E62" s="51" t="s">
        <v>453</v>
      </c>
      <c r="F62" s="50" t="s">
        <v>372</v>
      </c>
      <c r="G62" s="52" t="s">
        <v>454</v>
      </c>
      <c r="H62" s="53">
        <v>18</v>
      </c>
      <c r="I62" s="54" t="s">
        <v>266</v>
      </c>
      <c r="J62" s="73">
        <f t="shared" si="0"/>
        <v>1641.6</v>
      </c>
      <c r="K62" s="55">
        <v>91.2</v>
      </c>
      <c r="L62" s="58">
        <f t="shared" si="1"/>
        <v>1980</v>
      </c>
      <c r="M62" s="73">
        <v>110</v>
      </c>
      <c r="N62" s="56">
        <f t="shared" si="2"/>
        <v>0.170909090909091</v>
      </c>
      <c r="O62" s="55">
        <v>228</v>
      </c>
      <c r="P62" s="56">
        <f t="shared" si="3"/>
        <v>0.517543859649123</v>
      </c>
      <c r="Q62" s="62"/>
      <c r="R62" s="140"/>
      <c r="XDG62" s="81"/>
      <c r="XDH62" s="81"/>
      <c r="XDI62" s="81"/>
      <c r="XDJ62" s="81"/>
      <c r="XDK62" s="81"/>
      <c r="XDL62" s="81"/>
      <c r="XDM62" s="81"/>
      <c r="XDN62" s="81"/>
      <c r="XDO62" s="81"/>
      <c r="XDP62" s="81"/>
      <c r="XDQ62" s="81"/>
      <c r="XDR62" s="81"/>
      <c r="XDS62" s="81"/>
      <c r="XDT62" s="81"/>
      <c r="XDU62" s="81"/>
      <c r="XDV62" s="81"/>
      <c r="XDW62" s="81"/>
      <c r="XDX62" s="81"/>
      <c r="XDY62" s="81"/>
      <c r="XDZ62" s="81"/>
      <c r="XEA62" s="81"/>
      <c r="XEB62" s="81"/>
      <c r="XEC62" s="81"/>
      <c r="XED62" s="81"/>
      <c r="XEE62" s="81"/>
      <c r="XEF62" s="81"/>
      <c r="XEG62" s="81"/>
      <c r="XEH62" s="81"/>
      <c r="XEI62" s="81"/>
      <c r="XEJ62" s="81"/>
      <c r="XEK62" s="81"/>
      <c r="XEL62" s="81"/>
      <c r="XEM62" s="81"/>
      <c r="XEN62" s="81"/>
      <c r="XEO62" s="81"/>
      <c r="XEP62" s="82"/>
      <c r="XEQ62" s="81"/>
      <c r="XER62" s="81"/>
      <c r="XES62" s="81"/>
      <c r="XET62" s="81"/>
      <c r="XEU62" s="81"/>
      <c r="XEV62" s="81"/>
      <c r="XEW62" s="81"/>
      <c r="XEX62" s="81"/>
      <c r="XEY62" s="81"/>
      <c r="XEZ62" s="81"/>
      <c r="XFA62" s="81"/>
      <c r="XFB62" s="81"/>
      <c r="XFC62" s="81"/>
      <c r="XFD62" s="81"/>
    </row>
    <row r="63" s="2" customFormat="1" ht="23" customHeight="1" spans="1:1024 1025:16384">
      <c r="A63" s="49">
        <v>58</v>
      </c>
      <c r="B63" s="49" t="s">
        <v>434</v>
      </c>
      <c r="C63" s="120" t="s">
        <v>434</v>
      </c>
      <c r="D63" s="79"/>
      <c r="E63" s="51" t="s">
        <v>455</v>
      </c>
      <c r="F63" s="50" t="s">
        <v>372</v>
      </c>
      <c r="G63" s="52" t="s">
        <v>454</v>
      </c>
      <c r="H63" s="53">
        <v>18</v>
      </c>
      <c r="I63" s="54" t="s">
        <v>266</v>
      </c>
      <c r="J63" s="73">
        <f t="shared" si="0"/>
        <v>1641.6</v>
      </c>
      <c r="K63" s="55">
        <v>91.2</v>
      </c>
      <c r="L63" s="58">
        <f t="shared" si="1"/>
        <v>1980</v>
      </c>
      <c r="M63" s="73">
        <v>110</v>
      </c>
      <c r="N63" s="56">
        <f t="shared" si="2"/>
        <v>0.170909090909091</v>
      </c>
      <c r="O63" s="55">
        <v>228</v>
      </c>
      <c r="P63" s="56">
        <f t="shared" si="3"/>
        <v>0.517543859649123</v>
      </c>
      <c r="Q63" s="62"/>
      <c r="R63" s="140"/>
      <c r="XDG63" s="81"/>
      <c r="XDH63" s="81"/>
      <c r="XDI63" s="81"/>
      <c r="XDJ63" s="81"/>
      <c r="XDK63" s="81"/>
      <c r="XDL63" s="81"/>
      <c r="XDM63" s="81"/>
      <c r="XDN63" s="81"/>
      <c r="XDO63" s="81"/>
      <c r="XDP63" s="81"/>
      <c r="XDQ63" s="81"/>
      <c r="XDR63" s="81"/>
      <c r="XDS63" s="81"/>
      <c r="XDT63" s="81"/>
      <c r="XDU63" s="81"/>
      <c r="XDV63" s="81"/>
      <c r="XDW63" s="81"/>
      <c r="XDX63" s="81"/>
      <c r="XDY63" s="81"/>
      <c r="XDZ63" s="81"/>
      <c r="XEA63" s="81"/>
      <c r="XEB63" s="81"/>
      <c r="XEC63" s="81"/>
      <c r="XED63" s="81"/>
      <c r="XEE63" s="81"/>
      <c r="XEF63" s="81"/>
      <c r="XEG63" s="81"/>
      <c r="XEH63" s="81"/>
      <c r="XEI63" s="81"/>
      <c r="XEJ63" s="81"/>
      <c r="XEK63" s="81"/>
      <c r="XEL63" s="81"/>
      <c r="XEM63" s="81"/>
      <c r="XEN63" s="81"/>
      <c r="XEO63" s="81"/>
      <c r="XEP63" s="82"/>
      <c r="XEQ63" s="81"/>
      <c r="XER63" s="81"/>
      <c r="XES63" s="81"/>
      <c r="XET63" s="81"/>
      <c r="XEU63" s="81"/>
      <c r="XEV63" s="81"/>
      <c r="XEW63" s="81"/>
      <c r="XEX63" s="81"/>
      <c r="XEY63" s="81"/>
      <c r="XEZ63" s="81"/>
      <c r="XFA63" s="81"/>
      <c r="XFB63" s="81"/>
      <c r="XFC63" s="81"/>
      <c r="XFD63" s="81"/>
    </row>
    <row r="64" s="2" customFormat="1" ht="23" customHeight="1" spans="1:1024 1025:16384">
      <c r="A64" s="49">
        <v>59</v>
      </c>
      <c r="B64" s="49" t="s">
        <v>434</v>
      </c>
      <c r="C64" s="120" t="s">
        <v>434</v>
      </c>
      <c r="D64" s="79"/>
      <c r="E64" s="51" t="s">
        <v>456</v>
      </c>
      <c r="F64" s="50" t="s">
        <v>372</v>
      </c>
      <c r="G64" s="52" t="s">
        <v>454</v>
      </c>
      <c r="H64" s="53">
        <v>16</v>
      </c>
      <c r="I64" s="54" t="s">
        <v>266</v>
      </c>
      <c r="J64" s="73">
        <f t="shared" si="0"/>
        <v>2163.2</v>
      </c>
      <c r="K64" s="55">
        <v>135.2</v>
      </c>
      <c r="L64" s="58">
        <f t="shared" si="1"/>
        <v>2608</v>
      </c>
      <c r="M64" s="73">
        <v>163</v>
      </c>
      <c r="N64" s="56">
        <f t="shared" si="2"/>
        <v>0.170552147239264</v>
      </c>
      <c r="O64" s="55">
        <v>338</v>
      </c>
      <c r="P64" s="56">
        <f t="shared" si="3"/>
        <v>0.517751479289941</v>
      </c>
      <c r="Q64" s="62"/>
      <c r="R64" s="140"/>
      <c r="XDG64" s="81"/>
      <c r="XDH64" s="81"/>
      <c r="XDI64" s="81"/>
      <c r="XDJ64" s="81"/>
      <c r="XDK64" s="81"/>
      <c r="XDL64" s="81"/>
      <c r="XDM64" s="81"/>
      <c r="XDN64" s="81"/>
      <c r="XDO64" s="81"/>
      <c r="XDP64" s="81"/>
      <c r="XDQ64" s="81"/>
      <c r="XDR64" s="81"/>
      <c r="XDS64" s="81"/>
      <c r="XDT64" s="81"/>
      <c r="XDU64" s="81"/>
      <c r="XDV64" s="81"/>
      <c r="XDW64" s="81"/>
      <c r="XDX64" s="81"/>
      <c r="XDY64" s="81"/>
      <c r="XDZ64" s="81"/>
      <c r="XEA64" s="81"/>
      <c r="XEB64" s="81"/>
      <c r="XEC64" s="81"/>
      <c r="XED64" s="81"/>
      <c r="XEE64" s="81"/>
      <c r="XEF64" s="81"/>
      <c r="XEG64" s="81"/>
      <c r="XEH64" s="81"/>
      <c r="XEI64" s="81"/>
      <c r="XEJ64" s="81"/>
      <c r="XEK64" s="81"/>
      <c r="XEL64" s="81"/>
      <c r="XEM64" s="81"/>
      <c r="XEN64" s="81"/>
      <c r="XEO64" s="81"/>
      <c r="XEP64" s="82"/>
      <c r="XEQ64" s="81"/>
      <c r="XER64" s="81"/>
      <c r="XES64" s="81"/>
      <c r="XET64" s="81"/>
      <c r="XEU64" s="81"/>
      <c r="XEV64" s="81"/>
      <c r="XEW64" s="81"/>
      <c r="XEX64" s="81"/>
      <c r="XEY64" s="81"/>
      <c r="XEZ64" s="81"/>
      <c r="XFA64" s="81"/>
      <c r="XFB64" s="81"/>
      <c r="XFC64" s="81"/>
      <c r="XFD64" s="81"/>
    </row>
    <row r="65" s="2" customFormat="1" ht="23" customHeight="1" spans="1:1024 1025:16384">
      <c r="A65" s="49">
        <v>60</v>
      </c>
      <c r="B65" s="49" t="s">
        <v>434</v>
      </c>
      <c r="C65" s="120" t="s">
        <v>434</v>
      </c>
      <c r="D65" s="79"/>
      <c r="E65" s="51" t="s">
        <v>456</v>
      </c>
      <c r="F65" s="50" t="s">
        <v>372</v>
      </c>
      <c r="G65" s="52" t="s">
        <v>454</v>
      </c>
      <c r="H65" s="53">
        <v>10</v>
      </c>
      <c r="I65" s="54" t="s">
        <v>266</v>
      </c>
      <c r="J65" s="73">
        <f t="shared" si="0"/>
        <v>2752</v>
      </c>
      <c r="K65" s="55">
        <v>275.2</v>
      </c>
      <c r="L65" s="58">
        <f t="shared" si="1"/>
        <v>3310</v>
      </c>
      <c r="M65" s="73">
        <v>331</v>
      </c>
      <c r="N65" s="56">
        <f t="shared" si="2"/>
        <v>0.168580060422961</v>
      </c>
      <c r="O65" s="55">
        <v>688</v>
      </c>
      <c r="P65" s="56">
        <f t="shared" si="3"/>
        <v>0.518895348837209</v>
      </c>
      <c r="Q65" s="62"/>
      <c r="R65" s="140"/>
      <c r="XDG65" s="81"/>
      <c r="XDH65" s="81"/>
      <c r="XDI65" s="81"/>
      <c r="XDJ65" s="81"/>
      <c r="XDK65" s="81"/>
      <c r="XDL65" s="81"/>
      <c r="XDM65" s="81"/>
      <c r="XDN65" s="81"/>
      <c r="XDO65" s="81"/>
      <c r="XDP65" s="81"/>
      <c r="XDQ65" s="81"/>
      <c r="XDR65" s="81"/>
      <c r="XDS65" s="81"/>
      <c r="XDT65" s="81"/>
      <c r="XDU65" s="81"/>
      <c r="XDV65" s="81"/>
      <c r="XDW65" s="81"/>
      <c r="XDX65" s="81"/>
      <c r="XDY65" s="81"/>
      <c r="XDZ65" s="81"/>
      <c r="XEA65" s="81"/>
      <c r="XEB65" s="81"/>
      <c r="XEC65" s="81"/>
      <c r="XED65" s="81"/>
      <c r="XEE65" s="81"/>
      <c r="XEF65" s="81"/>
      <c r="XEG65" s="81"/>
      <c r="XEH65" s="81"/>
      <c r="XEI65" s="81"/>
      <c r="XEJ65" s="81"/>
      <c r="XEK65" s="81"/>
      <c r="XEL65" s="81"/>
      <c r="XEM65" s="81"/>
      <c r="XEN65" s="81"/>
      <c r="XEO65" s="81"/>
      <c r="XEP65" s="82"/>
      <c r="XEQ65" s="81"/>
      <c r="XER65" s="81"/>
      <c r="XES65" s="81"/>
      <c r="XET65" s="81"/>
      <c r="XEU65" s="81"/>
      <c r="XEV65" s="81"/>
      <c r="XEW65" s="81"/>
      <c r="XEX65" s="81"/>
      <c r="XEY65" s="81"/>
      <c r="XEZ65" s="81"/>
      <c r="XFA65" s="81"/>
      <c r="XFB65" s="81"/>
      <c r="XFC65" s="81"/>
      <c r="XFD65" s="81"/>
    </row>
    <row r="66" s="78" customFormat="1" ht="23" customHeight="1" spans="1:1024 1025:16384">
      <c r="A66" s="49">
        <v>61</v>
      </c>
      <c r="B66" s="123" t="s">
        <v>434</v>
      </c>
      <c r="C66" s="124" t="s">
        <v>434</v>
      </c>
      <c r="D66" s="147"/>
      <c r="E66" s="126" t="s">
        <v>457</v>
      </c>
      <c r="F66" s="125" t="s">
        <v>372</v>
      </c>
      <c r="G66" s="127" t="s">
        <v>458</v>
      </c>
      <c r="H66" s="128">
        <v>36</v>
      </c>
      <c r="I66" s="129" t="s">
        <v>266</v>
      </c>
      <c r="J66" s="148">
        <f t="shared" si="0"/>
        <v>7164</v>
      </c>
      <c r="K66" s="131">
        <v>199</v>
      </c>
      <c r="L66" s="130">
        <f t="shared" si="1"/>
        <v>8604</v>
      </c>
      <c r="M66" s="148">
        <v>239</v>
      </c>
      <c r="N66" s="133">
        <f t="shared" si="2"/>
        <v>0.167364016736402</v>
      </c>
      <c r="O66" s="131">
        <v>899</v>
      </c>
      <c r="P66" s="144">
        <f t="shared" si="3"/>
        <v>0.734149054505006</v>
      </c>
      <c r="Q66" s="135"/>
      <c r="R66" s="149" t="s">
        <v>459</v>
      </c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  <c r="IW66" s="75"/>
      <c r="IX66" s="75"/>
      <c r="IY66" s="75"/>
      <c r="IZ66" s="75"/>
      <c r="JA66" s="75"/>
      <c r="JB66" s="75"/>
      <c r="JC66" s="75"/>
      <c r="JD66" s="75"/>
      <c r="JE66" s="75"/>
      <c r="JF66" s="75"/>
      <c r="JG66" s="75"/>
      <c r="JH66" s="75"/>
      <c r="JI66" s="75"/>
      <c r="JJ66" s="75"/>
      <c r="JK66" s="75"/>
      <c r="JL66" s="75"/>
      <c r="JM66" s="75"/>
      <c r="JN66" s="75"/>
      <c r="JO66" s="75"/>
      <c r="JP66" s="75"/>
      <c r="JQ66" s="75"/>
      <c r="JR66" s="75"/>
      <c r="JS66" s="75"/>
      <c r="JT66" s="75"/>
      <c r="JU66" s="75"/>
      <c r="JV66" s="75"/>
      <c r="JW66" s="75"/>
      <c r="JX66" s="75"/>
      <c r="JY66" s="75"/>
      <c r="JZ66" s="75"/>
      <c r="KA66" s="75"/>
      <c r="KB66" s="75"/>
      <c r="KC66" s="75"/>
      <c r="KD66" s="75"/>
      <c r="KE66" s="75"/>
      <c r="KF66" s="75"/>
      <c r="KG66" s="75"/>
      <c r="KH66" s="75"/>
      <c r="KI66" s="75"/>
      <c r="KJ66" s="75"/>
      <c r="KK66" s="75"/>
      <c r="KL66" s="75"/>
      <c r="KM66" s="75"/>
      <c r="KN66" s="75"/>
      <c r="KO66" s="75"/>
      <c r="KP66" s="75"/>
      <c r="KQ66" s="75"/>
      <c r="KR66" s="75"/>
      <c r="KS66" s="75"/>
      <c r="KT66" s="75"/>
      <c r="KU66" s="75"/>
      <c r="KV66" s="75"/>
      <c r="KW66" s="75"/>
      <c r="KX66" s="75"/>
      <c r="KY66" s="75"/>
      <c r="KZ66" s="75"/>
      <c r="LA66" s="75"/>
      <c r="LB66" s="75"/>
      <c r="LC66" s="75"/>
      <c r="LD66" s="75"/>
      <c r="LE66" s="75"/>
      <c r="LF66" s="75"/>
      <c r="LG66" s="75"/>
      <c r="LH66" s="75"/>
      <c r="LI66" s="75"/>
      <c r="LJ66" s="75"/>
      <c r="LK66" s="75"/>
      <c r="LL66" s="75"/>
      <c r="LM66" s="75"/>
      <c r="LN66" s="75"/>
      <c r="LO66" s="75"/>
      <c r="LP66" s="75"/>
      <c r="LQ66" s="75"/>
      <c r="LR66" s="75"/>
      <c r="LS66" s="75"/>
      <c r="LT66" s="75"/>
      <c r="LU66" s="75"/>
      <c r="LV66" s="75"/>
      <c r="LW66" s="75"/>
      <c r="LX66" s="75"/>
      <c r="LY66" s="75"/>
      <c r="LZ66" s="75"/>
      <c r="MA66" s="75"/>
      <c r="MB66" s="75"/>
      <c r="MC66" s="75"/>
      <c r="MD66" s="75"/>
      <c r="ME66" s="75"/>
      <c r="MF66" s="75"/>
      <c r="MG66" s="75"/>
      <c r="MH66" s="75"/>
      <c r="MI66" s="75"/>
      <c r="MJ66" s="75"/>
      <c r="MK66" s="75"/>
      <c r="ML66" s="75"/>
      <c r="MM66" s="75"/>
      <c r="MN66" s="75"/>
      <c r="MO66" s="75"/>
      <c r="MP66" s="75"/>
      <c r="MQ66" s="75"/>
      <c r="MR66" s="75"/>
      <c r="MS66" s="75"/>
      <c r="MT66" s="75"/>
      <c r="MU66" s="75"/>
      <c r="MV66" s="75"/>
      <c r="MW66" s="75"/>
      <c r="MX66" s="75"/>
      <c r="MY66" s="75"/>
      <c r="MZ66" s="75"/>
      <c r="NA66" s="75"/>
      <c r="NB66" s="75"/>
      <c r="NC66" s="75"/>
      <c r="ND66" s="75"/>
      <c r="NE66" s="75"/>
      <c r="NF66" s="75"/>
      <c r="NG66" s="75"/>
      <c r="NH66" s="75"/>
      <c r="NI66" s="75"/>
      <c r="NJ66" s="75"/>
      <c r="NK66" s="75"/>
      <c r="NL66" s="75"/>
      <c r="NM66" s="75"/>
      <c r="NN66" s="75"/>
      <c r="NO66" s="75"/>
      <c r="NP66" s="75"/>
      <c r="NQ66" s="75"/>
      <c r="NR66" s="75"/>
      <c r="NS66" s="75"/>
      <c r="NT66" s="75"/>
      <c r="NU66" s="75"/>
      <c r="NV66" s="75"/>
      <c r="NW66" s="75"/>
      <c r="NX66" s="75"/>
      <c r="NY66" s="75"/>
      <c r="NZ66" s="75"/>
      <c r="OA66" s="75"/>
      <c r="OB66" s="75"/>
      <c r="OC66" s="75"/>
      <c r="OD66" s="75"/>
      <c r="OE66" s="75"/>
      <c r="OF66" s="75"/>
      <c r="OG66" s="75"/>
      <c r="OH66" s="75"/>
      <c r="OI66" s="75"/>
      <c r="OJ66" s="75"/>
      <c r="OK66" s="75"/>
      <c r="OL66" s="75"/>
      <c r="OM66" s="75"/>
      <c r="ON66" s="75"/>
      <c r="OO66" s="75"/>
      <c r="OP66" s="75"/>
      <c r="OQ66" s="75"/>
      <c r="OR66" s="75"/>
      <c r="OS66" s="75"/>
      <c r="OT66" s="75"/>
      <c r="OU66" s="75"/>
      <c r="OV66" s="75"/>
      <c r="OW66" s="75"/>
      <c r="OX66" s="75"/>
      <c r="OY66" s="75"/>
      <c r="OZ66" s="75"/>
      <c r="PA66" s="75"/>
      <c r="PB66" s="75"/>
      <c r="PC66" s="75"/>
      <c r="PD66" s="75"/>
      <c r="PE66" s="75"/>
      <c r="PF66" s="75"/>
      <c r="PG66" s="75"/>
      <c r="PH66" s="75"/>
      <c r="PI66" s="75"/>
      <c r="PJ66" s="75"/>
      <c r="PK66" s="75"/>
      <c r="PL66" s="75"/>
      <c r="PM66" s="75"/>
      <c r="PN66" s="75"/>
      <c r="PO66" s="75"/>
      <c r="PP66" s="75"/>
      <c r="PQ66" s="75"/>
      <c r="PR66" s="75"/>
      <c r="PS66" s="75"/>
      <c r="PT66" s="75"/>
      <c r="PU66" s="75"/>
      <c r="PV66" s="75"/>
      <c r="PW66" s="75"/>
      <c r="PX66" s="75"/>
      <c r="PY66" s="75"/>
      <c r="PZ66" s="75"/>
      <c r="QA66" s="75"/>
      <c r="QB66" s="75"/>
      <c r="QC66" s="75"/>
      <c r="QD66" s="75"/>
      <c r="QE66" s="75"/>
      <c r="QF66" s="75"/>
      <c r="QG66" s="75"/>
      <c r="QH66" s="75"/>
      <c r="QI66" s="75"/>
      <c r="QJ66" s="75"/>
      <c r="QK66" s="75"/>
      <c r="QL66" s="75"/>
      <c r="QM66" s="75"/>
      <c r="QN66" s="75"/>
      <c r="QO66" s="75"/>
      <c r="QP66" s="75"/>
      <c r="QQ66" s="75"/>
      <c r="QR66" s="75"/>
      <c r="QS66" s="75"/>
      <c r="QT66" s="75"/>
      <c r="QU66" s="75"/>
      <c r="QV66" s="75"/>
      <c r="QW66" s="75"/>
      <c r="QX66" s="75"/>
      <c r="QY66" s="75"/>
      <c r="QZ66" s="75"/>
      <c r="RA66" s="75"/>
      <c r="RB66" s="75"/>
      <c r="RC66" s="75"/>
      <c r="RD66" s="75"/>
      <c r="RE66" s="75"/>
      <c r="RF66" s="75"/>
      <c r="RG66" s="75"/>
      <c r="RH66" s="75"/>
      <c r="RI66" s="75"/>
      <c r="RJ66" s="75"/>
      <c r="RK66" s="75"/>
      <c r="RL66" s="75"/>
      <c r="RM66" s="75"/>
      <c r="RN66" s="75"/>
      <c r="RO66" s="75"/>
      <c r="RP66" s="75"/>
      <c r="RQ66" s="75"/>
      <c r="RR66" s="75"/>
      <c r="RS66" s="75"/>
      <c r="RT66" s="75"/>
      <c r="RU66" s="75"/>
      <c r="RV66" s="75"/>
      <c r="RW66" s="75"/>
      <c r="RX66" s="75"/>
      <c r="RY66" s="75"/>
      <c r="RZ66" s="75"/>
      <c r="SA66" s="75"/>
      <c r="SB66" s="75"/>
      <c r="SC66" s="75"/>
      <c r="SD66" s="75"/>
      <c r="SE66" s="75"/>
      <c r="SF66" s="75"/>
      <c r="SG66" s="75"/>
      <c r="SH66" s="75"/>
      <c r="SI66" s="75"/>
      <c r="SJ66" s="75"/>
      <c r="SK66" s="75"/>
      <c r="SL66" s="75"/>
      <c r="SM66" s="75"/>
      <c r="SN66" s="75"/>
      <c r="SO66" s="75"/>
      <c r="SP66" s="75"/>
      <c r="SQ66" s="75"/>
      <c r="SR66" s="75"/>
      <c r="SS66" s="75"/>
      <c r="ST66" s="75"/>
      <c r="SU66" s="75"/>
      <c r="SV66" s="75"/>
      <c r="SW66" s="75"/>
      <c r="SX66" s="75"/>
      <c r="SY66" s="75"/>
      <c r="SZ66" s="75"/>
      <c r="TA66" s="75"/>
      <c r="TB66" s="75"/>
      <c r="TC66" s="75"/>
      <c r="TD66" s="75"/>
      <c r="TE66" s="75"/>
      <c r="TF66" s="75"/>
      <c r="TG66" s="75"/>
      <c r="TH66" s="75"/>
      <c r="TI66" s="75"/>
      <c r="TJ66" s="75"/>
      <c r="TK66" s="75"/>
      <c r="TL66" s="75"/>
      <c r="TM66" s="75"/>
      <c r="TN66" s="75"/>
      <c r="TO66" s="75"/>
      <c r="TP66" s="75"/>
      <c r="TQ66" s="75"/>
      <c r="TR66" s="75"/>
      <c r="TS66" s="75"/>
      <c r="TT66" s="75"/>
      <c r="TU66" s="75"/>
      <c r="TV66" s="75"/>
      <c r="TW66" s="75"/>
      <c r="TX66" s="75"/>
      <c r="TY66" s="75"/>
      <c r="TZ66" s="75"/>
      <c r="UA66" s="75"/>
      <c r="UB66" s="75"/>
      <c r="UC66" s="75"/>
      <c r="UD66" s="75"/>
      <c r="UE66" s="75"/>
      <c r="UF66" s="75"/>
      <c r="UG66" s="75"/>
      <c r="UH66" s="75"/>
      <c r="UI66" s="75"/>
      <c r="UJ66" s="75"/>
      <c r="UK66" s="75"/>
      <c r="UL66" s="75"/>
      <c r="UM66" s="75"/>
      <c r="UN66" s="75"/>
      <c r="UO66" s="75"/>
      <c r="UP66" s="75"/>
      <c r="UQ66" s="75"/>
      <c r="UR66" s="75"/>
      <c r="US66" s="75"/>
      <c r="UT66" s="75"/>
      <c r="UU66" s="75"/>
      <c r="UV66" s="75"/>
      <c r="UW66" s="75"/>
      <c r="UX66" s="75"/>
      <c r="UY66" s="75"/>
      <c r="UZ66" s="75"/>
      <c r="VA66" s="75"/>
      <c r="VB66" s="75"/>
      <c r="VC66" s="75"/>
      <c r="VD66" s="75"/>
      <c r="VE66" s="75"/>
      <c r="VF66" s="75"/>
      <c r="VG66" s="75"/>
      <c r="VH66" s="75"/>
      <c r="VI66" s="75"/>
      <c r="VJ66" s="75"/>
      <c r="VK66" s="75"/>
      <c r="VL66" s="75"/>
      <c r="VM66" s="75"/>
      <c r="VN66" s="75"/>
      <c r="VO66" s="75"/>
      <c r="VP66" s="75"/>
      <c r="VQ66" s="75"/>
      <c r="VR66" s="75"/>
      <c r="VS66" s="75"/>
      <c r="VT66" s="75"/>
      <c r="VU66" s="75"/>
      <c r="VV66" s="75"/>
      <c r="VW66" s="75"/>
      <c r="VX66" s="75"/>
      <c r="VY66" s="75"/>
      <c r="VZ66" s="75"/>
      <c r="WA66" s="75"/>
      <c r="WB66" s="75"/>
      <c r="WC66" s="75"/>
      <c r="WD66" s="75"/>
      <c r="WE66" s="75"/>
      <c r="WF66" s="75"/>
      <c r="WG66" s="75"/>
      <c r="WH66" s="75"/>
      <c r="WI66" s="75"/>
      <c r="WJ66" s="75"/>
      <c r="WK66" s="75"/>
      <c r="WL66" s="75"/>
      <c r="WM66" s="75"/>
      <c r="WN66" s="75"/>
      <c r="WO66" s="75"/>
      <c r="WP66" s="75"/>
      <c r="WQ66" s="75"/>
      <c r="WR66" s="75"/>
      <c r="WS66" s="75"/>
      <c r="WT66" s="75"/>
      <c r="WU66" s="75"/>
      <c r="WV66" s="75"/>
      <c r="WW66" s="75"/>
      <c r="WX66" s="75"/>
      <c r="WY66" s="75"/>
      <c r="WZ66" s="75"/>
      <c r="XA66" s="75"/>
      <c r="XB66" s="75"/>
      <c r="XC66" s="75"/>
      <c r="XD66" s="75"/>
      <c r="XE66" s="75"/>
      <c r="XF66" s="75"/>
      <c r="XG66" s="75"/>
      <c r="XH66" s="75"/>
      <c r="XI66" s="75"/>
      <c r="XJ66" s="75"/>
      <c r="XK66" s="75"/>
      <c r="XL66" s="75"/>
      <c r="XM66" s="75"/>
      <c r="XN66" s="75"/>
      <c r="XO66" s="75"/>
      <c r="XP66" s="75"/>
      <c r="XQ66" s="75"/>
      <c r="XR66" s="75"/>
      <c r="XS66" s="75"/>
      <c r="XT66" s="75"/>
      <c r="XU66" s="75"/>
      <c r="XV66" s="75"/>
      <c r="XW66" s="75"/>
      <c r="XX66" s="75"/>
      <c r="XY66" s="75"/>
      <c r="XZ66" s="75"/>
      <c r="YA66" s="75"/>
      <c r="YB66" s="75"/>
      <c r="YC66" s="75"/>
      <c r="YD66" s="75"/>
      <c r="YE66" s="75"/>
      <c r="YF66" s="75"/>
      <c r="YG66" s="75"/>
      <c r="YH66" s="75"/>
      <c r="YI66" s="75"/>
      <c r="YJ66" s="75"/>
      <c r="YK66" s="75"/>
      <c r="YL66" s="75"/>
      <c r="YM66" s="75"/>
      <c r="YN66" s="75"/>
      <c r="YO66" s="75"/>
      <c r="YP66" s="75"/>
      <c r="YQ66" s="75"/>
      <c r="YR66" s="75"/>
      <c r="YS66" s="75"/>
      <c r="YT66" s="75"/>
      <c r="YU66" s="75"/>
      <c r="YV66" s="75"/>
      <c r="YW66" s="75"/>
      <c r="YX66" s="75"/>
      <c r="YY66" s="75"/>
      <c r="YZ66" s="75"/>
      <c r="ZA66" s="75"/>
      <c r="ZB66" s="75"/>
      <c r="ZC66" s="75"/>
      <c r="ZD66" s="75"/>
      <c r="ZE66" s="75"/>
      <c r="ZF66" s="75"/>
      <c r="ZG66" s="75"/>
      <c r="ZH66" s="75"/>
      <c r="ZI66" s="75"/>
      <c r="ZJ66" s="75"/>
      <c r="ZK66" s="75"/>
      <c r="ZL66" s="75"/>
      <c r="ZM66" s="75"/>
      <c r="ZN66" s="75"/>
      <c r="ZO66" s="75"/>
      <c r="ZP66" s="75"/>
      <c r="ZQ66" s="75"/>
      <c r="ZR66" s="75"/>
      <c r="ZS66" s="75"/>
      <c r="ZT66" s="75"/>
      <c r="ZU66" s="75"/>
      <c r="ZV66" s="75"/>
      <c r="ZW66" s="75"/>
      <c r="ZX66" s="75"/>
      <c r="ZY66" s="75"/>
      <c r="ZZ66" s="75"/>
      <c r="AAA66" s="75"/>
      <c r="AAB66" s="75"/>
      <c r="AAC66" s="75"/>
      <c r="AAD66" s="75"/>
      <c r="AAE66" s="75"/>
      <c r="AAF66" s="75"/>
      <c r="AAG66" s="75"/>
      <c r="AAH66" s="75"/>
      <c r="AAI66" s="75"/>
      <c r="AAJ66" s="75"/>
      <c r="AAK66" s="75"/>
      <c r="AAL66" s="75"/>
      <c r="AAM66" s="75"/>
      <c r="AAN66" s="75"/>
      <c r="AAO66" s="75"/>
      <c r="AAP66" s="75"/>
      <c r="AAQ66" s="75"/>
      <c r="AAR66" s="75"/>
      <c r="AAS66" s="75"/>
      <c r="AAT66" s="75"/>
      <c r="AAU66" s="75"/>
      <c r="AAV66" s="75"/>
      <c r="AAW66" s="75"/>
      <c r="AAX66" s="75"/>
      <c r="AAY66" s="75"/>
      <c r="AAZ66" s="75"/>
      <c r="ABA66" s="75"/>
      <c r="ABB66" s="75"/>
      <c r="ABC66" s="75"/>
      <c r="ABD66" s="75"/>
      <c r="ABE66" s="75"/>
      <c r="ABF66" s="75"/>
      <c r="ABG66" s="75"/>
      <c r="ABH66" s="75"/>
      <c r="ABI66" s="75"/>
      <c r="ABJ66" s="75"/>
      <c r="ABK66" s="75"/>
      <c r="ABL66" s="75"/>
      <c r="ABM66" s="75"/>
      <c r="ABN66" s="75"/>
      <c r="ABO66" s="75"/>
      <c r="ABP66" s="75"/>
      <c r="ABQ66" s="75"/>
      <c r="ABR66" s="75"/>
      <c r="ABS66" s="75"/>
      <c r="ABT66" s="75"/>
      <c r="ABU66" s="75"/>
      <c r="ABV66" s="75"/>
      <c r="ABW66" s="75"/>
      <c r="ABX66" s="75"/>
      <c r="ABY66" s="75"/>
      <c r="ABZ66" s="75"/>
      <c r="ACA66" s="75"/>
      <c r="ACB66" s="75"/>
      <c r="ACC66" s="75"/>
      <c r="ACD66" s="75"/>
      <c r="ACE66" s="75"/>
      <c r="ACF66" s="75"/>
      <c r="ACG66" s="75"/>
      <c r="ACH66" s="75"/>
      <c r="ACI66" s="75"/>
      <c r="ACJ66" s="75"/>
      <c r="ACK66" s="75"/>
      <c r="ACL66" s="75"/>
      <c r="ACM66" s="75"/>
      <c r="ACN66" s="75"/>
      <c r="ACO66" s="75"/>
      <c r="ACP66" s="75"/>
      <c r="ACQ66" s="75"/>
      <c r="ACR66" s="75"/>
      <c r="ACS66" s="75"/>
      <c r="ACT66" s="75"/>
      <c r="ACU66" s="75"/>
      <c r="ACV66" s="75"/>
      <c r="ACW66" s="75"/>
      <c r="ACX66" s="75"/>
      <c r="ACY66" s="75"/>
      <c r="ACZ66" s="75"/>
      <c r="ADA66" s="75"/>
      <c r="ADB66" s="75"/>
      <c r="ADC66" s="75"/>
      <c r="ADD66" s="75"/>
      <c r="ADE66" s="75"/>
      <c r="ADF66" s="75"/>
      <c r="ADG66" s="75"/>
      <c r="ADH66" s="75"/>
      <c r="ADI66" s="75"/>
      <c r="ADJ66" s="75"/>
      <c r="ADK66" s="75"/>
      <c r="ADL66" s="75"/>
      <c r="ADM66" s="75"/>
      <c r="ADN66" s="75"/>
      <c r="ADO66" s="75"/>
      <c r="ADP66" s="75"/>
      <c r="ADQ66" s="75"/>
      <c r="ADR66" s="75"/>
      <c r="ADS66" s="75"/>
      <c r="ADT66" s="75"/>
      <c r="ADU66" s="75"/>
      <c r="ADV66" s="75"/>
      <c r="ADW66" s="75"/>
      <c r="ADX66" s="75"/>
      <c r="ADY66" s="75"/>
      <c r="ADZ66" s="75"/>
      <c r="AEA66" s="75"/>
      <c r="AEB66" s="75"/>
      <c r="AEC66" s="75"/>
      <c r="AED66" s="75"/>
      <c r="AEE66" s="75"/>
      <c r="AEF66" s="75"/>
      <c r="AEG66" s="75"/>
      <c r="AEH66" s="75"/>
      <c r="AEI66" s="75"/>
      <c r="AEJ66" s="75"/>
      <c r="AEK66" s="75"/>
      <c r="AEL66" s="75"/>
      <c r="AEM66" s="75"/>
      <c r="AEN66" s="75"/>
      <c r="AEO66" s="75"/>
      <c r="AEP66" s="75"/>
      <c r="AEQ66" s="75"/>
      <c r="AER66" s="75"/>
      <c r="AES66" s="75"/>
      <c r="AET66" s="75"/>
      <c r="AEU66" s="75"/>
      <c r="AEV66" s="75"/>
      <c r="AEW66" s="75"/>
      <c r="AEX66" s="75"/>
      <c r="AEY66" s="75"/>
      <c r="AEZ66" s="75"/>
      <c r="AFA66" s="75"/>
      <c r="AFB66" s="75"/>
      <c r="AFC66" s="75"/>
      <c r="AFD66" s="75"/>
      <c r="AFE66" s="75"/>
      <c r="AFF66" s="75"/>
      <c r="AFG66" s="75"/>
      <c r="AFH66" s="75"/>
      <c r="AFI66" s="75"/>
      <c r="AFJ66" s="75"/>
      <c r="AFK66" s="75"/>
      <c r="AFL66" s="75"/>
      <c r="AFM66" s="75"/>
      <c r="AFN66" s="75"/>
      <c r="AFO66" s="75"/>
      <c r="AFP66" s="75"/>
      <c r="AFQ66" s="75"/>
      <c r="AFR66" s="75"/>
      <c r="AFS66" s="75"/>
      <c r="AFT66" s="75"/>
      <c r="AFU66" s="75"/>
      <c r="AFV66" s="75"/>
      <c r="AFW66" s="75"/>
      <c r="AFX66" s="75"/>
      <c r="AFY66" s="75"/>
      <c r="AFZ66" s="75"/>
      <c r="AGA66" s="75"/>
      <c r="AGB66" s="75"/>
      <c r="AGC66" s="75"/>
      <c r="AGD66" s="75"/>
      <c r="AGE66" s="75"/>
      <c r="AGF66" s="75"/>
      <c r="AGG66" s="75"/>
      <c r="AGH66" s="75"/>
      <c r="AGI66" s="75"/>
      <c r="AGJ66" s="75"/>
      <c r="AGK66" s="75"/>
      <c r="AGL66" s="75"/>
      <c r="AGM66" s="75"/>
      <c r="AGN66" s="75"/>
      <c r="AGO66" s="75"/>
      <c r="AGP66" s="75"/>
      <c r="AGQ66" s="75"/>
      <c r="AGR66" s="75"/>
      <c r="AGS66" s="75"/>
      <c r="AGT66" s="75"/>
      <c r="AGU66" s="75"/>
      <c r="AGV66" s="75"/>
      <c r="AGW66" s="75"/>
      <c r="AGX66" s="75"/>
      <c r="AGY66" s="75"/>
      <c r="AGZ66" s="75"/>
      <c r="AHA66" s="75"/>
      <c r="AHB66" s="75"/>
      <c r="AHC66" s="75"/>
      <c r="AHD66" s="75"/>
      <c r="AHE66" s="75"/>
      <c r="AHF66" s="75"/>
      <c r="AHG66" s="75"/>
      <c r="AHH66" s="75"/>
      <c r="AHI66" s="75"/>
      <c r="AHJ66" s="75"/>
      <c r="AHK66" s="75"/>
      <c r="AHL66" s="75"/>
      <c r="AHM66" s="75"/>
      <c r="AHN66" s="75"/>
      <c r="AHO66" s="75"/>
      <c r="AHP66" s="75"/>
      <c r="AHQ66" s="75"/>
      <c r="AHR66" s="75"/>
      <c r="AHS66" s="75"/>
      <c r="AHT66" s="75"/>
      <c r="AHU66" s="75"/>
      <c r="AHV66" s="75"/>
      <c r="AHW66" s="75"/>
      <c r="AHX66" s="75"/>
      <c r="AHY66" s="75"/>
      <c r="AHZ66" s="75"/>
      <c r="AIA66" s="75"/>
      <c r="AIB66" s="75"/>
      <c r="AIC66" s="75"/>
      <c r="AID66" s="75"/>
      <c r="AIE66" s="75"/>
      <c r="AIF66" s="75"/>
      <c r="AIG66" s="75"/>
      <c r="AIH66" s="75"/>
      <c r="AII66" s="75"/>
      <c r="AIJ66" s="75"/>
      <c r="AIK66" s="75"/>
      <c r="AIL66" s="75"/>
      <c r="AIM66" s="75"/>
      <c r="AIN66" s="75"/>
      <c r="AIO66" s="75"/>
      <c r="AIP66" s="75"/>
      <c r="AIQ66" s="75"/>
      <c r="AIR66" s="75"/>
      <c r="AIS66" s="75"/>
      <c r="AIT66" s="75"/>
      <c r="AIU66" s="75"/>
      <c r="AIV66" s="75"/>
      <c r="AIW66" s="75"/>
      <c r="AIX66" s="75"/>
      <c r="AIY66" s="75"/>
      <c r="AIZ66" s="75"/>
      <c r="AJA66" s="75"/>
      <c r="AJB66" s="75"/>
      <c r="AJC66" s="75"/>
      <c r="AJD66" s="75"/>
      <c r="AJE66" s="75"/>
      <c r="AJF66" s="75"/>
      <c r="AJG66" s="75"/>
      <c r="AJH66" s="75"/>
      <c r="AJI66" s="75"/>
      <c r="AJJ66" s="75"/>
      <c r="AJK66" s="75"/>
      <c r="AJL66" s="75"/>
      <c r="AJM66" s="75"/>
      <c r="AJN66" s="75"/>
      <c r="AJO66" s="75"/>
      <c r="AJP66" s="75"/>
      <c r="AJQ66" s="75"/>
      <c r="AJR66" s="75"/>
      <c r="AJS66" s="75"/>
      <c r="AJT66" s="75"/>
      <c r="AJU66" s="75"/>
      <c r="AJV66" s="75"/>
      <c r="AJW66" s="75"/>
      <c r="AJX66" s="75"/>
      <c r="AJY66" s="75"/>
      <c r="AJZ66" s="75"/>
      <c r="AKA66" s="75"/>
      <c r="AKB66" s="75"/>
      <c r="AKC66" s="75"/>
      <c r="AKD66" s="75"/>
      <c r="AKE66" s="75"/>
      <c r="AKF66" s="75"/>
      <c r="AKG66" s="75"/>
      <c r="AKH66" s="75"/>
      <c r="AKI66" s="75"/>
      <c r="AKJ66" s="75"/>
      <c r="AKK66" s="75"/>
      <c r="AKL66" s="75"/>
      <c r="AKM66" s="75"/>
      <c r="AKN66" s="75"/>
      <c r="AKO66" s="75"/>
      <c r="AKP66" s="75"/>
      <c r="AKQ66" s="75"/>
      <c r="AKR66" s="75"/>
      <c r="AKS66" s="75"/>
      <c r="AKT66" s="75"/>
      <c r="AKU66" s="75"/>
      <c r="AKV66" s="75"/>
      <c r="AKW66" s="75"/>
      <c r="AKX66" s="75"/>
      <c r="AKY66" s="75"/>
      <c r="AKZ66" s="75"/>
      <c r="ALA66" s="75"/>
      <c r="ALB66" s="75"/>
      <c r="ALC66" s="75"/>
      <c r="ALD66" s="75"/>
      <c r="ALE66" s="75"/>
      <c r="ALF66" s="75"/>
      <c r="ALG66" s="75"/>
      <c r="ALH66" s="75"/>
      <c r="ALI66" s="75"/>
      <c r="ALJ66" s="75"/>
      <c r="ALK66" s="75"/>
      <c r="ALL66" s="75"/>
      <c r="ALM66" s="75"/>
      <c r="ALN66" s="75"/>
      <c r="ALO66" s="75"/>
      <c r="ALP66" s="75"/>
      <c r="ALQ66" s="75"/>
      <c r="ALR66" s="75"/>
      <c r="ALS66" s="75"/>
      <c r="ALT66" s="75"/>
      <c r="ALU66" s="75"/>
      <c r="ALV66" s="75"/>
      <c r="ALW66" s="75"/>
      <c r="ALX66" s="75"/>
      <c r="ALY66" s="75"/>
      <c r="ALZ66" s="75"/>
      <c r="AMA66" s="75"/>
      <c r="AMB66" s="75"/>
      <c r="AMC66" s="75"/>
      <c r="AMD66" s="75"/>
      <c r="AME66" s="75"/>
      <c r="AMF66" s="75"/>
      <c r="AMG66" s="75"/>
      <c r="AMH66" s="75"/>
      <c r="AMI66" s="75"/>
      <c r="AMJ66" s="75"/>
      <c r="AMK66" s="75"/>
      <c r="AML66" s="75"/>
      <c r="AMM66" s="75"/>
      <c r="AMN66" s="75"/>
      <c r="AMO66" s="75"/>
      <c r="AMP66" s="75"/>
      <c r="AMQ66" s="75"/>
      <c r="AMR66" s="75"/>
      <c r="AMS66" s="75"/>
      <c r="AMT66" s="75"/>
      <c r="AMU66" s="75"/>
      <c r="AMV66" s="75"/>
      <c r="AMW66" s="75"/>
      <c r="AMX66" s="75"/>
      <c r="AMY66" s="75"/>
      <c r="AMZ66" s="75"/>
      <c r="ANA66" s="75"/>
      <c r="ANB66" s="75"/>
      <c r="ANC66" s="75"/>
      <c r="AND66" s="75"/>
      <c r="ANE66" s="75"/>
      <c r="ANF66" s="75"/>
      <c r="ANG66" s="75"/>
      <c r="ANH66" s="75"/>
      <c r="ANI66" s="75"/>
      <c r="ANJ66" s="75"/>
      <c r="ANK66" s="75"/>
      <c r="ANL66" s="75"/>
      <c r="ANM66" s="75"/>
      <c r="ANN66" s="75"/>
      <c r="ANO66" s="75"/>
      <c r="ANP66" s="75"/>
      <c r="ANQ66" s="75"/>
      <c r="ANR66" s="75"/>
      <c r="ANS66" s="75"/>
      <c r="ANT66" s="75"/>
      <c r="ANU66" s="75"/>
      <c r="ANV66" s="75"/>
      <c r="ANW66" s="75"/>
      <c r="ANX66" s="75"/>
      <c r="ANY66" s="75"/>
      <c r="ANZ66" s="75"/>
      <c r="AOA66" s="75"/>
      <c r="AOB66" s="75"/>
      <c r="AOC66" s="75"/>
      <c r="AOD66" s="75"/>
      <c r="AOE66" s="75"/>
      <c r="AOF66" s="75"/>
      <c r="AOG66" s="75"/>
      <c r="AOH66" s="75"/>
      <c r="AOI66" s="75"/>
      <c r="AOJ66" s="75"/>
      <c r="AOK66" s="75"/>
      <c r="AOL66" s="75"/>
      <c r="AOM66" s="75"/>
      <c r="AON66" s="75"/>
      <c r="AOO66" s="75"/>
      <c r="AOP66" s="75"/>
      <c r="AOQ66" s="75"/>
      <c r="AOR66" s="75"/>
      <c r="AOS66" s="75"/>
      <c r="AOT66" s="75"/>
      <c r="AOU66" s="75"/>
      <c r="AOV66" s="75"/>
      <c r="AOW66" s="75"/>
      <c r="AOX66" s="75"/>
      <c r="AOY66" s="75"/>
      <c r="AOZ66" s="75"/>
      <c r="APA66" s="75"/>
      <c r="APB66" s="75"/>
      <c r="APC66" s="75"/>
      <c r="APD66" s="75"/>
      <c r="APE66" s="75"/>
      <c r="APF66" s="75"/>
      <c r="APG66" s="75"/>
      <c r="APH66" s="75"/>
      <c r="API66" s="75"/>
      <c r="APJ66" s="75"/>
      <c r="APK66" s="75"/>
      <c r="APL66" s="75"/>
      <c r="APM66" s="75"/>
      <c r="APN66" s="75"/>
      <c r="APO66" s="75"/>
      <c r="APP66" s="75"/>
      <c r="APQ66" s="75"/>
      <c r="APR66" s="75"/>
      <c r="APS66" s="75"/>
      <c r="APT66" s="75"/>
      <c r="APU66" s="75"/>
      <c r="APV66" s="75"/>
      <c r="APW66" s="75"/>
      <c r="APX66" s="75"/>
      <c r="APY66" s="75"/>
      <c r="APZ66" s="75"/>
      <c r="AQA66" s="75"/>
      <c r="AQB66" s="75"/>
      <c r="AQC66" s="75"/>
      <c r="AQD66" s="75"/>
      <c r="AQE66" s="75"/>
      <c r="AQF66" s="75"/>
      <c r="AQG66" s="75"/>
      <c r="AQH66" s="75"/>
      <c r="AQI66" s="75"/>
      <c r="AQJ66" s="75"/>
      <c r="AQK66" s="75"/>
      <c r="AQL66" s="75"/>
      <c r="AQM66" s="75"/>
      <c r="AQN66" s="75"/>
      <c r="AQO66" s="75"/>
      <c r="AQP66" s="75"/>
      <c r="AQQ66" s="75"/>
      <c r="AQR66" s="75"/>
      <c r="AQS66" s="75"/>
      <c r="AQT66" s="75"/>
      <c r="AQU66" s="75"/>
      <c r="AQV66" s="75"/>
      <c r="AQW66" s="75"/>
      <c r="AQX66" s="75"/>
      <c r="AQY66" s="75"/>
      <c r="AQZ66" s="75"/>
      <c r="ARA66" s="75"/>
      <c r="ARB66" s="75"/>
      <c r="ARC66" s="75"/>
      <c r="ARD66" s="75"/>
      <c r="ARE66" s="75"/>
      <c r="ARF66" s="75"/>
      <c r="ARG66" s="75"/>
      <c r="ARH66" s="75"/>
      <c r="ARI66" s="75"/>
      <c r="ARJ66" s="75"/>
      <c r="ARK66" s="75"/>
      <c r="ARL66" s="75"/>
      <c r="ARM66" s="75"/>
      <c r="ARN66" s="75"/>
      <c r="ARO66" s="75"/>
      <c r="ARP66" s="75"/>
      <c r="ARQ66" s="75"/>
      <c r="ARR66" s="75"/>
      <c r="ARS66" s="75"/>
      <c r="ART66" s="75"/>
      <c r="ARU66" s="75"/>
      <c r="ARV66" s="75"/>
      <c r="ARW66" s="75"/>
      <c r="ARX66" s="75"/>
      <c r="ARY66" s="75"/>
      <c r="ARZ66" s="75"/>
      <c r="ASA66" s="75"/>
      <c r="ASB66" s="75"/>
      <c r="ASC66" s="75"/>
      <c r="ASD66" s="75"/>
      <c r="ASE66" s="75"/>
      <c r="ASF66" s="75"/>
      <c r="ASG66" s="75"/>
      <c r="ASH66" s="75"/>
      <c r="ASI66" s="75"/>
      <c r="ASJ66" s="75"/>
      <c r="ASK66" s="75"/>
      <c r="ASL66" s="75"/>
      <c r="ASM66" s="75"/>
      <c r="ASN66" s="75"/>
      <c r="ASO66" s="75"/>
      <c r="ASP66" s="75"/>
      <c r="ASQ66" s="75"/>
      <c r="ASR66" s="75"/>
      <c r="ASS66" s="75"/>
      <c r="AST66" s="75"/>
      <c r="ASU66" s="75"/>
      <c r="ASV66" s="75"/>
      <c r="ASW66" s="75"/>
      <c r="ASX66" s="75"/>
      <c r="ASY66" s="75"/>
      <c r="ASZ66" s="75"/>
      <c r="ATA66" s="75"/>
      <c r="ATB66" s="75"/>
      <c r="ATC66" s="75"/>
      <c r="ATD66" s="75"/>
      <c r="ATE66" s="75"/>
      <c r="ATF66" s="75"/>
      <c r="ATG66" s="75"/>
      <c r="ATH66" s="75"/>
      <c r="ATI66" s="75"/>
      <c r="ATJ66" s="75"/>
      <c r="ATK66" s="75"/>
      <c r="ATL66" s="75"/>
      <c r="ATM66" s="75"/>
      <c r="ATN66" s="75"/>
      <c r="ATO66" s="75"/>
      <c r="ATP66" s="75"/>
      <c r="ATQ66" s="75"/>
      <c r="ATR66" s="75"/>
      <c r="ATS66" s="75"/>
      <c r="ATT66" s="75"/>
      <c r="ATU66" s="75"/>
      <c r="ATV66" s="75"/>
      <c r="ATW66" s="75"/>
      <c r="ATX66" s="75"/>
      <c r="ATY66" s="75"/>
      <c r="ATZ66" s="75"/>
      <c r="AUA66" s="75"/>
      <c r="AUB66" s="75"/>
      <c r="AUC66" s="75"/>
      <c r="AUD66" s="75"/>
      <c r="AUE66" s="75"/>
      <c r="AUF66" s="75"/>
      <c r="AUG66" s="75"/>
      <c r="AUH66" s="75"/>
      <c r="AUI66" s="75"/>
      <c r="AUJ66" s="75"/>
      <c r="AUK66" s="75"/>
      <c r="AUL66" s="75"/>
      <c r="AUM66" s="75"/>
      <c r="AUN66" s="75"/>
      <c r="AUO66" s="75"/>
      <c r="AUP66" s="75"/>
      <c r="AUQ66" s="75"/>
      <c r="AUR66" s="75"/>
      <c r="AUS66" s="75"/>
      <c r="AUT66" s="75"/>
      <c r="AUU66" s="75"/>
      <c r="AUV66" s="75"/>
      <c r="AUW66" s="75"/>
      <c r="AUX66" s="75"/>
      <c r="AUY66" s="75"/>
      <c r="AUZ66" s="75"/>
      <c r="AVA66" s="75"/>
      <c r="AVB66" s="75"/>
      <c r="AVC66" s="75"/>
      <c r="AVD66" s="75"/>
      <c r="AVE66" s="75"/>
      <c r="AVF66" s="75"/>
      <c r="AVG66" s="75"/>
      <c r="AVH66" s="75"/>
      <c r="AVI66" s="75"/>
      <c r="AVJ66" s="75"/>
      <c r="AVK66" s="75"/>
      <c r="AVL66" s="75"/>
      <c r="AVM66" s="75"/>
      <c r="AVN66" s="75"/>
      <c r="AVO66" s="75"/>
      <c r="AVP66" s="75"/>
      <c r="AVQ66" s="75"/>
      <c r="AVR66" s="75"/>
      <c r="AVS66" s="75"/>
      <c r="AVT66" s="75"/>
      <c r="AVU66" s="75"/>
      <c r="AVV66" s="75"/>
      <c r="AVW66" s="75"/>
      <c r="AVX66" s="75"/>
      <c r="AVY66" s="75"/>
      <c r="AVZ66" s="75"/>
      <c r="AWA66" s="75"/>
      <c r="AWB66" s="75"/>
      <c r="AWC66" s="75"/>
      <c r="AWD66" s="75"/>
      <c r="AWE66" s="75"/>
      <c r="AWF66" s="75"/>
      <c r="AWG66" s="75"/>
      <c r="AWH66" s="75"/>
      <c r="AWI66" s="75"/>
      <c r="AWJ66" s="75"/>
      <c r="AWK66" s="75"/>
      <c r="AWL66" s="75"/>
      <c r="AWM66" s="75"/>
      <c r="AWN66" s="75"/>
      <c r="AWO66" s="75"/>
      <c r="AWP66" s="75"/>
      <c r="AWQ66" s="75"/>
      <c r="AWR66" s="75"/>
      <c r="AWS66" s="75"/>
      <c r="AWT66" s="75"/>
      <c r="AWU66" s="75"/>
      <c r="AWV66" s="75"/>
      <c r="AWW66" s="75"/>
      <c r="AWX66" s="75"/>
      <c r="AWY66" s="75"/>
      <c r="AWZ66" s="75"/>
      <c r="AXA66" s="75"/>
      <c r="AXB66" s="75"/>
      <c r="AXC66" s="75"/>
      <c r="AXD66" s="75"/>
      <c r="AXE66" s="75"/>
      <c r="AXF66" s="75"/>
      <c r="AXG66" s="75"/>
      <c r="AXH66" s="75"/>
      <c r="AXI66" s="75"/>
      <c r="AXJ66" s="75"/>
      <c r="AXK66" s="75"/>
      <c r="AXL66" s="75"/>
      <c r="AXM66" s="75"/>
      <c r="AXN66" s="75"/>
      <c r="AXO66" s="75"/>
      <c r="AXP66" s="75"/>
      <c r="AXQ66" s="75"/>
      <c r="AXR66" s="75"/>
      <c r="AXS66" s="75"/>
      <c r="AXT66" s="75"/>
      <c r="AXU66" s="75"/>
      <c r="AXV66" s="75"/>
      <c r="AXW66" s="75"/>
      <c r="AXX66" s="75"/>
      <c r="AXY66" s="75"/>
      <c r="AXZ66" s="75"/>
      <c r="AYA66" s="75"/>
      <c r="AYB66" s="75"/>
      <c r="AYC66" s="75"/>
      <c r="AYD66" s="75"/>
      <c r="AYE66" s="75"/>
      <c r="AYF66" s="75"/>
      <c r="AYG66" s="75"/>
      <c r="AYH66" s="75"/>
      <c r="AYI66" s="75"/>
      <c r="AYJ66" s="75"/>
      <c r="AYK66" s="75"/>
      <c r="AYL66" s="75"/>
      <c r="AYM66" s="75"/>
      <c r="AYN66" s="75"/>
      <c r="AYO66" s="75"/>
      <c r="AYP66" s="75"/>
      <c r="AYQ66" s="75"/>
      <c r="AYR66" s="75"/>
      <c r="AYS66" s="75"/>
      <c r="AYT66" s="75"/>
      <c r="AYU66" s="75"/>
      <c r="AYV66" s="75"/>
      <c r="AYW66" s="75"/>
      <c r="AYX66" s="75"/>
      <c r="AYY66" s="75"/>
      <c r="AYZ66" s="75"/>
      <c r="AZA66" s="75"/>
      <c r="AZB66" s="75"/>
      <c r="AZC66" s="75"/>
      <c r="AZD66" s="75"/>
      <c r="AZE66" s="75"/>
      <c r="AZF66" s="75"/>
      <c r="AZG66" s="75"/>
      <c r="AZH66" s="75"/>
      <c r="AZI66" s="75"/>
      <c r="AZJ66" s="75"/>
      <c r="AZK66" s="75"/>
      <c r="AZL66" s="75"/>
      <c r="AZM66" s="75"/>
      <c r="AZN66" s="75"/>
      <c r="AZO66" s="75"/>
      <c r="AZP66" s="75"/>
      <c r="AZQ66" s="75"/>
      <c r="AZR66" s="75"/>
      <c r="AZS66" s="75"/>
      <c r="AZT66" s="75"/>
      <c r="AZU66" s="75"/>
      <c r="AZV66" s="75"/>
      <c r="AZW66" s="75"/>
      <c r="AZX66" s="75"/>
      <c r="AZY66" s="75"/>
      <c r="AZZ66" s="75"/>
      <c r="BAA66" s="75"/>
      <c r="BAB66" s="75"/>
      <c r="BAC66" s="75"/>
      <c r="BAD66" s="75"/>
      <c r="BAE66" s="75"/>
      <c r="BAF66" s="75"/>
      <c r="BAG66" s="75"/>
      <c r="BAH66" s="75"/>
      <c r="BAI66" s="75"/>
      <c r="BAJ66" s="75"/>
      <c r="BAK66" s="75"/>
      <c r="BAL66" s="75"/>
      <c r="BAM66" s="75"/>
      <c r="BAN66" s="75"/>
      <c r="BAO66" s="75"/>
      <c r="BAP66" s="75"/>
      <c r="BAQ66" s="75"/>
      <c r="BAR66" s="75"/>
      <c r="BAS66" s="75"/>
      <c r="BAT66" s="75"/>
      <c r="BAU66" s="75"/>
      <c r="BAV66" s="75"/>
      <c r="BAW66" s="75"/>
      <c r="BAX66" s="75"/>
      <c r="BAY66" s="75"/>
      <c r="BAZ66" s="75"/>
      <c r="BBA66" s="75"/>
      <c r="BBB66" s="75"/>
      <c r="BBC66" s="75"/>
      <c r="BBD66" s="75"/>
      <c r="BBE66" s="75"/>
      <c r="BBF66" s="75"/>
      <c r="BBG66" s="75"/>
      <c r="BBH66" s="75"/>
      <c r="BBI66" s="75"/>
      <c r="BBJ66" s="75"/>
      <c r="BBK66" s="75"/>
      <c r="BBL66" s="75"/>
      <c r="BBM66" s="75"/>
      <c r="BBN66" s="75"/>
      <c r="BBO66" s="75"/>
      <c r="BBP66" s="75"/>
      <c r="BBQ66" s="75"/>
      <c r="BBR66" s="75"/>
      <c r="BBS66" s="75"/>
      <c r="BBT66" s="75"/>
      <c r="BBU66" s="75"/>
      <c r="BBV66" s="75"/>
      <c r="BBW66" s="75"/>
      <c r="BBX66" s="75"/>
      <c r="BBY66" s="75"/>
      <c r="BBZ66" s="75"/>
      <c r="BCA66" s="75"/>
      <c r="BCB66" s="75"/>
      <c r="BCC66" s="75"/>
      <c r="BCD66" s="75"/>
      <c r="BCE66" s="75"/>
      <c r="BCF66" s="75"/>
      <c r="BCG66" s="75"/>
      <c r="BCH66" s="75"/>
      <c r="BCI66" s="75"/>
      <c r="BCJ66" s="75"/>
      <c r="BCK66" s="75"/>
      <c r="BCL66" s="75"/>
      <c r="BCM66" s="75"/>
      <c r="BCN66" s="75"/>
      <c r="BCO66" s="75"/>
      <c r="BCP66" s="75"/>
      <c r="BCQ66" s="75"/>
      <c r="BCR66" s="75"/>
      <c r="BCS66" s="75"/>
      <c r="BCT66" s="75"/>
      <c r="BCU66" s="75"/>
      <c r="BCV66" s="75"/>
      <c r="BCW66" s="75"/>
      <c r="BCX66" s="75"/>
      <c r="BCY66" s="75"/>
      <c r="BCZ66" s="75"/>
      <c r="BDA66" s="75"/>
      <c r="BDB66" s="75"/>
      <c r="BDC66" s="75"/>
      <c r="BDD66" s="75"/>
      <c r="BDE66" s="75"/>
      <c r="BDF66" s="75"/>
      <c r="BDG66" s="75"/>
      <c r="BDH66" s="75"/>
      <c r="BDI66" s="75"/>
      <c r="BDJ66" s="75"/>
      <c r="BDK66" s="75"/>
      <c r="BDL66" s="75"/>
      <c r="BDM66" s="75"/>
      <c r="BDN66" s="75"/>
      <c r="BDO66" s="75"/>
      <c r="BDP66" s="75"/>
      <c r="BDQ66" s="75"/>
      <c r="BDR66" s="75"/>
      <c r="BDS66" s="75"/>
      <c r="BDT66" s="75"/>
      <c r="BDU66" s="75"/>
      <c r="BDV66" s="75"/>
      <c r="BDW66" s="75"/>
      <c r="BDX66" s="75"/>
      <c r="BDY66" s="75"/>
      <c r="BDZ66" s="75"/>
      <c r="BEA66" s="75"/>
      <c r="BEB66" s="75"/>
      <c r="BEC66" s="75"/>
      <c r="BED66" s="75"/>
      <c r="BEE66" s="75"/>
      <c r="BEF66" s="75"/>
      <c r="BEG66" s="75"/>
      <c r="BEH66" s="75"/>
      <c r="BEI66" s="75"/>
      <c r="BEJ66" s="75"/>
      <c r="BEK66" s="75"/>
      <c r="BEL66" s="75"/>
      <c r="BEM66" s="75"/>
      <c r="BEN66" s="75"/>
      <c r="BEO66" s="75"/>
      <c r="BEP66" s="75"/>
      <c r="BEQ66" s="75"/>
      <c r="BER66" s="75"/>
      <c r="BES66" s="75"/>
      <c r="BET66" s="75"/>
      <c r="BEU66" s="75"/>
      <c r="BEV66" s="75"/>
      <c r="BEW66" s="75"/>
      <c r="BEX66" s="75"/>
      <c r="BEY66" s="75"/>
      <c r="BEZ66" s="75"/>
      <c r="BFA66" s="75"/>
      <c r="BFB66" s="75"/>
      <c r="BFC66" s="75"/>
      <c r="BFD66" s="75"/>
      <c r="BFE66" s="75"/>
      <c r="BFF66" s="75"/>
      <c r="BFG66" s="75"/>
      <c r="BFH66" s="75"/>
      <c r="BFI66" s="75"/>
      <c r="BFJ66" s="75"/>
      <c r="BFK66" s="75"/>
      <c r="BFL66" s="75"/>
      <c r="BFM66" s="75"/>
      <c r="BFN66" s="75"/>
      <c r="BFO66" s="75"/>
      <c r="BFP66" s="75"/>
      <c r="BFQ66" s="75"/>
      <c r="BFR66" s="75"/>
      <c r="BFS66" s="75"/>
      <c r="BFT66" s="75"/>
      <c r="BFU66" s="75"/>
      <c r="BFV66" s="75"/>
      <c r="BFW66" s="75"/>
      <c r="BFX66" s="75"/>
      <c r="BFY66" s="75"/>
      <c r="BFZ66" s="75"/>
      <c r="BGA66" s="75"/>
      <c r="BGB66" s="75"/>
      <c r="BGC66" s="75"/>
      <c r="BGD66" s="75"/>
      <c r="BGE66" s="75"/>
      <c r="BGF66" s="75"/>
      <c r="BGG66" s="75"/>
      <c r="BGH66" s="75"/>
      <c r="BGI66" s="75"/>
      <c r="BGJ66" s="75"/>
      <c r="BGK66" s="75"/>
      <c r="BGL66" s="75"/>
      <c r="BGM66" s="75"/>
      <c r="BGN66" s="75"/>
      <c r="BGO66" s="75"/>
      <c r="BGP66" s="75"/>
      <c r="BGQ66" s="75"/>
      <c r="BGR66" s="75"/>
      <c r="BGS66" s="75"/>
      <c r="BGT66" s="75"/>
      <c r="BGU66" s="75"/>
      <c r="BGV66" s="75"/>
      <c r="BGW66" s="75"/>
      <c r="BGX66" s="75"/>
      <c r="BGY66" s="75"/>
      <c r="BGZ66" s="75"/>
      <c r="BHA66" s="75"/>
      <c r="BHB66" s="75"/>
      <c r="BHC66" s="75"/>
      <c r="BHD66" s="75"/>
      <c r="BHE66" s="75"/>
      <c r="BHF66" s="75"/>
      <c r="BHG66" s="75"/>
      <c r="BHH66" s="75"/>
      <c r="BHI66" s="75"/>
      <c r="BHJ66" s="75"/>
      <c r="BHK66" s="75"/>
      <c r="BHL66" s="75"/>
      <c r="BHM66" s="75"/>
      <c r="BHN66" s="75"/>
      <c r="BHO66" s="75"/>
      <c r="BHP66" s="75"/>
      <c r="BHQ66" s="75"/>
      <c r="BHR66" s="75"/>
      <c r="BHS66" s="75"/>
      <c r="BHT66" s="75"/>
      <c r="BHU66" s="75"/>
      <c r="BHV66" s="75"/>
      <c r="BHW66" s="75"/>
      <c r="BHX66" s="75"/>
      <c r="BHY66" s="75"/>
      <c r="BHZ66" s="75"/>
      <c r="BIA66" s="75"/>
      <c r="BIB66" s="75"/>
      <c r="BIC66" s="75"/>
      <c r="BID66" s="75"/>
      <c r="BIE66" s="75"/>
      <c r="BIF66" s="75"/>
      <c r="BIG66" s="75"/>
      <c r="BIH66" s="75"/>
      <c r="BII66" s="75"/>
      <c r="BIJ66" s="75"/>
      <c r="BIK66" s="75"/>
      <c r="BIL66" s="75"/>
      <c r="BIM66" s="75"/>
      <c r="BIN66" s="75"/>
      <c r="BIO66" s="75"/>
      <c r="BIP66" s="75"/>
      <c r="BIQ66" s="75"/>
      <c r="BIR66" s="75"/>
      <c r="BIS66" s="75"/>
      <c r="BIT66" s="75"/>
      <c r="BIU66" s="75"/>
      <c r="BIV66" s="75"/>
      <c r="BIW66" s="75"/>
      <c r="BIX66" s="75"/>
      <c r="BIY66" s="75"/>
      <c r="BIZ66" s="75"/>
      <c r="BJA66" s="75"/>
      <c r="BJB66" s="75"/>
      <c r="BJC66" s="75"/>
      <c r="BJD66" s="75"/>
      <c r="BJE66" s="75"/>
      <c r="BJF66" s="75"/>
      <c r="BJG66" s="75"/>
      <c r="BJH66" s="75"/>
      <c r="BJI66" s="75"/>
      <c r="BJJ66" s="75"/>
      <c r="BJK66" s="75"/>
      <c r="BJL66" s="75"/>
      <c r="BJM66" s="75"/>
      <c r="BJN66" s="75"/>
      <c r="BJO66" s="75"/>
      <c r="BJP66" s="75"/>
      <c r="BJQ66" s="75"/>
      <c r="BJR66" s="75"/>
      <c r="BJS66" s="75"/>
      <c r="BJT66" s="75"/>
      <c r="BJU66" s="75"/>
      <c r="BJV66" s="75"/>
      <c r="BJW66" s="75"/>
      <c r="BJX66" s="75"/>
      <c r="BJY66" s="75"/>
      <c r="BJZ66" s="75"/>
      <c r="BKA66" s="75"/>
      <c r="BKB66" s="75"/>
      <c r="BKC66" s="75"/>
      <c r="BKD66" s="75"/>
      <c r="BKE66" s="75"/>
      <c r="BKF66" s="75"/>
      <c r="BKG66" s="75"/>
      <c r="BKH66" s="75"/>
      <c r="BKI66" s="75"/>
      <c r="BKJ66" s="75"/>
      <c r="BKK66" s="75"/>
      <c r="BKL66" s="75"/>
      <c r="BKM66" s="75"/>
      <c r="BKN66" s="75"/>
      <c r="BKO66" s="75"/>
      <c r="BKP66" s="75"/>
      <c r="BKQ66" s="75"/>
      <c r="BKR66" s="75"/>
      <c r="BKS66" s="75"/>
      <c r="BKT66" s="75"/>
      <c r="BKU66" s="75"/>
      <c r="BKV66" s="75"/>
      <c r="BKW66" s="75"/>
      <c r="BKX66" s="75"/>
      <c r="BKY66" s="75"/>
      <c r="BKZ66" s="75"/>
      <c r="BLA66" s="75"/>
      <c r="BLB66" s="75"/>
      <c r="BLC66" s="75"/>
      <c r="BLD66" s="75"/>
      <c r="BLE66" s="75"/>
      <c r="BLF66" s="75"/>
      <c r="BLG66" s="75"/>
      <c r="BLH66" s="75"/>
      <c r="BLI66" s="75"/>
      <c r="BLJ66" s="75"/>
      <c r="BLK66" s="75"/>
      <c r="BLL66" s="75"/>
      <c r="BLM66" s="75"/>
      <c r="BLN66" s="75"/>
      <c r="BLO66" s="75"/>
      <c r="BLP66" s="75"/>
      <c r="BLQ66" s="75"/>
      <c r="BLR66" s="75"/>
      <c r="BLS66" s="75"/>
      <c r="BLT66" s="75"/>
      <c r="BLU66" s="75"/>
      <c r="BLV66" s="75"/>
      <c r="BLW66" s="75"/>
      <c r="BLX66" s="75"/>
      <c r="BLY66" s="75"/>
      <c r="BLZ66" s="75"/>
      <c r="BMA66" s="75"/>
      <c r="BMB66" s="75"/>
      <c r="BMC66" s="75"/>
      <c r="BMD66" s="75"/>
      <c r="BME66" s="75"/>
      <c r="BMF66" s="75"/>
      <c r="BMG66" s="75"/>
      <c r="BMH66" s="75"/>
      <c r="BMI66" s="75"/>
      <c r="BMJ66" s="75"/>
      <c r="BMK66" s="75"/>
      <c r="BML66" s="75"/>
      <c r="BMM66" s="75"/>
      <c r="BMN66" s="75"/>
      <c r="BMO66" s="75"/>
      <c r="BMP66" s="75"/>
      <c r="BMQ66" s="75"/>
      <c r="BMR66" s="75"/>
      <c r="BMS66" s="75"/>
      <c r="BMT66" s="75"/>
      <c r="BMU66" s="75"/>
      <c r="BMV66" s="75"/>
      <c r="BMW66" s="75"/>
      <c r="BMX66" s="75"/>
      <c r="BMY66" s="75"/>
      <c r="BMZ66" s="75"/>
      <c r="BNA66" s="75"/>
      <c r="BNB66" s="75"/>
      <c r="BNC66" s="75"/>
      <c r="BND66" s="75"/>
      <c r="BNE66" s="75"/>
      <c r="BNF66" s="75"/>
      <c r="BNG66" s="75"/>
      <c r="BNH66" s="75"/>
      <c r="BNI66" s="75"/>
      <c r="BNJ66" s="75"/>
      <c r="BNK66" s="75"/>
      <c r="BNL66" s="75"/>
      <c r="BNM66" s="75"/>
      <c r="BNN66" s="75"/>
      <c r="BNO66" s="75"/>
      <c r="BNP66" s="75"/>
      <c r="BNQ66" s="75"/>
      <c r="BNR66" s="75"/>
      <c r="BNS66" s="75"/>
      <c r="BNT66" s="75"/>
      <c r="BNU66" s="75"/>
      <c r="BNV66" s="75"/>
      <c r="BNW66" s="75"/>
      <c r="BNX66" s="75"/>
      <c r="BNY66" s="75"/>
      <c r="BNZ66" s="75"/>
      <c r="BOA66" s="75"/>
      <c r="BOB66" s="75"/>
      <c r="BOC66" s="75"/>
      <c r="BOD66" s="75"/>
      <c r="BOE66" s="75"/>
      <c r="BOF66" s="75"/>
      <c r="BOG66" s="75"/>
      <c r="BOH66" s="75"/>
      <c r="BOI66" s="75"/>
      <c r="BOJ66" s="75"/>
      <c r="BOK66" s="75"/>
      <c r="BOL66" s="75"/>
      <c r="BOM66" s="75"/>
      <c r="BON66" s="75"/>
      <c r="BOO66" s="75"/>
      <c r="BOP66" s="75"/>
      <c r="BOQ66" s="75"/>
      <c r="BOR66" s="75"/>
      <c r="BOS66" s="75"/>
      <c r="BOT66" s="75"/>
      <c r="BOU66" s="75"/>
      <c r="BOV66" s="75"/>
      <c r="BOW66" s="75"/>
      <c r="BOX66" s="75"/>
      <c r="BOY66" s="75"/>
      <c r="BOZ66" s="75"/>
      <c r="BPA66" s="75"/>
      <c r="BPB66" s="75"/>
      <c r="BPC66" s="75"/>
      <c r="BPD66" s="75"/>
      <c r="BPE66" s="75"/>
      <c r="BPF66" s="75"/>
      <c r="BPG66" s="75"/>
      <c r="BPH66" s="75"/>
      <c r="BPI66" s="75"/>
      <c r="BPJ66" s="75"/>
      <c r="BPK66" s="75"/>
      <c r="BPL66" s="75"/>
      <c r="BPM66" s="75"/>
      <c r="BPN66" s="75"/>
      <c r="BPO66" s="75"/>
      <c r="BPP66" s="75"/>
      <c r="BPQ66" s="75"/>
      <c r="BPR66" s="75"/>
      <c r="BPS66" s="75"/>
      <c r="BPT66" s="75"/>
      <c r="BPU66" s="75"/>
      <c r="BPV66" s="75"/>
      <c r="BPW66" s="75"/>
      <c r="BPX66" s="75"/>
      <c r="BPY66" s="75"/>
      <c r="BPZ66" s="75"/>
      <c r="BQA66" s="75"/>
      <c r="BQB66" s="75"/>
      <c r="BQC66" s="75"/>
      <c r="BQD66" s="75"/>
      <c r="BQE66" s="75"/>
      <c r="BQF66" s="75"/>
      <c r="BQG66" s="75"/>
      <c r="BQH66" s="75"/>
      <c r="BQI66" s="75"/>
      <c r="BQJ66" s="75"/>
      <c r="BQK66" s="75"/>
      <c r="BQL66" s="75"/>
      <c r="BQM66" s="75"/>
      <c r="BQN66" s="75"/>
      <c r="BQO66" s="75"/>
      <c r="BQP66" s="75"/>
      <c r="BQQ66" s="75"/>
      <c r="BQR66" s="75"/>
      <c r="BQS66" s="75"/>
      <c r="BQT66" s="75"/>
      <c r="BQU66" s="75"/>
      <c r="BQV66" s="75"/>
      <c r="BQW66" s="75"/>
      <c r="BQX66" s="75"/>
      <c r="BQY66" s="75"/>
      <c r="BQZ66" s="75"/>
      <c r="BRA66" s="75"/>
      <c r="BRB66" s="75"/>
      <c r="BRC66" s="75"/>
      <c r="BRD66" s="75"/>
      <c r="BRE66" s="75"/>
      <c r="BRF66" s="75"/>
      <c r="BRG66" s="75"/>
      <c r="BRH66" s="75"/>
      <c r="BRI66" s="75"/>
      <c r="BRJ66" s="75"/>
      <c r="BRK66" s="75"/>
      <c r="BRL66" s="75"/>
      <c r="BRM66" s="75"/>
      <c r="BRN66" s="75"/>
      <c r="BRO66" s="75"/>
      <c r="BRP66" s="75"/>
      <c r="BRQ66" s="75"/>
      <c r="BRR66" s="75"/>
      <c r="BRS66" s="75"/>
      <c r="BRT66" s="75"/>
      <c r="BRU66" s="75"/>
      <c r="BRV66" s="75"/>
      <c r="BRW66" s="75"/>
      <c r="BRX66" s="75"/>
      <c r="BRY66" s="75"/>
      <c r="BRZ66" s="75"/>
      <c r="BSA66" s="75"/>
      <c r="BSB66" s="75"/>
      <c r="BSC66" s="75"/>
      <c r="BSD66" s="75"/>
      <c r="BSE66" s="75"/>
      <c r="BSF66" s="75"/>
      <c r="BSG66" s="75"/>
      <c r="BSH66" s="75"/>
      <c r="BSI66" s="75"/>
      <c r="BSJ66" s="75"/>
      <c r="BSK66" s="75"/>
      <c r="BSL66" s="75"/>
      <c r="BSM66" s="75"/>
      <c r="BSN66" s="75"/>
      <c r="BSO66" s="75"/>
      <c r="BSP66" s="75"/>
      <c r="BSQ66" s="75"/>
      <c r="BSR66" s="75"/>
      <c r="BSS66" s="75"/>
      <c r="BST66" s="75"/>
      <c r="BSU66" s="75"/>
      <c r="BSV66" s="75"/>
      <c r="BSW66" s="75"/>
      <c r="BSX66" s="75"/>
      <c r="BSY66" s="75"/>
      <c r="BSZ66" s="75"/>
      <c r="BTA66" s="75"/>
      <c r="BTB66" s="75"/>
      <c r="BTC66" s="75"/>
      <c r="BTD66" s="75"/>
      <c r="BTE66" s="75"/>
      <c r="BTF66" s="75"/>
      <c r="BTG66" s="75"/>
      <c r="BTH66" s="75"/>
      <c r="BTI66" s="75"/>
      <c r="BTJ66" s="75"/>
      <c r="BTK66" s="75"/>
      <c r="BTL66" s="75"/>
      <c r="BTM66" s="75"/>
      <c r="BTN66" s="75"/>
      <c r="BTO66" s="75"/>
      <c r="BTP66" s="75"/>
      <c r="BTQ66" s="75"/>
      <c r="BTR66" s="75"/>
      <c r="BTS66" s="75"/>
      <c r="BTT66" s="75"/>
      <c r="BTU66" s="75"/>
      <c r="BTV66" s="75"/>
      <c r="BTW66" s="75"/>
      <c r="BTX66" s="75"/>
      <c r="BTY66" s="75"/>
      <c r="BTZ66" s="75"/>
      <c r="BUA66" s="75"/>
      <c r="BUB66" s="75"/>
      <c r="BUC66" s="75"/>
      <c r="BUD66" s="75"/>
      <c r="BUE66" s="75"/>
      <c r="BUF66" s="75"/>
      <c r="BUG66" s="75"/>
      <c r="BUH66" s="75"/>
      <c r="BUI66" s="75"/>
      <c r="BUJ66" s="75"/>
      <c r="BUK66" s="75"/>
      <c r="BUL66" s="75"/>
      <c r="BUM66" s="75"/>
      <c r="BUN66" s="75"/>
      <c r="BUO66" s="75"/>
      <c r="BUP66" s="75"/>
      <c r="BUQ66" s="75"/>
      <c r="BUR66" s="75"/>
      <c r="BUS66" s="75"/>
      <c r="BUT66" s="75"/>
      <c r="BUU66" s="75"/>
      <c r="BUV66" s="75"/>
      <c r="BUW66" s="75"/>
      <c r="BUX66" s="75"/>
      <c r="BUY66" s="75"/>
      <c r="BUZ66" s="75"/>
      <c r="BVA66" s="75"/>
      <c r="BVB66" s="75"/>
      <c r="BVC66" s="75"/>
      <c r="BVD66" s="75"/>
      <c r="BVE66" s="75"/>
      <c r="BVF66" s="75"/>
      <c r="BVG66" s="75"/>
      <c r="BVH66" s="75"/>
      <c r="BVI66" s="75"/>
      <c r="BVJ66" s="75"/>
      <c r="BVK66" s="75"/>
      <c r="BVL66" s="75"/>
      <c r="BVM66" s="75"/>
      <c r="BVN66" s="75"/>
      <c r="BVO66" s="75"/>
      <c r="BVP66" s="75"/>
      <c r="BVQ66" s="75"/>
      <c r="BVR66" s="75"/>
      <c r="BVS66" s="75"/>
      <c r="BVT66" s="75"/>
      <c r="BVU66" s="75"/>
      <c r="BVV66" s="75"/>
      <c r="BVW66" s="75"/>
      <c r="BVX66" s="75"/>
      <c r="BVY66" s="75"/>
      <c r="BVZ66" s="75"/>
      <c r="BWA66" s="75"/>
      <c r="BWB66" s="75"/>
      <c r="BWC66" s="75"/>
      <c r="BWD66" s="75"/>
      <c r="BWE66" s="75"/>
      <c r="BWF66" s="75"/>
      <c r="BWG66" s="75"/>
      <c r="BWH66" s="75"/>
      <c r="BWI66" s="75"/>
      <c r="BWJ66" s="75"/>
      <c r="BWK66" s="75"/>
      <c r="BWL66" s="75"/>
      <c r="BWM66" s="75"/>
      <c r="BWN66" s="75"/>
      <c r="BWO66" s="75"/>
      <c r="BWP66" s="75"/>
      <c r="BWQ66" s="75"/>
      <c r="BWR66" s="75"/>
      <c r="BWS66" s="75"/>
      <c r="BWT66" s="75"/>
      <c r="BWU66" s="75"/>
      <c r="BWV66" s="75"/>
      <c r="BWW66" s="75"/>
      <c r="BWX66" s="75"/>
      <c r="BWY66" s="75"/>
      <c r="BWZ66" s="75"/>
      <c r="BXA66" s="75"/>
      <c r="BXB66" s="75"/>
      <c r="BXC66" s="75"/>
      <c r="BXD66" s="75"/>
      <c r="BXE66" s="75"/>
      <c r="BXF66" s="75"/>
      <c r="BXG66" s="75"/>
      <c r="BXH66" s="75"/>
      <c r="BXI66" s="75"/>
      <c r="BXJ66" s="75"/>
      <c r="BXK66" s="75"/>
      <c r="BXL66" s="75"/>
      <c r="BXM66" s="75"/>
      <c r="BXN66" s="75"/>
      <c r="BXO66" s="75"/>
      <c r="BXP66" s="75"/>
      <c r="BXQ66" s="75"/>
      <c r="BXR66" s="75"/>
      <c r="BXS66" s="75"/>
      <c r="BXT66" s="75"/>
      <c r="BXU66" s="75"/>
      <c r="BXV66" s="75"/>
      <c r="BXW66" s="75"/>
      <c r="BXX66" s="75"/>
      <c r="BXY66" s="75"/>
      <c r="BXZ66" s="75"/>
      <c r="BYA66" s="75"/>
      <c r="BYB66" s="75"/>
      <c r="BYC66" s="75"/>
      <c r="BYD66" s="75"/>
      <c r="BYE66" s="75"/>
      <c r="BYF66" s="75"/>
      <c r="BYG66" s="75"/>
      <c r="BYH66" s="75"/>
      <c r="BYI66" s="75"/>
      <c r="BYJ66" s="75"/>
      <c r="BYK66" s="75"/>
      <c r="BYL66" s="75"/>
      <c r="BYM66" s="75"/>
      <c r="BYN66" s="75"/>
      <c r="BYO66" s="75"/>
      <c r="BYP66" s="75"/>
      <c r="BYQ66" s="75"/>
      <c r="BYR66" s="75"/>
      <c r="BYS66" s="75"/>
      <c r="BYT66" s="75"/>
      <c r="BYU66" s="75"/>
      <c r="BYV66" s="75"/>
      <c r="BYW66" s="75"/>
      <c r="BYX66" s="75"/>
      <c r="BYY66" s="75"/>
      <c r="BYZ66" s="75"/>
      <c r="BZA66" s="75"/>
      <c r="BZB66" s="75"/>
      <c r="BZC66" s="75"/>
      <c r="BZD66" s="75"/>
      <c r="BZE66" s="75"/>
      <c r="BZF66" s="75"/>
      <c r="BZG66" s="75"/>
      <c r="BZH66" s="75"/>
      <c r="BZI66" s="75"/>
      <c r="BZJ66" s="75"/>
      <c r="BZK66" s="75"/>
      <c r="BZL66" s="75"/>
      <c r="BZM66" s="75"/>
      <c r="BZN66" s="75"/>
      <c r="BZO66" s="75"/>
      <c r="BZP66" s="75"/>
      <c r="BZQ66" s="75"/>
      <c r="BZR66" s="75"/>
      <c r="BZS66" s="75"/>
      <c r="BZT66" s="75"/>
      <c r="BZU66" s="75"/>
      <c r="BZV66" s="75"/>
      <c r="BZW66" s="75"/>
      <c r="BZX66" s="75"/>
      <c r="BZY66" s="75"/>
      <c r="BZZ66" s="75"/>
      <c r="CAA66" s="75"/>
      <c r="CAB66" s="75"/>
      <c r="CAC66" s="75"/>
      <c r="CAD66" s="75"/>
      <c r="CAE66" s="75"/>
      <c r="CAF66" s="75"/>
      <c r="CAG66" s="75"/>
      <c r="CAH66" s="75"/>
      <c r="CAI66" s="75"/>
      <c r="CAJ66" s="75"/>
      <c r="CAK66" s="75"/>
      <c r="CAL66" s="75"/>
      <c r="CAM66" s="75"/>
      <c r="CAN66" s="75"/>
      <c r="CAO66" s="75"/>
      <c r="CAP66" s="75"/>
      <c r="CAQ66" s="75"/>
      <c r="CAR66" s="75"/>
      <c r="CAS66" s="75"/>
      <c r="CAT66" s="75"/>
      <c r="CAU66" s="75"/>
      <c r="CAV66" s="75"/>
      <c r="CAW66" s="75"/>
      <c r="CAX66" s="75"/>
      <c r="CAY66" s="75"/>
      <c r="CAZ66" s="75"/>
      <c r="CBA66" s="75"/>
      <c r="CBB66" s="75"/>
      <c r="CBC66" s="75"/>
      <c r="CBD66" s="75"/>
      <c r="CBE66" s="75"/>
      <c r="CBF66" s="75"/>
      <c r="CBG66" s="75"/>
      <c r="CBH66" s="75"/>
      <c r="CBI66" s="75"/>
      <c r="CBJ66" s="75"/>
      <c r="CBK66" s="75"/>
      <c r="CBL66" s="75"/>
      <c r="CBM66" s="75"/>
      <c r="CBN66" s="75"/>
      <c r="CBO66" s="75"/>
      <c r="CBP66" s="75"/>
      <c r="CBQ66" s="75"/>
      <c r="CBR66" s="75"/>
      <c r="CBS66" s="75"/>
      <c r="CBT66" s="75"/>
      <c r="CBU66" s="75"/>
      <c r="CBV66" s="75"/>
      <c r="CBW66" s="75"/>
      <c r="CBX66" s="75"/>
      <c r="CBY66" s="75"/>
      <c r="CBZ66" s="75"/>
      <c r="CCA66" s="75"/>
      <c r="CCB66" s="75"/>
      <c r="CCC66" s="75"/>
      <c r="CCD66" s="75"/>
      <c r="CCE66" s="75"/>
      <c r="CCF66" s="75"/>
      <c r="CCG66" s="75"/>
      <c r="CCH66" s="75"/>
      <c r="CCI66" s="75"/>
      <c r="CCJ66" s="75"/>
      <c r="CCK66" s="75"/>
      <c r="CCL66" s="75"/>
      <c r="CCM66" s="75"/>
      <c r="CCN66" s="75"/>
      <c r="CCO66" s="75"/>
      <c r="CCP66" s="75"/>
      <c r="CCQ66" s="75"/>
      <c r="CCR66" s="75"/>
      <c r="CCS66" s="75"/>
      <c r="CCT66" s="75"/>
      <c r="CCU66" s="75"/>
      <c r="CCV66" s="75"/>
      <c r="CCW66" s="75"/>
      <c r="CCX66" s="75"/>
      <c r="CCY66" s="75"/>
      <c r="CCZ66" s="75"/>
      <c r="CDA66" s="75"/>
      <c r="CDB66" s="75"/>
      <c r="CDC66" s="75"/>
      <c r="CDD66" s="75"/>
      <c r="CDE66" s="75"/>
      <c r="CDF66" s="75"/>
      <c r="CDG66" s="75"/>
      <c r="CDH66" s="75"/>
      <c r="CDI66" s="75"/>
      <c r="CDJ66" s="75"/>
      <c r="CDK66" s="75"/>
      <c r="CDL66" s="75"/>
      <c r="CDM66" s="75"/>
      <c r="CDN66" s="75"/>
      <c r="CDO66" s="75"/>
      <c r="CDP66" s="75"/>
      <c r="CDQ66" s="75"/>
      <c r="CDR66" s="75"/>
      <c r="CDS66" s="75"/>
      <c r="CDT66" s="75"/>
      <c r="CDU66" s="75"/>
      <c r="CDV66" s="75"/>
      <c r="CDW66" s="75"/>
      <c r="CDX66" s="75"/>
      <c r="CDY66" s="75"/>
      <c r="CDZ66" s="75"/>
      <c r="CEA66" s="75"/>
      <c r="CEB66" s="75"/>
      <c r="CEC66" s="75"/>
      <c r="CED66" s="75"/>
      <c r="CEE66" s="75"/>
      <c r="CEF66" s="75"/>
      <c r="CEG66" s="75"/>
      <c r="CEH66" s="75"/>
      <c r="CEI66" s="75"/>
      <c r="CEJ66" s="75"/>
      <c r="CEK66" s="75"/>
      <c r="CEL66" s="75"/>
      <c r="CEM66" s="75"/>
      <c r="CEN66" s="75"/>
      <c r="CEO66" s="75"/>
      <c r="CEP66" s="75"/>
      <c r="CEQ66" s="75"/>
      <c r="CER66" s="75"/>
      <c r="CES66" s="75"/>
      <c r="CET66" s="75"/>
      <c r="CEU66" s="75"/>
      <c r="CEV66" s="75"/>
      <c r="CEW66" s="75"/>
      <c r="CEX66" s="75"/>
      <c r="CEY66" s="75"/>
      <c r="CEZ66" s="75"/>
      <c r="CFA66" s="75"/>
      <c r="CFB66" s="75"/>
      <c r="CFC66" s="75"/>
      <c r="CFD66" s="75"/>
      <c r="CFE66" s="75"/>
      <c r="CFF66" s="75"/>
      <c r="CFG66" s="75"/>
      <c r="CFH66" s="75"/>
      <c r="CFI66" s="75"/>
      <c r="CFJ66" s="75"/>
      <c r="CFK66" s="75"/>
      <c r="CFL66" s="75"/>
      <c r="CFM66" s="75"/>
      <c r="CFN66" s="75"/>
      <c r="CFO66" s="75"/>
      <c r="CFP66" s="75"/>
      <c r="CFQ66" s="75"/>
      <c r="CFR66" s="75"/>
      <c r="CFS66" s="75"/>
      <c r="CFT66" s="75"/>
      <c r="CFU66" s="75"/>
      <c r="CFV66" s="75"/>
      <c r="CFW66" s="75"/>
      <c r="CFX66" s="75"/>
      <c r="CFY66" s="75"/>
      <c r="CFZ66" s="75"/>
      <c r="CGA66" s="75"/>
      <c r="CGB66" s="75"/>
      <c r="CGC66" s="75"/>
      <c r="CGD66" s="75"/>
      <c r="CGE66" s="75"/>
      <c r="CGF66" s="75"/>
      <c r="CGG66" s="75"/>
      <c r="CGH66" s="75"/>
      <c r="CGI66" s="75"/>
      <c r="CGJ66" s="75"/>
      <c r="CGK66" s="75"/>
      <c r="CGL66" s="75"/>
      <c r="CGM66" s="75"/>
      <c r="CGN66" s="75"/>
      <c r="CGO66" s="75"/>
      <c r="CGP66" s="75"/>
      <c r="CGQ66" s="75"/>
      <c r="CGR66" s="75"/>
      <c r="CGS66" s="75"/>
      <c r="CGT66" s="75"/>
      <c r="CGU66" s="75"/>
      <c r="CGV66" s="75"/>
      <c r="CGW66" s="75"/>
      <c r="CGX66" s="75"/>
      <c r="CGY66" s="75"/>
      <c r="CGZ66" s="75"/>
      <c r="CHA66" s="75"/>
      <c r="CHB66" s="75"/>
      <c r="CHC66" s="75"/>
      <c r="CHD66" s="75"/>
      <c r="CHE66" s="75"/>
      <c r="CHF66" s="75"/>
      <c r="CHG66" s="75"/>
      <c r="CHH66" s="75"/>
      <c r="CHI66" s="75"/>
      <c r="CHJ66" s="75"/>
      <c r="CHK66" s="75"/>
      <c r="CHL66" s="75"/>
      <c r="CHM66" s="75"/>
      <c r="CHN66" s="75"/>
      <c r="CHO66" s="75"/>
      <c r="CHP66" s="75"/>
      <c r="CHQ66" s="75"/>
      <c r="CHR66" s="75"/>
      <c r="CHS66" s="75"/>
      <c r="CHT66" s="75"/>
      <c r="CHU66" s="75"/>
      <c r="CHV66" s="75"/>
      <c r="CHW66" s="75"/>
      <c r="CHX66" s="75"/>
      <c r="CHY66" s="75"/>
      <c r="CHZ66" s="75"/>
      <c r="CIA66" s="75"/>
      <c r="CIB66" s="75"/>
      <c r="CIC66" s="75"/>
      <c r="CID66" s="75"/>
      <c r="CIE66" s="75"/>
      <c r="CIF66" s="75"/>
      <c r="CIG66" s="75"/>
      <c r="CIH66" s="75"/>
      <c r="CII66" s="75"/>
      <c r="CIJ66" s="75"/>
      <c r="CIK66" s="75"/>
      <c r="CIL66" s="75"/>
      <c r="CIM66" s="75"/>
      <c r="CIN66" s="75"/>
      <c r="CIO66" s="75"/>
      <c r="CIP66" s="75"/>
      <c r="CIQ66" s="75"/>
      <c r="CIR66" s="75"/>
      <c r="CIS66" s="75"/>
      <c r="CIT66" s="75"/>
      <c r="CIU66" s="75"/>
      <c r="CIV66" s="75"/>
      <c r="CIW66" s="75"/>
      <c r="CIX66" s="75"/>
      <c r="CIY66" s="75"/>
      <c r="CIZ66" s="75"/>
      <c r="CJA66" s="75"/>
      <c r="CJB66" s="75"/>
      <c r="CJC66" s="75"/>
      <c r="CJD66" s="75"/>
      <c r="CJE66" s="75"/>
      <c r="CJF66" s="75"/>
      <c r="CJG66" s="75"/>
      <c r="CJH66" s="75"/>
      <c r="CJI66" s="75"/>
      <c r="CJJ66" s="75"/>
      <c r="CJK66" s="75"/>
      <c r="CJL66" s="75"/>
      <c r="CJM66" s="75"/>
      <c r="CJN66" s="75"/>
      <c r="CJO66" s="75"/>
      <c r="CJP66" s="75"/>
      <c r="CJQ66" s="75"/>
      <c r="CJR66" s="75"/>
      <c r="CJS66" s="75"/>
      <c r="CJT66" s="75"/>
      <c r="CJU66" s="75"/>
      <c r="CJV66" s="75"/>
      <c r="CJW66" s="75"/>
      <c r="CJX66" s="75"/>
      <c r="CJY66" s="75"/>
      <c r="CJZ66" s="75"/>
      <c r="CKA66" s="75"/>
      <c r="CKB66" s="75"/>
      <c r="CKC66" s="75"/>
      <c r="CKD66" s="75"/>
      <c r="CKE66" s="75"/>
      <c r="CKF66" s="75"/>
      <c r="CKG66" s="75"/>
      <c r="CKH66" s="75"/>
      <c r="CKI66" s="75"/>
      <c r="CKJ66" s="75"/>
      <c r="CKK66" s="75"/>
      <c r="CKL66" s="75"/>
      <c r="CKM66" s="75"/>
      <c r="CKN66" s="75"/>
      <c r="CKO66" s="75"/>
      <c r="CKP66" s="75"/>
      <c r="CKQ66" s="75"/>
      <c r="CKR66" s="75"/>
      <c r="CKS66" s="75"/>
      <c r="CKT66" s="75"/>
      <c r="CKU66" s="75"/>
      <c r="CKV66" s="75"/>
      <c r="CKW66" s="75"/>
      <c r="CKX66" s="75"/>
      <c r="CKY66" s="75"/>
      <c r="CKZ66" s="75"/>
      <c r="CLA66" s="75"/>
      <c r="CLB66" s="75"/>
      <c r="CLC66" s="75"/>
      <c r="CLD66" s="75"/>
      <c r="CLE66" s="75"/>
      <c r="CLF66" s="75"/>
      <c r="CLG66" s="75"/>
      <c r="CLH66" s="75"/>
      <c r="CLI66" s="75"/>
      <c r="CLJ66" s="75"/>
      <c r="CLK66" s="75"/>
      <c r="CLL66" s="75"/>
      <c r="CLM66" s="75"/>
      <c r="CLN66" s="75"/>
      <c r="CLO66" s="75"/>
      <c r="CLP66" s="75"/>
      <c r="CLQ66" s="75"/>
      <c r="CLR66" s="75"/>
      <c r="CLS66" s="75"/>
      <c r="CLT66" s="75"/>
      <c r="CLU66" s="75"/>
      <c r="CLV66" s="75"/>
      <c r="CLW66" s="75"/>
      <c r="CLX66" s="75"/>
      <c r="CLY66" s="75"/>
      <c r="CLZ66" s="75"/>
      <c r="CMA66" s="75"/>
      <c r="CMB66" s="75"/>
      <c r="CMC66" s="75"/>
      <c r="CMD66" s="75"/>
      <c r="CME66" s="75"/>
      <c r="CMF66" s="75"/>
      <c r="CMG66" s="75"/>
      <c r="CMH66" s="75"/>
      <c r="CMI66" s="75"/>
      <c r="CMJ66" s="75"/>
      <c r="CMK66" s="75"/>
      <c r="CML66" s="75"/>
      <c r="CMM66" s="75"/>
      <c r="CMN66" s="75"/>
      <c r="CMO66" s="75"/>
      <c r="CMP66" s="75"/>
      <c r="CMQ66" s="75"/>
      <c r="CMR66" s="75"/>
      <c r="CMS66" s="75"/>
      <c r="CMT66" s="75"/>
      <c r="CMU66" s="75"/>
      <c r="CMV66" s="75"/>
      <c r="CMW66" s="75"/>
      <c r="CMX66" s="75"/>
      <c r="CMY66" s="75"/>
      <c r="CMZ66" s="75"/>
      <c r="CNA66" s="75"/>
      <c r="CNB66" s="75"/>
      <c r="CNC66" s="75"/>
      <c r="CND66" s="75"/>
      <c r="CNE66" s="75"/>
      <c r="CNF66" s="75"/>
      <c r="CNG66" s="75"/>
      <c r="CNH66" s="75"/>
      <c r="CNI66" s="75"/>
      <c r="CNJ66" s="75"/>
      <c r="CNK66" s="75"/>
      <c r="CNL66" s="75"/>
      <c r="CNM66" s="75"/>
      <c r="CNN66" s="75"/>
      <c r="CNO66" s="75"/>
      <c r="CNP66" s="75"/>
      <c r="CNQ66" s="75"/>
      <c r="CNR66" s="75"/>
      <c r="CNS66" s="75"/>
      <c r="CNT66" s="75"/>
      <c r="CNU66" s="75"/>
      <c r="CNV66" s="75"/>
      <c r="CNW66" s="75"/>
      <c r="CNX66" s="75"/>
      <c r="CNY66" s="75"/>
      <c r="CNZ66" s="75"/>
      <c r="COA66" s="75"/>
      <c r="COB66" s="75"/>
      <c r="COC66" s="75"/>
      <c r="COD66" s="75"/>
      <c r="COE66" s="75"/>
      <c r="COF66" s="75"/>
      <c r="COG66" s="75"/>
      <c r="COH66" s="75"/>
      <c r="COI66" s="75"/>
      <c r="COJ66" s="75"/>
      <c r="COK66" s="75"/>
      <c r="COL66" s="75"/>
      <c r="COM66" s="75"/>
      <c r="CON66" s="75"/>
      <c r="COO66" s="75"/>
      <c r="COP66" s="75"/>
      <c r="COQ66" s="75"/>
      <c r="COR66" s="75"/>
      <c r="COS66" s="75"/>
      <c r="COT66" s="75"/>
      <c r="COU66" s="75"/>
      <c r="COV66" s="75"/>
      <c r="COW66" s="75"/>
      <c r="COX66" s="75"/>
      <c r="COY66" s="75"/>
      <c r="COZ66" s="75"/>
      <c r="CPA66" s="75"/>
      <c r="CPB66" s="75"/>
      <c r="CPC66" s="75"/>
      <c r="CPD66" s="75"/>
      <c r="CPE66" s="75"/>
      <c r="CPF66" s="75"/>
      <c r="CPG66" s="75"/>
      <c r="CPH66" s="75"/>
      <c r="CPI66" s="75"/>
      <c r="CPJ66" s="75"/>
      <c r="CPK66" s="75"/>
      <c r="CPL66" s="75"/>
      <c r="CPM66" s="75"/>
      <c r="CPN66" s="75"/>
      <c r="CPO66" s="75"/>
      <c r="CPP66" s="75"/>
      <c r="CPQ66" s="75"/>
      <c r="CPR66" s="75"/>
      <c r="CPS66" s="75"/>
      <c r="CPT66" s="75"/>
      <c r="CPU66" s="75"/>
      <c r="CPV66" s="75"/>
      <c r="CPW66" s="75"/>
      <c r="CPX66" s="75"/>
      <c r="CPY66" s="75"/>
      <c r="CPZ66" s="75"/>
      <c r="CQA66" s="75"/>
      <c r="CQB66" s="75"/>
      <c r="CQC66" s="75"/>
      <c r="CQD66" s="75"/>
      <c r="CQE66" s="75"/>
      <c r="CQF66" s="75"/>
      <c r="CQG66" s="75"/>
      <c r="CQH66" s="75"/>
      <c r="CQI66" s="75"/>
      <c r="CQJ66" s="75"/>
      <c r="CQK66" s="75"/>
      <c r="CQL66" s="75"/>
      <c r="CQM66" s="75"/>
      <c r="CQN66" s="75"/>
      <c r="CQO66" s="75"/>
      <c r="CQP66" s="75"/>
      <c r="CQQ66" s="75"/>
      <c r="CQR66" s="75"/>
      <c r="CQS66" s="75"/>
      <c r="CQT66" s="75"/>
      <c r="CQU66" s="75"/>
      <c r="CQV66" s="75"/>
      <c r="CQW66" s="75"/>
      <c r="CQX66" s="75"/>
      <c r="CQY66" s="75"/>
      <c r="CQZ66" s="75"/>
      <c r="CRA66" s="75"/>
      <c r="CRB66" s="75"/>
      <c r="CRC66" s="75"/>
      <c r="CRD66" s="75"/>
      <c r="CRE66" s="75"/>
      <c r="CRF66" s="75"/>
      <c r="CRG66" s="75"/>
      <c r="CRH66" s="75"/>
      <c r="CRI66" s="75"/>
      <c r="CRJ66" s="75"/>
      <c r="CRK66" s="75"/>
      <c r="CRL66" s="75"/>
      <c r="CRM66" s="75"/>
      <c r="CRN66" s="75"/>
      <c r="CRO66" s="75"/>
      <c r="CRP66" s="75"/>
      <c r="CRQ66" s="75"/>
      <c r="CRR66" s="75"/>
      <c r="CRS66" s="75"/>
      <c r="CRT66" s="75"/>
      <c r="CRU66" s="75"/>
      <c r="CRV66" s="75"/>
      <c r="CRW66" s="75"/>
      <c r="CRX66" s="75"/>
      <c r="CRY66" s="75"/>
      <c r="CRZ66" s="75"/>
      <c r="CSA66" s="75"/>
      <c r="CSB66" s="75"/>
      <c r="CSC66" s="75"/>
      <c r="CSD66" s="75"/>
      <c r="CSE66" s="75"/>
      <c r="CSF66" s="75"/>
      <c r="CSG66" s="75"/>
      <c r="CSH66" s="75"/>
      <c r="CSI66" s="75"/>
      <c r="CSJ66" s="75"/>
      <c r="CSK66" s="75"/>
      <c r="CSL66" s="75"/>
      <c r="CSM66" s="75"/>
      <c r="CSN66" s="75"/>
      <c r="CSO66" s="75"/>
      <c r="CSP66" s="75"/>
      <c r="CSQ66" s="75"/>
      <c r="CSR66" s="75"/>
      <c r="CSS66" s="75"/>
      <c r="CST66" s="75"/>
      <c r="CSU66" s="75"/>
      <c r="CSV66" s="75"/>
      <c r="CSW66" s="75"/>
      <c r="CSX66" s="75"/>
      <c r="CSY66" s="75"/>
      <c r="CSZ66" s="75"/>
      <c r="CTA66" s="75"/>
      <c r="CTB66" s="75"/>
      <c r="CTC66" s="75"/>
      <c r="CTD66" s="75"/>
      <c r="CTE66" s="75"/>
      <c r="CTF66" s="75"/>
      <c r="CTG66" s="75"/>
      <c r="CTH66" s="75"/>
      <c r="CTI66" s="75"/>
      <c r="CTJ66" s="75"/>
      <c r="CTK66" s="75"/>
      <c r="CTL66" s="75"/>
      <c r="CTM66" s="75"/>
      <c r="CTN66" s="75"/>
      <c r="CTO66" s="75"/>
      <c r="CTP66" s="75"/>
      <c r="CTQ66" s="75"/>
      <c r="CTR66" s="75"/>
      <c r="CTS66" s="75"/>
      <c r="CTT66" s="75"/>
      <c r="CTU66" s="75"/>
      <c r="CTV66" s="75"/>
      <c r="CTW66" s="75"/>
      <c r="CTX66" s="75"/>
      <c r="CTY66" s="75"/>
      <c r="CTZ66" s="75"/>
      <c r="CUA66" s="75"/>
      <c r="CUB66" s="75"/>
      <c r="CUC66" s="75"/>
      <c r="CUD66" s="75"/>
      <c r="CUE66" s="75"/>
      <c r="CUF66" s="75"/>
      <c r="CUG66" s="75"/>
      <c r="CUH66" s="75"/>
      <c r="CUI66" s="75"/>
      <c r="CUJ66" s="75"/>
      <c r="CUK66" s="75"/>
      <c r="CUL66" s="75"/>
      <c r="CUM66" s="75"/>
      <c r="CUN66" s="75"/>
      <c r="CUO66" s="75"/>
      <c r="CUP66" s="75"/>
      <c r="CUQ66" s="75"/>
      <c r="CUR66" s="75"/>
      <c r="CUS66" s="75"/>
      <c r="CUT66" s="75"/>
      <c r="CUU66" s="75"/>
      <c r="CUV66" s="75"/>
      <c r="CUW66" s="75"/>
      <c r="CUX66" s="75"/>
      <c r="CUY66" s="75"/>
      <c r="CUZ66" s="75"/>
      <c r="CVA66" s="75"/>
      <c r="CVB66" s="75"/>
      <c r="CVC66" s="75"/>
      <c r="CVD66" s="75"/>
      <c r="CVE66" s="75"/>
      <c r="CVF66" s="75"/>
      <c r="CVG66" s="75"/>
      <c r="CVH66" s="75"/>
      <c r="CVI66" s="75"/>
      <c r="CVJ66" s="75"/>
      <c r="CVK66" s="75"/>
      <c r="CVL66" s="75"/>
      <c r="CVM66" s="75"/>
      <c r="CVN66" s="75"/>
      <c r="CVO66" s="75"/>
      <c r="CVP66" s="75"/>
      <c r="CVQ66" s="75"/>
      <c r="CVR66" s="75"/>
      <c r="CVS66" s="75"/>
      <c r="CVT66" s="75"/>
      <c r="CVU66" s="75"/>
      <c r="CVV66" s="75"/>
      <c r="CVW66" s="75"/>
      <c r="CVX66" s="75"/>
      <c r="CVY66" s="75"/>
      <c r="CVZ66" s="75"/>
      <c r="CWA66" s="75"/>
      <c r="CWB66" s="75"/>
      <c r="CWC66" s="75"/>
      <c r="CWD66" s="75"/>
      <c r="CWE66" s="75"/>
      <c r="CWF66" s="75"/>
      <c r="CWG66" s="75"/>
      <c r="CWH66" s="75"/>
      <c r="CWI66" s="75"/>
      <c r="CWJ66" s="75"/>
      <c r="CWK66" s="75"/>
      <c r="CWL66" s="75"/>
      <c r="CWM66" s="75"/>
      <c r="CWN66" s="75"/>
      <c r="CWO66" s="75"/>
      <c r="CWP66" s="75"/>
      <c r="CWQ66" s="75"/>
      <c r="CWR66" s="75"/>
      <c r="CWS66" s="75"/>
      <c r="CWT66" s="75"/>
      <c r="CWU66" s="75"/>
      <c r="CWV66" s="75"/>
      <c r="CWW66" s="75"/>
      <c r="CWX66" s="75"/>
      <c r="CWY66" s="75"/>
      <c r="CWZ66" s="75"/>
      <c r="CXA66" s="75"/>
      <c r="CXB66" s="75"/>
      <c r="CXC66" s="75"/>
      <c r="CXD66" s="75"/>
      <c r="CXE66" s="75"/>
      <c r="CXF66" s="75"/>
      <c r="CXG66" s="75"/>
      <c r="CXH66" s="75"/>
      <c r="CXI66" s="75"/>
      <c r="CXJ66" s="75"/>
      <c r="CXK66" s="75"/>
      <c r="CXL66" s="75"/>
      <c r="CXM66" s="75"/>
      <c r="CXN66" s="75"/>
      <c r="CXO66" s="75"/>
      <c r="CXP66" s="75"/>
      <c r="CXQ66" s="75"/>
      <c r="CXR66" s="75"/>
      <c r="CXS66" s="75"/>
      <c r="CXT66" s="75"/>
      <c r="CXU66" s="75"/>
      <c r="CXV66" s="75"/>
      <c r="CXW66" s="75"/>
      <c r="CXX66" s="75"/>
      <c r="CXY66" s="75"/>
      <c r="CXZ66" s="75"/>
      <c r="CYA66" s="75"/>
      <c r="CYB66" s="75"/>
      <c r="CYC66" s="75"/>
      <c r="CYD66" s="75"/>
      <c r="CYE66" s="75"/>
      <c r="CYF66" s="75"/>
      <c r="CYG66" s="75"/>
      <c r="CYH66" s="75"/>
      <c r="CYI66" s="75"/>
      <c r="CYJ66" s="75"/>
      <c r="CYK66" s="75"/>
      <c r="CYL66" s="75"/>
      <c r="CYM66" s="75"/>
      <c r="CYN66" s="75"/>
      <c r="CYO66" s="75"/>
      <c r="CYP66" s="75"/>
      <c r="CYQ66" s="75"/>
      <c r="CYR66" s="75"/>
      <c r="CYS66" s="75"/>
      <c r="CYT66" s="75"/>
      <c r="CYU66" s="75"/>
      <c r="CYV66" s="75"/>
      <c r="CYW66" s="75"/>
      <c r="CYX66" s="75"/>
      <c r="CYY66" s="75"/>
      <c r="CYZ66" s="75"/>
      <c r="CZA66" s="75"/>
      <c r="CZB66" s="75"/>
      <c r="CZC66" s="75"/>
      <c r="CZD66" s="75"/>
      <c r="CZE66" s="75"/>
      <c r="CZF66" s="75"/>
      <c r="CZG66" s="75"/>
      <c r="CZH66" s="75"/>
      <c r="CZI66" s="75"/>
      <c r="CZJ66" s="75"/>
      <c r="CZK66" s="75"/>
      <c r="CZL66" s="75"/>
      <c r="CZM66" s="75"/>
      <c r="CZN66" s="75"/>
      <c r="CZO66" s="75"/>
      <c r="CZP66" s="75"/>
      <c r="CZQ66" s="75"/>
      <c r="CZR66" s="75"/>
      <c r="CZS66" s="75"/>
      <c r="CZT66" s="75"/>
      <c r="CZU66" s="75"/>
      <c r="CZV66" s="75"/>
      <c r="CZW66" s="75"/>
      <c r="CZX66" s="75"/>
      <c r="CZY66" s="75"/>
      <c r="CZZ66" s="75"/>
      <c r="DAA66" s="75"/>
      <c r="DAB66" s="75"/>
      <c r="DAC66" s="75"/>
      <c r="DAD66" s="75"/>
      <c r="DAE66" s="75"/>
      <c r="DAF66" s="75"/>
      <c r="DAG66" s="75"/>
      <c r="DAH66" s="75"/>
      <c r="DAI66" s="75"/>
      <c r="DAJ66" s="75"/>
      <c r="DAK66" s="75"/>
      <c r="DAL66" s="75"/>
      <c r="DAM66" s="75"/>
      <c r="DAN66" s="75"/>
      <c r="DAO66" s="75"/>
      <c r="DAP66" s="75"/>
      <c r="DAQ66" s="75"/>
      <c r="DAR66" s="75"/>
      <c r="DAS66" s="75"/>
      <c r="DAT66" s="75"/>
      <c r="DAU66" s="75"/>
      <c r="DAV66" s="75"/>
      <c r="DAW66" s="75"/>
      <c r="DAX66" s="75"/>
      <c r="DAY66" s="75"/>
      <c r="DAZ66" s="75"/>
      <c r="DBA66" s="75"/>
      <c r="DBB66" s="75"/>
      <c r="DBC66" s="75"/>
      <c r="DBD66" s="75"/>
      <c r="DBE66" s="75"/>
      <c r="DBF66" s="75"/>
      <c r="DBG66" s="75"/>
      <c r="DBH66" s="75"/>
      <c r="DBI66" s="75"/>
      <c r="DBJ66" s="75"/>
      <c r="DBK66" s="75"/>
      <c r="DBL66" s="75"/>
      <c r="DBM66" s="75"/>
      <c r="DBN66" s="75"/>
      <c r="DBO66" s="75"/>
      <c r="DBP66" s="75"/>
      <c r="DBQ66" s="75"/>
      <c r="DBR66" s="75"/>
      <c r="DBS66" s="75"/>
      <c r="DBT66" s="75"/>
      <c r="DBU66" s="75"/>
      <c r="DBV66" s="75"/>
      <c r="DBW66" s="75"/>
      <c r="DBX66" s="75"/>
      <c r="DBY66" s="75"/>
      <c r="DBZ66" s="75"/>
      <c r="DCA66" s="75"/>
      <c r="DCB66" s="75"/>
      <c r="DCC66" s="75"/>
      <c r="DCD66" s="75"/>
      <c r="DCE66" s="75"/>
      <c r="DCF66" s="75"/>
      <c r="DCG66" s="75"/>
      <c r="DCH66" s="75"/>
      <c r="DCI66" s="75"/>
      <c r="DCJ66" s="75"/>
      <c r="DCK66" s="75"/>
      <c r="DCL66" s="75"/>
      <c r="DCM66" s="75"/>
      <c r="DCN66" s="75"/>
      <c r="DCO66" s="75"/>
      <c r="DCP66" s="75"/>
      <c r="DCQ66" s="75"/>
      <c r="DCR66" s="75"/>
      <c r="DCS66" s="75"/>
      <c r="DCT66" s="75"/>
      <c r="DCU66" s="75"/>
      <c r="DCV66" s="75"/>
      <c r="DCW66" s="75"/>
      <c r="DCX66" s="75"/>
      <c r="DCY66" s="75"/>
      <c r="DCZ66" s="75"/>
      <c r="DDA66" s="75"/>
      <c r="DDB66" s="75"/>
      <c r="DDC66" s="75"/>
      <c r="DDD66" s="75"/>
      <c r="DDE66" s="75"/>
      <c r="DDF66" s="75"/>
      <c r="DDG66" s="75"/>
      <c r="DDH66" s="75"/>
      <c r="DDI66" s="75"/>
      <c r="DDJ66" s="75"/>
      <c r="DDK66" s="75"/>
      <c r="DDL66" s="75"/>
      <c r="DDM66" s="75"/>
      <c r="DDN66" s="75"/>
      <c r="DDO66" s="75"/>
      <c r="DDP66" s="75"/>
      <c r="DDQ66" s="75"/>
      <c r="DDR66" s="75"/>
      <c r="DDS66" s="75"/>
      <c r="DDT66" s="75"/>
      <c r="DDU66" s="75"/>
      <c r="DDV66" s="75"/>
      <c r="DDW66" s="75"/>
      <c r="DDX66" s="75"/>
      <c r="DDY66" s="75"/>
      <c r="DDZ66" s="75"/>
      <c r="DEA66" s="75"/>
      <c r="DEB66" s="75"/>
      <c r="DEC66" s="75"/>
      <c r="DED66" s="75"/>
      <c r="DEE66" s="75"/>
      <c r="DEF66" s="75"/>
      <c r="DEG66" s="75"/>
      <c r="DEH66" s="75"/>
      <c r="DEI66" s="75"/>
      <c r="DEJ66" s="75"/>
      <c r="DEK66" s="75"/>
      <c r="DEL66" s="75"/>
      <c r="DEM66" s="75"/>
      <c r="DEN66" s="75"/>
      <c r="DEO66" s="75"/>
      <c r="DEP66" s="75"/>
      <c r="DEQ66" s="75"/>
      <c r="DER66" s="75"/>
      <c r="DES66" s="75"/>
      <c r="DET66" s="75"/>
      <c r="DEU66" s="75"/>
      <c r="DEV66" s="75"/>
      <c r="DEW66" s="75"/>
      <c r="DEX66" s="75"/>
      <c r="DEY66" s="75"/>
      <c r="DEZ66" s="75"/>
      <c r="DFA66" s="75"/>
      <c r="DFB66" s="75"/>
      <c r="DFC66" s="75"/>
      <c r="DFD66" s="75"/>
      <c r="DFE66" s="75"/>
      <c r="DFF66" s="75"/>
      <c r="DFG66" s="75"/>
      <c r="DFH66" s="75"/>
      <c r="DFI66" s="75"/>
      <c r="DFJ66" s="75"/>
      <c r="DFK66" s="75"/>
      <c r="DFL66" s="75"/>
      <c r="DFM66" s="75"/>
      <c r="DFN66" s="75"/>
      <c r="DFO66" s="75"/>
      <c r="DFP66" s="75"/>
      <c r="DFQ66" s="75"/>
      <c r="DFR66" s="75"/>
      <c r="DFS66" s="75"/>
      <c r="DFT66" s="75"/>
      <c r="DFU66" s="75"/>
      <c r="DFV66" s="75"/>
      <c r="DFW66" s="75"/>
      <c r="DFX66" s="75"/>
      <c r="DFY66" s="75"/>
      <c r="DFZ66" s="75"/>
      <c r="DGA66" s="75"/>
      <c r="DGB66" s="75"/>
      <c r="DGC66" s="75"/>
      <c r="DGD66" s="75"/>
      <c r="DGE66" s="75"/>
      <c r="DGF66" s="75"/>
      <c r="DGG66" s="75"/>
      <c r="DGH66" s="75"/>
      <c r="DGI66" s="75"/>
      <c r="DGJ66" s="75"/>
      <c r="DGK66" s="75"/>
      <c r="DGL66" s="75"/>
      <c r="DGM66" s="75"/>
      <c r="DGN66" s="75"/>
      <c r="DGO66" s="75"/>
      <c r="DGP66" s="75"/>
      <c r="DGQ66" s="75"/>
      <c r="DGR66" s="75"/>
      <c r="DGS66" s="75"/>
      <c r="DGT66" s="75"/>
      <c r="DGU66" s="75"/>
      <c r="DGV66" s="75"/>
      <c r="DGW66" s="75"/>
      <c r="DGX66" s="75"/>
      <c r="DGY66" s="75"/>
      <c r="DGZ66" s="75"/>
      <c r="DHA66" s="75"/>
      <c r="DHB66" s="75"/>
      <c r="DHC66" s="75"/>
      <c r="DHD66" s="75"/>
      <c r="DHE66" s="75"/>
      <c r="DHF66" s="75"/>
      <c r="DHG66" s="75"/>
      <c r="DHH66" s="75"/>
      <c r="DHI66" s="75"/>
      <c r="DHJ66" s="75"/>
      <c r="DHK66" s="75"/>
      <c r="DHL66" s="75"/>
      <c r="DHM66" s="75"/>
      <c r="DHN66" s="75"/>
      <c r="DHO66" s="75"/>
      <c r="DHP66" s="75"/>
      <c r="DHQ66" s="75"/>
      <c r="DHR66" s="75"/>
      <c r="DHS66" s="75"/>
      <c r="DHT66" s="75"/>
      <c r="DHU66" s="75"/>
      <c r="DHV66" s="75"/>
      <c r="DHW66" s="75"/>
      <c r="DHX66" s="75"/>
      <c r="DHY66" s="75"/>
      <c r="DHZ66" s="75"/>
      <c r="DIA66" s="75"/>
      <c r="DIB66" s="75"/>
      <c r="DIC66" s="75"/>
      <c r="DID66" s="75"/>
      <c r="DIE66" s="75"/>
      <c r="DIF66" s="75"/>
      <c r="DIG66" s="75"/>
      <c r="DIH66" s="75"/>
      <c r="DII66" s="75"/>
      <c r="DIJ66" s="75"/>
      <c r="DIK66" s="75"/>
      <c r="DIL66" s="75"/>
      <c r="DIM66" s="75"/>
      <c r="DIN66" s="75"/>
      <c r="DIO66" s="75"/>
      <c r="DIP66" s="75"/>
      <c r="DIQ66" s="75"/>
      <c r="DIR66" s="75"/>
      <c r="DIS66" s="75"/>
      <c r="DIT66" s="75"/>
      <c r="DIU66" s="75"/>
      <c r="DIV66" s="75"/>
      <c r="DIW66" s="75"/>
      <c r="DIX66" s="75"/>
      <c r="DIY66" s="75"/>
      <c r="DIZ66" s="75"/>
      <c r="DJA66" s="75"/>
      <c r="DJB66" s="75"/>
      <c r="DJC66" s="75"/>
      <c r="DJD66" s="75"/>
      <c r="DJE66" s="75"/>
      <c r="DJF66" s="75"/>
      <c r="DJG66" s="75"/>
      <c r="DJH66" s="75"/>
      <c r="DJI66" s="75"/>
      <c r="DJJ66" s="75"/>
      <c r="DJK66" s="75"/>
      <c r="DJL66" s="75"/>
      <c r="DJM66" s="75"/>
      <c r="DJN66" s="75"/>
      <c r="DJO66" s="75"/>
      <c r="DJP66" s="75"/>
      <c r="DJQ66" s="75"/>
      <c r="DJR66" s="75"/>
      <c r="DJS66" s="75"/>
      <c r="DJT66" s="75"/>
      <c r="DJU66" s="75"/>
      <c r="DJV66" s="75"/>
      <c r="DJW66" s="75"/>
      <c r="DJX66" s="75"/>
      <c r="DJY66" s="75"/>
      <c r="DJZ66" s="75"/>
      <c r="DKA66" s="75"/>
      <c r="DKB66" s="75"/>
      <c r="DKC66" s="75"/>
      <c r="DKD66" s="75"/>
      <c r="DKE66" s="75"/>
      <c r="DKF66" s="75"/>
      <c r="DKG66" s="75"/>
      <c r="DKH66" s="75"/>
      <c r="DKI66" s="75"/>
      <c r="DKJ66" s="75"/>
      <c r="DKK66" s="75"/>
      <c r="DKL66" s="75"/>
      <c r="DKM66" s="75"/>
      <c r="DKN66" s="75"/>
      <c r="DKO66" s="75"/>
      <c r="DKP66" s="75"/>
      <c r="DKQ66" s="75"/>
      <c r="DKR66" s="75"/>
      <c r="DKS66" s="75"/>
      <c r="DKT66" s="75"/>
      <c r="DKU66" s="75"/>
      <c r="DKV66" s="75"/>
      <c r="DKW66" s="75"/>
      <c r="DKX66" s="75"/>
      <c r="DKY66" s="75"/>
      <c r="DKZ66" s="75"/>
      <c r="DLA66" s="75"/>
      <c r="DLB66" s="75"/>
      <c r="DLC66" s="75"/>
      <c r="DLD66" s="75"/>
      <c r="DLE66" s="75"/>
      <c r="DLF66" s="75"/>
      <c r="DLG66" s="75"/>
      <c r="DLH66" s="75"/>
      <c r="DLI66" s="75"/>
      <c r="DLJ66" s="75"/>
      <c r="DLK66" s="75"/>
      <c r="DLL66" s="75"/>
      <c r="DLM66" s="75"/>
      <c r="DLN66" s="75"/>
      <c r="DLO66" s="75"/>
      <c r="DLP66" s="75"/>
      <c r="DLQ66" s="75"/>
      <c r="DLR66" s="75"/>
      <c r="DLS66" s="75"/>
      <c r="DLT66" s="75"/>
      <c r="DLU66" s="75"/>
      <c r="DLV66" s="75"/>
      <c r="DLW66" s="75"/>
      <c r="DLX66" s="75"/>
      <c r="DLY66" s="75"/>
      <c r="DLZ66" s="75"/>
      <c r="DMA66" s="75"/>
      <c r="DMB66" s="75"/>
      <c r="DMC66" s="75"/>
      <c r="DMD66" s="75"/>
      <c r="DME66" s="75"/>
      <c r="DMF66" s="75"/>
      <c r="DMG66" s="75"/>
      <c r="DMH66" s="75"/>
      <c r="DMI66" s="75"/>
      <c r="DMJ66" s="75"/>
      <c r="DMK66" s="75"/>
      <c r="DML66" s="75"/>
      <c r="DMM66" s="75"/>
      <c r="DMN66" s="75"/>
      <c r="DMO66" s="75"/>
      <c r="DMP66" s="75"/>
      <c r="DMQ66" s="75"/>
      <c r="DMR66" s="75"/>
      <c r="DMS66" s="75"/>
      <c r="DMT66" s="75"/>
      <c r="DMU66" s="75"/>
      <c r="DMV66" s="75"/>
      <c r="DMW66" s="75"/>
      <c r="DMX66" s="75"/>
      <c r="DMY66" s="75"/>
      <c r="DMZ66" s="75"/>
      <c r="DNA66" s="75"/>
      <c r="DNB66" s="75"/>
      <c r="DNC66" s="75"/>
      <c r="DND66" s="75"/>
      <c r="DNE66" s="75"/>
      <c r="DNF66" s="75"/>
      <c r="DNG66" s="75"/>
      <c r="DNH66" s="75"/>
      <c r="DNI66" s="75"/>
      <c r="DNJ66" s="75"/>
      <c r="DNK66" s="75"/>
      <c r="DNL66" s="75"/>
      <c r="DNM66" s="75"/>
      <c r="DNN66" s="75"/>
      <c r="DNO66" s="75"/>
      <c r="DNP66" s="75"/>
      <c r="DNQ66" s="75"/>
      <c r="DNR66" s="75"/>
      <c r="DNS66" s="75"/>
      <c r="DNT66" s="75"/>
      <c r="DNU66" s="75"/>
      <c r="DNV66" s="75"/>
      <c r="DNW66" s="75"/>
      <c r="DNX66" s="75"/>
      <c r="DNY66" s="75"/>
      <c r="DNZ66" s="75"/>
      <c r="DOA66" s="75"/>
      <c r="DOB66" s="75"/>
      <c r="DOC66" s="75"/>
      <c r="DOD66" s="75"/>
      <c r="DOE66" s="75"/>
      <c r="DOF66" s="75"/>
      <c r="DOG66" s="75"/>
      <c r="DOH66" s="75"/>
      <c r="DOI66" s="75"/>
      <c r="DOJ66" s="75"/>
      <c r="DOK66" s="75"/>
      <c r="DOL66" s="75"/>
      <c r="DOM66" s="75"/>
      <c r="DON66" s="75"/>
      <c r="DOO66" s="75"/>
      <c r="DOP66" s="75"/>
      <c r="DOQ66" s="75"/>
      <c r="DOR66" s="75"/>
      <c r="DOS66" s="75"/>
      <c r="DOT66" s="75"/>
      <c r="DOU66" s="75"/>
      <c r="DOV66" s="75"/>
      <c r="DOW66" s="75"/>
      <c r="DOX66" s="75"/>
      <c r="DOY66" s="75"/>
      <c r="DOZ66" s="75"/>
      <c r="DPA66" s="75"/>
      <c r="DPB66" s="75"/>
      <c r="DPC66" s="75"/>
      <c r="DPD66" s="75"/>
      <c r="DPE66" s="75"/>
      <c r="DPF66" s="75"/>
      <c r="DPG66" s="75"/>
      <c r="DPH66" s="75"/>
      <c r="DPI66" s="75"/>
      <c r="DPJ66" s="75"/>
      <c r="DPK66" s="75"/>
      <c r="DPL66" s="75"/>
      <c r="DPM66" s="75"/>
      <c r="DPN66" s="75"/>
      <c r="DPO66" s="75"/>
      <c r="DPP66" s="75"/>
      <c r="DPQ66" s="75"/>
      <c r="DPR66" s="75"/>
      <c r="DPS66" s="75"/>
      <c r="DPT66" s="75"/>
      <c r="DPU66" s="75"/>
      <c r="DPV66" s="75"/>
      <c r="DPW66" s="75"/>
      <c r="DPX66" s="75"/>
      <c r="DPY66" s="75"/>
      <c r="DPZ66" s="75"/>
      <c r="DQA66" s="75"/>
      <c r="DQB66" s="75"/>
      <c r="DQC66" s="75"/>
      <c r="DQD66" s="75"/>
      <c r="DQE66" s="75"/>
      <c r="DQF66" s="75"/>
      <c r="DQG66" s="75"/>
      <c r="DQH66" s="75"/>
      <c r="DQI66" s="75"/>
      <c r="DQJ66" s="75"/>
      <c r="DQK66" s="75"/>
      <c r="DQL66" s="75"/>
      <c r="DQM66" s="75"/>
      <c r="DQN66" s="75"/>
      <c r="DQO66" s="75"/>
      <c r="DQP66" s="75"/>
      <c r="DQQ66" s="75"/>
      <c r="DQR66" s="75"/>
      <c r="DQS66" s="75"/>
      <c r="DQT66" s="75"/>
      <c r="DQU66" s="75"/>
      <c r="DQV66" s="75"/>
      <c r="DQW66" s="75"/>
      <c r="DQX66" s="75"/>
      <c r="DQY66" s="75"/>
      <c r="DQZ66" s="75"/>
      <c r="DRA66" s="75"/>
      <c r="DRB66" s="75"/>
      <c r="DRC66" s="75"/>
      <c r="DRD66" s="75"/>
      <c r="DRE66" s="75"/>
      <c r="DRF66" s="75"/>
      <c r="DRG66" s="75"/>
      <c r="DRH66" s="75"/>
      <c r="DRI66" s="75"/>
      <c r="DRJ66" s="75"/>
      <c r="DRK66" s="75"/>
      <c r="DRL66" s="75"/>
      <c r="DRM66" s="75"/>
      <c r="DRN66" s="75"/>
      <c r="DRO66" s="75"/>
      <c r="DRP66" s="75"/>
      <c r="DRQ66" s="75"/>
      <c r="DRR66" s="75"/>
      <c r="DRS66" s="75"/>
      <c r="DRT66" s="75"/>
      <c r="DRU66" s="75"/>
      <c r="DRV66" s="75"/>
      <c r="DRW66" s="75"/>
      <c r="DRX66" s="75"/>
      <c r="DRY66" s="75"/>
      <c r="DRZ66" s="75"/>
      <c r="DSA66" s="75"/>
      <c r="DSB66" s="75"/>
      <c r="DSC66" s="75"/>
      <c r="DSD66" s="75"/>
      <c r="DSE66" s="75"/>
      <c r="DSF66" s="75"/>
      <c r="DSG66" s="75"/>
      <c r="DSH66" s="75"/>
      <c r="DSI66" s="75"/>
      <c r="DSJ66" s="75"/>
      <c r="DSK66" s="75"/>
      <c r="DSL66" s="75"/>
      <c r="DSM66" s="75"/>
      <c r="DSN66" s="75"/>
      <c r="DSO66" s="75"/>
      <c r="DSP66" s="75"/>
      <c r="DSQ66" s="75"/>
      <c r="DSR66" s="75"/>
      <c r="DSS66" s="75"/>
      <c r="DST66" s="75"/>
      <c r="DSU66" s="75"/>
      <c r="DSV66" s="75"/>
      <c r="DSW66" s="75"/>
      <c r="DSX66" s="75"/>
      <c r="DSY66" s="75"/>
      <c r="DSZ66" s="75"/>
      <c r="DTA66" s="75"/>
      <c r="DTB66" s="75"/>
      <c r="DTC66" s="75"/>
      <c r="DTD66" s="75"/>
      <c r="DTE66" s="75"/>
      <c r="DTF66" s="75"/>
      <c r="DTG66" s="75"/>
      <c r="DTH66" s="75"/>
      <c r="DTI66" s="75"/>
      <c r="DTJ66" s="75"/>
      <c r="DTK66" s="75"/>
      <c r="DTL66" s="75"/>
      <c r="DTM66" s="75"/>
      <c r="DTN66" s="75"/>
      <c r="DTO66" s="75"/>
      <c r="DTP66" s="75"/>
      <c r="DTQ66" s="75"/>
      <c r="DTR66" s="75"/>
      <c r="DTS66" s="75"/>
      <c r="DTT66" s="75"/>
      <c r="DTU66" s="75"/>
      <c r="DTV66" s="75"/>
      <c r="DTW66" s="75"/>
      <c r="DTX66" s="75"/>
      <c r="DTY66" s="75"/>
      <c r="DTZ66" s="75"/>
      <c r="DUA66" s="75"/>
      <c r="DUB66" s="75"/>
      <c r="DUC66" s="75"/>
      <c r="DUD66" s="75"/>
      <c r="DUE66" s="75"/>
      <c r="DUF66" s="75"/>
      <c r="DUG66" s="75"/>
      <c r="DUH66" s="75"/>
      <c r="DUI66" s="75"/>
      <c r="DUJ66" s="75"/>
      <c r="DUK66" s="75"/>
      <c r="DUL66" s="75"/>
      <c r="DUM66" s="75"/>
      <c r="DUN66" s="75"/>
      <c r="DUO66" s="75"/>
      <c r="DUP66" s="75"/>
      <c r="DUQ66" s="75"/>
      <c r="DUR66" s="75"/>
      <c r="DUS66" s="75"/>
      <c r="DUT66" s="75"/>
      <c r="DUU66" s="75"/>
      <c r="DUV66" s="75"/>
      <c r="DUW66" s="75"/>
      <c r="DUX66" s="75"/>
      <c r="DUY66" s="75"/>
      <c r="DUZ66" s="75"/>
      <c r="DVA66" s="75"/>
      <c r="DVB66" s="75"/>
      <c r="DVC66" s="75"/>
      <c r="DVD66" s="75"/>
      <c r="DVE66" s="75"/>
      <c r="DVF66" s="75"/>
      <c r="DVG66" s="75"/>
      <c r="DVH66" s="75"/>
      <c r="DVI66" s="75"/>
      <c r="DVJ66" s="75"/>
      <c r="DVK66" s="75"/>
      <c r="DVL66" s="75"/>
      <c r="DVM66" s="75"/>
      <c r="DVN66" s="75"/>
      <c r="DVO66" s="75"/>
      <c r="DVP66" s="75"/>
      <c r="DVQ66" s="75"/>
      <c r="DVR66" s="75"/>
      <c r="DVS66" s="75"/>
      <c r="DVT66" s="75"/>
      <c r="DVU66" s="75"/>
      <c r="DVV66" s="75"/>
      <c r="DVW66" s="75"/>
      <c r="DVX66" s="75"/>
      <c r="DVY66" s="75"/>
      <c r="DVZ66" s="75"/>
      <c r="DWA66" s="75"/>
      <c r="DWB66" s="75"/>
      <c r="DWC66" s="75"/>
      <c r="DWD66" s="75"/>
      <c r="DWE66" s="75"/>
      <c r="DWF66" s="75"/>
      <c r="DWG66" s="75"/>
      <c r="DWH66" s="75"/>
      <c r="DWI66" s="75"/>
      <c r="DWJ66" s="75"/>
      <c r="DWK66" s="75"/>
      <c r="DWL66" s="75"/>
      <c r="DWM66" s="75"/>
      <c r="DWN66" s="75"/>
      <c r="DWO66" s="75"/>
      <c r="DWP66" s="75"/>
      <c r="DWQ66" s="75"/>
      <c r="DWR66" s="75"/>
      <c r="DWS66" s="75"/>
      <c r="DWT66" s="75"/>
      <c r="DWU66" s="75"/>
      <c r="DWV66" s="75"/>
      <c r="DWW66" s="75"/>
      <c r="DWX66" s="75"/>
      <c r="DWY66" s="75"/>
      <c r="DWZ66" s="75"/>
      <c r="DXA66" s="75"/>
      <c r="DXB66" s="75"/>
      <c r="DXC66" s="75"/>
      <c r="DXD66" s="75"/>
      <c r="DXE66" s="75"/>
      <c r="DXF66" s="75"/>
      <c r="DXG66" s="75"/>
      <c r="DXH66" s="75"/>
      <c r="DXI66" s="75"/>
      <c r="DXJ66" s="75"/>
      <c r="DXK66" s="75"/>
      <c r="DXL66" s="75"/>
      <c r="DXM66" s="75"/>
      <c r="DXN66" s="75"/>
      <c r="DXO66" s="75"/>
      <c r="DXP66" s="75"/>
      <c r="DXQ66" s="75"/>
      <c r="DXR66" s="75"/>
      <c r="DXS66" s="75"/>
      <c r="DXT66" s="75"/>
      <c r="DXU66" s="75"/>
      <c r="DXV66" s="75"/>
      <c r="DXW66" s="75"/>
      <c r="DXX66" s="75"/>
      <c r="DXY66" s="75"/>
      <c r="DXZ66" s="75"/>
      <c r="DYA66" s="75"/>
      <c r="DYB66" s="75"/>
      <c r="DYC66" s="75"/>
      <c r="DYD66" s="75"/>
      <c r="DYE66" s="75"/>
      <c r="DYF66" s="75"/>
      <c r="DYG66" s="75"/>
      <c r="DYH66" s="75"/>
      <c r="DYI66" s="75"/>
      <c r="DYJ66" s="75"/>
      <c r="DYK66" s="75"/>
      <c r="DYL66" s="75"/>
      <c r="DYM66" s="75"/>
      <c r="DYN66" s="75"/>
      <c r="DYO66" s="75"/>
      <c r="DYP66" s="75"/>
      <c r="DYQ66" s="75"/>
      <c r="DYR66" s="75"/>
      <c r="DYS66" s="75"/>
      <c r="DYT66" s="75"/>
      <c r="DYU66" s="75"/>
      <c r="DYV66" s="75"/>
      <c r="DYW66" s="75"/>
      <c r="DYX66" s="75"/>
      <c r="DYY66" s="75"/>
      <c r="DYZ66" s="75"/>
      <c r="DZA66" s="75"/>
      <c r="DZB66" s="75"/>
      <c r="DZC66" s="75"/>
      <c r="DZD66" s="75"/>
      <c r="DZE66" s="75"/>
      <c r="DZF66" s="75"/>
      <c r="DZG66" s="75"/>
      <c r="DZH66" s="75"/>
      <c r="DZI66" s="75"/>
      <c r="DZJ66" s="75"/>
      <c r="DZK66" s="75"/>
      <c r="DZL66" s="75"/>
      <c r="DZM66" s="75"/>
      <c r="DZN66" s="75"/>
      <c r="DZO66" s="75"/>
      <c r="DZP66" s="75"/>
      <c r="DZQ66" s="75"/>
      <c r="DZR66" s="75"/>
      <c r="DZS66" s="75"/>
      <c r="DZT66" s="75"/>
      <c r="DZU66" s="75"/>
      <c r="DZV66" s="75"/>
      <c r="DZW66" s="75"/>
      <c r="DZX66" s="75"/>
      <c r="DZY66" s="75"/>
      <c r="DZZ66" s="75"/>
      <c r="EAA66" s="75"/>
      <c r="EAB66" s="75"/>
      <c r="EAC66" s="75"/>
      <c r="EAD66" s="75"/>
      <c r="EAE66" s="75"/>
      <c r="EAF66" s="75"/>
      <c r="EAG66" s="75"/>
      <c r="EAH66" s="75"/>
      <c r="EAI66" s="75"/>
      <c r="EAJ66" s="75"/>
      <c r="EAK66" s="75"/>
      <c r="EAL66" s="75"/>
      <c r="EAM66" s="75"/>
      <c r="EAN66" s="75"/>
      <c r="EAO66" s="75"/>
      <c r="EAP66" s="75"/>
      <c r="EAQ66" s="75"/>
      <c r="EAR66" s="75"/>
      <c r="EAS66" s="75"/>
      <c r="EAT66" s="75"/>
      <c r="EAU66" s="75"/>
      <c r="EAV66" s="75"/>
      <c r="EAW66" s="75"/>
      <c r="EAX66" s="75"/>
      <c r="EAY66" s="75"/>
      <c r="EAZ66" s="75"/>
      <c r="EBA66" s="75"/>
      <c r="EBB66" s="75"/>
      <c r="EBC66" s="75"/>
      <c r="EBD66" s="75"/>
      <c r="EBE66" s="75"/>
      <c r="EBF66" s="75"/>
      <c r="EBG66" s="75"/>
      <c r="EBH66" s="75"/>
      <c r="EBI66" s="75"/>
      <c r="EBJ66" s="75"/>
      <c r="EBK66" s="75"/>
      <c r="EBL66" s="75"/>
      <c r="EBM66" s="75"/>
      <c r="EBN66" s="75"/>
      <c r="EBO66" s="75"/>
      <c r="EBP66" s="75"/>
      <c r="EBQ66" s="75"/>
      <c r="EBR66" s="75"/>
      <c r="EBS66" s="75"/>
      <c r="EBT66" s="75"/>
      <c r="EBU66" s="75"/>
      <c r="EBV66" s="75"/>
      <c r="EBW66" s="75"/>
      <c r="EBX66" s="75"/>
      <c r="EBY66" s="75"/>
      <c r="EBZ66" s="75"/>
      <c r="ECA66" s="75"/>
      <c r="ECB66" s="75"/>
      <c r="ECC66" s="75"/>
      <c r="ECD66" s="75"/>
      <c r="ECE66" s="75"/>
      <c r="ECF66" s="75"/>
      <c r="ECG66" s="75"/>
      <c r="ECH66" s="75"/>
      <c r="ECI66" s="75"/>
      <c r="ECJ66" s="75"/>
      <c r="ECK66" s="75"/>
      <c r="ECL66" s="75"/>
      <c r="ECM66" s="75"/>
      <c r="ECN66" s="75"/>
      <c r="ECO66" s="75"/>
      <c r="ECP66" s="75"/>
      <c r="ECQ66" s="75"/>
      <c r="ECR66" s="75"/>
      <c r="ECS66" s="75"/>
      <c r="ECT66" s="75"/>
      <c r="ECU66" s="75"/>
      <c r="ECV66" s="75"/>
      <c r="ECW66" s="75"/>
      <c r="ECX66" s="75"/>
      <c r="ECY66" s="75"/>
      <c r="ECZ66" s="75"/>
      <c r="EDA66" s="75"/>
      <c r="EDB66" s="75"/>
      <c r="EDC66" s="75"/>
      <c r="EDD66" s="75"/>
      <c r="EDE66" s="75"/>
      <c r="EDF66" s="75"/>
      <c r="EDG66" s="75"/>
      <c r="EDH66" s="75"/>
      <c r="EDI66" s="75"/>
      <c r="EDJ66" s="75"/>
      <c r="EDK66" s="75"/>
      <c r="EDL66" s="75"/>
      <c r="EDM66" s="75"/>
      <c r="EDN66" s="75"/>
      <c r="EDO66" s="75"/>
      <c r="EDP66" s="75"/>
      <c r="EDQ66" s="75"/>
      <c r="EDR66" s="75"/>
      <c r="EDS66" s="75"/>
      <c r="EDT66" s="75"/>
      <c r="EDU66" s="75"/>
      <c r="EDV66" s="75"/>
      <c r="EDW66" s="75"/>
      <c r="EDX66" s="75"/>
      <c r="EDY66" s="75"/>
      <c r="EDZ66" s="75"/>
      <c r="EEA66" s="75"/>
      <c r="EEB66" s="75"/>
      <c r="EEC66" s="75"/>
      <c r="EED66" s="75"/>
      <c r="EEE66" s="75"/>
      <c r="EEF66" s="75"/>
      <c r="EEG66" s="75"/>
      <c r="EEH66" s="75"/>
      <c r="EEI66" s="75"/>
      <c r="EEJ66" s="75"/>
      <c r="EEK66" s="75"/>
      <c r="EEL66" s="75"/>
      <c r="EEM66" s="75"/>
      <c r="EEN66" s="75"/>
      <c r="EEO66" s="75"/>
      <c r="EEP66" s="75"/>
      <c r="EEQ66" s="75"/>
      <c r="EER66" s="75"/>
      <c r="EES66" s="75"/>
      <c r="EET66" s="75"/>
      <c r="EEU66" s="75"/>
      <c r="EEV66" s="75"/>
      <c r="EEW66" s="75"/>
      <c r="EEX66" s="75"/>
      <c r="EEY66" s="75"/>
      <c r="EEZ66" s="75"/>
      <c r="EFA66" s="75"/>
      <c r="EFB66" s="75"/>
      <c r="EFC66" s="75"/>
      <c r="EFD66" s="75"/>
      <c r="EFE66" s="75"/>
      <c r="EFF66" s="75"/>
      <c r="EFG66" s="75"/>
      <c r="EFH66" s="75"/>
      <c r="EFI66" s="75"/>
      <c r="EFJ66" s="75"/>
      <c r="EFK66" s="75"/>
      <c r="EFL66" s="75"/>
      <c r="EFM66" s="75"/>
      <c r="EFN66" s="75"/>
      <c r="EFO66" s="75"/>
      <c r="EFP66" s="75"/>
      <c r="EFQ66" s="75"/>
      <c r="EFR66" s="75"/>
      <c r="EFS66" s="75"/>
      <c r="EFT66" s="75"/>
      <c r="EFU66" s="75"/>
      <c r="EFV66" s="75"/>
      <c r="EFW66" s="75"/>
      <c r="EFX66" s="75"/>
      <c r="EFY66" s="75"/>
      <c r="EFZ66" s="75"/>
      <c r="EGA66" s="75"/>
      <c r="EGB66" s="75"/>
      <c r="EGC66" s="75"/>
      <c r="EGD66" s="75"/>
      <c r="EGE66" s="75"/>
      <c r="EGF66" s="75"/>
      <c r="EGG66" s="75"/>
      <c r="EGH66" s="75"/>
      <c r="EGI66" s="75"/>
      <c r="EGJ66" s="75"/>
      <c r="EGK66" s="75"/>
      <c r="EGL66" s="75"/>
      <c r="EGM66" s="75"/>
      <c r="EGN66" s="75"/>
      <c r="EGO66" s="75"/>
      <c r="EGP66" s="75"/>
      <c r="EGQ66" s="75"/>
      <c r="EGR66" s="75"/>
      <c r="EGS66" s="75"/>
      <c r="EGT66" s="75"/>
      <c r="EGU66" s="75"/>
      <c r="EGV66" s="75"/>
      <c r="EGW66" s="75"/>
      <c r="EGX66" s="75"/>
      <c r="EGY66" s="75"/>
      <c r="EGZ66" s="75"/>
      <c r="EHA66" s="75"/>
      <c r="EHB66" s="75"/>
      <c r="EHC66" s="75"/>
      <c r="EHD66" s="75"/>
      <c r="EHE66" s="75"/>
      <c r="EHF66" s="75"/>
      <c r="EHG66" s="75"/>
      <c r="EHH66" s="75"/>
      <c r="EHI66" s="75"/>
      <c r="EHJ66" s="75"/>
      <c r="EHK66" s="75"/>
      <c r="EHL66" s="75"/>
      <c r="EHM66" s="75"/>
      <c r="EHN66" s="75"/>
      <c r="EHO66" s="75"/>
      <c r="EHP66" s="75"/>
      <c r="EHQ66" s="75"/>
      <c r="EHR66" s="75"/>
      <c r="EHS66" s="75"/>
      <c r="EHT66" s="75"/>
      <c r="EHU66" s="75"/>
      <c r="EHV66" s="75"/>
      <c r="EHW66" s="75"/>
      <c r="EHX66" s="75"/>
      <c r="EHY66" s="75"/>
      <c r="EHZ66" s="75"/>
      <c r="EIA66" s="75"/>
      <c r="EIB66" s="75"/>
      <c r="EIC66" s="75"/>
      <c r="EID66" s="75"/>
      <c r="EIE66" s="75"/>
      <c r="EIF66" s="75"/>
      <c r="EIG66" s="75"/>
      <c r="EIH66" s="75"/>
      <c r="EII66" s="75"/>
      <c r="EIJ66" s="75"/>
      <c r="EIK66" s="75"/>
      <c r="EIL66" s="75"/>
      <c r="EIM66" s="75"/>
      <c r="EIN66" s="75"/>
      <c r="EIO66" s="75"/>
      <c r="EIP66" s="75"/>
      <c r="EIQ66" s="75"/>
      <c r="EIR66" s="75"/>
      <c r="EIS66" s="75"/>
      <c r="EIT66" s="75"/>
      <c r="EIU66" s="75"/>
      <c r="EIV66" s="75"/>
      <c r="EIW66" s="75"/>
      <c r="EIX66" s="75"/>
      <c r="EIY66" s="75"/>
      <c r="EIZ66" s="75"/>
      <c r="EJA66" s="75"/>
      <c r="EJB66" s="75"/>
      <c r="EJC66" s="75"/>
      <c r="EJD66" s="75"/>
      <c r="EJE66" s="75"/>
      <c r="EJF66" s="75"/>
      <c r="EJG66" s="75"/>
      <c r="EJH66" s="75"/>
      <c r="EJI66" s="75"/>
      <c r="EJJ66" s="75"/>
      <c r="EJK66" s="75"/>
      <c r="EJL66" s="75"/>
      <c r="EJM66" s="75"/>
      <c r="EJN66" s="75"/>
      <c r="EJO66" s="75"/>
      <c r="EJP66" s="75"/>
      <c r="EJQ66" s="75"/>
      <c r="EJR66" s="75"/>
      <c r="EJS66" s="75"/>
      <c r="EJT66" s="75"/>
      <c r="EJU66" s="75"/>
      <c r="EJV66" s="75"/>
      <c r="EJW66" s="75"/>
      <c r="EJX66" s="75"/>
      <c r="EJY66" s="75"/>
      <c r="EJZ66" s="75"/>
      <c r="EKA66" s="75"/>
      <c r="EKB66" s="75"/>
      <c r="EKC66" s="75"/>
      <c r="EKD66" s="75"/>
      <c r="EKE66" s="75"/>
      <c r="EKF66" s="75"/>
      <c r="EKG66" s="75"/>
      <c r="EKH66" s="75"/>
      <c r="EKI66" s="75"/>
      <c r="EKJ66" s="75"/>
      <c r="EKK66" s="75"/>
      <c r="EKL66" s="75"/>
      <c r="EKM66" s="75"/>
      <c r="EKN66" s="75"/>
      <c r="EKO66" s="75"/>
      <c r="EKP66" s="75"/>
      <c r="EKQ66" s="75"/>
      <c r="EKR66" s="75"/>
      <c r="EKS66" s="75"/>
      <c r="EKT66" s="75"/>
      <c r="EKU66" s="75"/>
      <c r="EKV66" s="75"/>
      <c r="EKW66" s="75"/>
      <c r="EKX66" s="75"/>
      <c r="EKY66" s="75"/>
      <c r="EKZ66" s="75"/>
      <c r="ELA66" s="75"/>
      <c r="ELB66" s="75"/>
      <c r="ELC66" s="75"/>
      <c r="ELD66" s="75"/>
      <c r="ELE66" s="75"/>
      <c r="ELF66" s="75"/>
      <c r="ELG66" s="75"/>
      <c r="ELH66" s="75"/>
      <c r="ELI66" s="75"/>
      <c r="ELJ66" s="75"/>
      <c r="ELK66" s="75"/>
      <c r="ELL66" s="75"/>
      <c r="ELM66" s="75"/>
      <c r="ELN66" s="75"/>
      <c r="ELO66" s="75"/>
      <c r="ELP66" s="75"/>
      <c r="ELQ66" s="75"/>
      <c r="ELR66" s="75"/>
      <c r="ELS66" s="75"/>
      <c r="ELT66" s="75"/>
      <c r="ELU66" s="75"/>
      <c r="ELV66" s="75"/>
      <c r="ELW66" s="75"/>
      <c r="ELX66" s="75"/>
      <c r="ELY66" s="75"/>
      <c r="ELZ66" s="75"/>
      <c r="EMA66" s="75"/>
      <c r="EMB66" s="75"/>
      <c r="EMC66" s="75"/>
      <c r="EMD66" s="75"/>
      <c r="EME66" s="75"/>
      <c r="EMF66" s="75"/>
      <c r="EMG66" s="75"/>
      <c r="EMH66" s="75"/>
      <c r="EMI66" s="75"/>
      <c r="EMJ66" s="75"/>
      <c r="EMK66" s="75"/>
      <c r="EML66" s="75"/>
      <c r="EMM66" s="75"/>
      <c r="EMN66" s="75"/>
      <c r="EMO66" s="75"/>
      <c r="EMP66" s="75"/>
      <c r="EMQ66" s="75"/>
      <c r="EMR66" s="75"/>
      <c r="EMS66" s="75"/>
      <c r="EMT66" s="75"/>
      <c r="EMU66" s="75"/>
      <c r="EMV66" s="75"/>
      <c r="EMW66" s="75"/>
      <c r="EMX66" s="75"/>
      <c r="EMY66" s="75"/>
      <c r="EMZ66" s="75"/>
      <c r="ENA66" s="75"/>
      <c r="ENB66" s="75"/>
      <c r="ENC66" s="75"/>
      <c r="END66" s="75"/>
      <c r="ENE66" s="75"/>
      <c r="ENF66" s="75"/>
      <c r="ENG66" s="75"/>
      <c r="ENH66" s="75"/>
      <c r="ENI66" s="75"/>
      <c r="ENJ66" s="75"/>
      <c r="ENK66" s="75"/>
      <c r="ENL66" s="75"/>
      <c r="ENM66" s="75"/>
      <c r="ENN66" s="75"/>
      <c r="ENO66" s="75"/>
      <c r="ENP66" s="75"/>
      <c r="ENQ66" s="75"/>
      <c r="ENR66" s="75"/>
      <c r="ENS66" s="75"/>
      <c r="ENT66" s="75"/>
      <c r="ENU66" s="75"/>
      <c r="ENV66" s="75"/>
      <c r="ENW66" s="75"/>
      <c r="ENX66" s="75"/>
      <c r="ENY66" s="75"/>
      <c r="ENZ66" s="75"/>
      <c r="EOA66" s="75"/>
      <c r="EOB66" s="75"/>
      <c r="EOC66" s="75"/>
      <c r="EOD66" s="75"/>
      <c r="EOE66" s="75"/>
      <c r="EOF66" s="75"/>
      <c r="EOG66" s="75"/>
      <c r="EOH66" s="75"/>
      <c r="EOI66" s="75"/>
      <c r="EOJ66" s="75"/>
      <c r="EOK66" s="75"/>
      <c r="EOL66" s="75"/>
      <c r="EOM66" s="75"/>
      <c r="EON66" s="75"/>
      <c r="EOO66" s="75"/>
      <c r="EOP66" s="75"/>
      <c r="EOQ66" s="75"/>
      <c r="EOR66" s="75"/>
      <c r="EOS66" s="75"/>
      <c r="EOT66" s="75"/>
      <c r="EOU66" s="75"/>
      <c r="EOV66" s="75"/>
      <c r="EOW66" s="75"/>
      <c r="EOX66" s="75"/>
      <c r="EOY66" s="75"/>
      <c r="EOZ66" s="75"/>
      <c r="EPA66" s="75"/>
      <c r="EPB66" s="75"/>
      <c r="EPC66" s="75"/>
      <c r="EPD66" s="75"/>
      <c r="EPE66" s="75"/>
      <c r="EPF66" s="75"/>
      <c r="EPG66" s="75"/>
      <c r="EPH66" s="75"/>
      <c r="EPI66" s="75"/>
      <c r="EPJ66" s="75"/>
      <c r="EPK66" s="75"/>
      <c r="EPL66" s="75"/>
      <c r="EPM66" s="75"/>
      <c r="EPN66" s="75"/>
      <c r="EPO66" s="75"/>
      <c r="EPP66" s="75"/>
      <c r="EPQ66" s="75"/>
      <c r="EPR66" s="75"/>
      <c r="EPS66" s="75"/>
      <c r="EPT66" s="75"/>
      <c r="EPU66" s="75"/>
      <c r="EPV66" s="75"/>
      <c r="EPW66" s="75"/>
      <c r="EPX66" s="75"/>
      <c r="EPY66" s="75"/>
      <c r="EPZ66" s="75"/>
      <c r="EQA66" s="75"/>
      <c r="EQB66" s="75"/>
      <c r="EQC66" s="75"/>
      <c r="EQD66" s="75"/>
      <c r="EQE66" s="75"/>
      <c r="EQF66" s="75"/>
      <c r="EQG66" s="75"/>
      <c r="EQH66" s="75"/>
      <c r="EQI66" s="75"/>
      <c r="EQJ66" s="75"/>
      <c r="EQK66" s="75"/>
      <c r="EQL66" s="75"/>
      <c r="EQM66" s="75"/>
      <c r="EQN66" s="75"/>
      <c r="EQO66" s="75"/>
      <c r="EQP66" s="75"/>
      <c r="EQQ66" s="75"/>
      <c r="EQR66" s="75"/>
      <c r="EQS66" s="75"/>
      <c r="EQT66" s="75"/>
      <c r="EQU66" s="75"/>
      <c r="EQV66" s="75"/>
      <c r="EQW66" s="75"/>
      <c r="EQX66" s="75"/>
      <c r="EQY66" s="75"/>
      <c r="EQZ66" s="75"/>
      <c r="ERA66" s="75"/>
      <c r="ERB66" s="75"/>
      <c r="ERC66" s="75"/>
      <c r="ERD66" s="75"/>
      <c r="ERE66" s="75"/>
      <c r="ERF66" s="75"/>
      <c r="ERG66" s="75"/>
      <c r="ERH66" s="75"/>
      <c r="ERI66" s="75"/>
      <c r="ERJ66" s="75"/>
      <c r="ERK66" s="75"/>
      <c r="ERL66" s="75"/>
      <c r="ERM66" s="75"/>
      <c r="ERN66" s="75"/>
      <c r="ERO66" s="75"/>
      <c r="ERP66" s="75"/>
      <c r="ERQ66" s="75"/>
      <c r="ERR66" s="75"/>
      <c r="ERS66" s="75"/>
      <c r="ERT66" s="75"/>
      <c r="ERU66" s="75"/>
      <c r="ERV66" s="75"/>
      <c r="ERW66" s="75"/>
      <c r="ERX66" s="75"/>
      <c r="ERY66" s="75"/>
      <c r="ERZ66" s="75"/>
      <c r="ESA66" s="75"/>
      <c r="ESB66" s="75"/>
      <c r="ESC66" s="75"/>
      <c r="ESD66" s="75"/>
      <c r="ESE66" s="75"/>
      <c r="ESF66" s="75"/>
      <c r="ESG66" s="75"/>
      <c r="ESH66" s="75"/>
      <c r="ESI66" s="75"/>
      <c r="ESJ66" s="75"/>
      <c r="ESK66" s="75"/>
      <c r="ESL66" s="75"/>
      <c r="ESM66" s="75"/>
      <c r="ESN66" s="75"/>
      <c r="ESO66" s="75"/>
      <c r="ESP66" s="75"/>
      <c r="ESQ66" s="75"/>
      <c r="ESR66" s="75"/>
      <c r="ESS66" s="75"/>
      <c r="EST66" s="75"/>
      <c r="ESU66" s="75"/>
      <c r="ESV66" s="75"/>
      <c r="ESW66" s="75"/>
      <c r="ESX66" s="75"/>
      <c r="ESY66" s="75"/>
      <c r="ESZ66" s="75"/>
      <c r="ETA66" s="75"/>
      <c r="ETB66" s="75"/>
      <c r="ETC66" s="75"/>
      <c r="ETD66" s="75"/>
      <c r="ETE66" s="75"/>
      <c r="ETF66" s="75"/>
      <c r="ETG66" s="75"/>
      <c r="ETH66" s="75"/>
      <c r="ETI66" s="75"/>
      <c r="ETJ66" s="75"/>
      <c r="ETK66" s="75"/>
      <c r="ETL66" s="75"/>
      <c r="ETM66" s="75"/>
      <c r="ETN66" s="75"/>
      <c r="ETO66" s="75"/>
      <c r="ETP66" s="75"/>
      <c r="ETQ66" s="75"/>
      <c r="ETR66" s="75"/>
      <c r="ETS66" s="75"/>
      <c r="ETT66" s="75"/>
      <c r="ETU66" s="75"/>
      <c r="ETV66" s="75"/>
      <c r="ETW66" s="75"/>
      <c r="ETX66" s="75"/>
      <c r="ETY66" s="75"/>
      <c r="ETZ66" s="75"/>
      <c r="EUA66" s="75"/>
      <c r="EUB66" s="75"/>
      <c r="EUC66" s="75"/>
      <c r="EUD66" s="75"/>
      <c r="EUE66" s="75"/>
      <c r="EUF66" s="75"/>
      <c r="EUG66" s="75"/>
      <c r="EUH66" s="75"/>
      <c r="EUI66" s="75"/>
      <c r="EUJ66" s="75"/>
      <c r="EUK66" s="75"/>
      <c r="EUL66" s="75"/>
      <c r="EUM66" s="75"/>
      <c r="EUN66" s="75"/>
      <c r="EUO66" s="75"/>
      <c r="EUP66" s="75"/>
      <c r="EUQ66" s="75"/>
      <c r="EUR66" s="75"/>
      <c r="EUS66" s="75"/>
      <c r="EUT66" s="75"/>
      <c r="EUU66" s="75"/>
      <c r="EUV66" s="75"/>
      <c r="EUW66" s="75"/>
      <c r="EUX66" s="75"/>
      <c r="EUY66" s="75"/>
      <c r="EUZ66" s="75"/>
      <c r="EVA66" s="75"/>
      <c r="EVB66" s="75"/>
      <c r="EVC66" s="75"/>
      <c r="EVD66" s="75"/>
      <c r="EVE66" s="75"/>
      <c r="EVF66" s="75"/>
      <c r="EVG66" s="75"/>
      <c r="EVH66" s="75"/>
      <c r="EVI66" s="75"/>
      <c r="EVJ66" s="75"/>
      <c r="EVK66" s="75"/>
      <c r="EVL66" s="75"/>
      <c r="EVM66" s="75"/>
      <c r="EVN66" s="75"/>
      <c r="EVO66" s="75"/>
      <c r="EVP66" s="75"/>
      <c r="EVQ66" s="75"/>
      <c r="EVR66" s="75"/>
      <c r="EVS66" s="75"/>
      <c r="EVT66" s="75"/>
      <c r="EVU66" s="75"/>
      <c r="EVV66" s="75"/>
      <c r="EVW66" s="75"/>
      <c r="EVX66" s="75"/>
      <c r="EVY66" s="75"/>
      <c r="EVZ66" s="75"/>
      <c r="EWA66" s="75"/>
      <c r="EWB66" s="75"/>
      <c r="EWC66" s="75"/>
      <c r="EWD66" s="75"/>
      <c r="EWE66" s="75"/>
      <c r="EWF66" s="75"/>
      <c r="EWG66" s="75"/>
      <c r="EWH66" s="75"/>
      <c r="EWI66" s="75"/>
      <c r="EWJ66" s="75"/>
      <c r="EWK66" s="75"/>
      <c r="EWL66" s="75"/>
      <c r="EWM66" s="75"/>
      <c r="EWN66" s="75"/>
      <c r="EWO66" s="75"/>
      <c r="EWP66" s="75"/>
      <c r="EWQ66" s="75"/>
      <c r="EWR66" s="75"/>
      <c r="EWS66" s="75"/>
      <c r="EWT66" s="75"/>
      <c r="EWU66" s="75"/>
      <c r="EWV66" s="75"/>
      <c r="EWW66" s="75"/>
      <c r="EWX66" s="75"/>
      <c r="EWY66" s="75"/>
      <c r="EWZ66" s="75"/>
      <c r="EXA66" s="75"/>
      <c r="EXB66" s="75"/>
      <c r="EXC66" s="75"/>
      <c r="EXD66" s="75"/>
      <c r="EXE66" s="75"/>
      <c r="EXF66" s="75"/>
      <c r="EXG66" s="75"/>
      <c r="EXH66" s="75"/>
      <c r="EXI66" s="75"/>
      <c r="EXJ66" s="75"/>
      <c r="EXK66" s="75"/>
      <c r="EXL66" s="75"/>
      <c r="EXM66" s="75"/>
      <c r="EXN66" s="75"/>
      <c r="EXO66" s="75"/>
      <c r="EXP66" s="75"/>
      <c r="EXQ66" s="75"/>
      <c r="EXR66" s="75"/>
      <c r="EXS66" s="75"/>
      <c r="EXT66" s="75"/>
      <c r="EXU66" s="75"/>
      <c r="EXV66" s="75"/>
      <c r="EXW66" s="75"/>
      <c r="EXX66" s="75"/>
      <c r="EXY66" s="75"/>
      <c r="EXZ66" s="75"/>
      <c r="EYA66" s="75"/>
      <c r="EYB66" s="75"/>
      <c r="EYC66" s="75"/>
      <c r="EYD66" s="75"/>
      <c r="EYE66" s="75"/>
      <c r="EYF66" s="75"/>
      <c r="EYG66" s="75"/>
      <c r="EYH66" s="75"/>
      <c r="EYI66" s="75"/>
      <c r="EYJ66" s="75"/>
      <c r="EYK66" s="75"/>
      <c r="EYL66" s="75"/>
      <c r="EYM66" s="75"/>
      <c r="EYN66" s="75"/>
      <c r="EYO66" s="75"/>
      <c r="EYP66" s="75"/>
      <c r="EYQ66" s="75"/>
      <c r="EYR66" s="75"/>
      <c r="EYS66" s="75"/>
      <c r="EYT66" s="75"/>
      <c r="EYU66" s="75"/>
      <c r="EYV66" s="75"/>
      <c r="EYW66" s="75"/>
      <c r="EYX66" s="75"/>
      <c r="EYY66" s="75"/>
      <c r="EYZ66" s="75"/>
      <c r="EZA66" s="75"/>
      <c r="EZB66" s="75"/>
      <c r="EZC66" s="75"/>
      <c r="EZD66" s="75"/>
      <c r="EZE66" s="75"/>
      <c r="EZF66" s="75"/>
      <c r="EZG66" s="75"/>
      <c r="EZH66" s="75"/>
      <c r="EZI66" s="75"/>
      <c r="EZJ66" s="75"/>
      <c r="EZK66" s="75"/>
      <c r="EZL66" s="75"/>
      <c r="EZM66" s="75"/>
      <c r="EZN66" s="75"/>
      <c r="EZO66" s="75"/>
      <c r="EZP66" s="75"/>
      <c r="EZQ66" s="75"/>
      <c r="EZR66" s="75"/>
      <c r="EZS66" s="75"/>
      <c r="EZT66" s="75"/>
      <c r="EZU66" s="75"/>
      <c r="EZV66" s="75"/>
      <c r="EZW66" s="75"/>
      <c r="EZX66" s="75"/>
      <c r="EZY66" s="75"/>
      <c r="EZZ66" s="75"/>
      <c r="FAA66" s="75"/>
      <c r="FAB66" s="75"/>
      <c r="FAC66" s="75"/>
      <c r="FAD66" s="75"/>
      <c r="FAE66" s="75"/>
      <c r="FAF66" s="75"/>
      <c r="FAG66" s="75"/>
      <c r="FAH66" s="75"/>
      <c r="FAI66" s="75"/>
      <c r="FAJ66" s="75"/>
      <c r="FAK66" s="75"/>
      <c r="FAL66" s="75"/>
      <c r="FAM66" s="75"/>
      <c r="FAN66" s="75"/>
      <c r="FAO66" s="75"/>
      <c r="FAP66" s="75"/>
      <c r="FAQ66" s="75"/>
      <c r="FAR66" s="75"/>
      <c r="FAS66" s="75"/>
      <c r="FAT66" s="75"/>
      <c r="FAU66" s="75"/>
      <c r="FAV66" s="75"/>
      <c r="FAW66" s="75"/>
      <c r="FAX66" s="75"/>
      <c r="FAY66" s="75"/>
      <c r="FAZ66" s="75"/>
      <c r="FBA66" s="75"/>
      <c r="FBB66" s="75"/>
      <c r="FBC66" s="75"/>
      <c r="FBD66" s="75"/>
      <c r="FBE66" s="75"/>
      <c r="FBF66" s="75"/>
      <c r="FBG66" s="75"/>
      <c r="FBH66" s="75"/>
      <c r="FBI66" s="75"/>
      <c r="FBJ66" s="75"/>
      <c r="FBK66" s="75"/>
      <c r="FBL66" s="75"/>
      <c r="FBM66" s="75"/>
      <c r="FBN66" s="75"/>
      <c r="FBO66" s="75"/>
      <c r="FBP66" s="75"/>
      <c r="FBQ66" s="75"/>
      <c r="FBR66" s="75"/>
      <c r="FBS66" s="75"/>
      <c r="FBT66" s="75"/>
      <c r="FBU66" s="75"/>
      <c r="FBV66" s="75"/>
      <c r="FBW66" s="75"/>
      <c r="FBX66" s="75"/>
      <c r="FBY66" s="75"/>
      <c r="FBZ66" s="75"/>
      <c r="FCA66" s="75"/>
      <c r="FCB66" s="75"/>
      <c r="FCC66" s="75"/>
      <c r="FCD66" s="75"/>
      <c r="FCE66" s="75"/>
      <c r="FCF66" s="75"/>
      <c r="FCG66" s="75"/>
      <c r="FCH66" s="75"/>
      <c r="FCI66" s="75"/>
      <c r="FCJ66" s="75"/>
      <c r="FCK66" s="75"/>
      <c r="FCL66" s="75"/>
      <c r="FCM66" s="75"/>
      <c r="FCN66" s="75"/>
      <c r="FCO66" s="75"/>
      <c r="FCP66" s="75"/>
      <c r="FCQ66" s="75"/>
      <c r="FCR66" s="75"/>
      <c r="FCS66" s="75"/>
      <c r="FCT66" s="75"/>
      <c r="FCU66" s="75"/>
      <c r="FCV66" s="75"/>
      <c r="FCW66" s="75"/>
      <c r="FCX66" s="75"/>
      <c r="FCY66" s="75"/>
      <c r="FCZ66" s="75"/>
      <c r="FDA66" s="75"/>
      <c r="FDB66" s="75"/>
      <c r="FDC66" s="75"/>
      <c r="FDD66" s="75"/>
      <c r="FDE66" s="75"/>
      <c r="FDF66" s="75"/>
      <c r="FDG66" s="75"/>
      <c r="FDH66" s="75"/>
      <c r="FDI66" s="75"/>
      <c r="FDJ66" s="75"/>
      <c r="FDK66" s="75"/>
      <c r="FDL66" s="75"/>
      <c r="FDM66" s="75"/>
      <c r="FDN66" s="75"/>
      <c r="FDO66" s="75"/>
      <c r="FDP66" s="75"/>
      <c r="FDQ66" s="75"/>
      <c r="FDR66" s="75"/>
      <c r="FDS66" s="75"/>
      <c r="FDT66" s="75"/>
      <c r="FDU66" s="75"/>
      <c r="FDV66" s="75"/>
      <c r="FDW66" s="75"/>
      <c r="FDX66" s="75"/>
      <c r="FDY66" s="75"/>
      <c r="FDZ66" s="75"/>
      <c r="FEA66" s="75"/>
      <c r="FEB66" s="75"/>
      <c r="FEC66" s="75"/>
      <c r="FED66" s="75"/>
      <c r="FEE66" s="75"/>
      <c r="FEF66" s="75"/>
      <c r="FEG66" s="75"/>
      <c r="FEH66" s="75"/>
      <c r="FEI66" s="75"/>
      <c r="FEJ66" s="75"/>
      <c r="FEK66" s="75"/>
      <c r="FEL66" s="75"/>
      <c r="FEM66" s="75"/>
      <c r="FEN66" s="75"/>
      <c r="FEO66" s="75"/>
      <c r="FEP66" s="75"/>
      <c r="FEQ66" s="75"/>
      <c r="FER66" s="75"/>
      <c r="FES66" s="75"/>
      <c r="FET66" s="75"/>
      <c r="FEU66" s="75"/>
      <c r="FEV66" s="75"/>
      <c r="FEW66" s="75"/>
      <c r="FEX66" s="75"/>
      <c r="FEY66" s="75"/>
      <c r="FEZ66" s="75"/>
      <c r="FFA66" s="75"/>
      <c r="FFB66" s="75"/>
      <c r="FFC66" s="75"/>
      <c r="FFD66" s="75"/>
      <c r="FFE66" s="75"/>
      <c r="FFF66" s="75"/>
      <c r="FFG66" s="75"/>
      <c r="FFH66" s="75"/>
      <c r="FFI66" s="75"/>
      <c r="FFJ66" s="75"/>
      <c r="FFK66" s="75"/>
      <c r="FFL66" s="75"/>
      <c r="FFM66" s="75"/>
      <c r="FFN66" s="75"/>
      <c r="FFO66" s="75"/>
      <c r="FFP66" s="75"/>
      <c r="FFQ66" s="75"/>
      <c r="FFR66" s="75"/>
      <c r="FFS66" s="75"/>
      <c r="FFT66" s="75"/>
      <c r="FFU66" s="75"/>
      <c r="FFV66" s="75"/>
      <c r="FFW66" s="75"/>
      <c r="FFX66" s="75"/>
      <c r="FFY66" s="75"/>
      <c r="FFZ66" s="75"/>
      <c r="FGA66" s="75"/>
      <c r="FGB66" s="75"/>
      <c r="FGC66" s="75"/>
      <c r="FGD66" s="75"/>
      <c r="FGE66" s="75"/>
      <c r="FGF66" s="75"/>
      <c r="FGG66" s="75"/>
      <c r="FGH66" s="75"/>
      <c r="FGI66" s="75"/>
      <c r="FGJ66" s="75"/>
      <c r="FGK66" s="75"/>
      <c r="FGL66" s="75"/>
      <c r="FGM66" s="75"/>
      <c r="FGN66" s="75"/>
      <c r="FGO66" s="75"/>
      <c r="FGP66" s="75"/>
      <c r="FGQ66" s="75"/>
      <c r="FGR66" s="75"/>
      <c r="FGS66" s="75"/>
      <c r="FGT66" s="75"/>
      <c r="FGU66" s="75"/>
      <c r="FGV66" s="75"/>
      <c r="FGW66" s="75"/>
      <c r="FGX66" s="75"/>
      <c r="FGY66" s="75"/>
      <c r="FGZ66" s="75"/>
      <c r="FHA66" s="75"/>
      <c r="FHB66" s="75"/>
      <c r="FHC66" s="75"/>
      <c r="FHD66" s="75"/>
      <c r="FHE66" s="75"/>
      <c r="FHF66" s="75"/>
      <c r="FHG66" s="75"/>
      <c r="FHH66" s="75"/>
      <c r="FHI66" s="75"/>
      <c r="FHJ66" s="75"/>
      <c r="FHK66" s="75"/>
      <c r="FHL66" s="75"/>
      <c r="FHM66" s="75"/>
      <c r="FHN66" s="75"/>
      <c r="FHO66" s="75"/>
      <c r="FHP66" s="75"/>
      <c r="FHQ66" s="75"/>
      <c r="FHR66" s="75"/>
      <c r="FHS66" s="75"/>
      <c r="FHT66" s="75"/>
      <c r="FHU66" s="75"/>
      <c r="FHV66" s="75"/>
      <c r="FHW66" s="75"/>
      <c r="FHX66" s="75"/>
      <c r="FHY66" s="75"/>
      <c r="FHZ66" s="75"/>
      <c r="FIA66" s="75"/>
      <c r="FIB66" s="75"/>
      <c r="FIC66" s="75"/>
      <c r="FID66" s="75"/>
      <c r="FIE66" s="75"/>
      <c r="FIF66" s="75"/>
      <c r="FIG66" s="75"/>
      <c r="FIH66" s="75"/>
      <c r="FII66" s="75"/>
      <c r="FIJ66" s="75"/>
      <c r="FIK66" s="75"/>
      <c r="FIL66" s="75"/>
      <c r="FIM66" s="75"/>
      <c r="FIN66" s="75"/>
      <c r="FIO66" s="75"/>
      <c r="FIP66" s="75"/>
      <c r="FIQ66" s="75"/>
      <c r="FIR66" s="75"/>
      <c r="FIS66" s="75"/>
      <c r="FIT66" s="75"/>
      <c r="FIU66" s="75"/>
      <c r="FIV66" s="75"/>
      <c r="FIW66" s="75"/>
      <c r="FIX66" s="75"/>
      <c r="FIY66" s="75"/>
      <c r="FIZ66" s="75"/>
      <c r="FJA66" s="75"/>
      <c r="FJB66" s="75"/>
      <c r="FJC66" s="75"/>
      <c r="FJD66" s="75"/>
      <c r="FJE66" s="75"/>
      <c r="FJF66" s="75"/>
      <c r="FJG66" s="75"/>
      <c r="FJH66" s="75"/>
      <c r="FJI66" s="75"/>
      <c r="FJJ66" s="75"/>
      <c r="FJK66" s="75"/>
      <c r="FJL66" s="75"/>
      <c r="FJM66" s="75"/>
      <c r="FJN66" s="75"/>
      <c r="FJO66" s="75"/>
      <c r="FJP66" s="75"/>
      <c r="FJQ66" s="75"/>
      <c r="FJR66" s="75"/>
      <c r="FJS66" s="75"/>
      <c r="FJT66" s="75"/>
      <c r="FJU66" s="75"/>
      <c r="FJV66" s="75"/>
      <c r="FJW66" s="75"/>
      <c r="FJX66" s="75"/>
      <c r="FJY66" s="75"/>
      <c r="FJZ66" s="75"/>
      <c r="FKA66" s="75"/>
      <c r="FKB66" s="75"/>
      <c r="FKC66" s="75"/>
      <c r="FKD66" s="75"/>
      <c r="FKE66" s="75"/>
      <c r="FKF66" s="75"/>
      <c r="FKG66" s="75"/>
      <c r="FKH66" s="75"/>
      <c r="FKI66" s="75"/>
      <c r="FKJ66" s="75"/>
      <c r="FKK66" s="75"/>
      <c r="FKL66" s="75"/>
      <c r="FKM66" s="75"/>
      <c r="FKN66" s="75"/>
      <c r="FKO66" s="75"/>
      <c r="FKP66" s="75"/>
      <c r="FKQ66" s="75"/>
      <c r="FKR66" s="75"/>
      <c r="FKS66" s="75"/>
      <c r="FKT66" s="75"/>
      <c r="FKU66" s="75"/>
      <c r="FKV66" s="75"/>
      <c r="FKW66" s="75"/>
      <c r="FKX66" s="75"/>
      <c r="FKY66" s="75"/>
      <c r="FKZ66" s="75"/>
      <c r="FLA66" s="75"/>
      <c r="FLB66" s="75"/>
      <c r="FLC66" s="75"/>
      <c r="FLD66" s="75"/>
      <c r="FLE66" s="75"/>
      <c r="FLF66" s="75"/>
      <c r="FLG66" s="75"/>
      <c r="FLH66" s="75"/>
      <c r="FLI66" s="75"/>
      <c r="FLJ66" s="75"/>
      <c r="FLK66" s="75"/>
      <c r="FLL66" s="75"/>
      <c r="FLM66" s="75"/>
      <c r="FLN66" s="75"/>
      <c r="FLO66" s="75"/>
      <c r="FLP66" s="75"/>
      <c r="FLQ66" s="75"/>
      <c r="FLR66" s="75"/>
      <c r="FLS66" s="75"/>
      <c r="FLT66" s="75"/>
      <c r="FLU66" s="75"/>
      <c r="FLV66" s="75"/>
      <c r="FLW66" s="75"/>
      <c r="FLX66" s="75"/>
      <c r="FLY66" s="75"/>
      <c r="FLZ66" s="75"/>
      <c r="FMA66" s="75"/>
      <c r="FMB66" s="75"/>
      <c r="FMC66" s="75"/>
      <c r="FMD66" s="75"/>
      <c r="FME66" s="75"/>
      <c r="FMF66" s="75"/>
      <c r="FMG66" s="75"/>
      <c r="FMH66" s="75"/>
      <c r="FMI66" s="75"/>
      <c r="FMJ66" s="75"/>
      <c r="FMK66" s="75"/>
      <c r="FML66" s="75"/>
      <c r="FMM66" s="75"/>
      <c r="FMN66" s="75"/>
      <c r="FMO66" s="75"/>
      <c r="FMP66" s="75"/>
      <c r="FMQ66" s="75"/>
      <c r="FMR66" s="75"/>
      <c r="FMS66" s="75"/>
      <c r="FMT66" s="75"/>
      <c r="FMU66" s="75"/>
      <c r="FMV66" s="75"/>
      <c r="FMW66" s="75"/>
      <c r="FMX66" s="75"/>
      <c r="FMY66" s="75"/>
      <c r="FMZ66" s="75"/>
      <c r="FNA66" s="75"/>
      <c r="FNB66" s="75"/>
      <c r="FNC66" s="75"/>
      <c r="FND66" s="75"/>
      <c r="FNE66" s="75"/>
      <c r="FNF66" s="75"/>
      <c r="FNG66" s="75"/>
      <c r="FNH66" s="75"/>
      <c r="FNI66" s="75"/>
      <c r="FNJ66" s="75"/>
      <c r="FNK66" s="75"/>
      <c r="FNL66" s="75"/>
      <c r="FNM66" s="75"/>
      <c r="FNN66" s="75"/>
      <c r="FNO66" s="75"/>
      <c r="FNP66" s="75"/>
      <c r="FNQ66" s="75"/>
      <c r="FNR66" s="75"/>
      <c r="FNS66" s="75"/>
      <c r="FNT66" s="75"/>
      <c r="FNU66" s="75"/>
      <c r="FNV66" s="75"/>
      <c r="FNW66" s="75"/>
      <c r="FNX66" s="75"/>
      <c r="FNY66" s="75"/>
      <c r="FNZ66" s="75"/>
      <c r="FOA66" s="75"/>
      <c r="FOB66" s="75"/>
      <c r="FOC66" s="75"/>
      <c r="FOD66" s="75"/>
      <c r="FOE66" s="75"/>
      <c r="FOF66" s="75"/>
      <c r="FOG66" s="75"/>
      <c r="FOH66" s="75"/>
      <c r="FOI66" s="75"/>
      <c r="FOJ66" s="75"/>
      <c r="FOK66" s="75"/>
      <c r="FOL66" s="75"/>
      <c r="FOM66" s="75"/>
      <c r="FON66" s="75"/>
      <c r="FOO66" s="75"/>
      <c r="FOP66" s="75"/>
      <c r="FOQ66" s="75"/>
      <c r="FOR66" s="75"/>
      <c r="FOS66" s="75"/>
      <c r="FOT66" s="75"/>
      <c r="FOU66" s="75"/>
      <c r="FOV66" s="75"/>
      <c r="FOW66" s="75"/>
      <c r="FOX66" s="75"/>
      <c r="FOY66" s="75"/>
      <c r="FOZ66" s="75"/>
      <c r="FPA66" s="75"/>
      <c r="FPB66" s="75"/>
      <c r="FPC66" s="75"/>
      <c r="FPD66" s="75"/>
      <c r="FPE66" s="75"/>
      <c r="FPF66" s="75"/>
      <c r="FPG66" s="75"/>
      <c r="FPH66" s="75"/>
      <c r="FPI66" s="75"/>
      <c r="FPJ66" s="75"/>
      <c r="FPK66" s="75"/>
      <c r="FPL66" s="75"/>
      <c r="FPM66" s="75"/>
      <c r="FPN66" s="75"/>
      <c r="FPO66" s="75"/>
      <c r="FPP66" s="75"/>
      <c r="FPQ66" s="75"/>
      <c r="FPR66" s="75"/>
      <c r="FPS66" s="75"/>
      <c r="FPT66" s="75"/>
      <c r="FPU66" s="75"/>
      <c r="FPV66" s="75"/>
      <c r="FPW66" s="75"/>
      <c r="FPX66" s="75"/>
      <c r="FPY66" s="75"/>
      <c r="FPZ66" s="75"/>
      <c r="FQA66" s="75"/>
      <c r="FQB66" s="75"/>
      <c r="FQC66" s="75"/>
      <c r="FQD66" s="75"/>
      <c r="FQE66" s="75"/>
      <c r="FQF66" s="75"/>
      <c r="FQG66" s="75"/>
      <c r="FQH66" s="75"/>
      <c r="FQI66" s="75"/>
      <c r="FQJ66" s="75"/>
      <c r="FQK66" s="75"/>
      <c r="FQL66" s="75"/>
      <c r="FQM66" s="75"/>
      <c r="FQN66" s="75"/>
      <c r="FQO66" s="75"/>
      <c r="FQP66" s="75"/>
      <c r="FQQ66" s="75"/>
      <c r="FQR66" s="75"/>
      <c r="FQS66" s="75"/>
      <c r="FQT66" s="75"/>
      <c r="FQU66" s="75"/>
      <c r="FQV66" s="75"/>
      <c r="FQW66" s="75"/>
      <c r="FQX66" s="75"/>
      <c r="FQY66" s="75"/>
      <c r="FQZ66" s="75"/>
      <c r="FRA66" s="75"/>
      <c r="FRB66" s="75"/>
      <c r="FRC66" s="75"/>
      <c r="FRD66" s="75"/>
      <c r="FRE66" s="75"/>
      <c r="FRF66" s="75"/>
      <c r="FRG66" s="75"/>
      <c r="FRH66" s="75"/>
      <c r="FRI66" s="75"/>
      <c r="FRJ66" s="75"/>
      <c r="FRK66" s="75"/>
      <c r="FRL66" s="75"/>
      <c r="FRM66" s="75"/>
      <c r="FRN66" s="75"/>
      <c r="FRO66" s="75"/>
      <c r="FRP66" s="75"/>
      <c r="FRQ66" s="75"/>
      <c r="FRR66" s="75"/>
      <c r="FRS66" s="75"/>
      <c r="FRT66" s="75"/>
      <c r="FRU66" s="75"/>
      <c r="FRV66" s="75"/>
      <c r="FRW66" s="75"/>
      <c r="FRX66" s="75"/>
      <c r="FRY66" s="75"/>
      <c r="FRZ66" s="75"/>
      <c r="FSA66" s="75"/>
      <c r="FSB66" s="75"/>
      <c r="FSC66" s="75"/>
      <c r="FSD66" s="75"/>
      <c r="FSE66" s="75"/>
      <c r="FSF66" s="75"/>
      <c r="FSG66" s="75"/>
      <c r="FSH66" s="75"/>
      <c r="FSI66" s="75"/>
      <c r="FSJ66" s="75"/>
      <c r="FSK66" s="75"/>
      <c r="FSL66" s="75"/>
      <c r="FSM66" s="75"/>
      <c r="FSN66" s="75"/>
      <c r="FSO66" s="75"/>
      <c r="FSP66" s="75"/>
      <c r="FSQ66" s="75"/>
      <c r="FSR66" s="75"/>
      <c r="FSS66" s="75"/>
      <c r="FST66" s="75"/>
      <c r="FSU66" s="75"/>
      <c r="FSV66" s="75"/>
      <c r="FSW66" s="75"/>
      <c r="FSX66" s="75"/>
      <c r="FSY66" s="75"/>
      <c r="FSZ66" s="75"/>
      <c r="FTA66" s="75"/>
      <c r="FTB66" s="75"/>
      <c r="FTC66" s="75"/>
      <c r="FTD66" s="75"/>
      <c r="FTE66" s="75"/>
      <c r="FTF66" s="75"/>
      <c r="FTG66" s="75"/>
      <c r="FTH66" s="75"/>
      <c r="FTI66" s="75"/>
      <c r="FTJ66" s="75"/>
      <c r="FTK66" s="75"/>
      <c r="FTL66" s="75"/>
      <c r="FTM66" s="75"/>
      <c r="FTN66" s="75"/>
      <c r="FTO66" s="75"/>
      <c r="FTP66" s="75"/>
      <c r="FTQ66" s="75"/>
      <c r="FTR66" s="75"/>
      <c r="FTS66" s="75"/>
      <c r="FTT66" s="75"/>
      <c r="FTU66" s="75"/>
      <c r="FTV66" s="75"/>
      <c r="FTW66" s="75"/>
      <c r="FTX66" s="75"/>
      <c r="FTY66" s="75"/>
      <c r="FTZ66" s="75"/>
      <c r="FUA66" s="75"/>
      <c r="FUB66" s="75"/>
      <c r="FUC66" s="75"/>
      <c r="FUD66" s="75"/>
      <c r="FUE66" s="75"/>
      <c r="FUF66" s="75"/>
      <c r="FUG66" s="75"/>
      <c r="FUH66" s="75"/>
      <c r="FUI66" s="75"/>
      <c r="FUJ66" s="75"/>
      <c r="FUK66" s="75"/>
      <c r="FUL66" s="75"/>
      <c r="FUM66" s="75"/>
      <c r="FUN66" s="75"/>
      <c r="FUO66" s="75"/>
      <c r="FUP66" s="75"/>
      <c r="FUQ66" s="75"/>
      <c r="FUR66" s="75"/>
      <c r="FUS66" s="75"/>
      <c r="FUT66" s="75"/>
      <c r="FUU66" s="75"/>
      <c r="FUV66" s="75"/>
      <c r="FUW66" s="75"/>
      <c r="FUX66" s="75"/>
      <c r="FUY66" s="75"/>
      <c r="FUZ66" s="75"/>
      <c r="FVA66" s="75"/>
      <c r="FVB66" s="75"/>
      <c r="FVC66" s="75"/>
      <c r="FVD66" s="75"/>
      <c r="FVE66" s="75"/>
      <c r="FVF66" s="75"/>
      <c r="FVG66" s="75"/>
      <c r="FVH66" s="75"/>
      <c r="FVI66" s="75"/>
      <c r="FVJ66" s="75"/>
      <c r="FVK66" s="75"/>
      <c r="FVL66" s="75"/>
      <c r="FVM66" s="75"/>
      <c r="FVN66" s="75"/>
      <c r="FVO66" s="75"/>
      <c r="FVP66" s="75"/>
      <c r="FVQ66" s="75"/>
      <c r="FVR66" s="75"/>
      <c r="FVS66" s="75"/>
      <c r="FVT66" s="75"/>
      <c r="FVU66" s="75"/>
      <c r="FVV66" s="75"/>
      <c r="FVW66" s="75"/>
      <c r="FVX66" s="75"/>
      <c r="FVY66" s="75"/>
      <c r="FVZ66" s="75"/>
      <c r="FWA66" s="75"/>
      <c r="FWB66" s="75"/>
      <c r="FWC66" s="75"/>
      <c r="FWD66" s="75"/>
      <c r="FWE66" s="75"/>
      <c r="FWF66" s="75"/>
      <c r="FWG66" s="75"/>
      <c r="FWH66" s="75"/>
      <c r="FWI66" s="75"/>
      <c r="FWJ66" s="75"/>
      <c r="FWK66" s="75"/>
      <c r="FWL66" s="75"/>
      <c r="FWM66" s="75"/>
      <c r="FWN66" s="75"/>
      <c r="FWO66" s="75"/>
      <c r="FWP66" s="75"/>
      <c r="FWQ66" s="75"/>
      <c r="FWR66" s="75"/>
      <c r="FWS66" s="75"/>
      <c r="FWT66" s="75"/>
      <c r="FWU66" s="75"/>
      <c r="FWV66" s="75"/>
      <c r="FWW66" s="75"/>
      <c r="FWX66" s="75"/>
      <c r="FWY66" s="75"/>
      <c r="FWZ66" s="75"/>
      <c r="FXA66" s="75"/>
      <c r="FXB66" s="75"/>
      <c r="FXC66" s="75"/>
      <c r="FXD66" s="75"/>
      <c r="FXE66" s="75"/>
      <c r="FXF66" s="75"/>
      <c r="FXG66" s="75"/>
      <c r="FXH66" s="75"/>
      <c r="FXI66" s="75"/>
      <c r="FXJ66" s="75"/>
      <c r="FXK66" s="75"/>
      <c r="FXL66" s="75"/>
      <c r="FXM66" s="75"/>
      <c r="FXN66" s="75"/>
      <c r="FXO66" s="75"/>
      <c r="FXP66" s="75"/>
      <c r="FXQ66" s="75"/>
      <c r="FXR66" s="75"/>
      <c r="FXS66" s="75"/>
      <c r="FXT66" s="75"/>
      <c r="FXU66" s="75"/>
      <c r="FXV66" s="75"/>
      <c r="FXW66" s="75"/>
      <c r="FXX66" s="75"/>
      <c r="FXY66" s="75"/>
      <c r="FXZ66" s="75"/>
      <c r="FYA66" s="75"/>
      <c r="FYB66" s="75"/>
      <c r="FYC66" s="75"/>
      <c r="FYD66" s="75"/>
      <c r="FYE66" s="75"/>
      <c r="FYF66" s="75"/>
      <c r="FYG66" s="75"/>
      <c r="FYH66" s="75"/>
      <c r="FYI66" s="75"/>
      <c r="FYJ66" s="75"/>
      <c r="FYK66" s="75"/>
      <c r="FYL66" s="75"/>
      <c r="FYM66" s="75"/>
      <c r="FYN66" s="75"/>
      <c r="FYO66" s="75"/>
      <c r="FYP66" s="75"/>
      <c r="FYQ66" s="75"/>
      <c r="FYR66" s="75"/>
      <c r="FYS66" s="75"/>
      <c r="FYT66" s="75"/>
      <c r="FYU66" s="75"/>
      <c r="FYV66" s="75"/>
      <c r="FYW66" s="75"/>
      <c r="FYX66" s="75"/>
      <c r="FYY66" s="75"/>
      <c r="FYZ66" s="75"/>
      <c r="FZA66" s="75"/>
      <c r="FZB66" s="75"/>
      <c r="FZC66" s="75"/>
      <c r="FZD66" s="75"/>
      <c r="FZE66" s="75"/>
      <c r="FZF66" s="75"/>
      <c r="FZG66" s="75"/>
      <c r="FZH66" s="75"/>
      <c r="FZI66" s="75"/>
      <c r="FZJ66" s="75"/>
      <c r="FZK66" s="75"/>
      <c r="FZL66" s="75"/>
      <c r="FZM66" s="75"/>
      <c r="FZN66" s="75"/>
      <c r="FZO66" s="75"/>
      <c r="FZP66" s="75"/>
      <c r="FZQ66" s="75"/>
      <c r="FZR66" s="75"/>
      <c r="FZS66" s="75"/>
      <c r="FZT66" s="75"/>
      <c r="FZU66" s="75"/>
      <c r="FZV66" s="75"/>
      <c r="FZW66" s="75"/>
      <c r="FZX66" s="75"/>
      <c r="FZY66" s="75"/>
      <c r="FZZ66" s="75"/>
      <c r="GAA66" s="75"/>
      <c r="GAB66" s="75"/>
      <c r="GAC66" s="75"/>
      <c r="GAD66" s="75"/>
      <c r="GAE66" s="75"/>
      <c r="GAF66" s="75"/>
      <c r="GAG66" s="75"/>
      <c r="GAH66" s="75"/>
      <c r="GAI66" s="75"/>
      <c r="GAJ66" s="75"/>
      <c r="GAK66" s="75"/>
      <c r="GAL66" s="75"/>
      <c r="GAM66" s="75"/>
      <c r="GAN66" s="75"/>
      <c r="GAO66" s="75"/>
      <c r="GAP66" s="75"/>
      <c r="GAQ66" s="75"/>
      <c r="GAR66" s="75"/>
      <c r="GAS66" s="75"/>
      <c r="GAT66" s="75"/>
      <c r="GAU66" s="75"/>
      <c r="GAV66" s="75"/>
      <c r="GAW66" s="75"/>
      <c r="GAX66" s="75"/>
      <c r="GAY66" s="75"/>
      <c r="GAZ66" s="75"/>
      <c r="GBA66" s="75"/>
      <c r="GBB66" s="75"/>
      <c r="GBC66" s="75"/>
      <c r="GBD66" s="75"/>
      <c r="GBE66" s="75"/>
      <c r="GBF66" s="75"/>
      <c r="GBG66" s="75"/>
      <c r="GBH66" s="75"/>
      <c r="GBI66" s="75"/>
      <c r="GBJ66" s="75"/>
      <c r="GBK66" s="75"/>
      <c r="GBL66" s="75"/>
      <c r="GBM66" s="75"/>
      <c r="GBN66" s="75"/>
      <c r="GBO66" s="75"/>
      <c r="GBP66" s="75"/>
      <c r="GBQ66" s="75"/>
      <c r="GBR66" s="75"/>
      <c r="GBS66" s="75"/>
      <c r="GBT66" s="75"/>
      <c r="GBU66" s="75"/>
      <c r="GBV66" s="75"/>
      <c r="GBW66" s="75"/>
      <c r="GBX66" s="75"/>
      <c r="GBY66" s="75"/>
      <c r="GBZ66" s="75"/>
      <c r="GCA66" s="75"/>
      <c r="GCB66" s="75"/>
      <c r="GCC66" s="75"/>
      <c r="GCD66" s="75"/>
      <c r="GCE66" s="75"/>
      <c r="GCF66" s="75"/>
      <c r="GCG66" s="75"/>
      <c r="GCH66" s="75"/>
      <c r="GCI66" s="75"/>
      <c r="GCJ66" s="75"/>
      <c r="GCK66" s="75"/>
      <c r="GCL66" s="75"/>
      <c r="GCM66" s="75"/>
      <c r="GCN66" s="75"/>
      <c r="GCO66" s="75"/>
      <c r="GCP66" s="75"/>
      <c r="GCQ66" s="75"/>
      <c r="GCR66" s="75"/>
      <c r="GCS66" s="75"/>
      <c r="GCT66" s="75"/>
      <c r="GCU66" s="75"/>
      <c r="GCV66" s="75"/>
      <c r="GCW66" s="75"/>
      <c r="GCX66" s="75"/>
      <c r="GCY66" s="75"/>
      <c r="GCZ66" s="75"/>
      <c r="GDA66" s="75"/>
      <c r="GDB66" s="75"/>
      <c r="GDC66" s="75"/>
      <c r="GDD66" s="75"/>
      <c r="GDE66" s="75"/>
      <c r="GDF66" s="75"/>
      <c r="GDG66" s="75"/>
      <c r="GDH66" s="75"/>
      <c r="GDI66" s="75"/>
      <c r="GDJ66" s="75"/>
      <c r="GDK66" s="75"/>
      <c r="GDL66" s="75"/>
      <c r="GDM66" s="75"/>
      <c r="GDN66" s="75"/>
      <c r="GDO66" s="75"/>
      <c r="GDP66" s="75"/>
      <c r="GDQ66" s="75"/>
      <c r="GDR66" s="75"/>
      <c r="GDS66" s="75"/>
      <c r="GDT66" s="75"/>
      <c r="GDU66" s="75"/>
      <c r="GDV66" s="75"/>
      <c r="GDW66" s="75"/>
      <c r="GDX66" s="75"/>
      <c r="GDY66" s="75"/>
      <c r="GDZ66" s="75"/>
      <c r="GEA66" s="75"/>
      <c r="GEB66" s="75"/>
      <c r="GEC66" s="75"/>
      <c r="GED66" s="75"/>
      <c r="GEE66" s="75"/>
      <c r="GEF66" s="75"/>
      <c r="GEG66" s="75"/>
      <c r="GEH66" s="75"/>
      <c r="GEI66" s="75"/>
      <c r="GEJ66" s="75"/>
      <c r="GEK66" s="75"/>
      <c r="GEL66" s="75"/>
      <c r="GEM66" s="75"/>
      <c r="GEN66" s="75"/>
      <c r="GEO66" s="75"/>
      <c r="GEP66" s="75"/>
      <c r="GEQ66" s="75"/>
      <c r="GER66" s="75"/>
      <c r="GES66" s="75"/>
      <c r="GET66" s="75"/>
      <c r="GEU66" s="75"/>
      <c r="GEV66" s="75"/>
      <c r="GEW66" s="75"/>
      <c r="GEX66" s="75"/>
      <c r="GEY66" s="75"/>
      <c r="GEZ66" s="75"/>
      <c r="GFA66" s="75"/>
      <c r="GFB66" s="75"/>
      <c r="GFC66" s="75"/>
      <c r="GFD66" s="75"/>
      <c r="GFE66" s="75"/>
      <c r="GFF66" s="75"/>
      <c r="GFG66" s="75"/>
      <c r="GFH66" s="75"/>
      <c r="GFI66" s="75"/>
      <c r="GFJ66" s="75"/>
      <c r="GFK66" s="75"/>
      <c r="GFL66" s="75"/>
      <c r="GFM66" s="75"/>
      <c r="GFN66" s="75"/>
      <c r="GFO66" s="75"/>
      <c r="GFP66" s="75"/>
      <c r="GFQ66" s="75"/>
      <c r="GFR66" s="75"/>
      <c r="GFS66" s="75"/>
      <c r="GFT66" s="75"/>
      <c r="GFU66" s="75"/>
      <c r="GFV66" s="75"/>
      <c r="GFW66" s="75"/>
      <c r="GFX66" s="75"/>
      <c r="GFY66" s="75"/>
      <c r="GFZ66" s="75"/>
      <c r="GGA66" s="75"/>
      <c r="GGB66" s="75"/>
      <c r="GGC66" s="75"/>
      <c r="GGD66" s="75"/>
      <c r="GGE66" s="75"/>
      <c r="GGF66" s="75"/>
      <c r="GGG66" s="75"/>
      <c r="GGH66" s="75"/>
      <c r="GGI66" s="75"/>
      <c r="GGJ66" s="75"/>
      <c r="GGK66" s="75"/>
      <c r="GGL66" s="75"/>
      <c r="GGM66" s="75"/>
      <c r="GGN66" s="75"/>
      <c r="GGO66" s="75"/>
      <c r="GGP66" s="75"/>
      <c r="GGQ66" s="75"/>
      <c r="GGR66" s="75"/>
      <c r="GGS66" s="75"/>
      <c r="GGT66" s="75"/>
      <c r="GGU66" s="75"/>
      <c r="GGV66" s="75"/>
      <c r="GGW66" s="75"/>
      <c r="GGX66" s="75"/>
      <c r="GGY66" s="75"/>
      <c r="GGZ66" s="75"/>
      <c r="GHA66" s="75"/>
      <c r="GHB66" s="75"/>
      <c r="GHC66" s="75"/>
      <c r="GHD66" s="75"/>
      <c r="GHE66" s="75"/>
      <c r="GHF66" s="75"/>
      <c r="GHG66" s="75"/>
      <c r="GHH66" s="75"/>
      <c r="GHI66" s="75"/>
      <c r="GHJ66" s="75"/>
      <c r="GHK66" s="75"/>
      <c r="GHL66" s="75"/>
      <c r="GHM66" s="75"/>
      <c r="GHN66" s="75"/>
      <c r="GHO66" s="75"/>
      <c r="GHP66" s="75"/>
      <c r="GHQ66" s="75"/>
      <c r="GHR66" s="75"/>
      <c r="GHS66" s="75"/>
      <c r="GHT66" s="75"/>
      <c r="GHU66" s="75"/>
      <c r="GHV66" s="75"/>
      <c r="GHW66" s="75"/>
      <c r="GHX66" s="75"/>
      <c r="GHY66" s="75"/>
      <c r="GHZ66" s="75"/>
      <c r="GIA66" s="75"/>
      <c r="GIB66" s="75"/>
      <c r="GIC66" s="75"/>
      <c r="GID66" s="75"/>
      <c r="GIE66" s="75"/>
      <c r="GIF66" s="75"/>
      <c r="GIG66" s="75"/>
      <c r="GIH66" s="75"/>
      <c r="GII66" s="75"/>
      <c r="GIJ66" s="75"/>
      <c r="GIK66" s="75"/>
      <c r="GIL66" s="75"/>
      <c r="GIM66" s="75"/>
      <c r="GIN66" s="75"/>
      <c r="GIO66" s="75"/>
      <c r="GIP66" s="75"/>
      <c r="GIQ66" s="75"/>
      <c r="GIR66" s="75"/>
      <c r="GIS66" s="75"/>
      <c r="GIT66" s="75"/>
      <c r="GIU66" s="75"/>
      <c r="GIV66" s="75"/>
      <c r="GIW66" s="75"/>
      <c r="GIX66" s="75"/>
      <c r="GIY66" s="75"/>
      <c r="GIZ66" s="75"/>
      <c r="GJA66" s="75"/>
      <c r="GJB66" s="75"/>
      <c r="GJC66" s="75"/>
      <c r="GJD66" s="75"/>
      <c r="GJE66" s="75"/>
      <c r="GJF66" s="75"/>
      <c r="GJG66" s="75"/>
      <c r="GJH66" s="75"/>
      <c r="GJI66" s="75"/>
      <c r="GJJ66" s="75"/>
      <c r="GJK66" s="75"/>
      <c r="GJL66" s="75"/>
      <c r="GJM66" s="75"/>
      <c r="GJN66" s="75"/>
      <c r="GJO66" s="75"/>
      <c r="GJP66" s="75"/>
      <c r="GJQ66" s="75"/>
      <c r="GJR66" s="75"/>
      <c r="GJS66" s="75"/>
      <c r="GJT66" s="75"/>
      <c r="GJU66" s="75"/>
      <c r="GJV66" s="75"/>
      <c r="GJW66" s="75"/>
      <c r="GJX66" s="75"/>
      <c r="GJY66" s="75"/>
      <c r="GJZ66" s="75"/>
      <c r="GKA66" s="75"/>
      <c r="GKB66" s="75"/>
      <c r="GKC66" s="75"/>
      <c r="GKD66" s="75"/>
      <c r="GKE66" s="75"/>
      <c r="GKF66" s="75"/>
      <c r="GKG66" s="75"/>
      <c r="GKH66" s="75"/>
      <c r="GKI66" s="75"/>
      <c r="GKJ66" s="75"/>
      <c r="GKK66" s="75"/>
      <c r="GKL66" s="75"/>
      <c r="GKM66" s="75"/>
      <c r="GKN66" s="75"/>
      <c r="GKO66" s="75"/>
      <c r="GKP66" s="75"/>
      <c r="GKQ66" s="75"/>
      <c r="GKR66" s="75"/>
      <c r="GKS66" s="75"/>
      <c r="GKT66" s="75"/>
      <c r="GKU66" s="75"/>
      <c r="GKV66" s="75"/>
      <c r="GKW66" s="75"/>
      <c r="GKX66" s="75"/>
      <c r="GKY66" s="75"/>
      <c r="GKZ66" s="75"/>
      <c r="GLA66" s="75"/>
      <c r="GLB66" s="75"/>
      <c r="GLC66" s="75"/>
      <c r="GLD66" s="75"/>
      <c r="GLE66" s="75"/>
      <c r="GLF66" s="75"/>
      <c r="GLG66" s="75"/>
      <c r="GLH66" s="75"/>
      <c r="GLI66" s="75"/>
      <c r="GLJ66" s="75"/>
      <c r="GLK66" s="75"/>
      <c r="GLL66" s="75"/>
      <c r="GLM66" s="75"/>
      <c r="GLN66" s="75"/>
      <c r="GLO66" s="75"/>
      <c r="GLP66" s="75"/>
      <c r="GLQ66" s="75"/>
      <c r="GLR66" s="75"/>
      <c r="GLS66" s="75"/>
      <c r="GLT66" s="75"/>
      <c r="GLU66" s="75"/>
      <c r="GLV66" s="75"/>
      <c r="GLW66" s="75"/>
      <c r="GLX66" s="75"/>
      <c r="GLY66" s="75"/>
      <c r="GLZ66" s="75"/>
      <c r="GMA66" s="75"/>
      <c r="GMB66" s="75"/>
      <c r="GMC66" s="75"/>
      <c r="GMD66" s="75"/>
      <c r="GME66" s="75"/>
      <c r="GMF66" s="75"/>
      <c r="GMG66" s="75"/>
      <c r="GMH66" s="75"/>
      <c r="GMI66" s="75"/>
      <c r="GMJ66" s="75"/>
      <c r="GMK66" s="75"/>
      <c r="GML66" s="75"/>
      <c r="GMM66" s="75"/>
      <c r="GMN66" s="75"/>
      <c r="GMO66" s="75"/>
      <c r="GMP66" s="75"/>
      <c r="GMQ66" s="75"/>
      <c r="GMR66" s="75"/>
      <c r="GMS66" s="75"/>
      <c r="GMT66" s="75"/>
      <c r="GMU66" s="75"/>
      <c r="GMV66" s="75"/>
      <c r="GMW66" s="75"/>
      <c r="GMX66" s="75"/>
      <c r="GMY66" s="75"/>
      <c r="GMZ66" s="75"/>
      <c r="GNA66" s="75"/>
      <c r="GNB66" s="75"/>
      <c r="GNC66" s="75"/>
      <c r="GND66" s="75"/>
      <c r="GNE66" s="75"/>
      <c r="GNF66" s="75"/>
      <c r="GNG66" s="75"/>
      <c r="GNH66" s="75"/>
      <c r="GNI66" s="75"/>
      <c r="GNJ66" s="75"/>
      <c r="GNK66" s="75"/>
      <c r="GNL66" s="75"/>
      <c r="GNM66" s="75"/>
      <c r="GNN66" s="75"/>
      <c r="GNO66" s="75"/>
      <c r="GNP66" s="75"/>
      <c r="GNQ66" s="75"/>
      <c r="GNR66" s="75"/>
      <c r="GNS66" s="75"/>
      <c r="GNT66" s="75"/>
      <c r="GNU66" s="75"/>
      <c r="GNV66" s="75"/>
      <c r="GNW66" s="75"/>
      <c r="GNX66" s="75"/>
      <c r="GNY66" s="75"/>
      <c r="GNZ66" s="75"/>
      <c r="GOA66" s="75"/>
      <c r="GOB66" s="75"/>
      <c r="GOC66" s="75"/>
      <c r="GOD66" s="75"/>
      <c r="GOE66" s="75"/>
      <c r="GOF66" s="75"/>
      <c r="GOG66" s="75"/>
      <c r="GOH66" s="75"/>
      <c r="GOI66" s="75"/>
      <c r="GOJ66" s="75"/>
      <c r="GOK66" s="75"/>
      <c r="GOL66" s="75"/>
      <c r="GOM66" s="75"/>
      <c r="GON66" s="75"/>
      <c r="GOO66" s="75"/>
      <c r="GOP66" s="75"/>
      <c r="GOQ66" s="75"/>
      <c r="GOR66" s="75"/>
      <c r="GOS66" s="75"/>
      <c r="GOT66" s="75"/>
      <c r="GOU66" s="75"/>
      <c r="GOV66" s="75"/>
      <c r="GOW66" s="75"/>
      <c r="GOX66" s="75"/>
      <c r="GOY66" s="75"/>
      <c r="GOZ66" s="75"/>
      <c r="GPA66" s="75"/>
      <c r="GPB66" s="75"/>
      <c r="GPC66" s="75"/>
      <c r="GPD66" s="75"/>
      <c r="GPE66" s="75"/>
      <c r="GPF66" s="75"/>
      <c r="GPG66" s="75"/>
      <c r="GPH66" s="75"/>
      <c r="GPI66" s="75"/>
      <c r="GPJ66" s="75"/>
      <c r="GPK66" s="75"/>
      <c r="GPL66" s="75"/>
      <c r="GPM66" s="75"/>
      <c r="GPN66" s="75"/>
      <c r="GPO66" s="75"/>
      <c r="GPP66" s="75"/>
      <c r="GPQ66" s="75"/>
      <c r="GPR66" s="75"/>
      <c r="GPS66" s="75"/>
      <c r="GPT66" s="75"/>
      <c r="GPU66" s="75"/>
      <c r="GPV66" s="75"/>
      <c r="GPW66" s="75"/>
      <c r="GPX66" s="75"/>
      <c r="GPY66" s="75"/>
      <c r="GPZ66" s="75"/>
      <c r="GQA66" s="75"/>
      <c r="GQB66" s="75"/>
      <c r="GQC66" s="75"/>
      <c r="GQD66" s="75"/>
      <c r="GQE66" s="75"/>
      <c r="GQF66" s="75"/>
      <c r="GQG66" s="75"/>
      <c r="GQH66" s="75"/>
      <c r="GQI66" s="75"/>
      <c r="GQJ66" s="75"/>
      <c r="GQK66" s="75"/>
      <c r="GQL66" s="75"/>
      <c r="GQM66" s="75"/>
      <c r="GQN66" s="75"/>
      <c r="GQO66" s="75"/>
      <c r="GQP66" s="75"/>
      <c r="GQQ66" s="75"/>
      <c r="GQR66" s="75"/>
      <c r="GQS66" s="75"/>
      <c r="GQT66" s="75"/>
      <c r="GQU66" s="75"/>
      <c r="GQV66" s="75"/>
      <c r="GQW66" s="75"/>
      <c r="GQX66" s="75"/>
      <c r="GQY66" s="75"/>
      <c r="GQZ66" s="75"/>
      <c r="GRA66" s="75"/>
      <c r="GRB66" s="75"/>
      <c r="GRC66" s="75"/>
      <c r="GRD66" s="75"/>
      <c r="GRE66" s="75"/>
      <c r="GRF66" s="75"/>
      <c r="GRG66" s="75"/>
      <c r="GRH66" s="75"/>
      <c r="GRI66" s="75"/>
      <c r="GRJ66" s="75"/>
      <c r="GRK66" s="75"/>
      <c r="GRL66" s="75"/>
      <c r="GRM66" s="75"/>
      <c r="GRN66" s="75"/>
      <c r="GRO66" s="75"/>
      <c r="GRP66" s="75"/>
      <c r="GRQ66" s="75"/>
      <c r="GRR66" s="75"/>
      <c r="GRS66" s="75"/>
      <c r="GRT66" s="75"/>
      <c r="GRU66" s="75"/>
      <c r="GRV66" s="75"/>
      <c r="GRW66" s="75"/>
      <c r="GRX66" s="75"/>
      <c r="GRY66" s="75"/>
      <c r="GRZ66" s="75"/>
      <c r="GSA66" s="75"/>
      <c r="GSB66" s="75"/>
      <c r="GSC66" s="75"/>
      <c r="GSD66" s="75"/>
      <c r="GSE66" s="75"/>
      <c r="GSF66" s="75"/>
      <c r="GSG66" s="75"/>
      <c r="GSH66" s="75"/>
      <c r="GSI66" s="75"/>
      <c r="GSJ66" s="75"/>
      <c r="GSK66" s="75"/>
      <c r="GSL66" s="75"/>
      <c r="GSM66" s="75"/>
      <c r="GSN66" s="75"/>
      <c r="GSO66" s="75"/>
      <c r="GSP66" s="75"/>
      <c r="GSQ66" s="75"/>
      <c r="GSR66" s="75"/>
      <c r="GSS66" s="75"/>
      <c r="GST66" s="75"/>
      <c r="GSU66" s="75"/>
      <c r="GSV66" s="75"/>
      <c r="GSW66" s="75"/>
      <c r="GSX66" s="75"/>
      <c r="GSY66" s="75"/>
      <c r="GSZ66" s="75"/>
      <c r="GTA66" s="75"/>
      <c r="GTB66" s="75"/>
      <c r="GTC66" s="75"/>
      <c r="GTD66" s="75"/>
      <c r="GTE66" s="75"/>
      <c r="GTF66" s="75"/>
      <c r="GTG66" s="75"/>
      <c r="GTH66" s="75"/>
      <c r="GTI66" s="75"/>
      <c r="GTJ66" s="75"/>
      <c r="GTK66" s="75"/>
      <c r="GTL66" s="75"/>
      <c r="GTM66" s="75"/>
      <c r="GTN66" s="75"/>
      <c r="GTO66" s="75"/>
      <c r="GTP66" s="75"/>
      <c r="GTQ66" s="75"/>
      <c r="GTR66" s="75"/>
      <c r="GTS66" s="75"/>
      <c r="GTT66" s="75"/>
      <c r="GTU66" s="75"/>
      <c r="GTV66" s="75"/>
      <c r="GTW66" s="75"/>
      <c r="GTX66" s="75"/>
      <c r="GTY66" s="75"/>
      <c r="GTZ66" s="75"/>
      <c r="GUA66" s="75"/>
      <c r="GUB66" s="75"/>
      <c r="GUC66" s="75"/>
      <c r="GUD66" s="75"/>
      <c r="GUE66" s="75"/>
      <c r="GUF66" s="75"/>
      <c r="GUG66" s="75"/>
      <c r="GUH66" s="75"/>
      <c r="GUI66" s="75"/>
      <c r="GUJ66" s="75"/>
      <c r="GUK66" s="75"/>
      <c r="GUL66" s="75"/>
      <c r="GUM66" s="75"/>
      <c r="GUN66" s="75"/>
      <c r="GUO66" s="75"/>
      <c r="GUP66" s="75"/>
      <c r="GUQ66" s="75"/>
      <c r="GUR66" s="75"/>
      <c r="GUS66" s="75"/>
      <c r="GUT66" s="75"/>
      <c r="GUU66" s="75"/>
      <c r="GUV66" s="75"/>
      <c r="GUW66" s="75"/>
      <c r="GUX66" s="75"/>
      <c r="GUY66" s="75"/>
      <c r="GUZ66" s="75"/>
      <c r="GVA66" s="75"/>
      <c r="GVB66" s="75"/>
      <c r="GVC66" s="75"/>
      <c r="GVD66" s="75"/>
      <c r="GVE66" s="75"/>
      <c r="GVF66" s="75"/>
      <c r="GVG66" s="75"/>
      <c r="GVH66" s="75"/>
      <c r="GVI66" s="75"/>
      <c r="GVJ66" s="75"/>
      <c r="GVK66" s="75"/>
      <c r="GVL66" s="75"/>
      <c r="GVM66" s="75"/>
      <c r="GVN66" s="75"/>
      <c r="GVO66" s="75"/>
      <c r="GVP66" s="75"/>
      <c r="GVQ66" s="75"/>
      <c r="GVR66" s="75"/>
      <c r="GVS66" s="75"/>
      <c r="GVT66" s="75"/>
      <c r="GVU66" s="75"/>
      <c r="GVV66" s="75"/>
      <c r="GVW66" s="75"/>
      <c r="GVX66" s="75"/>
      <c r="GVY66" s="75"/>
      <c r="GVZ66" s="75"/>
      <c r="GWA66" s="75"/>
      <c r="GWB66" s="75"/>
      <c r="GWC66" s="75"/>
      <c r="GWD66" s="75"/>
      <c r="GWE66" s="75"/>
      <c r="GWF66" s="75"/>
      <c r="GWG66" s="75"/>
      <c r="GWH66" s="75"/>
      <c r="GWI66" s="75"/>
      <c r="GWJ66" s="75"/>
      <c r="GWK66" s="75"/>
      <c r="GWL66" s="75"/>
      <c r="GWM66" s="75"/>
      <c r="GWN66" s="75"/>
      <c r="GWO66" s="75"/>
      <c r="GWP66" s="75"/>
      <c r="GWQ66" s="75"/>
      <c r="GWR66" s="75"/>
      <c r="GWS66" s="75"/>
      <c r="GWT66" s="75"/>
      <c r="GWU66" s="75"/>
      <c r="GWV66" s="75"/>
      <c r="GWW66" s="75"/>
      <c r="GWX66" s="75"/>
      <c r="GWY66" s="75"/>
      <c r="GWZ66" s="75"/>
      <c r="GXA66" s="75"/>
      <c r="GXB66" s="75"/>
      <c r="GXC66" s="75"/>
      <c r="GXD66" s="75"/>
      <c r="GXE66" s="75"/>
      <c r="GXF66" s="75"/>
      <c r="GXG66" s="75"/>
      <c r="GXH66" s="75"/>
      <c r="GXI66" s="75"/>
      <c r="GXJ66" s="75"/>
      <c r="GXK66" s="75"/>
      <c r="GXL66" s="75"/>
      <c r="GXM66" s="75"/>
      <c r="GXN66" s="75"/>
      <c r="GXO66" s="75"/>
      <c r="GXP66" s="75"/>
      <c r="GXQ66" s="75"/>
      <c r="GXR66" s="75"/>
      <c r="GXS66" s="75"/>
      <c r="GXT66" s="75"/>
      <c r="GXU66" s="75"/>
      <c r="GXV66" s="75"/>
      <c r="GXW66" s="75"/>
      <c r="GXX66" s="75"/>
      <c r="GXY66" s="75"/>
      <c r="GXZ66" s="75"/>
      <c r="GYA66" s="75"/>
      <c r="GYB66" s="75"/>
      <c r="GYC66" s="75"/>
      <c r="GYD66" s="75"/>
      <c r="GYE66" s="75"/>
      <c r="GYF66" s="75"/>
      <c r="GYG66" s="75"/>
      <c r="GYH66" s="75"/>
      <c r="GYI66" s="75"/>
      <c r="GYJ66" s="75"/>
      <c r="GYK66" s="75"/>
      <c r="GYL66" s="75"/>
      <c r="GYM66" s="75"/>
      <c r="GYN66" s="75"/>
      <c r="GYO66" s="75"/>
      <c r="GYP66" s="75"/>
      <c r="GYQ66" s="75"/>
      <c r="GYR66" s="75"/>
      <c r="GYS66" s="75"/>
      <c r="GYT66" s="75"/>
      <c r="GYU66" s="75"/>
      <c r="GYV66" s="75"/>
      <c r="GYW66" s="75"/>
      <c r="GYX66" s="75"/>
      <c r="GYY66" s="75"/>
      <c r="GYZ66" s="75"/>
      <c r="GZA66" s="75"/>
      <c r="GZB66" s="75"/>
      <c r="GZC66" s="75"/>
      <c r="GZD66" s="75"/>
      <c r="GZE66" s="75"/>
      <c r="GZF66" s="75"/>
      <c r="GZG66" s="75"/>
      <c r="GZH66" s="75"/>
      <c r="GZI66" s="75"/>
      <c r="GZJ66" s="75"/>
      <c r="GZK66" s="75"/>
      <c r="GZL66" s="75"/>
      <c r="GZM66" s="75"/>
      <c r="GZN66" s="75"/>
      <c r="GZO66" s="75"/>
      <c r="GZP66" s="75"/>
      <c r="GZQ66" s="75"/>
      <c r="GZR66" s="75"/>
      <c r="GZS66" s="75"/>
      <c r="GZT66" s="75"/>
      <c r="GZU66" s="75"/>
      <c r="GZV66" s="75"/>
      <c r="GZW66" s="75"/>
      <c r="GZX66" s="75"/>
      <c r="GZY66" s="75"/>
      <c r="GZZ66" s="75"/>
      <c r="HAA66" s="75"/>
      <c r="HAB66" s="75"/>
      <c r="HAC66" s="75"/>
      <c r="HAD66" s="75"/>
      <c r="HAE66" s="75"/>
      <c r="HAF66" s="75"/>
      <c r="HAG66" s="75"/>
      <c r="HAH66" s="75"/>
      <c r="HAI66" s="75"/>
      <c r="HAJ66" s="75"/>
      <c r="HAK66" s="75"/>
      <c r="HAL66" s="75"/>
      <c r="HAM66" s="75"/>
      <c r="HAN66" s="75"/>
      <c r="HAO66" s="75"/>
      <c r="HAP66" s="75"/>
      <c r="HAQ66" s="75"/>
      <c r="HAR66" s="75"/>
      <c r="HAS66" s="75"/>
      <c r="HAT66" s="75"/>
      <c r="HAU66" s="75"/>
      <c r="HAV66" s="75"/>
      <c r="HAW66" s="75"/>
      <c r="HAX66" s="75"/>
      <c r="HAY66" s="75"/>
      <c r="HAZ66" s="75"/>
      <c r="HBA66" s="75"/>
      <c r="HBB66" s="75"/>
      <c r="HBC66" s="75"/>
      <c r="HBD66" s="75"/>
      <c r="HBE66" s="75"/>
      <c r="HBF66" s="75"/>
      <c r="HBG66" s="75"/>
      <c r="HBH66" s="75"/>
      <c r="HBI66" s="75"/>
      <c r="HBJ66" s="75"/>
      <c r="HBK66" s="75"/>
      <c r="HBL66" s="75"/>
      <c r="HBM66" s="75"/>
      <c r="HBN66" s="75"/>
      <c r="HBO66" s="75"/>
      <c r="HBP66" s="75"/>
      <c r="HBQ66" s="75"/>
      <c r="HBR66" s="75"/>
      <c r="HBS66" s="75"/>
      <c r="HBT66" s="75"/>
      <c r="HBU66" s="75"/>
      <c r="HBV66" s="75"/>
      <c r="HBW66" s="75"/>
      <c r="HBX66" s="75"/>
      <c r="HBY66" s="75"/>
      <c r="HBZ66" s="75"/>
      <c r="HCA66" s="75"/>
      <c r="HCB66" s="75"/>
      <c r="HCC66" s="75"/>
      <c r="HCD66" s="75"/>
      <c r="HCE66" s="75"/>
      <c r="HCF66" s="75"/>
      <c r="HCG66" s="75"/>
      <c r="HCH66" s="75"/>
      <c r="HCI66" s="75"/>
      <c r="HCJ66" s="75"/>
      <c r="HCK66" s="75"/>
      <c r="HCL66" s="75"/>
      <c r="HCM66" s="75"/>
      <c r="HCN66" s="75"/>
      <c r="HCO66" s="75"/>
      <c r="HCP66" s="75"/>
      <c r="HCQ66" s="75"/>
      <c r="HCR66" s="75"/>
      <c r="HCS66" s="75"/>
      <c r="HCT66" s="75"/>
      <c r="HCU66" s="75"/>
      <c r="HCV66" s="75"/>
      <c r="HCW66" s="75"/>
      <c r="HCX66" s="75"/>
      <c r="HCY66" s="75"/>
      <c r="HCZ66" s="75"/>
      <c r="HDA66" s="75"/>
      <c r="HDB66" s="75"/>
      <c r="HDC66" s="75"/>
      <c r="HDD66" s="75"/>
      <c r="HDE66" s="75"/>
      <c r="HDF66" s="75"/>
      <c r="HDG66" s="75"/>
      <c r="HDH66" s="75"/>
      <c r="HDI66" s="75"/>
      <c r="HDJ66" s="75"/>
      <c r="HDK66" s="75"/>
      <c r="HDL66" s="75"/>
      <c r="HDM66" s="75"/>
      <c r="HDN66" s="75"/>
      <c r="HDO66" s="75"/>
      <c r="HDP66" s="75"/>
      <c r="HDQ66" s="75"/>
      <c r="HDR66" s="75"/>
      <c r="HDS66" s="75"/>
      <c r="HDT66" s="75"/>
      <c r="HDU66" s="75"/>
      <c r="HDV66" s="75"/>
      <c r="HDW66" s="75"/>
      <c r="HDX66" s="75"/>
      <c r="HDY66" s="75"/>
      <c r="HDZ66" s="75"/>
      <c r="HEA66" s="75"/>
      <c r="HEB66" s="75"/>
      <c r="HEC66" s="75"/>
      <c r="HED66" s="75"/>
      <c r="HEE66" s="75"/>
      <c r="HEF66" s="75"/>
      <c r="HEG66" s="75"/>
      <c r="HEH66" s="75"/>
      <c r="HEI66" s="75"/>
      <c r="HEJ66" s="75"/>
      <c r="HEK66" s="75"/>
      <c r="HEL66" s="75"/>
      <c r="HEM66" s="75"/>
      <c r="HEN66" s="75"/>
      <c r="HEO66" s="75"/>
      <c r="HEP66" s="75"/>
      <c r="HEQ66" s="75"/>
      <c r="HER66" s="75"/>
      <c r="HES66" s="75"/>
      <c r="HET66" s="75"/>
      <c r="HEU66" s="75"/>
      <c r="HEV66" s="75"/>
      <c r="HEW66" s="75"/>
      <c r="HEX66" s="75"/>
      <c r="HEY66" s="75"/>
      <c r="HEZ66" s="75"/>
      <c r="HFA66" s="75"/>
      <c r="HFB66" s="75"/>
      <c r="HFC66" s="75"/>
      <c r="HFD66" s="75"/>
      <c r="HFE66" s="75"/>
      <c r="HFF66" s="75"/>
      <c r="HFG66" s="75"/>
      <c r="HFH66" s="75"/>
      <c r="HFI66" s="75"/>
      <c r="HFJ66" s="75"/>
      <c r="HFK66" s="75"/>
      <c r="HFL66" s="75"/>
      <c r="HFM66" s="75"/>
      <c r="HFN66" s="75"/>
      <c r="HFO66" s="75"/>
      <c r="HFP66" s="75"/>
      <c r="HFQ66" s="75"/>
      <c r="HFR66" s="75"/>
      <c r="HFS66" s="75"/>
      <c r="HFT66" s="75"/>
      <c r="HFU66" s="75"/>
      <c r="HFV66" s="75"/>
      <c r="HFW66" s="75"/>
      <c r="HFX66" s="75"/>
      <c r="HFY66" s="75"/>
      <c r="HFZ66" s="75"/>
      <c r="HGA66" s="75"/>
      <c r="HGB66" s="75"/>
      <c r="HGC66" s="75"/>
      <c r="HGD66" s="75"/>
      <c r="HGE66" s="75"/>
      <c r="HGF66" s="75"/>
      <c r="HGG66" s="75"/>
      <c r="HGH66" s="75"/>
      <c r="HGI66" s="75"/>
      <c r="HGJ66" s="75"/>
      <c r="HGK66" s="75"/>
      <c r="HGL66" s="75"/>
      <c r="HGM66" s="75"/>
      <c r="HGN66" s="75"/>
      <c r="HGO66" s="75"/>
      <c r="HGP66" s="75"/>
      <c r="HGQ66" s="75"/>
      <c r="HGR66" s="75"/>
      <c r="HGS66" s="75"/>
      <c r="HGT66" s="75"/>
      <c r="HGU66" s="75"/>
      <c r="HGV66" s="75"/>
      <c r="HGW66" s="75"/>
      <c r="HGX66" s="75"/>
      <c r="HGY66" s="75"/>
      <c r="HGZ66" s="75"/>
      <c r="HHA66" s="75"/>
      <c r="HHB66" s="75"/>
      <c r="HHC66" s="75"/>
      <c r="HHD66" s="75"/>
      <c r="HHE66" s="75"/>
      <c r="HHF66" s="75"/>
      <c r="HHG66" s="75"/>
      <c r="HHH66" s="75"/>
      <c r="HHI66" s="75"/>
      <c r="HHJ66" s="75"/>
      <c r="HHK66" s="75"/>
      <c r="HHL66" s="75"/>
      <c r="HHM66" s="75"/>
      <c r="HHN66" s="75"/>
      <c r="HHO66" s="75"/>
      <c r="HHP66" s="75"/>
      <c r="HHQ66" s="75"/>
      <c r="HHR66" s="75"/>
      <c r="HHS66" s="75"/>
      <c r="HHT66" s="75"/>
      <c r="HHU66" s="75"/>
      <c r="HHV66" s="75"/>
      <c r="HHW66" s="75"/>
      <c r="HHX66" s="75"/>
      <c r="HHY66" s="75"/>
      <c r="HHZ66" s="75"/>
      <c r="HIA66" s="75"/>
      <c r="HIB66" s="75"/>
      <c r="HIC66" s="75"/>
      <c r="HID66" s="75"/>
      <c r="HIE66" s="75"/>
      <c r="HIF66" s="75"/>
      <c r="HIG66" s="75"/>
      <c r="HIH66" s="75"/>
      <c r="HII66" s="75"/>
      <c r="HIJ66" s="75"/>
      <c r="HIK66" s="75"/>
      <c r="HIL66" s="75"/>
      <c r="HIM66" s="75"/>
      <c r="HIN66" s="75"/>
      <c r="HIO66" s="75"/>
      <c r="HIP66" s="75"/>
      <c r="HIQ66" s="75"/>
      <c r="HIR66" s="75"/>
      <c r="HIS66" s="75"/>
      <c r="HIT66" s="75"/>
      <c r="HIU66" s="75"/>
      <c r="HIV66" s="75"/>
      <c r="HIW66" s="75"/>
      <c r="HIX66" s="75"/>
      <c r="HIY66" s="75"/>
      <c r="HIZ66" s="75"/>
      <c r="HJA66" s="75"/>
      <c r="HJB66" s="75"/>
      <c r="HJC66" s="75"/>
      <c r="HJD66" s="75"/>
      <c r="HJE66" s="75"/>
      <c r="HJF66" s="75"/>
      <c r="HJG66" s="75"/>
      <c r="HJH66" s="75"/>
      <c r="HJI66" s="75"/>
      <c r="HJJ66" s="75"/>
      <c r="HJK66" s="75"/>
      <c r="HJL66" s="75"/>
      <c r="HJM66" s="75"/>
      <c r="HJN66" s="75"/>
      <c r="HJO66" s="75"/>
      <c r="HJP66" s="75"/>
      <c r="HJQ66" s="75"/>
      <c r="HJR66" s="75"/>
      <c r="HJS66" s="75"/>
      <c r="HJT66" s="75"/>
      <c r="HJU66" s="75"/>
      <c r="HJV66" s="75"/>
      <c r="HJW66" s="75"/>
      <c r="HJX66" s="75"/>
      <c r="HJY66" s="75"/>
      <c r="HJZ66" s="75"/>
      <c r="HKA66" s="75"/>
      <c r="HKB66" s="75"/>
      <c r="HKC66" s="75"/>
      <c r="HKD66" s="75"/>
      <c r="HKE66" s="75"/>
      <c r="HKF66" s="75"/>
      <c r="HKG66" s="75"/>
      <c r="HKH66" s="75"/>
      <c r="HKI66" s="75"/>
      <c r="HKJ66" s="75"/>
      <c r="HKK66" s="75"/>
      <c r="HKL66" s="75"/>
      <c r="HKM66" s="75"/>
      <c r="HKN66" s="75"/>
      <c r="HKO66" s="75"/>
      <c r="HKP66" s="75"/>
      <c r="HKQ66" s="75"/>
      <c r="HKR66" s="75"/>
      <c r="HKS66" s="75"/>
      <c r="HKT66" s="75"/>
      <c r="HKU66" s="75"/>
      <c r="HKV66" s="75"/>
      <c r="HKW66" s="75"/>
      <c r="HKX66" s="75"/>
      <c r="HKY66" s="75"/>
      <c r="HKZ66" s="75"/>
      <c r="HLA66" s="75"/>
      <c r="HLB66" s="75"/>
      <c r="HLC66" s="75"/>
      <c r="HLD66" s="75"/>
      <c r="HLE66" s="75"/>
      <c r="HLF66" s="75"/>
      <c r="HLG66" s="75"/>
      <c r="HLH66" s="75"/>
      <c r="HLI66" s="75"/>
      <c r="HLJ66" s="75"/>
      <c r="HLK66" s="75"/>
      <c r="HLL66" s="75"/>
      <c r="HLM66" s="75"/>
      <c r="HLN66" s="75"/>
      <c r="HLO66" s="75"/>
      <c r="HLP66" s="75"/>
      <c r="HLQ66" s="75"/>
      <c r="HLR66" s="75"/>
      <c r="HLS66" s="75"/>
      <c r="HLT66" s="75"/>
      <c r="HLU66" s="75"/>
      <c r="HLV66" s="75"/>
      <c r="HLW66" s="75"/>
      <c r="HLX66" s="75"/>
      <c r="HLY66" s="75"/>
      <c r="HLZ66" s="75"/>
      <c r="HMA66" s="75"/>
      <c r="HMB66" s="75"/>
      <c r="HMC66" s="75"/>
      <c r="HMD66" s="75"/>
      <c r="HME66" s="75"/>
      <c r="HMF66" s="75"/>
      <c r="HMG66" s="75"/>
      <c r="HMH66" s="75"/>
      <c r="HMI66" s="75"/>
      <c r="HMJ66" s="75"/>
      <c r="HMK66" s="75"/>
      <c r="HML66" s="75"/>
      <c r="HMM66" s="75"/>
      <c r="HMN66" s="75"/>
      <c r="HMO66" s="75"/>
      <c r="HMP66" s="75"/>
      <c r="HMQ66" s="75"/>
      <c r="HMR66" s="75"/>
      <c r="HMS66" s="75"/>
      <c r="HMT66" s="75"/>
      <c r="HMU66" s="75"/>
      <c r="HMV66" s="75"/>
      <c r="HMW66" s="75"/>
      <c r="HMX66" s="75"/>
      <c r="HMY66" s="75"/>
      <c r="HMZ66" s="75"/>
      <c r="HNA66" s="75"/>
      <c r="HNB66" s="75"/>
      <c r="HNC66" s="75"/>
      <c r="HND66" s="75"/>
      <c r="HNE66" s="75"/>
      <c r="HNF66" s="75"/>
      <c r="HNG66" s="75"/>
      <c r="HNH66" s="75"/>
      <c r="HNI66" s="75"/>
      <c r="HNJ66" s="75"/>
      <c r="HNK66" s="75"/>
      <c r="HNL66" s="75"/>
      <c r="HNM66" s="75"/>
      <c r="HNN66" s="75"/>
      <c r="HNO66" s="75"/>
      <c r="HNP66" s="75"/>
      <c r="HNQ66" s="75"/>
      <c r="HNR66" s="75"/>
      <c r="HNS66" s="75"/>
      <c r="HNT66" s="75"/>
      <c r="HNU66" s="75"/>
      <c r="HNV66" s="75"/>
      <c r="HNW66" s="75"/>
      <c r="HNX66" s="75"/>
      <c r="HNY66" s="75"/>
      <c r="HNZ66" s="75"/>
      <c r="HOA66" s="75"/>
      <c r="HOB66" s="75"/>
      <c r="HOC66" s="75"/>
      <c r="HOD66" s="75"/>
      <c r="HOE66" s="75"/>
      <c r="HOF66" s="75"/>
      <c r="HOG66" s="75"/>
      <c r="HOH66" s="75"/>
      <c r="HOI66" s="75"/>
      <c r="HOJ66" s="75"/>
      <c r="HOK66" s="75"/>
      <c r="HOL66" s="75"/>
      <c r="HOM66" s="75"/>
      <c r="HON66" s="75"/>
      <c r="HOO66" s="75"/>
      <c r="HOP66" s="75"/>
      <c r="HOQ66" s="75"/>
      <c r="HOR66" s="75"/>
      <c r="HOS66" s="75"/>
      <c r="HOT66" s="75"/>
      <c r="HOU66" s="75"/>
      <c r="HOV66" s="75"/>
      <c r="HOW66" s="75"/>
      <c r="HOX66" s="75"/>
      <c r="HOY66" s="75"/>
      <c r="HOZ66" s="75"/>
      <c r="HPA66" s="75"/>
      <c r="HPB66" s="75"/>
      <c r="HPC66" s="75"/>
      <c r="HPD66" s="75"/>
      <c r="HPE66" s="75"/>
      <c r="HPF66" s="75"/>
      <c r="HPG66" s="75"/>
      <c r="HPH66" s="75"/>
      <c r="HPI66" s="75"/>
      <c r="HPJ66" s="75"/>
      <c r="HPK66" s="75"/>
      <c r="HPL66" s="75"/>
      <c r="HPM66" s="75"/>
      <c r="HPN66" s="75"/>
      <c r="HPO66" s="75"/>
      <c r="HPP66" s="75"/>
      <c r="HPQ66" s="75"/>
      <c r="HPR66" s="75"/>
      <c r="HPS66" s="75"/>
      <c r="HPT66" s="75"/>
      <c r="HPU66" s="75"/>
      <c r="HPV66" s="75"/>
      <c r="HPW66" s="75"/>
      <c r="HPX66" s="75"/>
      <c r="HPY66" s="75"/>
      <c r="HPZ66" s="75"/>
      <c r="HQA66" s="75"/>
      <c r="HQB66" s="75"/>
      <c r="HQC66" s="75"/>
      <c r="HQD66" s="75"/>
      <c r="HQE66" s="75"/>
      <c r="HQF66" s="75"/>
      <c r="HQG66" s="75"/>
      <c r="HQH66" s="75"/>
      <c r="HQI66" s="75"/>
      <c r="HQJ66" s="75"/>
      <c r="HQK66" s="75"/>
      <c r="HQL66" s="75"/>
      <c r="HQM66" s="75"/>
      <c r="HQN66" s="75"/>
      <c r="HQO66" s="75"/>
      <c r="HQP66" s="75"/>
      <c r="HQQ66" s="75"/>
      <c r="HQR66" s="75"/>
      <c r="HQS66" s="75"/>
      <c r="HQT66" s="75"/>
      <c r="HQU66" s="75"/>
      <c r="HQV66" s="75"/>
      <c r="HQW66" s="75"/>
      <c r="HQX66" s="75"/>
      <c r="HQY66" s="75"/>
      <c r="HQZ66" s="75"/>
      <c r="HRA66" s="75"/>
      <c r="HRB66" s="75"/>
      <c r="HRC66" s="75"/>
      <c r="HRD66" s="75"/>
      <c r="HRE66" s="75"/>
      <c r="HRF66" s="75"/>
      <c r="HRG66" s="75"/>
      <c r="HRH66" s="75"/>
      <c r="HRI66" s="75"/>
      <c r="HRJ66" s="75"/>
      <c r="HRK66" s="75"/>
      <c r="HRL66" s="75"/>
      <c r="HRM66" s="75"/>
      <c r="HRN66" s="75"/>
      <c r="HRO66" s="75"/>
      <c r="HRP66" s="75"/>
      <c r="HRQ66" s="75"/>
      <c r="HRR66" s="75"/>
      <c r="HRS66" s="75"/>
      <c r="HRT66" s="75"/>
      <c r="HRU66" s="75"/>
      <c r="HRV66" s="75"/>
      <c r="HRW66" s="75"/>
      <c r="HRX66" s="75"/>
      <c r="HRY66" s="75"/>
      <c r="HRZ66" s="75"/>
      <c r="HSA66" s="75"/>
      <c r="HSB66" s="75"/>
      <c r="HSC66" s="75"/>
      <c r="HSD66" s="75"/>
      <c r="HSE66" s="75"/>
      <c r="HSF66" s="75"/>
      <c r="HSG66" s="75"/>
      <c r="HSH66" s="75"/>
      <c r="HSI66" s="75"/>
      <c r="HSJ66" s="75"/>
      <c r="HSK66" s="75"/>
      <c r="HSL66" s="75"/>
      <c r="HSM66" s="75"/>
      <c r="HSN66" s="75"/>
      <c r="HSO66" s="75"/>
      <c r="HSP66" s="75"/>
      <c r="HSQ66" s="75"/>
      <c r="HSR66" s="75"/>
      <c r="HSS66" s="75"/>
      <c r="HST66" s="75"/>
      <c r="HSU66" s="75"/>
      <c r="HSV66" s="75"/>
      <c r="HSW66" s="75"/>
      <c r="HSX66" s="75"/>
      <c r="HSY66" s="75"/>
      <c r="HSZ66" s="75"/>
      <c r="HTA66" s="75"/>
      <c r="HTB66" s="75"/>
      <c r="HTC66" s="75"/>
      <c r="HTD66" s="75"/>
      <c r="HTE66" s="75"/>
      <c r="HTF66" s="75"/>
      <c r="HTG66" s="75"/>
      <c r="HTH66" s="75"/>
      <c r="HTI66" s="75"/>
      <c r="HTJ66" s="75"/>
      <c r="HTK66" s="75"/>
      <c r="HTL66" s="75"/>
      <c r="HTM66" s="75"/>
      <c r="HTN66" s="75"/>
      <c r="HTO66" s="75"/>
      <c r="HTP66" s="75"/>
      <c r="HTQ66" s="75"/>
      <c r="HTR66" s="75"/>
      <c r="HTS66" s="75"/>
      <c r="HTT66" s="75"/>
      <c r="HTU66" s="75"/>
      <c r="HTV66" s="75"/>
      <c r="HTW66" s="75"/>
      <c r="HTX66" s="75"/>
      <c r="HTY66" s="75"/>
      <c r="HTZ66" s="75"/>
      <c r="HUA66" s="75"/>
      <c r="HUB66" s="75"/>
      <c r="HUC66" s="75"/>
      <c r="HUD66" s="75"/>
      <c r="HUE66" s="75"/>
      <c r="HUF66" s="75"/>
      <c r="HUG66" s="75"/>
      <c r="HUH66" s="75"/>
      <c r="HUI66" s="75"/>
      <c r="HUJ66" s="75"/>
      <c r="HUK66" s="75"/>
      <c r="HUL66" s="75"/>
      <c r="HUM66" s="75"/>
      <c r="HUN66" s="75"/>
      <c r="HUO66" s="75"/>
      <c r="HUP66" s="75"/>
      <c r="HUQ66" s="75"/>
      <c r="HUR66" s="75"/>
      <c r="HUS66" s="75"/>
      <c r="HUT66" s="75"/>
      <c r="HUU66" s="75"/>
      <c r="HUV66" s="75"/>
      <c r="HUW66" s="75"/>
      <c r="HUX66" s="75"/>
      <c r="HUY66" s="75"/>
      <c r="HUZ66" s="75"/>
      <c r="HVA66" s="75"/>
      <c r="HVB66" s="75"/>
      <c r="HVC66" s="75"/>
      <c r="HVD66" s="75"/>
      <c r="HVE66" s="75"/>
      <c r="HVF66" s="75"/>
      <c r="HVG66" s="75"/>
      <c r="HVH66" s="75"/>
      <c r="HVI66" s="75"/>
      <c r="HVJ66" s="75"/>
      <c r="HVK66" s="75"/>
      <c r="HVL66" s="75"/>
      <c r="HVM66" s="75"/>
      <c r="HVN66" s="75"/>
      <c r="HVO66" s="75"/>
      <c r="HVP66" s="75"/>
      <c r="HVQ66" s="75"/>
      <c r="HVR66" s="75"/>
      <c r="HVS66" s="75"/>
      <c r="HVT66" s="75"/>
      <c r="HVU66" s="75"/>
      <c r="HVV66" s="75"/>
      <c r="HVW66" s="75"/>
      <c r="HVX66" s="75"/>
      <c r="HVY66" s="75"/>
      <c r="HVZ66" s="75"/>
      <c r="HWA66" s="75"/>
      <c r="HWB66" s="75"/>
      <c r="HWC66" s="75"/>
      <c r="HWD66" s="75"/>
      <c r="HWE66" s="75"/>
      <c r="HWF66" s="75"/>
      <c r="HWG66" s="75"/>
      <c r="HWH66" s="75"/>
      <c r="HWI66" s="75"/>
      <c r="HWJ66" s="75"/>
      <c r="HWK66" s="75"/>
      <c r="HWL66" s="75"/>
      <c r="HWM66" s="75"/>
      <c r="HWN66" s="75"/>
      <c r="HWO66" s="75"/>
      <c r="HWP66" s="75"/>
      <c r="HWQ66" s="75"/>
      <c r="HWR66" s="75"/>
      <c r="HWS66" s="75"/>
      <c r="HWT66" s="75"/>
      <c r="HWU66" s="75"/>
      <c r="HWV66" s="75"/>
      <c r="HWW66" s="75"/>
      <c r="HWX66" s="75"/>
      <c r="HWY66" s="75"/>
      <c r="HWZ66" s="75"/>
      <c r="HXA66" s="75"/>
      <c r="HXB66" s="75"/>
      <c r="HXC66" s="75"/>
      <c r="HXD66" s="75"/>
      <c r="HXE66" s="75"/>
      <c r="HXF66" s="75"/>
      <c r="HXG66" s="75"/>
      <c r="HXH66" s="75"/>
      <c r="HXI66" s="75"/>
      <c r="HXJ66" s="75"/>
      <c r="HXK66" s="75"/>
      <c r="HXL66" s="75"/>
      <c r="HXM66" s="75"/>
      <c r="HXN66" s="75"/>
      <c r="HXO66" s="75"/>
      <c r="HXP66" s="75"/>
      <c r="HXQ66" s="75"/>
      <c r="HXR66" s="75"/>
      <c r="HXS66" s="75"/>
      <c r="HXT66" s="75"/>
      <c r="HXU66" s="75"/>
      <c r="HXV66" s="75"/>
      <c r="HXW66" s="75"/>
      <c r="HXX66" s="75"/>
      <c r="HXY66" s="75"/>
      <c r="HXZ66" s="75"/>
      <c r="HYA66" s="75"/>
      <c r="HYB66" s="75"/>
      <c r="HYC66" s="75"/>
      <c r="HYD66" s="75"/>
      <c r="HYE66" s="75"/>
      <c r="HYF66" s="75"/>
      <c r="HYG66" s="75"/>
      <c r="HYH66" s="75"/>
      <c r="HYI66" s="75"/>
      <c r="HYJ66" s="75"/>
      <c r="HYK66" s="75"/>
      <c r="HYL66" s="75"/>
      <c r="HYM66" s="75"/>
      <c r="HYN66" s="75"/>
      <c r="HYO66" s="75"/>
      <c r="HYP66" s="75"/>
      <c r="HYQ66" s="75"/>
      <c r="HYR66" s="75"/>
      <c r="HYS66" s="75"/>
      <c r="HYT66" s="75"/>
      <c r="HYU66" s="75"/>
      <c r="HYV66" s="75"/>
      <c r="HYW66" s="75"/>
      <c r="HYX66" s="75"/>
      <c r="HYY66" s="75"/>
      <c r="HYZ66" s="75"/>
      <c r="HZA66" s="75"/>
      <c r="HZB66" s="75"/>
      <c r="HZC66" s="75"/>
      <c r="HZD66" s="75"/>
      <c r="HZE66" s="75"/>
      <c r="HZF66" s="75"/>
      <c r="HZG66" s="75"/>
      <c r="HZH66" s="75"/>
      <c r="HZI66" s="75"/>
      <c r="HZJ66" s="75"/>
      <c r="HZK66" s="75"/>
      <c r="HZL66" s="75"/>
      <c r="HZM66" s="75"/>
      <c r="HZN66" s="75"/>
      <c r="HZO66" s="75"/>
      <c r="HZP66" s="75"/>
      <c r="HZQ66" s="75"/>
      <c r="HZR66" s="75"/>
      <c r="HZS66" s="75"/>
      <c r="HZT66" s="75"/>
      <c r="HZU66" s="75"/>
      <c r="HZV66" s="75"/>
      <c r="HZW66" s="75"/>
      <c r="HZX66" s="75"/>
      <c r="HZY66" s="75"/>
      <c r="HZZ66" s="75"/>
      <c r="IAA66" s="75"/>
      <c r="IAB66" s="75"/>
      <c r="IAC66" s="75"/>
      <c r="IAD66" s="75"/>
      <c r="IAE66" s="75"/>
      <c r="IAF66" s="75"/>
      <c r="IAG66" s="75"/>
      <c r="IAH66" s="75"/>
      <c r="IAI66" s="75"/>
      <c r="IAJ66" s="75"/>
      <c r="IAK66" s="75"/>
      <c r="IAL66" s="75"/>
      <c r="IAM66" s="75"/>
      <c r="IAN66" s="75"/>
      <c r="IAO66" s="75"/>
      <c r="IAP66" s="75"/>
      <c r="IAQ66" s="75"/>
      <c r="IAR66" s="75"/>
      <c r="IAS66" s="75"/>
      <c r="IAT66" s="75"/>
      <c r="IAU66" s="75"/>
      <c r="IAV66" s="75"/>
      <c r="IAW66" s="75"/>
      <c r="IAX66" s="75"/>
      <c r="IAY66" s="75"/>
      <c r="IAZ66" s="75"/>
      <c r="IBA66" s="75"/>
      <c r="IBB66" s="75"/>
      <c r="IBC66" s="75"/>
      <c r="IBD66" s="75"/>
      <c r="IBE66" s="75"/>
      <c r="IBF66" s="75"/>
      <c r="IBG66" s="75"/>
      <c r="IBH66" s="75"/>
      <c r="IBI66" s="75"/>
      <c r="IBJ66" s="75"/>
      <c r="IBK66" s="75"/>
      <c r="IBL66" s="75"/>
      <c r="IBM66" s="75"/>
      <c r="IBN66" s="75"/>
      <c r="IBO66" s="75"/>
      <c r="IBP66" s="75"/>
      <c r="IBQ66" s="75"/>
      <c r="IBR66" s="75"/>
      <c r="IBS66" s="75"/>
      <c r="IBT66" s="75"/>
      <c r="IBU66" s="75"/>
      <c r="IBV66" s="75"/>
      <c r="IBW66" s="75"/>
      <c r="IBX66" s="75"/>
      <c r="IBY66" s="75"/>
      <c r="IBZ66" s="75"/>
      <c r="ICA66" s="75"/>
      <c r="ICB66" s="75"/>
      <c r="ICC66" s="75"/>
      <c r="ICD66" s="75"/>
      <c r="ICE66" s="75"/>
      <c r="ICF66" s="75"/>
      <c r="ICG66" s="75"/>
      <c r="ICH66" s="75"/>
      <c r="ICI66" s="75"/>
      <c r="ICJ66" s="75"/>
      <c r="ICK66" s="75"/>
      <c r="ICL66" s="75"/>
      <c r="ICM66" s="75"/>
      <c r="ICN66" s="75"/>
      <c r="ICO66" s="75"/>
      <c r="ICP66" s="75"/>
      <c r="ICQ66" s="75"/>
      <c r="ICR66" s="75"/>
      <c r="ICS66" s="75"/>
      <c r="ICT66" s="75"/>
      <c r="ICU66" s="75"/>
      <c r="ICV66" s="75"/>
      <c r="ICW66" s="75"/>
      <c r="ICX66" s="75"/>
      <c r="ICY66" s="75"/>
      <c r="ICZ66" s="75"/>
      <c r="IDA66" s="75"/>
      <c r="IDB66" s="75"/>
      <c r="IDC66" s="75"/>
      <c r="IDD66" s="75"/>
      <c r="IDE66" s="75"/>
      <c r="IDF66" s="75"/>
      <c r="IDG66" s="75"/>
      <c r="IDH66" s="75"/>
      <c r="IDI66" s="75"/>
      <c r="IDJ66" s="75"/>
      <c r="IDK66" s="75"/>
      <c r="IDL66" s="75"/>
      <c r="IDM66" s="75"/>
      <c r="IDN66" s="75"/>
      <c r="IDO66" s="75"/>
      <c r="IDP66" s="75"/>
      <c r="IDQ66" s="75"/>
      <c r="IDR66" s="75"/>
      <c r="IDS66" s="75"/>
      <c r="IDT66" s="75"/>
      <c r="IDU66" s="75"/>
      <c r="IDV66" s="75"/>
      <c r="IDW66" s="75"/>
      <c r="IDX66" s="75"/>
      <c r="IDY66" s="75"/>
      <c r="IDZ66" s="75"/>
      <c r="IEA66" s="75"/>
      <c r="IEB66" s="75"/>
      <c r="IEC66" s="75"/>
      <c r="IED66" s="75"/>
      <c r="IEE66" s="75"/>
      <c r="IEF66" s="75"/>
      <c r="IEG66" s="75"/>
      <c r="IEH66" s="75"/>
      <c r="IEI66" s="75"/>
      <c r="IEJ66" s="75"/>
      <c r="IEK66" s="75"/>
      <c r="IEL66" s="75"/>
      <c r="IEM66" s="75"/>
      <c r="IEN66" s="75"/>
      <c r="IEO66" s="75"/>
      <c r="IEP66" s="75"/>
      <c r="IEQ66" s="75"/>
      <c r="IER66" s="75"/>
      <c r="IES66" s="75"/>
      <c r="IET66" s="75"/>
      <c r="IEU66" s="75"/>
      <c r="IEV66" s="75"/>
      <c r="IEW66" s="75"/>
      <c r="IEX66" s="75"/>
      <c r="IEY66" s="75"/>
      <c r="IEZ66" s="75"/>
      <c r="IFA66" s="75"/>
      <c r="IFB66" s="75"/>
      <c r="IFC66" s="75"/>
      <c r="IFD66" s="75"/>
      <c r="IFE66" s="75"/>
      <c r="IFF66" s="75"/>
      <c r="IFG66" s="75"/>
      <c r="IFH66" s="75"/>
      <c r="IFI66" s="75"/>
      <c r="IFJ66" s="75"/>
      <c r="IFK66" s="75"/>
      <c r="IFL66" s="75"/>
      <c r="IFM66" s="75"/>
      <c r="IFN66" s="75"/>
      <c r="IFO66" s="75"/>
      <c r="IFP66" s="75"/>
      <c r="IFQ66" s="75"/>
      <c r="IFR66" s="75"/>
      <c r="IFS66" s="75"/>
      <c r="IFT66" s="75"/>
      <c r="IFU66" s="75"/>
      <c r="IFV66" s="75"/>
      <c r="IFW66" s="75"/>
      <c r="IFX66" s="75"/>
      <c r="IFY66" s="75"/>
      <c r="IFZ66" s="75"/>
      <c r="IGA66" s="75"/>
      <c r="IGB66" s="75"/>
      <c r="IGC66" s="75"/>
      <c r="IGD66" s="75"/>
      <c r="IGE66" s="75"/>
      <c r="IGF66" s="75"/>
      <c r="IGG66" s="75"/>
      <c r="IGH66" s="75"/>
      <c r="IGI66" s="75"/>
      <c r="IGJ66" s="75"/>
      <c r="IGK66" s="75"/>
      <c r="IGL66" s="75"/>
      <c r="IGM66" s="75"/>
      <c r="IGN66" s="75"/>
      <c r="IGO66" s="75"/>
      <c r="IGP66" s="75"/>
      <c r="IGQ66" s="75"/>
      <c r="IGR66" s="75"/>
      <c r="IGS66" s="75"/>
      <c r="IGT66" s="75"/>
      <c r="IGU66" s="75"/>
      <c r="IGV66" s="75"/>
      <c r="IGW66" s="75"/>
      <c r="IGX66" s="75"/>
      <c r="IGY66" s="75"/>
      <c r="IGZ66" s="75"/>
      <c r="IHA66" s="75"/>
      <c r="IHB66" s="75"/>
      <c r="IHC66" s="75"/>
      <c r="IHD66" s="75"/>
      <c r="IHE66" s="75"/>
      <c r="IHF66" s="75"/>
      <c r="IHG66" s="75"/>
      <c r="IHH66" s="75"/>
      <c r="IHI66" s="75"/>
      <c r="IHJ66" s="75"/>
      <c r="IHK66" s="75"/>
      <c r="IHL66" s="75"/>
      <c r="IHM66" s="75"/>
      <c r="IHN66" s="75"/>
      <c r="IHO66" s="75"/>
      <c r="IHP66" s="75"/>
      <c r="IHQ66" s="75"/>
      <c r="IHR66" s="75"/>
      <c r="IHS66" s="75"/>
      <c r="IHT66" s="75"/>
      <c r="IHU66" s="75"/>
      <c r="IHV66" s="75"/>
      <c r="IHW66" s="75"/>
      <c r="IHX66" s="75"/>
      <c r="IHY66" s="75"/>
      <c r="IHZ66" s="75"/>
      <c r="IIA66" s="75"/>
      <c r="IIB66" s="75"/>
      <c r="IIC66" s="75"/>
      <c r="IID66" s="75"/>
      <c r="IIE66" s="75"/>
      <c r="IIF66" s="75"/>
      <c r="IIG66" s="75"/>
      <c r="IIH66" s="75"/>
      <c r="III66" s="75"/>
      <c r="IIJ66" s="75"/>
      <c r="IIK66" s="75"/>
      <c r="IIL66" s="75"/>
      <c r="IIM66" s="75"/>
      <c r="IIN66" s="75"/>
      <c r="IIO66" s="75"/>
      <c r="IIP66" s="75"/>
      <c r="IIQ66" s="75"/>
      <c r="IIR66" s="75"/>
      <c r="IIS66" s="75"/>
      <c r="IIT66" s="75"/>
      <c r="IIU66" s="75"/>
      <c r="IIV66" s="75"/>
      <c r="IIW66" s="75"/>
      <c r="IIX66" s="75"/>
      <c r="IIY66" s="75"/>
      <c r="IIZ66" s="75"/>
      <c r="IJA66" s="75"/>
      <c r="IJB66" s="75"/>
      <c r="IJC66" s="75"/>
      <c r="IJD66" s="75"/>
      <c r="IJE66" s="75"/>
      <c r="IJF66" s="75"/>
      <c r="IJG66" s="75"/>
      <c r="IJH66" s="75"/>
      <c r="IJI66" s="75"/>
      <c r="IJJ66" s="75"/>
      <c r="IJK66" s="75"/>
      <c r="IJL66" s="75"/>
      <c r="IJM66" s="75"/>
      <c r="IJN66" s="75"/>
      <c r="IJO66" s="75"/>
      <c r="IJP66" s="75"/>
      <c r="IJQ66" s="75"/>
      <c r="IJR66" s="75"/>
      <c r="IJS66" s="75"/>
      <c r="IJT66" s="75"/>
      <c r="IJU66" s="75"/>
      <c r="IJV66" s="75"/>
      <c r="IJW66" s="75"/>
      <c r="IJX66" s="75"/>
      <c r="IJY66" s="75"/>
      <c r="IJZ66" s="75"/>
      <c r="IKA66" s="75"/>
      <c r="IKB66" s="75"/>
      <c r="IKC66" s="75"/>
      <c r="IKD66" s="75"/>
      <c r="IKE66" s="75"/>
      <c r="IKF66" s="75"/>
      <c r="IKG66" s="75"/>
      <c r="IKH66" s="75"/>
      <c r="IKI66" s="75"/>
      <c r="IKJ66" s="75"/>
      <c r="IKK66" s="75"/>
      <c r="IKL66" s="75"/>
      <c r="IKM66" s="75"/>
      <c r="IKN66" s="75"/>
      <c r="IKO66" s="75"/>
      <c r="IKP66" s="75"/>
      <c r="IKQ66" s="75"/>
      <c r="IKR66" s="75"/>
      <c r="IKS66" s="75"/>
      <c r="IKT66" s="75"/>
      <c r="IKU66" s="75"/>
      <c r="IKV66" s="75"/>
      <c r="IKW66" s="75"/>
      <c r="IKX66" s="75"/>
      <c r="IKY66" s="75"/>
      <c r="IKZ66" s="75"/>
      <c r="ILA66" s="75"/>
      <c r="ILB66" s="75"/>
      <c r="ILC66" s="75"/>
      <c r="ILD66" s="75"/>
      <c r="ILE66" s="75"/>
      <c r="ILF66" s="75"/>
      <c r="ILG66" s="75"/>
      <c r="ILH66" s="75"/>
      <c r="ILI66" s="75"/>
      <c r="ILJ66" s="75"/>
      <c r="ILK66" s="75"/>
      <c r="ILL66" s="75"/>
      <c r="ILM66" s="75"/>
      <c r="ILN66" s="75"/>
      <c r="ILO66" s="75"/>
      <c r="ILP66" s="75"/>
      <c r="ILQ66" s="75"/>
      <c r="ILR66" s="75"/>
      <c r="ILS66" s="75"/>
      <c r="ILT66" s="75"/>
      <c r="ILU66" s="75"/>
      <c r="ILV66" s="75"/>
      <c r="ILW66" s="75"/>
      <c r="ILX66" s="75"/>
      <c r="ILY66" s="75"/>
      <c r="ILZ66" s="75"/>
      <c r="IMA66" s="75"/>
      <c r="IMB66" s="75"/>
      <c r="IMC66" s="75"/>
      <c r="IMD66" s="75"/>
      <c r="IME66" s="75"/>
      <c r="IMF66" s="75"/>
      <c r="IMG66" s="75"/>
      <c r="IMH66" s="75"/>
      <c r="IMI66" s="75"/>
      <c r="IMJ66" s="75"/>
      <c r="IMK66" s="75"/>
      <c r="IML66" s="75"/>
      <c r="IMM66" s="75"/>
      <c r="IMN66" s="75"/>
      <c r="IMO66" s="75"/>
      <c r="IMP66" s="75"/>
      <c r="IMQ66" s="75"/>
      <c r="IMR66" s="75"/>
      <c r="IMS66" s="75"/>
      <c r="IMT66" s="75"/>
      <c r="IMU66" s="75"/>
      <c r="IMV66" s="75"/>
      <c r="IMW66" s="75"/>
      <c r="IMX66" s="75"/>
      <c r="IMY66" s="75"/>
      <c r="IMZ66" s="75"/>
      <c r="INA66" s="75"/>
      <c r="INB66" s="75"/>
      <c r="INC66" s="75"/>
      <c r="IND66" s="75"/>
      <c r="INE66" s="75"/>
      <c r="INF66" s="75"/>
      <c r="ING66" s="75"/>
      <c r="INH66" s="75"/>
      <c r="INI66" s="75"/>
      <c r="INJ66" s="75"/>
      <c r="INK66" s="75"/>
      <c r="INL66" s="75"/>
      <c r="INM66" s="75"/>
      <c r="INN66" s="75"/>
      <c r="INO66" s="75"/>
      <c r="INP66" s="75"/>
      <c r="INQ66" s="75"/>
      <c r="INR66" s="75"/>
      <c r="INS66" s="75"/>
      <c r="INT66" s="75"/>
      <c r="INU66" s="75"/>
      <c r="INV66" s="75"/>
      <c r="INW66" s="75"/>
      <c r="INX66" s="75"/>
      <c r="INY66" s="75"/>
      <c r="INZ66" s="75"/>
      <c r="IOA66" s="75"/>
      <c r="IOB66" s="75"/>
      <c r="IOC66" s="75"/>
      <c r="IOD66" s="75"/>
      <c r="IOE66" s="75"/>
      <c r="IOF66" s="75"/>
      <c r="IOG66" s="75"/>
      <c r="IOH66" s="75"/>
      <c r="IOI66" s="75"/>
      <c r="IOJ66" s="75"/>
      <c r="IOK66" s="75"/>
      <c r="IOL66" s="75"/>
      <c r="IOM66" s="75"/>
      <c r="ION66" s="75"/>
      <c r="IOO66" s="75"/>
      <c r="IOP66" s="75"/>
      <c r="IOQ66" s="75"/>
      <c r="IOR66" s="75"/>
      <c r="IOS66" s="75"/>
      <c r="IOT66" s="75"/>
      <c r="IOU66" s="75"/>
      <c r="IOV66" s="75"/>
      <c r="IOW66" s="75"/>
      <c r="IOX66" s="75"/>
      <c r="IOY66" s="75"/>
      <c r="IOZ66" s="75"/>
      <c r="IPA66" s="75"/>
      <c r="IPB66" s="75"/>
      <c r="IPC66" s="75"/>
      <c r="IPD66" s="75"/>
      <c r="IPE66" s="75"/>
      <c r="IPF66" s="75"/>
      <c r="IPG66" s="75"/>
      <c r="IPH66" s="75"/>
      <c r="IPI66" s="75"/>
      <c r="IPJ66" s="75"/>
      <c r="IPK66" s="75"/>
      <c r="IPL66" s="75"/>
      <c r="IPM66" s="75"/>
      <c r="IPN66" s="75"/>
      <c r="IPO66" s="75"/>
      <c r="IPP66" s="75"/>
      <c r="IPQ66" s="75"/>
      <c r="IPR66" s="75"/>
      <c r="IPS66" s="75"/>
      <c r="IPT66" s="75"/>
      <c r="IPU66" s="75"/>
      <c r="IPV66" s="75"/>
      <c r="IPW66" s="75"/>
      <c r="IPX66" s="75"/>
      <c r="IPY66" s="75"/>
      <c r="IPZ66" s="75"/>
      <c r="IQA66" s="75"/>
      <c r="IQB66" s="75"/>
      <c r="IQC66" s="75"/>
      <c r="IQD66" s="75"/>
      <c r="IQE66" s="75"/>
      <c r="IQF66" s="75"/>
      <c r="IQG66" s="75"/>
      <c r="IQH66" s="75"/>
      <c r="IQI66" s="75"/>
      <c r="IQJ66" s="75"/>
      <c r="IQK66" s="75"/>
      <c r="IQL66" s="75"/>
      <c r="IQM66" s="75"/>
      <c r="IQN66" s="75"/>
      <c r="IQO66" s="75"/>
      <c r="IQP66" s="75"/>
      <c r="IQQ66" s="75"/>
      <c r="IQR66" s="75"/>
      <c r="IQS66" s="75"/>
      <c r="IQT66" s="75"/>
      <c r="IQU66" s="75"/>
      <c r="IQV66" s="75"/>
      <c r="IQW66" s="75"/>
      <c r="IQX66" s="75"/>
      <c r="IQY66" s="75"/>
      <c r="IQZ66" s="75"/>
      <c r="IRA66" s="75"/>
      <c r="IRB66" s="75"/>
      <c r="IRC66" s="75"/>
      <c r="IRD66" s="75"/>
      <c r="IRE66" s="75"/>
      <c r="IRF66" s="75"/>
      <c r="IRG66" s="75"/>
      <c r="IRH66" s="75"/>
      <c r="IRI66" s="75"/>
      <c r="IRJ66" s="75"/>
      <c r="IRK66" s="75"/>
      <c r="IRL66" s="75"/>
      <c r="IRM66" s="75"/>
      <c r="IRN66" s="75"/>
      <c r="IRO66" s="75"/>
      <c r="IRP66" s="75"/>
      <c r="IRQ66" s="75"/>
      <c r="IRR66" s="75"/>
      <c r="IRS66" s="75"/>
      <c r="IRT66" s="75"/>
      <c r="IRU66" s="75"/>
      <c r="IRV66" s="75"/>
      <c r="IRW66" s="75"/>
      <c r="IRX66" s="75"/>
      <c r="IRY66" s="75"/>
      <c r="IRZ66" s="75"/>
      <c r="ISA66" s="75"/>
      <c r="ISB66" s="75"/>
      <c r="ISC66" s="75"/>
      <c r="ISD66" s="75"/>
      <c r="ISE66" s="75"/>
      <c r="ISF66" s="75"/>
      <c r="ISG66" s="75"/>
      <c r="ISH66" s="75"/>
      <c r="ISI66" s="75"/>
      <c r="ISJ66" s="75"/>
      <c r="ISK66" s="75"/>
      <c r="ISL66" s="75"/>
      <c r="ISM66" s="75"/>
      <c r="ISN66" s="75"/>
      <c r="ISO66" s="75"/>
      <c r="ISP66" s="75"/>
      <c r="ISQ66" s="75"/>
      <c r="ISR66" s="75"/>
      <c r="ISS66" s="75"/>
      <c r="IST66" s="75"/>
      <c r="ISU66" s="75"/>
      <c r="ISV66" s="75"/>
      <c r="ISW66" s="75"/>
      <c r="ISX66" s="75"/>
      <c r="ISY66" s="75"/>
      <c r="ISZ66" s="75"/>
      <c r="ITA66" s="75"/>
      <c r="ITB66" s="75"/>
      <c r="ITC66" s="75"/>
      <c r="ITD66" s="75"/>
      <c r="ITE66" s="75"/>
      <c r="ITF66" s="75"/>
      <c r="ITG66" s="75"/>
      <c r="ITH66" s="75"/>
      <c r="ITI66" s="75"/>
      <c r="ITJ66" s="75"/>
      <c r="ITK66" s="75"/>
      <c r="ITL66" s="75"/>
      <c r="ITM66" s="75"/>
      <c r="ITN66" s="75"/>
      <c r="ITO66" s="75"/>
      <c r="ITP66" s="75"/>
      <c r="ITQ66" s="75"/>
      <c r="ITR66" s="75"/>
      <c r="ITS66" s="75"/>
      <c r="ITT66" s="75"/>
      <c r="ITU66" s="75"/>
      <c r="ITV66" s="75"/>
      <c r="ITW66" s="75"/>
      <c r="ITX66" s="75"/>
      <c r="ITY66" s="75"/>
      <c r="ITZ66" s="75"/>
      <c r="IUA66" s="75"/>
      <c r="IUB66" s="75"/>
      <c r="IUC66" s="75"/>
      <c r="IUD66" s="75"/>
      <c r="IUE66" s="75"/>
      <c r="IUF66" s="75"/>
      <c r="IUG66" s="75"/>
      <c r="IUH66" s="75"/>
      <c r="IUI66" s="75"/>
      <c r="IUJ66" s="75"/>
      <c r="IUK66" s="75"/>
      <c r="IUL66" s="75"/>
      <c r="IUM66" s="75"/>
      <c r="IUN66" s="75"/>
      <c r="IUO66" s="75"/>
      <c r="IUP66" s="75"/>
      <c r="IUQ66" s="75"/>
      <c r="IUR66" s="75"/>
      <c r="IUS66" s="75"/>
      <c r="IUT66" s="75"/>
      <c r="IUU66" s="75"/>
      <c r="IUV66" s="75"/>
      <c r="IUW66" s="75"/>
      <c r="IUX66" s="75"/>
      <c r="IUY66" s="75"/>
      <c r="IUZ66" s="75"/>
      <c r="IVA66" s="75"/>
      <c r="IVB66" s="75"/>
      <c r="IVC66" s="75"/>
      <c r="IVD66" s="75"/>
      <c r="IVE66" s="75"/>
      <c r="IVF66" s="75"/>
      <c r="IVG66" s="75"/>
      <c r="IVH66" s="75"/>
      <c r="IVI66" s="75"/>
      <c r="IVJ66" s="75"/>
      <c r="IVK66" s="75"/>
      <c r="IVL66" s="75"/>
      <c r="IVM66" s="75"/>
      <c r="IVN66" s="75"/>
      <c r="IVO66" s="75"/>
      <c r="IVP66" s="75"/>
      <c r="IVQ66" s="75"/>
      <c r="IVR66" s="75"/>
      <c r="IVS66" s="75"/>
      <c r="IVT66" s="75"/>
      <c r="IVU66" s="75"/>
      <c r="IVV66" s="75"/>
      <c r="IVW66" s="75"/>
      <c r="IVX66" s="75"/>
      <c r="IVY66" s="75"/>
      <c r="IVZ66" s="75"/>
      <c r="IWA66" s="75"/>
      <c r="IWB66" s="75"/>
      <c r="IWC66" s="75"/>
      <c r="IWD66" s="75"/>
      <c r="IWE66" s="75"/>
      <c r="IWF66" s="75"/>
      <c r="IWG66" s="75"/>
      <c r="IWH66" s="75"/>
      <c r="IWI66" s="75"/>
      <c r="IWJ66" s="75"/>
      <c r="IWK66" s="75"/>
      <c r="IWL66" s="75"/>
      <c r="IWM66" s="75"/>
      <c r="IWN66" s="75"/>
      <c r="IWO66" s="75"/>
      <c r="IWP66" s="75"/>
      <c r="IWQ66" s="75"/>
      <c r="IWR66" s="75"/>
      <c r="IWS66" s="75"/>
      <c r="IWT66" s="75"/>
      <c r="IWU66" s="75"/>
      <c r="IWV66" s="75"/>
      <c r="IWW66" s="75"/>
      <c r="IWX66" s="75"/>
      <c r="IWY66" s="75"/>
      <c r="IWZ66" s="75"/>
      <c r="IXA66" s="75"/>
      <c r="IXB66" s="75"/>
      <c r="IXC66" s="75"/>
      <c r="IXD66" s="75"/>
      <c r="IXE66" s="75"/>
      <c r="IXF66" s="75"/>
      <c r="IXG66" s="75"/>
      <c r="IXH66" s="75"/>
      <c r="IXI66" s="75"/>
      <c r="IXJ66" s="75"/>
      <c r="IXK66" s="75"/>
      <c r="IXL66" s="75"/>
      <c r="IXM66" s="75"/>
      <c r="IXN66" s="75"/>
      <c r="IXO66" s="75"/>
      <c r="IXP66" s="75"/>
      <c r="IXQ66" s="75"/>
      <c r="IXR66" s="75"/>
      <c r="IXS66" s="75"/>
      <c r="IXT66" s="75"/>
      <c r="IXU66" s="75"/>
      <c r="IXV66" s="75"/>
      <c r="IXW66" s="75"/>
      <c r="IXX66" s="75"/>
      <c r="IXY66" s="75"/>
      <c r="IXZ66" s="75"/>
      <c r="IYA66" s="75"/>
      <c r="IYB66" s="75"/>
      <c r="IYC66" s="75"/>
      <c r="IYD66" s="75"/>
      <c r="IYE66" s="75"/>
      <c r="IYF66" s="75"/>
      <c r="IYG66" s="75"/>
      <c r="IYH66" s="75"/>
      <c r="IYI66" s="75"/>
      <c r="IYJ66" s="75"/>
      <c r="IYK66" s="75"/>
      <c r="IYL66" s="75"/>
      <c r="IYM66" s="75"/>
      <c r="IYN66" s="75"/>
      <c r="IYO66" s="75"/>
      <c r="IYP66" s="75"/>
      <c r="IYQ66" s="75"/>
      <c r="IYR66" s="75"/>
      <c r="IYS66" s="75"/>
      <c r="IYT66" s="75"/>
      <c r="IYU66" s="75"/>
      <c r="IYV66" s="75"/>
      <c r="IYW66" s="75"/>
      <c r="IYX66" s="75"/>
      <c r="IYY66" s="75"/>
      <c r="IYZ66" s="75"/>
      <c r="IZA66" s="75"/>
      <c r="IZB66" s="75"/>
      <c r="IZC66" s="75"/>
      <c r="IZD66" s="75"/>
      <c r="IZE66" s="75"/>
      <c r="IZF66" s="75"/>
      <c r="IZG66" s="75"/>
      <c r="IZH66" s="75"/>
      <c r="IZI66" s="75"/>
      <c r="IZJ66" s="75"/>
      <c r="IZK66" s="75"/>
      <c r="IZL66" s="75"/>
      <c r="IZM66" s="75"/>
      <c r="IZN66" s="75"/>
      <c r="IZO66" s="75"/>
      <c r="IZP66" s="75"/>
      <c r="IZQ66" s="75"/>
      <c r="IZR66" s="75"/>
      <c r="IZS66" s="75"/>
      <c r="IZT66" s="75"/>
      <c r="IZU66" s="75"/>
      <c r="IZV66" s="75"/>
      <c r="IZW66" s="75"/>
      <c r="IZX66" s="75"/>
      <c r="IZY66" s="75"/>
      <c r="IZZ66" s="75"/>
      <c r="JAA66" s="75"/>
      <c r="JAB66" s="75"/>
      <c r="JAC66" s="75"/>
      <c r="JAD66" s="75"/>
      <c r="JAE66" s="75"/>
      <c r="JAF66" s="75"/>
      <c r="JAG66" s="75"/>
      <c r="JAH66" s="75"/>
      <c r="JAI66" s="75"/>
      <c r="JAJ66" s="75"/>
      <c r="JAK66" s="75"/>
      <c r="JAL66" s="75"/>
      <c r="JAM66" s="75"/>
      <c r="JAN66" s="75"/>
      <c r="JAO66" s="75"/>
      <c r="JAP66" s="75"/>
      <c r="JAQ66" s="75"/>
      <c r="JAR66" s="75"/>
      <c r="JAS66" s="75"/>
      <c r="JAT66" s="75"/>
      <c r="JAU66" s="75"/>
      <c r="JAV66" s="75"/>
      <c r="JAW66" s="75"/>
      <c r="JAX66" s="75"/>
      <c r="JAY66" s="75"/>
      <c r="JAZ66" s="75"/>
      <c r="JBA66" s="75"/>
      <c r="JBB66" s="75"/>
      <c r="JBC66" s="75"/>
      <c r="JBD66" s="75"/>
      <c r="JBE66" s="75"/>
      <c r="JBF66" s="75"/>
      <c r="JBG66" s="75"/>
      <c r="JBH66" s="75"/>
      <c r="JBI66" s="75"/>
      <c r="JBJ66" s="75"/>
      <c r="JBK66" s="75"/>
      <c r="JBL66" s="75"/>
      <c r="JBM66" s="75"/>
      <c r="JBN66" s="75"/>
      <c r="JBO66" s="75"/>
      <c r="JBP66" s="75"/>
      <c r="JBQ66" s="75"/>
      <c r="JBR66" s="75"/>
      <c r="JBS66" s="75"/>
      <c r="JBT66" s="75"/>
      <c r="JBU66" s="75"/>
      <c r="JBV66" s="75"/>
      <c r="JBW66" s="75"/>
      <c r="JBX66" s="75"/>
      <c r="JBY66" s="75"/>
      <c r="JBZ66" s="75"/>
      <c r="JCA66" s="75"/>
      <c r="JCB66" s="75"/>
      <c r="JCC66" s="75"/>
      <c r="JCD66" s="75"/>
      <c r="JCE66" s="75"/>
      <c r="JCF66" s="75"/>
      <c r="JCG66" s="75"/>
      <c r="JCH66" s="75"/>
      <c r="JCI66" s="75"/>
      <c r="JCJ66" s="75"/>
      <c r="JCK66" s="75"/>
      <c r="JCL66" s="75"/>
      <c r="JCM66" s="75"/>
      <c r="JCN66" s="75"/>
      <c r="JCO66" s="75"/>
      <c r="JCP66" s="75"/>
      <c r="JCQ66" s="75"/>
      <c r="JCR66" s="75"/>
      <c r="JCS66" s="75"/>
      <c r="JCT66" s="75"/>
      <c r="JCU66" s="75"/>
      <c r="JCV66" s="75"/>
      <c r="JCW66" s="75"/>
      <c r="JCX66" s="75"/>
      <c r="JCY66" s="75"/>
      <c r="JCZ66" s="75"/>
      <c r="JDA66" s="75"/>
      <c r="JDB66" s="75"/>
      <c r="JDC66" s="75"/>
      <c r="JDD66" s="75"/>
      <c r="JDE66" s="75"/>
      <c r="JDF66" s="75"/>
      <c r="JDG66" s="75"/>
      <c r="JDH66" s="75"/>
      <c r="JDI66" s="75"/>
      <c r="JDJ66" s="75"/>
      <c r="JDK66" s="75"/>
      <c r="JDL66" s="75"/>
      <c r="JDM66" s="75"/>
      <c r="JDN66" s="75"/>
      <c r="JDO66" s="75"/>
      <c r="JDP66" s="75"/>
      <c r="JDQ66" s="75"/>
      <c r="JDR66" s="75"/>
      <c r="JDS66" s="75"/>
      <c r="JDT66" s="75"/>
      <c r="JDU66" s="75"/>
      <c r="JDV66" s="75"/>
      <c r="JDW66" s="75"/>
      <c r="JDX66" s="75"/>
      <c r="JDY66" s="75"/>
      <c r="JDZ66" s="75"/>
      <c r="JEA66" s="75"/>
      <c r="JEB66" s="75"/>
      <c r="JEC66" s="75"/>
      <c r="JED66" s="75"/>
      <c r="JEE66" s="75"/>
      <c r="JEF66" s="75"/>
      <c r="JEG66" s="75"/>
      <c r="JEH66" s="75"/>
      <c r="JEI66" s="75"/>
      <c r="JEJ66" s="75"/>
      <c r="JEK66" s="75"/>
      <c r="JEL66" s="75"/>
      <c r="JEM66" s="75"/>
      <c r="JEN66" s="75"/>
      <c r="JEO66" s="75"/>
      <c r="JEP66" s="75"/>
      <c r="JEQ66" s="75"/>
      <c r="JER66" s="75"/>
      <c r="JES66" s="75"/>
      <c r="JET66" s="75"/>
      <c r="JEU66" s="75"/>
      <c r="JEV66" s="75"/>
      <c r="JEW66" s="75"/>
      <c r="JEX66" s="75"/>
      <c r="JEY66" s="75"/>
      <c r="JEZ66" s="75"/>
      <c r="JFA66" s="75"/>
      <c r="JFB66" s="75"/>
      <c r="JFC66" s="75"/>
      <c r="JFD66" s="75"/>
      <c r="JFE66" s="75"/>
      <c r="JFF66" s="75"/>
      <c r="JFG66" s="75"/>
      <c r="JFH66" s="75"/>
      <c r="JFI66" s="75"/>
      <c r="JFJ66" s="75"/>
      <c r="JFK66" s="75"/>
      <c r="JFL66" s="75"/>
      <c r="JFM66" s="75"/>
      <c r="JFN66" s="75"/>
      <c r="JFO66" s="75"/>
      <c r="JFP66" s="75"/>
      <c r="JFQ66" s="75"/>
      <c r="JFR66" s="75"/>
      <c r="JFS66" s="75"/>
      <c r="JFT66" s="75"/>
      <c r="JFU66" s="75"/>
      <c r="JFV66" s="75"/>
      <c r="JFW66" s="75"/>
      <c r="JFX66" s="75"/>
      <c r="JFY66" s="75"/>
      <c r="JFZ66" s="75"/>
      <c r="JGA66" s="75"/>
      <c r="JGB66" s="75"/>
      <c r="JGC66" s="75"/>
      <c r="JGD66" s="75"/>
      <c r="JGE66" s="75"/>
      <c r="JGF66" s="75"/>
      <c r="JGG66" s="75"/>
      <c r="JGH66" s="75"/>
      <c r="JGI66" s="75"/>
      <c r="JGJ66" s="75"/>
      <c r="JGK66" s="75"/>
      <c r="JGL66" s="75"/>
      <c r="JGM66" s="75"/>
      <c r="JGN66" s="75"/>
      <c r="JGO66" s="75"/>
      <c r="JGP66" s="75"/>
      <c r="JGQ66" s="75"/>
      <c r="JGR66" s="75"/>
      <c r="JGS66" s="75"/>
      <c r="JGT66" s="75"/>
      <c r="JGU66" s="75"/>
      <c r="JGV66" s="75"/>
      <c r="JGW66" s="75"/>
      <c r="JGX66" s="75"/>
      <c r="JGY66" s="75"/>
      <c r="JGZ66" s="75"/>
      <c r="JHA66" s="75"/>
      <c r="JHB66" s="75"/>
      <c r="JHC66" s="75"/>
      <c r="JHD66" s="75"/>
      <c r="JHE66" s="75"/>
      <c r="JHF66" s="75"/>
      <c r="JHG66" s="75"/>
      <c r="JHH66" s="75"/>
      <c r="JHI66" s="75"/>
      <c r="JHJ66" s="75"/>
      <c r="JHK66" s="75"/>
      <c r="JHL66" s="75"/>
      <c r="JHM66" s="75"/>
      <c r="JHN66" s="75"/>
      <c r="JHO66" s="75"/>
      <c r="JHP66" s="75"/>
      <c r="JHQ66" s="75"/>
      <c r="JHR66" s="75"/>
      <c r="JHS66" s="75"/>
      <c r="JHT66" s="75"/>
      <c r="JHU66" s="75"/>
      <c r="JHV66" s="75"/>
      <c r="JHW66" s="75"/>
      <c r="JHX66" s="75"/>
      <c r="JHY66" s="75"/>
      <c r="JHZ66" s="75"/>
      <c r="JIA66" s="75"/>
      <c r="JIB66" s="75"/>
      <c r="JIC66" s="75"/>
      <c r="JID66" s="75"/>
      <c r="JIE66" s="75"/>
      <c r="JIF66" s="75"/>
      <c r="JIG66" s="75"/>
      <c r="JIH66" s="75"/>
      <c r="JII66" s="75"/>
      <c r="JIJ66" s="75"/>
      <c r="JIK66" s="75"/>
      <c r="JIL66" s="75"/>
      <c r="JIM66" s="75"/>
      <c r="JIN66" s="75"/>
      <c r="JIO66" s="75"/>
      <c r="JIP66" s="75"/>
      <c r="JIQ66" s="75"/>
      <c r="JIR66" s="75"/>
      <c r="JIS66" s="75"/>
      <c r="JIT66" s="75"/>
      <c r="JIU66" s="75"/>
      <c r="JIV66" s="75"/>
      <c r="JIW66" s="75"/>
      <c r="JIX66" s="75"/>
      <c r="JIY66" s="75"/>
      <c r="JIZ66" s="75"/>
      <c r="JJA66" s="75"/>
      <c r="JJB66" s="75"/>
      <c r="JJC66" s="75"/>
      <c r="JJD66" s="75"/>
      <c r="JJE66" s="75"/>
      <c r="JJF66" s="75"/>
      <c r="JJG66" s="75"/>
      <c r="JJH66" s="75"/>
      <c r="JJI66" s="75"/>
      <c r="JJJ66" s="75"/>
      <c r="JJK66" s="75"/>
      <c r="JJL66" s="75"/>
      <c r="JJM66" s="75"/>
      <c r="JJN66" s="75"/>
      <c r="JJO66" s="75"/>
      <c r="JJP66" s="75"/>
      <c r="JJQ66" s="75"/>
      <c r="JJR66" s="75"/>
      <c r="JJS66" s="75"/>
      <c r="JJT66" s="75"/>
      <c r="JJU66" s="75"/>
      <c r="JJV66" s="75"/>
      <c r="JJW66" s="75"/>
      <c r="JJX66" s="75"/>
      <c r="JJY66" s="75"/>
      <c r="JJZ66" s="75"/>
      <c r="JKA66" s="75"/>
      <c r="JKB66" s="75"/>
      <c r="JKC66" s="75"/>
      <c r="JKD66" s="75"/>
      <c r="JKE66" s="75"/>
      <c r="JKF66" s="75"/>
      <c r="JKG66" s="75"/>
      <c r="JKH66" s="75"/>
      <c r="JKI66" s="75"/>
      <c r="JKJ66" s="75"/>
      <c r="JKK66" s="75"/>
      <c r="JKL66" s="75"/>
      <c r="JKM66" s="75"/>
      <c r="JKN66" s="75"/>
      <c r="JKO66" s="75"/>
      <c r="JKP66" s="75"/>
      <c r="JKQ66" s="75"/>
      <c r="JKR66" s="75"/>
      <c r="JKS66" s="75"/>
      <c r="JKT66" s="75"/>
      <c r="JKU66" s="75"/>
      <c r="JKV66" s="75"/>
      <c r="JKW66" s="75"/>
      <c r="JKX66" s="75"/>
      <c r="JKY66" s="75"/>
      <c r="JKZ66" s="75"/>
      <c r="JLA66" s="75"/>
      <c r="JLB66" s="75"/>
      <c r="JLC66" s="75"/>
      <c r="JLD66" s="75"/>
      <c r="JLE66" s="75"/>
      <c r="JLF66" s="75"/>
      <c r="JLG66" s="75"/>
      <c r="JLH66" s="75"/>
      <c r="JLI66" s="75"/>
      <c r="JLJ66" s="75"/>
      <c r="JLK66" s="75"/>
      <c r="JLL66" s="75"/>
      <c r="JLM66" s="75"/>
      <c r="JLN66" s="75"/>
      <c r="JLO66" s="75"/>
      <c r="JLP66" s="75"/>
      <c r="JLQ66" s="75"/>
      <c r="JLR66" s="75"/>
      <c r="JLS66" s="75"/>
      <c r="JLT66" s="75"/>
      <c r="JLU66" s="75"/>
      <c r="JLV66" s="75"/>
      <c r="JLW66" s="75"/>
      <c r="JLX66" s="75"/>
      <c r="JLY66" s="75"/>
      <c r="JLZ66" s="75"/>
      <c r="JMA66" s="75"/>
      <c r="JMB66" s="75"/>
      <c r="JMC66" s="75"/>
      <c r="JMD66" s="75"/>
      <c r="JME66" s="75"/>
      <c r="JMF66" s="75"/>
      <c r="JMG66" s="75"/>
      <c r="JMH66" s="75"/>
      <c r="JMI66" s="75"/>
      <c r="JMJ66" s="75"/>
      <c r="JMK66" s="75"/>
      <c r="JML66" s="75"/>
      <c r="JMM66" s="75"/>
      <c r="JMN66" s="75"/>
      <c r="JMO66" s="75"/>
      <c r="JMP66" s="75"/>
      <c r="JMQ66" s="75"/>
      <c r="JMR66" s="75"/>
      <c r="JMS66" s="75"/>
      <c r="JMT66" s="75"/>
      <c r="JMU66" s="75"/>
      <c r="JMV66" s="75"/>
      <c r="JMW66" s="75"/>
      <c r="JMX66" s="75"/>
      <c r="JMY66" s="75"/>
      <c r="JMZ66" s="75"/>
      <c r="JNA66" s="75"/>
      <c r="JNB66" s="75"/>
      <c r="JNC66" s="75"/>
      <c r="JND66" s="75"/>
      <c r="JNE66" s="75"/>
      <c r="JNF66" s="75"/>
      <c r="JNG66" s="75"/>
      <c r="JNH66" s="75"/>
      <c r="JNI66" s="75"/>
      <c r="JNJ66" s="75"/>
      <c r="JNK66" s="75"/>
      <c r="JNL66" s="75"/>
      <c r="JNM66" s="75"/>
      <c r="JNN66" s="75"/>
      <c r="JNO66" s="75"/>
      <c r="JNP66" s="75"/>
      <c r="JNQ66" s="75"/>
      <c r="JNR66" s="75"/>
      <c r="JNS66" s="75"/>
      <c r="JNT66" s="75"/>
      <c r="JNU66" s="75"/>
      <c r="JNV66" s="75"/>
      <c r="JNW66" s="75"/>
      <c r="JNX66" s="75"/>
      <c r="JNY66" s="75"/>
      <c r="JNZ66" s="75"/>
      <c r="JOA66" s="75"/>
      <c r="JOB66" s="75"/>
      <c r="JOC66" s="75"/>
      <c r="JOD66" s="75"/>
      <c r="JOE66" s="75"/>
      <c r="JOF66" s="75"/>
      <c r="JOG66" s="75"/>
      <c r="JOH66" s="75"/>
      <c r="JOI66" s="75"/>
      <c r="JOJ66" s="75"/>
      <c r="JOK66" s="75"/>
      <c r="JOL66" s="75"/>
      <c r="JOM66" s="75"/>
      <c r="JON66" s="75"/>
      <c r="JOO66" s="75"/>
      <c r="JOP66" s="75"/>
      <c r="JOQ66" s="75"/>
      <c r="JOR66" s="75"/>
      <c r="JOS66" s="75"/>
      <c r="JOT66" s="75"/>
      <c r="JOU66" s="75"/>
      <c r="JOV66" s="75"/>
      <c r="JOW66" s="75"/>
      <c r="JOX66" s="75"/>
      <c r="JOY66" s="75"/>
      <c r="JOZ66" s="75"/>
      <c r="JPA66" s="75"/>
      <c r="JPB66" s="75"/>
      <c r="JPC66" s="75"/>
      <c r="JPD66" s="75"/>
      <c r="JPE66" s="75"/>
      <c r="JPF66" s="75"/>
      <c r="JPG66" s="75"/>
      <c r="JPH66" s="75"/>
      <c r="JPI66" s="75"/>
      <c r="JPJ66" s="75"/>
      <c r="JPK66" s="75"/>
      <c r="JPL66" s="75"/>
      <c r="JPM66" s="75"/>
      <c r="JPN66" s="75"/>
      <c r="JPO66" s="75"/>
      <c r="JPP66" s="75"/>
      <c r="JPQ66" s="75"/>
      <c r="JPR66" s="75"/>
      <c r="JPS66" s="75"/>
      <c r="JPT66" s="75"/>
      <c r="JPU66" s="75"/>
      <c r="JPV66" s="75"/>
      <c r="JPW66" s="75"/>
      <c r="JPX66" s="75"/>
      <c r="JPY66" s="75"/>
      <c r="JPZ66" s="75"/>
      <c r="JQA66" s="75"/>
      <c r="JQB66" s="75"/>
      <c r="JQC66" s="75"/>
      <c r="JQD66" s="75"/>
      <c r="JQE66" s="75"/>
      <c r="JQF66" s="75"/>
      <c r="JQG66" s="75"/>
      <c r="JQH66" s="75"/>
      <c r="JQI66" s="75"/>
      <c r="JQJ66" s="75"/>
      <c r="JQK66" s="75"/>
      <c r="JQL66" s="75"/>
      <c r="JQM66" s="75"/>
      <c r="JQN66" s="75"/>
      <c r="JQO66" s="75"/>
      <c r="JQP66" s="75"/>
      <c r="JQQ66" s="75"/>
      <c r="JQR66" s="75"/>
      <c r="JQS66" s="75"/>
      <c r="JQT66" s="75"/>
      <c r="JQU66" s="75"/>
      <c r="JQV66" s="75"/>
      <c r="JQW66" s="75"/>
      <c r="JQX66" s="75"/>
      <c r="JQY66" s="75"/>
      <c r="JQZ66" s="75"/>
      <c r="JRA66" s="75"/>
      <c r="JRB66" s="75"/>
      <c r="JRC66" s="75"/>
      <c r="JRD66" s="75"/>
      <c r="JRE66" s="75"/>
      <c r="JRF66" s="75"/>
      <c r="JRG66" s="75"/>
      <c r="JRH66" s="75"/>
      <c r="JRI66" s="75"/>
      <c r="JRJ66" s="75"/>
      <c r="JRK66" s="75"/>
      <c r="JRL66" s="75"/>
      <c r="JRM66" s="75"/>
      <c r="JRN66" s="75"/>
      <c r="JRO66" s="75"/>
      <c r="JRP66" s="75"/>
      <c r="JRQ66" s="75"/>
      <c r="JRR66" s="75"/>
      <c r="JRS66" s="75"/>
      <c r="JRT66" s="75"/>
      <c r="JRU66" s="75"/>
      <c r="JRV66" s="75"/>
      <c r="JRW66" s="75"/>
      <c r="JRX66" s="75"/>
      <c r="JRY66" s="75"/>
      <c r="JRZ66" s="75"/>
      <c r="JSA66" s="75"/>
      <c r="JSB66" s="75"/>
      <c r="JSC66" s="75"/>
      <c r="JSD66" s="75"/>
      <c r="JSE66" s="75"/>
      <c r="JSF66" s="75"/>
      <c r="JSG66" s="75"/>
      <c r="JSH66" s="75"/>
      <c r="JSI66" s="75"/>
      <c r="JSJ66" s="75"/>
      <c r="JSK66" s="75"/>
      <c r="JSL66" s="75"/>
      <c r="JSM66" s="75"/>
      <c r="JSN66" s="75"/>
      <c r="JSO66" s="75"/>
      <c r="JSP66" s="75"/>
      <c r="JSQ66" s="75"/>
      <c r="JSR66" s="75"/>
      <c r="JSS66" s="75"/>
      <c r="JST66" s="75"/>
      <c r="JSU66" s="75"/>
      <c r="JSV66" s="75"/>
      <c r="JSW66" s="75"/>
      <c r="JSX66" s="75"/>
      <c r="JSY66" s="75"/>
      <c r="JSZ66" s="75"/>
      <c r="JTA66" s="75"/>
      <c r="JTB66" s="75"/>
      <c r="JTC66" s="75"/>
      <c r="JTD66" s="75"/>
      <c r="JTE66" s="75"/>
      <c r="JTF66" s="75"/>
      <c r="JTG66" s="75"/>
      <c r="JTH66" s="75"/>
      <c r="JTI66" s="75"/>
      <c r="JTJ66" s="75"/>
      <c r="JTK66" s="75"/>
      <c r="JTL66" s="75"/>
      <c r="JTM66" s="75"/>
      <c r="JTN66" s="75"/>
      <c r="JTO66" s="75"/>
      <c r="JTP66" s="75"/>
      <c r="JTQ66" s="75"/>
      <c r="JTR66" s="75"/>
      <c r="JTS66" s="75"/>
      <c r="JTT66" s="75"/>
      <c r="JTU66" s="75"/>
      <c r="JTV66" s="75"/>
      <c r="JTW66" s="75"/>
      <c r="JTX66" s="75"/>
      <c r="JTY66" s="75"/>
      <c r="JTZ66" s="75"/>
      <c r="JUA66" s="75"/>
      <c r="JUB66" s="75"/>
      <c r="JUC66" s="75"/>
      <c r="JUD66" s="75"/>
      <c r="JUE66" s="75"/>
      <c r="JUF66" s="75"/>
      <c r="JUG66" s="75"/>
      <c r="JUH66" s="75"/>
      <c r="JUI66" s="75"/>
      <c r="JUJ66" s="75"/>
      <c r="JUK66" s="75"/>
      <c r="JUL66" s="75"/>
      <c r="JUM66" s="75"/>
      <c r="JUN66" s="75"/>
      <c r="JUO66" s="75"/>
      <c r="JUP66" s="75"/>
      <c r="JUQ66" s="75"/>
      <c r="JUR66" s="75"/>
      <c r="JUS66" s="75"/>
      <c r="JUT66" s="75"/>
      <c r="JUU66" s="75"/>
      <c r="JUV66" s="75"/>
      <c r="JUW66" s="75"/>
      <c r="JUX66" s="75"/>
      <c r="JUY66" s="75"/>
      <c r="JUZ66" s="75"/>
      <c r="JVA66" s="75"/>
      <c r="JVB66" s="75"/>
      <c r="JVC66" s="75"/>
      <c r="JVD66" s="75"/>
      <c r="JVE66" s="75"/>
      <c r="JVF66" s="75"/>
      <c r="JVG66" s="75"/>
      <c r="JVH66" s="75"/>
      <c r="JVI66" s="75"/>
      <c r="JVJ66" s="75"/>
      <c r="JVK66" s="75"/>
      <c r="JVL66" s="75"/>
      <c r="JVM66" s="75"/>
      <c r="JVN66" s="75"/>
      <c r="JVO66" s="75"/>
      <c r="JVP66" s="75"/>
      <c r="JVQ66" s="75"/>
      <c r="JVR66" s="75"/>
      <c r="JVS66" s="75"/>
      <c r="JVT66" s="75"/>
      <c r="JVU66" s="75"/>
      <c r="JVV66" s="75"/>
      <c r="JVW66" s="75"/>
      <c r="JVX66" s="75"/>
      <c r="JVY66" s="75"/>
      <c r="JVZ66" s="75"/>
      <c r="JWA66" s="75"/>
      <c r="JWB66" s="75"/>
      <c r="JWC66" s="75"/>
      <c r="JWD66" s="75"/>
      <c r="JWE66" s="75"/>
      <c r="JWF66" s="75"/>
      <c r="JWG66" s="75"/>
      <c r="JWH66" s="75"/>
      <c r="JWI66" s="75"/>
      <c r="JWJ66" s="75"/>
      <c r="JWK66" s="75"/>
      <c r="JWL66" s="75"/>
      <c r="JWM66" s="75"/>
      <c r="JWN66" s="75"/>
      <c r="JWO66" s="75"/>
      <c r="JWP66" s="75"/>
      <c r="JWQ66" s="75"/>
      <c r="JWR66" s="75"/>
      <c r="JWS66" s="75"/>
      <c r="JWT66" s="75"/>
      <c r="JWU66" s="75"/>
      <c r="JWV66" s="75"/>
      <c r="JWW66" s="75"/>
      <c r="JWX66" s="75"/>
      <c r="JWY66" s="75"/>
      <c r="JWZ66" s="75"/>
      <c r="JXA66" s="75"/>
      <c r="JXB66" s="75"/>
      <c r="JXC66" s="75"/>
      <c r="JXD66" s="75"/>
      <c r="JXE66" s="75"/>
      <c r="JXF66" s="75"/>
      <c r="JXG66" s="75"/>
      <c r="JXH66" s="75"/>
      <c r="JXI66" s="75"/>
      <c r="JXJ66" s="75"/>
      <c r="JXK66" s="75"/>
      <c r="JXL66" s="75"/>
      <c r="JXM66" s="75"/>
      <c r="JXN66" s="75"/>
      <c r="JXO66" s="75"/>
      <c r="JXP66" s="75"/>
      <c r="JXQ66" s="75"/>
      <c r="JXR66" s="75"/>
      <c r="JXS66" s="75"/>
      <c r="JXT66" s="75"/>
      <c r="JXU66" s="75"/>
      <c r="JXV66" s="75"/>
      <c r="JXW66" s="75"/>
      <c r="JXX66" s="75"/>
      <c r="JXY66" s="75"/>
      <c r="JXZ66" s="75"/>
      <c r="JYA66" s="75"/>
      <c r="JYB66" s="75"/>
      <c r="JYC66" s="75"/>
      <c r="JYD66" s="75"/>
      <c r="JYE66" s="75"/>
      <c r="JYF66" s="75"/>
      <c r="JYG66" s="75"/>
      <c r="JYH66" s="75"/>
      <c r="JYI66" s="75"/>
      <c r="JYJ66" s="75"/>
      <c r="JYK66" s="75"/>
      <c r="JYL66" s="75"/>
      <c r="JYM66" s="75"/>
      <c r="JYN66" s="75"/>
      <c r="JYO66" s="75"/>
      <c r="JYP66" s="75"/>
      <c r="JYQ66" s="75"/>
      <c r="JYR66" s="75"/>
      <c r="JYS66" s="75"/>
      <c r="JYT66" s="75"/>
      <c r="JYU66" s="75"/>
      <c r="JYV66" s="75"/>
      <c r="JYW66" s="75"/>
      <c r="JYX66" s="75"/>
      <c r="JYY66" s="75"/>
      <c r="JYZ66" s="75"/>
      <c r="JZA66" s="75"/>
      <c r="JZB66" s="75"/>
      <c r="JZC66" s="75"/>
      <c r="JZD66" s="75"/>
      <c r="JZE66" s="75"/>
      <c r="JZF66" s="75"/>
      <c r="JZG66" s="75"/>
      <c r="JZH66" s="75"/>
      <c r="JZI66" s="75"/>
      <c r="JZJ66" s="75"/>
      <c r="JZK66" s="75"/>
      <c r="JZL66" s="75"/>
      <c r="JZM66" s="75"/>
      <c r="JZN66" s="75"/>
      <c r="JZO66" s="75"/>
      <c r="JZP66" s="75"/>
      <c r="JZQ66" s="75"/>
      <c r="JZR66" s="75"/>
      <c r="JZS66" s="75"/>
      <c r="JZT66" s="75"/>
      <c r="JZU66" s="75"/>
      <c r="JZV66" s="75"/>
      <c r="JZW66" s="75"/>
      <c r="JZX66" s="75"/>
      <c r="JZY66" s="75"/>
      <c r="JZZ66" s="75"/>
      <c r="KAA66" s="75"/>
      <c r="KAB66" s="75"/>
      <c r="KAC66" s="75"/>
      <c r="KAD66" s="75"/>
      <c r="KAE66" s="75"/>
      <c r="KAF66" s="75"/>
      <c r="KAG66" s="75"/>
      <c r="KAH66" s="75"/>
      <c r="KAI66" s="75"/>
      <c r="KAJ66" s="75"/>
      <c r="KAK66" s="75"/>
      <c r="KAL66" s="75"/>
      <c r="KAM66" s="75"/>
      <c r="KAN66" s="75"/>
      <c r="KAO66" s="75"/>
      <c r="KAP66" s="75"/>
      <c r="KAQ66" s="75"/>
      <c r="KAR66" s="75"/>
      <c r="KAS66" s="75"/>
      <c r="KAT66" s="75"/>
      <c r="KAU66" s="75"/>
      <c r="KAV66" s="75"/>
      <c r="KAW66" s="75"/>
      <c r="KAX66" s="75"/>
      <c r="KAY66" s="75"/>
      <c r="KAZ66" s="75"/>
      <c r="KBA66" s="75"/>
      <c r="KBB66" s="75"/>
      <c r="KBC66" s="75"/>
      <c r="KBD66" s="75"/>
      <c r="KBE66" s="75"/>
      <c r="KBF66" s="75"/>
      <c r="KBG66" s="75"/>
      <c r="KBH66" s="75"/>
      <c r="KBI66" s="75"/>
      <c r="KBJ66" s="75"/>
      <c r="KBK66" s="75"/>
      <c r="KBL66" s="75"/>
      <c r="KBM66" s="75"/>
      <c r="KBN66" s="75"/>
      <c r="KBO66" s="75"/>
      <c r="KBP66" s="75"/>
      <c r="KBQ66" s="75"/>
      <c r="KBR66" s="75"/>
      <c r="KBS66" s="75"/>
      <c r="KBT66" s="75"/>
      <c r="KBU66" s="75"/>
      <c r="KBV66" s="75"/>
      <c r="KBW66" s="75"/>
      <c r="KBX66" s="75"/>
      <c r="KBY66" s="75"/>
      <c r="KBZ66" s="75"/>
      <c r="KCA66" s="75"/>
      <c r="KCB66" s="75"/>
      <c r="KCC66" s="75"/>
      <c r="KCD66" s="75"/>
      <c r="KCE66" s="75"/>
      <c r="KCF66" s="75"/>
      <c r="KCG66" s="75"/>
      <c r="KCH66" s="75"/>
      <c r="KCI66" s="75"/>
      <c r="KCJ66" s="75"/>
      <c r="KCK66" s="75"/>
      <c r="KCL66" s="75"/>
      <c r="KCM66" s="75"/>
      <c r="KCN66" s="75"/>
      <c r="KCO66" s="75"/>
      <c r="KCP66" s="75"/>
      <c r="KCQ66" s="75"/>
      <c r="KCR66" s="75"/>
      <c r="KCS66" s="75"/>
      <c r="KCT66" s="75"/>
      <c r="KCU66" s="75"/>
      <c r="KCV66" s="75"/>
      <c r="KCW66" s="75"/>
      <c r="KCX66" s="75"/>
      <c r="KCY66" s="75"/>
      <c r="KCZ66" s="75"/>
      <c r="KDA66" s="75"/>
      <c r="KDB66" s="75"/>
      <c r="KDC66" s="75"/>
      <c r="KDD66" s="75"/>
      <c r="KDE66" s="75"/>
      <c r="KDF66" s="75"/>
      <c r="KDG66" s="75"/>
      <c r="KDH66" s="75"/>
      <c r="KDI66" s="75"/>
      <c r="KDJ66" s="75"/>
      <c r="KDK66" s="75"/>
      <c r="KDL66" s="75"/>
      <c r="KDM66" s="75"/>
      <c r="KDN66" s="75"/>
      <c r="KDO66" s="75"/>
      <c r="KDP66" s="75"/>
      <c r="KDQ66" s="75"/>
      <c r="KDR66" s="75"/>
      <c r="KDS66" s="75"/>
      <c r="KDT66" s="75"/>
      <c r="KDU66" s="75"/>
      <c r="KDV66" s="75"/>
      <c r="KDW66" s="75"/>
      <c r="KDX66" s="75"/>
      <c r="KDY66" s="75"/>
      <c r="KDZ66" s="75"/>
      <c r="KEA66" s="75"/>
      <c r="KEB66" s="75"/>
      <c r="KEC66" s="75"/>
      <c r="KED66" s="75"/>
      <c r="KEE66" s="75"/>
      <c r="KEF66" s="75"/>
      <c r="KEG66" s="75"/>
      <c r="KEH66" s="75"/>
      <c r="KEI66" s="75"/>
      <c r="KEJ66" s="75"/>
      <c r="KEK66" s="75"/>
      <c r="KEL66" s="75"/>
      <c r="KEM66" s="75"/>
      <c r="KEN66" s="75"/>
      <c r="KEO66" s="75"/>
      <c r="KEP66" s="75"/>
      <c r="KEQ66" s="75"/>
      <c r="KER66" s="75"/>
      <c r="KES66" s="75"/>
      <c r="KET66" s="75"/>
      <c r="KEU66" s="75"/>
      <c r="KEV66" s="75"/>
      <c r="KEW66" s="75"/>
      <c r="KEX66" s="75"/>
      <c r="KEY66" s="75"/>
      <c r="KEZ66" s="75"/>
      <c r="KFA66" s="75"/>
      <c r="KFB66" s="75"/>
      <c r="KFC66" s="75"/>
      <c r="KFD66" s="75"/>
      <c r="KFE66" s="75"/>
      <c r="KFF66" s="75"/>
      <c r="KFG66" s="75"/>
      <c r="KFH66" s="75"/>
      <c r="KFI66" s="75"/>
      <c r="KFJ66" s="75"/>
      <c r="KFK66" s="75"/>
      <c r="KFL66" s="75"/>
      <c r="KFM66" s="75"/>
      <c r="KFN66" s="75"/>
      <c r="KFO66" s="75"/>
      <c r="KFP66" s="75"/>
      <c r="KFQ66" s="75"/>
      <c r="KFR66" s="75"/>
      <c r="KFS66" s="75"/>
      <c r="KFT66" s="75"/>
      <c r="KFU66" s="75"/>
      <c r="KFV66" s="75"/>
      <c r="KFW66" s="75"/>
      <c r="KFX66" s="75"/>
      <c r="KFY66" s="75"/>
      <c r="KFZ66" s="75"/>
      <c r="KGA66" s="75"/>
      <c r="KGB66" s="75"/>
      <c r="KGC66" s="75"/>
      <c r="KGD66" s="75"/>
      <c r="KGE66" s="75"/>
      <c r="KGF66" s="75"/>
      <c r="KGG66" s="75"/>
      <c r="KGH66" s="75"/>
      <c r="KGI66" s="75"/>
      <c r="KGJ66" s="75"/>
      <c r="KGK66" s="75"/>
      <c r="KGL66" s="75"/>
      <c r="KGM66" s="75"/>
      <c r="KGN66" s="75"/>
      <c r="KGO66" s="75"/>
      <c r="KGP66" s="75"/>
      <c r="KGQ66" s="75"/>
      <c r="KGR66" s="75"/>
      <c r="KGS66" s="75"/>
      <c r="KGT66" s="75"/>
      <c r="KGU66" s="75"/>
      <c r="KGV66" s="75"/>
      <c r="KGW66" s="75"/>
      <c r="KGX66" s="75"/>
      <c r="KGY66" s="75"/>
      <c r="KGZ66" s="75"/>
      <c r="KHA66" s="75"/>
      <c r="KHB66" s="75"/>
      <c r="KHC66" s="75"/>
      <c r="KHD66" s="75"/>
      <c r="KHE66" s="75"/>
      <c r="KHF66" s="75"/>
      <c r="KHG66" s="75"/>
      <c r="KHH66" s="75"/>
      <c r="KHI66" s="75"/>
      <c r="KHJ66" s="75"/>
      <c r="KHK66" s="75"/>
      <c r="KHL66" s="75"/>
      <c r="KHM66" s="75"/>
      <c r="KHN66" s="75"/>
      <c r="KHO66" s="75"/>
      <c r="KHP66" s="75"/>
      <c r="KHQ66" s="75"/>
      <c r="KHR66" s="75"/>
      <c r="KHS66" s="75"/>
      <c r="KHT66" s="75"/>
      <c r="KHU66" s="75"/>
      <c r="KHV66" s="75"/>
      <c r="KHW66" s="75"/>
      <c r="KHX66" s="75"/>
      <c r="KHY66" s="75"/>
      <c r="KHZ66" s="75"/>
      <c r="KIA66" s="75"/>
      <c r="KIB66" s="75"/>
      <c r="KIC66" s="75"/>
      <c r="KID66" s="75"/>
      <c r="KIE66" s="75"/>
      <c r="KIF66" s="75"/>
      <c r="KIG66" s="75"/>
      <c r="KIH66" s="75"/>
      <c r="KII66" s="75"/>
      <c r="KIJ66" s="75"/>
      <c r="KIK66" s="75"/>
      <c r="KIL66" s="75"/>
      <c r="KIM66" s="75"/>
      <c r="KIN66" s="75"/>
      <c r="KIO66" s="75"/>
      <c r="KIP66" s="75"/>
      <c r="KIQ66" s="75"/>
      <c r="KIR66" s="75"/>
      <c r="KIS66" s="75"/>
      <c r="KIT66" s="75"/>
      <c r="KIU66" s="75"/>
      <c r="KIV66" s="75"/>
      <c r="KIW66" s="75"/>
      <c r="KIX66" s="75"/>
      <c r="KIY66" s="75"/>
      <c r="KIZ66" s="75"/>
      <c r="KJA66" s="75"/>
      <c r="KJB66" s="75"/>
      <c r="KJC66" s="75"/>
      <c r="KJD66" s="75"/>
      <c r="KJE66" s="75"/>
      <c r="KJF66" s="75"/>
      <c r="KJG66" s="75"/>
      <c r="KJH66" s="75"/>
      <c r="KJI66" s="75"/>
      <c r="KJJ66" s="75"/>
      <c r="KJK66" s="75"/>
      <c r="KJL66" s="75"/>
      <c r="KJM66" s="75"/>
      <c r="KJN66" s="75"/>
      <c r="KJO66" s="75"/>
      <c r="KJP66" s="75"/>
      <c r="KJQ66" s="75"/>
      <c r="KJR66" s="75"/>
      <c r="KJS66" s="75"/>
      <c r="KJT66" s="75"/>
      <c r="KJU66" s="75"/>
      <c r="KJV66" s="75"/>
      <c r="KJW66" s="75"/>
      <c r="KJX66" s="75"/>
      <c r="KJY66" s="75"/>
      <c r="KJZ66" s="75"/>
      <c r="KKA66" s="75"/>
      <c r="KKB66" s="75"/>
      <c r="KKC66" s="75"/>
      <c r="KKD66" s="75"/>
      <c r="KKE66" s="75"/>
      <c r="KKF66" s="75"/>
      <c r="KKG66" s="75"/>
      <c r="KKH66" s="75"/>
      <c r="KKI66" s="75"/>
      <c r="KKJ66" s="75"/>
      <c r="KKK66" s="75"/>
      <c r="KKL66" s="75"/>
      <c r="KKM66" s="75"/>
      <c r="KKN66" s="75"/>
      <c r="KKO66" s="75"/>
      <c r="KKP66" s="75"/>
      <c r="KKQ66" s="75"/>
      <c r="KKR66" s="75"/>
      <c r="KKS66" s="75"/>
      <c r="KKT66" s="75"/>
      <c r="KKU66" s="75"/>
      <c r="KKV66" s="75"/>
      <c r="KKW66" s="75"/>
      <c r="KKX66" s="75"/>
      <c r="KKY66" s="75"/>
      <c r="KKZ66" s="75"/>
      <c r="KLA66" s="75"/>
      <c r="KLB66" s="75"/>
      <c r="KLC66" s="75"/>
      <c r="KLD66" s="75"/>
      <c r="KLE66" s="75"/>
      <c r="KLF66" s="75"/>
      <c r="KLG66" s="75"/>
      <c r="KLH66" s="75"/>
      <c r="KLI66" s="75"/>
      <c r="KLJ66" s="75"/>
      <c r="KLK66" s="75"/>
      <c r="KLL66" s="75"/>
      <c r="KLM66" s="75"/>
      <c r="KLN66" s="75"/>
      <c r="KLO66" s="75"/>
      <c r="KLP66" s="75"/>
      <c r="KLQ66" s="75"/>
      <c r="KLR66" s="75"/>
      <c r="KLS66" s="75"/>
      <c r="KLT66" s="75"/>
      <c r="KLU66" s="75"/>
      <c r="KLV66" s="75"/>
      <c r="KLW66" s="75"/>
      <c r="KLX66" s="75"/>
      <c r="KLY66" s="75"/>
      <c r="KLZ66" s="75"/>
      <c r="KMA66" s="75"/>
      <c r="KMB66" s="75"/>
      <c r="KMC66" s="75"/>
      <c r="KMD66" s="75"/>
      <c r="KME66" s="75"/>
      <c r="KMF66" s="75"/>
      <c r="KMG66" s="75"/>
      <c r="KMH66" s="75"/>
      <c r="KMI66" s="75"/>
      <c r="KMJ66" s="75"/>
      <c r="KMK66" s="75"/>
      <c r="KML66" s="75"/>
      <c r="KMM66" s="75"/>
      <c r="KMN66" s="75"/>
      <c r="KMO66" s="75"/>
      <c r="KMP66" s="75"/>
      <c r="KMQ66" s="75"/>
      <c r="KMR66" s="75"/>
      <c r="KMS66" s="75"/>
      <c r="KMT66" s="75"/>
      <c r="KMU66" s="75"/>
      <c r="KMV66" s="75"/>
      <c r="KMW66" s="75"/>
      <c r="KMX66" s="75"/>
      <c r="KMY66" s="75"/>
      <c r="KMZ66" s="75"/>
      <c r="KNA66" s="75"/>
      <c r="KNB66" s="75"/>
      <c r="KNC66" s="75"/>
      <c r="KND66" s="75"/>
      <c r="KNE66" s="75"/>
      <c r="KNF66" s="75"/>
      <c r="KNG66" s="75"/>
      <c r="KNH66" s="75"/>
      <c r="KNI66" s="75"/>
      <c r="KNJ66" s="75"/>
      <c r="KNK66" s="75"/>
      <c r="KNL66" s="75"/>
      <c r="KNM66" s="75"/>
      <c r="KNN66" s="75"/>
      <c r="KNO66" s="75"/>
      <c r="KNP66" s="75"/>
      <c r="KNQ66" s="75"/>
      <c r="KNR66" s="75"/>
      <c r="KNS66" s="75"/>
      <c r="KNT66" s="75"/>
      <c r="KNU66" s="75"/>
      <c r="KNV66" s="75"/>
      <c r="KNW66" s="75"/>
      <c r="KNX66" s="75"/>
      <c r="KNY66" s="75"/>
      <c r="KNZ66" s="75"/>
      <c r="KOA66" s="75"/>
      <c r="KOB66" s="75"/>
      <c r="KOC66" s="75"/>
      <c r="KOD66" s="75"/>
      <c r="KOE66" s="75"/>
      <c r="KOF66" s="75"/>
      <c r="KOG66" s="75"/>
      <c r="KOH66" s="75"/>
      <c r="KOI66" s="75"/>
      <c r="KOJ66" s="75"/>
      <c r="KOK66" s="75"/>
      <c r="KOL66" s="75"/>
      <c r="KOM66" s="75"/>
      <c r="KON66" s="75"/>
      <c r="KOO66" s="75"/>
      <c r="KOP66" s="75"/>
      <c r="KOQ66" s="75"/>
      <c r="KOR66" s="75"/>
      <c r="KOS66" s="75"/>
      <c r="KOT66" s="75"/>
      <c r="KOU66" s="75"/>
      <c r="KOV66" s="75"/>
      <c r="KOW66" s="75"/>
      <c r="KOX66" s="75"/>
      <c r="KOY66" s="75"/>
      <c r="KOZ66" s="75"/>
      <c r="KPA66" s="75"/>
      <c r="KPB66" s="75"/>
      <c r="KPC66" s="75"/>
      <c r="KPD66" s="75"/>
      <c r="KPE66" s="75"/>
      <c r="KPF66" s="75"/>
      <c r="KPG66" s="75"/>
      <c r="KPH66" s="75"/>
      <c r="KPI66" s="75"/>
      <c r="KPJ66" s="75"/>
      <c r="KPK66" s="75"/>
      <c r="KPL66" s="75"/>
      <c r="KPM66" s="75"/>
      <c r="KPN66" s="75"/>
      <c r="KPO66" s="75"/>
      <c r="KPP66" s="75"/>
      <c r="KPQ66" s="75"/>
      <c r="KPR66" s="75"/>
      <c r="KPS66" s="75"/>
      <c r="KPT66" s="75"/>
      <c r="KPU66" s="75"/>
      <c r="KPV66" s="75"/>
      <c r="KPW66" s="75"/>
      <c r="KPX66" s="75"/>
      <c r="KPY66" s="75"/>
      <c r="KPZ66" s="75"/>
      <c r="KQA66" s="75"/>
      <c r="KQB66" s="75"/>
      <c r="KQC66" s="75"/>
      <c r="KQD66" s="75"/>
      <c r="KQE66" s="75"/>
      <c r="KQF66" s="75"/>
      <c r="KQG66" s="75"/>
      <c r="KQH66" s="75"/>
      <c r="KQI66" s="75"/>
      <c r="KQJ66" s="75"/>
      <c r="KQK66" s="75"/>
      <c r="KQL66" s="75"/>
      <c r="KQM66" s="75"/>
      <c r="KQN66" s="75"/>
      <c r="KQO66" s="75"/>
      <c r="KQP66" s="75"/>
      <c r="KQQ66" s="75"/>
      <c r="KQR66" s="75"/>
      <c r="KQS66" s="75"/>
      <c r="KQT66" s="75"/>
      <c r="KQU66" s="75"/>
      <c r="KQV66" s="75"/>
      <c r="KQW66" s="75"/>
      <c r="KQX66" s="75"/>
      <c r="KQY66" s="75"/>
      <c r="KQZ66" s="75"/>
      <c r="KRA66" s="75"/>
      <c r="KRB66" s="75"/>
      <c r="KRC66" s="75"/>
      <c r="KRD66" s="75"/>
      <c r="KRE66" s="75"/>
      <c r="KRF66" s="75"/>
      <c r="KRG66" s="75"/>
      <c r="KRH66" s="75"/>
      <c r="KRI66" s="75"/>
      <c r="KRJ66" s="75"/>
      <c r="KRK66" s="75"/>
      <c r="KRL66" s="75"/>
      <c r="KRM66" s="75"/>
      <c r="KRN66" s="75"/>
      <c r="KRO66" s="75"/>
      <c r="KRP66" s="75"/>
      <c r="KRQ66" s="75"/>
      <c r="KRR66" s="75"/>
      <c r="KRS66" s="75"/>
      <c r="KRT66" s="75"/>
      <c r="KRU66" s="75"/>
      <c r="KRV66" s="75"/>
      <c r="KRW66" s="75"/>
      <c r="KRX66" s="75"/>
      <c r="KRY66" s="75"/>
      <c r="KRZ66" s="75"/>
      <c r="KSA66" s="75"/>
      <c r="KSB66" s="75"/>
      <c r="KSC66" s="75"/>
      <c r="KSD66" s="75"/>
      <c r="KSE66" s="75"/>
      <c r="KSF66" s="75"/>
      <c r="KSG66" s="75"/>
      <c r="KSH66" s="75"/>
      <c r="KSI66" s="75"/>
      <c r="KSJ66" s="75"/>
      <c r="KSK66" s="75"/>
      <c r="KSL66" s="75"/>
      <c r="KSM66" s="75"/>
      <c r="KSN66" s="75"/>
      <c r="KSO66" s="75"/>
      <c r="KSP66" s="75"/>
      <c r="KSQ66" s="75"/>
      <c r="KSR66" s="75"/>
      <c r="KSS66" s="75"/>
      <c r="KST66" s="75"/>
      <c r="KSU66" s="75"/>
      <c r="KSV66" s="75"/>
      <c r="KSW66" s="75"/>
      <c r="KSX66" s="75"/>
      <c r="KSY66" s="75"/>
      <c r="KSZ66" s="75"/>
      <c r="KTA66" s="75"/>
      <c r="KTB66" s="75"/>
      <c r="KTC66" s="75"/>
      <c r="KTD66" s="75"/>
      <c r="KTE66" s="75"/>
      <c r="KTF66" s="75"/>
      <c r="KTG66" s="75"/>
      <c r="KTH66" s="75"/>
      <c r="KTI66" s="75"/>
      <c r="KTJ66" s="75"/>
      <c r="KTK66" s="75"/>
      <c r="KTL66" s="75"/>
      <c r="KTM66" s="75"/>
      <c r="KTN66" s="75"/>
      <c r="KTO66" s="75"/>
      <c r="KTP66" s="75"/>
      <c r="KTQ66" s="75"/>
      <c r="KTR66" s="75"/>
      <c r="KTS66" s="75"/>
      <c r="KTT66" s="75"/>
      <c r="KTU66" s="75"/>
      <c r="KTV66" s="75"/>
      <c r="KTW66" s="75"/>
      <c r="KTX66" s="75"/>
      <c r="KTY66" s="75"/>
      <c r="KTZ66" s="75"/>
      <c r="KUA66" s="75"/>
      <c r="KUB66" s="75"/>
      <c r="KUC66" s="75"/>
      <c r="KUD66" s="75"/>
      <c r="KUE66" s="75"/>
      <c r="KUF66" s="75"/>
      <c r="KUG66" s="75"/>
      <c r="KUH66" s="75"/>
      <c r="KUI66" s="75"/>
      <c r="KUJ66" s="75"/>
      <c r="KUK66" s="75"/>
      <c r="KUL66" s="75"/>
      <c r="KUM66" s="75"/>
      <c r="KUN66" s="75"/>
      <c r="KUO66" s="75"/>
      <c r="KUP66" s="75"/>
      <c r="KUQ66" s="75"/>
      <c r="KUR66" s="75"/>
      <c r="KUS66" s="75"/>
      <c r="KUT66" s="75"/>
      <c r="KUU66" s="75"/>
      <c r="KUV66" s="75"/>
      <c r="KUW66" s="75"/>
      <c r="KUX66" s="75"/>
      <c r="KUY66" s="75"/>
      <c r="KUZ66" s="75"/>
      <c r="KVA66" s="75"/>
      <c r="KVB66" s="75"/>
      <c r="KVC66" s="75"/>
      <c r="KVD66" s="75"/>
      <c r="KVE66" s="75"/>
      <c r="KVF66" s="75"/>
      <c r="KVG66" s="75"/>
      <c r="KVH66" s="75"/>
      <c r="KVI66" s="75"/>
      <c r="KVJ66" s="75"/>
      <c r="KVK66" s="75"/>
      <c r="KVL66" s="75"/>
      <c r="KVM66" s="75"/>
      <c r="KVN66" s="75"/>
      <c r="KVO66" s="75"/>
      <c r="KVP66" s="75"/>
      <c r="KVQ66" s="75"/>
      <c r="KVR66" s="75"/>
      <c r="KVS66" s="75"/>
      <c r="KVT66" s="75"/>
      <c r="KVU66" s="75"/>
      <c r="KVV66" s="75"/>
      <c r="KVW66" s="75"/>
      <c r="KVX66" s="75"/>
      <c r="KVY66" s="75"/>
      <c r="KVZ66" s="75"/>
      <c r="KWA66" s="75"/>
      <c r="KWB66" s="75"/>
      <c r="KWC66" s="75"/>
      <c r="KWD66" s="75"/>
      <c r="KWE66" s="75"/>
      <c r="KWF66" s="75"/>
      <c r="KWG66" s="75"/>
      <c r="KWH66" s="75"/>
      <c r="KWI66" s="75"/>
      <c r="KWJ66" s="75"/>
      <c r="KWK66" s="75"/>
      <c r="KWL66" s="75"/>
      <c r="KWM66" s="75"/>
      <c r="KWN66" s="75"/>
      <c r="KWO66" s="75"/>
      <c r="KWP66" s="75"/>
      <c r="KWQ66" s="75"/>
      <c r="KWR66" s="75"/>
      <c r="KWS66" s="75"/>
      <c r="KWT66" s="75"/>
      <c r="KWU66" s="75"/>
      <c r="KWV66" s="75"/>
      <c r="KWW66" s="75"/>
      <c r="KWX66" s="75"/>
      <c r="KWY66" s="75"/>
      <c r="KWZ66" s="75"/>
      <c r="KXA66" s="75"/>
      <c r="KXB66" s="75"/>
      <c r="KXC66" s="75"/>
      <c r="KXD66" s="75"/>
      <c r="KXE66" s="75"/>
      <c r="KXF66" s="75"/>
      <c r="KXG66" s="75"/>
      <c r="KXH66" s="75"/>
      <c r="KXI66" s="75"/>
      <c r="KXJ66" s="75"/>
      <c r="KXK66" s="75"/>
      <c r="KXL66" s="75"/>
      <c r="KXM66" s="75"/>
      <c r="KXN66" s="75"/>
      <c r="KXO66" s="75"/>
      <c r="KXP66" s="75"/>
      <c r="KXQ66" s="75"/>
      <c r="KXR66" s="75"/>
      <c r="KXS66" s="75"/>
      <c r="KXT66" s="75"/>
      <c r="KXU66" s="75"/>
      <c r="KXV66" s="75"/>
      <c r="KXW66" s="75"/>
      <c r="KXX66" s="75"/>
      <c r="KXY66" s="75"/>
      <c r="KXZ66" s="75"/>
      <c r="KYA66" s="75"/>
      <c r="KYB66" s="75"/>
      <c r="KYC66" s="75"/>
      <c r="KYD66" s="75"/>
      <c r="KYE66" s="75"/>
      <c r="KYF66" s="75"/>
      <c r="KYG66" s="75"/>
      <c r="KYH66" s="75"/>
      <c r="KYI66" s="75"/>
      <c r="KYJ66" s="75"/>
      <c r="KYK66" s="75"/>
      <c r="KYL66" s="75"/>
      <c r="KYM66" s="75"/>
      <c r="KYN66" s="75"/>
      <c r="KYO66" s="75"/>
      <c r="KYP66" s="75"/>
      <c r="KYQ66" s="75"/>
      <c r="KYR66" s="75"/>
      <c r="KYS66" s="75"/>
      <c r="KYT66" s="75"/>
      <c r="KYU66" s="75"/>
      <c r="KYV66" s="75"/>
      <c r="KYW66" s="75"/>
      <c r="KYX66" s="75"/>
      <c r="KYY66" s="75"/>
      <c r="KYZ66" s="75"/>
      <c r="KZA66" s="75"/>
      <c r="KZB66" s="75"/>
      <c r="KZC66" s="75"/>
      <c r="KZD66" s="75"/>
      <c r="KZE66" s="75"/>
      <c r="KZF66" s="75"/>
      <c r="KZG66" s="75"/>
      <c r="KZH66" s="75"/>
      <c r="KZI66" s="75"/>
      <c r="KZJ66" s="75"/>
      <c r="KZK66" s="75"/>
      <c r="KZL66" s="75"/>
      <c r="KZM66" s="75"/>
      <c r="KZN66" s="75"/>
      <c r="KZO66" s="75"/>
      <c r="KZP66" s="75"/>
      <c r="KZQ66" s="75"/>
      <c r="KZR66" s="75"/>
      <c r="KZS66" s="75"/>
      <c r="KZT66" s="75"/>
      <c r="KZU66" s="75"/>
      <c r="KZV66" s="75"/>
      <c r="KZW66" s="75"/>
      <c r="KZX66" s="75"/>
      <c r="KZY66" s="75"/>
      <c r="KZZ66" s="75"/>
      <c r="LAA66" s="75"/>
      <c r="LAB66" s="75"/>
      <c r="LAC66" s="75"/>
      <c r="LAD66" s="75"/>
      <c r="LAE66" s="75"/>
      <c r="LAF66" s="75"/>
      <c r="LAG66" s="75"/>
      <c r="LAH66" s="75"/>
      <c r="LAI66" s="75"/>
      <c r="LAJ66" s="75"/>
      <c r="LAK66" s="75"/>
      <c r="LAL66" s="75"/>
      <c r="LAM66" s="75"/>
      <c r="LAN66" s="75"/>
      <c r="LAO66" s="75"/>
      <c r="LAP66" s="75"/>
      <c r="LAQ66" s="75"/>
      <c r="LAR66" s="75"/>
      <c r="LAS66" s="75"/>
      <c r="LAT66" s="75"/>
      <c r="LAU66" s="75"/>
      <c r="LAV66" s="75"/>
      <c r="LAW66" s="75"/>
      <c r="LAX66" s="75"/>
      <c r="LAY66" s="75"/>
      <c r="LAZ66" s="75"/>
      <c r="LBA66" s="75"/>
      <c r="LBB66" s="75"/>
      <c r="LBC66" s="75"/>
      <c r="LBD66" s="75"/>
      <c r="LBE66" s="75"/>
      <c r="LBF66" s="75"/>
      <c r="LBG66" s="75"/>
      <c r="LBH66" s="75"/>
      <c r="LBI66" s="75"/>
      <c r="LBJ66" s="75"/>
      <c r="LBK66" s="75"/>
      <c r="LBL66" s="75"/>
      <c r="LBM66" s="75"/>
      <c r="LBN66" s="75"/>
      <c r="LBO66" s="75"/>
      <c r="LBP66" s="75"/>
      <c r="LBQ66" s="75"/>
      <c r="LBR66" s="75"/>
      <c r="LBS66" s="75"/>
      <c r="LBT66" s="75"/>
      <c r="LBU66" s="75"/>
      <c r="LBV66" s="75"/>
      <c r="LBW66" s="75"/>
      <c r="LBX66" s="75"/>
      <c r="LBY66" s="75"/>
      <c r="LBZ66" s="75"/>
      <c r="LCA66" s="75"/>
      <c r="LCB66" s="75"/>
      <c r="LCC66" s="75"/>
      <c r="LCD66" s="75"/>
      <c r="LCE66" s="75"/>
      <c r="LCF66" s="75"/>
      <c r="LCG66" s="75"/>
      <c r="LCH66" s="75"/>
      <c r="LCI66" s="75"/>
      <c r="LCJ66" s="75"/>
      <c r="LCK66" s="75"/>
      <c r="LCL66" s="75"/>
      <c r="LCM66" s="75"/>
      <c r="LCN66" s="75"/>
      <c r="LCO66" s="75"/>
      <c r="LCP66" s="75"/>
      <c r="LCQ66" s="75"/>
      <c r="LCR66" s="75"/>
      <c r="LCS66" s="75"/>
      <c r="LCT66" s="75"/>
      <c r="LCU66" s="75"/>
      <c r="LCV66" s="75"/>
      <c r="LCW66" s="75"/>
      <c r="LCX66" s="75"/>
      <c r="LCY66" s="75"/>
      <c r="LCZ66" s="75"/>
      <c r="LDA66" s="75"/>
      <c r="LDB66" s="75"/>
      <c r="LDC66" s="75"/>
      <c r="LDD66" s="75"/>
      <c r="LDE66" s="75"/>
      <c r="LDF66" s="75"/>
      <c r="LDG66" s="75"/>
      <c r="LDH66" s="75"/>
      <c r="LDI66" s="75"/>
      <c r="LDJ66" s="75"/>
      <c r="LDK66" s="75"/>
      <c r="LDL66" s="75"/>
      <c r="LDM66" s="75"/>
      <c r="LDN66" s="75"/>
      <c r="LDO66" s="75"/>
      <c r="LDP66" s="75"/>
      <c r="LDQ66" s="75"/>
      <c r="LDR66" s="75"/>
      <c r="LDS66" s="75"/>
      <c r="LDT66" s="75"/>
      <c r="LDU66" s="75"/>
      <c r="LDV66" s="75"/>
      <c r="LDW66" s="75"/>
      <c r="LDX66" s="75"/>
      <c r="LDY66" s="75"/>
      <c r="LDZ66" s="75"/>
      <c r="LEA66" s="75"/>
      <c r="LEB66" s="75"/>
      <c r="LEC66" s="75"/>
      <c r="LED66" s="75"/>
      <c r="LEE66" s="75"/>
      <c r="LEF66" s="75"/>
      <c r="LEG66" s="75"/>
      <c r="LEH66" s="75"/>
      <c r="LEI66" s="75"/>
      <c r="LEJ66" s="75"/>
      <c r="LEK66" s="75"/>
      <c r="LEL66" s="75"/>
      <c r="LEM66" s="75"/>
      <c r="LEN66" s="75"/>
      <c r="LEO66" s="75"/>
      <c r="LEP66" s="75"/>
      <c r="LEQ66" s="75"/>
      <c r="LER66" s="75"/>
      <c r="LES66" s="75"/>
      <c r="LET66" s="75"/>
      <c r="LEU66" s="75"/>
      <c r="LEV66" s="75"/>
      <c r="LEW66" s="75"/>
      <c r="LEX66" s="75"/>
      <c r="LEY66" s="75"/>
      <c r="LEZ66" s="75"/>
      <c r="LFA66" s="75"/>
      <c r="LFB66" s="75"/>
      <c r="LFC66" s="75"/>
      <c r="LFD66" s="75"/>
      <c r="LFE66" s="75"/>
      <c r="LFF66" s="75"/>
      <c r="LFG66" s="75"/>
      <c r="LFH66" s="75"/>
      <c r="LFI66" s="75"/>
      <c r="LFJ66" s="75"/>
      <c r="LFK66" s="75"/>
      <c r="LFL66" s="75"/>
      <c r="LFM66" s="75"/>
      <c r="LFN66" s="75"/>
      <c r="LFO66" s="75"/>
      <c r="LFP66" s="75"/>
      <c r="LFQ66" s="75"/>
      <c r="LFR66" s="75"/>
      <c r="LFS66" s="75"/>
      <c r="LFT66" s="75"/>
      <c r="LFU66" s="75"/>
      <c r="LFV66" s="75"/>
      <c r="LFW66" s="75"/>
      <c r="LFX66" s="75"/>
      <c r="LFY66" s="75"/>
      <c r="LFZ66" s="75"/>
      <c r="LGA66" s="75"/>
      <c r="LGB66" s="75"/>
      <c r="LGC66" s="75"/>
      <c r="LGD66" s="75"/>
      <c r="LGE66" s="75"/>
      <c r="LGF66" s="75"/>
      <c r="LGG66" s="75"/>
      <c r="LGH66" s="75"/>
      <c r="LGI66" s="75"/>
      <c r="LGJ66" s="75"/>
      <c r="LGK66" s="75"/>
      <c r="LGL66" s="75"/>
      <c r="LGM66" s="75"/>
      <c r="LGN66" s="75"/>
      <c r="LGO66" s="75"/>
      <c r="LGP66" s="75"/>
      <c r="LGQ66" s="75"/>
      <c r="LGR66" s="75"/>
      <c r="LGS66" s="75"/>
      <c r="LGT66" s="75"/>
      <c r="LGU66" s="75"/>
      <c r="LGV66" s="75"/>
      <c r="LGW66" s="75"/>
      <c r="LGX66" s="75"/>
      <c r="LGY66" s="75"/>
      <c r="LGZ66" s="75"/>
      <c r="LHA66" s="75"/>
      <c r="LHB66" s="75"/>
      <c r="LHC66" s="75"/>
      <c r="LHD66" s="75"/>
      <c r="LHE66" s="75"/>
      <c r="LHF66" s="75"/>
      <c r="LHG66" s="75"/>
      <c r="LHH66" s="75"/>
      <c r="LHI66" s="75"/>
      <c r="LHJ66" s="75"/>
      <c r="LHK66" s="75"/>
      <c r="LHL66" s="75"/>
      <c r="LHM66" s="75"/>
      <c r="LHN66" s="75"/>
      <c r="LHO66" s="75"/>
      <c r="LHP66" s="75"/>
      <c r="LHQ66" s="75"/>
      <c r="LHR66" s="75"/>
      <c r="LHS66" s="75"/>
      <c r="LHT66" s="75"/>
      <c r="LHU66" s="75"/>
      <c r="LHV66" s="75"/>
      <c r="LHW66" s="75"/>
      <c r="LHX66" s="75"/>
      <c r="LHY66" s="75"/>
      <c r="LHZ66" s="75"/>
      <c r="LIA66" s="75"/>
      <c r="LIB66" s="75"/>
      <c r="LIC66" s="75"/>
      <c r="LID66" s="75"/>
      <c r="LIE66" s="75"/>
      <c r="LIF66" s="75"/>
      <c r="LIG66" s="75"/>
      <c r="LIH66" s="75"/>
      <c r="LII66" s="75"/>
      <c r="LIJ66" s="75"/>
      <c r="LIK66" s="75"/>
      <c r="LIL66" s="75"/>
      <c r="LIM66" s="75"/>
      <c r="LIN66" s="75"/>
      <c r="LIO66" s="75"/>
      <c r="LIP66" s="75"/>
      <c r="LIQ66" s="75"/>
      <c r="LIR66" s="75"/>
      <c r="LIS66" s="75"/>
      <c r="LIT66" s="75"/>
      <c r="LIU66" s="75"/>
      <c r="LIV66" s="75"/>
      <c r="LIW66" s="75"/>
      <c r="LIX66" s="75"/>
      <c r="LIY66" s="75"/>
      <c r="LIZ66" s="75"/>
      <c r="LJA66" s="75"/>
      <c r="LJB66" s="75"/>
      <c r="LJC66" s="75"/>
      <c r="LJD66" s="75"/>
      <c r="LJE66" s="75"/>
      <c r="LJF66" s="75"/>
      <c r="LJG66" s="75"/>
      <c r="LJH66" s="75"/>
      <c r="LJI66" s="75"/>
      <c r="LJJ66" s="75"/>
      <c r="LJK66" s="75"/>
      <c r="LJL66" s="75"/>
      <c r="LJM66" s="75"/>
      <c r="LJN66" s="75"/>
      <c r="LJO66" s="75"/>
      <c r="LJP66" s="75"/>
      <c r="LJQ66" s="75"/>
      <c r="LJR66" s="75"/>
      <c r="LJS66" s="75"/>
      <c r="LJT66" s="75"/>
      <c r="LJU66" s="75"/>
      <c r="LJV66" s="75"/>
      <c r="LJW66" s="75"/>
      <c r="LJX66" s="75"/>
      <c r="LJY66" s="75"/>
      <c r="LJZ66" s="75"/>
      <c r="LKA66" s="75"/>
      <c r="LKB66" s="75"/>
      <c r="LKC66" s="75"/>
      <c r="LKD66" s="75"/>
      <c r="LKE66" s="75"/>
      <c r="LKF66" s="75"/>
      <c r="LKG66" s="75"/>
      <c r="LKH66" s="75"/>
      <c r="LKI66" s="75"/>
      <c r="LKJ66" s="75"/>
      <c r="LKK66" s="75"/>
      <c r="LKL66" s="75"/>
      <c r="LKM66" s="75"/>
      <c r="LKN66" s="75"/>
      <c r="LKO66" s="75"/>
      <c r="LKP66" s="75"/>
      <c r="LKQ66" s="75"/>
      <c r="LKR66" s="75"/>
      <c r="LKS66" s="75"/>
      <c r="LKT66" s="75"/>
      <c r="LKU66" s="75"/>
      <c r="LKV66" s="75"/>
      <c r="LKW66" s="75"/>
      <c r="LKX66" s="75"/>
      <c r="LKY66" s="75"/>
      <c r="LKZ66" s="75"/>
      <c r="LLA66" s="75"/>
      <c r="LLB66" s="75"/>
      <c r="LLC66" s="75"/>
      <c r="LLD66" s="75"/>
      <c r="LLE66" s="75"/>
      <c r="LLF66" s="75"/>
      <c r="LLG66" s="75"/>
      <c r="LLH66" s="75"/>
      <c r="LLI66" s="75"/>
      <c r="LLJ66" s="75"/>
      <c r="LLK66" s="75"/>
      <c r="LLL66" s="75"/>
      <c r="LLM66" s="75"/>
      <c r="LLN66" s="75"/>
      <c r="LLO66" s="75"/>
      <c r="LLP66" s="75"/>
      <c r="LLQ66" s="75"/>
      <c r="LLR66" s="75"/>
      <c r="LLS66" s="75"/>
      <c r="LLT66" s="75"/>
      <c r="LLU66" s="75"/>
      <c r="LLV66" s="75"/>
      <c r="LLW66" s="75"/>
      <c r="LLX66" s="75"/>
      <c r="LLY66" s="75"/>
      <c r="LLZ66" s="75"/>
      <c r="LMA66" s="75"/>
      <c r="LMB66" s="75"/>
      <c r="LMC66" s="75"/>
      <c r="LMD66" s="75"/>
      <c r="LME66" s="75"/>
      <c r="LMF66" s="75"/>
      <c r="LMG66" s="75"/>
      <c r="LMH66" s="75"/>
      <c r="LMI66" s="75"/>
      <c r="LMJ66" s="75"/>
      <c r="LMK66" s="75"/>
      <c r="LML66" s="75"/>
      <c r="LMM66" s="75"/>
      <c r="LMN66" s="75"/>
      <c r="LMO66" s="75"/>
      <c r="LMP66" s="75"/>
      <c r="LMQ66" s="75"/>
      <c r="LMR66" s="75"/>
      <c r="LMS66" s="75"/>
      <c r="LMT66" s="75"/>
      <c r="LMU66" s="75"/>
      <c r="LMV66" s="75"/>
      <c r="LMW66" s="75"/>
      <c r="LMX66" s="75"/>
      <c r="LMY66" s="75"/>
      <c r="LMZ66" s="75"/>
      <c r="LNA66" s="75"/>
      <c r="LNB66" s="75"/>
      <c r="LNC66" s="75"/>
      <c r="LND66" s="75"/>
      <c r="LNE66" s="75"/>
      <c r="LNF66" s="75"/>
      <c r="LNG66" s="75"/>
      <c r="LNH66" s="75"/>
      <c r="LNI66" s="75"/>
      <c r="LNJ66" s="75"/>
      <c r="LNK66" s="75"/>
      <c r="LNL66" s="75"/>
      <c r="LNM66" s="75"/>
      <c r="LNN66" s="75"/>
      <c r="LNO66" s="75"/>
      <c r="LNP66" s="75"/>
      <c r="LNQ66" s="75"/>
      <c r="LNR66" s="75"/>
      <c r="LNS66" s="75"/>
      <c r="LNT66" s="75"/>
      <c r="LNU66" s="75"/>
      <c r="LNV66" s="75"/>
      <c r="LNW66" s="75"/>
      <c r="LNX66" s="75"/>
      <c r="LNY66" s="75"/>
      <c r="LNZ66" s="75"/>
      <c r="LOA66" s="75"/>
      <c r="LOB66" s="75"/>
      <c r="LOC66" s="75"/>
      <c r="LOD66" s="75"/>
      <c r="LOE66" s="75"/>
      <c r="LOF66" s="75"/>
      <c r="LOG66" s="75"/>
      <c r="LOH66" s="75"/>
      <c r="LOI66" s="75"/>
      <c r="LOJ66" s="75"/>
      <c r="LOK66" s="75"/>
      <c r="LOL66" s="75"/>
      <c r="LOM66" s="75"/>
      <c r="LON66" s="75"/>
      <c r="LOO66" s="75"/>
      <c r="LOP66" s="75"/>
      <c r="LOQ66" s="75"/>
      <c r="LOR66" s="75"/>
      <c r="LOS66" s="75"/>
      <c r="LOT66" s="75"/>
      <c r="LOU66" s="75"/>
      <c r="LOV66" s="75"/>
      <c r="LOW66" s="75"/>
      <c r="LOX66" s="75"/>
      <c r="LOY66" s="75"/>
      <c r="LOZ66" s="75"/>
      <c r="LPA66" s="75"/>
      <c r="LPB66" s="75"/>
      <c r="LPC66" s="75"/>
      <c r="LPD66" s="75"/>
      <c r="LPE66" s="75"/>
      <c r="LPF66" s="75"/>
      <c r="LPG66" s="75"/>
      <c r="LPH66" s="75"/>
      <c r="LPI66" s="75"/>
      <c r="LPJ66" s="75"/>
      <c r="LPK66" s="75"/>
      <c r="LPL66" s="75"/>
      <c r="LPM66" s="75"/>
      <c r="LPN66" s="75"/>
      <c r="LPO66" s="75"/>
      <c r="LPP66" s="75"/>
      <c r="LPQ66" s="75"/>
      <c r="LPR66" s="75"/>
      <c r="LPS66" s="75"/>
      <c r="LPT66" s="75"/>
      <c r="LPU66" s="75"/>
      <c r="LPV66" s="75"/>
      <c r="LPW66" s="75"/>
      <c r="LPX66" s="75"/>
      <c r="LPY66" s="75"/>
      <c r="LPZ66" s="75"/>
      <c r="LQA66" s="75"/>
      <c r="LQB66" s="75"/>
      <c r="LQC66" s="75"/>
      <c r="LQD66" s="75"/>
      <c r="LQE66" s="75"/>
      <c r="LQF66" s="75"/>
      <c r="LQG66" s="75"/>
      <c r="LQH66" s="75"/>
      <c r="LQI66" s="75"/>
      <c r="LQJ66" s="75"/>
      <c r="LQK66" s="75"/>
      <c r="LQL66" s="75"/>
      <c r="LQM66" s="75"/>
      <c r="LQN66" s="75"/>
      <c r="LQO66" s="75"/>
      <c r="LQP66" s="75"/>
      <c r="LQQ66" s="75"/>
      <c r="LQR66" s="75"/>
      <c r="LQS66" s="75"/>
      <c r="LQT66" s="75"/>
      <c r="LQU66" s="75"/>
      <c r="LQV66" s="75"/>
      <c r="LQW66" s="75"/>
      <c r="LQX66" s="75"/>
      <c r="LQY66" s="75"/>
      <c r="LQZ66" s="75"/>
      <c r="LRA66" s="75"/>
      <c r="LRB66" s="75"/>
      <c r="LRC66" s="75"/>
      <c r="LRD66" s="75"/>
      <c r="LRE66" s="75"/>
      <c r="LRF66" s="75"/>
      <c r="LRG66" s="75"/>
      <c r="LRH66" s="75"/>
      <c r="LRI66" s="75"/>
      <c r="LRJ66" s="75"/>
      <c r="LRK66" s="75"/>
      <c r="LRL66" s="75"/>
      <c r="LRM66" s="75"/>
      <c r="LRN66" s="75"/>
      <c r="LRO66" s="75"/>
      <c r="LRP66" s="75"/>
      <c r="LRQ66" s="75"/>
      <c r="LRR66" s="75"/>
      <c r="LRS66" s="75"/>
      <c r="LRT66" s="75"/>
      <c r="LRU66" s="75"/>
      <c r="LRV66" s="75"/>
      <c r="LRW66" s="75"/>
      <c r="LRX66" s="75"/>
      <c r="LRY66" s="75"/>
      <c r="LRZ66" s="75"/>
      <c r="LSA66" s="75"/>
      <c r="LSB66" s="75"/>
      <c r="LSC66" s="75"/>
      <c r="LSD66" s="75"/>
      <c r="LSE66" s="75"/>
      <c r="LSF66" s="75"/>
      <c r="LSG66" s="75"/>
      <c r="LSH66" s="75"/>
      <c r="LSI66" s="75"/>
      <c r="LSJ66" s="75"/>
      <c r="LSK66" s="75"/>
      <c r="LSL66" s="75"/>
      <c r="LSM66" s="75"/>
      <c r="LSN66" s="75"/>
      <c r="LSO66" s="75"/>
      <c r="LSP66" s="75"/>
      <c r="LSQ66" s="75"/>
      <c r="LSR66" s="75"/>
      <c r="LSS66" s="75"/>
      <c r="LST66" s="75"/>
      <c r="LSU66" s="75"/>
      <c r="LSV66" s="75"/>
      <c r="LSW66" s="75"/>
      <c r="LSX66" s="75"/>
      <c r="LSY66" s="75"/>
      <c r="LSZ66" s="75"/>
      <c r="LTA66" s="75"/>
      <c r="LTB66" s="75"/>
      <c r="LTC66" s="75"/>
      <c r="LTD66" s="75"/>
      <c r="LTE66" s="75"/>
      <c r="LTF66" s="75"/>
      <c r="LTG66" s="75"/>
      <c r="LTH66" s="75"/>
      <c r="LTI66" s="75"/>
      <c r="LTJ66" s="75"/>
      <c r="LTK66" s="75"/>
      <c r="LTL66" s="75"/>
      <c r="LTM66" s="75"/>
      <c r="LTN66" s="75"/>
      <c r="LTO66" s="75"/>
      <c r="LTP66" s="75"/>
      <c r="LTQ66" s="75"/>
      <c r="LTR66" s="75"/>
      <c r="LTS66" s="75"/>
      <c r="LTT66" s="75"/>
      <c r="LTU66" s="75"/>
      <c r="LTV66" s="75"/>
      <c r="LTW66" s="75"/>
      <c r="LTX66" s="75"/>
      <c r="LTY66" s="75"/>
      <c r="LTZ66" s="75"/>
      <c r="LUA66" s="75"/>
      <c r="LUB66" s="75"/>
      <c r="LUC66" s="75"/>
      <c r="LUD66" s="75"/>
      <c r="LUE66" s="75"/>
      <c r="LUF66" s="75"/>
      <c r="LUG66" s="75"/>
      <c r="LUH66" s="75"/>
      <c r="LUI66" s="75"/>
      <c r="LUJ66" s="75"/>
      <c r="LUK66" s="75"/>
      <c r="LUL66" s="75"/>
      <c r="LUM66" s="75"/>
      <c r="LUN66" s="75"/>
      <c r="LUO66" s="75"/>
      <c r="LUP66" s="75"/>
      <c r="LUQ66" s="75"/>
      <c r="LUR66" s="75"/>
      <c r="LUS66" s="75"/>
      <c r="LUT66" s="75"/>
      <c r="LUU66" s="75"/>
      <c r="LUV66" s="75"/>
      <c r="LUW66" s="75"/>
      <c r="LUX66" s="75"/>
      <c r="LUY66" s="75"/>
      <c r="LUZ66" s="75"/>
      <c r="LVA66" s="75"/>
      <c r="LVB66" s="75"/>
      <c r="LVC66" s="75"/>
      <c r="LVD66" s="75"/>
      <c r="LVE66" s="75"/>
      <c r="LVF66" s="75"/>
      <c r="LVG66" s="75"/>
      <c r="LVH66" s="75"/>
      <c r="LVI66" s="75"/>
      <c r="LVJ66" s="75"/>
      <c r="LVK66" s="75"/>
      <c r="LVL66" s="75"/>
      <c r="LVM66" s="75"/>
      <c r="LVN66" s="75"/>
      <c r="LVO66" s="75"/>
      <c r="LVP66" s="75"/>
      <c r="LVQ66" s="75"/>
      <c r="LVR66" s="75"/>
      <c r="LVS66" s="75"/>
      <c r="LVT66" s="75"/>
      <c r="LVU66" s="75"/>
      <c r="LVV66" s="75"/>
      <c r="LVW66" s="75"/>
      <c r="LVX66" s="75"/>
      <c r="LVY66" s="75"/>
      <c r="LVZ66" s="75"/>
      <c r="LWA66" s="75"/>
      <c r="LWB66" s="75"/>
      <c r="LWC66" s="75"/>
      <c r="LWD66" s="75"/>
      <c r="LWE66" s="75"/>
      <c r="LWF66" s="75"/>
      <c r="LWG66" s="75"/>
      <c r="LWH66" s="75"/>
      <c r="LWI66" s="75"/>
      <c r="LWJ66" s="75"/>
      <c r="LWK66" s="75"/>
      <c r="LWL66" s="75"/>
      <c r="LWM66" s="75"/>
      <c r="LWN66" s="75"/>
      <c r="LWO66" s="75"/>
      <c r="LWP66" s="75"/>
      <c r="LWQ66" s="75"/>
      <c r="LWR66" s="75"/>
      <c r="LWS66" s="75"/>
      <c r="LWT66" s="75"/>
      <c r="LWU66" s="75"/>
      <c r="LWV66" s="75"/>
      <c r="LWW66" s="75"/>
      <c r="LWX66" s="75"/>
      <c r="LWY66" s="75"/>
      <c r="LWZ66" s="75"/>
      <c r="LXA66" s="75"/>
      <c r="LXB66" s="75"/>
      <c r="LXC66" s="75"/>
      <c r="LXD66" s="75"/>
      <c r="LXE66" s="75"/>
      <c r="LXF66" s="75"/>
      <c r="LXG66" s="75"/>
      <c r="LXH66" s="75"/>
      <c r="LXI66" s="75"/>
      <c r="LXJ66" s="75"/>
      <c r="LXK66" s="75"/>
      <c r="LXL66" s="75"/>
      <c r="LXM66" s="75"/>
      <c r="LXN66" s="75"/>
      <c r="LXO66" s="75"/>
      <c r="LXP66" s="75"/>
      <c r="LXQ66" s="75"/>
      <c r="LXR66" s="75"/>
      <c r="LXS66" s="75"/>
      <c r="LXT66" s="75"/>
      <c r="LXU66" s="75"/>
      <c r="LXV66" s="75"/>
      <c r="LXW66" s="75"/>
      <c r="LXX66" s="75"/>
      <c r="LXY66" s="75"/>
      <c r="LXZ66" s="75"/>
      <c r="LYA66" s="75"/>
      <c r="LYB66" s="75"/>
      <c r="LYC66" s="75"/>
      <c r="LYD66" s="75"/>
      <c r="LYE66" s="75"/>
      <c r="LYF66" s="75"/>
      <c r="LYG66" s="75"/>
      <c r="LYH66" s="75"/>
      <c r="LYI66" s="75"/>
      <c r="LYJ66" s="75"/>
      <c r="LYK66" s="75"/>
      <c r="LYL66" s="75"/>
      <c r="LYM66" s="75"/>
      <c r="LYN66" s="75"/>
      <c r="LYO66" s="75"/>
      <c r="LYP66" s="75"/>
      <c r="LYQ66" s="75"/>
      <c r="LYR66" s="75"/>
      <c r="LYS66" s="75"/>
      <c r="LYT66" s="75"/>
      <c r="LYU66" s="75"/>
      <c r="LYV66" s="75"/>
      <c r="LYW66" s="75"/>
      <c r="LYX66" s="75"/>
      <c r="LYY66" s="75"/>
      <c r="LYZ66" s="75"/>
      <c r="LZA66" s="75"/>
      <c r="LZB66" s="75"/>
      <c r="LZC66" s="75"/>
      <c r="LZD66" s="75"/>
      <c r="LZE66" s="75"/>
      <c r="LZF66" s="75"/>
      <c r="LZG66" s="75"/>
      <c r="LZH66" s="75"/>
      <c r="LZI66" s="75"/>
      <c r="LZJ66" s="75"/>
      <c r="LZK66" s="75"/>
      <c r="LZL66" s="75"/>
      <c r="LZM66" s="75"/>
      <c r="LZN66" s="75"/>
      <c r="LZO66" s="75"/>
      <c r="LZP66" s="75"/>
      <c r="LZQ66" s="75"/>
      <c r="LZR66" s="75"/>
      <c r="LZS66" s="75"/>
      <c r="LZT66" s="75"/>
      <c r="LZU66" s="75"/>
      <c r="LZV66" s="75"/>
      <c r="LZW66" s="75"/>
      <c r="LZX66" s="75"/>
      <c r="LZY66" s="75"/>
      <c r="LZZ66" s="75"/>
      <c r="MAA66" s="75"/>
      <c r="MAB66" s="75"/>
      <c r="MAC66" s="75"/>
      <c r="MAD66" s="75"/>
      <c r="MAE66" s="75"/>
      <c r="MAF66" s="75"/>
      <c r="MAG66" s="75"/>
      <c r="MAH66" s="75"/>
      <c r="MAI66" s="75"/>
      <c r="MAJ66" s="75"/>
      <c r="MAK66" s="75"/>
      <c r="MAL66" s="75"/>
      <c r="MAM66" s="75"/>
      <c r="MAN66" s="75"/>
      <c r="MAO66" s="75"/>
      <c r="MAP66" s="75"/>
      <c r="MAQ66" s="75"/>
      <c r="MAR66" s="75"/>
      <c r="MAS66" s="75"/>
      <c r="MAT66" s="75"/>
      <c r="MAU66" s="75"/>
      <c r="MAV66" s="75"/>
      <c r="MAW66" s="75"/>
      <c r="MAX66" s="75"/>
      <c r="MAY66" s="75"/>
      <c r="MAZ66" s="75"/>
      <c r="MBA66" s="75"/>
      <c r="MBB66" s="75"/>
      <c r="MBC66" s="75"/>
      <c r="MBD66" s="75"/>
      <c r="MBE66" s="75"/>
      <c r="MBF66" s="75"/>
      <c r="MBG66" s="75"/>
      <c r="MBH66" s="75"/>
      <c r="MBI66" s="75"/>
      <c r="MBJ66" s="75"/>
      <c r="MBK66" s="75"/>
      <c r="MBL66" s="75"/>
      <c r="MBM66" s="75"/>
      <c r="MBN66" s="75"/>
      <c r="MBO66" s="75"/>
      <c r="MBP66" s="75"/>
      <c r="MBQ66" s="75"/>
      <c r="MBR66" s="75"/>
      <c r="MBS66" s="75"/>
      <c r="MBT66" s="75"/>
      <c r="MBU66" s="75"/>
      <c r="MBV66" s="75"/>
      <c r="MBW66" s="75"/>
      <c r="MBX66" s="75"/>
      <c r="MBY66" s="75"/>
      <c r="MBZ66" s="75"/>
      <c r="MCA66" s="75"/>
      <c r="MCB66" s="75"/>
      <c r="MCC66" s="75"/>
      <c r="MCD66" s="75"/>
      <c r="MCE66" s="75"/>
      <c r="MCF66" s="75"/>
      <c r="MCG66" s="75"/>
      <c r="MCH66" s="75"/>
      <c r="MCI66" s="75"/>
      <c r="MCJ66" s="75"/>
      <c r="MCK66" s="75"/>
      <c r="MCL66" s="75"/>
      <c r="MCM66" s="75"/>
      <c r="MCN66" s="75"/>
      <c r="MCO66" s="75"/>
      <c r="MCP66" s="75"/>
      <c r="MCQ66" s="75"/>
      <c r="MCR66" s="75"/>
      <c r="MCS66" s="75"/>
      <c r="MCT66" s="75"/>
      <c r="MCU66" s="75"/>
      <c r="MCV66" s="75"/>
      <c r="MCW66" s="75"/>
      <c r="MCX66" s="75"/>
      <c r="MCY66" s="75"/>
      <c r="MCZ66" s="75"/>
      <c r="MDA66" s="75"/>
      <c r="MDB66" s="75"/>
      <c r="MDC66" s="75"/>
      <c r="MDD66" s="75"/>
      <c r="MDE66" s="75"/>
      <c r="MDF66" s="75"/>
      <c r="MDG66" s="75"/>
      <c r="MDH66" s="75"/>
      <c r="MDI66" s="75"/>
      <c r="MDJ66" s="75"/>
      <c r="MDK66" s="75"/>
      <c r="MDL66" s="75"/>
      <c r="MDM66" s="75"/>
      <c r="MDN66" s="75"/>
      <c r="MDO66" s="75"/>
      <c r="MDP66" s="75"/>
      <c r="MDQ66" s="75"/>
      <c r="MDR66" s="75"/>
      <c r="MDS66" s="75"/>
      <c r="MDT66" s="75"/>
      <c r="MDU66" s="75"/>
      <c r="MDV66" s="75"/>
      <c r="MDW66" s="75"/>
      <c r="MDX66" s="75"/>
      <c r="MDY66" s="75"/>
      <c r="MDZ66" s="75"/>
      <c r="MEA66" s="75"/>
      <c r="MEB66" s="75"/>
      <c r="MEC66" s="75"/>
      <c r="MED66" s="75"/>
      <c r="MEE66" s="75"/>
      <c r="MEF66" s="75"/>
      <c r="MEG66" s="75"/>
      <c r="MEH66" s="75"/>
      <c r="MEI66" s="75"/>
      <c r="MEJ66" s="75"/>
      <c r="MEK66" s="75"/>
      <c r="MEL66" s="75"/>
      <c r="MEM66" s="75"/>
      <c r="MEN66" s="75"/>
      <c r="MEO66" s="75"/>
      <c r="MEP66" s="75"/>
      <c r="MEQ66" s="75"/>
      <c r="MER66" s="75"/>
      <c r="MES66" s="75"/>
      <c r="MET66" s="75"/>
      <c r="MEU66" s="75"/>
      <c r="MEV66" s="75"/>
      <c r="MEW66" s="75"/>
      <c r="MEX66" s="75"/>
      <c r="MEY66" s="75"/>
      <c r="MEZ66" s="75"/>
      <c r="MFA66" s="75"/>
      <c r="MFB66" s="75"/>
      <c r="MFC66" s="75"/>
      <c r="MFD66" s="75"/>
      <c r="MFE66" s="75"/>
      <c r="MFF66" s="75"/>
      <c r="MFG66" s="75"/>
      <c r="MFH66" s="75"/>
      <c r="MFI66" s="75"/>
      <c r="MFJ66" s="75"/>
      <c r="MFK66" s="75"/>
      <c r="MFL66" s="75"/>
      <c r="MFM66" s="75"/>
      <c r="MFN66" s="75"/>
      <c r="MFO66" s="75"/>
      <c r="MFP66" s="75"/>
      <c r="MFQ66" s="75"/>
      <c r="MFR66" s="75"/>
      <c r="MFS66" s="75"/>
      <c r="MFT66" s="75"/>
      <c r="MFU66" s="75"/>
      <c r="MFV66" s="75"/>
      <c r="MFW66" s="75"/>
      <c r="MFX66" s="75"/>
      <c r="MFY66" s="75"/>
      <c r="MFZ66" s="75"/>
      <c r="MGA66" s="75"/>
      <c r="MGB66" s="75"/>
      <c r="MGC66" s="75"/>
      <c r="MGD66" s="75"/>
      <c r="MGE66" s="75"/>
      <c r="MGF66" s="75"/>
      <c r="MGG66" s="75"/>
      <c r="MGH66" s="75"/>
      <c r="MGI66" s="75"/>
      <c r="MGJ66" s="75"/>
      <c r="MGK66" s="75"/>
      <c r="MGL66" s="75"/>
      <c r="MGM66" s="75"/>
      <c r="MGN66" s="75"/>
      <c r="MGO66" s="75"/>
      <c r="MGP66" s="75"/>
      <c r="MGQ66" s="75"/>
      <c r="MGR66" s="75"/>
      <c r="MGS66" s="75"/>
      <c r="MGT66" s="75"/>
      <c r="MGU66" s="75"/>
      <c r="MGV66" s="75"/>
      <c r="MGW66" s="75"/>
      <c r="MGX66" s="75"/>
      <c r="MGY66" s="75"/>
      <c r="MGZ66" s="75"/>
      <c r="MHA66" s="75"/>
      <c r="MHB66" s="75"/>
      <c r="MHC66" s="75"/>
      <c r="MHD66" s="75"/>
      <c r="MHE66" s="75"/>
      <c r="MHF66" s="75"/>
      <c r="MHG66" s="75"/>
      <c r="MHH66" s="75"/>
      <c r="MHI66" s="75"/>
      <c r="MHJ66" s="75"/>
      <c r="MHK66" s="75"/>
      <c r="MHL66" s="75"/>
      <c r="MHM66" s="75"/>
      <c r="MHN66" s="75"/>
      <c r="MHO66" s="75"/>
      <c r="MHP66" s="75"/>
      <c r="MHQ66" s="75"/>
      <c r="MHR66" s="75"/>
      <c r="MHS66" s="75"/>
      <c r="MHT66" s="75"/>
      <c r="MHU66" s="75"/>
      <c r="MHV66" s="75"/>
      <c r="MHW66" s="75"/>
      <c r="MHX66" s="75"/>
      <c r="MHY66" s="75"/>
      <c r="MHZ66" s="75"/>
      <c r="MIA66" s="75"/>
      <c r="MIB66" s="75"/>
      <c r="MIC66" s="75"/>
      <c r="MID66" s="75"/>
      <c r="MIE66" s="75"/>
      <c r="MIF66" s="75"/>
      <c r="MIG66" s="75"/>
      <c r="MIH66" s="75"/>
      <c r="MII66" s="75"/>
      <c r="MIJ66" s="75"/>
      <c r="MIK66" s="75"/>
      <c r="MIL66" s="75"/>
      <c r="MIM66" s="75"/>
      <c r="MIN66" s="75"/>
      <c r="MIO66" s="75"/>
      <c r="MIP66" s="75"/>
      <c r="MIQ66" s="75"/>
      <c r="MIR66" s="75"/>
      <c r="MIS66" s="75"/>
      <c r="MIT66" s="75"/>
      <c r="MIU66" s="75"/>
      <c r="MIV66" s="75"/>
      <c r="MIW66" s="75"/>
      <c r="MIX66" s="75"/>
      <c r="MIY66" s="75"/>
      <c r="MIZ66" s="75"/>
      <c r="MJA66" s="75"/>
      <c r="MJB66" s="75"/>
      <c r="MJC66" s="75"/>
      <c r="MJD66" s="75"/>
      <c r="MJE66" s="75"/>
      <c r="MJF66" s="75"/>
      <c r="MJG66" s="75"/>
      <c r="MJH66" s="75"/>
      <c r="MJI66" s="75"/>
      <c r="MJJ66" s="75"/>
      <c r="MJK66" s="75"/>
      <c r="MJL66" s="75"/>
      <c r="MJM66" s="75"/>
      <c r="MJN66" s="75"/>
      <c r="MJO66" s="75"/>
      <c r="MJP66" s="75"/>
      <c r="MJQ66" s="75"/>
      <c r="MJR66" s="75"/>
      <c r="MJS66" s="75"/>
      <c r="MJT66" s="75"/>
      <c r="MJU66" s="75"/>
      <c r="MJV66" s="75"/>
      <c r="MJW66" s="75"/>
      <c r="MJX66" s="75"/>
      <c r="MJY66" s="75"/>
      <c r="MJZ66" s="75"/>
      <c r="MKA66" s="75"/>
      <c r="MKB66" s="75"/>
      <c r="MKC66" s="75"/>
      <c r="MKD66" s="75"/>
      <c r="MKE66" s="75"/>
      <c r="MKF66" s="75"/>
      <c r="MKG66" s="75"/>
      <c r="MKH66" s="75"/>
      <c r="MKI66" s="75"/>
      <c r="MKJ66" s="75"/>
      <c r="MKK66" s="75"/>
      <c r="MKL66" s="75"/>
      <c r="MKM66" s="75"/>
      <c r="MKN66" s="75"/>
      <c r="MKO66" s="75"/>
      <c r="MKP66" s="75"/>
      <c r="MKQ66" s="75"/>
      <c r="MKR66" s="75"/>
      <c r="MKS66" s="75"/>
      <c r="MKT66" s="75"/>
      <c r="MKU66" s="75"/>
      <c r="MKV66" s="75"/>
      <c r="MKW66" s="75"/>
      <c r="MKX66" s="75"/>
      <c r="MKY66" s="75"/>
      <c r="MKZ66" s="75"/>
      <c r="MLA66" s="75"/>
      <c r="MLB66" s="75"/>
      <c r="MLC66" s="75"/>
      <c r="MLD66" s="75"/>
      <c r="MLE66" s="75"/>
      <c r="MLF66" s="75"/>
      <c r="MLG66" s="75"/>
      <c r="MLH66" s="75"/>
      <c r="MLI66" s="75"/>
      <c r="MLJ66" s="75"/>
      <c r="MLK66" s="75"/>
      <c r="MLL66" s="75"/>
      <c r="MLM66" s="75"/>
      <c r="MLN66" s="75"/>
      <c r="MLO66" s="75"/>
      <c r="MLP66" s="75"/>
      <c r="MLQ66" s="75"/>
      <c r="MLR66" s="75"/>
      <c r="MLS66" s="75"/>
      <c r="MLT66" s="75"/>
      <c r="MLU66" s="75"/>
      <c r="MLV66" s="75"/>
      <c r="MLW66" s="75"/>
      <c r="MLX66" s="75"/>
      <c r="MLY66" s="75"/>
      <c r="MLZ66" s="75"/>
      <c r="MMA66" s="75"/>
      <c r="MMB66" s="75"/>
      <c r="MMC66" s="75"/>
      <c r="MMD66" s="75"/>
      <c r="MME66" s="75"/>
      <c r="MMF66" s="75"/>
      <c r="MMG66" s="75"/>
      <c r="MMH66" s="75"/>
      <c r="MMI66" s="75"/>
      <c r="MMJ66" s="75"/>
      <c r="MMK66" s="75"/>
      <c r="MML66" s="75"/>
      <c r="MMM66" s="75"/>
      <c r="MMN66" s="75"/>
      <c r="MMO66" s="75"/>
      <c r="MMP66" s="75"/>
      <c r="MMQ66" s="75"/>
      <c r="MMR66" s="75"/>
      <c r="MMS66" s="75"/>
      <c r="MMT66" s="75"/>
      <c r="MMU66" s="75"/>
      <c r="MMV66" s="75"/>
      <c r="MMW66" s="75"/>
      <c r="MMX66" s="75"/>
      <c r="MMY66" s="75"/>
      <c r="MMZ66" s="75"/>
      <c r="MNA66" s="75"/>
      <c r="MNB66" s="75"/>
      <c r="MNC66" s="75"/>
      <c r="MND66" s="75"/>
      <c r="MNE66" s="75"/>
      <c r="MNF66" s="75"/>
      <c r="MNG66" s="75"/>
      <c r="MNH66" s="75"/>
      <c r="MNI66" s="75"/>
      <c r="MNJ66" s="75"/>
      <c r="MNK66" s="75"/>
      <c r="MNL66" s="75"/>
      <c r="MNM66" s="75"/>
      <c r="MNN66" s="75"/>
      <c r="MNO66" s="75"/>
      <c r="MNP66" s="75"/>
      <c r="MNQ66" s="75"/>
      <c r="MNR66" s="75"/>
      <c r="MNS66" s="75"/>
      <c r="MNT66" s="75"/>
      <c r="MNU66" s="75"/>
      <c r="MNV66" s="75"/>
      <c r="MNW66" s="75"/>
      <c r="MNX66" s="75"/>
      <c r="MNY66" s="75"/>
      <c r="MNZ66" s="75"/>
      <c r="MOA66" s="75"/>
      <c r="MOB66" s="75"/>
      <c r="MOC66" s="75"/>
      <c r="MOD66" s="75"/>
      <c r="MOE66" s="75"/>
      <c r="MOF66" s="75"/>
      <c r="MOG66" s="75"/>
      <c r="MOH66" s="75"/>
      <c r="MOI66" s="75"/>
      <c r="MOJ66" s="75"/>
      <c r="MOK66" s="75"/>
      <c r="MOL66" s="75"/>
      <c r="MOM66" s="75"/>
      <c r="MON66" s="75"/>
      <c r="MOO66" s="75"/>
      <c r="MOP66" s="75"/>
      <c r="MOQ66" s="75"/>
      <c r="MOR66" s="75"/>
      <c r="MOS66" s="75"/>
      <c r="MOT66" s="75"/>
      <c r="MOU66" s="75"/>
      <c r="MOV66" s="75"/>
      <c r="MOW66" s="75"/>
      <c r="MOX66" s="75"/>
      <c r="MOY66" s="75"/>
      <c r="MOZ66" s="75"/>
      <c r="MPA66" s="75"/>
      <c r="MPB66" s="75"/>
      <c r="MPC66" s="75"/>
      <c r="MPD66" s="75"/>
      <c r="MPE66" s="75"/>
      <c r="MPF66" s="75"/>
      <c r="MPG66" s="75"/>
      <c r="MPH66" s="75"/>
      <c r="MPI66" s="75"/>
      <c r="MPJ66" s="75"/>
      <c r="MPK66" s="75"/>
      <c r="MPL66" s="75"/>
      <c r="MPM66" s="75"/>
      <c r="MPN66" s="75"/>
      <c r="MPO66" s="75"/>
      <c r="MPP66" s="75"/>
      <c r="MPQ66" s="75"/>
      <c r="MPR66" s="75"/>
      <c r="MPS66" s="75"/>
      <c r="MPT66" s="75"/>
      <c r="MPU66" s="75"/>
      <c r="MPV66" s="75"/>
      <c r="MPW66" s="75"/>
      <c r="MPX66" s="75"/>
      <c r="MPY66" s="75"/>
      <c r="MPZ66" s="75"/>
      <c r="MQA66" s="75"/>
      <c r="MQB66" s="75"/>
      <c r="MQC66" s="75"/>
      <c r="MQD66" s="75"/>
      <c r="MQE66" s="75"/>
      <c r="MQF66" s="75"/>
      <c r="MQG66" s="75"/>
      <c r="MQH66" s="75"/>
      <c r="MQI66" s="75"/>
      <c r="MQJ66" s="75"/>
      <c r="MQK66" s="75"/>
      <c r="MQL66" s="75"/>
      <c r="MQM66" s="75"/>
      <c r="MQN66" s="75"/>
      <c r="MQO66" s="75"/>
      <c r="MQP66" s="75"/>
      <c r="MQQ66" s="75"/>
      <c r="MQR66" s="75"/>
      <c r="MQS66" s="75"/>
      <c r="MQT66" s="75"/>
      <c r="MQU66" s="75"/>
      <c r="MQV66" s="75"/>
      <c r="MQW66" s="75"/>
      <c r="MQX66" s="75"/>
      <c r="MQY66" s="75"/>
      <c r="MQZ66" s="75"/>
      <c r="MRA66" s="75"/>
      <c r="MRB66" s="75"/>
      <c r="MRC66" s="75"/>
      <c r="MRD66" s="75"/>
      <c r="MRE66" s="75"/>
      <c r="MRF66" s="75"/>
      <c r="MRG66" s="75"/>
      <c r="MRH66" s="75"/>
      <c r="MRI66" s="75"/>
      <c r="MRJ66" s="75"/>
      <c r="MRK66" s="75"/>
      <c r="MRL66" s="75"/>
      <c r="MRM66" s="75"/>
      <c r="MRN66" s="75"/>
      <c r="MRO66" s="75"/>
      <c r="MRP66" s="75"/>
      <c r="MRQ66" s="75"/>
      <c r="MRR66" s="75"/>
      <c r="MRS66" s="75"/>
      <c r="MRT66" s="75"/>
      <c r="MRU66" s="75"/>
      <c r="MRV66" s="75"/>
      <c r="MRW66" s="75"/>
      <c r="MRX66" s="75"/>
      <c r="MRY66" s="75"/>
      <c r="MRZ66" s="75"/>
      <c r="MSA66" s="75"/>
      <c r="MSB66" s="75"/>
      <c r="MSC66" s="75"/>
      <c r="MSD66" s="75"/>
      <c r="MSE66" s="75"/>
      <c r="MSF66" s="75"/>
      <c r="MSG66" s="75"/>
      <c r="MSH66" s="75"/>
      <c r="MSI66" s="75"/>
      <c r="MSJ66" s="75"/>
      <c r="MSK66" s="75"/>
      <c r="MSL66" s="75"/>
      <c r="MSM66" s="75"/>
      <c r="MSN66" s="75"/>
      <c r="MSO66" s="75"/>
      <c r="MSP66" s="75"/>
      <c r="MSQ66" s="75"/>
      <c r="MSR66" s="75"/>
      <c r="MSS66" s="75"/>
      <c r="MST66" s="75"/>
      <c r="MSU66" s="75"/>
      <c r="MSV66" s="75"/>
      <c r="MSW66" s="75"/>
      <c r="MSX66" s="75"/>
      <c r="MSY66" s="75"/>
      <c r="MSZ66" s="75"/>
      <c r="MTA66" s="75"/>
      <c r="MTB66" s="75"/>
      <c r="MTC66" s="75"/>
      <c r="MTD66" s="75"/>
      <c r="MTE66" s="75"/>
      <c r="MTF66" s="75"/>
      <c r="MTG66" s="75"/>
      <c r="MTH66" s="75"/>
      <c r="MTI66" s="75"/>
      <c r="MTJ66" s="75"/>
      <c r="MTK66" s="75"/>
      <c r="MTL66" s="75"/>
      <c r="MTM66" s="75"/>
      <c r="MTN66" s="75"/>
      <c r="MTO66" s="75"/>
      <c r="MTP66" s="75"/>
      <c r="MTQ66" s="75"/>
      <c r="MTR66" s="75"/>
      <c r="MTS66" s="75"/>
      <c r="MTT66" s="75"/>
      <c r="MTU66" s="75"/>
      <c r="MTV66" s="75"/>
      <c r="MTW66" s="75"/>
      <c r="MTX66" s="75"/>
      <c r="MTY66" s="75"/>
      <c r="MTZ66" s="75"/>
      <c r="MUA66" s="75"/>
      <c r="MUB66" s="75"/>
      <c r="MUC66" s="75"/>
      <c r="MUD66" s="75"/>
      <c r="MUE66" s="75"/>
      <c r="MUF66" s="75"/>
      <c r="MUG66" s="75"/>
      <c r="MUH66" s="75"/>
      <c r="MUI66" s="75"/>
      <c r="MUJ66" s="75"/>
      <c r="MUK66" s="75"/>
      <c r="MUL66" s="75"/>
      <c r="MUM66" s="75"/>
      <c r="MUN66" s="75"/>
      <c r="MUO66" s="75"/>
      <c r="MUP66" s="75"/>
      <c r="MUQ66" s="75"/>
      <c r="MUR66" s="75"/>
      <c r="MUS66" s="75"/>
      <c r="MUT66" s="75"/>
      <c r="MUU66" s="75"/>
      <c r="MUV66" s="75"/>
      <c r="MUW66" s="75"/>
      <c r="MUX66" s="75"/>
      <c r="MUY66" s="75"/>
      <c r="MUZ66" s="75"/>
      <c r="MVA66" s="75"/>
      <c r="MVB66" s="75"/>
      <c r="MVC66" s="75"/>
      <c r="MVD66" s="75"/>
      <c r="MVE66" s="75"/>
      <c r="MVF66" s="75"/>
      <c r="MVG66" s="75"/>
      <c r="MVH66" s="75"/>
      <c r="MVI66" s="75"/>
      <c r="MVJ66" s="75"/>
      <c r="MVK66" s="75"/>
      <c r="MVL66" s="75"/>
      <c r="MVM66" s="75"/>
      <c r="MVN66" s="75"/>
      <c r="MVO66" s="75"/>
      <c r="MVP66" s="75"/>
      <c r="MVQ66" s="75"/>
      <c r="MVR66" s="75"/>
      <c r="MVS66" s="75"/>
      <c r="MVT66" s="75"/>
      <c r="MVU66" s="75"/>
      <c r="MVV66" s="75"/>
      <c r="MVW66" s="75"/>
      <c r="MVX66" s="75"/>
      <c r="MVY66" s="75"/>
      <c r="MVZ66" s="75"/>
      <c r="MWA66" s="75"/>
      <c r="MWB66" s="75"/>
      <c r="MWC66" s="75"/>
      <c r="MWD66" s="75"/>
      <c r="MWE66" s="75"/>
      <c r="MWF66" s="75"/>
      <c r="MWG66" s="75"/>
      <c r="MWH66" s="75"/>
      <c r="MWI66" s="75"/>
      <c r="MWJ66" s="75"/>
      <c r="MWK66" s="75"/>
      <c r="MWL66" s="75"/>
      <c r="MWM66" s="75"/>
      <c r="MWN66" s="75"/>
      <c r="MWO66" s="75"/>
      <c r="MWP66" s="75"/>
      <c r="MWQ66" s="75"/>
      <c r="MWR66" s="75"/>
      <c r="MWS66" s="75"/>
      <c r="MWT66" s="75"/>
      <c r="MWU66" s="75"/>
      <c r="MWV66" s="75"/>
      <c r="MWW66" s="75"/>
      <c r="MWX66" s="75"/>
      <c r="MWY66" s="75"/>
      <c r="MWZ66" s="75"/>
      <c r="MXA66" s="75"/>
      <c r="MXB66" s="75"/>
      <c r="MXC66" s="75"/>
      <c r="MXD66" s="75"/>
      <c r="MXE66" s="75"/>
      <c r="MXF66" s="75"/>
      <c r="MXG66" s="75"/>
      <c r="MXH66" s="75"/>
      <c r="MXI66" s="75"/>
      <c r="MXJ66" s="75"/>
      <c r="MXK66" s="75"/>
      <c r="MXL66" s="75"/>
      <c r="MXM66" s="75"/>
      <c r="MXN66" s="75"/>
      <c r="MXO66" s="75"/>
      <c r="MXP66" s="75"/>
      <c r="MXQ66" s="75"/>
      <c r="MXR66" s="75"/>
      <c r="MXS66" s="75"/>
      <c r="MXT66" s="75"/>
      <c r="MXU66" s="75"/>
      <c r="MXV66" s="75"/>
      <c r="MXW66" s="75"/>
      <c r="MXX66" s="75"/>
      <c r="MXY66" s="75"/>
      <c r="MXZ66" s="75"/>
      <c r="MYA66" s="75"/>
      <c r="MYB66" s="75"/>
      <c r="MYC66" s="75"/>
      <c r="MYD66" s="75"/>
      <c r="MYE66" s="75"/>
      <c r="MYF66" s="75"/>
      <c r="MYG66" s="75"/>
      <c r="MYH66" s="75"/>
      <c r="MYI66" s="75"/>
      <c r="MYJ66" s="75"/>
      <c r="MYK66" s="75"/>
      <c r="MYL66" s="75"/>
      <c r="MYM66" s="75"/>
      <c r="MYN66" s="75"/>
      <c r="MYO66" s="75"/>
      <c r="MYP66" s="75"/>
      <c r="MYQ66" s="75"/>
      <c r="MYR66" s="75"/>
      <c r="MYS66" s="75"/>
      <c r="MYT66" s="75"/>
      <c r="MYU66" s="75"/>
      <c r="MYV66" s="75"/>
      <c r="MYW66" s="75"/>
      <c r="MYX66" s="75"/>
      <c r="MYY66" s="75"/>
      <c r="MYZ66" s="75"/>
      <c r="MZA66" s="75"/>
      <c r="MZB66" s="75"/>
      <c r="MZC66" s="75"/>
      <c r="MZD66" s="75"/>
      <c r="MZE66" s="75"/>
      <c r="MZF66" s="75"/>
      <c r="MZG66" s="75"/>
      <c r="MZH66" s="75"/>
      <c r="MZI66" s="75"/>
      <c r="MZJ66" s="75"/>
      <c r="MZK66" s="75"/>
      <c r="MZL66" s="75"/>
      <c r="MZM66" s="75"/>
      <c r="MZN66" s="75"/>
      <c r="MZO66" s="75"/>
      <c r="MZP66" s="75"/>
      <c r="MZQ66" s="75"/>
      <c r="MZR66" s="75"/>
      <c r="MZS66" s="75"/>
      <c r="MZT66" s="75"/>
      <c r="MZU66" s="75"/>
      <c r="MZV66" s="75"/>
      <c r="MZW66" s="75"/>
      <c r="MZX66" s="75"/>
      <c r="MZY66" s="75"/>
      <c r="MZZ66" s="75"/>
      <c r="NAA66" s="75"/>
      <c r="NAB66" s="75"/>
      <c r="NAC66" s="75"/>
      <c r="NAD66" s="75"/>
      <c r="NAE66" s="75"/>
      <c r="NAF66" s="75"/>
      <c r="NAG66" s="75"/>
      <c r="NAH66" s="75"/>
      <c r="NAI66" s="75"/>
      <c r="NAJ66" s="75"/>
      <c r="NAK66" s="75"/>
      <c r="NAL66" s="75"/>
      <c r="NAM66" s="75"/>
      <c r="NAN66" s="75"/>
      <c r="NAO66" s="75"/>
      <c r="NAP66" s="75"/>
      <c r="NAQ66" s="75"/>
      <c r="NAR66" s="75"/>
      <c r="NAS66" s="75"/>
      <c r="NAT66" s="75"/>
      <c r="NAU66" s="75"/>
      <c r="NAV66" s="75"/>
      <c r="NAW66" s="75"/>
      <c r="NAX66" s="75"/>
      <c r="NAY66" s="75"/>
      <c r="NAZ66" s="75"/>
      <c r="NBA66" s="75"/>
      <c r="NBB66" s="75"/>
      <c r="NBC66" s="75"/>
      <c r="NBD66" s="75"/>
      <c r="NBE66" s="75"/>
      <c r="NBF66" s="75"/>
      <c r="NBG66" s="75"/>
      <c r="NBH66" s="75"/>
      <c r="NBI66" s="75"/>
      <c r="NBJ66" s="75"/>
      <c r="NBK66" s="75"/>
      <c r="NBL66" s="75"/>
      <c r="NBM66" s="75"/>
      <c r="NBN66" s="75"/>
      <c r="NBO66" s="75"/>
      <c r="NBP66" s="75"/>
      <c r="NBQ66" s="75"/>
      <c r="NBR66" s="75"/>
      <c r="NBS66" s="75"/>
      <c r="NBT66" s="75"/>
      <c r="NBU66" s="75"/>
      <c r="NBV66" s="75"/>
      <c r="NBW66" s="75"/>
      <c r="NBX66" s="75"/>
      <c r="NBY66" s="75"/>
      <c r="NBZ66" s="75"/>
      <c r="NCA66" s="75"/>
      <c r="NCB66" s="75"/>
      <c r="NCC66" s="75"/>
      <c r="NCD66" s="75"/>
      <c r="NCE66" s="75"/>
      <c r="NCF66" s="75"/>
      <c r="NCG66" s="75"/>
      <c r="NCH66" s="75"/>
      <c r="NCI66" s="75"/>
      <c r="NCJ66" s="75"/>
      <c r="NCK66" s="75"/>
      <c r="NCL66" s="75"/>
      <c r="NCM66" s="75"/>
      <c r="NCN66" s="75"/>
      <c r="NCO66" s="75"/>
      <c r="NCP66" s="75"/>
      <c r="NCQ66" s="75"/>
      <c r="NCR66" s="75"/>
      <c r="NCS66" s="75"/>
      <c r="NCT66" s="75"/>
      <c r="NCU66" s="75"/>
      <c r="NCV66" s="75"/>
      <c r="NCW66" s="75"/>
      <c r="NCX66" s="75"/>
      <c r="NCY66" s="75"/>
      <c r="NCZ66" s="75"/>
      <c r="NDA66" s="75"/>
      <c r="NDB66" s="75"/>
      <c r="NDC66" s="75"/>
      <c r="NDD66" s="75"/>
      <c r="NDE66" s="75"/>
      <c r="NDF66" s="75"/>
      <c r="NDG66" s="75"/>
      <c r="NDH66" s="75"/>
      <c r="NDI66" s="75"/>
      <c r="NDJ66" s="75"/>
      <c r="NDK66" s="75"/>
      <c r="NDL66" s="75"/>
      <c r="NDM66" s="75"/>
      <c r="NDN66" s="75"/>
      <c r="NDO66" s="75"/>
      <c r="NDP66" s="75"/>
      <c r="NDQ66" s="75"/>
      <c r="NDR66" s="75"/>
      <c r="NDS66" s="75"/>
      <c r="NDT66" s="75"/>
      <c r="NDU66" s="75"/>
      <c r="NDV66" s="75"/>
      <c r="NDW66" s="75"/>
      <c r="NDX66" s="75"/>
      <c r="NDY66" s="75"/>
      <c r="NDZ66" s="75"/>
      <c r="NEA66" s="75"/>
      <c r="NEB66" s="75"/>
      <c r="NEC66" s="75"/>
      <c r="NED66" s="75"/>
      <c r="NEE66" s="75"/>
      <c r="NEF66" s="75"/>
      <c r="NEG66" s="75"/>
      <c r="NEH66" s="75"/>
      <c r="NEI66" s="75"/>
      <c r="NEJ66" s="75"/>
      <c r="NEK66" s="75"/>
      <c r="NEL66" s="75"/>
      <c r="NEM66" s="75"/>
      <c r="NEN66" s="75"/>
      <c r="NEO66" s="75"/>
      <c r="NEP66" s="75"/>
      <c r="NEQ66" s="75"/>
      <c r="NER66" s="75"/>
      <c r="NES66" s="75"/>
      <c r="NET66" s="75"/>
      <c r="NEU66" s="75"/>
      <c r="NEV66" s="75"/>
      <c r="NEW66" s="75"/>
      <c r="NEX66" s="75"/>
      <c r="NEY66" s="75"/>
      <c r="NEZ66" s="75"/>
      <c r="NFA66" s="75"/>
      <c r="NFB66" s="75"/>
      <c r="NFC66" s="75"/>
      <c r="NFD66" s="75"/>
      <c r="NFE66" s="75"/>
      <c r="NFF66" s="75"/>
      <c r="NFG66" s="75"/>
      <c r="NFH66" s="75"/>
      <c r="NFI66" s="75"/>
      <c r="NFJ66" s="75"/>
      <c r="NFK66" s="75"/>
      <c r="NFL66" s="75"/>
      <c r="NFM66" s="75"/>
      <c r="NFN66" s="75"/>
      <c r="NFO66" s="75"/>
      <c r="NFP66" s="75"/>
      <c r="NFQ66" s="75"/>
      <c r="NFR66" s="75"/>
      <c r="NFS66" s="75"/>
      <c r="NFT66" s="75"/>
      <c r="NFU66" s="75"/>
      <c r="NFV66" s="75"/>
      <c r="NFW66" s="75"/>
      <c r="NFX66" s="75"/>
      <c r="NFY66" s="75"/>
      <c r="NFZ66" s="75"/>
      <c r="NGA66" s="75"/>
      <c r="NGB66" s="75"/>
      <c r="NGC66" s="75"/>
      <c r="NGD66" s="75"/>
      <c r="NGE66" s="75"/>
      <c r="NGF66" s="75"/>
      <c r="NGG66" s="75"/>
      <c r="NGH66" s="75"/>
      <c r="NGI66" s="75"/>
      <c r="NGJ66" s="75"/>
      <c r="NGK66" s="75"/>
      <c r="NGL66" s="75"/>
      <c r="NGM66" s="75"/>
      <c r="NGN66" s="75"/>
      <c r="NGO66" s="75"/>
      <c r="NGP66" s="75"/>
      <c r="NGQ66" s="75"/>
      <c r="NGR66" s="75"/>
      <c r="NGS66" s="75"/>
      <c r="NGT66" s="75"/>
      <c r="NGU66" s="75"/>
      <c r="NGV66" s="75"/>
      <c r="NGW66" s="75"/>
      <c r="NGX66" s="75"/>
      <c r="NGY66" s="75"/>
      <c r="NGZ66" s="75"/>
      <c r="NHA66" s="75"/>
      <c r="NHB66" s="75"/>
      <c r="NHC66" s="75"/>
      <c r="NHD66" s="75"/>
      <c r="NHE66" s="75"/>
      <c r="NHF66" s="75"/>
      <c r="NHG66" s="75"/>
      <c r="NHH66" s="75"/>
      <c r="NHI66" s="75"/>
      <c r="NHJ66" s="75"/>
      <c r="NHK66" s="75"/>
      <c r="NHL66" s="75"/>
      <c r="NHM66" s="75"/>
      <c r="NHN66" s="75"/>
      <c r="NHO66" s="75"/>
      <c r="NHP66" s="75"/>
      <c r="NHQ66" s="75"/>
      <c r="NHR66" s="75"/>
      <c r="NHS66" s="75"/>
      <c r="NHT66" s="75"/>
      <c r="NHU66" s="75"/>
      <c r="NHV66" s="75"/>
      <c r="NHW66" s="75"/>
      <c r="NHX66" s="75"/>
      <c r="NHY66" s="75"/>
      <c r="NHZ66" s="75"/>
      <c r="NIA66" s="75"/>
      <c r="NIB66" s="75"/>
      <c r="NIC66" s="75"/>
      <c r="NID66" s="75"/>
      <c r="NIE66" s="75"/>
      <c r="NIF66" s="75"/>
      <c r="NIG66" s="75"/>
      <c r="NIH66" s="75"/>
      <c r="NII66" s="75"/>
      <c r="NIJ66" s="75"/>
      <c r="NIK66" s="75"/>
      <c r="NIL66" s="75"/>
      <c r="NIM66" s="75"/>
      <c r="NIN66" s="75"/>
      <c r="NIO66" s="75"/>
      <c r="NIP66" s="75"/>
      <c r="NIQ66" s="75"/>
      <c r="NIR66" s="75"/>
      <c r="NIS66" s="75"/>
      <c r="NIT66" s="75"/>
      <c r="NIU66" s="75"/>
      <c r="NIV66" s="75"/>
      <c r="NIW66" s="75"/>
      <c r="NIX66" s="75"/>
      <c r="NIY66" s="75"/>
      <c r="NIZ66" s="75"/>
      <c r="NJA66" s="75"/>
      <c r="NJB66" s="75"/>
      <c r="NJC66" s="75"/>
      <c r="NJD66" s="75"/>
      <c r="NJE66" s="75"/>
      <c r="NJF66" s="75"/>
      <c r="NJG66" s="75"/>
      <c r="NJH66" s="75"/>
      <c r="NJI66" s="75"/>
      <c r="NJJ66" s="75"/>
      <c r="NJK66" s="75"/>
      <c r="NJL66" s="75"/>
      <c r="NJM66" s="75"/>
      <c r="NJN66" s="75"/>
      <c r="NJO66" s="75"/>
      <c r="NJP66" s="75"/>
      <c r="NJQ66" s="75"/>
      <c r="NJR66" s="75"/>
      <c r="NJS66" s="75"/>
      <c r="NJT66" s="75"/>
      <c r="NJU66" s="75"/>
      <c r="NJV66" s="75"/>
      <c r="NJW66" s="75"/>
      <c r="NJX66" s="75"/>
      <c r="NJY66" s="75"/>
      <c r="NJZ66" s="75"/>
      <c r="NKA66" s="75"/>
      <c r="NKB66" s="75"/>
      <c r="NKC66" s="75"/>
      <c r="NKD66" s="75"/>
      <c r="NKE66" s="75"/>
      <c r="NKF66" s="75"/>
      <c r="NKG66" s="75"/>
      <c r="NKH66" s="75"/>
      <c r="NKI66" s="75"/>
      <c r="NKJ66" s="75"/>
      <c r="NKK66" s="75"/>
      <c r="NKL66" s="75"/>
      <c r="NKM66" s="75"/>
      <c r="NKN66" s="75"/>
      <c r="NKO66" s="75"/>
      <c r="NKP66" s="75"/>
      <c r="NKQ66" s="75"/>
      <c r="NKR66" s="75"/>
      <c r="NKS66" s="75"/>
      <c r="NKT66" s="75"/>
      <c r="NKU66" s="75"/>
      <c r="NKV66" s="75"/>
      <c r="NKW66" s="75"/>
      <c r="NKX66" s="75"/>
      <c r="NKY66" s="75"/>
      <c r="NKZ66" s="75"/>
      <c r="NLA66" s="75"/>
      <c r="NLB66" s="75"/>
      <c r="NLC66" s="75"/>
      <c r="NLD66" s="75"/>
      <c r="NLE66" s="75"/>
      <c r="NLF66" s="75"/>
      <c r="NLG66" s="75"/>
      <c r="NLH66" s="75"/>
      <c r="NLI66" s="75"/>
      <c r="NLJ66" s="75"/>
      <c r="NLK66" s="75"/>
      <c r="NLL66" s="75"/>
      <c r="NLM66" s="75"/>
      <c r="NLN66" s="75"/>
      <c r="NLO66" s="75"/>
      <c r="NLP66" s="75"/>
      <c r="NLQ66" s="75"/>
      <c r="NLR66" s="75"/>
      <c r="NLS66" s="75"/>
      <c r="NLT66" s="75"/>
      <c r="NLU66" s="75"/>
      <c r="NLV66" s="75"/>
      <c r="NLW66" s="75"/>
      <c r="NLX66" s="75"/>
      <c r="NLY66" s="75"/>
      <c r="NLZ66" s="75"/>
      <c r="NMA66" s="75"/>
      <c r="NMB66" s="75"/>
      <c r="NMC66" s="75"/>
      <c r="NMD66" s="75"/>
      <c r="NME66" s="75"/>
      <c r="NMF66" s="75"/>
      <c r="NMG66" s="75"/>
      <c r="NMH66" s="75"/>
      <c r="NMI66" s="75"/>
      <c r="NMJ66" s="75"/>
      <c r="NMK66" s="75"/>
      <c r="NML66" s="75"/>
      <c r="NMM66" s="75"/>
      <c r="NMN66" s="75"/>
      <c r="NMO66" s="75"/>
      <c r="NMP66" s="75"/>
      <c r="NMQ66" s="75"/>
      <c r="NMR66" s="75"/>
      <c r="NMS66" s="75"/>
      <c r="NMT66" s="75"/>
      <c r="NMU66" s="75"/>
      <c r="NMV66" s="75"/>
      <c r="NMW66" s="75"/>
      <c r="NMX66" s="75"/>
      <c r="NMY66" s="75"/>
      <c r="NMZ66" s="75"/>
      <c r="NNA66" s="75"/>
      <c r="NNB66" s="75"/>
      <c r="NNC66" s="75"/>
      <c r="NND66" s="75"/>
      <c r="NNE66" s="75"/>
      <c r="NNF66" s="75"/>
      <c r="NNG66" s="75"/>
      <c r="NNH66" s="75"/>
      <c r="NNI66" s="75"/>
      <c r="NNJ66" s="75"/>
      <c r="NNK66" s="75"/>
      <c r="NNL66" s="75"/>
      <c r="NNM66" s="75"/>
      <c r="NNN66" s="75"/>
      <c r="NNO66" s="75"/>
      <c r="NNP66" s="75"/>
      <c r="NNQ66" s="75"/>
      <c r="NNR66" s="75"/>
      <c r="NNS66" s="75"/>
      <c r="NNT66" s="75"/>
      <c r="NNU66" s="75"/>
      <c r="NNV66" s="75"/>
      <c r="NNW66" s="75"/>
      <c r="NNX66" s="75"/>
      <c r="NNY66" s="75"/>
      <c r="NNZ66" s="75"/>
      <c r="NOA66" s="75"/>
      <c r="NOB66" s="75"/>
      <c r="NOC66" s="75"/>
      <c r="NOD66" s="75"/>
      <c r="NOE66" s="75"/>
      <c r="NOF66" s="75"/>
      <c r="NOG66" s="75"/>
      <c r="NOH66" s="75"/>
      <c r="NOI66" s="75"/>
      <c r="NOJ66" s="75"/>
      <c r="NOK66" s="75"/>
      <c r="NOL66" s="75"/>
      <c r="NOM66" s="75"/>
      <c r="NON66" s="75"/>
      <c r="NOO66" s="75"/>
      <c r="NOP66" s="75"/>
      <c r="NOQ66" s="75"/>
      <c r="NOR66" s="75"/>
      <c r="NOS66" s="75"/>
      <c r="NOT66" s="75"/>
      <c r="NOU66" s="75"/>
      <c r="NOV66" s="75"/>
      <c r="NOW66" s="75"/>
      <c r="NOX66" s="75"/>
      <c r="NOY66" s="75"/>
      <c r="NOZ66" s="75"/>
      <c r="NPA66" s="75"/>
      <c r="NPB66" s="75"/>
      <c r="NPC66" s="75"/>
      <c r="NPD66" s="75"/>
      <c r="NPE66" s="75"/>
      <c r="NPF66" s="75"/>
      <c r="NPG66" s="75"/>
      <c r="NPH66" s="75"/>
      <c r="NPI66" s="75"/>
      <c r="NPJ66" s="75"/>
      <c r="NPK66" s="75"/>
      <c r="NPL66" s="75"/>
      <c r="NPM66" s="75"/>
      <c r="NPN66" s="75"/>
      <c r="NPO66" s="75"/>
      <c r="NPP66" s="75"/>
      <c r="NPQ66" s="75"/>
      <c r="NPR66" s="75"/>
      <c r="NPS66" s="75"/>
      <c r="NPT66" s="75"/>
      <c r="NPU66" s="75"/>
      <c r="NPV66" s="75"/>
      <c r="NPW66" s="75"/>
      <c r="NPX66" s="75"/>
      <c r="NPY66" s="75"/>
      <c r="NPZ66" s="75"/>
      <c r="NQA66" s="75"/>
      <c r="NQB66" s="75"/>
      <c r="NQC66" s="75"/>
      <c r="NQD66" s="75"/>
      <c r="NQE66" s="75"/>
      <c r="NQF66" s="75"/>
      <c r="NQG66" s="75"/>
      <c r="NQH66" s="75"/>
      <c r="NQI66" s="75"/>
      <c r="NQJ66" s="75"/>
      <c r="NQK66" s="75"/>
      <c r="NQL66" s="75"/>
      <c r="NQM66" s="75"/>
      <c r="NQN66" s="75"/>
      <c r="NQO66" s="75"/>
      <c r="NQP66" s="75"/>
      <c r="NQQ66" s="75"/>
      <c r="NQR66" s="75"/>
      <c r="NQS66" s="75"/>
      <c r="NQT66" s="75"/>
      <c r="NQU66" s="75"/>
      <c r="NQV66" s="75"/>
      <c r="NQW66" s="75"/>
      <c r="NQX66" s="75"/>
      <c r="NQY66" s="75"/>
      <c r="NQZ66" s="75"/>
      <c r="NRA66" s="75"/>
      <c r="NRB66" s="75"/>
      <c r="NRC66" s="75"/>
      <c r="NRD66" s="75"/>
      <c r="NRE66" s="75"/>
      <c r="NRF66" s="75"/>
      <c r="NRG66" s="75"/>
      <c r="NRH66" s="75"/>
      <c r="NRI66" s="75"/>
      <c r="NRJ66" s="75"/>
      <c r="NRK66" s="75"/>
      <c r="NRL66" s="75"/>
      <c r="NRM66" s="75"/>
      <c r="NRN66" s="75"/>
      <c r="NRO66" s="75"/>
      <c r="NRP66" s="75"/>
      <c r="NRQ66" s="75"/>
      <c r="NRR66" s="75"/>
      <c r="NRS66" s="75"/>
      <c r="NRT66" s="75"/>
      <c r="NRU66" s="75"/>
      <c r="NRV66" s="75"/>
      <c r="NRW66" s="75"/>
      <c r="NRX66" s="75"/>
      <c r="NRY66" s="75"/>
      <c r="NRZ66" s="75"/>
      <c r="NSA66" s="75"/>
      <c r="NSB66" s="75"/>
      <c r="NSC66" s="75"/>
      <c r="NSD66" s="75"/>
      <c r="NSE66" s="75"/>
      <c r="NSF66" s="75"/>
      <c r="NSG66" s="75"/>
      <c r="NSH66" s="75"/>
      <c r="NSI66" s="75"/>
      <c r="NSJ66" s="75"/>
      <c r="NSK66" s="75"/>
      <c r="NSL66" s="75"/>
      <c r="NSM66" s="75"/>
      <c r="NSN66" s="75"/>
      <c r="NSO66" s="75"/>
      <c r="NSP66" s="75"/>
      <c r="NSQ66" s="75"/>
      <c r="NSR66" s="75"/>
      <c r="NSS66" s="75"/>
      <c r="NST66" s="75"/>
      <c r="NSU66" s="75"/>
      <c r="NSV66" s="75"/>
      <c r="NSW66" s="75"/>
      <c r="NSX66" s="75"/>
      <c r="NSY66" s="75"/>
      <c r="NSZ66" s="75"/>
      <c r="NTA66" s="75"/>
      <c r="NTB66" s="75"/>
      <c r="NTC66" s="75"/>
      <c r="NTD66" s="75"/>
      <c r="NTE66" s="75"/>
      <c r="NTF66" s="75"/>
      <c r="NTG66" s="75"/>
      <c r="NTH66" s="75"/>
      <c r="NTI66" s="75"/>
      <c r="NTJ66" s="75"/>
      <c r="NTK66" s="75"/>
      <c r="NTL66" s="75"/>
      <c r="NTM66" s="75"/>
      <c r="NTN66" s="75"/>
      <c r="NTO66" s="75"/>
      <c r="NTP66" s="75"/>
      <c r="NTQ66" s="75"/>
      <c r="NTR66" s="75"/>
      <c r="NTS66" s="75"/>
      <c r="NTT66" s="75"/>
      <c r="NTU66" s="75"/>
      <c r="NTV66" s="75"/>
      <c r="NTW66" s="75"/>
      <c r="NTX66" s="75"/>
      <c r="NTY66" s="75"/>
      <c r="NTZ66" s="75"/>
      <c r="NUA66" s="75"/>
      <c r="NUB66" s="75"/>
      <c r="NUC66" s="75"/>
      <c r="NUD66" s="75"/>
      <c r="NUE66" s="75"/>
      <c r="NUF66" s="75"/>
      <c r="NUG66" s="75"/>
      <c r="NUH66" s="75"/>
      <c r="NUI66" s="75"/>
      <c r="NUJ66" s="75"/>
      <c r="NUK66" s="75"/>
      <c r="NUL66" s="75"/>
      <c r="NUM66" s="75"/>
      <c r="NUN66" s="75"/>
      <c r="NUO66" s="75"/>
      <c r="NUP66" s="75"/>
      <c r="NUQ66" s="75"/>
      <c r="NUR66" s="75"/>
      <c r="NUS66" s="75"/>
      <c r="NUT66" s="75"/>
      <c r="NUU66" s="75"/>
      <c r="NUV66" s="75"/>
      <c r="NUW66" s="75"/>
      <c r="NUX66" s="75"/>
      <c r="NUY66" s="75"/>
      <c r="NUZ66" s="75"/>
      <c r="NVA66" s="75"/>
      <c r="NVB66" s="75"/>
      <c r="NVC66" s="75"/>
      <c r="NVD66" s="75"/>
      <c r="NVE66" s="75"/>
      <c r="NVF66" s="75"/>
      <c r="NVG66" s="75"/>
      <c r="NVH66" s="75"/>
      <c r="NVI66" s="75"/>
      <c r="NVJ66" s="75"/>
      <c r="NVK66" s="75"/>
      <c r="NVL66" s="75"/>
      <c r="NVM66" s="75"/>
      <c r="NVN66" s="75"/>
      <c r="NVO66" s="75"/>
      <c r="NVP66" s="75"/>
      <c r="NVQ66" s="75"/>
      <c r="NVR66" s="75"/>
      <c r="NVS66" s="75"/>
      <c r="NVT66" s="75"/>
      <c r="NVU66" s="75"/>
      <c r="NVV66" s="75"/>
      <c r="NVW66" s="75"/>
      <c r="NVX66" s="75"/>
      <c r="NVY66" s="75"/>
      <c r="NVZ66" s="75"/>
      <c r="NWA66" s="75"/>
      <c r="NWB66" s="75"/>
      <c r="NWC66" s="75"/>
      <c r="NWD66" s="75"/>
      <c r="NWE66" s="75"/>
      <c r="NWF66" s="75"/>
      <c r="NWG66" s="75"/>
      <c r="NWH66" s="75"/>
      <c r="NWI66" s="75"/>
      <c r="NWJ66" s="75"/>
      <c r="NWK66" s="75"/>
      <c r="NWL66" s="75"/>
      <c r="NWM66" s="75"/>
      <c r="NWN66" s="75"/>
      <c r="NWO66" s="75"/>
      <c r="NWP66" s="75"/>
      <c r="NWQ66" s="75"/>
      <c r="NWR66" s="75"/>
      <c r="NWS66" s="75"/>
      <c r="NWT66" s="75"/>
      <c r="NWU66" s="75"/>
      <c r="NWV66" s="75"/>
      <c r="NWW66" s="75"/>
      <c r="NWX66" s="75"/>
      <c r="NWY66" s="75"/>
      <c r="NWZ66" s="75"/>
      <c r="NXA66" s="75"/>
      <c r="NXB66" s="75"/>
      <c r="NXC66" s="75"/>
      <c r="NXD66" s="75"/>
      <c r="NXE66" s="75"/>
      <c r="NXF66" s="75"/>
      <c r="NXG66" s="75"/>
      <c r="NXH66" s="75"/>
      <c r="NXI66" s="75"/>
      <c r="NXJ66" s="75"/>
      <c r="NXK66" s="75"/>
      <c r="NXL66" s="75"/>
      <c r="NXM66" s="75"/>
      <c r="NXN66" s="75"/>
      <c r="NXO66" s="75"/>
      <c r="NXP66" s="75"/>
      <c r="NXQ66" s="75"/>
      <c r="NXR66" s="75"/>
      <c r="NXS66" s="75"/>
      <c r="NXT66" s="75"/>
      <c r="NXU66" s="75"/>
      <c r="NXV66" s="75"/>
      <c r="NXW66" s="75"/>
      <c r="NXX66" s="75"/>
      <c r="NXY66" s="75"/>
      <c r="NXZ66" s="75"/>
      <c r="NYA66" s="75"/>
      <c r="NYB66" s="75"/>
      <c r="NYC66" s="75"/>
      <c r="NYD66" s="75"/>
      <c r="NYE66" s="75"/>
      <c r="NYF66" s="75"/>
      <c r="NYG66" s="75"/>
      <c r="NYH66" s="75"/>
      <c r="NYI66" s="75"/>
      <c r="NYJ66" s="75"/>
      <c r="NYK66" s="75"/>
      <c r="NYL66" s="75"/>
      <c r="NYM66" s="75"/>
      <c r="NYN66" s="75"/>
      <c r="NYO66" s="75"/>
      <c r="NYP66" s="75"/>
      <c r="NYQ66" s="75"/>
      <c r="NYR66" s="75"/>
      <c r="NYS66" s="75"/>
      <c r="NYT66" s="75"/>
      <c r="NYU66" s="75"/>
      <c r="NYV66" s="75"/>
      <c r="NYW66" s="75"/>
      <c r="NYX66" s="75"/>
      <c r="NYY66" s="75"/>
      <c r="NYZ66" s="75"/>
      <c r="NZA66" s="75"/>
      <c r="NZB66" s="75"/>
      <c r="NZC66" s="75"/>
      <c r="NZD66" s="75"/>
      <c r="NZE66" s="75"/>
      <c r="NZF66" s="75"/>
      <c r="NZG66" s="75"/>
      <c r="NZH66" s="75"/>
      <c r="NZI66" s="75"/>
      <c r="NZJ66" s="75"/>
      <c r="NZK66" s="75"/>
      <c r="NZL66" s="75"/>
      <c r="NZM66" s="75"/>
      <c r="NZN66" s="75"/>
      <c r="NZO66" s="75"/>
      <c r="NZP66" s="75"/>
      <c r="NZQ66" s="75"/>
      <c r="NZR66" s="75"/>
      <c r="NZS66" s="75"/>
      <c r="NZT66" s="75"/>
      <c r="NZU66" s="75"/>
      <c r="NZV66" s="75"/>
      <c r="NZW66" s="75"/>
      <c r="NZX66" s="75"/>
      <c r="NZY66" s="75"/>
      <c r="NZZ66" s="75"/>
      <c r="OAA66" s="75"/>
      <c r="OAB66" s="75"/>
      <c r="OAC66" s="75"/>
      <c r="OAD66" s="75"/>
      <c r="OAE66" s="75"/>
      <c r="OAF66" s="75"/>
      <c r="OAG66" s="75"/>
      <c r="OAH66" s="75"/>
      <c r="OAI66" s="75"/>
      <c r="OAJ66" s="75"/>
      <c r="OAK66" s="75"/>
      <c r="OAL66" s="75"/>
      <c r="OAM66" s="75"/>
      <c r="OAN66" s="75"/>
      <c r="OAO66" s="75"/>
      <c r="OAP66" s="75"/>
      <c r="OAQ66" s="75"/>
      <c r="OAR66" s="75"/>
      <c r="OAS66" s="75"/>
      <c r="OAT66" s="75"/>
      <c r="OAU66" s="75"/>
      <c r="OAV66" s="75"/>
      <c r="OAW66" s="75"/>
      <c r="OAX66" s="75"/>
      <c r="OAY66" s="75"/>
      <c r="OAZ66" s="75"/>
      <c r="OBA66" s="75"/>
      <c r="OBB66" s="75"/>
      <c r="OBC66" s="75"/>
      <c r="OBD66" s="75"/>
      <c r="OBE66" s="75"/>
      <c r="OBF66" s="75"/>
      <c r="OBG66" s="75"/>
      <c r="OBH66" s="75"/>
      <c r="OBI66" s="75"/>
      <c r="OBJ66" s="75"/>
      <c r="OBK66" s="75"/>
      <c r="OBL66" s="75"/>
      <c r="OBM66" s="75"/>
      <c r="OBN66" s="75"/>
      <c r="OBO66" s="75"/>
      <c r="OBP66" s="75"/>
      <c r="OBQ66" s="75"/>
      <c r="OBR66" s="75"/>
      <c r="OBS66" s="75"/>
      <c r="OBT66" s="75"/>
      <c r="OBU66" s="75"/>
      <c r="OBV66" s="75"/>
      <c r="OBW66" s="75"/>
      <c r="OBX66" s="75"/>
      <c r="OBY66" s="75"/>
      <c r="OBZ66" s="75"/>
      <c r="OCA66" s="75"/>
      <c r="OCB66" s="75"/>
      <c r="OCC66" s="75"/>
      <c r="OCD66" s="75"/>
      <c r="OCE66" s="75"/>
      <c r="OCF66" s="75"/>
      <c r="OCG66" s="75"/>
      <c r="OCH66" s="75"/>
      <c r="OCI66" s="75"/>
      <c r="OCJ66" s="75"/>
      <c r="OCK66" s="75"/>
      <c r="OCL66" s="75"/>
      <c r="OCM66" s="75"/>
      <c r="OCN66" s="75"/>
      <c r="OCO66" s="75"/>
      <c r="OCP66" s="75"/>
      <c r="OCQ66" s="75"/>
      <c r="OCR66" s="75"/>
      <c r="OCS66" s="75"/>
      <c r="OCT66" s="75"/>
      <c r="OCU66" s="75"/>
      <c r="OCV66" s="75"/>
      <c r="OCW66" s="75"/>
      <c r="OCX66" s="75"/>
      <c r="OCY66" s="75"/>
      <c r="OCZ66" s="75"/>
      <c r="ODA66" s="75"/>
      <c r="ODB66" s="75"/>
      <c r="ODC66" s="75"/>
      <c r="ODD66" s="75"/>
      <c r="ODE66" s="75"/>
      <c r="ODF66" s="75"/>
      <c r="ODG66" s="75"/>
      <c r="ODH66" s="75"/>
      <c r="ODI66" s="75"/>
      <c r="ODJ66" s="75"/>
      <c r="ODK66" s="75"/>
      <c r="ODL66" s="75"/>
      <c r="ODM66" s="75"/>
      <c r="ODN66" s="75"/>
      <c r="ODO66" s="75"/>
      <c r="ODP66" s="75"/>
      <c r="ODQ66" s="75"/>
      <c r="ODR66" s="75"/>
      <c r="ODS66" s="75"/>
      <c r="ODT66" s="75"/>
      <c r="ODU66" s="75"/>
      <c r="ODV66" s="75"/>
      <c r="ODW66" s="75"/>
      <c r="ODX66" s="75"/>
      <c r="ODY66" s="75"/>
      <c r="ODZ66" s="75"/>
      <c r="OEA66" s="75"/>
      <c r="OEB66" s="75"/>
      <c r="OEC66" s="75"/>
      <c r="OED66" s="75"/>
      <c r="OEE66" s="75"/>
      <c r="OEF66" s="75"/>
      <c r="OEG66" s="75"/>
      <c r="OEH66" s="75"/>
      <c r="OEI66" s="75"/>
      <c r="OEJ66" s="75"/>
      <c r="OEK66" s="75"/>
      <c r="OEL66" s="75"/>
      <c r="OEM66" s="75"/>
      <c r="OEN66" s="75"/>
      <c r="OEO66" s="75"/>
      <c r="OEP66" s="75"/>
      <c r="OEQ66" s="75"/>
      <c r="OER66" s="75"/>
      <c r="OES66" s="75"/>
      <c r="OET66" s="75"/>
      <c r="OEU66" s="75"/>
      <c r="OEV66" s="75"/>
      <c r="OEW66" s="75"/>
      <c r="OEX66" s="75"/>
      <c r="OEY66" s="75"/>
      <c r="OEZ66" s="75"/>
      <c r="OFA66" s="75"/>
      <c r="OFB66" s="75"/>
      <c r="OFC66" s="75"/>
      <c r="OFD66" s="75"/>
      <c r="OFE66" s="75"/>
      <c r="OFF66" s="75"/>
      <c r="OFG66" s="75"/>
      <c r="OFH66" s="75"/>
      <c r="OFI66" s="75"/>
      <c r="OFJ66" s="75"/>
      <c r="OFK66" s="75"/>
      <c r="OFL66" s="75"/>
      <c r="OFM66" s="75"/>
      <c r="OFN66" s="75"/>
      <c r="OFO66" s="75"/>
      <c r="OFP66" s="75"/>
      <c r="OFQ66" s="75"/>
      <c r="OFR66" s="75"/>
      <c r="OFS66" s="75"/>
      <c r="OFT66" s="75"/>
      <c r="OFU66" s="75"/>
      <c r="OFV66" s="75"/>
      <c r="OFW66" s="75"/>
      <c r="OFX66" s="75"/>
      <c r="OFY66" s="75"/>
      <c r="OFZ66" s="75"/>
      <c r="OGA66" s="75"/>
      <c r="OGB66" s="75"/>
      <c r="OGC66" s="75"/>
      <c r="OGD66" s="75"/>
      <c r="OGE66" s="75"/>
      <c r="OGF66" s="75"/>
      <c r="OGG66" s="75"/>
      <c r="OGH66" s="75"/>
      <c r="OGI66" s="75"/>
      <c r="OGJ66" s="75"/>
      <c r="OGK66" s="75"/>
      <c r="OGL66" s="75"/>
      <c r="OGM66" s="75"/>
      <c r="OGN66" s="75"/>
      <c r="OGO66" s="75"/>
      <c r="OGP66" s="75"/>
      <c r="OGQ66" s="75"/>
      <c r="OGR66" s="75"/>
      <c r="OGS66" s="75"/>
      <c r="OGT66" s="75"/>
      <c r="OGU66" s="75"/>
      <c r="OGV66" s="75"/>
      <c r="OGW66" s="75"/>
      <c r="OGX66" s="75"/>
      <c r="OGY66" s="75"/>
      <c r="OGZ66" s="75"/>
      <c r="OHA66" s="75"/>
      <c r="OHB66" s="75"/>
      <c r="OHC66" s="75"/>
      <c r="OHD66" s="75"/>
      <c r="OHE66" s="75"/>
      <c r="OHF66" s="75"/>
      <c r="OHG66" s="75"/>
      <c r="OHH66" s="75"/>
      <c r="OHI66" s="75"/>
      <c r="OHJ66" s="75"/>
      <c r="OHK66" s="75"/>
      <c r="OHL66" s="75"/>
      <c r="OHM66" s="75"/>
      <c r="OHN66" s="75"/>
      <c r="OHO66" s="75"/>
      <c r="OHP66" s="75"/>
      <c r="OHQ66" s="75"/>
      <c r="OHR66" s="75"/>
      <c r="OHS66" s="75"/>
      <c r="OHT66" s="75"/>
      <c r="OHU66" s="75"/>
      <c r="OHV66" s="75"/>
      <c r="OHW66" s="75"/>
      <c r="OHX66" s="75"/>
      <c r="OHY66" s="75"/>
      <c r="OHZ66" s="75"/>
      <c r="OIA66" s="75"/>
      <c r="OIB66" s="75"/>
      <c r="OIC66" s="75"/>
      <c r="OID66" s="75"/>
      <c r="OIE66" s="75"/>
      <c r="OIF66" s="75"/>
      <c r="OIG66" s="75"/>
      <c r="OIH66" s="75"/>
      <c r="OII66" s="75"/>
      <c r="OIJ66" s="75"/>
      <c r="OIK66" s="75"/>
      <c r="OIL66" s="75"/>
      <c r="OIM66" s="75"/>
      <c r="OIN66" s="75"/>
      <c r="OIO66" s="75"/>
      <c r="OIP66" s="75"/>
      <c r="OIQ66" s="75"/>
      <c r="OIR66" s="75"/>
      <c r="OIS66" s="75"/>
      <c r="OIT66" s="75"/>
      <c r="OIU66" s="75"/>
      <c r="OIV66" s="75"/>
      <c r="OIW66" s="75"/>
      <c r="OIX66" s="75"/>
      <c r="OIY66" s="75"/>
      <c r="OIZ66" s="75"/>
      <c r="OJA66" s="75"/>
      <c r="OJB66" s="75"/>
      <c r="OJC66" s="75"/>
      <c r="OJD66" s="75"/>
      <c r="OJE66" s="75"/>
      <c r="OJF66" s="75"/>
      <c r="OJG66" s="75"/>
      <c r="OJH66" s="75"/>
      <c r="OJI66" s="75"/>
      <c r="OJJ66" s="75"/>
      <c r="OJK66" s="75"/>
      <c r="OJL66" s="75"/>
      <c r="OJM66" s="75"/>
      <c r="OJN66" s="75"/>
      <c r="OJO66" s="75"/>
      <c r="OJP66" s="75"/>
      <c r="OJQ66" s="75"/>
      <c r="OJR66" s="75"/>
      <c r="OJS66" s="75"/>
      <c r="OJT66" s="75"/>
      <c r="OJU66" s="75"/>
      <c r="OJV66" s="75"/>
      <c r="OJW66" s="75"/>
      <c r="OJX66" s="75"/>
      <c r="OJY66" s="75"/>
      <c r="OJZ66" s="75"/>
      <c r="OKA66" s="75"/>
      <c r="OKB66" s="75"/>
      <c r="OKC66" s="75"/>
      <c r="OKD66" s="75"/>
      <c r="OKE66" s="75"/>
      <c r="OKF66" s="75"/>
      <c r="OKG66" s="75"/>
      <c r="OKH66" s="75"/>
      <c r="OKI66" s="75"/>
      <c r="OKJ66" s="75"/>
      <c r="OKK66" s="75"/>
      <c r="OKL66" s="75"/>
      <c r="OKM66" s="75"/>
      <c r="OKN66" s="75"/>
      <c r="OKO66" s="75"/>
      <c r="OKP66" s="75"/>
      <c r="OKQ66" s="75"/>
      <c r="OKR66" s="75"/>
      <c r="OKS66" s="75"/>
      <c r="OKT66" s="75"/>
      <c r="OKU66" s="75"/>
      <c r="OKV66" s="75"/>
      <c r="OKW66" s="75"/>
      <c r="OKX66" s="75"/>
      <c r="OKY66" s="75"/>
      <c r="OKZ66" s="75"/>
      <c r="OLA66" s="75"/>
      <c r="OLB66" s="75"/>
      <c r="OLC66" s="75"/>
      <c r="OLD66" s="75"/>
      <c r="OLE66" s="75"/>
      <c r="OLF66" s="75"/>
      <c r="OLG66" s="75"/>
      <c r="OLH66" s="75"/>
      <c r="OLI66" s="75"/>
      <c r="OLJ66" s="75"/>
      <c r="OLK66" s="75"/>
      <c r="OLL66" s="75"/>
      <c r="OLM66" s="75"/>
      <c r="OLN66" s="75"/>
      <c r="OLO66" s="75"/>
      <c r="OLP66" s="75"/>
      <c r="OLQ66" s="75"/>
      <c r="OLR66" s="75"/>
      <c r="OLS66" s="75"/>
      <c r="OLT66" s="75"/>
      <c r="OLU66" s="75"/>
      <c r="OLV66" s="75"/>
      <c r="OLW66" s="75"/>
      <c r="OLX66" s="75"/>
      <c r="OLY66" s="75"/>
      <c r="OLZ66" s="75"/>
      <c r="OMA66" s="75"/>
      <c r="OMB66" s="75"/>
      <c r="OMC66" s="75"/>
      <c r="OMD66" s="75"/>
      <c r="OME66" s="75"/>
      <c r="OMF66" s="75"/>
      <c r="OMG66" s="75"/>
      <c r="OMH66" s="75"/>
      <c r="OMI66" s="75"/>
      <c r="OMJ66" s="75"/>
      <c r="OMK66" s="75"/>
      <c r="OML66" s="75"/>
      <c r="OMM66" s="75"/>
      <c r="OMN66" s="75"/>
      <c r="OMO66" s="75"/>
      <c r="OMP66" s="75"/>
      <c r="OMQ66" s="75"/>
      <c r="OMR66" s="75"/>
      <c r="OMS66" s="75"/>
      <c r="OMT66" s="75"/>
      <c r="OMU66" s="75"/>
      <c r="OMV66" s="75"/>
      <c r="OMW66" s="75"/>
      <c r="OMX66" s="75"/>
      <c r="OMY66" s="75"/>
      <c r="OMZ66" s="75"/>
      <c r="ONA66" s="75"/>
      <c r="ONB66" s="75"/>
      <c r="ONC66" s="75"/>
      <c r="OND66" s="75"/>
      <c r="ONE66" s="75"/>
      <c r="ONF66" s="75"/>
      <c r="ONG66" s="75"/>
      <c r="ONH66" s="75"/>
      <c r="ONI66" s="75"/>
      <c r="ONJ66" s="75"/>
      <c r="ONK66" s="75"/>
      <c r="ONL66" s="75"/>
      <c r="ONM66" s="75"/>
      <c r="ONN66" s="75"/>
      <c r="ONO66" s="75"/>
      <c r="ONP66" s="75"/>
      <c r="ONQ66" s="75"/>
      <c r="ONR66" s="75"/>
      <c r="ONS66" s="75"/>
      <c r="ONT66" s="75"/>
      <c r="ONU66" s="75"/>
      <c r="ONV66" s="75"/>
      <c r="ONW66" s="75"/>
      <c r="ONX66" s="75"/>
      <c r="ONY66" s="75"/>
      <c r="ONZ66" s="75"/>
      <c r="OOA66" s="75"/>
      <c r="OOB66" s="75"/>
      <c r="OOC66" s="75"/>
      <c r="OOD66" s="75"/>
      <c r="OOE66" s="75"/>
      <c r="OOF66" s="75"/>
      <c r="OOG66" s="75"/>
      <c r="OOH66" s="75"/>
      <c r="OOI66" s="75"/>
      <c r="OOJ66" s="75"/>
      <c r="OOK66" s="75"/>
      <c r="OOL66" s="75"/>
      <c r="OOM66" s="75"/>
      <c r="OON66" s="75"/>
      <c r="OOO66" s="75"/>
      <c r="OOP66" s="75"/>
      <c r="OOQ66" s="75"/>
      <c r="OOR66" s="75"/>
      <c r="OOS66" s="75"/>
      <c r="OOT66" s="75"/>
      <c r="OOU66" s="75"/>
      <c r="OOV66" s="75"/>
      <c r="OOW66" s="75"/>
      <c r="OOX66" s="75"/>
      <c r="OOY66" s="75"/>
      <c r="OOZ66" s="75"/>
      <c r="OPA66" s="75"/>
      <c r="OPB66" s="75"/>
      <c r="OPC66" s="75"/>
      <c r="OPD66" s="75"/>
      <c r="OPE66" s="75"/>
      <c r="OPF66" s="75"/>
      <c r="OPG66" s="75"/>
      <c r="OPH66" s="75"/>
      <c r="OPI66" s="75"/>
      <c r="OPJ66" s="75"/>
      <c r="OPK66" s="75"/>
      <c r="OPL66" s="75"/>
      <c r="OPM66" s="75"/>
      <c r="OPN66" s="75"/>
      <c r="OPO66" s="75"/>
      <c r="OPP66" s="75"/>
      <c r="OPQ66" s="75"/>
      <c r="OPR66" s="75"/>
      <c r="OPS66" s="75"/>
      <c r="OPT66" s="75"/>
      <c r="OPU66" s="75"/>
      <c r="OPV66" s="75"/>
      <c r="OPW66" s="75"/>
      <c r="OPX66" s="75"/>
      <c r="OPY66" s="75"/>
      <c r="OPZ66" s="75"/>
      <c r="OQA66" s="75"/>
      <c r="OQB66" s="75"/>
      <c r="OQC66" s="75"/>
      <c r="OQD66" s="75"/>
      <c r="OQE66" s="75"/>
      <c r="OQF66" s="75"/>
      <c r="OQG66" s="75"/>
      <c r="OQH66" s="75"/>
      <c r="OQI66" s="75"/>
      <c r="OQJ66" s="75"/>
      <c r="OQK66" s="75"/>
      <c r="OQL66" s="75"/>
      <c r="OQM66" s="75"/>
      <c r="OQN66" s="75"/>
      <c r="OQO66" s="75"/>
      <c r="OQP66" s="75"/>
      <c r="OQQ66" s="75"/>
      <c r="OQR66" s="75"/>
      <c r="OQS66" s="75"/>
      <c r="OQT66" s="75"/>
      <c r="OQU66" s="75"/>
      <c r="OQV66" s="75"/>
      <c r="OQW66" s="75"/>
      <c r="OQX66" s="75"/>
      <c r="OQY66" s="75"/>
      <c r="OQZ66" s="75"/>
      <c r="ORA66" s="75"/>
      <c r="ORB66" s="75"/>
      <c r="ORC66" s="75"/>
      <c r="ORD66" s="75"/>
      <c r="ORE66" s="75"/>
      <c r="ORF66" s="75"/>
      <c r="ORG66" s="75"/>
      <c r="ORH66" s="75"/>
      <c r="ORI66" s="75"/>
      <c r="ORJ66" s="75"/>
      <c r="ORK66" s="75"/>
      <c r="ORL66" s="75"/>
      <c r="ORM66" s="75"/>
      <c r="ORN66" s="75"/>
      <c r="ORO66" s="75"/>
      <c r="ORP66" s="75"/>
      <c r="ORQ66" s="75"/>
      <c r="ORR66" s="75"/>
      <c r="ORS66" s="75"/>
      <c r="ORT66" s="75"/>
      <c r="ORU66" s="75"/>
      <c r="ORV66" s="75"/>
      <c r="ORW66" s="75"/>
      <c r="ORX66" s="75"/>
      <c r="ORY66" s="75"/>
      <c r="ORZ66" s="75"/>
      <c r="OSA66" s="75"/>
      <c r="OSB66" s="75"/>
      <c r="OSC66" s="75"/>
      <c r="OSD66" s="75"/>
      <c r="OSE66" s="75"/>
      <c r="OSF66" s="75"/>
      <c r="OSG66" s="75"/>
      <c r="OSH66" s="75"/>
      <c r="OSI66" s="75"/>
      <c r="OSJ66" s="75"/>
      <c r="OSK66" s="75"/>
      <c r="OSL66" s="75"/>
      <c r="OSM66" s="75"/>
      <c r="OSN66" s="75"/>
      <c r="OSO66" s="75"/>
      <c r="OSP66" s="75"/>
      <c r="OSQ66" s="75"/>
      <c r="OSR66" s="75"/>
      <c r="OSS66" s="75"/>
      <c r="OST66" s="75"/>
      <c r="OSU66" s="75"/>
      <c r="OSV66" s="75"/>
      <c r="OSW66" s="75"/>
      <c r="OSX66" s="75"/>
      <c r="OSY66" s="75"/>
      <c r="OSZ66" s="75"/>
      <c r="OTA66" s="75"/>
      <c r="OTB66" s="75"/>
      <c r="OTC66" s="75"/>
      <c r="OTD66" s="75"/>
      <c r="OTE66" s="75"/>
      <c r="OTF66" s="75"/>
      <c r="OTG66" s="75"/>
      <c r="OTH66" s="75"/>
      <c r="OTI66" s="75"/>
      <c r="OTJ66" s="75"/>
      <c r="OTK66" s="75"/>
      <c r="OTL66" s="75"/>
      <c r="OTM66" s="75"/>
      <c r="OTN66" s="75"/>
      <c r="OTO66" s="75"/>
      <c r="OTP66" s="75"/>
      <c r="OTQ66" s="75"/>
      <c r="OTR66" s="75"/>
      <c r="OTS66" s="75"/>
      <c r="OTT66" s="75"/>
      <c r="OTU66" s="75"/>
      <c r="OTV66" s="75"/>
      <c r="OTW66" s="75"/>
      <c r="OTX66" s="75"/>
      <c r="OTY66" s="75"/>
      <c r="OTZ66" s="75"/>
      <c r="OUA66" s="75"/>
      <c r="OUB66" s="75"/>
      <c r="OUC66" s="75"/>
      <c r="OUD66" s="75"/>
      <c r="OUE66" s="75"/>
      <c r="OUF66" s="75"/>
      <c r="OUG66" s="75"/>
      <c r="OUH66" s="75"/>
      <c r="OUI66" s="75"/>
      <c r="OUJ66" s="75"/>
      <c r="OUK66" s="75"/>
      <c r="OUL66" s="75"/>
      <c r="OUM66" s="75"/>
      <c r="OUN66" s="75"/>
      <c r="OUO66" s="75"/>
      <c r="OUP66" s="75"/>
      <c r="OUQ66" s="75"/>
      <c r="OUR66" s="75"/>
      <c r="OUS66" s="75"/>
      <c r="OUT66" s="75"/>
      <c r="OUU66" s="75"/>
      <c r="OUV66" s="75"/>
      <c r="OUW66" s="75"/>
      <c r="OUX66" s="75"/>
      <c r="OUY66" s="75"/>
      <c r="OUZ66" s="75"/>
      <c r="OVA66" s="75"/>
      <c r="OVB66" s="75"/>
      <c r="OVC66" s="75"/>
      <c r="OVD66" s="75"/>
      <c r="OVE66" s="75"/>
      <c r="OVF66" s="75"/>
      <c r="OVG66" s="75"/>
      <c r="OVH66" s="75"/>
      <c r="OVI66" s="75"/>
      <c r="OVJ66" s="75"/>
      <c r="OVK66" s="75"/>
      <c r="OVL66" s="75"/>
      <c r="OVM66" s="75"/>
      <c r="OVN66" s="75"/>
      <c r="OVO66" s="75"/>
      <c r="OVP66" s="75"/>
      <c r="OVQ66" s="75"/>
      <c r="OVR66" s="75"/>
      <c r="OVS66" s="75"/>
      <c r="OVT66" s="75"/>
      <c r="OVU66" s="75"/>
      <c r="OVV66" s="75"/>
      <c r="OVW66" s="75"/>
      <c r="OVX66" s="75"/>
      <c r="OVY66" s="75"/>
      <c r="OVZ66" s="75"/>
      <c r="OWA66" s="75"/>
      <c r="OWB66" s="75"/>
      <c r="OWC66" s="75"/>
      <c r="OWD66" s="75"/>
      <c r="OWE66" s="75"/>
      <c r="OWF66" s="75"/>
      <c r="OWG66" s="75"/>
      <c r="OWH66" s="75"/>
      <c r="OWI66" s="75"/>
      <c r="OWJ66" s="75"/>
      <c r="OWK66" s="75"/>
      <c r="OWL66" s="75"/>
      <c r="OWM66" s="75"/>
      <c r="OWN66" s="75"/>
      <c r="OWO66" s="75"/>
      <c r="OWP66" s="75"/>
      <c r="OWQ66" s="75"/>
      <c r="OWR66" s="75"/>
      <c r="OWS66" s="75"/>
      <c r="OWT66" s="75"/>
      <c r="OWU66" s="75"/>
      <c r="OWV66" s="75"/>
      <c r="OWW66" s="75"/>
      <c r="OWX66" s="75"/>
      <c r="OWY66" s="75"/>
      <c r="OWZ66" s="75"/>
      <c r="OXA66" s="75"/>
      <c r="OXB66" s="75"/>
      <c r="OXC66" s="75"/>
      <c r="OXD66" s="75"/>
      <c r="OXE66" s="75"/>
      <c r="OXF66" s="75"/>
      <c r="OXG66" s="75"/>
      <c r="OXH66" s="75"/>
      <c r="OXI66" s="75"/>
      <c r="OXJ66" s="75"/>
      <c r="OXK66" s="75"/>
      <c r="OXL66" s="75"/>
      <c r="OXM66" s="75"/>
      <c r="OXN66" s="75"/>
      <c r="OXO66" s="75"/>
      <c r="OXP66" s="75"/>
      <c r="OXQ66" s="75"/>
      <c r="OXR66" s="75"/>
      <c r="OXS66" s="75"/>
      <c r="OXT66" s="75"/>
      <c r="OXU66" s="75"/>
      <c r="OXV66" s="75"/>
      <c r="OXW66" s="75"/>
      <c r="OXX66" s="75"/>
      <c r="OXY66" s="75"/>
      <c r="OXZ66" s="75"/>
      <c r="OYA66" s="75"/>
      <c r="OYB66" s="75"/>
      <c r="OYC66" s="75"/>
      <c r="OYD66" s="75"/>
      <c r="OYE66" s="75"/>
      <c r="OYF66" s="75"/>
      <c r="OYG66" s="75"/>
      <c r="OYH66" s="75"/>
      <c r="OYI66" s="75"/>
      <c r="OYJ66" s="75"/>
      <c r="OYK66" s="75"/>
      <c r="OYL66" s="75"/>
      <c r="OYM66" s="75"/>
      <c r="OYN66" s="75"/>
      <c r="OYO66" s="75"/>
      <c r="OYP66" s="75"/>
      <c r="OYQ66" s="75"/>
      <c r="OYR66" s="75"/>
      <c r="OYS66" s="75"/>
      <c r="OYT66" s="75"/>
      <c r="OYU66" s="75"/>
      <c r="OYV66" s="75"/>
      <c r="OYW66" s="75"/>
      <c r="OYX66" s="75"/>
      <c r="OYY66" s="75"/>
      <c r="OYZ66" s="75"/>
      <c r="OZA66" s="75"/>
      <c r="OZB66" s="75"/>
      <c r="OZC66" s="75"/>
      <c r="OZD66" s="75"/>
      <c r="OZE66" s="75"/>
      <c r="OZF66" s="75"/>
      <c r="OZG66" s="75"/>
      <c r="OZH66" s="75"/>
      <c r="OZI66" s="75"/>
      <c r="OZJ66" s="75"/>
      <c r="OZK66" s="75"/>
      <c r="OZL66" s="75"/>
      <c r="OZM66" s="75"/>
      <c r="OZN66" s="75"/>
      <c r="OZO66" s="75"/>
      <c r="OZP66" s="75"/>
      <c r="OZQ66" s="75"/>
      <c r="OZR66" s="75"/>
      <c r="OZS66" s="75"/>
      <c r="OZT66" s="75"/>
      <c r="OZU66" s="75"/>
      <c r="OZV66" s="75"/>
      <c r="OZW66" s="75"/>
      <c r="OZX66" s="75"/>
      <c r="OZY66" s="75"/>
      <c r="OZZ66" s="75"/>
      <c r="PAA66" s="75"/>
      <c r="PAB66" s="75"/>
      <c r="PAC66" s="75"/>
      <c r="PAD66" s="75"/>
      <c r="PAE66" s="75"/>
      <c r="PAF66" s="75"/>
      <c r="PAG66" s="75"/>
      <c r="PAH66" s="75"/>
      <c r="PAI66" s="75"/>
      <c r="PAJ66" s="75"/>
      <c r="PAK66" s="75"/>
      <c r="PAL66" s="75"/>
      <c r="PAM66" s="75"/>
      <c r="PAN66" s="75"/>
      <c r="PAO66" s="75"/>
      <c r="PAP66" s="75"/>
      <c r="PAQ66" s="75"/>
      <c r="PAR66" s="75"/>
      <c r="PAS66" s="75"/>
      <c r="PAT66" s="75"/>
      <c r="PAU66" s="75"/>
      <c r="PAV66" s="75"/>
      <c r="PAW66" s="75"/>
      <c r="PAX66" s="75"/>
      <c r="PAY66" s="75"/>
      <c r="PAZ66" s="75"/>
      <c r="PBA66" s="75"/>
      <c r="PBB66" s="75"/>
      <c r="PBC66" s="75"/>
      <c r="PBD66" s="75"/>
      <c r="PBE66" s="75"/>
      <c r="PBF66" s="75"/>
      <c r="PBG66" s="75"/>
      <c r="PBH66" s="75"/>
      <c r="PBI66" s="75"/>
      <c r="PBJ66" s="75"/>
      <c r="PBK66" s="75"/>
      <c r="PBL66" s="75"/>
      <c r="PBM66" s="75"/>
      <c r="PBN66" s="75"/>
      <c r="PBO66" s="75"/>
      <c r="PBP66" s="75"/>
      <c r="PBQ66" s="75"/>
      <c r="PBR66" s="75"/>
      <c r="PBS66" s="75"/>
      <c r="PBT66" s="75"/>
      <c r="PBU66" s="75"/>
      <c r="PBV66" s="75"/>
      <c r="PBW66" s="75"/>
      <c r="PBX66" s="75"/>
      <c r="PBY66" s="75"/>
      <c r="PBZ66" s="75"/>
      <c r="PCA66" s="75"/>
      <c r="PCB66" s="75"/>
      <c r="PCC66" s="75"/>
      <c r="PCD66" s="75"/>
      <c r="PCE66" s="75"/>
      <c r="PCF66" s="75"/>
      <c r="PCG66" s="75"/>
      <c r="PCH66" s="75"/>
      <c r="PCI66" s="75"/>
      <c r="PCJ66" s="75"/>
      <c r="PCK66" s="75"/>
      <c r="PCL66" s="75"/>
      <c r="PCM66" s="75"/>
      <c r="PCN66" s="75"/>
      <c r="PCO66" s="75"/>
      <c r="PCP66" s="75"/>
      <c r="PCQ66" s="75"/>
      <c r="PCR66" s="75"/>
      <c r="PCS66" s="75"/>
      <c r="PCT66" s="75"/>
      <c r="PCU66" s="75"/>
      <c r="PCV66" s="75"/>
      <c r="PCW66" s="75"/>
      <c r="PCX66" s="75"/>
      <c r="PCY66" s="75"/>
      <c r="PCZ66" s="75"/>
      <c r="PDA66" s="75"/>
      <c r="PDB66" s="75"/>
      <c r="PDC66" s="75"/>
      <c r="PDD66" s="75"/>
      <c r="PDE66" s="75"/>
      <c r="PDF66" s="75"/>
      <c r="PDG66" s="75"/>
      <c r="PDH66" s="75"/>
      <c r="PDI66" s="75"/>
      <c r="PDJ66" s="75"/>
      <c r="PDK66" s="75"/>
      <c r="PDL66" s="75"/>
      <c r="PDM66" s="75"/>
      <c r="PDN66" s="75"/>
      <c r="PDO66" s="75"/>
      <c r="PDP66" s="75"/>
      <c r="PDQ66" s="75"/>
      <c r="PDR66" s="75"/>
      <c r="PDS66" s="75"/>
      <c r="PDT66" s="75"/>
      <c r="PDU66" s="75"/>
      <c r="PDV66" s="75"/>
      <c r="PDW66" s="75"/>
      <c r="PDX66" s="75"/>
      <c r="PDY66" s="75"/>
      <c r="PDZ66" s="75"/>
      <c r="PEA66" s="75"/>
      <c r="PEB66" s="75"/>
      <c r="PEC66" s="75"/>
      <c r="PED66" s="75"/>
      <c r="PEE66" s="75"/>
      <c r="PEF66" s="75"/>
      <c r="PEG66" s="75"/>
      <c r="PEH66" s="75"/>
      <c r="PEI66" s="75"/>
      <c r="PEJ66" s="75"/>
      <c r="PEK66" s="75"/>
      <c r="PEL66" s="75"/>
      <c r="PEM66" s="75"/>
      <c r="PEN66" s="75"/>
      <c r="PEO66" s="75"/>
      <c r="PEP66" s="75"/>
      <c r="PEQ66" s="75"/>
      <c r="PER66" s="75"/>
      <c r="PES66" s="75"/>
      <c r="PET66" s="75"/>
      <c r="PEU66" s="75"/>
      <c r="PEV66" s="75"/>
      <c r="PEW66" s="75"/>
      <c r="PEX66" s="75"/>
      <c r="PEY66" s="75"/>
      <c r="PEZ66" s="75"/>
      <c r="PFA66" s="75"/>
      <c r="PFB66" s="75"/>
      <c r="PFC66" s="75"/>
      <c r="PFD66" s="75"/>
      <c r="PFE66" s="75"/>
      <c r="PFF66" s="75"/>
      <c r="PFG66" s="75"/>
      <c r="PFH66" s="75"/>
      <c r="PFI66" s="75"/>
      <c r="PFJ66" s="75"/>
      <c r="PFK66" s="75"/>
      <c r="PFL66" s="75"/>
      <c r="PFM66" s="75"/>
      <c r="PFN66" s="75"/>
      <c r="PFO66" s="75"/>
      <c r="PFP66" s="75"/>
      <c r="PFQ66" s="75"/>
      <c r="PFR66" s="75"/>
      <c r="PFS66" s="75"/>
      <c r="PFT66" s="75"/>
      <c r="PFU66" s="75"/>
      <c r="PFV66" s="75"/>
      <c r="PFW66" s="75"/>
      <c r="PFX66" s="75"/>
      <c r="PFY66" s="75"/>
      <c r="PFZ66" s="75"/>
      <c r="PGA66" s="75"/>
      <c r="PGB66" s="75"/>
      <c r="PGC66" s="75"/>
      <c r="PGD66" s="75"/>
      <c r="PGE66" s="75"/>
      <c r="PGF66" s="75"/>
      <c r="PGG66" s="75"/>
      <c r="PGH66" s="75"/>
      <c r="PGI66" s="75"/>
      <c r="PGJ66" s="75"/>
      <c r="PGK66" s="75"/>
      <c r="PGL66" s="75"/>
      <c r="PGM66" s="75"/>
      <c r="PGN66" s="75"/>
      <c r="PGO66" s="75"/>
      <c r="PGP66" s="75"/>
      <c r="PGQ66" s="75"/>
      <c r="PGR66" s="75"/>
      <c r="PGS66" s="75"/>
      <c r="PGT66" s="75"/>
      <c r="PGU66" s="75"/>
      <c r="PGV66" s="75"/>
      <c r="PGW66" s="75"/>
      <c r="PGX66" s="75"/>
      <c r="PGY66" s="75"/>
      <c r="PGZ66" s="75"/>
      <c r="PHA66" s="75"/>
      <c r="PHB66" s="75"/>
      <c r="PHC66" s="75"/>
      <c r="PHD66" s="75"/>
      <c r="PHE66" s="75"/>
      <c r="PHF66" s="75"/>
      <c r="PHG66" s="75"/>
      <c r="PHH66" s="75"/>
      <c r="PHI66" s="75"/>
      <c r="PHJ66" s="75"/>
      <c r="PHK66" s="75"/>
      <c r="PHL66" s="75"/>
      <c r="PHM66" s="75"/>
      <c r="PHN66" s="75"/>
      <c r="PHO66" s="75"/>
      <c r="PHP66" s="75"/>
      <c r="PHQ66" s="75"/>
      <c r="PHR66" s="75"/>
      <c r="PHS66" s="75"/>
      <c r="PHT66" s="75"/>
      <c r="PHU66" s="75"/>
      <c r="PHV66" s="75"/>
      <c r="PHW66" s="75"/>
      <c r="PHX66" s="75"/>
      <c r="PHY66" s="75"/>
      <c r="PHZ66" s="75"/>
      <c r="PIA66" s="75"/>
      <c r="PIB66" s="75"/>
      <c r="PIC66" s="75"/>
      <c r="PID66" s="75"/>
      <c r="PIE66" s="75"/>
      <c r="PIF66" s="75"/>
      <c r="PIG66" s="75"/>
      <c r="PIH66" s="75"/>
      <c r="PII66" s="75"/>
      <c r="PIJ66" s="75"/>
      <c r="PIK66" s="75"/>
      <c r="PIL66" s="75"/>
      <c r="PIM66" s="75"/>
      <c r="PIN66" s="75"/>
      <c r="PIO66" s="75"/>
      <c r="PIP66" s="75"/>
      <c r="PIQ66" s="75"/>
      <c r="PIR66" s="75"/>
      <c r="PIS66" s="75"/>
      <c r="PIT66" s="75"/>
      <c r="PIU66" s="75"/>
      <c r="PIV66" s="75"/>
      <c r="PIW66" s="75"/>
      <c r="PIX66" s="75"/>
      <c r="PIY66" s="75"/>
      <c r="PIZ66" s="75"/>
      <c r="PJA66" s="75"/>
      <c r="PJB66" s="75"/>
      <c r="PJC66" s="75"/>
      <c r="PJD66" s="75"/>
      <c r="PJE66" s="75"/>
      <c r="PJF66" s="75"/>
      <c r="PJG66" s="75"/>
      <c r="PJH66" s="75"/>
      <c r="PJI66" s="75"/>
      <c r="PJJ66" s="75"/>
      <c r="PJK66" s="75"/>
      <c r="PJL66" s="75"/>
      <c r="PJM66" s="75"/>
      <c r="PJN66" s="75"/>
      <c r="PJO66" s="75"/>
      <c r="PJP66" s="75"/>
      <c r="PJQ66" s="75"/>
      <c r="PJR66" s="75"/>
      <c r="PJS66" s="75"/>
      <c r="PJT66" s="75"/>
      <c r="PJU66" s="75"/>
      <c r="PJV66" s="75"/>
      <c r="PJW66" s="75"/>
      <c r="PJX66" s="75"/>
      <c r="PJY66" s="75"/>
      <c r="PJZ66" s="75"/>
      <c r="PKA66" s="75"/>
      <c r="PKB66" s="75"/>
      <c r="PKC66" s="75"/>
      <c r="PKD66" s="75"/>
      <c r="PKE66" s="75"/>
      <c r="PKF66" s="75"/>
      <c r="PKG66" s="75"/>
      <c r="PKH66" s="75"/>
      <c r="PKI66" s="75"/>
      <c r="PKJ66" s="75"/>
      <c r="PKK66" s="75"/>
      <c r="PKL66" s="75"/>
      <c r="PKM66" s="75"/>
      <c r="PKN66" s="75"/>
      <c r="PKO66" s="75"/>
      <c r="PKP66" s="75"/>
      <c r="PKQ66" s="75"/>
      <c r="PKR66" s="75"/>
      <c r="PKS66" s="75"/>
      <c r="PKT66" s="75"/>
      <c r="PKU66" s="75"/>
      <c r="PKV66" s="75"/>
      <c r="PKW66" s="75"/>
      <c r="PKX66" s="75"/>
      <c r="PKY66" s="75"/>
      <c r="PKZ66" s="75"/>
      <c r="PLA66" s="75"/>
      <c r="PLB66" s="75"/>
      <c r="PLC66" s="75"/>
      <c r="PLD66" s="75"/>
      <c r="PLE66" s="75"/>
      <c r="PLF66" s="75"/>
      <c r="PLG66" s="75"/>
      <c r="PLH66" s="75"/>
      <c r="PLI66" s="75"/>
      <c r="PLJ66" s="75"/>
      <c r="PLK66" s="75"/>
      <c r="PLL66" s="75"/>
      <c r="PLM66" s="75"/>
      <c r="PLN66" s="75"/>
      <c r="PLO66" s="75"/>
      <c r="PLP66" s="75"/>
      <c r="PLQ66" s="75"/>
      <c r="PLR66" s="75"/>
      <c r="PLS66" s="75"/>
      <c r="PLT66" s="75"/>
      <c r="PLU66" s="75"/>
      <c r="PLV66" s="75"/>
      <c r="PLW66" s="75"/>
      <c r="PLX66" s="75"/>
      <c r="PLY66" s="75"/>
      <c r="PLZ66" s="75"/>
      <c r="PMA66" s="75"/>
      <c r="PMB66" s="75"/>
      <c r="PMC66" s="75"/>
      <c r="PMD66" s="75"/>
      <c r="PME66" s="75"/>
      <c r="PMF66" s="75"/>
      <c r="PMG66" s="75"/>
      <c r="PMH66" s="75"/>
      <c r="PMI66" s="75"/>
      <c r="PMJ66" s="75"/>
      <c r="PMK66" s="75"/>
      <c r="PML66" s="75"/>
      <c r="PMM66" s="75"/>
      <c r="PMN66" s="75"/>
      <c r="PMO66" s="75"/>
      <c r="PMP66" s="75"/>
      <c r="PMQ66" s="75"/>
      <c r="PMR66" s="75"/>
      <c r="PMS66" s="75"/>
      <c r="PMT66" s="75"/>
      <c r="PMU66" s="75"/>
      <c r="PMV66" s="75"/>
      <c r="PMW66" s="75"/>
      <c r="PMX66" s="75"/>
      <c r="PMY66" s="75"/>
      <c r="PMZ66" s="75"/>
      <c r="PNA66" s="75"/>
      <c r="PNB66" s="75"/>
      <c r="PNC66" s="75"/>
      <c r="PND66" s="75"/>
      <c r="PNE66" s="75"/>
      <c r="PNF66" s="75"/>
      <c r="PNG66" s="75"/>
      <c r="PNH66" s="75"/>
      <c r="PNI66" s="75"/>
      <c r="PNJ66" s="75"/>
      <c r="PNK66" s="75"/>
      <c r="PNL66" s="75"/>
      <c r="PNM66" s="75"/>
      <c r="PNN66" s="75"/>
      <c r="PNO66" s="75"/>
      <c r="PNP66" s="75"/>
      <c r="PNQ66" s="75"/>
      <c r="PNR66" s="75"/>
      <c r="PNS66" s="75"/>
      <c r="PNT66" s="75"/>
      <c r="PNU66" s="75"/>
      <c r="PNV66" s="75"/>
      <c r="PNW66" s="75"/>
      <c r="PNX66" s="75"/>
      <c r="PNY66" s="75"/>
      <c r="PNZ66" s="75"/>
      <c r="POA66" s="75"/>
      <c r="POB66" s="75"/>
      <c r="POC66" s="75"/>
      <c r="POD66" s="75"/>
      <c r="POE66" s="75"/>
      <c r="POF66" s="75"/>
      <c r="POG66" s="75"/>
      <c r="POH66" s="75"/>
      <c r="POI66" s="75"/>
      <c r="POJ66" s="75"/>
      <c r="POK66" s="75"/>
      <c r="POL66" s="75"/>
      <c r="POM66" s="75"/>
      <c r="PON66" s="75"/>
      <c r="POO66" s="75"/>
      <c r="POP66" s="75"/>
      <c r="POQ66" s="75"/>
      <c r="POR66" s="75"/>
      <c r="POS66" s="75"/>
      <c r="POT66" s="75"/>
      <c r="POU66" s="75"/>
      <c r="POV66" s="75"/>
      <c r="POW66" s="75"/>
      <c r="POX66" s="75"/>
      <c r="POY66" s="75"/>
      <c r="POZ66" s="75"/>
      <c r="PPA66" s="75"/>
      <c r="PPB66" s="75"/>
      <c r="PPC66" s="75"/>
      <c r="PPD66" s="75"/>
      <c r="PPE66" s="75"/>
      <c r="PPF66" s="75"/>
      <c r="PPG66" s="75"/>
      <c r="PPH66" s="75"/>
      <c r="PPI66" s="75"/>
      <c r="PPJ66" s="75"/>
      <c r="PPK66" s="75"/>
      <c r="PPL66" s="75"/>
      <c r="PPM66" s="75"/>
      <c r="PPN66" s="75"/>
      <c r="PPO66" s="75"/>
      <c r="PPP66" s="75"/>
      <c r="PPQ66" s="75"/>
      <c r="PPR66" s="75"/>
      <c r="PPS66" s="75"/>
      <c r="PPT66" s="75"/>
      <c r="PPU66" s="75"/>
      <c r="PPV66" s="75"/>
      <c r="PPW66" s="75"/>
      <c r="PPX66" s="75"/>
      <c r="PPY66" s="75"/>
      <c r="PPZ66" s="75"/>
      <c r="PQA66" s="75"/>
      <c r="PQB66" s="75"/>
      <c r="PQC66" s="75"/>
      <c r="PQD66" s="75"/>
      <c r="PQE66" s="75"/>
      <c r="PQF66" s="75"/>
      <c r="PQG66" s="75"/>
      <c r="PQH66" s="75"/>
      <c r="PQI66" s="75"/>
      <c r="PQJ66" s="75"/>
      <c r="PQK66" s="75"/>
      <c r="PQL66" s="75"/>
      <c r="PQM66" s="75"/>
      <c r="PQN66" s="75"/>
      <c r="PQO66" s="75"/>
      <c r="PQP66" s="75"/>
      <c r="PQQ66" s="75"/>
      <c r="PQR66" s="75"/>
      <c r="PQS66" s="75"/>
      <c r="PQT66" s="75"/>
      <c r="PQU66" s="75"/>
      <c r="PQV66" s="75"/>
      <c r="PQW66" s="75"/>
      <c r="PQX66" s="75"/>
      <c r="PQY66" s="75"/>
      <c r="PQZ66" s="75"/>
      <c r="PRA66" s="75"/>
      <c r="PRB66" s="75"/>
      <c r="PRC66" s="75"/>
      <c r="PRD66" s="75"/>
      <c r="PRE66" s="75"/>
      <c r="PRF66" s="75"/>
      <c r="PRG66" s="75"/>
      <c r="PRH66" s="75"/>
      <c r="PRI66" s="75"/>
      <c r="PRJ66" s="75"/>
      <c r="PRK66" s="75"/>
      <c r="PRL66" s="75"/>
      <c r="PRM66" s="75"/>
      <c r="PRN66" s="75"/>
      <c r="PRO66" s="75"/>
      <c r="PRP66" s="75"/>
      <c r="PRQ66" s="75"/>
      <c r="PRR66" s="75"/>
      <c r="PRS66" s="75"/>
      <c r="PRT66" s="75"/>
      <c r="PRU66" s="75"/>
      <c r="PRV66" s="75"/>
      <c r="PRW66" s="75"/>
      <c r="PRX66" s="75"/>
      <c r="PRY66" s="75"/>
      <c r="PRZ66" s="75"/>
      <c r="PSA66" s="75"/>
      <c r="PSB66" s="75"/>
      <c r="PSC66" s="75"/>
      <c r="PSD66" s="75"/>
      <c r="PSE66" s="75"/>
      <c r="PSF66" s="75"/>
      <c r="PSG66" s="75"/>
      <c r="PSH66" s="75"/>
      <c r="PSI66" s="75"/>
      <c r="PSJ66" s="75"/>
      <c r="PSK66" s="75"/>
      <c r="PSL66" s="75"/>
      <c r="PSM66" s="75"/>
      <c r="PSN66" s="75"/>
      <c r="PSO66" s="75"/>
      <c r="PSP66" s="75"/>
      <c r="PSQ66" s="75"/>
      <c r="PSR66" s="75"/>
      <c r="PSS66" s="75"/>
      <c r="PST66" s="75"/>
      <c r="PSU66" s="75"/>
      <c r="PSV66" s="75"/>
      <c r="PSW66" s="75"/>
      <c r="PSX66" s="75"/>
      <c r="PSY66" s="75"/>
      <c r="PSZ66" s="75"/>
      <c r="PTA66" s="75"/>
      <c r="PTB66" s="75"/>
      <c r="PTC66" s="75"/>
      <c r="PTD66" s="75"/>
      <c r="PTE66" s="75"/>
      <c r="PTF66" s="75"/>
      <c r="PTG66" s="75"/>
      <c r="PTH66" s="75"/>
      <c r="PTI66" s="75"/>
      <c r="PTJ66" s="75"/>
      <c r="PTK66" s="75"/>
      <c r="PTL66" s="75"/>
      <c r="PTM66" s="75"/>
      <c r="PTN66" s="75"/>
      <c r="PTO66" s="75"/>
      <c r="PTP66" s="75"/>
      <c r="PTQ66" s="75"/>
      <c r="PTR66" s="75"/>
      <c r="PTS66" s="75"/>
      <c r="PTT66" s="75"/>
      <c r="PTU66" s="75"/>
      <c r="PTV66" s="75"/>
      <c r="PTW66" s="75"/>
      <c r="PTX66" s="75"/>
      <c r="PTY66" s="75"/>
      <c r="PTZ66" s="75"/>
      <c r="PUA66" s="75"/>
      <c r="PUB66" s="75"/>
      <c r="PUC66" s="75"/>
      <c r="PUD66" s="75"/>
      <c r="PUE66" s="75"/>
      <c r="PUF66" s="75"/>
      <c r="PUG66" s="75"/>
      <c r="PUH66" s="75"/>
      <c r="PUI66" s="75"/>
      <c r="PUJ66" s="75"/>
      <c r="PUK66" s="75"/>
      <c r="PUL66" s="75"/>
      <c r="PUM66" s="75"/>
      <c r="PUN66" s="75"/>
      <c r="PUO66" s="75"/>
      <c r="PUP66" s="75"/>
      <c r="PUQ66" s="75"/>
      <c r="PUR66" s="75"/>
      <c r="PUS66" s="75"/>
      <c r="PUT66" s="75"/>
      <c r="PUU66" s="75"/>
      <c r="PUV66" s="75"/>
      <c r="PUW66" s="75"/>
      <c r="PUX66" s="75"/>
      <c r="PUY66" s="75"/>
      <c r="PUZ66" s="75"/>
      <c r="PVA66" s="75"/>
      <c r="PVB66" s="75"/>
      <c r="PVC66" s="75"/>
      <c r="PVD66" s="75"/>
      <c r="PVE66" s="75"/>
      <c r="PVF66" s="75"/>
      <c r="PVG66" s="75"/>
      <c r="PVH66" s="75"/>
      <c r="PVI66" s="75"/>
      <c r="PVJ66" s="75"/>
      <c r="PVK66" s="75"/>
      <c r="PVL66" s="75"/>
      <c r="PVM66" s="75"/>
      <c r="PVN66" s="75"/>
      <c r="PVO66" s="75"/>
      <c r="PVP66" s="75"/>
      <c r="PVQ66" s="75"/>
      <c r="PVR66" s="75"/>
      <c r="PVS66" s="75"/>
      <c r="PVT66" s="75"/>
      <c r="PVU66" s="75"/>
      <c r="PVV66" s="75"/>
      <c r="PVW66" s="75"/>
      <c r="PVX66" s="75"/>
      <c r="PVY66" s="75"/>
      <c r="PVZ66" s="75"/>
      <c r="PWA66" s="75"/>
      <c r="PWB66" s="75"/>
      <c r="PWC66" s="75"/>
      <c r="PWD66" s="75"/>
      <c r="PWE66" s="75"/>
      <c r="PWF66" s="75"/>
      <c r="PWG66" s="75"/>
      <c r="PWH66" s="75"/>
      <c r="PWI66" s="75"/>
      <c r="PWJ66" s="75"/>
      <c r="PWK66" s="75"/>
      <c r="PWL66" s="75"/>
      <c r="PWM66" s="75"/>
      <c r="PWN66" s="75"/>
      <c r="PWO66" s="75"/>
      <c r="PWP66" s="75"/>
      <c r="PWQ66" s="75"/>
      <c r="PWR66" s="75"/>
      <c r="PWS66" s="75"/>
      <c r="PWT66" s="75"/>
      <c r="PWU66" s="75"/>
      <c r="PWV66" s="75"/>
      <c r="PWW66" s="75"/>
      <c r="PWX66" s="75"/>
      <c r="PWY66" s="75"/>
      <c r="PWZ66" s="75"/>
      <c r="PXA66" s="75"/>
      <c r="PXB66" s="75"/>
      <c r="PXC66" s="75"/>
      <c r="PXD66" s="75"/>
      <c r="PXE66" s="75"/>
      <c r="PXF66" s="75"/>
      <c r="PXG66" s="75"/>
      <c r="PXH66" s="75"/>
      <c r="PXI66" s="75"/>
      <c r="PXJ66" s="75"/>
      <c r="PXK66" s="75"/>
      <c r="PXL66" s="75"/>
      <c r="PXM66" s="75"/>
      <c r="PXN66" s="75"/>
      <c r="PXO66" s="75"/>
      <c r="PXP66" s="75"/>
      <c r="PXQ66" s="75"/>
      <c r="PXR66" s="75"/>
      <c r="PXS66" s="75"/>
      <c r="PXT66" s="75"/>
      <c r="PXU66" s="75"/>
      <c r="PXV66" s="75"/>
      <c r="PXW66" s="75"/>
      <c r="PXX66" s="75"/>
      <c r="PXY66" s="75"/>
      <c r="PXZ66" s="75"/>
      <c r="PYA66" s="75"/>
      <c r="PYB66" s="75"/>
      <c r="PYC66" s="75"/>
      <c r="PYD66" s="75"/>
      <c r="PYE66" s="75"/>
      <c r="PYF66" s="75"/>
      <c r="PYG66" s="75"/>
      <c r="PYH66" s="75"/>
      <c r="PYI66" s="75"/>
      <c r="PYJ66" s="75"/>
      <c r="PYK66" s="75"/>
      <c r="PYL66" s="75"/>
      <c r="PYM66" s="75"/>
      <c r="PYN66" s="75"/>
      <c r="PYO66" s="75"/>
      <c r="PYP66" s="75"/>
      <c r="PYQ66" s="75"/>
      <c r="PYR66" s="75"/>
      <c r="PYS66" s="75"/>
      <c r="PYT66" s="75"/>
      <c r="PYU66" s="75"/>
      <c r="PYV66" s="75"/>
      <c r="PYW66" s="75"/>
      <c r="PYX66" s="75"/>
      <c r="PYY66" s="75"/>
      <c r="PYZ66" s="75"/>
      <c r="PZA66" s="75"/>
      <c r="PZB66" s="75"/>
      <c r="PZC66" s="75"/>
      <c r="PZD66" s="75"/>
      <c r="PZE66" s="75"/>
      <c r="PZF66" s="75"/>
      <c r="PZG66" s="75"/>
      <c r="PZH66" s="75"/>
      <c r="PZI66" s="75"/>
      <c r="PZJ66" s="75"/>
      <c r="PZK66" s="75"/>
      <c r="PZL66" s="75"/>
      <c r="PZM66" s="75"/>
      <c r="PZN66" s="75"/>
      <c r="PZO66" s="75"/>
      <c r="PZP66" s="75"/>
      <c r="PZQ66" s="75"/>
      <c r="PZR66" s="75"/>
      <c r="PZS66" s="75"/>
      <c r="PZT66" s="75"/>
      <c r="PZU66" s="75"/>
      <c r="PZV66" s="75"/>
      <c r="PZW66" s="75"/>
      <c r="PZX66" s="75"/>
      <c r="PZY66" s="75"/>
      <c r="PZZ66" s="75"/>
      <c r="QAA66" s="75"/>
      <c r="QAB66" s="75"/>
      <c r="QAC66" s="75"/>
      <c r="QAD66" s="75"/>
      <c r="QAE66" s="75"/>
      <c r="QAF66" s="75"/>
      <c r="QAG66" s="75"/>
      <c r="QAH66" s="75"/>
      <c r="QAI66" s="75"/>
      <c r="QAJ66" s="75"/>
      <c r="QAK66" s="75"/>
      <c r="QAL66" s="75"/>
      <c r="QAM66" s="75"/>
      <c r="QAN66" s="75"/>
      <c r="QAO66" s="75"/>
      <c r="QAP66" s="75"/>
      <c r="QAQ66" s="75"/>
      <c r="QAR66" s="75"/>
      <c r="QAS66" s="75"/>
      <c r="QAT66" s="75"/>
      <c r="QAU66" s="75"/>
      <c r="QAV66" s="75"/>
      <c r="QAW66" s="75"/>
      <c r="QAX66" s="75"/>
      <c r="QAY66" s="75"/>
      <c r="QAZ66" s="75"/>
      <c r="QBA66" s="75"/>
      <c r="QBB66" s="75"/>
      <c r="QBC66" s="75"/>
      <c r="QBD66" s="75"/>
      <c r="QBE66" s="75"/>
      <c r="QBF66" s="75"/>
      <c r="QBG66" s="75"/>
      <c r="QBH66" s="75"/>
      <c r="QBI66" s="75"/>
      <c r="QBJ66" s="75"/>
      <c r="QBK66" s="75"/>
      <c r="QBL66" s="75"/>
      <c r="QBM66" s="75"/>
      <c r="QBN66" s="75"/>
      <c r="QBO66" s="75"/>
      <c r="QBP66" s="75"/>
      <c r="QBQ66" s="75"/>
      <c r="QBR66" s="75"/>
      <c r="QBS66" s="75"/>
      <c r="QBT66" s="75"/>
      <c r="QBU66" s="75"/>
      <c r="QBV66" s="75"/>
      <c r="QBW66" s="75"/>
      <c r="QBX66" s="75"/>
      <c r="QBY66" s="75"/>
      <c r="QBZ66" s="75"/>
      <c r="QCA66" s="75"/>
      <c r="QCB66" s="75"/>
      <c r="QCC66" s="75"/>
      <c r="QCD66" s="75"/>
      <c r="QCE66" s="75"/>
      <c r="QCF66" s="75"/>
      <c r="QCG66" s="75"/>
      <c r="QCH66" s="75"/>
      <c r="QCI66" s="75"/>
      <c r="QCJ66" s="75"/>
      <c r="QCK66" s="75"/>
      <c r="QCL66" s="75"/>
      <c r="QCM66" s="75"/>
      <c r="QCN66" s="75"/>
      <c r="QCO66" s="75"/>
      <c r="QCP66" s="75"/>
      <c r="QCQ66" s="75"/>
      <c r="QCR66" s="75"/>
      <c r="QCS66" s="75"/>
      <c r="QCT66" s="75"/>
      <c r="QCU66" s="75"/>
      <c r="QCV66" s="75"/>
      <c r="QCW66" s="75"/>
      <c r="QCX66" s="75"/>
      <c r="QCY66" s="75"/>
      <c r="QCZ66" s="75"/>
      <c r="QDA66" s="75"/>
      <c r="QDB66" s="75"/>
      <c r="QDC66" s="75"/>
      <c r="QDD66" s="75"/>
      <c r="QDE66" s="75"/>
      <c r="QDF66" s="75"/>
      <c r="QDG66" s="75"/>
      <c r="QDH66" s="75"/>
      <c r="QDI66" s="75"/>
      <c r="QDJ66" s="75"/>
      <c r="QDK66" s="75"/>
      <c r="QDL66" s="75"/>
      <c r="QDM66" s="75"/>
      <c r="QDN66" s="75"/>
      <c r="QDO66" s="75"/>
      <c r="QDP66" s="75"/>
      <c r="QDQ66" s="75"/>
      <c r="QDR66" s="75"/>
      <c r="QDS66" s="75"/>
      <c r="QDT66" s="75"/>
      <c r="QDU66" s="75"/>
      <c r="QDV66" s="75"/>
      <c r="QDW66" s="75"/>
      <c r="QDX66" s="75"/>
      <c r="QDY66" s="75"/>
      <c r="QDZ66" s="75"/>
      <c r="QEA66" s="75"/>
      <c r="QEB66" s="75"/>
      <c r="QEC66" s="75"/>
      <c r="QED66" s="75"/>
      <c r="QEE66" s="75"/>
      <c r="QEF66" s="75"/>
      <c r="QEG66" s="75"/>
      <c r="QEH66" s="75"/>
      <c r="QEI66" s="75"/>
      <c r="QEJ66" s="75"/>
      <c r="QEK66" s="75"/>
      <c r="QEL66" s="75"/>
      <c r="QEM66" s="75"/>
      <c r="QEN66" s="75"/>
      <c r="QEO66" s="75"/>
      <c r="QEP66" s="75"/>
      <c r="QEQ66" s="75"/>
      <c r="QER66" s="75"/>
      <c r="QES66" s="75"/>
      <c r="QET66" s="75"/>
      <c r="QEU66" s="75"/>
      <c r="QEV66" s="75"/>
      <c r="QEW66" s="75"/>
      <c r="QEX66" s="75"/>
      <c r="QEY66" s="75"/>
      <c r="QEZ66" s="75"/>
      <c r="QFA66" s="75"/>
      <c r="QFB66" s="75"/>
      <c r="QFC66" s="75"/>
      <c r="QFD66" s="75"/>
      <c r="QFE66" s="75"/>
      <c r="QFF66" s="75"/>
      <c r="QFG66" s="75"/>
      <c r="QFH66" s="75"/>
      <c r="QFI66" s="75"/>
      <c r="QFJ66" s="75"/>
      <c r="QFK66" s="75"/>
      <c r="QFL66" s="75"/>
      <c r="QFM66" s="75"/>
      <c r="QFN66" s="75"/>
      <c r="QFO66" s="75"/>
      <c r="QFP66" s="75"/>
      <c r="QFQ66" s="75"/>
      <c r="QFR66" s="75"/>
      <c r="QFS66" s="75"/>
      <c r="QFT66" s="75"/>
      <c r="QFU66" s="75"/>
      <c r="QFV66" s="75"/>
      <c r="QFW66" s="75"/>
      <c r="QFX66" s="75"/>
      <c r="QFY66" s="75"/>
      <c r="QFZ66" s="75"/>
      <c r="QGA66" s="75"/>
      <c r="QGB66" s="75"/>
      <c r="QGC66" s="75"/>
      <c r="QGD66" s="75"/>
      <c r="QGE66" s="75"/>
      <c r="QGF66" s="75"/>
      <c r="QGG66" s="75"/>
      <c r="QGH66" s="75"/>
      <c r="QGI66" s="75"/>
      <c r="QGJ66" s="75"/>
      <c r="QGK66" s="75"/>
      <c r="QGL66" s="75"/>
      <c r="QGM66" s="75"/>
      <c r="QGN66" s="75"/>
      <c r="QGO66" s="75"/>
      <c r="QGP66" s="75"/>
      <c r="QGQ66" s="75"/>
      <c r="QGR66" s="75"/>
      <c r="QGS66" s="75"/>
      <c r="QGT66" s="75"/>
      <c r="QGU66" s="75"/>
      <c r="QGV66" s="75"/>
      <c r="QGW66" s="75"/>
      <c r="QGX66" s="75"/>
      <c r="QGY66" s="75"/>
      <c r="QGZ66" s="75"/>
      <c r="QHA66" s="75"/>
      <c r="QHB66" s="75"/>
      <c r="QHC66" s="75"/>
      <c r="QHD66" s="75"/>
      <c r="QHE66" s="75"/>
      <c r="QHF66" s="75"/>
      <c r="QHG66" s="75"/>
      <c r="QHH66" s="75"/>
      <c r="QHI66" s="75"/>
      <c r="QHJ66" s="75"/>
      <c r="QHK66" s="75"/>
      <c r="QHL66" s="75"/>
      <c r="QHM66" s="75"/>
      <c r="QHN66" s="75"/>
      <c r="QHO66" s="75"/>
      <c r="QHP66" s="75"/>
      <c r="QHQ66" s="75"/>
      <c r="QHR66" s="75"/>
      <c r="QHS66" s="75"/>
      <c r="QHT66" s="75"/>
      <c r="QHU66" s="75"/>
      <c r="QHV66" s="75"/>
      <c r="QHW66" s="75"/>
      <c r="QHX66" s="75"/>
      <c r="QHY66" s="75"/>
      <c r="QHZ66" s="75"/>
      <c r="QIA66" s="75"/>
      <c r="QIB66" s="75"/>
      <c r="QIC66" s="75"/>
      <c r="QID66" s="75"/>
      <c r="QIE66" s="75"/>
      <c r="QIF66" s="75"/>
      <c r="QIG66" s="75"/>
      <c r="QIH66" s="75"/>
      <c r="QII66" s="75"/>
      <c r="QIJ66" s="75"/>
      <c r="QIK66" s="75"/>
      <c r="QIL66" s="75"/>
      <c r="QIM66" s="75"/>
      <c r="QIN66" s="75"/>
      <c r="QIO66" s="75"/>
      <c r="QIP66" s="75"/>
      <c r="QIQ66" s="75"/>
      <c r="QIR66" s="75"/>
      <c r="QIS66" s="75"/>
      <c r="QIT66" s="75"/>
      <c r="QIU66" s="75"/>
      <c r="QIV66" s="75"/>
      <c r="QIW66" s="75"/>
      <c r="QIX66" s="75"/>
      <c r="QIY66" s="75"/>
      <c r="QIZ66" s="75"/>
      <c r="QJA66" s="75"/>
      <c r="QJB66" s="75"/>
      <c r="QJC66" s="75"/>
      <c r="QJD66" s="75"/>
      <c r="QJE66" s="75"/>
      <c r="QJF66" s="75"/>
      <c r="QJG66" s="75"/>
      <c r="QJH66" s="75"/>
      <c r="QJI66" s="75"/>
      <c r="QJJ66" s="75"/>
      <c r="QJK66" s="75"/>
      <c r="QJL66" s="75"/>
      <c r="QJM66" s="75"/>
      <c r="QJN66" s="75"/>
      <c r="QJO66" s="75"/>
      <c r="QJP66" s="75"/>
      <c r="QJQ66" s="75"/>
      <c r="QJR66" s="75"/>
      <c r="QJS66" s="75"/>
      <c r="QJT66" s="75"/>
      <c r="QJU66" s="75"/>
      <c r="QJV66" s="75"/>
      <c r="QJW66" s="75"/>
      <c r="QJX66" s="75"/>
      <c r="QJY66" s="75"/>
      <c r="QJZ66" s="75"/>
      <c r="QKA66" s="75"/>
      <c r="QKB66" s="75"/>
      <c r="QKC66" s="75"/>
      <c r="QKD66" s="75"/>
      <c r="QKE66" s="75"/>
      <c r="QKF66" s="75"/>
      <c r="QKG66" s="75"/>
      <c r="QKH66" s="75"/>
      <c r="QKI66" s="75"/>
      <c r="QKJ66" s="75"/>
      <c r="QKK66" s="75"/>
      <c r="QKL66" s="75"/>
      <c r="QKM66" s="75"/>
      <c r="QKN66" s="75"/>
      <c r="QKO66" s="75"/>
      <c r="QKP66" s="75"/>
      <c r="QKQ66" s="75"/>
      <c r="QKR66" s="75"/>
      <c r="QKS66" s="75"/>
      <c r="QKT66" s="75"/>
      <c r="QKU66" s="75"/>
      <c r="QKV66" s="75"/>
      <c r="QKW66" s="75"/>
      <c r="QKX66" s="75"/>
      <c r="QKY66" s="75"/>
      <c r="QKZ66" s="75"/>
      <c r="QLA66" s="75"/>
      <c r="QLB66" s="75"/>
      <c r="QLC66" s="75"/>
      <c r="QLD66" s="75"/>
      <c r="QLE66" s="75"/>
      <c r="QLF66" s="75"/>
      <c r="QLG66" s="75"/>
      <c r="QLH66" s="75"/>
      <c r="QLI66" s="75"/>
      <c r="QLJ66" s="75"/>
      <c r="QLK66" s="75"/>
      <c r="QLL66" s="75"/>
      <c r="QLM66" s="75"/>
      <c r="QLN66" s="75"/>
      <c r="QLO66" s="75"/>
      <c r="QLP66" s="75"/>
      <c r="QLQ66" s="75"/>
      <c r="QLR66" s="75"/>
      <c r="QLS66" s="75"/>
      <c r="QLT66" s="75"/>
      <c r="QLU66" s="75"/>
      <c r="QLV66" s="75"/>
      <c r="QLW66" s="75"/>
      <c r="QLX66" s="75"/>
      <c r="QLY66" s="75"/>
      <c r="QLZ66" s="75"/>
      <c r="QMA66" s="75"/>
      <c r="QMB66" s="75"/>
      <c r="QMC66" s="75"/>
      <c r="QMD66" s="75"/>
      <c r="QME66" s="75"/>
      <c r="QMF66" s="75"/>
      <c r="QMG66" s="75"/>
      <c r="QMH66" s="75"/>
      <c r="QMI66" s="75"/>
      <c r="QMJ66" s="75"/>
      <c r="QMK66" s="75"/>
      <c r="QML66" s="75"/>
      <c r="QMM66" s="75"/>
      <c r="QMN66" s="75"/>
      <c r="QMO66" s="75"/>
      <c r="QMP66" s="75"/>
      <c r="QMQ66" s="75"/>
      <c r="QMR66" s="75"/>
      <c r="QMS66" s="75"/>
      <c r="QMT66" s="75"/>
      <c r="QMU66" s="75"/>
      <c r="QMV66" s="75"/>
      <c r="QMW66" s="75"/>
      <c r="QMX66" s="75"/>
      <c r="QMY66" s="75"/>
      <c r="QMZ66" s="75"/>
      <c r="QNA66" s="75"/>
      <c r="QNB66" s="75"/>
      <c r="QNC66" s="75"/>
      <c r="QND66" s="75"/>
      <c r="QNE66" s="75"/>
      <c r="QNF66" s="75"/>
      <c r="QNG66" s="75"/>
      <c r="QNH66" s="75"/>
      <c r="QNI66" s="75"/>
      <c r="QNJ66" s="75"/>
      <c r="QNK66" s="75"/>
      <c r="QNL66" s="75"/>
      <c r="QNM66" s="75"/>
      <c r="QNN66" s="75"/>
      <c r="QNO66" s="75"/>
      <c r="QNP66" s="75"/>
      <c r="QNQ66" s="75"/>
      <c r="QNR66" s="75"/>
      <c r="QNS66" s="75"/>
      <c r="QNT66" s="75"/>
      <c r="QNU66" s="75"/>
      <c r="QNV66" s="75"/>
      <c r="QNW66" s="75"/>
      <c r="QNX66" s="75"/>
      <c r="QNY66" s="75"/>
      <c r="QNZ66" s="75"/>
      <c r="QOA66" s="75"/>
      <c r="QOB66" s="75"/>
      <c r="QOC66" s="75"/>
      <c r="QOD66" s="75"/>
      <c r="QOE66" s="75"/>
      <c r="QOF66" s="75"/>
      <c r="QOG66" s="75"/>
      <c r="QOH66" s="75"/>
      <c r="QOI66" s="75"/>
      <c r="QOJ66" s="75"/>
      <c r="QOK66" s="75"/>
      <c r="QOL66" s="75"/>
      <c r="QOM66" s="75"/>
      <c r="QON66" s="75"/>
      <c r="QOO66" s="75"/>
      <c r="QOP66" s="75"/>
      <c r="QOQ66" s="75"/>
      <c r="QOR66" s="75"/>
      <c r="QOS66" s="75"/>
      <c r="QOT66" s="75"/>
      <c r="QOU66" s="75"/>
      <c r="QOV66" s="75"/>
      <c r="QOW66" s="75"/>
      <c r="QOX66" s="75"/>
      <c r="QOY66" s="75"/>
      <c r="QOZ66" s="75"/>
      <c r="QPA66" s="75"/>
      <c r="QPB66" s="75"/>
      <c r="QPC66" s="75"/>
      <c r="QPD66" s="75"/>
      <c r="QPE66" s="75"/>
      <c r="QPF66" s="75"/>
      <c r="QPG66" s="75"/>
      <c r="QPH66" s="75"/>
      <c r="QPI66" s="75"/>
      <c r="QPJ66" s="75"/>
      <c r="QPK66" s="75"/>
      <c r="QPL66" s="75"/>
      <c r="QPM66" s="75"/>
      <c r="QPN66" s="75"/>
      <c r="QPO66" s="75"/>
      <c r="QPP66" s="75"/>
      <c r="QPQ66" s="75"/>
      <c r="QPR66" s="75"/>
      <c r="QPS66" s="75"/>
      <c r="QPT66" s="75"/>
      <c r="QPU66" s="75"/>
      <c r="QPV66" s="75"/>
      <c r="QPW66" s="75"/>
      <c r="QPX66" s="75"/>
      <c r="QPY66" s="75"/>
      <c r="QPZ66" s="75"/>
      <c r="QQA66" s="75"/>
      <c r="QQB66" s="75"/>
      <c r="QQC66" s="75"/>
      <c r="QQD66" s="75"/>
      <c r="QQE66" s="75"/>
      <c r="QQF66" s="75"/>
      <c r="QQG66" s="75"/>
      <c r="QQH66" s="75"/>
      <c r="QQI66" s="75"/>
      <c r="QQJ66" s="75"/>
      <c r="QQK66" s="75"/>
      <c r="QQL66" s="75"/>
      <c r="QQM66" s="75"/>
      <c r="QQN66" s="75"/>
      <c r="QQO66" s="75"/>
      <c r="QQP66" s="75"/>
      <c r="QQQ66" s="75"/>
      <c r="QQR66" s="75"/>
      <c r="QQS66" s="75"/>
      <c r="QQT66" s="75"/>
      <c r="QQU66" s="75"/>
      <c r="QQV66" s="75"/>
      <c r="QQW66" s="75"/>
      <c r="QQX66" s="75"/>
      <c r="QQY66" s="75"/>
      <c r="QQZ66" s="75"/>
      <c r="QRA66" s="75"/>
      <c r="QRB66" s="75"/>
      <c r="QRC66" s="75"/>
      <c r="QRD66" s="75"/>
      <c r="QRE66" s="75"/>
      <c r="QRF66" s="75"/>
      <c r="QRG66" s="75"/>
      <c r="QRH66" s="75"/>
      <c r="QRI66" s="75"/>
      <c r="QRJ66" s="75"/>
      <c r="QRK66" s="75"/>
      <c r="QRL66" s="75"/>
      <c r="QRM66" s="75"/>
      <c r="QRN66" s="75"/>
      <c r="QRO66" s="75"/>
      <c r="QRP66" s="75"/>
      <c r="QRQ66" s="75"/>
      <c r="QRR66" s="75"/>
      <c r="QRS66" s="75"/>
      <c r="QRT66" s="75"/>
      <c r="QRU66" s="75"/>
      <c r="QRV66" s="75"/>
      <c r="QRW66" s="75"/>
      <c r="QRX66" s="75"/>
      <c r="QRY66" s="75"/>
      <c r="QRZ66" s="75"/>
      <c r="QSA66" s="75"/>
      <c r="QSB66" s="75"/>
      <c r="QSC66" s="75"/>
      <c r="QSD66" s="75"/>
      <c r="QSE66" s="75"/>
      <c r="QSF66" s="75"/>
      <c r="QSG66" s="75"/>
      <c r="QSH66" s="75"/>
      <c r="QSI66" s="75"/>
      <c r="QSJ66" s="75"/>
      <c r="QSK66" s="75"/>
      <c r="QSL66" s="75"/>
      <c r="QSM66" s="75"/>
      <c r="QSN66" s="75"/>
      <c r="QSO66" s="75"/>
      <c r="QSP66" s="75"/>
      <c r="QSQ66" s="75"/>
      <c r="QSR66" s="75"/>
      <c r="QSS66" s="75"/>
      <c r="QST66" s="75"/>
      <c r="QSU66" s="75"/>
      <c r="QSV66" s="75"/>
      <c r="QSW66" s="75"/>
      <c r="QSX66" s="75"/>
      <c r="QSY66" s="75"/>
      <c r="QSZ66" s="75"/>
      <c r="QTA66" s="75"/>
      <c r="QTB66" s="75"/>
      <c r="QTC66" s="75"/>
      <c r="QTD66" s="75"/>
      <c r="QTE66" s="75"/>
      <c r="QTF66" s="75"/>
      <c r="QTG66" s="75"/>
      <c r="QTH66" s="75"/>
      <c r="QTI66" s="75"/>
      <c r="QTJ66" s="75"/>
      <c r="QTK66" s="75"/>
      <c r="QTL66" s="75"/>
      <c r="QTM66" s="75"/>
      <c r="QTN66" s="75"/>
      <c r="QTO66" s="75"/>
      <c r="QTP66" s="75"/>
      <c r="QTQ66" s="75"/>
      <c r="QTR66" s="75"/>
      <c r="QTS66" s="75"/>
      <c r="QTT66" s="75"/>
      <c r="QTU66" s="75"/>
      <c r="QTV66" s="75"/>
      <c r="QTW66" s="75"/>
      <c r="QTX66" s="75"/>
      <c r="QTY66" s="75"/>
      <c r="QTZ66" s="75"/>
      <c r="QUA66" s="75"/>
      <c r="QUB66" s="75"/>
      <c r="QUC66" s="75"/>
      <c r="QUD66" s="75"/>
      <c r="QUE66" s="75"/>
      <c r="QUF66" s="75"/>
      <c r="QUG66" s="75"/>
      <c r="QUH66" s="75"/>
      <c r="QUI66" s="75"/>
      <c r="QUJ66" s="75"/>
      <c r="QUK66" s="75"/>
      <c r="QUL66" s="75"/>
      <c r="QUM66" s="75"/>
      <c r="QUN66" s="75"/>
      <c r="QUO66" s="75"/>
      <c r="QUP66" s="75"/>
      <c r="QUQ66" s="75"/>
      <c r="QUR66" s="75"/>
      <c r="QUS66" s="75"/>
      <c r="QUT66" s="75"/>
      <c r="QUU66" s="75"/>
      <c r="QUV66" s="75"/>
      <c r="QUW66" s="75"/>
      <c r="QUX66" s="75"/>
      <c r="QUY66" s="75"/>
      <c r="QUZ66" s="75"/>
      <c r="QVA66" s="75"/>
      <c r="QVB66" s="75"/>
      <c r="QVC66" s="75"/>
      <c r="QVD66" s="75"/>
      <c r="QVE66" s="75"/>
      <c r="QVF66" s="75"/>
      <c r="QVG66" s="75"/>
      <c r="QVH66" s="75"/>
      <c r="QVI66" s="75"/>
      <c r="QVJ66" s="75"/>
      <c r="QVK66" s="75"/>
      <c r="QVL66" s="75"/>
      <c r="QVM66" s="75"/>
      <c r="QVN66" s="75"/>
      <c r="QVO66" s="75"/>
      <c r="QVP66" s="75"/>
      <c r="QVQ66" s="75"/>
      <c r="QVR66" s="75"/>
      <c r="QVS66" s="75"/>
      <c r="QVT66" s="75"/>
      <c r="QVU66" s="75"/>
      <c r="QVV66" s="75"/>
      <c r="QVW66" s="75"/>
      <c r="QVX66" s="75"/>
      <c r="QVY66" s="75"/>
      <c r="QVZ66" s="75"/>
      <c r="QWA66" s="75"/>
      <c r="QWB66" s="75"/>
      <c r="QWC66" s="75"/>
      <c r="QWD66" s="75"/>
      <c r="QWE66" s="75"/>
      <c r="QWF66" s="75"/>
      <c r="QWG66" s="75"/>
      <c r="QWH66" s="75"/>
      <c r="QWI66" s="75"/>
      <c r="QWJ66" s="75"/>
      <c r="QWK66" s="75"/>
      <c r="QWL66" s="75"/>
      <c r="QWM66" s="75"/>
      <c r="QWN66" s="75"/>
      <c r="QWO66" s="75"/>
      <c r="QWP66" s="75"/>
      <c r="QWQ66" s="75"/>
      <c r="QWR66" s="75"/>
      <c r="QWS66" s="75"/>
      <c r="QWT66" s="75"/>
      <c r="QWU66" s="75"/>
      <c r="QWV66" s="75"/>
      <c r="QWW66" s="75"/>
      <c r="QWX66" s="75"/>
      <c r="QWY66" s="75"/>
      <c r="QWZ66" s="75"/>
      <c r="QXA66" s="75"/>
      <c r="QXB66" s="75"/>
      <c r="QXC66" s="75"/>
      <c r="QXD66" s="75"/>
      <c r="QXE66" s="75"/>
      <c r="QXF66" s="75"/>
      <c r="QXG66" s="75"/>
      <c r="QXH66" s="75"/>
      <c r="QXI66" s="75"/>
      <c r="QXJ66" s="75"/>
      <c r="QXK66" s="75"/>
      <c r="QXL66" s="75"/>
      <c r="QXM66" s="75"/>
      <c r="QXN66" s="75"/>
      <c r="QXO66" s="75"/>
      <c r="QXP66" s="75"/>
      <c r="QXQ66" s="75"/>
      <c r="QXR66" s="75"/>
      <c r="QXS66" s="75"/>
      <c r="QXT66" s="75"/>
      <c r="QXU66" s="75"/>
      <c r="QXV66" s="75"/>
      <c r="QXW66" s="75"/>
      <c r="QXX66" s="75"/>
      <c r="QXY66" s="75"/>
      <c r="QXZ66" s="75"/>
      <c r="QYA66" s="75"/>
      <c r="QYB66" s="75"/>
      <c r="QYC66" s="75"/>
      <c r="QYD66" s="75"/>
      <c r="QYE66" s="75"/>
      <c r="QYF66" s="75"/>
      <c r="QYG66" s="75"/>
      <c r="QYH66" s="75"/>
      <c r="QYI66" s="75"/>
      <c r="QYJ66" s="75"/>
      <c r="QYK66" s="75"/>
      <c r="QYL66" s="75"/>
      <c r="QYM66" s="75"/>
      <c r="QYN66" s="75"/>
      <c r="QYO66" s="75"/>
      <c r="QYP66" s="75"/>
      <c r="QYQ66" s="75"/>
      <c r="QYR66" s="75"/>
      <c r="QYS66" s="75"/>
      <c r="QYT66" s="75"/>
      <c r="QYU66" s="75"/>
      <c r="QYV66" s="75"/>
      <c r="QYW66" s="75"/>
      <c r="QYX66" s="75"/>
      <c r="QYY66" s="75"/>
      <c r="QYZ66" s="75"/>
      <c r="QZA66" s="75"/>
      <c r="QZB66" s="75"/>
      <c r="QZC66" s="75"/>
      <c r="QZD66" s="75"/>
      <c r="QZE66" s="75"/>
      <c r="QZF66" s="75"/>
      <c r="QZG66" s="75"/>
      <c r="QZH66" s="75"/>
      <c r="QZI66" s="75"/>
      <c r="QZJ66" s="75"/>
      <c r="QZK66" s="75"/>
      <c r="QZL66" s="75"/>
      <c r="QZM66" s="75"/>
      <c r="QZN66" s="75"/>
      <c r="QZO66" s="75"/>
      <c r="QZP66" s="75"/>
      <c r="QZQ66" s="75"/>
      <c r="QZR66" s="75"/>
      <c r="QZS66" s="75"/>
      <c r="QZT66" s="75"/>
      <c r="QZU66" s="75"/>
      <c r="QZV66" s="75"/>
      <c r="QZW66" s="75"/>
      <c r="QZX66" s="75"/>
      <c r="QZY66" s="75"/>
      <c r="QZZ66" s="75"/>
      <c r="RAA66" s="75"/>
      <c r="RAB66" s="75"/>
      <c r="RAC66" s="75"/>
      <c r="RAD66" s="75"/>
      <c r="RAE66" s="75"/>
      <c r="RAF66" s="75"/>
      <c r="RAG66" s="75"/>
      <c r="RAH66" s="75"/>
      <c r="RAI66" s="75"/>
      <c r="RAJ66" s="75"/>
      <c r="RAK66" s="75"/>
      <c r="RAL66" s="75"/>
      <c r="RAM66" s="75"/>
      <c r="RAN66" s="75"/>
      <c r="RAO66" s="75"/>
      <c r="RAP66" s="75"/>
      <c r="RAQ66" s="75"/>
      <c r="RAR66" s="75"/>
      <c r="RAS66" s="75"/>
      <c r="RAT66" s="75"/>
      <c r="RAU66" s="75"/>
      <c r="RAV66" s="75"/>
      <c r="RAW66" s="75"/>
      <c r="RAX66" s="75"/>
      <c r="RAY66" s="75"/>
      <c r="RAZ66" s="75"/>
      <c r="RBA66" s="75"/>
      <c r="RBB66" s="75"/>
      <c r="RBC66" s="75"/>
      <c r="RBD66" s="75"/>
      <c r="RBE66" s="75"/>
      <c r="RBF66" s="75"/>
      <c r="RBG66" s="75"/>
      <c r="RBH66" s="75"/>
      <c r="RBI66" s="75"/>
      <c r="RBJ66" s="75"/>
      <c r="RBK66" s="75"/>
      <c r="RBL66" s="75"/>
      <c r="RBM66" s="75"/>
      <c r="RBN66" s="75"/>
      <c r="RBO66" s="75"/>
      <c r="RBP66" s="75"/>
      <c r="RBQ66" s="75"/>
      <c r="RBR66" s="75"/>
      <c r="RBS66" s="75"/>
      <c r="RBT66" s="75"/>
      <c r="RBU66" s="75"/>
      <c r="RBV66" s="75"/>
      <c r="RBW66" s="75"/>
      <c r="RBX66" s="75"/>
      <c r="RBY66" s="75"/>
      <c r="RBZ66" s="75"/>
      <c r="RCA66" s="75"/>
      <c r="RCB66" s="75"/>
      <c r="RCC66" s="75"/>
      <c r="RCD66" s="75"/>
      <c r="RCE66" s="75"/>
      <c r="RCF66" s="75"/>
      <c r="RCG66" s="75"/>
      <c r="RCH66" s="75"/>
      <c r="RCI66" s="75"/>
      <c r="RCJ66" s="75"/>
      <c r="RCK66" s="75"/>
      <c r="RCL66" s="75"/>
      <c r="RCM66" s="75"/>
      <c r="RCN66" s="75"/>
      <c r="RCO66" s="75"/>
      <c r="RCP66" s="75"/>
      <c r="RCQ66" s="75"/>
      <c r="RCR66" s="75"/>
      <c r="RCS66" s="75"/>
      <c r="RCT66" s="75"/>
      <c r="RCU66" s="75"/>
      <c r="RCV66" s="75"/>
      <c r="RCW66" s="75"/>
      <c r="RCX66" s="75"/>
      <c r="RCY66" s="75"/>
      <c r="RCZ66" s="75"/>
      <c r="RDA66" s="75"/>
      <c r="RDB66" s="75"/>
      <c r="RDC66" s="75"/>
      <c r="RDD66" s="75"/>
      <c r="RDE66" s="75"/>
      <c r="RDF66" s="75"/>
      <c r="RDG66" s="75"/>
      <c r="RDH66" s="75"/>
      <c r="RDI66" s="75"/>
      <c r="RDJ66" s="75"/>
      <c r="RDK66" s="75"/>
      <c r="RDL66" s="75"/>
      <c r="RDM66" s="75"/>
      <c r="RDN66" s="75"/>
      <c r="RDO66" s="75"/>
      <c r="RDP66" s="75"/>
      <c r="RDQ66" s="75"/>
      <c r="RDR66" s="75"/>
      <c r="RDS66" s="75"/>
      <c r="RDT66" s="75"/>
      <c r="RDU66" s="75"/>
      <c r="RDV66" s="75"/>
      <c r="RDW66" s="75"/>
      <c r="RDX66" s="75"/>
      <c r="RDY66" s="75"/>
      <c r="RDZ66" s="75"/>
      <c r="REA66" s="75"/>
      <c r="REB66" s="75"/>
      <c r="REC66" s="75"/>
      <c r="RED66" s="75"/>
      <c r="REE66" s="75"/>
      <c r="REF66" s="75"/>
      <c r="REG66" s="75"/>
      <c r="REH66" s="75"/>
      <c r="REI66" s="75"/>
      <c r="REJ66" s="75"/>
      <c r="REK66" s="75"/>
      <c r="REL66" s="75"/>
      <c r="REM66" s="75"/>
      <c r="REN66" s="75"/>
      <c r="REO66" s="75"/>
      <c r="REP66" s="75"/>
      <c r="REQ66" s="75"/>
      <c r="RER66" s="75"/>
      <c r="RES66" s="75"/>
      <c r="RET66" s="75"/>
      <c r="REU66" s="75"/>
      <c r="REV66" s="75"/>
      <c r="REW66" s="75"/>
      <c r="REX66" s="75"/>
      <c r="REY66" s="75"/>
      <c r="REZ66" s="75"/>
      <c r="RFA66" s="75"/>
      <c r="RFB66" s="75"/>
      <c r="RFC66" s="75"/>
      <c r="RFD66" s="75"/>
      <c r="RFE66" s="75"/>
      <c r="RFF66" s="75"/>
      <c r="RFG66" s="75"/>
      <c r="RFH66" s="75"/>
      <c r="RFI66" s="75"/>
      <c r="RFJ66" s="75"/>
      <c r="RFK66" s="75"/>
      <c r="RFL66" s="75"/>
      <c r="RFM66" s="75"/>
      <c r="RFN66" s="75"/>
      <c r="RFO66" s="75"/>
      <c r="RFP66" s="75"/>
      <c r="RFQ66" s="75"/>
      <c r="RFR66" s="75"/>
      <c r="RFS66" s="75"/>
      <c r="RFT66" s="75"/>
      <c r="RFU66" s="75"/>
      <c r="RFV66" s="75"/>
      <c r="RFW66" s="75"/>
      <c r="RFX66" s="75"/>
      <c r="RFY66" s="75"/>
      <c r="RFZ66" s="75"/>
      <c r="RGA66" s="75"/>
      <c r="RGB66" s="75"/>
      <c r="RGC66" s="75"/>
      <c r="RGD66" s="75"/>
      <c r="RGE66" s="75"/>
      <c r="RGF66" s="75"/>
      <c r="RGG66" s="75"/>
      <c r="RGH66" s="75"/>
      <c r="RGI66" s="75"/>
      <c r="RGJ66" s="75"/>
      <c r="RGK66" s="75"/>
      <c r="RGL66" s="75"/>
      <c r="RGM66" s="75"/>
      <c r="RGN66" s="75"/>
      <c r="RGO66" s="75"/>
      <c r="RGP66" s="75"/>
      <c r="RGQ66" s="75"/>
      <c r="RGR66" s="75"/>
      <c r="RGS66" s="75"/>
      <c r="RGT66" s="75"/>
      <c r="RGU66" s="75"/>
      <c r="RGV66" s="75"/>
      <c r="RGW66" s="75"/>
      <c r="RGX66" s="75"/>
      <c r="RGY66" s="75"/>
      <c r="RGZ66" s="75"/>
      <c r="RHA66" s="75"/>
      <c r="RHB66" s="75"/>
      <c r="RHC66" s="75"/>
      <c r="RHD66" s="75"/>
      <c r="RHE66" s="75"/>
      <c r="RHF66" s="75"/>
      <c r="RHG66" s="75"/>
      <c r="RHH66" s="75"/>
      <c r="RHI66" s="75"/>
      <c r="RHJ66" s="75"/>
      <c r="RHK66" s="75"/>
      <c r="RHL66" s="75"/>
      <c r="RHM66" s="75"/>
      <c r="RHN66" s="75"/>
      <c r="RHO66" s="75"/>
      <c r="RHP66" s="75"/>
      <c r="RHQ66" s="75"/>
      <c r="RHR66" s="75"/>
      <c r="RHS66" s="75"/>
      <c r="RHT66" s="75"/>
      <c r="RHU66" s="75"/>
      <c r="RHV66" s="75"/>
      <c r="RHW66" s="75"/>
      <c r="RHX66" s="75"/>
      <c r="RHY66" s="75"/>
      <c r="RHZ66" s="75"/>
      <c r="RIA66" s="75"/>
      <c r="RIB66" s="75"/>
      <c r="RIC66" s="75"/>
      <c r="RID66" s="75"/>
      <c r="RIE66" s="75"/>
      <c r="RIF66" s="75"/>
      <c r="RIG66" s="75"/>
      <c r="RIH66" s="75"/>
      <c r="RII66" s="75"/>
      <c r="RIJ66" s="75"/>
      <c r="RIK66" s="75"/>
      <c r="RIL66" s="75"/>
      <c r="RIM66" s="75"/>
      <c r="RIN66" s="75"/>
      <c r="RIO66" s="75"/>
      <c r="RIP66" s="75"/>
      <c r="RIQ66" s="75"/>
      <c r="RIR66" s="75"/>
      <c r="RIS66" s="75"/>
      <c r="RIT66" s="75"/>
      <c r="RIU66" s="75"/>
      <c r="RIV66" s="75"/>
      <c r="RIW66" s="75"/>
      <c r="RIX66" s="75"/>
      <c r="RIY66" s="75"/>
      <c r="RIZ66" s="75"/>
      <c r="RJA66" s="75"/>
      <c r="RJB66" s="75"/>
      <c r="RJC66" s="75"/>
      <c r="RJD66" s="75"/>
      <c r="RJE66" s="75"/>
      <c r="RJF66" s="75"/>
      <c r="RJG66" s="75"/>
      <c r="RJH66" s="75"/>
      <c r="RJI66" s="75"/>
      <c r="RJJ66" s="75"/>
      <c r="RJK66" s="75"/>
      <c r="RJL66" s="75"/>
      <c r="RJM66" s="75"/>
      <c r="RJN66" s="75"/>
      <c r="RJO66" s="75"/>
      <c r="RJP66" s="75"/>
      <c r="RJQ66" s="75"/>
      <c r="RJR66" s="75"/>
      <c r="RJS66" s="75"/>
      <c r="RJT66" s="75"/>
      <c r="RJU66" s="75"/>
      <c r="RJV66" s="75"/>
      <c r="RJW66" s="75"/>
      <c r="RJX66" s="75"/>
      <c r="RJY66" s="75"/>
      <c r="RJZ66" s="75"/>
      <c r="RKA66" s="75"/>
      <c r="RKB66" s="75"/>
      <c r="RKC66" s="75"/>
      <c r="RKD66" s="75"/>
      <c r="RKE66" s="75"/>
      <c r="RKF66" s="75"/>
      <c r="RKG66" s="75"/>
      <c r="RKH66" s="75"/>
      <c r="RKI66" s="75"/>
      <c r="RKJ66" s="75"/>
      <c r="RKK66" s="75"/>
      <c r="RKL66" s="75"/>
      <c r="RKM66" s="75"/>
      <c r="RKN66" s="75"/>
      <c r="RKO66" s="75"/>
      <c r="RKP66" s="75"/>
      <c r="RKQ66" s="75"/>
      <c r="RKR66" s="75"/>
      <c r="RKS66" s="75"/>
      <c r="RKT66" s="75"/>
      <c r="RKU66" s="75"/>
      <c r="RKV66" s="75"/>
      <c r="RKW66" s="75"/>
      <c r="RKX66" s="75"/>
      <c r="RKY66" s="75"/>
      <c r="RKZ66" s="75"/>
      <c r="RLA66" s="75"/>
      <c r="RLB66" s="75"/>
      <c r="RLC66" s="75"/>
      <c r="RLD66" s="75"/>
      <c r="RLE66" s="75"/>
      <c r="RLF66" s="75"/>
      <c r="RLG66" s="75"/>
      <c r="RLH66" s="75"/>
      <c r="RLI66" s="75"/>
      <c r="RLJ66" s="75"/>
      <c r="RLK66" s="75"/>
      <c r="RLL66" s="75"/>
      <c r="RLM66" s="75"/>
      <c r="RLN66" s="75"/>
      <c r="RLO66" s="75"/>
      <c r="RLP66" s="75"/>
      <c r="RLQ66" s="75"/>
      <c r="RLR66" s="75"/>
      <c r="RLS66" s="75"/>
      <c r="RLT66" s="75"/>
      <c r="RLU66" s="75"/>
      <c r="RLV66" s="75"/>
      <c r="RLW66" s="75"/>
      <c r="RLX66" s="75"/>
      <c r="RLY66" s="75"/>
      <c r="RLZ66" s="75"/>
      <c r="RMA66" s="75"/>
      <c r="RMB66" s="75"/>
      <c r="RMC66" s="75"/>
      <c r="RMD66" s="75"/>
      <c r="RME66" s="75"/>
      <c r="RMF66" s="75"/>
      <c r="RMG66" s="75"/>
      <c r="RMH66" s="75"/>
      <c r="RMI66" s="75"/>
      <c r="RMJ66" s="75"/>
      <c r="RMK66" s="75"/>
      <c r="RML66" s="75"/>
      <c r="RMM66" s="75"/>
      <c r="RMN66" s="75"/>
      <c r="RMO66" s="75"/>
      <c r="RMP66" s="75"/>
      <c r="RMQ66" s="75"/>
      <c r="RMR66" s="75"/>
      <c r="RMS66" s="75"/>
      <c r="RMT66" s="75"/>
      <c r="RMU66" s="75"/>
      <c r="RMV66" s="75"/>
      <c r="RMW66" s="75"/>
      <c r="RMX66" s="75"/>
      <c r="RMY66" s="75"/>
      <c r="RMZ66" s="75"/>
      <c r="RNA66" s="75"/>
      <c r="RNB66" s="75"/>
      <c r="RNC66" s="75"/>
      <c r="RND66" s="75"/>
      <c r="RNE66" s="75"/>
      <c r="RNF66" s="75"/>
      <c r="RNG66" s="75"/>
      <c r="RNH66" s="75"/>
      <c r="RNI66" s="75"/>
      <c r="RNJ66" s="75"/>
      <c r="RNK66" s="75"/>
      <c r="RNL66" s="75"/>
      <c r="RNM66" s="75"/>
      <c r="RNN66" s="75"/>
      <c r="RNO66" s="75"/>
      <c r="RNP66" s="75"/>
      <c r="RNQ66" s="75"/>
      <c r="RNR66" s="75"/>
      <c r="RNS66" s="75"/>
      <c r="RNT66" s="75"/>
      <c r="RNU66" s="75"/>
      <c r="RNV66" s="75"/>
      <c r="RNW66" s="75"/>
      <c r="RNX66" s="75"/>
      <c r="RNY66" s="75"/>
      <c r="RNZ66" s="75"/>
      <c r="ROA66" s="75"/>
      <c r="ROB66" s="75"/>
      <c r="ROC66" s="75"/>
      <c r="ROD66" s="75"/>
      <c r="ROE66" s="75"/>
      <c r="ROF66" s="75"/>
      <c r="ROG66" s="75"/>
      <c r="ROH66" s="75"/>
      <c r="ROI66" s="75"/>
      <c r="ROJ66" s="75"/>
      <c r="ROK66" s="75"/>
      <c r="ROL66" s="75"/>
      <c r="ROM66" s="75"/>
      <c r="RON66" s="75"/>
      <c r="ROO66" s="75"/>
      <c r="ROP66" s="75"/>
      <c r="ROQ66" s="75"/>
      <c r="ROR66" s="75"/>
      <c r="ROS66" s="75"/>
      <c r="ROT66" s="75"/>
      <c r="ROU66" s="75"/>
      <c r="ROV66" s="75"/>
      <c r="ROW66" s="75"/>
      <c r="ROX66" s="75"/>
      <c r="ROY66" s="75"/>
      <c r="ROZ66" s="75"/>
      <c r="RPA66" s="75"/>
      <c r="RPB66" s="75"/>
      <c r="RPC66" s="75"/>
      <c r="RPD66" s="75"/>
      <c r="RPE66" s="75"/>
      <c r="RPF66" s="75"/>
      <c r="RPG66" s="75"/>
      <c r="RPH66" s="75"/>
      <c r="RPI66" s="75"/>
      <c r="RPJ66" s="75"/>
      <c r="RPK66" s="75"/>
      <c r="RPL66" s="75"/>
      <c r="RPM66" s="75"/>
      <c r="RPN66" s="75"/>
      <c r="RPO66" s="75"/>
      <c r="RPP66" s="75"/>
      <c r="RPQ66" s="75"/>
      <c r="RPR66" s="75"/>
      <c r="RPS66" s="75"/>
      <c r="RPT66" s="75"/>
      <c r="RPU66" s="75"/>
      <c r="RPV66" s="75"/>
      <c r="RPW66" s="75"/>
      <c r="RPX66" s="75"/>
      <c r="RPY66" s="75"/>
      <c r="RPZ66" s="75"/>
      <c r="RQA66" s="75"/>
      <c r="RQB66" s="75"/>
      <c r="RQC66" s="75"/>
      <c r="RQD66" s="75"/>
      <c r="RQE66" s="75"/>
      <c r="RQF66" s="75"/>
      <c r="RQG66" s="75"/>
      <c r="RQH66" s="75"/>
      <c r="RQI66" s="75"/>
      <c r="RQJ66" s="75"/>
      <c r="RQK66" s="75"/>
      <c r="RQL66" s="75"/>
      <c r="RQM66" s="75"/>
      <c r="RQN66" s="75"/>
      <c r="RQO66" s="75"/>
      <c r="RQP66" s="75"/>
      <c r="RQQ66" s="75"/>
      <c r="RQR66" s="75"/>
      <c r="RQS66" s="75"/>
      <c r="RQT66" s="75"/>
      <c r="RQU66" s="75"/>
      <c r="RQV66" s="75"/>
      <c r="RQW66" s="75"/>
      <c r="RQX66" s="75"/>
      <c r="RQY66" s="75"/>
      <c r="RQZ66" s="75"/>
      <c r="RRA66" s="75"/>
      <c r="RRB66" s="75"/>
      <c r="RRC66" s="75"/>
      <c r="RRD66" s="75"/>
      <c r="RRE66" s="75"/>
      <c r="RRF66" s="75"/>
      <c r="RRG66" s="75"/>
      <c r="RRH66" s="75"/>
      <c r="RRI66" s="75"/>
      <c r="RRJ66" s="75"/>
      <c r="RRK66" s="75"/>
      <c r="RRL66" s="75"/>
      <c r="RRM66" s="75"/>
      <c r="RRN66" s="75"/>
      <c r="RRO66" s="75"/>
      <c r="RRP66" s="75"/>
      <c r="RRQ66" s="75"/>
      <c r="RRR66" s="75"/>
      <c r="RRS66" s="75"/>
      <c r="RRT66" s="75"/>
      <c r="RRU66" s="75"/>
      <c r="RRV66" s="75"/>
      <c r="RRW66" s="75"/>
      <c r="RRX66" s="75"/>
      <c r="RRY66" s="75"/>
      <c r="RRZ66" s="75"/>
      <c r="RSA66" s="75"/>
      <c r="RSB66" s="75"/>
      <c r="RSC66" s="75"/>
      <c r="RSD66" s="75"/>
      <c r="RSE66" s="75"/>
      <c r="RSF66" s="75"/>
      <c r="RSG66" s="75"/>
      <c r="RSH66" s="75"/>
      <c r="RSI66" s="75"/>
      <c r="RSJ66" s="75"/>
      <c r="RSK66" s="75"/>
      <c r="RSL66" s="75"/>
      <c r="RSM66" s="75"/>
      <c r="RSN66" s="75"/>
      <c r="RSO66" s="75"/>
      <c r="RSP66" s="75"/>
      <c r="RSQ66" s="75"/>
      <c r="RSR66" s="75"/>
      <c r="RSS66" s="75"/>
      <c r="RST66" s="75"/>
      <c r="RSU66" s="75"/>
      <c r="RSV66" s="75"/>
      <c r="RSW66" s="75"/>
      <c r="RSX66" s="75"/>
      <c r="RSY66" s="75"/>
      <c r="RSZ66" s="75"/>
      <c r="RTA66" s="75"/>
      <c r="RTB66" s="75"/>
      <c r="RTC66" s="75"/>
      <c r="RTD66" s="75"/>
      <c r="RTE66" s="75"/>
      <c r="RTF66" s="75"/>
      <c r="RTG66" s="75"/>
      <c r="RTH66" s="75"/>
      <c r="RTI66" s="75"/>
      <c r="RTJ66" s="75"/>
      <c r="RTK66" s="75"/>
      <c r="RTL66" s="75"/>
      <c r="RTM66" s="75"/>
      <c r="RTN66" s="75"/>
      <c r="RTO66" s="75"/>
      <c r="RTP66" s="75"/>
      <c r="RTQ66" s="75"/>
      <c r="RTR66" s="75"/>
      <c r="RTS66" s="75"/>
      <c r="RTT66" s="75"/>
      <c r="RTU66" s="75"/>
      <c r="RTV66" s="75"/>
      <c r="RTW66" s="75"/>
      <c r="RTX66" s="75"/>
      <c r="RTY66" s="75"/>
      <c r="RTZ66" s="75"/>
      <c r="RUA66" s="75"/>
      <c r="RUB66" s="75"/>
      <c r="RUC66" s="75"/>
      <c r="RUD66" s="75"/>
      <c r="RUE66" s="75"/>
      <c r="RUF66" s="75"/>
      <c r="RUG66" s="75"/>
      <c r="RUH66" s="75"/>
      <c r="RUI66" s="75"/>
      <c r="RUJ66" s="75"/>
      <c r="RUK66" s="75"/>
      <c r="RUL66" s="75"/>
      <c r="RUM66" s="75"/>
      <c r="RUN66" s="75"/>
      <c r="RUO66" s="75"/>
      <c r="RUP66" s="75"/>
      <c r="RUQ66" s="75"/>
      <c r="RUR66" s="75"/>
      <c r="RUS66" s="75"/>
      <c r="RUT66" s="75"/>
      <c r="RUU66" s="75"/>
      <c r="RUV66" s="75"/>
      <c r="RUW66" s="75"/>
      <c r="RUX66" s="75"/>
      <c r="RUY66" s="75"/>
      <c r="RUZ66" s="75"/>
      <c r="RVA66" s="75"/>
      <c r="RVB66" s="75"/>
      <c r="RVC66" s="75"/>
      <c r="RVD66" s="75"/>
      <c r="RVE66" s="75"/>
      <c r="RVF66" s="75"/>
      <c r="RVG66" s="75"/>
      <c r="RVH66" s="75"/>
      <c r="RVI66" s="75"/>
      <c r="RVJ66" s="75"/>
      <c r="RVK66" s="75"/>
      <c r="RVL66" s="75"/>
      <c r="RVM66" s="75"/>
      <c r="RVN66" s="75"/>
      <c r="RVO66" s="75"/>
      <c r="RVP66" s="75"/>
      <c r="RVQ66" s="75"/>
      <c r="RVR66" s="75"/>
      <c r="RVS66" s="75"/>
      <c r="RVT66" s="75"/>
      <c r="RVU66" s="75"/>
      <c r="RVV66" s="75"/>
      <c r="RVW66" s="75"/>
      <c r="RVX66" s="75"/>
      <c r="RVY66" s="75"/>
      <c r="RVZ66" s="75"/>
      <c r="RWA66" s="75"/>
      <c r="RWB66" s="75"/>
      <c r="RWC66" s="75"/>
      <c r="RWD66" s="75"/>
      <c r="RWE66" s="75"/>
      <c r="RWF66" s="75"/>
      <c r="RWG66" s="75"/>
      <c r="RWH66" s="75"/>
      <c r="RWI66" s="75"/>
      <c r="RWJ66" s="75"/>
      <c r="RWK66" s="75"/>
      <c r="RWL66" s="75"/>
      <c r="RWM66" s="75"/>
      <c r="RWN66" s="75"/>
      <c r="RWO66" s="75"/>
      <c r="RWP66" s="75"/>
      <c r="RWQ66" s="75"/>
      <c r="RWR66" s="75"/>
      <c r="RWS66" s="75"/>
      <c r="RWT66" s="75"/>
      <c r="RWU66" s="75"/>
      <c r="RWV66" s="75"/>
      <c r="RWW66" s="75"/>
      <c r="RWX66" s="75"/>
      <c r="RWY66" s="75"/>
      <c r="RWZ66" s="75"/>
      <c r="RXA66" s="75"/>
      <c r="RXB66" s="75"/>
      <c r="RXC66" s="75"/>
      <c r="RXD66" s="75"/>
      <c r="RXE66" s="75"/>
      <c r="RXF66" s="75"/>
      <c r="RXG66" s="75"/>
      <c r="RXH66" s="75"/>
      <c r="RXI66" s="75"/>
      <c r="RXJ66" s="75"/>
      <c r="RXK66" s="75"/>
      <c r="RXL66" s="75"/>
      <c r="RXM66" s="75"/>
      <c r="RXN66" s="75"/>
      <c r="RXO66" s="75"/>
      <c r="RXP66" s="75"/>
      <c r="RXQ66" s="75"/>
      <c r="RXR66" s="75"/>
      <c r="RXS66" s="75"/>
      <c r="RXT66" s="75"/>
      <c r="RXU66" s="75"/>
      <c r="RXV66" s="75"/>
      <c r="RXW66" s="75"/>
      <c r="RXX66" s="75"/>
      <c r="RXY66" s="75"/>
      <c r="RXZ66" s="75"/>
      <c r="RYA66" s="75"/>
      <c r="RYB66" s="75"/>
      <c r="RYC66" s="75"/>
      <c r="RYD66" s="75"/>
      <c r="RYE66" s="75"/>
      <c r="RYF66" s="75"/>
      <c r="RYG66" s="75"/>
      <c r="RYH66" s="75"/>
      <c r="RYI66" s="75"/>
      <c r="RYJ66" s="75"/>
      <c r="RYK66" s="75"/>
      <c r="RYL66" s="75"/>
      <c r="RYM66" s="75"/>
      <c r="RYN66" s="75"/>
      <c r="RYO66" s="75"/>
      <c r="RYP66" s="75"/>
      <c r="RYQ66" s="75"/>
      <c r="RYR66" s="75"/>
      <c r="RYS66" s="75"/>
      <c r="RYT66" s="75"/>
      <c r="RYU66" s="75"/>
      <c r="RYV66" s="75"/>
      <c r="RYW66" s="75"/>
      <c r="RYX66" s="75"/>
      <c r="RYY66" s="75"/>
      <c r="RYZ66" s="75"/>
      <c r="RZA66" s="75"/>
      <c r="RZB66" s="75"/>
      <c r="RZC66" s="75"/>
      <c r="RZD66" s="75"/>
      <c r="RZE66" s="75"/>
      <c r="RZF66" s="75"/>
      <c r="RZG66" s="75"/>
      <c r="RZH66" s="75"/>
      <c r="RZI66" s="75"/>
      <c r="RZJ66" s="75"/>
      <c r="RZK66" s="75"/>
      <c r="RZL66" s="75"/>
      <c r="RZM66" s="75"/>
      <c r="RZN66" s="75"/>
      <c r="RZO66" s="75"/>
      <c r="RZP66" s="75"/>
      <c r="RZQ66" s="75"/>
      <c r="RZR66" s="75"/>
      <c r="RZS66" s="75"/>
      <c r="RZT66" s="75"/>
      <c r="RZU66" s="75"/>
      <c r="RZV66" s="75"/>
      <c r="RZW66" s="75"/>
      <c r="RZX66" s="75"/>
      <c r="RZY66" s="75"/>
      <c r="RZZ66" s="75"/>
      <c r="SAA66" s="75"/>
      <c r="SAB66" s="75"/>
      <c r="SAC66" s="75"/>
      <c r="SAD66" s="75"/>
      <c r="SAE66" s="75"/>
      <c r="SAF66" s="75"/>
      <c r="SAG66" s="75"/>
      <c r="SAH66" s="75"/>
      <c r="SAI66" s="75"/>
      <c r="SAJ66" s="75"/>
      <c r="SAK66" s="75"/>
      <c r="SAL66" s="75"/>
      <c r="SAM66" s="75"/>
      <c r="SAN66" s="75"/>
      <c r="SAO66" s="75"/>
      <c r="SAP66" s="75"/>
      <c r="SAQ66" s="75"/>
      <c r="SAR66" s="75"/>
      <c r="SAS66" s="75"/>
      <c r="SAT66" s="75"/>
      <c r="SAU66" s="75"/>
      <c r="SAV66" s="75"/>
      <c r="SAW66" s="75"/>
      <c r="SAX66" s="75"/>
      <c r="SAY66" s="75"/>
      <c r="SAZ66" s="75"/>
      <c r="SBA66" s="75"/>
      <c r="SBB66" s="75"/>
      <c r="SBC66" s="75"/>
      <c r="SBD66" s="75"/>
      <c r="SBE66" s="75"/>
      <c r="SBF66" s="75"/>
      <c r="SBG66" s="75"/>
      <c r="SBH66" s="75"/>
      <c r="SBI66" s="75"/>
      <c r="SBJ66" s="75"/>
      <c r="SBK66" s="75"/>
      <c r="SBL66" s="75"/>
      <c r="SBM66" s="75"/>
      <c r="SBN66" s="75"/>
      <c r="SBO66" s="75"/>
      <c r="SBP66" s="75"/>
      <c r="SBQ66" s="75"/>
      <c r="SBR66" s="75"/>
      <c r="SBS66" s="75"/>
      <c r="SBT66" s="75"/>
      <c r="SBU66" s="75"/>
      <c r="SBV66" s="75"/>
      <c r="SBW66" s="75"/>
      <c r="SBX66" s="75"/>
      <c r="SBY66" s="75"/>
      <c r="SBZ66" s="75"/>
      <c r="SCA66" s="75"/>
      <c r="SCB66" s="75"/>
      <c r="SCC66" s="75"/>
      <c r="SCD66" s="75"/>
      <c r="SCE66" s="75"/>
      <c r="SCF66" s="75"/>
      <c r="SCG66" s="75"/>
      <c r="SCH66" s="75"/>
      <c r="SCI66" s="75"/>
      <c r="SCJ66" s="75"/>
      <c r="SCK66" s="75"/>
      <c r="SCL66" s="75"/>
      <c r="SCM66" s="75"/>
      <c r="SCN66" s="75"/>
      <c r="SCO66" s="75"/>
      <c r="SCP66" s="75"/>
      <c r="SCQ66" s="75"/>
      <c r="SCR66" s="75"/>
      <c r="SCS66" s="75"/>
      <c r="SCT66" s="75"/>
      <c r="SCU66" s="75"/>
      <c r="SCV66" s="75"/>
      <c r="SCW66" s="75"/>
      <c r="SCX66" s="75"/>
      <c r="SCY66" s="75"/>
      <c r="SCZ66" s="75"/>
      <c r="SDA66" s="75"/>
      <c r="SDB66" s="75"/>
      <c r="SDC66" s="75"/>
      <c r="SDD66" s="75"/>
      <c r="SDE66" s="75"/>
      <c r="SDF66" s="75"/>
      <c r="SDG66" s="75"/>
      <c r="SDH66" s="75"/>
      <c r="SDI66" s="75"/>
      <c r="SDJ66" s="75"/>
      <c r="SDK66" s="75"/>
      <c r="SDL66" s="75"/>
      <c r="SDM66" s="75"/>
      <c r="SDN66" s="75"/>
      <c r="SDO66" s="75"/>
      <c r="SDP66" s="75"/>
      <c r="SDQ66" s="75"/>
      <c r="SDR66" s="75"/>
      <c r="SDS66" s="75"/>
      <c r="SDT66" s="75"/>
      <c r="SDU66" s="75"/>
      <c r="SDV66" s="75"/>
      <c r="SDW66" s="75"/>
      <c r="SDX66" s="75"/>
      <c r="SDY66" s="75"/>
      <c r="SDZ66" s="75"/>
      <c r="SEA66" s="75"/>
      <c r="SEB66" s="75"/>
      <c r="SEC66" s="75"/>
      <c r="SED66" s="75"/>
      <c r="SEE66" s="75"/>
      <c r="SEF66" s="75"/>
      <c r="SEG66" s="75"/>
      <c r="SEH66" s="75"/>
      <c r="SEI66" s="75"/>
      <c r="SEJ66" s="75"/>
      <c r="SEK66" s="75"/>
      <c r="SEL66" s="75"/>
      <c r="SEM66" s="75"/>
      <c r="SEN66" s="75"/>
      <c r="SEO66" s="75"/>
      <c r="SEP66" s="75"/>
      <c r="SEQ66" s="75"/>
      <c r="SER66" s="75"/>
      <c r="SES66" s="75"/>
      <c r="SET66" s="75"/>
      <c r="SEU66" s="75"/>
      <c r="SEV66" s="75"/>
      <c r="SEW66" s="75"/>
      <c r="SEX66" s="75"/>
      <c r="SEY66" s="75"/>
      <c r="SEZ66" s="75"/>
      <c r="SFA66" s="75"/>
      <c r="SFB66" s="75"/>
      <c r="SFC66" s="75"/>
      <c r="SFD66" s="75"/>
      <c r="SFE66" s="75"/>
      <c r="SFF66" s="75"/>
      <c r="SFG66" s="75"/>
      <c r="SFH66" s="75"/>
      <c r="SFI66" s="75"/>
      <c r="SFJ66" s="75"/>
      <c r="SFK66" s="75"/>
      <c r="SFL66" s="75"/>
      <c r="SFM66" s="75"/>
      <c r="SFN66" s="75"/>
      <c r="SFO66" s="75"/>
      <c r="SFP66" s="75"/>
      <c r="SFQ66" s="75"/>
      <c r="SFR66" s="75"/>
      <c r="SFS66" s="75"/>
      <c r="SFT66" s="75"/>
      <c r="SFU66" s="75"/>
      <c r="SFV66" s="75"/>
      <c r="SFW66" s="75"/>
      <c r="SFX66" s="75"/>
      <c r="SFY66" s="75"/>
      <c r="SFZ66" s="75"/>
      <c r="SGA66" s="75"/>
      <c r="SGB66" s="75"/>
      <c r="SGC66" s="75"/>
      <c r="SGD66" s="75"/>
      <c r="SGE66" s="75"/>
      <c r="SGF66" s="75"/>
      <c r="SGG66" s="75"/>
      <c r="SGH66" s="75"/>
      <c r="SGI66" s="75"/>
      <c r="SGJ66" s="75"/>
      <c r="SGK66" s="75"/>
      <c r="SGL66" s="75"/>
      <c r="SGM66" s="75"/>
      <c r="SGN66" s="75"/>
      <c r="SGO66" s="75"/>
      <c r="SGP66" s="75"/>
      <c r="SGQ66" s="75"/>
      <c r="SGR66" s="75"/>
      <c r="SGS66" s="75"/>
      <c r="SGT66" s="75"/>
      <c r="SGU66" s="75"/>
      <c r="SGV66" s="75"/>
      <c r="SGW66" s="75"/>
      <c r="SGX66" s="75"/>
      <c r="SGY66" s="75"/>
      <c r="SGZ66" s="75"/>
      <c r="SHA66" s="75"/>
      <c r="SHB66" s="75"/>
      <c r="SHC66" s="75"/>
      <c r="SHD66" s="75"/>
      <c r="SHE66" s="75"/>
      <c r="SHF66" s="75"/>
      <c r="SHG66" s="75"/>
      <c r="SHH66" s="75"/>
      <c r="SHI66" s="75"/>
      <c r="SHJ66" s="75"/>
      <c r="SHK66" s="75"/>
      <c r="SHL66" s="75"/>
      <c r="SHM66" s="75"/>
      <c r="SHN66" s="75"/>
      <c r="SHO66" s="75"/>
      <c r="SHP66" s="75"/>
      <c r="SHQ66" s="75"/>
      <c r="SHR66" s="75"/>
      <c r="SHS66" s="75"/>
      <c r="SHT66" s="75"/>
      <c r="SHU66" s="75"/>
      <c r="SHV66" s="75"/>
      <c r="SHW66" s="75"/>
      <c r="SHX66" s="75"/>
      <c r="SHY66" s="75"/>
      <c r="SHZ66" s="75"/>
      <c r="SIA66" s="75"/>
      <c r="SIB66" s="75"/>
      <c r="SIC66" s="75"/>
      <c r="SID66" s="75"/>
      <c r="SIE66" s="75"/>
      <c r="SIF66" s="75"/>
      <c r="SIG66" s="75"/>
      <c r="SIH66" s="75"/>
      <c r="SII66" s="75"/>
      <c r="SIJ66" s="75"/>
      <c r="SIK66" s="75"/>
      <c r="SIL66" s="75"/>
      <c r="SIM66" s="75"/>
      <c r="SIN66" s="75"/>
      <c r="SIO66" s="75"/>
      <c r="SIP66" s="75"/>
      <c r="SIQ66" s="75"/>
      <c r="SIR66" s="75"/>
      <c r="SIS66" s="75"/>
      <c r="SIT66" s="75"/>
      <c r="SIU66" s="75"/>
      <c r="SIV66" s="75"/>
      <c r="SIW66" s="75"/>
      <c r="SIX66" s="75"/>
      <c r="SIY66" s="75"/>
      <c r="SIZ66" s="75"/>
      <c r="SJA66" s="75"/>
      <c r="SJB66" s="75"/>
      <c r="SJC66" s="75"/>
      <c r="SJD66" s="75"/>
      <c r="SJE66" s="75"/>
      <c r="SJF66" s="75"/>
      <c r="SJG66" s="75"/>
      <c r="SJH66" s="75"/>
      <c r="SJI66" s="75"/>
      <c r="SJJ66" s="75"/>
      <c r="SJK66" s="75"/>
      <c r="SJL66" s="75"/>
      <c r="SJM66" s="75"/>
      <c r="SJN66" s="75"/>
      <c r="SJO66" s="75"/>
      <c r="SJP66" s="75"/>
      <c r="SJQ66" s="75"/>
      <c r="SJR66" s="75"/>
      <c r="SJS66" s="75"/>
      <c r="SJT66" s="75"/>
      <c r="SJU66" s="75"/>
      <c r="SJV66" s="75"/>
      <c r="SJW66" s="75"/>
      <c r="SJX66" s="75"/>
      <c r="SJY66" s="75"/>
      <c r="SJZ66" s="75"/>
      <c r="SKA66" s="75"/>
      <c r="SKB66" s="75"/>
      <c r="SKC66" s="75"/>
      <c r="SKD66" s="75"/>
      <c r="SKE66" s="75"/>
      <c r="SKF66" s="75"/>
      <c r="SKG66" s="75"/>
      <c r="SKH66" s="75"/>
      <c r="SKI66" s="75"/>
      <c r="SKJ66" s="75"/>
      <c r="SKK66" s="75"/>
      <c r="SKL66" s="75"/>
      <c r="SKM66" s="75"/>
      <c r="SKN66" s="75"/>
      <c r="SKO66" s="75"/>
      <c r="SKP66" s="75"/>
      <c r="SKQ66" s="75"/>
      <c r="SKR66" s="75"/>
      <c r="SKS66" s="75"/>
      <c r="SKT66" s="75"/>
      <c r="SKU66" s="75"/>
      <c r="SKV66" s="75"/>
      <c r="SKW66" s="75"/>
      <c r="SKX66" s="75"/>
      <c r="SKY66" s="75"/>
      <c r="SKZ66" s="75"/>
      <c r="SLA66" s="75"/>
      <c r="SLB66" s="75"/>
      <c r="SLC66" s="75"/>
      <c r="SLD66" s="75"/>
      <c r="SLE66" s="75"/>
      <c r="SLF66" s="75"/>
      <c r="SLG66" s="75"/>
      <c r="SLH66" s="75"/>
      <c r="SLI66" s="75"/>
      <c r="SLJ66" s="75"/>
      <c r="SLK66" s="75"/>
      <c r="SLL66" s="75"/>
      <c r="SLM66" s="75"/>
      <c r="SLN66" s="75"/>
      <c r="SLO66" s="75"/>
      <c r="SLP66" s="75"/>
      <c r="SLQ66" s="75"/>
      <c r="SLR66" s="75"/>
      <c r="SLS66" s="75"/>
      <c r="SLT66" s="75"/>
      <c r="SLU66" s="75"/>
      <c r="SLV66" s="75"/>
      <c r="SLW66" s="75"/>
      <c r="SLX66" s="75"/>
      <c r="SLY66" s="75"/>
      <c r="SLZ66" s="75"/>
      <c r="SMA66" s="75"/>
      <c r="SMB66" s="75"/>
      <c r="SMC66" s="75"/>
      <c r="SMD66" s="75"/>
      <c r="SME66" s="75"/>
      <c r="SMF66" s="75"/>
      <c r="SMG66" s="75"/>
      <c r="SMH66" s="75"/>
      <c r="SMI66" s="75"/>
      <c r="SMJ66" s="75"/>
      <c r="SMK66" s="75"/>
      <c r="SML66" s="75"/>
      <c r="SMM66" s="75"/>
      <c r="SMN66" s="75"/>
      <c r="SMO66" s="75"/>
      <c r="SMP66" s="75"/>
      <c r="SMQ66" s="75"/>
      <c r="SMR66" s="75"/>
      <c r="SMS66" s="75"/>
      <c r="SMT66" s="75"/>
      <c r="SMU66" s="75"/>
      <c r="SMV66" s="75"/>
      <c r="SMW66" s="75"/>
      <c r="SMX66" s="75"/>
      <c r="SMY66" s="75"/>
      <c r="SMZ66" s="75"/>
      <c r="SNA66" s="75"/>
      <c r="SNB66" s="75"/>
      <c r="SNC66" s="75"/>
      <c r="SND66" s="75"/>
      <c r="SNE66" s="75"/>
      <c r="SNF66" s="75"/>
      <c r="SNG66" s="75"/>
      <c r="SNH66" s="75"/>
      <c r="SNI66" s="75"/>
      <c r="SNJ66" s="75"/>
      <c r="SNK66" s="75"/>
      <c r="SNL66" s="75"/>
      <c r="SNM66" s="75"/>
      <c r="SNN66" s="75"/>
      <c r="SNO66" s="75"/>
      <c r="SNP66" s="75"/>
      <c r="SNQ66" s="75"/>
      <c r="SNR66" s="75"/>
      <c r="SNS66" s="75"/>
      <c r="SNT66" s="75"/>
      <c r="SNU66" s="75"/>
      <c r="SNV66" s="75"/>
      <c r="SNW66" s="75"/>
      <c r="SNX66" s="75"/>
      <c r="SNY66" s="75"/>
      <c r="SNZ66" s="75"/>
      <c r="SOA66" s="75"/>
      <c r="SOB66" s="75"/>
      <c r="SOC66" s="75"/>
      <c r="SOD66" s="75"/>
      <c r="SOE66" s="75"/>
      <c r="SOF66" s="75"/>
      <c r="SOG66" s="75"/>
      <c r="SOH66" s="75"/>
      <c r="SOI66" s="75"/>
      <c r="SOJ66" s="75"/>
      <c r="SOK66" s="75"/>
      <c r="SOL66" s="75"/>
      <c r="SOM66" s="75"/>
      <c r="SON66" s="75"/>
      <c r="SOO66" s="75"/>
      <c r="SOP66" s="75"/>
      <c r="SOQ66" s="75"/>
      <c r="SOR66" s="75"/>
      <c r="SOS66" s="75"/>
      <c r="SOT66" s="75"/>
      <c r="SOU66" s="75"/>
      <c r="SOV66" s="75"/>
      <c r="SOW66" s="75"/>
      <c r="SOX66" s="75"/>
      <c r="SOY66" s="75"/>
      <c r="SOZ66" s="75"/>
      <c r="SPA66" s="75"/>
      <c r="SPB66" s="75"/>
      <c r="SPC66" s="75"/>
      <c r="SPD66" s="75"/>
      <c r="SPE66" s="75"/>
      <c r="SPF66" s="75"/>
      <c r="SPG66" s="75"/>
      <c r="SPH66" s="75"/>
      <c r="SPI66" s="75"/>
      <c r="SPJ66" s="75"/>
      <c r="SPK66" s="75"/>
      <c r="SPL66" s="75"/>
      <c r="SPM66" s="75"/>
      <c r="SPN66" s="75"/>
      <c r="SPO66" s="75"/>
      <c r="SPP66" s="75"/>
      <c r="SPQ66" s="75"/>
      <c r="SPR66" s="75"/>
      <c r="SPS66" s="75"/>
      <c r="SPT66" s="75"/>
      <c r="SPU66" s="75"/>
      <c r="SPV66" s="75"/>
      <c r="SPW66" s="75"/>
      <c r="SPX66" s="75"/>
      <c r="SPY66" s="75"/>
      <c r="SPZ66" s="75"/>
      <c r="SQA66" s="75"/>
      <c r="SQB66" s="75"/>
      <c r="SQC66" s="75"/>
      <c r="SQD66" s="75"/>
      <c r="SQE66" s="75"/>
      <c r="SQF66" s="75"/>
      <c r="SQG66" s="75"/>
      <c r="SQH66" s="75"/>
      <c r="SQI66" s="75"/>
      <c r="SQJ66" s="75"/>
      <c r="SQK66" s="75"/>
      <c r="SQL66" s="75"/>
      <c r="SQM66" s="75"/>
      <c r="SQN66" s="75"/>
      <c r="SQO66" s="75"/>
      <c r="SQP66" s="75"/>
      <c r="SQQ66" s="75"/>
      <c r="SQR66" s="75"/>
      <c r="SQS66" s="75"/>
      <c r="SQT66" s="75"/>
      <c r="SQU66" s="75"/>
      <c r="SQV66" s="75"/>
      <c r="SQW66" s="75"/>
      <c r="SQX66" s="75"/>
      <c r="SQY66" s="75"/>
      <c r="SQZ66" s="75"/>
      <c r="SRA66" s="75"/>
      <c r="SRB66" s="75"/>
      <c r="SRC66" s="75"/>
      <c r="SRD66" s="75"/>
      <c r="SRE66" s="75"/>
      <c r="SRF66" s="75"/>
      <c r="SRG66" s="75"/>
      <c r="SRH66" s="75"/>
      <c r="SRI66" s="75"/>
      <c r="SRJ66" s="75"/>
      <c r="SRK66" s="75"/>
      <c r="SRL66" s="75"/>
      <c r="SRM66" s="75"/>
      <c r="SRN66" s="75"/>
      <c r="SRO66" s="75"/>
      <c r="SRP66" s="75"/>
      <c r="SRQ66" s="75"/>
      <c r="SRR66" s="75"/>
      <c r="SRS66" s="75"/>
      <c r="SRT66" s="75"/>
      <c r="SRU66" s="75"/>
      <c r="SRV66" s="75"/>
      <c r="SRW66" s="75"/>
      <c r="SRX66" s="75"/>
      <c r="SRY66" s="75"/>
      <c r="SRZ66" s="75"/>
      <c r="SSA66" s="75"/>
      <c r="SSB66" s="75"/>
      <c r="SSC66" s="75"/>
      <c r="SSD66" s="75"/>
      <c r="SSE66" s="75"/>
      <c r="SSF66" s="75"/>
      <c r="SSG66" s="75"/>
      <c r="SSH66" s="75"/>
      <c r="SSI66" s="75"/>
      <c r="SSJ66" s="75"/>
      <c r="SSK66" s="75"/>
      <c r="SSL66" s="75"/>
      <c r="SSM66" s="75"/>
      <c r="SSN66" s="75"/>
      <c r="SSO66" s="75"/>
      <c r="SSP66" s="75"/>
      <c r="SSQ66" s="75"/>
      <c r="SSR66" s="75"/>
      <c r="SSS66" s="75"/>
      <c r="SST66" s="75"/>
      <c r="SSU66" s="75"/>
      <c r="SSV66" s="75"/>
      <c r="SSW66" s="75"/>
      <c r="SSX66" s="75"/>
      <c r="SSY66" s="75"/>
      <c r="SSZ66" s="75"/>
      <c r="STA66" s="75"/>
      <c r="STB66" s="75"/>
      <c r="STC66" s="75"/>
      <c r="STD66" s="75"/>
      <c r="STE66" s="75"/>
      <c r="STF66" s="75"/>
      <c r="STG66" s="75"/>
      <c r="STH66" s="75"/>
      <c r="STI66" s="75"/>
      <c r="STJ66" s="75"/>
      <c r="STK66" s="75"/>
      <c r="STL66" s="75"/>
      <c r="STM66" s="75"/>
      <c r="STN66" s="75"/>
      <c r="STO66" s="75"/>
      <c r="STP66" s="75"/>
      <c r="STQ66" s="75"/>
      <c r="STR66" s="75"/>
      <c r="STS66" s="75"/>
      <c r="STT66" s="75"/>
      <c r="STU66" s="75"/>
      <c r="STV66" s="75"/>
      <c r="STW66" s="75"/>
      <c r="STX66" s="75"/>
      <c r="STY66" s="75"/>
      <c r="STZ66" s="75"/>
      <c r="SUA66" s="75"/>
      <c r="SUB66" s="75"/>
      <c r="SUC66" s="75"/>
      <c r="SUD66" s="75"/>
      <c r="SUE66" s="75"/>
      <c r="SUF66" s="75"/>
      <c r="SUG66" s="75"/>
      <c r="SUH66" s="75"/>
      <c r="SUI66" s="75"/>
      <c r="SUJ66" s="75"/>
      <c r="SUK66" s="75"/>
      <c r="SUL66" s="75"/>
      <c r="SUM66" s="75"/>
      <c r="SUN66" s="75"/>
      <c r="SUO66" s="75"/>
      <c r="SUP66" s="75"/>
      <c r="SUQ66" s="75"/>
      <c r="SUR66" s="75"/>
      <c r="SUS66" s="75"/>
      <c r="SUT66" s="75"/>
      <c r="SUU66" s="75"/>
      <c r="SUV66" s="75"/>
      <c r="SUW66" s="75"/>
      <c r="SUX66" s="75"/>
      <c r="SUY66" s="75"/>
      <c r="SUZ66" s="75"/>
      <c r="SVA66" s="75"/>
      <c r="SVB66" s="75"/>
      <c r="SVC66" s="75"/>
      <c r="SVD66" s="75"/>
      <c r="SVE66" s="75"/>
      <c r="SVF66" s="75"/>
      <c r="SVG66" s="75"/>
      <c r="SVH66" s="75"/>
      <c r="SVI66" s="75"/>
      <c r="SVJ66" s="75"/>
      <c r="SVK66" s="75"/>
      <c r="SVL66" s="75"/>
      <c r="SVM66" s="75"/>
      <c r="SVN66" s="75"/>
      <c r="SVO66" s="75"/>
      <c r="SVP66" s="75"/>
      <c r="SVQ66" s="75"/>
      <c r="SVR66" s="75"/>
      <c r="SVS66" s="75"/>
      <c r="SVT66" s="75"/>
      <c r="SVU66" s="75"/>
      <c r="SVV66" s="75"/>
      <c r="SVW66" s="75"/>
      <c r="SVX66" s="75"/>
      <c r="SVY66" s="75"/>
      <c r="SVZ66" s="75"/>
      <c r="SWA66" s="75"/>
      <c r="SWB66" s="75"/>
      <c r="SWC66" s="75"/>
      <c r="SWD66" s="75"/>
      <c r="SWE66" s="75"/>
      <c r="SWF66" s="75"/>
      <c r="SWG66" s="75"/>
      <c r="SWH66" s="75"/>
      <c r="SWI66" s="75"/>
      <c r="SWJ66" s="75"/>
      <c r="SWK66" s="75"/>
      <c r="SWL66" s="75"/>
      <c r="SWM66" s="75"/>
      <c r="SWN66" s="75"/>
      <c r="SWO66" s="75"/>
      <c r="SWP66" s="75"/>
      <c r="SWQ66" s="75"/>
      <c r="SWR66" s="75"/>
      <c r="SWS66" s="75"/>
      <c r="SWT66" s="75"/>
      <c r="SWU66" s="75"/>
      <c r="SWV66" s="75"/>
      <c r="SWW66" s="75"/>
      <c r="SWX66" s="75"/>
      <c r="SWY66" s="75"/>
      <c r="SWZ66" s="75"/>
      <c r="SXA66" s="75"/>
      <c r="SXB66" s="75"/>
      <c r="SXC66" s="75"/>
      <c r="SXD66" s="75"/>
      <c r="SXE66" s="75"/>
      <c r="SXF66" s="75"/>
      <c r="SXG66" s="75"/>
      <c r="SXH66" s="75"/>
      <c r="SXI66" s="75"/>
      <c r="SXJ66" s="75"/>
      <c r="SXK66" s="75"/>
      <c r="SXL66" s="75"/>
      <c r="SXM66" s="75"/>
      <c r="SXN66" s="75"/>
      <c r="SXO66" s="75"/>
      <c r="SXP66" s="75"/>
      <c r="SXQ66" s="75"/>
      <c r="SXR66" s="75"/>
      <c r="SXS66" s="75"/>
      <c r="SXT66" s="75"/>
      <c r="SXU66" s="75"/>
      <c r="SXV66" s="75"/>
      <c r="SXW66" s="75"/>
      <c r="SXX66" s="75"/>
      <c r="SXY66" s="75"/>
      <c r="SXZ66" s="75"/>
      <c r="SYA66" s="75"/>
      <c r="SYB66" s="75"/>
      <c r="SYC66" s="75"/>
      <c r="SYD66" s="75"/>
      <c r="SYE66" s="75"/>
      <c r="SYF66" s="75"/>
      <c r="SYG66" s="75"/>
      <c r="SYH66" s="75"/>
      <c r="SYI66" s="75"/>
      <c r="SYJ66" s="75"/>
      <c r="SYK66" s="75"/>
      <c r="SYL66" s="75"/>
      <c r="SYM66" s="75"/>
      <c r="SYN66" s="75"/>
      <c r="SYO66" s="75"/>
      <c r="SYP66" s="75"/>
      <c r="SYQ66" s="75"/>
      <c r="SYR66" s="75"/>
      <c r="SYS66" s="75"/>
      <c r="SYT66" s="75"/>
      <c r="SYU66" s="75"/>
      <c r="SYV66" s="75"/>
      <c r="SYW66" s="75"/>
      <c r="SYX66" s="75"/>
      <c r="SYY66" s="75"/>
      <c r="SYZ66" s="75"/>
      <c r="SZA66" s="75"/>
      <c r="SZB66" s="75"/>
      <c r="SZC66" s="75"/>
      <c r="SZD66" s="75"/>
      <c r="SZE66" s="75"/>
      <c r="SZF66" s="75"/>
      <c r="SZG66" s="75"/>
      <c r="SZH66" s="75"/>
      <c r="SZI66" s="75"/>
      <c r="SZJ66" s="75"/>
      <c r="SZK66" s="75"/>
      <c r="SZL66" s="75"/>
      <c r="SZM66" s="75"/>
      <c r="SZN66" s="75"/>
      <c r="SZO66" s="75"/>
      <c r="SZP66" s="75"/>
      <c r="SZQ66" s="75"/>
      <c r="SZR66" s="75"/>
      <c r="SZS66" s="75"/>
      <c r="SZT66" s="75"/>
      <c r="SZU66" s="75"/>
      <c r="SZV66" s="75"/>
      <c r="SZW66" s="75"/>
      <c r="SZX66" s="75"/>
      <c r="SZY66" s="75"/>
      <c r="SZZ66" s="75"/>
      <c r="TAA66" s="75"/>
      <c r="TAB66" s="75"/>
      <c r="TAC66" s="75"/>
      <c r="TAD66" s="75"/>
      <c r="TAE66" s="75"/>
      <c r="TAF66" s="75"/>
      <c r="TAG66" s="75"/>
      <c r="TAH66" s="75"/>
      <c r="TAI66" s="75"/>
      <c r="TAJ66" s="75"/>
      <c r="TAK66" s="75"/>
      <c r="TAL66" s="75"/>
      <c r="TAM66" s="75"/>
      <c r="TAN66" s="75"/>
      <c r="TAO66" s="75"/>
      <c r="TAP66" s="75"/>
      <c r="TAQ66" s="75"/>
      <c r="TAR66" s="75"/>
      <c r="TAS66" s="75"/>
      <c r="TAT66" s="75"/>
      <c r="TAU66" s="75"/>
      <c r="TAV66" s="75"/>
      <c r="TAW66" s="75"/>
      <c r="TAX66" s="75"/>
      <c r="TAY66" s="75"/>
      <c r="TAZ66" s="75"/>
      <c r="TBA66" s="75"/>
      <c r="TBB66" s="75"/>
      <c r="TBC66" s="75"/>
      <c r="TBD66" s="75"/>
      <c r="TBE66" s="75"/>
      <c r="TBF66" s="75"/>
      <c r="TBG66" s="75"/>
      <c r="TBH66" s="75"/>
      <c r="TBI66" s="75"/>
      <c r="TBJ66" s="75"/>
      <c r="TBK66" s="75"/>
      <c r="TBL66" s="75"/>
      <c r="TBM66" s="75"/>
      <c r="TBN66" s="75"/>
      <c r="TBO66" s="75"/>
      <c r="TBP66" s="75"/>
      <c r="TBQ66" s="75"/>
      <c r="TBR66" s="75"/>
      <c r="TBS66" s="75"/>
      <c r="TBT66" s="75"/>
      <c r="TBU66" s="75"/>
      <c r="TBV66" s="75"/>
      <c r="TBW66" s="75"/>
      <c r="TBX66" s="75"/>
      <c r="TBY66" s="75"/>
      <c r="TBZ66" s="75"/>
      <c r="TCA66" s="75"/>
      <c r="TCB66" s="75"/>
      <c r="TCC66" s="75"/>
      <c r="TCD66" s="75"/>
      <c r="TCE66" s="75"/>
      <c r="TCF66" s="75"/>
      <c r="TCG66" s="75"/>
      <c r="TCH66" s="75"/>
      <c r="TCI66" s="75"/>
      <c r="TCJ66" s="75"/>
      <c r="TCK66" s="75"/>
      <c r="TCL66" s="75"/>
      <c r="TCM66" s="75"/>
      <c r="TCN66" s="75"/>
      <c r="TCO66" s="75"/>
      <c r="TCP66" s="75"/>
      <c r="TCQ66" s="75"/>
      <c r="TCR66" s="75"/>
      <c r="TCS66" s="75"/>
      <c r="TCT66" s="75"/>
      <c r="TCU66" s="75"/>
      <c r="TCV66" s="75"/>
      <c r="TCW66" s="75"/>
      <c r="TCX66" s="75"/>
      <c r="TCY66" s="75"/>
      <c r="TCZ66" s="75"/>
      <c r="TDA66" s="75"/>
      <c r="TDB66" s="75"/>
      <c r="TDC66" s="75"/>
      <c r="TDD66" s="75"/>
      <c r="TDE66" s="75"/>
      <c r="TDF66" s="75"/>
      <c r="TDG66" s="75"/>
      <c r="TDH66" s="75"/>
      <c r="TDI66" s="75"/>
      <c r="TDJ66" s="75"/>
      <c r="TDK66" s="75"/>
      <c r="TDL66" s="75"/>
      <c r="TDM66" s="75"/>
      <c r="TDN66" s="75"/>
      <c r="TDO66" s="75"/>
      <c r="TDP66" s="75"/>
      <c r="TDQ66" s="75"/>
      <c r="TDR66" s="75"/>
      <c r="TDS66" s="75"/>
      <c r="TDT66" s="75"/>
      <c r="TDU66" s="75"/>
      <c r="TDV66" s="75"/>
      <c r="TDW66" s="75"/>
      <c r="TDX66" s="75"/>
      <c r="TDY66" s="75"/>
      <c r="TDZ66" s="75"/>
      <c r="TEA66" s="75"/>
      <c r="TEB66" s="75"/>
      <c r="TEC66" s="75"/>
      <c r="TED66" s="75"/>
      <c r="TEE66" s="75"/>
      <c r="TEF66" s="75"/>
      <c r="TEG66" s="75"/>
      <c r="TEH66" s="75"/>
      <c r="TEI66" s="75"/>
      <c r="TEJ66" s="75"/>
      <c r="TEK66" s="75"/>
      <c r="TEL66" s="75"/>
      <c r="TEM66" s="75"/>
      <c r="TEN66" s="75"/>
      <c r="TEO66" s="75"/>
      <c r="TEP66" s="75"/>
      <c r="TEQ66" s="75"/>
      <c r="TER66" s="75"/>
      <c r="TES66" s="75"/>
      <c r="TET66" s="75"/>
      <c r="TEU66" s="75"/>
      <c r="TEV66" s="75"/>
      <c r="TEW66" s="75"/>
      <c r="TEX66" s="75"/>
      <c r="TEY66" s="75"/>
      <c r="TEZ66" s="75"/>
      <c r="TFA66" s="75"/>
      <c r="TFB66" s="75"/>
      <c r="TFC66" s="75"/>
      <c r="TFD66" s="75"/>
      <c r="TFE66" s="75"/>
      <c r="TFF66" s="75"/>
      <c r="TFG66" s="75"/>
      <c r="TFH66" s="75"/>
      <c r="TFI66" s="75"/>
      <c r="TFJ66" s="75"/>
      <c r="TFK66" s="75"/>
      <c r="TFL66" s="75"/>
      <c r="TFM66" s="75"/>
      <c r="TFN66" s="75"/>
      <c r="TFO66" s="75"/>
      <c r="TFP66" s="75"/>
      <c r="TFQ66" s="75"/>
      <c r="TFR66" s="75"/>
      <c r="TFS66" s="75"/>
      <c r="TFT66" s="75"/>
      <c r="TFU66" s="75"/>
      <c r="TFV66" s="75"/>
      <c r="TFW66" s="75"/>
      <c r="TFX66" s="75"/>
      <c r="TFY66" s="75"/>
      <c r="TFZ66" s="75"/>
      <c r="TGA66" s="75"/>
      <c r="TGB66" s="75"/>
      <c r="TGC66" s="75"/>
      <c r="TGD66" s="75"/>
      <c r="TGE66" s="75"/>
      <c r="TGF66" s="75"/>
      <c r="TGG66" s="75"/>
      <c r="TGH66" s="75"/>
      <c r="TGI66" s="75"/>
      <c r="TGJ66" s="75"/>
      <c r="TGK66" s="75"/>
      <c r="TGL66" s="75"/>
      <c r="TGM66" s="75"/>
      <c r="TGN66" s="75"/>
      <c r="TGO66" s="75"/>
      <c r="TGP66" s="75"/>
      <c r="TGQ66" s="75"/>
      <c r="TGR66" s="75"/>
      <c r="TGS66" s="75"/>
      <c r="TGT66" s="75"/>
      <c r="TGU66" s="75"/>
      <c r="TGV66" s="75"/>
      <c r="TGW66" s="75"/>
      <c r="TGX66" s="75"/>
      <c r="TGY66" s="75"/>
      <c r="TGZ66" s="75"/>
      <c r="THA66" s="75"/>
      <c r="THB66" s="75"/>
      <c r="THC66" s="75"/>
      <c r="THD66" s="75"/>
      <c r="THE66" s="75"/>
      <c r="THF66" s="75"/>
      <c r="THG66" s="75"/>
      <c r="THH66" s="75"/>
      <c r="THI66" s="75"/>
      <c r="THJ66" s="75"/>
      <c r="THK66" s="75"/>
      <c r="THL66" s="75"/>
      <c r="THM66" s="75"/>
      <c r="THN66" s="75"/>
      <c r="THO66" s="75"/>
      <c r="THP66" s="75"/>
      <c r="THQ66" s="75"/>
      <c r="THR66" s="75"/>
      <c r="THS66" s="75"/>
      <c r="THT66" s="75"/>
      <c r="THU66" s="75"/>
      <c r="THV66" s="75"/>
      <c r="THW66" s="75"/>
      <c r="THX66" s="75"/>
      <c r="THY66" s="75"/>
      <c r="THZ66" s="75"/>
      <c r="TIA66" s="75"/>
      <c r="TIB66" s="75"/>
      <c r="TIC66" s="75"/>
      <c r="TID66" s="75"/>
      <c r="TIE66" s="75"/>
      <c r="TIF66" s="75"/>
      <c r="TIG66" s="75"/>
      <c r="TIH66" s="75"/>
      <c r="TII66" s="75"/>
      <c r="TIJ66" s="75"/>
      <c r="TIK66" s="75"/>
      <c r="TIL66" s="75"/>
      <c r="TIM66" s="75"/>
      <c r="TIN66" s="75"/>
      <c r="TIO66" s="75"/>
      <c r="TIP66" s="75"/>
      <c r="TIQ66" s="75"/>
      <c r="TIR66" s="75"/>
      <c r="TIS66" s="75"/>
      <c r="TIT66" s="75"/>
      <c r="TIU66" s="75"/>
      <c r="TIV66" s="75"/>
      <c r="TIW66" s="75"/>
      <c r="TIX66" s="75"/>
      <c r="TIY66" s="75"/>
      <c r="TIZ66" s="75"/>
      <c r="TJA66" s="75"/>
      <c r="TJB66" s="75"/>
      <c r="TJC66" s="75"/>
      <c r="TJD66" s="75"/>
      <c r="TJE66" s="75"/>
      <c r="TJF66" s="75"/>
      <c r="TJG66" s="75"/>
      <c r="TJH66" s="75"/>
      <c r="TJI66" s="75"/>
      <c r="TJJ66" s="75"/>
      <c r="TJK66" s="75"/>
      <c r="TJL66" s="75"/>
      <c r="TJM66" s="75"/>
      <c r="TJN66" s="75"/>
      <c r="TJO66" s="75"/>
      <c r="TJP66" s="75"/>
      <c r="TJQ66" s="75"/>
      <c r="TJR66" s="75"/>
      <c r="TJS66" s="75"/>
      <c r="TJT66" s="75"/>
      <c r="TJU66" s="75"/>
      <c r="TJV66" s="75"/>
      <c r="TJW66" s="75"/>
      <c r="TJX66" s="75"/>
      <c r="TJY66" s="75"/>
      <c r="TJZ66" s="75"/>
      <c r="TKA66" s="75"/>
      <c r="TKB66" s="75"/>
      <c r="TKC66" s="75"/>
      <c r="TKD66" s="75"/>
      <c r="TKE66" s="75"/>
      <c r="TKF66" s="75"/>
      <c r="TKG66" s="75"/>
      <c r="TKH66" s="75"/>
      <c r="TKI66" s="75"/>
      <c r="TKJ66" s="75"/>
      <c r="TKK66" s="75"/>
      <c r="TKL66" s="75"/>
      <c r="TKM66" s="75"/>
      <c r="TKN66" s="75"/>
      <c r="TKO66" s="75"/>
      <c r="TKP66" s="75"/>
      <c r="TKQ66" s="75"/>
      <c r="TKR66" s="75"/>
      <c r="TKS66" s="75"/>
      <c r="TKT66" s="75"/>
      <c r="TKU66" s="75"/>
      <c r="TKV66" s="75"/>
      <c r="TKW66" s="75"/>
      <c r="TKX66" s="75"/>
      <c r="TKY66" s="75"/>
      <c r="TKZ66" s="75"/>
      <c r="TLA66" s="75"/>
      <c r="TLB66" s="75"/>
      <c r="TLC66" s="75"/>
      <c r="TLD66" s="75"/>
      <c r="TLE66" s="75"/>
      <c r="TLF66" s="75"/>
      <c r="TLG66" s="75"/>
      <c r="TLH66" s="75"/>
      <c r="TLI66" s="75"/>
      <c r="TLJ66" s="75"/>
      <c r="TLK66" s="75"/>
      <c r="TLL66" s="75"/>
      <c r="TLM66" s="75"/>
      <c r="TLN66" s="75"/>
      <c r="TLO66" s="75"/>
      <c r="TLP66" s="75"/>
      <c r="TLQ66" s="75"/>
      <c r="TLR66" s="75"/>
      <c r="TLS66" s="75"/>
      <c r="TLT66" s="75"/>
      <c r="TLU66" s="75"/>
      <c r="TLV66" s="75"/>
      <c r="TLW66" s="75"/>
      <c r="TLX66" s="75"/>
      <c r="TLY66" s="75"/>
      <c r="TLZ66" s="75"/>
      <c r="TMA66" s="75"/>
      <c r="TMB66" s="75"/>
      <c r="TMC66" s="75"/>
      <c r="TMD66" s="75"/>
      <c r="TME66" s="75"/>
      <c r="TMF66" s="75"/>
      <c r="TMG66" s="75"/>
      <c r="TMH66" s="75"/>
      <c r="TMI66" s="75"/>
      <c r="TMJ66" s="75"/>
      <c r="TMK66" s="75"/>
      <c r="TML66" s="75"/>
      <c r="TMM66" s="75"/>
      <c r="TMN66" s="75"/>
      <c r="TMO66" s="75"/>
      <c r="TMP66" s="75"/>
      <c r="TMQ66" s="75"/>
      <c r="TMR66" s="75"/>
      <c r="TMS66" s="75"/>
      <c r="TMT66" s="75"/>
      <c r="TMU66" s="75"/>
      <c r="TMV66" s="75"/>
      <c r="TMW66" s="75"/>
      <c r="TMX66" s="75"/>
      <c r="TMY66" s="75"/>
      <c r="TMZ66" s="75"/>
      <c r="TNA66" s="75"/>
      <c r="TNB66" s="75"/>
      <c r="TNC66" s="75"/>
      <c r="TND66" s="75"/>
      <c r="TNE66" s="75"/>
      <c r="TNF66" s="75"/>
      <c r="TNG66" s="75"/>
      <c r="TNH66" s="75"/>
      <c r="TNI66" s="75"/>
      <c r="TNJ66" s="75"/>
      <c r="TNK66" s="75"/>
      <c r="TNL66" s="75"/>
      <c r="TNM66" s="75"/>
      <c r="TNN66" s="75"/>
      <c r="TNO66" s="75"/>
      <c r="TNP66" s="75"/>
      <c r="TNQ66" s="75"/>
      <c r="TNR66" s="75"/>
      <c r="TNS66" s="75"/>
      <c r="TNT66" s="75"/>
      <c r="TNU66" s="75"/>
      <c r="TNV66" s="75"/>
      <c r="TNW66" s="75"/>
      <c r="TNX66" s="75"/>
      <c r="TNY66" s="75"/>
      <c r="TNZ66" s="75"/>
      <c r="TOA66" s="75"/>
      <c r="TOB66" s="75"/>
      <c r="TOC66" s="75"/>
      <c r="TOD66" s="75"/>
      <c r="TOE66" s="75"/>
      <c r="TOF66" s="75"/>
      <c r="TOG66" s="75"/>
      <c r="TOH66" s="75"/>
      <c r="TOI66" s="75"/>
      <c r="TOJ66" s="75"/>
      <c r="TOK66" s="75"/>
      <c r="TOL66" s="75"/>
      <c r="TOM66" s="75"/>
      <c r="TON66" s="75"/>
      <c r="TOO66" s="75"/>
      <c r="TOP66" s="75"/>
      <c r="TOQ66" s="75"/>
      <c r="TOR66" s="75"/>
      <c r="TOS66" s="75"/>
      <c r="TOT66" s="75"/>
      <c r="TOU66" s="75"/>
      <c r="TOV66" s="75"/>
      <c r="TOW66" s="75"/>
      <c r="TOX66" s="75"/>
      <c r="TOY66" s="75"/>
      <c r="TOZ66" s="75"/>
      <c r="TPA66" s="75"/>
      <c r="TPB66" s="75"/>
      <c r="TPC66" s="75"/>
      <c r="TPD66" s="75"/>
      <c r="TPE66" s="75"/>
      <c r="TPF66" s="75"/>
      <c r="TPG66" s="75"/>
      <c r="TPH66" s="75"/>
      <c r="TPI66" s="75"/>
      <c r="TPJ66" s="75"/>
      <c r="TPK66" s="75"/>
      <c r="TPL66" s="75"/>
      <c r="TPM66" s="75"/>
      <c r="TPN66" s="75"/>
      <c r="TPO66" s="75"/>
      <c r="TPP66" s="75"/>
      <c r="TPQ66" s="75"/>
      <c r="TPR66" s="75"/>
      <c r="TPS66" s="75"/>
      <c r="TPT66" s="75"/>
      <c r="TPU66" s="75"/>
      <c r="TPV66" s="75"/>
      <c r="TPW66" s="75"/>
      <c r="TPX66" s="75"/>
      <c r="TPY66" s="75"/>
      <c r="TPZ66" s="75"/>
      <c r="TQA66" s="75"/>
      <c r="TQB66" s="75"/>
      <c r="TQC66" s="75"/>
      <c r="TQD66" s="75"/>
      <c r="TQE66" s="75"/>
      <c r="TQF66" s="75"/>
      <c r="TQG66" s="75"/>
      <c r="TQH66" s="75"/>
      <c r="TQI66" s="75"/>
      <c r="TQJ66" s="75"/>
      <c r="TQK66" s="75"/>
      <c r="TQL66" s="75"/>
      <c r="TQM66" s="75"/>
      <c r="TQN66" s="75"/>
      <c r="TQO66" s="75"/>
      <c r="TQP66" s="75"/>
      <c r="TQQ66" s="75"/>
      <c r="TQR66" s="75"/>
      <c r="TQS66" s="75"/>
      <c r="TQT66" s="75"/>
      <c r="TQU66" s="75"/>
      <c r="TQV66" s="75"/>
      <c r="TQW66" s="75"/>
      <c r="TQX66" s="75"/>
      <c r="TQY66" s="75"/>
      <c r="TQZ66" s="75"/>
      <c r="TRA66" s="75"/>
      <c r="TRB66" s="75"/>
      <c r="TRC66" s="75"/>
      <c r="TRD66" s="75"/>
      <c r="TRE66" s="75"/>
      <c r="TRF66" s="75"/>
      <c r="TRG66" s="75"/>
      <c r="TRH66" s="75"/>
      <c r="TRI66" s="75"/>
      <c r="TRJ66" s="75"/>
      <c r="TRK66" s="75"/>
      <c r="TRL66" s="75"/>
      <c r="TRM66" s="75"/>
      <c r="TRN66" s="75"/>
      <c r="TRO66" s="75"/>
      <c r="TRP66" s="75"/>
      <c r="TRQ66" s="75"/>
      <c r="TRR66" s="75"/>
      <c r="TRS66" s="75"/>
      <c r="TRT66" s="75"/>
      <c r="TRU66" s="75"/>
      <c r="TRV66" s="75"/>
      <c r="TRW66" s="75"/>
      <c r="TRX66" s="75"/>
      <c r="TRY66" s="75"/>
      <c r="TRZ66" s="75"/>
      <c r="TSA66" s="75"/>
      <c r="TSB66" s="75"/>
      <c r="TSC66" s="75"/>
      <c r="TSD66" s="75"/>
      <c r="TSE66" s="75"/>
      <c r="TSF66" s="75"/>
      <c r="TSG66" s="75"/>
      <c r="TSH66" s="75"/>
      <c r="TSI66" s="75"/>
      <c r="TSJ66" s="75"/>
      <c r="TSK66" s="75"/>
      <c r="TSL66" s="75"/>
      <c r="TSM66" s="75"/>
      <c r="TSN66" s="75"/>
      <c r="TSO66" s="75"/>
      <c r="TSP66" s="75"/>
      <c r="TSQ66" s="75"/>
      <c r="TSR66" s="75"/>
      <c r="TSS66" s="75"/>
      <c r="TST66" s="75"/>
      <c r="TSU66" s="75"/>
      <c r="TSV66" s="75"/>
      <c r="TSW66" s="75"/>
      <c r="TSX66" s="75"/>
      <c r="TSY66" s="75"/>
      <c r="TSZ66" s="75"/>
      <c r="TTA66" s="75"/>
      <c r="TTB66" s="75"/>
      <c r="TTC66" s="75"/>
      <c r="TTD66" s="75"/>
      <c r="TTE66" s="75"/>
      <c r="TTF66" s="75"/>
      <c r="TTG66" s="75"/>
      <c r="TTH66" s="75"/>
      <c r="TTI66" s="75"/>
      <c r="TTJ66" s="75"/>
      <c r="TTK66" s="75"/>
      <c r="TTL66" s="75"/>
      <c r="TTM66" s="75"/>
      <c r="TTN66" s="75"/>
      <c r="TTO66" s="75"/>
      <c r="TTP66" s="75"/>
      <c r="TTQ66" s="75"/>
      <c r="TTR66" s="75"/>
      <c r="TTS66" s="75"/>
      <c r="TTT66" s="75"/>
      <c r="TTU66" s="75"/>
      <c r="TTV66" s="75"/>
      <c r="TTW66" s="75"/>
      <c r="TTX66" s="75"/>
      <c r="TTY66" s="75"/>
      <c r="TTZ66" s="75"/>
      <c r="TUA66" s="75"/>
      <c r="TUB66" s="75"/>
      <c r="TUC66" s="75"/>
      <c r="TUD66" s="75"/>
      <c r="TUE66" s="75"/>
      <c r="TUF66" s="75"/>
      <c r="TUG66" s="75"/>
      <c r="TUH66" s="75"/>
      <c r="TUI66" s="75"/>
      <c r="TUJ66" s="75"/>
      <c r="TUK66" s="75"/>
      <c r="TUL66" s="75"/>
      <c r="TUM66" s="75"/>
      <c r="TUN66" s="75"/>
      <c r="TUO66" s="75"/>
      <c r="TUP66" s="75"/>
      <c r="TUQ66" s="75"/>
      <c r="TUR66" s="75"/>
      <c r="TUS66" s="75"/>
      <c r="TUT66" s="75"/>
      <c r="TUU66" s="75"/>
      <c r="TUV66" s="75"/>
      <c r="TUW66" s="75"/>
      <c r="TUX66" s="75"/>
      <c r="TUY66" s="75"/>
      <c r="TUZ66" s="75"/>
      <c r="TVA66" s="75"/>
      <c r="TVB66" s="75"/>
      <c r="TVC66" s="75"/>
      <c r="TVD66" s="75"/>
      <c r="TVE66" s="75"/>
      <c r="TVF66" s="75"/>
      <c r="TVG66" s="75"/>
      <c r="TVH66" s="75"/>
      <c r="TVI66" s="75"/>
      <c r="TVJ66" s="75"/>
      <c r="TVK66" s="75"/>
      <c r="TVL66" s="75"/>
      <c r="TVM66" s="75"/>
      <c r="TVN66" s="75"/>
      <c r="TVO66" s="75"/>
      <c r="TVP66" s="75"/>
      <c r="TVQ66" s="75"/>
      <c r="TVR66" s="75"/>
      <c r="TVS66" s="75"/>
      <c r="TVT66" s="75"/>
      <c r="TVU66" s="75"/>
      <c r="TVV66" s="75"/>
      <c r="TVW66" s="75"/>
      <c r="TVX66" s="75"/>
      <c r="TVY66" s="75"/>
      <c r="TVZ66" s="75"/>
      <c r="TWA66" s="75"/>
      <c r="TWB66" s="75"/>
      <c r="TWC66" s="75"/>
      <c r="TWD66" s="75"/>
      <c r="TWE66" s="75"/>
      <c r="TWF66" s="75"/>
      <c r="TWG66" s="75"/>
      <c r="TWH66" s="75"/>
      <c r="TWI66" s="75"/>
      <c r="TWJ66" s="75"/>
      <c r="TWK66" s="75"/>
      <c r="TWL66" s="75"/>
      <c r="TWM66" s="75"/>
      <c r="TWN66" s="75"/>
      <c r="TWO66" s="75"/>
      <c r="TWP66" s="75"/>
      <c r="TWQ66" s="75"/>
      <c r="TWR66" s="75"/>
      <c r="TWS66" s="75"/>
      <c r="TWT66" s="75"/>
      <c r="TWU66" s="75"/>
      <c r="TWV66" s="75"/>
      <c r="TWW66" s="75"/>
      <c r="TWX66" s="75"/>
      <c r="TWY66" s="75"/>
      <c r="TWZ66" s="75"/>
      <c r="TXA66" s="75"/>
      <c r="TXB66" s="75"/>
      <c r="TXC66" s="75"/>
      <c r="TXD66" s="75"/>
      <c r="TXE66" s="75"/>
      <c r="TXF66" s="75"/>
      <c r="TXG66" s="75"/>
      <c r="TXH66" s="75"/>
      <c r="TXI66" s="75"/>
      <c r="TXJ66" s="75"/>
      <c r="TXK66" s="75"/>
      <c r="TXL66" s="75"/>
      <c r="TXM66" s="75"/>
      <c r="TXN66" s="75"/>
      <c r="TXO66" s="75"/>
      <c r="TXP66" s="75"/>
      <c r="TXQ66" s="75"/>
      <c r="TXR66" s="75"/>
      <c r="TXS66" s="75"/>
      <c r="TXT66" s="75"/>
      <c r="TXU66" s="75"/>
      <c r="TXV66" s="75"/>
      <c r="TXW66" s="75"/>
      <c r="TXX66" s="75"/>
      <c r="TXY66" s="75"/>
      <c r="TXZ66" s="75"/>
      <c r="TYA66" s="75"/>
      <c r="TYB66" s="75"/>
      <c r="TYC66" s="75"/>
      <c r="TYD66" s="75"/>
      <c r="TYE66" s="75"/>
      <c r="TYF66" s="75"/>
      <c r="TYG66" s="75"/>
      <c r="TYH66" s="75"/>
      <c r="TYI66" s="75"/>
      <c r="TYJ66" s="75"/>
      <c r="TYK66" s="75"/>
      <c r="TYL66" s="75"/>
      <c r="TYM66" s="75"/>
      <c r="TYN66" s="75"/>
      <c r="TYO66" s="75"/>
      <c r="TYP66" s="75"/>
      <c r="TYQ66" s="75"/>
      <c r="TYR66" s="75"/>
      <c r="TYS66" s="75"/>
      <c r="TYT66" s="75"/>
      <c r="TYU66" s="75"/>
      <c r="TYV66" s="75"/>
      <c r="TYW66" s="75"/>
      <c r="TYX66" s="75"/>
      <c r="TYY66" s="75"/>
      <c r="TYZ66" s="75"/>
      <c r="TZA66" s="75"/>
      <c r="TZB66" s="75"/>
      <c r="TZC66" s="75"/>
      <c r="TZD66" s="75"/>
      <c r="TZE66" s="75"/>
      <c r="TZF66" s="75"/>
      <c r="TZG66" s="75"/>
      <c r="TZH66" s="75"/>
      <c r="TZI66" s="75"/>
      <c r="TZJ66" s="75"/>
      <c r="TZK66" s="75"/>
      <c r="TZL66" s="75"/>
      <c r="TZM66" s="75"/>
      <c r="TZN66" s="75"/>
      <c r="TZO66" s="75"/>
      <c r="TZP66" s="75"/>
      <c r="TZQ66" s="75"/>
      <c r="TZR66" s="75"/>
      <c r="TZS66" s="75"/>
      <c r="TZT66" s="75"/>
      <c r="TZU66" s="75"/>
      <c r="TZV66" s="75"/>
      <c r="TZW66" s="75"/>
      <c r="TZX66" s="75"/>
      <c r="TZY66" s="75"/>
      <c r="TZZ66" s="75"/>
      <c r="UAA66" s="75"/>
      <c r="UAB66" s="75"/>
      <c r="UAC66" s="75"/>
      <c r="UAD66" s="75"/>
      <c r="UAE66" s="75"/>
      <c r="UAF66" s="75"/>
      <c r="UAG66" s="75"/>
      <c r="UAH66" s="75"/>
      <c r="UAI66" s="75"/>
      <c r="UAJ66" s="75"/>
      <c r="UAK66" s="75"/>
      <c r="UAL66" s="75"/>
      <c r="UAM66" s="75"/>
      <c r="UAN66" s="75"/>
      <c r="UAO66" s="75"/>
      <c r="UAP66" s="75"/>
      <c r="UAQ66" s="75"/>
      <c r="UAR66" s="75"/>
      <c r="UAS66" s="75"/>
      <c r="UAT66" s="75"/>
      <c r="UAU66" s="75"/>
      <c r="UAV66" s="75"/>
      <c r="UAW66" s="75"/>
      <c r="UAX66" s="75"/>
      <c r="UAY66" s="75"/>
      <c r="UAZ66" s="75"/>
      <c r="UBA66" s="75"/>
      <c r="UBB66" s="75"/>
      <c r="UBC66" s="75"/>
      <c r="UBD66" s="75"/>
      <c r="UBE66" s="75"/>
      <c r="UBF66" s="75"/>
      <c r="UBG66" s="75"/>
      <c r="UBH66" s="75"/>
      <c r="UBI66" s="75"/>
      <c r="UBJ66" s="75"/>
      <c r="UBK66" s="75"/>
      <c r="UBL66" s="75"/>
      <c r="UBM66" s="75"/>
      <c r="UBN66" s="75"/>
      <c r="UBO66" s="75"/>
      <c r="UBP66" s="75"/>
      <c r="UBQ66" s="75"/>
      <c r="UBR66" s="75"/>
      <c r="UBS66" s="75"/>
      <c r="UBT66" s="75"/>
      <c r="UBU66" s="75"/>
      <c r="UBV66" s="75"/>
      <c r="UBW66" s="75"/>
      <c r="UBX66" s="75"/>
      <c r="UBY66" s="75"/>
      <c r="UBZ66" s="75"/>
      <c r="UCA66" s="75"/>
      <c r="UCB66" s="75"/>
      <c r="UCC66" s="75"/>
      <c r="UCD66" s="75"/>
      <c r="UCE66" s="75"/>
      <c r="UCF66" s="75"/>
      <c r="UCG66" s="75"/>
      <c r="UCH66" s="75"/>
      <c r="UCI66" s="75"/>
      <c r="UCJ66" s="75"/>
      <c r="UCK66" s="75"/>
      <c r="UCL66" s="75"/>
      <c r="UCM66" s="75"/>
      <c r="UCN66" s="75"/>
      <c r="UCO66" s="75"/>
      <c r="UCP66" s="75"/>
      <c r="UCQ66" s="75"/>
      <c r="UCR66" s="75"/>
      <c r="UCS66" s="75"/>
      <c r="UCT66" s="75"/>
      <c r="UCU66" s="75"/>
      <c r="UCV66" s="75"/>
      <c r="UCW66" s="75"/>
      <c r="UCX66" s="75"/>
      <c r="UCY66" s="75"/>
      <c r="UCZ66" s="75"/>
      <c r="UDA66" s="75"/>
      <c r="UDB66" s="75"/>
      <c r="UDC66" s="75"/>
      <c r="UDD66" s="75"/>
      <c r="UDE66" s="75"/>
      <c r="UDF66" s="75"/>
      <c r="UDG66" s="75"/>
      <c r="UDH66" s="75"/>
      <c r="UDI66" s="75"/>
      <c r="UDJ66" s="75"/>
      <c r="UDK66" s="75"/>
      <c r="UDL66" s="75"/>
      <c r="UDM66" s="75"/>
      <c r="UDN66" s="75"/>
      <c r="UDO66" s="75"/>
      <c r="UDP66" s="75"/>
      <c r="UDQ66" s="75"/>
      <c r="UDR66" s="75"/>
      <c r="UDS66" s="75"/>
      <c r="UDT66" s="75"/>
      <c r="UDU66" s="75"/>
      <c r="UDV66" s="75"/>
      <c r="UDW66" s="75"/>
      <c r="UDX66" s="75"/>
      <c r="UDY66" s="75"/>
      <c r="UDZ66" s="75"/>
      <c r="UEA66" s="75"/>
      <c r="UEB66" s="75"/>
      <c r="UEC66" s="75"/>
      <c r="UED66" s="75"/>
      <c r="UEE66" s="75"/>
      <c r="UEF66" s="75"/>
      <c r="UEG66" s="75"/>
      <c r="UEH66" s="75"/>
      <c r="UEI66" s="75"/>
      <c r="UEJ66" s="75"/>
      <c r="UEK66" s="75"/>
      <c r="UEL66" s="75"/>
      <c r="UEM66" s="75"/>
      <c r="UEN66" s="75"/>
      <c r="UEO66" s="75"/>
      <c r="UEP66" s="75"/>
      <c r="UEQ66" s="75"/>
      <c r="UER66" s="75"/>
      <c r="UES66" s="75"/>
      <c r="UET66" s="75"/>
      <c r="UEU66" s="75"/>
      <c r="UEV66" s="75"/>
      <c r="UEW66" s="75"/>
      <c r="UEX66" s="75"/>
      <c r="UEY66" s="75"/>
      <c r="UEZ66" s="75"/>
      <c r="UFA66" s="75"/>
      <c r="UFB66" s="75"/>
      <c r="UFC66" s="75"/>
      <c r="UFD66" s="75"/>
      <c r="UFE66" s="75"/>
      <c r="UFF66" s="75"/>
      <c r="UFG66" s="75"/>
      <c r="UFH66" s="75"/>
      <c r="UFI66" s="75"/>
      <c r="UFJ66" s="75"/>
      <c r="UFK66" s="75"/>
      <c r="UFL66" s="75"/>
      <c r="UFM66" s="75"/>
      <c r="UFN66" s="75"/>
      <c r="UFO66" s="75"/>
      <c r="UFP66" s="75"/>
      <c r="UFQ66" s="75"/>
      <c r="UFR66" s="75"/>
      <c r="UFS66" s="75"/>
      <c r="UFT66" s="75"/>
      <c r="UFU66" s="75"/>
      <c r="UFV66" s="75"/>
      <c r="UFW66" s="75"/>
      <c r="UFX66" s="75"/>
      <c r="UFY66" s="75"/>
      <c r="UFZ66" s="75"/>
      <c r="UGA66" s="75"/>
      <c r="UGB66" s="75"/>
      <c r="UGC66" s="75"/>
      <c r="UGD66" s="75"/>
      <c r="UGE66" s="75"/>
      <c r="UGF66" s="75"/>
      <c r="UGG66" s="75"/>
      <c r="UGH66" s="75"/>
      <c r="UGI66" s="75"/>
      <c r="UGJ66" s="75"/>
      <c r="UGK66" s="75"/>
      <c r="UGL66" s="75"/>
      <c r="UGM66" s="75"/>
      <c r="UGN66" s="75"/>
      <c r="UGO66" s="75"/>
      <c r="UGP66" s="75"/>
      <c r="UGQ66" s="75"/>
      <c r="UGR66" s="75"/>
      <c r="UGS66" s="75"/>
      <c r="UGT66" s="75"/>
      <c r="UGU66" s="75"/>
      <c r="UGV66" s="75"/>
      <c r="UGW66" s="75"/>
      <c r="UGX66" s="75"/>
      <c r="UGY66" s="75"/>
      <c r="UGZ66" s="75"/>
      <c r="UHA66" s="75"/>
      <c r="UHB66" s="75"/>
      <c r="UHC66" s="75"/>
      <c r="UHD66" s="75"/>
      <c r="UHE66" s="75"/>
      <c r="UHF66" s="75"/>
      <c r="UHG66" s="75"/>
      <c r="UHH66" s="75"/>
      <c r="UHI66" s="75"/>
      <c r="UHJ66" s="75"/>
      <c r="UHK66" s="75"/>
      <c r="UHL66" s="75"/>
      <c r="UHM66" s="75"/>
      <c r="UHN66" s="75"/>
      <c r="UHO66" s="75"/>
      <c r="UHP66" s="75"/>
      <c r="UHQ66" s="75"/>
      <c r="UHR66" s="75"/>
      <c r="UHS66" s="75"/>
      <c r="UHT66" s="75"/>
      <c r="UHU66" s="75"/>
      <c r="UHV66" s="75"/>
      <c r="UHW66" s="75"/>
      <c r="UHX66" s="75"/>
      <c r="UHY66" s="75"/>
      <c r="UHZ66" s="75"/>
      <c r="UIA66" s="75"/>
      <c r="UIB66" s="75"/>
      <c r="UIC66" s="75"/>
      <c r="UID66" s="75"/>
      <c r="UIE66" s="75"/>
      <c r="UIF66" s="75"/>
      <c r="UIG66" s="75"/>
      <c r="UIH66" s="75"/>
      <c r="UII66" s="75"/>
      <c r="UIJ66" s="75"/>
      <c r="UIK66" s="75"/>
      <c r="UIL66" s="75"/>
      <c r="UIM66" s="75"/>
      <c r="UIN66" s="75"/>
      <c r="UIO66" s="75"/>
      <c r="UIP66" s="75"/>
      <c r="UIQ66" s="75"/>
      <c r="UIR66" s="75"/>
      <c r="UIS66" s="75"/>
      <c r="UIT66" s="75"/>
      <c r="UIU66" s="75"/>
      <c r="UIV66" s="75"/>
      <c r="UIW66" s="75"/>
      <c r="UIX66" s="75"/>
      <c r="UIY66" s="75"/>
      <c r="UIZ66" s="75"/>
      <c r="UJA66" s="75"/>
      <c r="UJB66" s="75"/>
      <c r="UJC66" s="75"/>
      <c r="UJD66" s="75"/>
      <c r="UJE66" s="75"/>
      <c r="UJF66" s="75"/>
      <c r="UJG66" s="75"/>
      <c r="UJH66" s="75"/>
      <c r="UJI66" s="75"/>
      <c r="UJJ66" s="75"/>
      <c r="UJK66" s="75"/>
      <c r="UJL66" s="75"/>
      <c r="UJM66" s="75"/>
      <c r="UJN66" s="75"/>
      <c r="UJO66" s="75"/>
      <c r="UJP66" s="75"/>
      <c r="UJQ66" s="75"/>
      <c r="UJR66" s="75"/>
      <c r="UJS66" s="75"/>
      <c r="UJT66" s="75"/>
      <c r="UJU66" s="75"/>
      <c r="UJV66" s="75"/>
      <c r="UJW66" s="75"/>
      <c r="UJX66" s="75"/>
      <c r="UJY66" s="75"/>
      <c r="UJZ66" s="75"/>
      <c r="UKA66" s="75"/>
      <c r="UKB66" s="75"/>
      <c r="UKC66" s="75"/>
      <c r="UKD66" s="75"/>
      <c r="UKE66" s="75"/>
      <c r="UKF66" s="75"/>
      <c r="UKG66" s="75"/>
      <c r="UKH66" s="75"/>
      <c r="UKI66" s="75"/>
      <c r="UKJ66" s="75"/>
      <c r="UKK66" s="75"/>
      <c r="UKL66" s="75"/>
      <c r="UKM66" s="75"/>
      <c r="UKN66" s="75"/>
      <c r="UKO66" s="75"/>
      <c r="UKP66" s="75"/>
      <c r="UKQ66" s="75"/>
      <c r="UKR66" s="75"/>
      <c r="UKS66" s="75"/>
      <c r="UKT66" s="75"/>
      <c r="UKU66" s="75"/>
      <c r="UKV66" s="75"/>
      <c r="UKW66" s="75"/>
      <c r="UKX66" s="75"/>
      <c r="UKY66" s="75"/>
      <c r="UKZ66" s="75"/>
      <c r="ULA66" s="75"/>
      <c r="ULB66" s="75"/>
      <c r="ULC66" s="75"/>
      <c r="ULD66" s="75"/>
      <c r="ULE66" s="75"/>
      <c r="ULF66" s="75"/>
      <c r="ULG66" s="75"/>
      <c r="ULH66" s="75"/>
      <c r="ULI66" s="75"/>
      <c r="ULJ66" s="75"/>
      <c r="ULK66" s="75"/>
      <c r="ULL66" s="75"/>
      <c r="ULM66" s="75"/>
      <c r="ULN66" s="75"/>
      <c r="ULO66" s="75"/>
      <c r="ULP66" s="75"/>
      <c r="ULQ66" s="75"/>
      <c r="ULR66" s="75"/>
      <c r="ULS66" s="75"/>
      <c r="ULT66" s="75"/>
      <c r="ULU66" s="75"/>
      <c r="ULV66" s="75"/>
      <c r="ULW66" s="75"/>
      <c r="ULX66" s="75"/>
      <c r="ULY66" s="75"/>
      <c r="ULZ66" s="75"/>
      <c r="UMA66" s="75"/>
      <c r="UMB66" s="75"/>
      <c r="UMC66" s="75"/>
      <c r="UMD66" s="75"/>
      <c r="UME66" s="75"/>
      <c r="UMF66" s="75"/>
      <c r="UMG66" s="75"/>
      <c r="UMH66" s="75"/>
      <c r="UMI66" s="75"/>
      <c r="UMJ66" s="75"/>
      <c r="UMK66" s="75"/>
      <c r="UML66" s="75"/>
      <c r="UMM66" s="75"/>
      <c r="UMN66" s="75"/>
      <c r="UMO66" s="75"/>
      <c r="UMP66" s="75"/>
      <c r="UMQ66" s="75"/>
      <c r="UMR66" s="75"/>
      <c r="UMS66" s="75"/>
      <c r="UMT66" s="75"/>
      <c r="UMU66" s="75"/>
      <c r="UMV66" s="75"/>
      <c r="UMW66" s="75"/>
      <c r="UMX66" s="75"/>
      <c r="UMY66" s="75"/>
      <c r="UMZ66" s="75"/>
      <c r="UNA66" s="75"/>
      <c r="UNB66" s="75"/>
      <c r="UNC66" s="75"/>
      <c r="UND66" s="75"/>
      <c r="UNE66" s="75"/>
      <c r="UNF66" s="75"/>
      <c r="UNG66" s="75"/>
      <c r="UNH66" s="75"/>
      <c r="UNI66" s="75"/>
      <c r="UNJ66" s="75"/>
      <c r="UNK66" s="75"/>
      <c r="UNL66" s="75"/>
      <c r="UNM66" s="75"/>
      <c r="UNN66" s="75"/>
      <c r="UNO66" s="75"/>
      <c r="UNP66" s="75"/>
      <c r="UNQ66" s="75"/>
      <c r="UNR66" s="75"/>
      <c r="UNS66" s="75"/>
      <c r="UNT66" s="75"/>
      <c r="UNU66" s="75"/>
      <c r="UNV66" s="75"/>
      <c r="UNW66" s="75"/>
      <c r="UNX66" s="75"/>
      <c r="UNY66" s="75"/>
      <c r="UNZ66" s="75"/>
      <c r="UOA66" s="75"/>
      <c r="UOB66" s="75"/>
      <c r="UOC66" s="75"/>
      <c r="UOD66" s="75"/>
      <c r="UOE66" s="75"/>
      <c r="UOF66" s="75"/>
      <c r="UOG66" s="75"/>
      <c r="UOH66" s="75"/>
      <c r="UOI66" s="75"/>
      <c r="UOJ66" s="75"/>
      <c r="UOK66" s="75"/>
      <c r="UOL66" s="75"/>
      <c r="UOM66" s="75"/>
      <c r="UON66" s="75"/>
      <c r="UOO66" s="75"/>
      <c r="UOP66" s="75"/>
      <c r="UOQ66" s="75"/>
      <c r="UOR66" s="75"/>
      <c r="UOS66" s="75"/>
      <c r="UOT66" s="75"/>
      <c r="UOU66" s="75"/>
      <c r="UOV66" s="75"/>
      <c r="UOW66" s="75"/>
      <c r="UOX66" s="75"/>
      <c r="UOY66" s="75"/>
      <c r="UOZ66" s="75"/>
      <c r="UPA66" s="75"/>
      <c r="UPB66" s="75"/>
      <c r="UPC66" s="75"/>
      <c r="UPD66" s="75"/>
      <c r="UPE66" s="75"/>
      <c r="UPF66" s="75"/>
      <c r="UPG66" s="75"/>
      <c r="UPH66" s="75"/>
      <c r="UPI66" s="75"/>
      <c r="UPJ66" s="75"/>
      <c r="UPK66" s="75"/>
      <c r="UPL66" s="75"/>
      <c r="UPM66" s="75"/>
      <c r="UPN66" s="75"/>
      <c r="UPO66" s="75"/>
      <c r="UPP66" s="75"/>
      <c r="UPQ66" s="75"/>
      <c r="UPR66" s="75"/>
      <c r="UPS66" s="75"/>
      <c r="UPT66" s="75"/>
      <c r="UPU66" s="75"/>
      <c r="UPV66" s="75"/>
      <c r="UPW66" s="75"/>
      <c r="UPX66" s="75"/>
      <c r="UPY66" s="75"/>
      <c r="UPZ66" s="75"/>
      <c r="UQA66" s="75"/>
      <c r="UQB66" s="75"/>
      <c r="UQC66" s="75"/>
      <c r="UQD66" s="75"/>
      <c r="UQE66" s="75"/>
      <c r="UQF66" s="75"/>
      <c r="UQG66" s="75"/>
      <c r="UQH66" s="75"/>
      <c r="UQI66" s="75"/>
      <c r="UQJ66" s="75"/>
      <c r="UQK66" s="75"/>
      <c r="UQL66" s="75"/>
      <c r="UQM66" s="75"/>
      <c r="UQN66" s="75"/>
      <c r="UQO66" s="75"/>
      <c r="UQP66" s="75"/>
      <c r="UQQ66" s="75"/>
      <c r="UQR66" s="75"/>
      <c r="UQS66" s="75"/>
      <c r="UQT66" s="75"/>
      <c r="UQU66" s="75"/>
      <c r="UQV66" s="75"/>
      <c r="UQW66" s="75"/>
      <c r="UQX66" s="75"/>
      <c r="UQY66" s="75"/>
      <c r="UQZ66" s="75"/>
      <c r="URA66" s="75"/>
      <c r="URB66" s="75"/>
      <c r="URC66" s="75"/>
      <c r="URD66" s="75"/>
      <c r="URE66" s="75"/>
      <c r="URF66" s="75"/>
      <c r="URG66" s="75"/>
      <c r="URH66" s="75"/>
      <c r="URI66" s="75"/>
      <c r="URJ66" s="75"/>
      <c r="URK66" s="75"/>
      <c r="URL66" s="75"/>
      <c r="URM66" s="75"/>
      <c r="URN66" s="75"/>
      <c r="URO66" s="75"/>
      <c r="URP66" s="75"/>
      <c r="URQ66" s="75"/>
      <c r="URR66" s="75"/>
      <c r="URS66" s="75"/>
      <c r="URT66" s="75"/>
      <c r="URU66" s="75"/>
      <c r="URV66" s="75"/>
      <c r="URW66" s="75"/>
      <c r="URX66" s="75"/>
      <c r="URY66" s="75"/>
      <c r="URZ66" s="75"/>
      <c r="USA66" s="75"/>
      <c r="USB66" s="75"/>
      <c r="USC66" s="75"/>
      <c r="USD66" s="75"/>
      <c r="USE66" s="75"/>
      <c r="USF66" s="75"/>
      <c r="USG66" s="75"/>
      <c r="USH66" s="75"/>
      <c r="USI66" s="75"/>
      <c r="USJ66" s="75"/>
      <c r="USK66" s="75"/>
      <c r="USL66" s="75"/>
      <c r="USM66" s="75"/>
      <c r="USN66" s="75"/>
      <c r="USO66" s="75"/>
      <c r="USP66" s="75"/>
      <c r="USQ66" s="75"/>
      <c r="USR66" s="75"/>
      <c r="USS66" s="75"/>
      <c r="UST66" s="75"/>
      <c r="USU66" s="75"/>
      <c r="USV66" s="75"/>
      <c r="USW66" s="75"/>
      <c r="USX66" s="75"/>
      <c r="USY66" s="75"/>
      <c r="USZ66" s="75"/>
      <c r="UTA66" s="75"/>
      <c r="UTB66" s="75"/>
      <c r="UTC66" s="75"/>
      <c r="UTD66" s="75"/>
      <c r="UTE66" s="75"/>
      <c r="UTF66" s="75"/>
      <c r="UTG66" s="75"/>
      <c r="UTH66" s="75"/>
      <c r="UTI66" s="75"/>
      <c r="UTJ66" s="75"/>
      <c r="UTK66" s="75"/>
      <c r="UTL66" s="75"/>
      <c r="UTM66" s="75"/>
      <c r="UTN66" s="75"/>
      <c r="UTO66" s="75"/>
      <c r="UTP66" s="75"/>
      <c r="UTQ66" s="75"/>
      <c r="UTR66" s="75"/>
      <c r="UTS66" s="75"/>
      <c r="UTT66" s="75"/>
      <c r="UTU66" s="75"/>
      <c r="UTV66" s="75"/>
      <c r="UTW66" s="75"/>
      <c r="UTX66" s="75"/>
      <c r="UTY66" s="75"/>
      <c r="UTZ66" s="75"/>
      <c r="UUA66" s="75"/>
      <c r="UUB66" s="75"/>
      <c r="UUC66" s="75"/>
      <c r="UUD66" s="75"/>
      <c r="UUE66" s="75"/>
      <c r="UUF66" s="75"/>
      <c r="UUG66" s="75"/>
      <c r="UUH66" s="75"/>
      <c r="UUI66" s="75"/>
      <c r="UUJ66" s="75"/>
      <c r="UUK66" s="75"/>
      <c r="UUL66" s="75"/>
      <c r="UUM66" s="75"/>
      <c r="UUN66" s="75"/>
      <c r="UUO66" s="75"/>
      <c r="UUP66" s="75"/>
      <c r="UUQ66" s="75"/>
      <c r="UUR66" s="75"/>
      <c r="UUS66" s="75"/>
      <c r="UUT66" s="75"/>
      <c r="UUU66" s="75"/>
      <c r="UUV66" s="75"/>
      <c r="UUW66" s="75"/>
      <c r="UUX66" s="75"/>
      <c r="UUY66" s="75"/>
      <c r="UUZ66" s="75"/>
      <c r="UVA66" s="75"/>
      <c r="UVB66" s="75"/>
      <c r="UVC66" s="75"/>
      <c r="UVD66" s="75"/>
      <c r="UVE66" s="75"/>
      <c r="UVF66" s="75"/>
      <c r="UVG66" s="75"/>
      <c r="UVH66" s="75"/>
      <c r="UVI66" s="75"/>
      <c r="UVJ66" s="75"/>
      <c r="UVK66" s="75"/>
      <c r="UVL66" s="75"/>
      <c r="UVM66" s="75"/>
      <c r="UVN66" s="75"/>
      <c r="UVO66" s="75"/>
      <c r="UVP66" s="75"/>
      <c r="UVQ66" s="75"/>
      <c r="UVR66" s="75"/>
      <c r="UVS66" s="75"/>
      <c r="UVT66" s="75"/>
      <c r="UVU66" s="75"/>
      <c r="UVV66" s="75"/>
      <c r="UVW66" s="75"/>
      <c r="UVX66" s="75"/>
      <c r="UVY66" s="75"/>
      <c r="UVZ66" s="75"/>
      <c r="UWA66" s="75"/>
      <c r="UWB66" s="75"/>
      <c r="UWC66" s="75"/>
      <c r="UWD66" s="75"/>
      <c r="UWE66" s="75"/>
      <c r="UWF66" s="75"/>
      <c r="UWG66" s="75"/>
      <c r="UWH66" s="75"/>
      <c r="UWI66" s="75"/>
      <c r="UWJ66" s="75"/>
      <c r="UWK66" s="75"/>
      <c r="UWL66" s="75"/>
      <c r="UWM66" s="75"/>
      <c r="UWN66" s="75"/>
      <c r="UWO66" s="75"/>
      <c r="UWP66" s="75"/>
      <c r="UWQ66" s="75"/>
      <c r="UWR66" s="75"/>
      <c r="UWS66" s="75"/>
      <c r="UWT66" s="75"/>
      <c r="UWU66" s="75"/>
      <c r="UWV66" s="75"/>
      <c r="UWW66" s="75"/>
      <c r="UWX66" s="75"/>
      <c r="UWY66" s="75"/>
      <c r="UWZ66" s="75"/>
      <c r="UXA66" s="75"/>
      <c r="UXB66" s="75"/>
      <c r="UXC66" s="75"/>
      <c r="UXD66" s="75"/>
      <c r="UXE66" s="75"/>
      <c r="UXF66" s="75"/>
      <c r="UXG66" s="75"/>
      <c r="UXH66" s="75"/>
      <c r="UXI66" s="75"/>
      <c r="UXJ66" s="75"/>
      <c r="UXK66" s="75"/>
      <c r="UXL66" s="75"/>
      <c r="UXM66" s="75"/>
      <c r="UXN66" s="75"/>
      <c r="UXO66" s="75"/>
      <c r="UXP66" s="75"/>
      <c r="UXQ66" s="75"/>
      <c r="UXR66" s="75"/>
      <c r="UXS66" s="75"/>
      <c r="UXT66" s="75"/>
      <c r="UXU66" s="75"/>
      <c r="UXV66" s="75"/>
      <c r="UXW66" s="75"/>
      <c r="UXX66" s="75"/>
      <c r="UXY66" s="75"/>
      <c r="UXZ66" s="75"/>
      <c r="UYA66" s="75"/>
      <c r="UYB66" s="75"/>
      <c r="UYC66" s="75"/>
      <c r="UYD66" s="75"/>
      <c r="UYE66" s="75"/>
      <c r="UYF66" s="75"/>
      <c r="UYG66" s="75"/>
      <c r="UYH66" s="75"/>
      <c r="UYI66" s="75"/>
      <c r="UYJ66" s="75"/>
      <c r="UYK66" s="75"/>
      <c r="UYL66" s="75"/>
      <c r="UYM66" s="75"/>
      <c r="UYN66" s="75"/>
      <c r="UYO66" s="75"/>
      <c r="UYP66" s="75"/>
      <c r="UYQ66" s="75"/>
      <c r="UYR66" s="75"/>
      <c r="UYS66" s="75"/>
      <c r="UYT66" s="75"/>
      <c r="UYU66" s="75"/>
      <c r="UYV66" s="75"/>
      <c r="UYW66" s="75"/>
      <c r="UYX66" s="75"/>
      <c r="UYY66" s="75"/>
      <c r="UYZ66" s="75"/>
      <c r="UZA66" s="75"/>
      <c r="UZB66" s="75"/>
      <c r="UZC66" s="75"/>
      <c r="UZD66" s="75"/>
      <c r="UZE66" s="75"/>
      <c r="UZF66" s="75"/>
      <c r="UZG66" s="75"/>
      <c r="UZH66" s="75"/>
      <c r="UZI66" s="75"/>
      <c r="UZJ66" s="75"/>
      <c r="UZK66" s="75"/>
      <c r="UZL66" s="75"/>
      <c r="UZM66" s="75"/>
      <c r="UZN66" s="75"/>
      <c r="UZO66" s="75"/>
      <c r="UZP66" s="75"/>
      <c r="UZQ66" s="75"/>
      <c r="UZR66" s="75"/>
      <c r="UZS66" s="75"/>
      <c r="UZT66" s="75"/>
      <c r="UZU66" s="75"/>
      <c r="UZV66" s="75"/>
      <c r="UZW66" s="75"/>
      <c r="UZX66" s="75"/>
      <c r="UZY66" s="75"/>
      <c r="UZZ66" s="75"/>
      <c r="VAA66" s="75"/>
      <c r="VAB66" s="75"/>
      <c r="VAC66" s="75"/>
      <c r="VAD66" s="75"/>
      <c r="VAE66" s="75"/>
      <c r="VAF66" s="75"/>
      <c r="VAG66" s="75"/>
      <c r="VAH66" s="75"/>
      <c r="VAI66" s="75"/>
      <c r="VAJ66" s="75"/>
      <c r="VAK66" s="75"/>
      <c r="VAL66" s="75"/>
      <c r="VAM66" s="75"/>
      <c r="VAN66" s="75"/>
      <c r="VAO66" s="75"/>
      <c r="VAP66" s="75"/>
      <c r="VAQ66" s="75"/>
      <c r="VAR66" s="75"/>
      <c r="VAS66" s="75"/>
      <c r="VAT66" s="75"/>
      <c r="VAU66" s="75"/>
      <c r="VAV66" s="75"/>
      <c r="VAW66" s="75"/>
      <c r="VAX66" s="75"/>
      <c r="VAY66" s="75"/>
      <c r="VAZ66" s="75"/>
      <c r="VBA66" s="75"/>
      <c r="VBB66" s="75"/>
      <c r="VBC66" s="75"/>
      <c r="VBD66" s="75"/>
      <c r="VBE66" s="75"/>
      <c r="VBF66" s="75"/>
      <c r="VBG66" s="75"/>
      <c r="VBH66" s="75"/>
      <c r="VBI66" s="75"/>
      <c r="VBJ66" s="75"/>
      <c r="VBK66" s="75"/>
      <c r="VBL66" s="75"/>
      <c r="VBM66" s="75"/>
      <c r="VBN66" s="75"/>
      <c r="VBO66" s="75"/>
      <c r="VBP66" s="75"/>
      <c r="VBQ66" s="75"/>
      <c r="VBR66" s="75"/>
      <c r="VBS66" s="75"/>
      <c r="VBT66" s="75"/>
      <c r="VBU66" s="75"/>
      <c r="VBV66" s="75"/>
      <c r="VBW66" s="75"/>
      <c r="VBX66" s="75"/>
      <c r="VBY66" s="75"/>
      <c r="VBZ66" s="75"/>
      <c r="VCA66" s="75"/>
      <c r="VCB66" s="75"/>
      <c r="VCC66" s="75"/>
      <c r="VCD66" s="75"/>
      <c r="VCE66" s="75"/>
      <c r="VCF66" s="75"/>
      <c r="VCG66" s="75"/>
      <c r="VCH66" s="75"/>
      <c r="VCI66" s="75"/>
      <c r="VCJ66" s="75"/>
      <c r="VCK66" s="75"/>
      <c r="VCL66" s="75"/>
      <c r="VCM66" s="75"/>
      <c r="VCN66" s="75"/>
      <c r="VCO66" s="75"/>
      <c r="VCP66" s="75"/>
      <c r="VCQ66" s="75"/>
      <c r="VCR66" s="75"/>
      <c r="VCS66" s="75"/>
      <c r="VCT66" s="75"/>
      <c r="VCU66" s="75"/>
      <c r="VCV66" s="75"/>
      <c r="VCW66" s="75"/>
      <c r="VCX66" s="75"/>
      <c r="VCY66" s="75"/>
      <c r="VCZ66" s="75"/>
      <c r="VDA66" s="75"/>
      <c r="VDB66" s="75"/>
      <c r="VDC66" s="75"/>
      <c r="VDD66" s="75"/>
      <c r="VDE66" s="75"/>
      <c r="VDF66" s="75"/>
      <c r="VDG66" s="75"/>
      <c r="VDH66" s="75"/>
      <c r="VDI66" s="75"/>
      <c r="VDJ66" s="75"/>
      <c r="VDK66" s="75"/>
      <c r="VDL66" s="75"/>
      <c r="VDM66" s="75"/>
      <c r="VDN66" s="75"/>
      <c r="VDO66" s="75"/>
      <c r="VDP66" s="75"/>
      <c r="VDQ66" s="75"/>
      <c r="VDR66" s="75"/>
      <c r="VDS66" s="75"/>
      <c r="VDT66" s="75"/>
      <c r="VDU66" s="75"/>
      <c r="VDV66" s="75"/>
      <c r="VDW66" s="75"/>
      <c r="VDX66" s="75"/>
      <c r="VDY66" s="75"/>
      <c r="VDZ66" s="75"/>
      <c r="VEA66" s="75"/>
      <c r="VEB66" s="75"/>
      <c r="VEC66" s="75"/>
      <c r="VED66" s="75"/>
      <c r="VEE66" s="75"/>
      <c r="VEF66" s="75"/>
      <c r="VEG66" s="75"/>
      <c r="VEH66" s="75"/>
      <c r="VEI66" s="75"/>
      <c r="VEJ66" s="75"/>
      <c r="VEK66" s="75"/>
      <c r="VEL66" s="75"/>
      <c r="VEM66" s="75"/>
      <c r="VEN66" s="75"/>
      <c r="VEO66" s="75"/>
      <c r="VEP66" s="75"/>
      <c r="VEQ66" s="75"/>
      <c r="VER66" s="75"/>
      <c r="VES66" s="75"/>
      <c r="VET66" s="75"/>
      <c r="VEU66" s="75"/>
      <c r="VEV66" s="75"/>
      <c r="VEW66" s="75"/>
      <c r="VEX66" s="75"/>
      <c r="VEY66" s="75"/>
      <c r="VEZ66" s="75"/>
      <c r="VFA66" s="75"/>
      <c r="VFB66" s="75"/>
      <c r="VFC66" s="75"/>
      <c r="VFD66" s="75"/>
      <c r="VFE66" s="75"/>
      <c r="VFF66" s="75"/>
      <c r="VFG66" s="75"/>
      <c r="VFH66" s="75"/>
      <c r="VFI66" s="75"/>
      <c r="VFJ66" s="75"/>
      <c r="VFK66" s="75"/>
      <c r="VFL66" s="75"/>
      <c r="VFM66" s="75"/>
      <c r="VFN66" s="75"/>
      <c r="VFO66" s="75"/>
      <c r="VFP66" s="75"/>
      <c r="VFQ66" s="75"/>
      <c r="VFR66" s="75"/>
      <c r="VFS66" s="75"/>
      <c r="VFT66" s="75"/>
      <c r="VFU66" s="75"/>
      <c r="VFV66" s="75"/>
      <c r="VFW66" s="75"/>
      <c r="VFX66" s="75"/>
      <c r="VFY66" s="75"/>
      <c r="VFZ66" s="75"/>
      <c r="VGA66" s="75"/>
      <c r="VGB66" s="75"/>
      <c r="VGC66" s="75"/>
      <c r="VGD66" s="75"/>
      <c r="VGE66" s="75"/>
      <c r="VGF66" s="75"/>
      <c r="VGG66" s="75"/>
      <c r="VGH66" s="75"/>
      <c r="VGI66" s="75"/>
      <c r="VGJ66" s="75"/>
      <c r="VGK66" s="75"/>
      <c r="VGL66" s="75"/>
      <c r="VGM66" s="75"/>
      <c r="VGN66" s="75"/>
      <c r="VGO66" s="75"/>
      <c r="VGP66" s="75"/>
      <c r="VGQ66" s="75"/>
      <c r="VGR66" s="75"/>
      <c r="VGS66" s="75"/>
      <c r="VGT66" s="75"/>
      <c r="VGU66" s="75"/>
      <c r="VGV66" s="75"/>
      <c r="VGW66" s="75"/>
      <c r="VGX66" s="75"/>
      <c r="VGY66" s="75"/>
      <c r="VGZ66" s="75"/>
      <c r="VHA66" s="75"/>
      <c r="VHB66" s="75"/>
      <c r="VHC66" s="75"/>
      <c r="VHD66" s="75"/>
      <c r="VHE66" s="75"/>
      <c r="VHF66" s="75"/>
      <c r="VHG66" s="75"/>
      <c r="VHH66" s="75"/>
      <c r="VHI66" s="75"/>
      <c r="VHJ66" s="75"/>
      <c r="VHK66" s="75"/>
      <c r="VHL66" s="75"/>
      <c r="VHM66" s="75"/>
      <c r="VHN66" s="75"/>
      <c r="VHO66" s="75"/>
      <c r="VHP66" s="75"/>
      <c r="VHQ66" s="75"/>
      <c r="VHR66" s="75"/>
      <c r="VHS66" s="75"/>
      <c r="VHT66" s="75"/>
      <c r="VHU66" s="75"/>
      <c r="VHV66" s="75"/>
      <c r="VHW66" s="75"/>
      <c r="VHX66" s="75"/>
      <c r="VHY66" s="75"/>
      <c r="VHZ66" s="75"/>
      <c r="VIA66" s="75"/>
      <c r="VIB66" s="75"/>
      <c r="VIC66" s="75"/>
      <c r="VID66" s="75"/>
      <c r="VIE66" s="75"/>
      <c r="VIF66" s="75"/>
      <c r="VIG66" s="75"/>
      <c r="VIH66" s="75"/>
      <c r="VII66" s="75"/>
      <c r="VIJ66" s="75"/>
      <c r="VIK66" s="75"/>
      <c r="VIL66" s="75"/>
      <c r="VIM66" s="75"/>
      <c r="VIN66" s="75"/>
      <c r="VIO66" s="75"/>
      <c r="VIP66" s="75"/>
      <c r="VIQ66" s="75"/>
      <c r="VIR66" s="75"/>
      <c r="VIS66" s="75"/>
      <c r="VIT66" s="75"/>
      <c r="VIU66" s="75"/>
      <c r="VIV66" s="75"/>
      <c r="VIW66" s="75"/>
      <c r="VIX66" s="75"/>
      <c r="VIY66" s="75"/>
      <c r="VIZ66" s="75"/>
      <c r="VJA66" s="75"/>
      <c r="VJB66" s="75"/>
      <c r="VJC66" s="75"/>
      <c r="VJD66" s="75"/>
      <c r="VJE66" s="75"/>
      <c r="VJF66" s="75"/>
      <c r="VJG66" s="75"/>
      <c r="VJH66" s="75"/>
      <c r="VJI66" s="75"/>
      <c r="VJJ66" s="75"/>
      <c r="VJK66" s="75"/>
      <c r="VJL66" s="75"/>
      <c r="VJM66" s="75"/>
      <c r="VJN66" s="75"/>
      <c r="VJO66" s="75"/>
      <c r="VJP66" s="75"/>
      <c r="VJQ66" s="75"/>
      <c r="VJR66" s="75"/>
      <c r="VJS66" s="75"/>
      <c r="VJT66" s="75"/>
      <c r="VJU66" s="75"/>
      <c r="VJV66" s="75"/>
      <c r="VJW66" s="75"/>
      <c r="VJX66" s="75"/>
      <c r="VJY66" s="75"/>
      <c r="VJZ66" s="75"/>
      <c r="VKA66" s="75"/>
      <c r="VKB66" s="75"/>
      <c r="VKC66" s="75"/>
      <c r="VKD66" s="75"/>
      <c r="VKE66" s="75"/>
      <c r="VKF66" s="75"/>
      <c r="VKG66" s="75"/>
      <c r="VKH66" s="75"/>
      <c r="VKI66" s="75"/>
      <c r="VKJ66" s="75"/>
      <c r="VKK66" s="75"/>
      <c r="VKL66" s="75"/>
      <c r="VKM66" s="75"/>
      <c r="VKN66" s="75"/>
      <c r="VKO66" s="75"/>
      <c r="VKP66" s="75"/>
      <c r="VKQ66" s="75"/>
      <c r="VKR66" s="75"/>
      <c r="VKS66" s="75"/>
      <c r="VKT66" s="75"/>
      <c r="VKU66" s="75"/>
      <c r="VKV66" s="75"/>
      <c r="VKW66" s="75"/>
      <c r="VKX66" s="75"/>
      <c r="VKY66" s="75"/>
      <c r="VKZ66" s="75"/>
      <c r="VLA66" s="75"/>
      <c r="VLB66" s="75"/>
      <c r="VLC66" s="75"/>
      <c r="VLD66" s="75"/>
      <c r="VLE66" s="75"/>
      <c r="VLF66" s="75"/>
      <c r="VLG66" s="75"/>
      <c r="VLH66" s="75"/>
      <c r="VLI66" s="75"/>
      <c r="VLJ66" s="75"/>
      <c r="VLK66" s="75"/>
      <c r="VLL66" s="75"/>
      <c r="VLM66" s="75"/>
      <c r="VLN66" s="75"/>
      <c r="VLO66" s="75"/>
      <c r="VLP66" s="75"/>
      <c r="VLQ66" s="75"/>
      <c r="VLR66" s="75"/>
      <c r="VLS66" s="75"/>
      <c r="VLT66" s="75"/>
      <c r="VLU66" s="75"/>
      <c r="VLV66" s="75"/>
      <c r="VLW66" s="75"/>
      <c r="VLX66" s="75"/>
      <c r="VLY66" s="75"/>
      <c r="VLZ66" s="75"/>
      <c r="VMA66" s="75"/>
      <c r="VMB66" s="75"/>
      <c r="VMC66" s="75"/>
      <c r="VMD66" s="75"/>
      <c r="VME66" s="75"/>
      <c r="VMF66" s="75"/>
      <c r="VMG66" s="75"/>
      <c r="VMH66" s="75"/>
      <c r="VMI66" s="75"/>
      <c r="VMJ66" s="75"/>
      <c r="VMK66" s="75"/>
      <c r="VML66" s="75"/>
      <c r="VMM66" s="75"/>
      <c r="VMN66" s="75"/>
      <c r="VMO66" s="75"/>
      <c r="VMP66" s="75"/>
      <c r="VMQ66" s="75"/>
      <c r="VMR66" s="75"/>
      <c r="VMS66" s="75"/>
      <c r="VMT66" s="75"/>
      <c r="VMU66" s="75"/>
      <c r="VMV66" s="75"/>
      <c r="VMW66" s="75"/>
      <c r="VMX66" s="75"/>
      <c r="VMY66" s="75"/>
      <c r="VMZ66" s="75"/>
      <c r="VNA66" s="75"/>
      <c r="VNB66" s="75"/>
      <c r="VNC66" s="75"/>
      <c r="VND66" s="75"/>
      <c r="VNE66" s="75"/>
      <c r="VNF66" s="75"/>
      <c r="VNG66" s="75"/>
      <c r="VNH66" s="75"/>
      <c r="VNI66" s="75"/>
      <c r="VNJ66" s="75"/>
      <c r="VNK66" s="75"/>
      <c r="VNL66" s="75"/>
      <c r="VNM66" s="75"/>
      <c r="VNN66" s="75"/>
      <c r="VNO66" s="75"/>
      <c r="VNP66" s="75"/>
      <c r="VNQ66" s="75"/>
      <c r="VNR66" s="75"/>
      <c r="VNS66" s="75"/>
      <c r="VNT66" s="75"/>
      <c r="VNU66" s="75"/>
      <c r="VNV66" s="75"/>
      <c r="VNW66" s="75"/>
      <c r="VNX66" s="75"/>
      <c r="VNY66" s="75"/>
      <c r="VNZ66" s="75"/>
      <c r="VOA66" s="75"/>
      <c r="VOB66" s="75"/>
      <c r="VOC66" s="75"/>
      <c r="VOD66" s="75"/>
      <c r="VOE66" s="75"/>
      <c r="VOF66" s="75"/>
      <c r="VOG66" s="75"/>
      <c r="VOH66" s="75"/>
      <c r="VOI66" s="75"/>
      <c r="VOJ66" s="75"/>
      <c r="VOK66" s="75"/>
      <c r="VOL66" s="75"/>
      <c r="VOM66" s="75"/>
      <c r="VON66" s="75"/>
      <c r="VOO66" s="75"/>
      <c r="VOP66" s="75"/>
      <c r="VOQ66" s="75"/>
      <c r="VOR66" s="75"/>
      <c r="VOS66" s="75"/>
      <c r="VOT66" s="75"/>
      <c r="VOU66" s="75"/>
      <c r="VOV66" s="75"/>
      <c r="VOW66" s="75"/>
      <c r="VOX66" s="75"/>
      <c r="VOY66" s="75"/>
      <c r="VOZ66" s="75"/>
      <c r="VPA66" s="75"/>
      <c r="VPB66" s="75"/>
      <c r="VPC66" s="75"/>
      <c r="VPD66" s="75"/>
      <c r="VPE66" s="75"/>
      <c r="VPF66" s="75"/>
      <c r="VPG66" s="75"/>
      <c r="VPH66" s="75"/>
      <c r="VPI66" s="75"/>
      <c r="VPJ66" s="75"/>
      <c r="VPK66" s="75"/>
      <c r="VPL66" s="75"/>
      <c r="VPM66" s="75"/>
      <c r="VPN66" s="75"/>
      <c r="VPO66" s="75"/>
      <c r="VPP66" s="75"/>
      <c r="VPQ66" s="75"/>
      <c r="VPR66" s="75"/>
      <c r="VPS66" s="75"/>
      <c r="VPT66" s="75"/>
      <c r="VPU66" s="75"/>
      <c r="VPV66" s="75"/>
      <c r="VPW66" s="75"/>
      <c r="VPX66" s="75"/>
      <c r="VPY66" s="75"/>
      <c r="VPZ66" s="75"/>
      <c r="VQA66" s="75"/>
      <c r="VQB66" s="75"/>
      <c r="VQC66" s="75"/>
      <c r="VQD66" s="75"/>
      <c r="VQE66" s="75"/>
      <c r="VQF66" s="75"/>
      <c r="VQG66" s="75"/>
      <c r="VQH66" s="75"/>
      <c r="VQI66" s="75"/>
      <c r="VQJ66" s="75"/>
      <c r="VQK66" s="75"/>
      <c r="VQL66" s="75"/>
      <c r="VQM66" s="75"/>
      <c r="VQN66" s="75"/>
      <c r="VQO66" s="75"/>
      <c r="VQP66" s="75"/>
      <c r="VQQ66" s="75"/>
      <c r="VQR66" s="75"/>
      <c r="VQS66" s="75"/>
      <c r="VQT66" s="75"/>
      <c r="VQU66" s="75"/>
      <c r="VQV66" s="75"/>
      <c r="VQW66" s="75"/>
      <c r="VQX66" s="75"/>
      <c r="VQY66" s="75"/>
      <c r="VQZ66" s="75"/>
      <c r="VRA66" s="75"/>
      <c r="VRB66" s="75"/>
      <c r="VRC66" s="75"/>
      <c r="VRD66" s="75"/>
      <c r="VRE66" s="75"/>
      <c r="VRF66" s="75"/>
      <c r="VRG66" s="75"/>
      <c r="VRH66" s="75"/>
      <c r="VRI66" s="75"/>
      <c r="VRJ66" s="75"/>
      <c r="VRK66" s="75"/>
      <c r="VRL66" s="75"/>
      <c r="VRM66" s="75"/>
      <c r="VRN66" s="75"/>
      <c r="VRO66" s="75"/>
      <c r="VRP66" s="75"/>
      <c r="VRQ66" s="75"/>
      <c r="VRR66" s="75"/>
      <c r="VRS66" s="75"/>
      <c r="VRT66" s="75"/>
      <c r="VRU66" s="75"/>
      <c r="VRV66" s="75"/>
      <c r="VRW66" s="75"/>
      <c r="VRX66" s="75"/>
      <c r="VRY66" s="75"/>
      <c r="VRZ66" s="75"/>
      <c r="VSA66" s="75"/>
      <c r="VSB66" s="75"/>
      <c r="VSC66" s="75"/>
      <c r="VSD66" s="75"/>
      <c r="VSE66" s="75"/>
      <c r="VSF66" s="75"/>
      <c r="VSG66" s="75"/>
      <c r="VSH66" s="75"/>
      <c r="VSI66" s="75"/>
      <c r="VSJ66" s="75"/>
      <c r="VSK66" s="75"/>
      <c r="VSL66" s="75"/>
      <c r="VSM66" s="75"/>
      <c r="VSN66" s="75"/>
      <c r="VSO66" s="75"/>
      <c r="VSP66" s="75"/>
      <c r="VSQ66" s="75"/>
      <c r="VSR66" s="75"/>
      <c r="VSS66" s="75"/>
      <c r="VST66" s="75"/>
      <c r="VSU66" s="75"/>
      <c r="VSV66" s="75"/>
      <c r="VSW66" s="75"/>
      <c r="VSX66" s="75"/>
      <c r="VSY66" s="75"/>
      <c r="VSZ66" s="75"/>
      <c r="VTA66" s="75"/>
      <c r="VTB66" s="75"/>
      <c r="VTC66" s="75"/>
      <c r="VTD66" s="75"/>
      <c r="VTE66" s="75"/>
      <c r="VTF66" s="75"/>
      <c r="VTG66" s="75"/>
      <c r="VTH66" s="75"/>
      <c r="VTI66" s="75"/>
      <c r="VTJ66" s="75"/>
      <c r="VTK66" s="75"/>
      <c r="VTL66" s="75"/>
      <c r="VTM66" s="75"/>
      <c r="VTN66" s="75"/>
      <c r="VTO66" s="75"/>
      <c r="VTP66" s="75"/>
      <c r="VTQ66" s="75"/>
      <c r="VTR66" s="75"/>
      <c r="VTS66" s="75"/>
      <c r="VTT66" s="75"/>
      <c r="VTU66" s="75"/>
      <c r="VTV66" s="75"/>
      <c r="VTW66" s="75"/>
      <c r="VTX66" s="75"/>
      <c r="VTY66" s="75"/>
      <c r="VTZ66" s="75"/>
      <c r="VUA66" s="75"/>
      <c r="VUB66" s="75"/>
      <c r="VUC66" s="75"/>
      <c r="VUD66" s="75"/>
      <c r="VUE66" s="75"/>
      <c r="VUF66" s="75"/>
      <c r="VUG66" s="75"/>
      <c r="VUH66" s="75"/>
      <c r="VUI66" s="75"/>
      <c r="VUJ66" s="75"/>
      <c r="VUK66" s="75"/>
      <c r="VUL66" s="75"/>
      <c r="VUM66" s="75"/>
      <c r="VUN66" s="75"/>
      <c r="VUO66" s="75"/>
      <c r="VUP66" s="75"/>
      <c r="VUQ66" s="75"/>
      <c r="VUR66" s="75"/>
      <c r="VUS66" s="75"/>
      <c r="VUT66" s="75"/>
      <c r="VUU66" s="75"/>
      <c r="VUV66" s="75"/>
      <c r="VUW66" s="75"/>
      <c r="VUX66" s="75"/>
      <c r="VUY66" s="75"/>
      <c r="VUZ66" s="75"/>
      <c r="VVA66" s="75"/>
      <c r="VVB66" s="75"/>
      <c r="VVC66" s="75"/>
      <c r="VVD66" s="75"/>
      <c r="VVE66" s="75"/>
      <c r="VVF66" s="75"/>
      <c r="VVG66" s="75"/>
      <c r="VVH66" s="75"/>
      <c r="VVI66" s="75"/>
      <c r="VVJ66" s="75"/>
      <c r="VVK66" s="75"/>
      <c r="VVL66" s="75"/>
      <c r="VVM66" s="75"/>
      <c r="VVN66" s="75"/>
      <c r="VVO66" s="75"/>
      <c r="VVP66" s="75"/>
      <c r="VVQ66" s="75"/>
      <c r="VVR66" s="75"/>
      <c r="VVS66" s="75"/>
      <c r="VVT66" s="75"/>
      <c r="VVU66" s="75"/>
      <c r="VVV66" s="75"/>
      <c r="VVW66" s="75"/>
      <c r="VVX66" s="75"/>
      <c r="VVY66" s="75"/>
      <c r="VVZ66" s="75"/>
      <c r="VWA66" s="75"/>
      <c r="VWB66" s="75"/>
      <c r="VWC66" s="75"/>
      <c r="VWD66" s="75"/>
      <c r="VWE66" s="75"/>
      <c r="VWF66" s="75"/>
      <c r="VWG66" s="75"/>
      <c r="VWH66" s="75"/>
      <c r="VWI66" s="75"/>
      <c r="VWJ66" s="75"/>
      <c r="VWK66" s="75"/>
      <c r="VWL66" s="75"/>
      <c r="VWM66" s="75"/>
      <c r="VWN66" s="75"/>
      <c r="VWO66" s="75"/>
      <c r="VWP66" s="75"/>
      <c r="VWQ66" s="75"/>
      <c r="VWR66" s="75"/>
      <c r="VWS66" s="75"/>
      <c r="VWT66" s="75"/>
      <c r="VWU66" s="75"/>
      <c r="VWV66" s="75"/>
      <c r="VWW66" s="75"/>
      <c r="VWX66" s="75"/>
      <c r="VWY66" s="75"/>
      <c r="VWZ66" s="75"/>
      <c r="VXA66" s="75"/>
      <c r="VXB66" s="75"/>
      <c r="VXC66" s="75"/>
      <c r="VXD66" s="75"/>
      <c r="VXE66" s="75"/>
      <c r="VXF66" s="75"/>
      <c r="VXG66" s="75"/>
      <c r="VXH66" s="75"/>
      <c r="VXI66" s="75"/>
      <c r="VXJ66" s="75"/>
      <c r="VXK66" s="75"/>
      <c r="VXL66" s="75"/>
      <c r="VXM66" s="75"/>
      <c r="VXN66" s="75"/>
      <c r="VXO66" s="75"/>
      <c r="VXP66" s="75"/>
      <c r="VXQ66" s="75"/>
      <c r="VXR66" s="75"/>
      <c r="VXS66" s="75"/>
      <c r="VXT66" s="75"/>
      <c r="VXU66" s="75"/>
      <c r="VXV66" s="75"/>
      <c r="VXW66" s="75"/>
      <c r="VXX66" s="75"/>
      <c r="VXY66" s="75"/>
      <c r="VXZ66" s="75"/>
      <c r="VYA66" s="75"/>
      <c r="VYB66" s="75"/>
      <c r="VYC66" s="75"/>
      <c r="VYD66" s="75"/>
      <c r="VYE66" s="75"/>
      <c r="VYF66" s="75"/>
      <c r="VYG66" s="75"/>
      <c r="VYH66" s="75"/>
      <c r="VYI66" s="75"/>
      <c r="VYJ66" s="75"/>
      <c r="VYK66" s="75"/>
      <c r="VYL66" s="75"/>
      <c r="VYM66" s="75"/>
      <c r="VYN66" s="75"/>
      <c r="VYO66" s="75"/>
      <c r="VYP66" s="75"/>
      <c r="VYQ66" s="75"/>
      <c r="VYR66" s="75"/>
      <c r="VYS66" s="75"/>
      <c r="VYT66" s="75"/>
      <c r="VYU66" s="75"/>
      <c r="VYV66" s="75"/>
      <c r="VYW66" s="75"/>
      <c r="VYX66" s="75"/>
      <c r="VYY66" s="75"/>
      <c r="VYZ66" s="75"/>
      <c r="VZA66" s="75"/>
      <c r="VZB66" s="75"/>
      <c r="VZC66" s="75"/>
      <c r="VZD66" s="75"/>
      <c r="VZE66" s="75"/>
      <c r="VZF66" s="75"/>
      <c r="VZG66" s="75"/>
      <c r="VZH66" s="75"/>
      <c r="VZI66" s="75"/>
      <c r="VZJ66" s="75"/>
      <c r="VZK66" s="75"/>
      <c r="VZL66" s="75"/>
      <c r="VZM66" s="75"/>
      <c r="VZN66" s="75"/>
      <c r="VZO66" s="75"/>
      <c r="VZP66" s="75"/>
      <c r="VZQ66" s="75"/>
      <c r="VZR66" s="75"/>
      <c r="VZS66" s="75"/>
      <c r="VZT66" s="75"/>
      <c r="VZU66" s="75"/>
      <c r="VZV66" s="75"/>
      <c r="VZW66" s="75"/>
      <c r="VZX66" s="75"/>
      <c r="VZY66" s="75"/>
      <c r="VZZ66" s="75"/>
      <c r="WAA66" s="75"/>
      <c r="WAB66" s="75"/>
      <c r="WAC66" s="75"/>
      <c r="WAD66" s="75"/>
      <c r="WAE66" s="75"/>
      <c r="WAF66" s="75"/>
      <c r="WAG66" s="75"/>
      <c r="WAH66" s="75"/>
      <c r="WAI66" s="75"/>
      <c r="WAJ66" s="75"/>
      <c r="WAK66" s="75"/>
      <c r="WAL66" s="75"/>
      <c r="WAM66" s="75"/>
      <c r="WAN66" s="75"/>
      <c r="WAO66" s="75"/>
      <c r="WAP66" s="75"/>
      <c r="WAQ66" s="75"/>
      <c r="WAR66" s="75"/>
      <c r="WAS66" s="75"/>
      <c r="WAT66" s="75"/>
      <c r="WAU66" s="75"/>
      <c r="WAV66" s="75"/>
      <c r="WAW66" s="75"/>
      <c r="WAX66" s="75"/>
      <c r="WAY66" s="75"/>
      <c r="WAZ66" s="75"/>
      <c r="WBA66" s="75"/>
      <c r="WBB66" s="75"/>
      <c r="WBC66" s="75"/>
      <c r="WBD66" s="75"/>
      <c r="WBE66" s="75"/>
      <c r="WBF66" s="75"/>
      <c r="WBG66" s="75"/>
      <c r="WBH66" s="75"/>
      <c r="WBI66" s="75"/>
      <c r="WBJ66" s="75"/>
      <c r="WBK66" s="75"/>
      <c r="WBL66" s="75"/>
      <c r="WBM66" s="75"/>
      <c r="WBN66" s="75"/>
      <c r="WBO66" s="75"/>
      <c r="WBP66" s="75"/>
      <c r="WBQ66" s="75"/>
      <c r="WBR66" s="75"/>
      <c r="WBS66" s="75"/>
      <c r="WBT66" s="75"/>
      <c r="WBU66" s="75"/>
      <c r="WBV66" s="75"/>
      <c r="WBW66" s="75"/>
      <c r="WBX66" s="75"/>
      <c r="WBY66" s="75"/>
      <c r="WBZ66" s="75"/>
      <c r="WCA66" s="75"/>
      <c r="WCB66" s="75"/>
      <c r="WCC66" s="75"/>
      <c r="WCD66" s="75"/>
      <c r="WCE66" s="75"/>
      <c r="WCF66" s="75"/>
      <c r="WCG66" s="75"/>
      <c r="WCH66" s="75"/>
      <c r="WCI66" s="75"/>
      <c r="WCJ66" s="75"/>
      <c r="WCK66" s="75"/>
      <c r="WCL66" s="75"/>
      <c r="WCM66" s="75"/>
      <c r="WCN66" s="75"/>
      <c r="WCO66" s="75"/>
      <c r="WCP66" s="75"/>
      <c r="WCQ66" s="75"/>
      <c r="WCR66" s="75"/>
      <c r="WCS66" s="75"/>
      <c r="WCT66" s="75"/>
      <c r="WCU66" s="75"/>
      <c r="WCV66" s="75"/>
      <c r="WCW66" s="75"/>
      <c r="WCX66" s="75"/>
      <c r="WCY66" s="75"/>
      <c r="WCZ66" s="75"/>
      <c r="WDA66" s="75"/>
      <c r="WDB66" s="75"/>
      <c r="WDC66" s="75"/>
      <c r="WDD66" s="75"/>
      <c r="WDE66" s="75"/>
      <c r="WDF66" s="75"/>
      <c r="WDG66" s="75"/>
      <c r="WDH66" s="75"/>
      <c r="WDI66" s="75"/>
      <c r="WDJ66" s="75"/>
      <c r="WDK66" s="75"/>
      <c r="WDL66" s="75"/>
      <c r="WDM66" s="75"/>
      <c r="WDN66" s="75"/>
      <c r="WDO66" s="75"/>
      <c r="WDP66" s="75"/>
      <c r="WDQ66" s="75"/>
      <c r="WDR66" s="75"/>
      <c r="WDS66" s="75"/>
      <c r="WDT66" s="75"/>
      <c r="WDU66" s="75"/>
      <c r="WDV66" s="75"/>
      <c r="WDW66" s="75"/>
      <c r="WDX66" s="75"/>
      <c r="WDY66" s="75"/>
      <c r="WDZ66" s="75"/>
      <c r="WEA66" s="75"/>
      <c r="WEB66" s="75"/>
      <c r="WEC66" s="75"/>
      <c r="WED66" s="75"/>
      <c r="WEE66" s="75"/>
      <c r="WEF66" s="75"/>
      <c r="WEG66" s="75"/>
      <c r="WEH66" s="75"/>
      <c r="WEI66" s="75"/>
      <c r="WEJ66" s="75"/>
      <c r="WEK66" s="75"/>
      <c r="WEL66" s="75"/>
      <c r="WEM66" s="75"/>
      <c r="WEN66" s="75"/>
      <c r="WEO66" s="75"/>
      <c r="WEP66" s="75"/>
      <c r="WEQ66" s="75"/>
      <c r="WER66" s="75"/>
      <c r="WES66" s="75"/>
      <c r="WET66" s="75"/>
      <c r="WEU66" s="75"/>
      <c r="WEV66" s="75"/>
      <c r="WEW66" s="75"/>
      <c r="WEX66" s="75"/>
      <c r="WEY66" s="75"/>
      <c r="WEZ66" s="75"/>
      <c r="WFA66" s="75"/>
      <c r="WFB66" s="75"/>
      <c r="WFC66" s="75"/>
      <c r="WFD66" s="75"/>
      <c r="WFE66" s="75"/>
      <c r="WFF66" s="75"/>
      <c r="WFG66" s="75"/>
      <c r="WFH66" s="75"/>
      <c r="WFI66" s="75"/>
      <c r="WFJ66" s="75"/>
      <c r="WFK66" s="75"/>
      <c r="WFL66" s="75"/>
      <c r="WFM66" s="75"/>
      <c r="WFN66" s="75"/>
      <c r="WFO66" s="75"/>
      <c r="WFP66" s="75"/>
      <c r="WFQ66" s="75"/>
      <c r="WFR66" s="75"/>
      <c r="WFS66" s="75"/>
      <c r="WFT66" s="75"/>
      <c r="WFU66" s="75"/>
      <c r="WFV66" s="75"/>
      <c r="WFW66" s="75"/>
      <c r="WFX66" s="75"/>
      <c r="WFY66" s="75"/>
      <c r="WFZ66" s="75"/>
      <c r="WGA66" s="75"/>
      <c r="WGB66" s="75"/>
      <c r="WGC66" s="75"/>
      <c r="WGD66" s="75"/>
      <c r="WGE66" s="75"/>
      <c r="WGF66" s="75"/>
      <c r="WGG66" s="75"/>
      <c r="WGH66" s="75"/>
      <c r="WGI66" s="75"/>
      <c r="WGJ66" s="75"/>
      <c r="WGK66" s="75"/>
      <c r="WGL66" s="75"/>
      <c r="WGM66" s="75"/>
      <c r="WGN66" s="75"/>
      <c r="WGO66" s="75"/>
      <c r="WGP66" s="75"/>
      <c r="WGQ66" s="75"/>
      <c r="WGR66" s="75"/>
      <c r="WGS66" s="75"/>
      <c r="WGT66" s="75"/>
      <c r="WGU66" s="75"/>
      <c r="WGV66" s="75"/>
      <c r="WGW66" s="75"/>
      <c r="WGX66" s="75"/>
      <c r="WGY66" s="75"/>
      <c r="WGZ66" s="75"/>
      <c r="WHA66" s="75"/>
      <c r="WHB66" s="75"/>
      <c r="WHC66" s="75"/>
      <c r="WHD66" s="75"/>
      <c r="WHE66" s="75"/>
      <c r="WHF66" s="75"/>
      <c r="WHG66" s="75"/>
      <c r="WHH66" s="75"/>
      <c r="WHI66" s="75"/>
      <c r="WHJ66" s="75"/>
      <c r="WHK66" s="75"/>
      <c r="WHL66" s="75"/>
      <c r="WHM66" s="75"/>
      <c r="WHN66" s="75"/>
      <c r="WHO66" s="75"/>
      <c r="WHP66" s="75"/>
      <c r="WHQ66" s="75"/>
      <c r="WHR66" s="75"/>
      <c r="WHS66" s="75"/>
      <c r="WHT66" s="75"/>
      <c r="WHU66" s="75"/>
      <c r="WHV66" s="75"/>
      <c r="WHW66" s="75"/>
      <c r="WHX66" s="75"/>
      <c r="WHY66" s="75"/>
      <c r="WHZ66" s="75"/>
      <c r="WIA66" s="75"/>
      <c r="WIB66" s="75"/>
      <c r="WIC66" s="75"/>
      <c r="WID66" s="75"/>
      <c r="WIE66" s="75"/>
      <c r="WIF66" s="75"/>
      <c r="WIG66" s="75"/>
      <c r="WIH66" s="75"/>
      <c r="WII66" s="75"/>
      <c r="WIJ66" s="75"/>
      <c r="WIK66" s="75"/>
      <c r="WIL66" s="75"/>
      <c r="WIM66" s="75"/>
      <c r="WIN66" s="75"/>
      <c r="WIO66" s="75"/>
      <c r="WIP66" s="75"/>
      <c r="WIQ66" s="75"/>
      <c r="WIR66" s="75"/>
      <c r="WIS66" s="75"/>
      <c r="WIT66" s="75"/>
      <c r="WIU66" s="75"/>
      <c r="WIV66" s="75"/>
      <c r="WIW66" s="75"/>
      <c r="WIX66" s="75"/>
      <c r="WIY66" s="75"/>
      <c r="WIZ66" s="75"/>
      <c r="WJA66" s="75"/>
      <c r="WJB66" s="75"/>
      <c r="WJC66" s="75"/>
      <c r="WJD66" s="75"/>
      <c r="WJE66" s="75"/>
      <c r="WJF66" s="75"/>
      <c r="WJG66" s="75"/>
      <c r="WJH66" s="75"/>
      <c r="WJI66" s="75"/>
      <c r="WJJ66" s="75"/>
      <c r="WJK66" s="75"/>
      <c r="WJL66" s="75"/>
      <c r="WJM66" s="75"/>
      <c r="WJN66" s="75"/>
      <c r="WJO66" s="75"/>
      <c r="WJP66" s="75"/>
      <c r="WJQ66" s="75"/>
      <c r="WJR66" s="75"/>
      <c r="WJS66" s="75"/>
      <c r="WJT66" s="75"/>
      <c r="WJU66" s="75"/>
      <c r="WJV66" s="75"/>
      <c r="WJW66" s="75"/>
      <c r="WJX66" s="75"/>
      <c r="WJY66" s="75"/>
      <c r="WJZ66" s="75"/>
      <c r="WKA66" s="75"/>
      <c r="WKB66" s="75"/>
      <c r="WKC66" s="75"/>
      <c r="WKD66" s="75"/>
      <c r="WKE66" s="75"/>
      <c r="WKF66" s="75"/>
      <c r="WKG66" s="75"/>
      <c r="WKH66" s="75"/>
      <c r="WKI66" s="75"/>
      <c r="WKJ66" s="75"/>
      <c r="WKK66" s="75"/>
      <c r="WKL66" s="75"/>
      <c r="WKM66" s="75"/>
      <c r="WKN66" s="75"/>
      <c r="WKO66" s="75"/>
      <c r="WKP66" s="75"/>
      <c r="WKQ66" s="75"/>
      <c r="WKR66" s="75"/>
      <c r="WKS66" s="75"/>
      <c r="WKT66" s="75"/>
      <c r="WKU66" s="75"/>
      <c r="WKV66" s="75"/>
      <c r="WKW66" s="75"/>
      <c r="WKX66" s="75"/>
      <c r="WKY66" s="75"/>
      <c r="WKZ66" s="75"/>
      <c r="WLA66" s="75"/>
      <c r="WLB66" s="75"/>
      <c r="WLC66" s="75"/>
      <c r="WLD66" s="75"/>
      <c r="WLE66" s="75"/>
      <c r="WLF66" s="75"/>
      <c r="WLG66" s="75"/>
      <c r="WLH66" s="75"/>
      <c r="WLI66" s="75"/>
      <c r="WLJ66" s="75"/>
      <c r="WLK66" s="75"/>
      <c r="WLL66" s="75"/>
      <c r="WLM66" s="75"/>
      <c r="WLN66" s="75"/>
      <c r="WLO66" s="75"/>
      <c r="WLP66" s="75"/>
      <c r="WLQ66" s="75"/>
      <c r="WLR66" s="75"/>
      <c r="WLS66" s="75"/>
      <c r="WLT66" s="75"/>
      <c r="WLU66" s="75"/>
      <c r="WLV66" s="75"/>
      <c r="WLW66" s="75"/>
      <c r="WLX66" s="75"/>
      <c r="WLY66" s="75"/>
      <c r="WLZ66" s="75"/>
      <c r="WMA66" s="75"/>
      <c r="WMB66" s="75"/>
      <c r="WMC66" s="75"/>
      <c r="WMD66" s="75"/>
      <c r="WME66" s="75"/>
      <c r="WMF66" s="75"/>
      <c r="WMG66" s="75"/>
      <c r="WMH66" s="75"/>
      <c r="WMI66" s="75"/>
      <c r="WMJ66" s="75"/>
      <c r="WMK66" s="75"/>
      <c r="WML66" s="75"/>
      <c r="WMM66" s="75"/>
      <c r="WMN66" s="75"/>
      <c r="WMO66" s="75"/>
      <c r="WMP66" s="75"/>
      <c r="WMQ66" s="75"/>
      <c r="WMR66" s="75"/>
      <c r="WMS66" s="75"/>
      <c r="WMT66" s="75"/>
      <c r="WMU66" s="75"/>
      <c r="WMV66" s="75"/>
      <c r="WMW66" s="75"/>
      <c r="WMX66" s="75"/>
      <c r="WMY66" s="75"/>
      <c r="WMZ66" s="75"/>
      <c r="WNA66" s="75"/>
      <c r="WNB66" s="75"/>
      <c r="WNC66" s="75"/>
      <c r="WND66" s="75"/>
      <c r="WNE66" s="75"/>
      <c r="WNF66" s="75"/>
      <c r="WNG66" s="75"/>
      <c r="WNH66" s="75"/>
      <c r="WNI66" s="75"/>
      <c r="WNJ66" s="75"/>
      <c r="WNK66" s="75"/>
      <c r="WNL66" s="75"/>
      <c r="WNM66" s="75"/>
      <c r="WNN66" s="75"/>
      <c r="WNO66" s="75"/>
      <c r="WNP66" s="75"/>
      <c r="WNQ66" s="75"/>
      <c r="WNR66" s="75"/>
      <c r="WNS66" s="75"/>
      <c r="WNT66" s="75"/>
      <c r="WNU66" s="75"/>
      <c r="WNV66" s="75"/>
      <c r="WNW66" s="75"/>
      <c r="WNX66" s="75"/>
      <c r="WNY66" s="75"/>
      <c r="WNZ66" s="75"/>
      <c r="WOA66" s="75"/>
      <c r="WOB66" s="75"/>
      <c r="WOC66" s="75"/>
      <c r="WOD66" s="75"/>
      <c r="WOE66" s="75"/>
      <c r="WOF66" s="75"/>
      <c r="WOG66" s="75"/>
      <c r="WOH66" s="75"/>
      <c r="WOI66" s="75"/>
      <c r="WOJ66" s="75"/>
      <c r="WOK66" s="75"/>
      <c r="WOL66" s="75"/>
      <c r="WOM66" s="75"/>
      <c r="WON66" s="75"/>
      <c r="WOO66" s="75"/>
      <c r="WOP66" s="75"/>
      <c r="WOQ66" s="75"/>
      <c r="WOR66" s="75"/>
      <c r="WOS66" s="75"/>
      <c r="WOT66" s="75"/>
      <c r="WOU66" s="75"/>
      <c r="WOV66" s="75"/>
      <c r="WOW66" s="75"/>
      <c r="WOX66" s="75"/>
      <c r="WOY66" s="75"/>
      <c r="WOZ66" s="75"/>
      <c r="WPA66" s="75"/>
      <c r="WPB66" s="75"/>
      <c r="WPC66" s="75"/>
      <c r="WPD66" s="75"/>
      <c r="WPE66" s="75"/>
      <c r="WPF66" s="75"/>
      <c r="WPG66" s="75"/>
      <c r="WPH66" s="75"/>
      <c r="WPI66" s="75"/>
      <c r="WPJ66" s="75"/>
      <c r="WPK66" s="75"/>
      <c r="WPL66" s="75"/>
      <c r="WPM66" s="75"/>
      <c r="WPN66" s="75"/>
      <c r="WPO66" s="75"/>
      <c r="WPP66" s="75"/>
      <c r="WPQ66" s="75"/>
      <c r="WPR66" s="75"/>
      <c r="WPS66" s="75"/>
      <c r="WPT66" s="75"/>
      <c r="WPU66" s="75"/>
      <c r="WPV66" s="75"/>
      <c r="WPW66" s="75"/>
      <c r="WPX66" s="75"/>
      <c r="WPY66" s="75"/>
      <c r="WPZ66" s="75"/>
      <c r="WQA66" s="75"/>
      <c r="WQB66" s="75"/>
      <c r="WQC66" s="75"/>
      <c r="WQD66" s="75"/>
      <c r="WQE66" s="75"/>
      <c r="WQF66" s="75"/>
      <c r="WQG66" s="75"/>
      <c r="WQH66" s="75"/>
      <c r="WQI66" s="75"/>
      <c r="WQJ66" s="75"/>
      <c r="WQK66" s="75"/>
      <c r="WQL66" s="75"/>
      <c r="WQM66" s="75"/>
      <c r="WQN66" s="75"/>
      <c r="WQO66" s="75"/>
      <c r="WQP66" s="75"/>
      <c r="WQQ66" s="75"/>
      <c r="WQR66" s="75"/>
      <c r="WQS66" s="75"/>
      <c r="WQT66" s="75"/>
      <c r="WQU66" s="75"/>
      <c r="WQV66" s="75"/>
      <c r="WQW66" s="75"/>
      <c r="WQX66" s="75"/>
      <c r="WQY66" s="75"/>
      <c r="WQZ66" s="75"/>
      <c r="WRA66" s="75"/>
      <c r="WRB66" s="75"/>
      <c r="WRC66" s="75"/>
      <c r="WRD66" s="75"/>
      <c r="WRE66" s="75"/>
      <c r="WRF66" s="75"/>
      <c r="WRG66" s="75"/>
      <c r="WRH66" s="75"/>
      <c r="WRI66" s="75"/>
      <c r="WRJ66" s="75"/>
      <c r="WRK66" s="75"/>
      <c r="WRL66" s="75"/>
      <c r="WRM66" s="75"/>
      <c r="WRN66" s="75"/>
      <c r="WRO66" s="75"/>
      <c r="WRP66" s="75"/>
      <c r="WRQ66" s="75"/>
      <c r="WRR66" s="75"/>
      <c r="WRS66" s="75"/>
      <c r="WRT66" s="75"/>
      <c r="WRU66" s="75"/>
      <c r="WRV66" s="75"/>
      <c r="WRW66" s="75"/>
      <c r="WRX66" s="75"/>
      <c r="WRY66" s="75"/>
      <c r="WRZ66" s="75"/>
      <c r="WSA66" s="75"/>
      <c r="WSB66" s="75"/>
      <c r="WSC66" s="75"/>
      <c r="WSD66" s="75"/>
      <c r="WSE66" s="75"/>
      <c r="WSF66" s="75"/>
      <c r="WSG66" s="75"/>
      <c r="WSH66" s="75"/>
      <c r="WSI66" s="75"/>
      <c r="WSJ66" s="75"/>
      <c r="WSK66" s="75"/>
      <c r="WSL66" s="75"/>
      <c r="WSM66" s="75"/>
      <c r="WSN66" s="75"/>
      <c r="WSO66" s="75"/>
      <c r="WSP66" s="75"/>
      <c r="WSQ66" s="75"/>
      <c r="WSR66" s="75"/>
      <c r="WSS66" s="75"/>
      <c r="WST66" s="75"/>
      <c r="WSU66" s="75"/>
      <c r="WSV66" s="75"/>
      <c r="WSW66" s="75"/>
      <c r="WSX66" s="75"/>
      <c r="WSY66" s="75"/>
      <c r="WSZ66" s="75"/>
      <c r="WTA66" s="75"/>
      <c r="WTB66" s="75"/>
      <c r="WTC66" s="75"/>
      <c r="WTD66" s="75"/>
      <c r="WTE66" s="75"/>
      <c r="WTF66" s="75"/>
      <c r="WTG66" s="75"/>
      <c r="WTH66" s="75"/>
      <c r="WTI66" s="75"/>
      <c r="WTJ66" s="75"/>
      <c r="WTK66" s="75"/>
      <c r="WTL66" s="75"/>
      <c r="WTM66" s="75"/>
      <c r="WTN66" s="75"/>
      <c r="WTO66" s="75"/>
      <c r="WTP66" s="75"/>
      <c r="WTQ66" s="75"/>
      <c r="WTR66" s="75"/>
      <c r="WTS66" s="75"/>
      <c r="WTT66" s="75"/>
      <c r="WTU66" s="75"/>
      <c r="WTV66" s="75"/>
      <c r="WTW66" s="75"/>
      <c r="WTX66" s="75"/>
      <c r="WTY66" s="75"/>
      <c r="WTZ66" s="75"/>
      <c r="WUA66" s="75"/>
      <c r="WUB66" s="75"/>
      <c r="WUC66" s="75"/>
      <c r="WUD66" s="75"/>
      <c r="WUE66" s="75"/>
      <c r="WUF66" s="75"/>
      <c r="WUG66" s="75"/>
      <c r="WUH66" s="75"/>
      <c r="WUI66" s="75"/>
      <c r="WUJ66" s="75"/>
      <c r="WUK66" s="75"/>
      <c r="WUL66" s="75"/>
      <c r="WUM66" s="75"/>
      <c r="WUN66" s="75"/>
      <c r="WUO66" s="75"/>
      <c r="WUP66" s="75"/>
      <c r="WUQ66" s="75"/>
      <c r="WUR66" s="75"/>
      <c r="WUS66" s="75"/>
      <c r="WUT66" s="75"/>
      <c r="WUU66" s="75"/>
      <c r="WUV66" s="75"/>
      <c r="WUW66" s="75"/>
      <c r="WUX66" s="75"/>
      <c r="WUY66" s="75"/>
      <c r="WUZ66" s="75"/>
      <c r="WVA66" s="75"/>
      <c r="WVB66" s="75"/>
      <c r="WVC66" s="75"/>
      <c r="WVD66" s="75"/>
      <c r="WVE66" s="75"/>
      <c r="WVF66" s="75"/>
      <c r="WVG66" s="75"/>
      <c r="WVH66" s="75"/>
      <c r="WVI66" s="75"/>
      <c r="WVJ66" s="75"/>
      <c r="WVK66" s="75"/>
      <c r="WVL66" s="75"/>
      <c r="WVM66" s="75"/>
      <c r="WVN66" s="75"/>
      <c r="WVO66" s="75"/>
      <c r="WVP66" s="75"/>
      <c r="WVQ66" s="75"/>
      <c r="WVR66" s="75"/>
      <c r="WVS66" s="75"/>
      <c r="WVT66" s="75"/>
      <c r="WVU66" s="75"/>
      <c r="WVV66" s="75"/>
      <c r="WVW66" s="75"/>
      <c r="WVX66" s="75"/>
      <c r="WVY66" s="75"/>
      <c r="WVZ66" s="75"/>
      <c r="WWA66" s="75"/>
      <c r="WWB66" s="75"/>
      <c r="WWC66" s="75"/>
      <c r="WWD66" s="75"/>
      <c r="WWE66" s="75"/>
      <c r="WWF66" s="75"/>
      <c r="WWG66" s="75"/>
      <c r="WWH66" s="75"/>
      <c r="WWI66" s="75"/>
      <c r="WWJ66" s="75"/>
      <c r="WWK66" s="75"/>
      <c r="WWL66" s="75"/>
      <c r="WWM66" s="75"/>
      <c r="WWN66" s="75"/>
      <c r="WWO66" s="75"/>
      <c r="WWP66" s="75"/>
      <c r="WWQ66" s="75"/>
      <c r="WWR66" s="75"/>
      <c r="WWS66" s="75"/>
      <c r="WWT66" s="75"/>
      <c r="WWU66" s="75"/>
      <c r="WWV66" s="75"/>
      <c r="WWW66" s="75"/>
      <c r="WWX66" s="75"/>
      <c r="WWY66" s="75"/>
      <c r="WWZ66" s="75"/>
      <c r="WXA66" s="75"/>
      <c r="WXB66" s="75"/>
      <c r="WXC66" s="75"/>
      <c r="WXD66" s="75"/>
      <c r="WXE66" s="75"/>
      <c r="WXF66" s="75"/>
      <c r="WXG66" s="75"/>
      <c r="WXH66" s="75"/>
      <c r="WXI66" s="75"/>
      <c r="WXJ66" s="75"/>
      <c r="WXK66" s="75"/>
      <c r="WXL66" s="75"/>
      <c r="WXM66" s="75"/>
      <c r="WXN66" s="75"/>
      <c r="WXO66" s="75"/>
      <c r="WXP66" s="75"/>
      <c r="WXQ66" s="75"/>
      <c r="WXR66" s="75"/>
      <c r="WXS66" s="75"/>
      <c r="WXT66" s="75"/>
      <c r="WXU66" s="75"/>
      <c r="WXV66" s="75"/>
      <c r="WXW66" s="75"/>
      <c r="WXX66" s="75"/>
      <c r="WXY66" s="75"/>
      <c r="WXZ66" s="75"/>
      <c r="WYA66" s="75"/>
      <c r="WYB66" s="75"/>
      <c r="WYC66" s="75"/>
      <c r="WYD66" s="75"/>
      <c r="WYE66" s="75"/>
      <c r="WYF66" s="75"/>
      <c r="WYG66" s="75"/>
      <c r="WYH66" s="75"/>
      <c r="WYI66" s="75"/>
      <c r="WYJ66" s="75"/>
      <c r="WYK66" s="75"/>
      <c r="WYL66" s="75"/>
      <c r="WYM66" s="75"/>
      <c r="WYN66" s="75"/>
      <c r="WYO66" s="75"/>
      <c r="WYP66" s="75"/>
      <c r="WYQ66" s="75"/>
      <c r="WYR66" s="75"/>
      <c r="WYS66" s="75"/>
      <c r="WYT66" s="75"/>
      <c r="WYU66" s="75"/>
      <c r="WYV66" s="75"/>
      <c r="WYW66" s="75"/>
      <c r="WYX66" s="75"/>
      <c r="WYY66" s="75"/>
      <c r="WYZ66" s="75"/>
      <c r="WZA66" s="75"/>
      <c r="WZB66" s="75"/>
      <c r="WZC66" s="75"/>
      <c r="WZD66" s="75"/>
      <c r="WZE66" s="75"/>
      <c r="WZF66" s="75"/>
      <c r="WZG66" s="75"/>
      <c r="WZH66" s="75"/>
      <c r="WZI66" s="75"/>
      <c r="WZJ66" s="75"/>
      <c r="WZK66" s="75"/>
      <c r="WZL66" s="75"/>
      <c r="WZM66" s="75"/>
      <c r="WZN66" s="75"/>
      <c r="WZO66" s="75"/>
      <c r="WZP66" s="75"/>
      <c r="WZQ66" s="75"/>
      <c r="WZR66" s="75"/>
      <c r="WZS66" s="75"/>
      <c r="WZT66" s="75"/>
      <c r="WZU66" s="75"/>
      <c r="WZV66" s="75"/>
      <c r="WZW66" s="75"/>
      <c r="WZX66" s="75"/>
      <c r="WZY66" s="75"/>
      <c r="WZZ66" s="75"/>
      <c r="XAA66" s="75"/>
      <c r="XAB66" s="75"/>
      <c r="XAC66" s="75"/>
      <c r="XAD66" s="75"/>
      <c r="XAE66" s="75"/>
      <c r="XAF66" s="75"/>
      <c r="XAG66" s="75"/>
      <c r="XAH66" s="75"/>
      <c r="XAI66" s="75"/>
      <c r="XAJ66" s="75"/>
      <c r="XAK66" s="75"/>
      <c r="XAL66" s="75"/>
      <c r="XAM66" s="75"/>
      <c r="XAN66" s="75"/>
      <c r="XAO66" s="75"/>
      <c r="XAP66" s="75"/>
      <c r="XAQ66" s="75"/>
      <c r="XAR66" s="75"/>
      <c r="XAS66" s="75"/>
      <c r="XAT66" s="75"/>
      <c r="XAU66" s="75"/>
      <c r="XAV66" s="75"/>
      <c r="XAW66" s="75"/>
      <c r="XAX66" s="75"/>
      <c r="XAY66" s="75"/>
      <c r="XAZ66" s="75"/>
      <c r="XBA66" s="75"/>
      <c r="XBB66" s="75"/>
      <c r="XBC66" s="75"/>
      <c r="XBD66" s="75"/>
      <c r="XBE66" s="75"/>
      <c r="XBF66" s="75"/>
      <c r="XBG66" s="75"/>
      <c r="XBH66" s="75"/>
      <c r="XBI66" s="75"/>
      <c r="XBJ66" s="75"/>
      <c r="XBK66" s="75"/>
      <c r="XBL66" s="75"/>
      <c r="XBM66" s="75"/>
      <c r="XBN66" s="75"/>
      <c r="XBO66" s="75"/>
      <c r="XBP66" s="75"/>
      <c r="XBQ66" s="75"/>
      <c r="XBR66" s="75"/>
      <c r="XBS66" s="75"/>
      <c r="XBT66" s="75"/>
      <c r="XBU66" s="75"/>
      <c r="XBV66" s="75"/>
      <c r="XBW66" s="75"/>
      <c r="XBX66" s="75"/>
      <c r="XBY66" s="75"/>
      <c r="XBZ66" s="75"/>
      <c r="XCA66" s="75"/>
      <c r="XCB66" s="75"/>
      <c r="XCC66" s="75"/>
      <c r="XCD66" s="75"/>
      <c r="XCE66" s="75"/>
      <c r="XCF66" s="75"/>
      <c r="XCG66" s="75"/>
      <c r="XCH66" s="75"/>
      <c r="XCI66" s="75"/>
      <c r="XCJ66" s="75"/>
      <c r="XCK66" s="75"/>
      <c r="XCL66" s="75"/>
      <c r="XCM66" s="75"/>
      <c r="XCN66" s="75"/>
      <c r="XCO66" s="75"/>
      <c r="XCP66" s="75"/>
      <c r="XCQ66" s="75"/>
      <c r="XCR66" s="75"/>
      <c r="XCS66" s="75"/>
      <c r="XCT66" s="75"/>
      <c r="XCU66" s="75"/>
      <c r="XCV66" s="75"/>
      <c r="XCW66" s="75"/>
      <c r="XCX66" s="75"/>
      <c r="XCY66" s="75"/>
      <c r="XCZ66" s="75"/>
      <c r="XDA66" s="75"/>
      <c r="XDB66" s="75"/>
      <c r="XDC66" s="75"/>
      <c r="XDD66" s="75"/>
      <c r="XDE66" s="75"/>
      <c r="XDF66" s="75"/>
      <c r="XDG66" s="137"/>
      <c r="XDH66" s="137"/>
      <c r="XDI66" s="137"/>
      <c r="XDJ66" s="137"/>
      <c r="XDK66" s="137"/>
      <c r="XDL66" s="137"/>
      <c r="XDM66" s="137"/>
      <c r="XDN66" s="137"/>
      <c r="XDO66" s="137"/>
      <c r="XDP66" s="137"/>
      <c r="XDQ66" s="137"/>
      <c r="XDR66" s="137"/>
      <c r="XDS66" s="137"/>
      <c r="XDT66" s="137"/>
      <c r="XDU66" s="137"/>
      <c r="XDV66" s="137"/>
      <c r="XDW66" s="137"/>
      <c r="XDX66" s="137"/>
      <c r="XDY66" s="137"/>
      <c r="XDZ66" s="137"/>
      <c r="XEA66" s="137"/>
      <c r="XEB66" s="137"/>
      <c r="XEC66" s="137"/>
      <c r="XED66" s="137"/>
      <c r="XEE66" s="137"/>
      <c r="XEF66" s="137"/>
      <c r="XEG66" s="137"/>
      <c r="XEH66" s="137"/>
      <c r="XEI66" s="137"/>
      <c r="XEJ66" s="137"/>
      <c r="XEK66" s="137"/>
      <c r="XEL66" s="137"/>
      <c r="XEM66" s="137"/>
      <c r="XEN66" s="137"/>
      <c r="XEO66" s="137"/>
      <c r="XEP66" s="138"/>
      <c r="XEQ66" s="137"/>
      <c r="XER66" s="137"/>
      <c r="XES66" s="137"/>
      <c r="XET66" s="137"/>
      <c r="XEU66" s="137"/>
      <c r="XEV66" s="137"/>
      <c r="XEW66" s="137"/>
      <c r="XEX66" s="137"/>
      <c r="XEY66" s="137"/>
      <c r="XEZ66" s="137"/>
      <c r="XFA66" s="137"/>
      <c r="XFB66" s="137"/>
      <c r="XFC66" s="137"/>
      <c r="XFD66" s="137"/>
    </row>
    <row r="67" s="2" customFormat="1" ht="23" customHeight="1" spans="1:1024 1025:16384">
      <c r="A67" s="49">
        <v>62</v>
      </c>
      <c r="B67" s="49" t="s">
        <v>434</v>
      </c>
      <c r="C67" s="120" t="s">
        <v>434</v>
      </c>
      <c r="D67" s="79"/>
      <c r="E67" s="51" t="s">
        <v>460</v>
      </c>
      <c r="F67" s="50" t="s">
        <v>372</v>
      </c>
      <c r="G67" s="52" t="s">
        <v>458</v>
      </c>
      <c r="H67" s="53">
        <v>36</v>
      </c>
      <c r="I67" s="54" t="s">
        <v>266</v>
      </c>
      <c r="J67" s="73">
        <f t="shared" si="0"/>
        <v>7164</v>
      </c>
      <c r="K67" s="55">
        <v>199</v>
      </c>
      <c r="L67" s="58">
        <f t="shared" si="1"/>
        <v>8604</v>
      </c>
      <c r="M67" s="73">
        <v>239</v>
      </c>
      <c r="N67" s="56">
        <f t="shared" si="2"/>
        <v>0.167364016736402</v>
      </c>
      <c r="O67" s="55">
        <v>899</v>
      </c>
      <c r="P67" s="56">
        <f t="shared" si="3"/>
        <v>0.734149054505006</v>
      </c>
      <c r="Q67" s="62"/>
      <c r="R67" s="140" t="s">
        <v>461</v>
      </c>
      <c r="XDG67" s="81"/>
      <c r="XDH67" s="81"/>
      <c r="XDI67" s="81"/>
      <c r="XDJ67" s="81"/>
      <c r="XDK67" s="81"/>
      <c r="XDL67" s="81"/>
      <c r="XDM67" s="81"/>
      <c r="XDN67" s="81"/>
      <c r="XDO67" s="81"/>
      <c r="XDP67" s="81"/>
      <c r="XDQ67" s="81"/>
      <c r="XDR67" s="81"/>
      <c r="XDS67" s="81"/>
      <c r="XDT67" s="81"/>
      <c r="XDU67" s="81"/>
      <c r="XDV67" s="81"/>
      <c r="XDW67" s="81"/>
      <c r="XDX67" s="81"/>
      <c r="XDY67" s="81"/>
      <c r="XDZ67" s="81"/>
      <c r="XEA67" s="81"/>
      <c r="XEB67" s="81"/>
      <c r="XEC67" s="81"/>
      <c r="XED67" s="81"/>
      <c r="XEE67" s="81"/>
      <c r="XEF67" s="81"/>
      <c r="XEG67" s="81"/>
      <c r="XEH67" s="81"/>
      <c r="XEI67" s="81"/>
      <c r="XEJ67" s="81"/>
      <c r="XEK67" s="81"/>
      <c r="XEL67" s="81"/>
      <c r="XEM67" s="81"/>
      <c r="XEN67" s="81"/>
      <c r="XEO67" s="81"/>
      <c r="XEP67" s="82"/>
      <c r="XEQ67" s="81"/>
      <c r="XER67" s="81"/>
      <c r="XES67" s="81"/>
      <c r="XET67" s="81"/>
      <c r="XEU67" s="81"/>
      <c r="XEV67" s="81"/>
      <c r="XEW67" s="81"/>
      <c r="XEX67" s="81"/>
      <c r="XEY67" s="81"/>
      <c r="XEZ67" s="81"/>
      <c r="XFA67" s="81"/>
      <c r="XFB67" s="81"/>
      <c r="XFC67" s="81"/>
      <c r="XFD67" s="81"/>
    </row>
    <row r="68" s="2" customFormat="1" ht="23" customHeight="1" spans="1:1024 1025:16384">
      <c r="A68" s="49">
        <v>63</v>
      </c>
      <c r="B68" s="49" t="s">
        <v>434</v>
      </c>
      <c r="C68" s="120" t="s">
        <v>462</v>
      </c>
      <c r="D68" s="79"/>
      <c r="E68" s="51" t="s">
        <v>463</v>
      </c>
      <c r="F68" s="50" t="s">
        <v>372</v>
      </c>
      <c r="G68" s="52" t="s">
        <v>464</v>
      </c>
      <c r="H68" s="53">
        <v>6</v>
      </c>
      <c r="I68" s="54" t="s">
        <v>266</v>
      </c>
      <c r="J68" s="73">
        <f t="shared" si="0"/>
        <v>1197</v>
      </c>
      <c r="K68" s="55">
        <v>199.5</v>
      </c>
      <c r="L68" s="58">
        <f t="shared" si="1"/>
        <v>1434</v>
      </c>
      <c r="M68" s="73">
        <v>239</v>
      </c>
      <c r="N68" s="56">
        <f t="shared" si="2"/>
        <v>0.165271966527197</v>
      </c>
      <c r="O68" s="55">
        <v>399</v>
      </c>
      <c r="P68" s="56">
        <f t="shared" si="3"/>
        <v>0.401002506265664</v>
      </c>
      <c r="Q68" s="62"/>
      <c r="R68" s="140"/>
      <c r="XDG68" s="81"/>
      <c r="XDH68" s="81"/>
      <c r="XDI68" s="81"/>
      <c r="XDJ68" s="81"/>
      <c r="XDK68" s="81"/>
      <c r="XDL68" s="81"/>
      <c r="XDM68" s="81"/>
      <c r="XDN68" s="81"/>
      <c r="XDO68" s="81"/>
      <c r="XDP68" s="81"/>
      <c r="XDQ68" s="81"/>
      <c r="XDR68" s="81"/>
      <c r="XDS68" s="81"/>
      <c r="XDT68" s="81"/>
      <c r="XDU68" s="81"/>
      <c r="XDV68" s="81"/>
      <c r="XDW68" s="81"/>
      <c r="XDX68" s="81"/>
      <c r="XDY68" s="81"/>
      <c r="XDZ68" s="81"/>
      <c r="XEA68" s="81"/>
      <c r="XEB68" s="81"/>
      <c r="XEC68" s="81"/>
      <c r="XED68" s="81"/>
      <c r="XEE68" s="81"/>
      <c r="XEF68" s="81"/>
      <c r="XEG68" s="81"/>
      <c r="XEH68" s="81"/>
      <c r="XEI68" s="81"/>
      <c r="XEJ68" s="81"/>
      <c r="XEK68" s="81"/>
      <c r="XEL68" s="81"/>
      <c r="XEM68" s="81"/>
      <c r="XEN68" s="81"/>
      <c r="XEO68" s="81"/>
      <c r="XEP68" s="82"/>
      <c r="XEQ68" s="81"/>
      <c r="XER68" s="81"/>
      <c r="XES68" s="81"/>
      <c r="XET68" s="81"/>
      <c r="XEU68" s="81"/>
      <c r="XEV68" s="81"/>
      <c r="XEW68" s="81"/>
      <c r="XEX68" s="81"/>
      <c r="XEY68" s="81"/>
      <c r="XEZ68" s="81"/>
      <c r="XFA68" s="81"/>
      <c r="XFB68" s="81"/>
      <c r="XFC68" s="81"/>
      <c r="XFD68" s="81"/>
    </row>
    <row r="69" s="2" customFormat="1" ht="23" customHeight="1" spans="1:1024 1025:16384">
      <c r="A69" s="49">
        <v>64</v>
      </c>
      <c r="B69" s="49" t="s">
        <v>434</v>
      </c>
      <c r="C69" s="120" t="s">
        <v>462</v>
      </c>
      <c r="D69" s="79"/>
      <c r="E69" s="51" t="s">
        <v>465</v>
      </c>
      <c r="F69" s="50" t="s">
        <v>372</v>
      </c>
      <c r="G69" s="52" t="s">
        <v>466</v>
      </c>
      <c r="H69" s="53">
        <v>4</v>
      </c>
      <c r="I69" s="54" t="s">
        <v>266</v>
      </c>
      <c r="J69" s="73">
        <f t="shared" si="0"/>
        <v>398</v>
      </c>
      <c r="K69" s="55">
        <v>99.5</v>
      </c>
      <c r="L69" s="58">
        <f t="shared" si="1"/>
        <v>476</v>
      </c>
      <c r="M69" s="73">
        <v>119</v>
      </c>
      <c r="N69" s="56">
        <f t="shared" si="2"/>
        <v>0.163865546218487</v>
      </c>
      <c r="O69" s="55">
        <v>199</v>
      </c>
      <c r="P69" s="56">
        <f t="shared" si="3"/>
        <v>0.402010050251256</v>
      </c>
      <c r="Q69" s="62"/>
      <c r="R69" s="140"/>
      <c r="XDG69" s="81"/>
      <c r="XDH69" s="81"/>
      <c r="XDI69" s="81"/>
      <c r="XDJ69" s="81"/>
      <c r="XDK69" s="81"/>
      <c r="XDL69" s="81"/>
      <c r="XDM69" s="81"/>
      <c r="XDN69" s="81"/>
      <c r="XDO69" s="81"/>
      <c r="XDP69" s="81"/>
      <c r="XDQ69" s="81"/>
      <c r="XDR69" s="81"/>
      <c r="XDS69" s="81"/>
      <c r="XDT69" s="81"/>
      <c r="XDU69" s="81"/>
      <c r="XDV69" s="81"/>
      <c r="XDW69" s="81"/>
      <c r="XDX69" s="81"/>
      <c r="XDY69" s="81"/>
      <c r="XDZ69" s="81"/>
      <c r="XEA69" s="81"/>
      <c r="XEB69" s="81"/>
      <c r="XEC69" s="81"/>
      <c r="XED69" s="81"/>
      <c r="XEE69" s="81"/>
      <c r="XEF69" s="81"/>
      <c r="XEG69" s="81"/>
      <c r="XEH69" s="81"/>
      <c r="XEI69" s="81"/>
      <c r="XEJ69" s="81"/>
      <c r="XEK69" s="81"/>
      <c r="XEL69" s="81"/>
      <c r="XEM69" s="81"/>
      <c r="XEN69" s="81"/>
      <c r="XEO69" s="81"/>
      <c r="XEP69" s="82"/>
      <c r="XEQ69" s="81"/>
      <c r="XER69" s="81"/>
      <c r="XES69" s="81"/>
      <c r="XET69" s="81"/>
      <c r="XEU69" s="81"/>
      <c r="XEV69" s="81"/>
      <c r="XEW69" s="81"/>
      <c r="XEX69" s="81"/>
      <c r="XEY69" s="81"/>
      <c r="XEZ69" s="81"/>
      <c r="XFA69" s="81"/>
      <c r="XFB69" s="81"/>
      <c r="XFC69" s="81"/>
      <c r="XFD69" s="81"/>
    </row>
    <row r="70" s="2" customFormat="1" ht="23" customHeight="1" spans="1:1024 1025:16384">
      <c r="A70" s="49">
        <v>65</v>
      </c>
      <c r="B70" s="49" t="s">
        <v>434</v>
      </c>
      <c r="C70" s="120" t="s">
        <v>462</v>
      </c>
      <c r="D70" s="79"/>
      <c r="E70" s="51" t="s">
        <v>467</v>
      </c>
      <c r="F70" s="50" t="s">
        <v>372</v>
      </c>
      <c r="G70" s="52" t="s">
        <v>468</v>
      </c>
      <c r="H70" s="53">
        <v>4</v>
      </c>
      <c r="I70" s="54" t="s">
        <v>266</v>
      </c>
      <c r="J70" s="73">
        <f t="shared" ref="J70:J92" si="4">K70*H70</f>
        <v>598</v>
      </c>
      <c r="K70" s="55">
        <v>149.5</v>
      </c>
      <c r="L70" s="58">
        <f t="shared" ref="L70:L92" si="5">M70*H70</f>
        <v>716</v>
      </c>
      <c r="M70" s="73">
        <v>179</v>
      </c>
      <c r="N70" s="56">
        <f t="shared" ref="N70:N92" si="6">(M70-K70)/M70</f>
        <v>0.164804469273743</v>
      </c>
      <c r="O70" s="55">
        <v>299</v>
      </c>
      <c r="P70" s="56">
        <f t="shared" ref="P70:P92" si="7">(O70-M70)/O70</f>
        <v>0.40133779264214</v>
      </c>
      <c r="Q70" s="62"/>
      <c r="R70" s="140"/>
      <c r="XDG70" s="81"/>
      <c r="XDH70" s="81"/>
      <c r="XDI70" s="81"/>
      <c r="XDJ70" s="81"/>
      <c r="XDK70" s="81"/>
      <c r="XDL70" s="81"/>
      <c r="XDM70" s="81"/>
      <c r="XDN70" s="81"/>
      <c r="XDO70" s="81"/>
      <c r="XDP70" s="81"/>
      <c r="XDQ70" s="81"/>
      <c r="XDR70" s="81"/>
      <c r="XDS70" s="81"/>
      <c r="XDT70" s="81"/>
      <c r="XDU70" s="81"/>
      <c r="XDV70" s="81"/>
      <c r="XDW70" s="81"/>
      <c r="XDX70" s="81"/>
      <c r="XDY70" s="81"/>
      <c r="XDZ70" s="81"/>
      <c r="XEA70" s="81"/>
      <c r="XEB70" s="81"/>
      <c r="XEC70" s="81"/>
      <c r="XED70" s="81"/>
      <c r="XEE70" s="81"/>
      <c r="XEF70" s="81"/>
      <c r="XEG70" s="81"/>
      <c r="XEH70" s="81"/>
      <c r="XEI70" s="81"/>
      <c r="XEJ70" s="81"/>
      <c r="XEK70" s="81"/>
      <c r="XEL70" s="81"/>
      <c r="XEM70" s="81"/>
      <c r="XEN70" s="81"/>
      <c r="XEO70" s="81"/>
      <c r="XEP70" s="82"/>
      <c r="XEQ70" s="81"/>
      <c r="XER70" s="81"/>
      <c r="XES70" s="81"/>
      <c r="XET70" s="81"/>
      <c r="XEU70" s="81"/>
      <c r="XEV70" s="81"/>
      <c r="XEW70" s="81"/>
      <c r="XEX70" s="81"/>
      <c r="XEY70" s="81"/>
      <c r="XEZ70" s="81"/>
      <c r="XFA70" s="81"/>
      <c r="XFB70" s="81"/>
      <c r="XFC70" s="81"/>
      <c r="XFD70" s="81"/>
    </row>
    <row r="71" s="2" customFormat="1" ht="23" customHeight="1" spans="1:1024 1025:16384">
      <c r="A71" s="49">
        <v>66</v>
      </c>
      <c r="B71" s="49" t="s">
        <v>434</v>
      </c>
      <c r="C71" s="120" t="s">
        <v>462</v>
      </c>
      <c r="D71" s="79"/>
      <c r="E71" s="51" t="s">
        <v>469</v>
      </c>
      <c r="F71" s="50" t="s">
        <v>372</v>
      </c>
      <c r="G71" s="52" t="s">
        <v>470</v>
      </c>
      <c r="H71" s="53">
        <v>54</v>
      </c>
      <c r="I71" s="54" t="s">
        <v>266</v>
      </c>
      <c r="J71" s="73">
        <f t="shared" si="4"/>
        <v>1347.3</v>
      </c>
      <c r="K71" s="55">
        <v>24.95</v>
      </c>
      <c r="L71" s="58">
        <f t="shared" si="5"/>
        <v>1614.6</v>
      </c>
      <c r="M71" s="73">
        <v>29.9</v>
      </c>
      <c r="N71" s="56">
        <f t="shared" si="6"/>
        <v>0.165551839464883</v>
      </c>
      <c r="O71" s="55">
        <v>49.9</v>
      </c>
      <c r="P71" s="56">
        <f t="shared" si="7"/>
        <v>0.400801603206413</v>
      </c>
      <c r="Q71" s="62"/>
      <c r="R71" s="140"/>
      <c r="XDG71" s="81"/>
      <c r="XDH71" s="81"/>
      <c r="XDI71" s="81"/>
      <c r="XDJ71" s="81"/>
      <c r="XDK71" s="81"/>
      <c r="XDL71" s="81"/>
      <c r="XDM71" s="81"/>
      <c r="XDN71" s="81"/>
      <c r="XDO71" s="81"/>
      <c r="XDP71" s="81"/>
      <c r="XDQ71" s="81"/>
      <c r="XDR71" s="81"/>
      <c r="XDS71" s="81"/>
      <c r="XDT71" s="81"/>
      <c r="XDU71" s="81"/>
      <c r="XDV71" s="81"/>
      <c r="XDW71" s="81"/>
      <c r="XDX71" s="81"/>
      <c r="XDY71" s="81"/>
      <c r="XDZ71" s="81"/>
      <c r="XEA71" s="81"/>
      <c r="XEB71" s="81"/>
      <c r="XEC71" s="81"/>
      <c r="XED71" s="81"/>
      <c r="XEE71" s="81"/>
      <c r="XEF71" s="81"/>
      <c r="XEG71" s="81"/>
      <c r="XEH71" s="81"/>
      <c r="XEI71" s="81"/>
      <c r="XEJ71" s="81"/>
      <c r="XEK71" s="81"/>
      <c r="XEL71" s="81"/>
      <c r="XEM71" s="81"/>
      <c r="XEN71" s="81"/>
      <c r="XEO71" s="81"/>
      <c r="XEP71" s="82"/>
      <c r="XEQ71" s="81"/>
      <c r="XER71" s="81"/>
      <c r="XES71" s="81"/>
      <c r="XET71" s="81"/>
      <c r="XEU71" s="81"/>
      <c r="XEV71" s="81"/>
      <c r="XEW71" s="81"/>
      <c r="XEX71" s="81"/>
      <c r="XEY71" s="81"/>
      <c r="XEZ71" s="81"/>
      <c r="XFA71" s="81"/>
      <c r="XFB71" s="81"/>
      <c r="XFC71" s="81"/>
      <c r="XFD71" s="81"/>
    </row>
    <row r="72" s="2" customFormat="1" ht="23" customHeight="1" spans="1:1024 1025:16384">
      <c r="A72" s="49">
        <v>67</v>
      </c>
      <c r="B72" s="49" t="s">
        <v>434</v>
      </c>
      <c r="C72" s="120" t="s">
        <v>462</v>
      </c>
      <c r="D72" s="79"/>
      <c r="E72" s="51" t="s">
        <v>471</v>
      </c>
      <c r="F72" s="50" t="s">
        <v>372</v>
      </c>
      <c r="G72" s="52" t="s">
        <v>472</v>
      </c>
      <c r="H72" s="53">
        <v>72</v>
      </c>
      <c r="I72" s="54" t="s">
        <v>266</v>
      </c>
      <c r="J72" s="73">
        <f t="shared" si="4"/>
        <v>1328.4</v>
      </c>
      <c r="K72" s="55">
        <v>18.45</v>
      </c>
      <c r="L72" s="58">
        <f t="shared" si="5"/>
        <v>1648.8</v>
      </c>
      <c r="M72" s="73">
        <v>22.9</v>
      </c>
      <c r="N72" s="56">
        <f t="shared" si="6"/>
        <v>0.194323144104803</v>
      </c>
      <c r="O72" s="55">
        <v>36.9</v>
      </c>
      <c r="P72" s="56">
        <f t="shared" si="7"/>
        <v>0.37940379403794</v>
      </c>
      <c r="Q72" s="62"/>
      <c r="R72" s="140"/>
      <c r="XDG72" s="81"/>
      <c r="XDH72" s="81"/>
      <c r="XDI72" s="81"/>
      <c r="XDJ72" s="81"/>
      <c r="XDK72" s="81"/>
      <c r="XDL72" s="81"/>
      <c r="XDM72" s="81"/>
      <c r="XDN72" s="81"/>
      <c r="XDO72" s="81"/>
      <c r="XDP72" s="81"/>
      <c r="XDQ72" s="81"/>
      <c r="XDR72" s="81"/>
      <c r="XDS72" s="81"/>
      <c r="XDT72" s="81"/>
      <c r="XDU72" s="81"/>
      <c r="XDV72" s="81"/>
      <c r="XDW72" s="81"/>
      <c r="XDX72" s="81"/>
      <c r="XDY72" s="81"/>
      <c r="XDZ72" s="81"/>
      <c r="XEA72" s="81"/>
      <c r="XEB72" s="81"/>
      <c r="XEC72" s="81"/>
      <c r="XED72" s="81"/>
      <c r="XEE72" s="81"/>
      <c r="XEF72" s="81"/>
      <c r="XEG72" s="81"/>
      <c r="XEH72" s="81"/>
      <c r="XEI72" s="81"/>
      <c r="XEJ72" s="81"/>
      <c r="XEK72" s="81"/>
      <c r="XEL72" s="81"/>
      <c r="XEM72" s="81"/>
      <c r="XEN72" s="81"/>
      <c r="XEO72" s="81"/>
      <c r="XEP72" s="82"/>
      <c r="XEQ72" s="81"/>
      <c r="XER72" s="81"/>
      <c r="XES72" s="81"/>
      <c r="XET72" s="81"/>
      <c r="XEU72" s="81"/>
      <c r="XEV72" s="81"/>
      <c r="XEW72" s="81"/>
      <c r="XEX72" s="81"/>
      <c r="XEY72" s="81"/>
      <c r="XEZ72" s="81"/>
      <c r="XFA72" s="81"/>
      <c r="XFB72" s="81"/>
      <c r="XFC72" s="81"/>
      <c r="XFD72" s="81"/>
    </row>
    <row r="73" s="2" customFormat="1" ht="23" customHeight="1" spans="1:1024 1025:16384">
      <c r="A73" s="49">
        <v>68</v>
      </c>
      <c r="B73" s="49" t="s">
        <v>434</v>
      </c>
      <c r="C73" s="120" t="s">
        <v>462</v>
      </c>
      <c r="D73" s="79"/>
      <c r="E73" s="51" t="s">
        <v>473</v>
      </c>
      <c r="F73" s="50" t="s">
        <v>372</v>
      </c>
      <c r="G73" s="52" t="s">
        <v>472</v>
      </c>
      <c r="H73" s="53">
        <v>72</v>
      </c>
      <c r="I73" s="54" t="s">
        <v>266</v>
      </c>
      <c r="J73" s="73">
        <f t="shared" si="4"/>
        <v>1328.4</v>
      </c>
      <c r="K73" s="55">
        <v>18.45</v>
      </c>
      <c r="L73" s="58">
        <f t="shared" si="5"/>
        <v>1648.8</v>
      </c>
      <c r="M73" s="73">
        <v>22.9</v>
      </c>
      <c r="N73" s="56">
        <f t="shared" si="6"/>
        <v>0.194323144104803</v>
      </c>
      <c r="O73" s="55">
        <v>36.9</v>
      </c>
      <c r="P73" s="56">
        <f t="shared" si="7"/>
        <v>0.37940379403794</v>
      </c>
      <c r="Q73" s="62"/>
      <c r="R73" s="140"/>
      <c r="XDG73" s="81"/>
      <c r="XDH73" s="81"/>
      <c r="XDI73" s="81"/>
      <c r="XDJ73" s="81"/>
      <c r="XDK73" s="81"/>
      <c r="XDL73" s="81"/>
      <c r="XDM73" s="81"/>
      <c r="XDN73" s="81"/>
      <c r="XDO73" s="81"/>
      <c r="XDP73" s="81"/>
      <c r="XDQ73" s="81"/>
      <c r="XDR73" s="81"/>
      <c r="XDS73" s="81"/>
      <c r="XDT73" s="81"/>
      <c r="XDU73" s="81"/>
      <c r="XDV73" s="81"/>
      <c r="XDW73" s="81"/>
      <c r="XDX73" s="81"/>
      <c r="XDY73" s="81"/>
      <c r="XDZ73" s="81"/>
      <c r="XEA73" s="81"/>
      <c r="XEB73" s="81"/>
      <c r="XEC73" s="81"/>
      <c r="XED73" s="81"/>
      <c r="XEE73" s="81"/>
      <c r="XEF73" s="81"/>
      <c r="XEG73" s="81"/>
      <c r="XEH73" s="81"/>
      <c r="XEI73" s="81"/>
      <c r="XEJ73" s="81"/>
      <c r="XEK73" s="81"/>
      <c r="XEL73" s="81"/>
      <c r="XEM73" s="81"/>
      <c r="XEN73" s="81"/>
      <c r="XEO73" s="81"/>
      <c r="XEP73" s="82"/>
      <c r="XEQ73" s="81"/>
      <c r="XER73" s="81"/>
      <c r="XES73" s="81"/>
      <c r="XET73" s="81"/>
      <c r="XEU73" s="81"/>
      <c r="XEV73" s="81"/>
      <c r="XEW73" s="81"/>
      <c r="XEX73" s="81"/>
      <c r="XEY73" s="81"/>
      <c r="XEZ73" s="81"/>
      <c r="XFA73" s="81"/>
      <c r="XFB73" s="81"/>
      <c r="XFC73" s="81"/>
      <c r="XFD73" s="81"/>
    </row>
    <row r="74" s="2" customFormat="1" ht="23" customHeight="1" spans="1:1024 1025:16384">
      <c r="A74" s="49">
        <v>69</v>
      </c>
      <c r="B74" s="49" t="s">
        <v>434</v>
      </c>
      <c r="C74" s="120" t="s">
        <v>462</v>
      </c>
      <c r="D74" s="79"/>
      <c r="E74" s="51" t="s">
        <v>474</v>
      </c>
      <c r="F74" s="50" t="s">
        <v>372</v>
      </c>
      <c r="G74" s="52" t="s">
        <v>475</v>
      </c>
      <c r="H74" s="53">
        <v>20</v>
      </c>
      <c r="I74" s="54" t="s">
        <v>266</v>
      </c>
      <c r="J74" s="73">
        <f t="shared" si="4"/>
        <v>7678</v>
      </c>
      <c r="K74" s="55">
        <v>383.9</v>
      </c>
      <c r="L74" s="58">
        <f t="shared" si="5"/>
        <v>9180</v>
      </c>
      <c r="M74" s="73">
        <v>459</v>
      </c>
      <c r="N74" s="56">
        <f t="shared" si="6"/>
        <v>0.163616557734205</v>
      </c>
      <c r="O74" s="55">
        <v>698</v>
      </c>
      <c r="P74" s="56">
        <f t="shared" si="7"/>
        <v>0.342406876790831</v>
      </c>
      <c r="Q74" s="62"/>
      <c r="R74" s="140"/>
      <c r="XDG74" s="81"/>
      <c r="XDH74" s="81"/>
      <c r="XDI74" s="81"/>
      <c r="XDJ74" s="81"/>
      <c r="XDK74" s="81"/>
      <c r="XDL74" s="81"/>
      <c r="XDM74" s="81"/>
      <c r="XDN74" s="81"/>
      <c r="XDO74" s="81"/>
      <c r="XDP74" s="81"/>
      <c r="XDQ74" s="81"/>
      <c r="XDR74" s="81"/>
      <c r="XDS74" s="81"/>
      <c r="XDT74" s="81"/>
      <c r="XDU74" s="81"/>
      <c r="XDV74" s="81"/>
      <c r="XDW74" s="81"/>
      <c r="XDX74" s="81"/>
      <c r="XDY74" s="81"/>
      <c r="XDZ74" s="81"/>
      <c r="XEA74" s="81"/>
      <c r="XEB74" s="81"/>
      <c r="XEC74" s="81"/>
      <c r="XED74" s="81"/>
      <c r="XEE74" s="81"/>
      <c r="XEF74" s="81"/>
      <c r="XEG74" s="81"/>
      <c r="XEH74" s="81"/>
      <c r="XEI74" s="81"/>
      <c r="XEJ74" s="81"/>
      <c r="XEK74" s="81"/>
      <c r="XEL74" s="81"/>
      <c r="XEM74" s="81"/>
      <c r="XEN74" s="81"/>
      <c r="XEO74" s="81"/>
      <c r="XEP74" s="82"/>
      <c r="XEQ74" s="81"/>
      <c r="XER74" s="81"/>
      <c r="XES74" s="81"/>
      <c r="XET74" s="81"/>
      <c r="XEU74" s="81"/>
      <c r="XEV74" s="81"/>
      <c r="XEW74" s="81"/>
      <c r="XEX74" s="81"/>
      <c r="XEY74" s="81"/>
      <c r="XEZ74" s="81"/>
      <c r="XFA74" s="81"/>
      <c r="XFB74" s="81"/>
      <c r="XFC74" s="81"/>
      <c r="XFD74" s="81"/>
    </row>
    <row r="75" s="2" customFormat="1" ht="23" customHeight="1" spans="1:1024 1025:16384">
      <c r="A75" s="49">
        <v>70</v>
      </c>
      <c r="B75" s="49" t="s">
        <v>434</v>
      </c>
      <c r="C75" s="120" t="s">
        <v>462</v>
      </c>
      <c r="D75" s="79"/>
      <c r="E75" s="51" t="s">
        <v>476</v>
      </c>
      <c r="F75" s="50" t="s">
        <v>372</v>
      </c>
      <c r="G75" s="52" t="s">
        <v>477</v>
      </c>
      <c r="H75" s="53">
        <v>12</v>
      </c>
      <c r="I75" s="54" t="s">
        <v>266</v>
      </c>
      <c r="J75" s="73">
        <f t="shared" si="4"/>
        <v>9893.4</v>
      </c>
      <c r="K75" s="55">
        <v>824.45</v>
      </c>
      <c r="L75" s="58">
        <f t="shared" si="5"/>
        <v>11868</v>
      </c>
      <c r="M75" s="73">
        <v>989</v>
      </c>
      <c r="N75" s="56">
        <f t="shared" si="6"/>
        <v>0.166380182002022</v>
      </c>
      <c r="O75" s="55">
        <v>1499</v>
      </c>
      <c r="P75" s="56">
        <f t="shared" si="7"/>
        <v>0.340226817878586</v>
      </c>
      <c r="Q75" s="62"/>
      <c r="R75" s="140"/>
      <c r="XDG75" s="81"/>
      <c r="XDH75" s="81"/>
      <c r="XDI75" s="81"/>
      <c r="XDJ75" s="81"/>
      <c r="XDK75" s="81"/>
      <c r="XDL75" s="81"/>
      <c r="XDM75" s="81"/>
      <c r="XDN75" s="81"/>
      <c r="XDO75" s="81"/>
      <c r="XDP75" s="81"/>
      <c r="XDQ75" s="81"/>
      <c r="XDR75" s="81"/>
      <c r="XDS75" s="81"/>
      <c r="XDT75" s="81"/>
      <c r="XDU75" s="81"/>
      <c r="XDV75" s="81"/>
      <c r="XDW75" s="81"/>
      <c r="XDX75" s="81"/>
      <c r="XDY75" s="81"/>
      <c r="XDZ75" s="81"/>
      <c r="XEA75" s="81"/>
      <c r="XEB75" s="81"/>
      <c r="XEC75" s="81"/>
      <c r="XED75" s="81"/>
      <c r="XEE75" s="81"/>
      <c r="XEF75" s="81"/>
      <c r="XEG75" s="81"/>
      <c r="XEH75" s="81"/>
      <c r="XEI75" s="81"/>
      <c r="XEJ75" s="81"/>
      <c r="XEK75" s="81"/>
      <c r="XEL75" s="81"/>
      <c r="XEM75" s="81"/>
      <c r="XEN75" s="81"/>
      <c r="XEO75" s="81"/>
      <c r="XEP75" s="82"/>
      <c r="XEQ75" s="81"/>
      <c r="XER75" s="81"/>
      <c r="XES75" s="81"/>
      <c r="XET75" s="81"/>
      <c r="XEU75" s="81"/>
      <c r="XEV75" s="81"/>
      <c r="XEW75" s="81"/>
      <c r="XEX75" s="81"/>
      <c r="XEY75" s="81"/>
      <c r="XEZ75" s="81"/>
      <c r="XFA75" s="81"/>
      <c r="XFB75" s="81"/>
      <c r="XFC75" s="81"/>
      <c r="XFD75" s="81"/>
    </row>
    <row r="76" s="2" customFormat="1" ht="23" customHeight="1" spans="1:1024 1025:16384">
      <c r="A76" s="49">
        <v>71</v>
      </c>
      <c r="B76" s="49" t="s">
        <v>434</v>
      </c>
      <c r="C76" s="120" t="s">
        <v>478</v>
      </c>
      <c r="D76" s="79"/>
      <c r="E76" s="51" t="s">
        <v>479</v>
      </c>
      <c r="F76" s="50" t="s">
        <v>372</v>
      </c>
      <c r="G76" s="52" t="s">
        <v>480</v>
      </c>
      <c r="H76" s="53">
        <v>10</v>
      </c>
      <c r="I76" s="54" t="s">
        <v>266</v>
      </c>
      <c r="J76" s="73">
        <f t="shared" si="4"/>
        <v>1780</v>
      </c>
      <c r="K76" s="55">
        <v>178</v>
      </c>
      <c r="L76" s="58">
        <f t="shared" si="5"/>
        <v>2090</v>
      </c>
      <c r="M76" s="73">
        <v>209</v>
      </c>
      <c r="N76" s="56">
        <f t="shared" si="6"/>
        <v>0.148325358851675</v>
      </c>
      <c r="O76" s="55">
        <v>988</v>
      </c>
      <c r="P76" s="56">
        <f t="shared" si="7"/>
        <v>0.788461538461538</v>
      </c>
      <c r="Q76" s="62"/>
      <c r="R76" s="140"/>
      <c r="XDG76" s="81"/>
      <c r="XDH76" s="81"/>
      <c r="XDI76" s="81"/>
      <c r="XDJ76" s="81"/>
      <c r="XDK76" s="81"/>
      <c r="XDL76" s="81"/>
      <c r="XDM76" s="81"/>
      <c r="XDN76" s="81"/>
      <c r="XDO76" s="81"/>
      <c r="XDP76" s="81"/>
      <c r="XDQ76" s="81"/>
      <c r="XDR76" s="81"/>
      <c r="XDS76" s="81"/>
      <c r="XDT76" s="81"/>
      <c r="XDU76" s="81"/>
      <c r="XDV76" s="81"/>
      <c r="XDW76" s="81"/>
      <c r="XDX76" s="81"/>
      <c r="XDY76" s="81"/>
      <c r="XDZ76" s="81"/>
      <c r="XEA76" s="81"/>
      <c r="XEB76" s="81"/>
      <c r="XEC76" s="81"/>
      <c r="XED76" s="81"/>
      <c r="XEE76" s="81"/>
      <c r="XEF76" s="81"/>
      <c r="XEG76" s="81"/>
      <c r="XEH76" s="81"/>
      <c r="XEI76" s="81"/>
      <c r="XEJ76" s="81"/>
      <c r="XEK76" s="81"/>
      <c r="XEL76" s="81"/>
      <c r="XEM76" s="81"/>
      <c r="XEN76" s="81"/>
      <c r="XEO76" s="81"/>
      <c r="XEP76" s="82"/>
      <c r="XEQ76" s="81"/>
      <c r="XER76" s="81"/>
      <c r="XES76" s="81"/>
      <c r="XET76" s="81"/>
      <c r="XEU76" s="81"/>
      <c r="XEV76" s="81"/>
      <c r="XEW76" s="81"/>
      <c r="XEX76" s="81"/>
      <c r="XEY76" s="81"/>
      <c r="XEZ76" s="81"/>
      <c r="XFA76" s="81"/>
      <c r="XFB76" s="81"/>
      <c r="XFC76" s="81"/>
      <c r="XFD76" s="81"/>
    </row>
    <row r="77" s="2" customFormat="1" ht="23" customHeight="1" spans="1:1024 1025:16384">
      <c r="A77" s="49">
        <v>72</v>
      </c>
      <c r="B77" s="49" t="s">
        <v>434</v>
      </c>
      <c r="C77" s="120" t="s">
        <v>478</v>
      </c>
      <c r="D77" s="79"/>
      <c r="E77" s="51" t="s">
        <v>481</v>
      </c>
      <c r="F77" s="50" t="s">
        <v>372</v>
      </c>
      <c r="G77" s="52" t="s">
        <v>480</v>
      </c>
      <c r="H77" s="53">
        <v>10</v>
      </c>
      <c r="I77" s="54" t="s">
        <v>266</v>
      </c>
      <c r="J77" s="73">
        <f t="shared" si="4"/>
        <v>1990</v>
      </c>
      <c r="K77" s="55">
        <v>199</v>
      </c>
      <c r="L77" s="58">
        <f t="shared" si="5"/>
        <v>2390</v>
      </c>
      <c r="M77" s="73">
        <v>239</v>
      </c>
      <c r="N77" s="56">
        <f t="shared" si="6"/>
        <v>0.167364016736402</v>
      </c>
      <c r="O77" s="55">
        <v>1299</v>
      </c>
      <c r="P77" s="56">
        <f t="shared" si="7"/>
        <v>0.816012317167052</v>
      </c>
      <c r="Q77" s="62"/>
      <c r="R77" s="140"/>
      <c r="XDG77" s="81"/>
      <c r="XDH77" s="81"/>
      <c r="XDI77" s="81"/>
      <c r="XDJ77" s="81"/>
      <c r="XDK77" s="81"/>
      <c r="XDL77" s="81"/>
      <c r="XDM77" s="81"/>
      <c r="XDN77" s="81"/>
      <c r="XDO77" s="81"/>
      <c r="XDP77" s="81"/>
      <c r="XDQ77" s="81"/>
      <c r="XDR77" s="81"/>
      <c r="XDS77" s="81"/>
      <c r="XDT77" s="81"/>
      <c r="XDU77" s="81"/>
      <c r="XDV77" s="81"/>
      <c r="XDW77" s="81"/>
      <c r="XDX77" s="81"/>
      <c r="XDY77" s="81"/>
      <c r="XDZ77" s="81"/>
      <c r="XEA77" s="81"/>
      <c r="XEB77" s="81"/>
      <c r="XEC77" s="81"/>
      <c r="XED77" s="81"/>
      <c r="XEE77" s="81"/>
      <c r="XEF77" s="81"/>
      <c r="XEG77" s="81"/>
      <c r="XEH77" s="81"/>
      <c r="XEI77" s="81"/>
      <c r="XEJ77" s="81"/>
      <c r="XEK77" s="81"/>
      <c r="XEL77" s="81"/>
      <c r="XEM77" s="81"/>
      <c r="XEN77" s="81"/>
      <c r="XEO77" s="81"/>
      <c r="XEP77" s="82"/>
      <c r="XEQ77" s="81"/>
      <c r="XER77" s="81"/>
      <c r="XES77" s="81"/>
      <c r="XET77" s="81"/>
      <c r="XEU77" s="81"/>
      <c r="XEV77" s="81"/>
      <c r="XEW77" s="81"/>
      <c r="XEX77" s="81"/>
      <c r="XEY77" s="81"/>
      <c r="XEZ77" s="81"/>
      <c r="XFA77" s="81"/>
      <c r="XFB77" s="81"/>
      <c r="XFC77" s="81"/>
      <c r="XFD77" s="81"/>
    </row>
    <row r="78" s="2" customFormat="1" ht="23" customHeight="1" spans="1:1024 1025:16384">
      <c r="A78" s="49">
        <v>73</v>
      </c>
      <c r="B78" s="49" t="s">
        <v>434</v>
      </c>
      <c r="C78" s="120" t="s">
        <v>478</v>
      </c>
      <c r="D78" s="79"/>
      <c r="E78" s="51" t="s">
        <v>482</v>
      </c>
      <c r="F78" s="50" t="s">
        <v>372</v>
      </c>
      <c r="G78" s="52" t="s">
        <v>483</v>
      </c>
      <c r="H78" s="53">
        <v>8</v>
      </c>
      <c r="I78" s="54" t="s">
        <v>266</v>
      </c>
      <c r="J78" s="73">
        <f t="shared" si="4"/>
        <v>384</v>
      </c>
      <c r="K78" s="55">
        <v>48</v>
      </c>
      <c r="L78" s="58">
        <f t="shared" si="5"/>
        <v>464</v>
      </c>
      <c r="M78" s="73">
        <v>58</v>
      </c>
      <c r="N78" s="56">
        <f t="shared" si="6"/>
        <v>0.172413793103448</v>
      </c>
      <c r="O78" s="55">
        <v>89</v>
      </c>
      <c r="P78" s="56">
        <f t="shared" si="7"/>
        <v>0.348314606741573</v>
      </c>
      <c r="Q78" s="62"/>
      <c r="R78" s="140"/>
      <c r="XDG78" s="81"/>
      <c r="XDH78" s="81"/>
      <c r="XDI78" s="81"/>
      <c r="XDJ78" s="81"/>
      <c r="XDK78" s="81"/>
      <c r="XDL78" s="81"/>
      <c r="XDM78" s="81"/>
      <c r="XDN78" s="81"/>
      <c r="XDO78" s="81"/>
      <c r="XDP78" s="81"/>
      <c r="XDQ78" s="81"/>
      <c r="XDR78" s="81"/>
      <c r="XDS78" s="81"/>
      <c r="XDT78" s="81"/>
      <c r="XDU78" s="81"/>
      <c r="XDV78" s="81"/>
      <c r="XDW78" s="81"/>
      <c r="XDX78" s="81"/>
      <c r="XDY78" s="81"/>
      <c r="XDZ78" s="81"/>
      <c r="XEA78" s="81"/>
      <c r="XEB78" s="81"/>
      <c r="XEC78" s="81"/>
      <c r="XED78" s="81"/>
      <c r="XEE78" s="81"/>
      <c r="XEF78" s="81"/>
      <c r="XEG78" s="81"/>
      <c r="XEH78" s="81"/>
      <c r="XEI78" s="81"/>
      <c r="XEJ78" s="81"/>
      <c r="XEK78" s="81"/>
      <c r="XEL78" s="81"/>
      <c r="XEM78" s="81"/>
      <c r="XEN78" s="81"/>
      <c r="XEO78" s="81"/>
      <c r="XEP78" s="82"/>
      <c r="XEQ78" s="81"/>
      <c r="XER78" s="81"/>
      <c r="XES78" s="81"/>
      <c r="XET78" s="81"/>
      <c r="XEU78" s="81"/>
      <c r="XEV78" s="81"/>
      <c r="XEW78" s="81"/>
      <c r="XEX78" s="81"/>
      <c r="XEY78" s="81"/>
      <c r="XEZ78" s="81"/>
      <c r="XFA78" s="81"/>
      <c r="XFB78" s="81"/>
      <c r="XFC78" s="81"/>
      <c r="XFD78" s="81"/>
    </row>
    <row r="79" s="2" customFormat="1" ht="23" customHeight="1" spans="1:1024 1025:16384">
      <c r="A79" s="49">
        <v>74</v>
      </c>
      <c r="B79" s="49" t="s">
        <v>434</v>
      </c>
      <c r="C79" s="120" t="s">
        <v>478</v>
      </c>
      <c r="D79" s="79"/>
      <c r="E79" s="51" t="s">
        <v>484</v>
      </c>
      <c r="F79" s="50" t="s">
        <v>372</v>
      </c>
      <c r="G79" s="52" t="s">
        <v>458</v>
      </c>
      <c r="H79" s="53">
        <v>10</v>
      </c>
      <c r="I79" s="54" t="s">
        <v>266</v>
      </c>
      <c r="J79" s="73">
        <f t="shared" si="4"/>
        <v>7560</v>
      </c>
      <c r="K79" s="55">
        <v>756</v>
      </c>
      <c r="L79" s="58">
        <f t="shared" si="5"/>
        <v>9150</v>
      </c>
      <c r="M79" s="73">
        <v>915</v>
      </c>
      <c r="N79" s="56">
        <f t="shared" si="6"/>
        <v>0.173770491803279</v>
      </c>
      <c r="O79" s="55">
        <v>1700</v>
      </c>
      <c r="P79" s="56">
        <f t="shared" si="7"/>
        <v>0.461764705882353</v>
      </c>
      <c r="Q79" s="62"/>
      <c r="R79" s="140"/>
      <c r="XDG79" s="81"/>
      <c r="XDH79" s="81"/>
      <c r="XDI79" s="81"/>
      <c r="XDJ79" s="81"/>
      <c r="XDK79" s="81"/>
      <c r="XDL79" s="81"/>
      <c r="XDM79" s="81"/>
      <c r="XDN79" s="81"/>
      <c r="XDO79" s="81"/>
      <c r="XDP79" s="81"/>
      <c r="XDQ79" s="81"/>
      <c r="XDR79" s="81"/>
      <c r="XDS79" s="81"/>
      <c r="XDT79" s="81"/>
      <c r="XDU79" s="81"/>
      <c r="XDV79" s="81"/>
      <c r="XDW79" s="81"/>
      <c r="XDX79" s="81"/>
      <c r="XDY79" s="81"/>
      <c r="XDZ79" s="81"/>
      <c r="XEA79" s="81"/>
      <c r="XEB79" s="81"/>
      <c r="XEC79" s="81"/>
      <c r="XED79" s="81"/>
      <c r="XEE79" s="81"/>
      <c r="XEF79" s="81"/>
      <c r="XEG79" s="81"/>
      <c r="XEH79" s="81"/>
      <c r="XEI79" s="81"/>
      <c r="XEJ79" s="81"/>
      <c r="XEK79" s="81"/>
      <c r="XEL79" s="81"/>
      <c r="XEM79" s="81"/>
      <c r="XEN79" s="81"/>
      <c r="XEO79" s="81"/>
      <c r="XEP79" s="82"/>
      <c r="XEQ79" s="81"/>
      <c r="XER79" s="81"/>
      <c r="XES79" s="81"/>
      <c r="XET79" s="81"/>
      <c r="XEU79" s="81"/>
      <c r="XEV79" s="81"/>
      <c r="XEW79" s="81"/>
      <c r="XEX79" s="81"/>
      <c r="XEY79" s="81"/>
      <c r="XEZ79" s="81"/>
      <c r="XFA79" s="81"/>
      <c r="XFB79" s="81"/>
      <c r="XFC79" s="81"/>
      <c r="XFD79" s="81"/>
    </row>
    <row r="80" s="2" customFormat="1" ht="23" customHeight="1" spans="1:1024 1025:16384">
      <c r="A80" s="49">
        <v>75</v>
      </c>
      <c r="B80" s="49" t="s">
        <v>434</v>
      </c>
      <c r="C80" s="120" t="s">
        <v>478</v>
      </c>
      <c r="D80" s="79"/>
      <c r="E80" s="51" t="s">
        <v>485</v>
      </c>
      <c r="F80" s="50" t="s">
        <v>372</v>
      </c>
      <c r="G80" s="52" t="s">
        <v>480</v>
      </c>
      <c r="H80" s="53">
        <v>10</v>
      </c>
      <c r="I80" s="54" t="s">
        <v>266</v>
      </c>
      <c r="J80" s="73">
        <f t="shared" si="4"/>
        <v>14420</v>
      </c>
      <c r="K80" s="55">
        <v>1442</v>
      </c>
      <c r="L80" s="58">
        <f t="shared" si="5"/>
        <v>17300</v>
      </c>
      <c r="M80" s="73">
        <v>1730</v>
      </c>
      <c r="N80" s="56">
        <f t="shared" si="6"/>
        <v>0.166473988439306</v>
      </c>
      <c r="O80" s="55">
        <v>3400</v>
      </c>
      <c r="P80" s="56">
        <f t="shared" si="7"/>
        <v>0.491176470588235</v>
      </c>
      <c r="Q80" s="62"/>
      <c r="R80" s="140"/>
      <c r="XDG80" s="81"/>
      <c r="XDH80" s="81"/>
      <c r="XDI80" s="81"/>
      <c r="XDJ80" s="81"/>
      <c r="XDK80" s="81"/>
      <c r="XDL80" s="81"/>
      <c r="XDM80" s="81"/>
      <c r="XDN80" s="81"/>
      <c r="XDO80" s="81"/>
      <c r="XDP80" s="81"/>
      <c r="XDQ80" s="81"/>
      <c r="XDR80" s="81"/>
      <c r="XDS80" s="81"/>
      <c r="XDT80" s="81"/>
      <c r="XDU80" s="81"/>
      <c r="XDV80" s="81"/>
      <c r="XDW80" s="81"/>
      <c r="XDX80" s="81"/>
      <c r="XDY80" s="81"/>
      <c r="XDZ80" s="81"/>
      <c r="XEA80" s="81"/>
      <c r="XEB80" s="81"/>
      <c r="XEC80" s="81"/>
      <c r="XED80" s="81"/>
      <c r="XEE80" s="81"/>
      <c r="XEF80" s="81"/>
      <c r="XEG80" s="81"/>
      <c r="XEH80" s="81"/>
      <c r="XEI80" s="81"/>
      <c r="XEJ80" s="81"/>
      <c r="XEK80" s="81"/>
      <c r="XEL80" s="81"/>
      <c r="XEM80" s="81"/>
      <c r="XEN80" s="81"/>
      <c r="XEO80" s="81"/>
      <c r="XEP80" s="82"/>
      <c r="XEQ80" s="81"/>
      <c r="XER80" s="81"/>
      <c r="XES80" s="81"/>
      <c r="XET80" s="81"/>
      <c r="XEU80" s="81"/>
      <c r="XEV80" s="81"/>
      <c r="XEW80" s="81"/>
      <c r="XEX80" s="81"/>
      <c r="XEY80" s="81"/>
      <c r="XEZ80" s="81"/>
      <c r="XFA80" s="81"/>
      <c r="XFB80" s="81"/>
      <c r="XFC80" s="81"/>
      <c r="XFD80" s="81"/>
    </row>
    <row r="81" s="2" customFormat="1" ht="23" customHeight="1" spans="1:1024 1025:16384">
      <c r="A81" s="49">
        <v>76</v>
      </c>
      <c r="B81" s="49" t="s">
        <v>434</v>
      </c>
      <c r="C81" s="120" t="s">
        <v>478</v>
      </c>
      <c r="D81" s="79"/>
      <c r="E81" s="51" t="s">
        <v>486</v>
      </c>
      <c r="F81" s="50" t="s">
        <v>372</v>
      </c>
      <c r="G81" s="52" t="s">
        <v>458</v>
      </c>
      <c r="H81" s="53">
        <v>10</v>
      </c>
      <c r="I81" s="54" t="s">
        <v>266</v>
      </c>
      <c r="J81" s="73">
        <f t="shared" si="4"/>
        <v>6450</v>
      </c>
      <c r="K81" s="55">
        <v>645</v>
      </c>
      <c r="L81" s="58">
        <f t="shared" si="5"/>
        <v>7750</v>
      </c>
      <c r="M81" s="73">
        <v>775</v>
      </c>
      <c r="N81" s="56">
        <f t="shared" si="6"/>
        <v>0.167741935483871</v>
      </c>
      <c r="O81" s="55">
        <v>1300</v>
      </c>
      <c r="P81" s="56">
        <f t="shared" si="7"/>
        <v>0.403846153846154</v>
      </c>
      <c r="Q81" s="62"/>
      <c r="R81" s="140"/>
      <c r="XDG81" s="81"/>
      <c r="XDH81" s="81"/>
      <c r="XDI81" s="81"/>
      <c r="XDJ81" s="81"/>
      <c r="XDK81" s="81"/>
      <c r="XDL81" s="81"/>
      <c r="XDM81" s="81"/>
      <c r="XDN81" s="81"/>
      <c r="XDO81" s="81"/>
      <c r="XDP81" s="81"/>
      <c r="XDQ81" s="81"/>
      <c r="XDR81" s="81"/>
      <c r="XDS81" s="81"/>
      <c r="XDT81" s="81"/>
      <c r="XDU81" s="81"/>
      <c r="XDV81" s="81"/>
      <c r="XDW81" s="81"/>
      <c r="XDX81" s="81"/>
      <c r="XDY81" s="81"/>
      <c r="XDZ81" s="81"/>
      <c r="XEA81" s="81"/>
      <c r="XEB81" s="81"/>
      <c r="XEC81" s="81"/>
      <c r="XED81" s="81"/>
      <c r="XEE81" s="81"/>
      <c r="XEF81" s="81"/>
      <c r="XEG81" s="81"/>
      <c r="XEH81" s="81"/>
      <c r="XEI81" s="81"/>
      <c r="XEJ81" s="81"/>
      <c r="XEK81" s="81"/>
      <c r="XEL81" s="81"/>
      <c r="XEM81" s="81"/>
      <c r="XEN81" s="81"/>
      <c r="XEO81" s="81"/>
      <c r="XEP81" s="82"/>
      <c r="XEQ81" s="81"/>
      <c r="XER81" s="81"/>
      <c r="XES81" s="81"/>
      <c r="XET81" s="81"/>
      <c r="XEU81" s="81"/>
      <c r="XEV81" s="81"/>
      <c r="XEW81" s="81"/>
      <c r="XEX81" s="81"/>
      <c r="XEY81" s="81"/>
      <c r="XEZ81" s="81"/>
      <c r="XFA81" s="81"/>
      <c r="XFB81" s="81"/>
      <c r="XFC81" s="81"/>
      <c r="XFD81" s="81"/>
    </row>
    <row r="82" s="2" customFormat="1" ht="23" customHeight="1" spans="1:1024 1025:16384">
      <c r="A82" s="49">
        <v>77</v>
      </c>
      <c r="B82" s="49" t="s">
        <v>434</v>
      </c>
      <c r="C82" s="120" t="s">
        <v>478</v>
      </c>
      <c r="D82" s="79"/>
      <c r="E82" s="51" t="s">
        <v>487</v>
      </c>
      <c r="F82" s="50" t="s">
        <v>372</v>
      </c>
      <c r="G82" s="52" t="s">
        <v>480</v>
      </c>
      <c r="H82" s="53">
        <v>10</v>
      </c>
      <c r="I82" s="54" t="s">
        <v>266</v>
      </c>
      <c r="J82" s="73">
        <f t="shared" si="4"/>
        <v>12490</v>
      </c>
      <c r="K82" s="55">
        <v>1249</v>
      </c>
      <c r="L82" s="58">
        <f t="shared" si="5"/>
        <v>14990</v>
      </c>
      <c r="M82" s="73">
        <v>1499</v>
      </c>
      <c r="N82" s="56">
        <f t="shared" si="6"/>
        <v>0.166777851901268</v>
      </c>
      <c r="O82" s="55">
        <v>2500</v>
      </c>
      <c r="P82" s="56">
        <f t="shared" si="7"/>
        <v>0.4004</v>
      </c>
      <c r="Q82" s="62"/>
      <c r="R82" s="140"/>
      <c r="XDG82" s="81"/>
      <c r="XDH82" s="81"/>
      <c r="XDI82" s="81"/>
      <c r="XDJ82" s="81"/>
      <c r="XDK82" s="81"/>
      <c r="XDL82" s="81"/>
      <c r="XDM82" s="81"/>
      <c r="XDN82" s="81"/>
      <c r="XDO82" s="81"/>
      <c r="XDP82" s="81"/>
      <c r="XDQ82" s="81"/>
      <c r="XDR82" s="81"/>
      <c r="XDS82" s="81"/>
      <c r="XDT82" s="81"/>
      <c r="XDU82" s="81"/>
      <c r="XDV82" s="81"/>
      <c r="XDW82" s="81"/>
      <c r="XDX82" s="81"/>
      <c r="XDY82" s="81"/>
      <c r="XDZ82" s="81"/>
      <c r="XEA82" s="81"/>
      <c r="XEB82" s="81"/>
      <c r="XEC82" s="81"/>
      <c r="XED82" s="81"/>
      <c r="XEE82" s="81"/>
      <c r="XEF82" s="81"/>
      <c r="XEG82" s="81"/>
      <c r="XEH82" s="81"/>
      <c r="XEI82" s="81"/>
      <c r="XEJ82" s="81"/>
      <c r="XEK82" s="81"/>
      <c r="XEL82" s="81"/>
      <c r="XEM82" s="81"/>
      <c r="XEN82" s="81"/>
      <c r="XEO82" s="81"/>
      <c r="XEP82" s="82"/>
      <c r="XEQ82" s="81"/>
      <c r="XER82" s="81"/>
      <c r="XES82" s="81"/>
      <c r="XET82" s="81"/>
      <c r="XEU82" s="81"/>
      <c r="XEV82" s="81"/>
      <c r="XEW82" s="81"/>
      <c r="XEX82" s="81"/>
      <c r="XEY82" s="81"/>
      <c r="XEZ82" s="81"/>
      <c r="XFA82" s="81"/>
      <c r="XFB82" s="81"/>
      <c r="XFC82" s="81"/>
      <c r="XFD82" s="81"/>
    </row>
    <row r="83" s="2" customFormat="1" ht="23" customHeight="1" spans="1:1024 1025:16384">
      <c r="A83" s="49">
        <v>78</v>
      </c>
      <c r="B83" s="49" t="s">
        <v>434</v>
      </c>
      <c r="C83" s="120" t="s">
        <v>478</v>
      </c>
      <c r="D83" s="79"/>
      <c r="E83" s="51" t="s">
        <v>488</v>
      </c>
      <c r="F83" s="50" t="s">
        <v>372</v>
      </c>
      <c r="G83" s="52" t="s">
        <v>480</v>
      </c>
      <c r="H83" s="53">
        <v>10</v>
      </c>
      <c r="I83" s="54" t="s">
        <v>266</v>
      </c>
      <c r="J83" s="73">
        <f t="shared" si="4"/>
        <v>10450</v>
      </c>
      <c r="K83" s="55">
        <v>1045</v>
      </c>
      <c r="L83" s="58">
        <f t="shared" si="5"/>
        <v>12590</v>
      </c>
      <c r="M83" s="73">
        <v>1259</v>
      </c>
      <c r="N83" s="56">
        <f t="shared" si="6"/>
        <v>0.169976171564734</v>
      </c>
      <c r="O83" s="55">
        <v>1650</v>
      </c>
      <c r="P83" s="56">
        <f t="shared" si="7"/>
        <v>0.236969696969697</v>
      </c>
      <c r="Q83" s="62"/>
      <c r="R83" s="140"/>
      <c r="XDG83" s="81"/>
      <c r="XDH83" s="81"/>
      <c r="XDI83" s="81"/>
      <c r="XDJ83" s="81"/>
      <c r="XDK83" s="81"/>
      <c r="XDL83" s="81"/>
      <c r="XDM83" s="81"/>
      <c r="XDN83" s="81"/>
      <c r="XDO83" s="81"/>
      <c r="XDP83" s="81"/>
      <c r="XDQ83" s="81"/>
      <c r="XDR83" s="81"/>
      <c r="XDS83" s="81"/>
      <c r="XDT83" s="81"/>
      <c r="XDU83" s="81"/>
      <c r="XDV83" s="81"/>
      <c r="XDW83" s="81"/>
      <c r="XDX83" s="81"/>
      <c r="XDY83" s="81"/>
      <c r="XDZ83" s="81"/>
      <c r="XEA83" s="81"/>
      <c r="XEB83" s="81"/>
      <c r="XEC83" s="81"/>
      <c r="XED83" s="81"/>
      <c r="XEE83" s="81"/>
      <c r="XEF83" s="81"/>
      <c r="XEG83" s="81"/>
      <c r="XEH83" s="81"/>
      <c r="XEI83" s="81"/>
      <c r="XEJ83" s="81"/>
      <c r="XEK83" s="81"/>
      <c r="XEL83" s="81"/>
      <c r="XEM83" s="81"/>
      <c r="XEN83" s="81"/>
      <c r="XEO83" s="81"/>
      <c r="XEP83" s="82"/>
      <c r="XEQ83" s="81"/>
      <c r="XER83" s="81"/>
      <c r="XES83" s="81"/>
      <c r="XET83" s="81"/>
      <c r="XEU83" s="81"/>
      <c r="XEV83" s="81"/>
      <c r="XEW83" s="81"/>
      <c r="XEX83" s="81"/>
      <c r="XEY83" s="81"/>
      <c r="XEZ83" s="81"/>
      <c r="XFA83" s="81"/>
      <c r="XFB83" s="81"/>
      <c r="XFC83" s="81"/>
      <c r="XFD83" s="81"/>
    </row>
    <row r="84" s="2" customFormat="1" ht="23" customHeight="1" spans="1:1024 1025:16384">
      <c r="A84" s="49">
        <v>79</v>
      </c>
      <c r="B84" s="49" t="s">
        <v>434</v>
      </c>
      <c r="C84" s="120" t="s">
        <v>478</v>
      </c>
      <c r="D84" s="79"/>
      <c r="E84" s="51" t="s">
        <v>489</v>
      </c>
      <c r="F84" s="50" t="s">
        <v>372</v>
      </c>
      <c r="G84" s="52" t="s">
        <v>490</v>
      </c>
      <c r="H84" s="53">
        <v>10</v>
      </c>
      <c r="I84" s="54" t="s">
        <v>266</v>
      </c>
      <c r="J84" s="73">
        <f t="shared" si="4"/>
        <v>1030</v>
      </c>
      <c r="K84" s="55">
        <v>103</v>
      </c>
      <c r="L84" s="58">
        <f t="shared" si="5"/>
        <v>1290</v>
      </c>
      <c r="M84" s="73">
        <v>129</v>
      </c>
      <c r="N84" s="56">
        <f t="shared" si="6"/>
        <v>0.201550387596899</v>
      </c>
      <c r="O84" s="55">
        <v>220</v>
      </c>
      <c r="P84" s="56">
        <f t="shared" si="7"/>
        <v>0.413636363636364</v>
      </c>
      <c r="Q84" s="62"/>
      <c r="R84" s="140"/>
      <c r="XDG84" s="81"/>
      <c r="XDH84" s="81"/>
      <c r="XDI84" s="81"/>
      <c r="XDJ84" s="81"/>
      <c r="XDK84" s="81"/>
      <c r="XDL84" s="81"/>
      <c r="XDM84" s="81"/>
      <c r="XDN84" s="81"/>
      <c r="XDO84" s="81"/>
      <c r="XDP84" s="81"/>
      <c r="XDQ84" s="81"/>
      <c r="XDR84" s="81"/>
      <c r="XDS84" s="81"/>
      <c r="XDT84" s="81"/>
      <c r="XDU84" s="81"/>
      <c r="XDV84" s="81"/>
      <c r="XDW84" s="81"/>
      <c r="XDX84" s="81"/>
      <c r="XDY84" s="81"/>
      <c r="XDZ84" s="81"/>
      <c r="XEA84" s="81"/>
      <c r="XEB84" s="81"/>
      <c r="XEC84" s="81"/>
      <c r="XED84" s="81"/>
      <c r="XEE84" s="81"/>
      <c r="XEF84" s="81"/>
      <c r="XEG84" s="81"/>
      <c r="XEH84" s="81"/>
      <c r="XEI84" s="81"/>
      <c r="XEJ84" s="81"/>
      <c r="XEK84" s="81"/>
      <c r="XEL84" s="81"/>
      <c r="XEM84" s="81"/>
      <c r="XEN84" s="81"/>
      <c r="XEO84" s="81"/>
      <c r="XEP84" s="82"/>
      <c r="XEQ84" s="81"/>
      <c r="XER84" s="81"/>
      <c r="XES84" s="81"/>
      <c r="XET84" s="81"/>
      <c r="XEU84" s="81"/>
      <c r="XEV84" s="81"/>
      <c r="XEW84" s="81"/>
      <c r="XEX84" s="81"/>
      <c r="XEY84" s="81"/>
      <c r="XEZ84" s="81"/>
      <c r="XFA84" s="81"/>
      <c r="XFB84" s="81"/>
      <c r="XFC84" s="81"/>
      <c r="XFD84" s="81"/>
    </row>
    <row r="85" s="2" customFormat="1" ht="23" customHeight="1" spans="1:1024 1025:16384">
      <c r="A85" s="49">
        <v>80</v>
      </c>
      <c r="B85" s="49" t="s">
        <v>434</v>
      </c>
      <c r="C85" s="120" t="s">
        <v>478</v>
      </c>
      <c r="D85" s="79"/>
      <c r="E85" s="51" t="s">
        <v>491</v>
      </c>
      <c r="F85" s="50" t="s">
        <v>372</v>
      </c>
      <c r="G85" s="52" t="s">
        <v>458</v>
      </c>
      <c r="H85" s="53">
        <v>10</v>
      </c>
      <c r="I85" s="54" t="s">
        <v>266</v>
      </c>
      <c r="J85" s="73">
        <f t="shared" si="4"/>
        <v>7960</v>
      </c>
      <c r="K85" s="55">
        <v>796</v>
      </c>
      <c r="L85" s="58">
        <f t="shared" si="5"/>
        <v>9590</v>
      </c>
      <c r="M85" s="73">
        <v>959</v>
      </c>
      <c r="N85" s="56">
        <f t="shared" si="6"/>
        <v>0.169968717413973</v>
      </c>
      <c r="O85" s="55">
        <v>3350</v>
      </c>
      <c r="P85" s="56">
        <f t="shared" si="7"/>
        <v>0.713731343283582</v>
      </c>
      <c r="Q85" s="62"/>
      <c r="R85" s="140"/>
      <c r="XDG85" s="81"/>
      <c r="XDH85" s="81"/>
      <c r="XDI85" s="81"/>
      <c r="XDJ85" s="81"/>
      <c r="XDK85" s="81"/>
      <c r="XDL85" s="81"/>
      <c r="XDM85" s="81"/>
      <c r="XDN85" s="81"/>
      <c r="XDO85" s="81"/>
      <c r="XDP85" s="81"/>
      <c r="XDQ85" s="81"/>
      <c r="XDR85" s="81"/>
      <c r="XDS85" s="81"/>
      <c r="XDT85" s="81"/>
      <c r="XDU85" s="81"/>
      <c r="XDV85" s="81"/>
      <c r="XDW85" s="81"/>
      <c r="XDX85" s="81"/>
      <c r="XDY85" s="81"/>
      <c r="XDZ85" s="81"/>
      <c r="XEA85" s="81"/>
      <c r="XEB85" s="81"/>
      <c r="XEC85" s="81"/>
      <c r="XED85" s="81"/>
      <c r="XEE85" s="81"/>
      <c r="XEF85" s="81"/>
      <c r="XEG85" s="81"/>
      <c r="XEH85" s="81"/>
      <c r="XEI85" s="81"/>
      <c r="XEJ85" s="81"/>
      <c r="XEK85" s="81"/>
      <c r="XEL85" s="81"/>
      <c r="XEM85" s="81"/>
      <c r="XEN85" s="81"/>
      <c r="XEO85" s="81"/>
      <c r="XEP85" s="82"/>
      <c r="XEQ85" s="81"/>
      <c r="XER85" s="81"/>
      <c r="XES85" s="81"/>
      <c r="XET85" s="81"/>
      <c r="XEU85" s="81"/>
      <c r="XEV85" s="81"/>
      <c r="XEW85" s="81"/>
      <c r="XEX85" s="81"/>
      <c r="XEY85" s="81"/>
      <c r="XEZ85" s="81"/>
      <c r="XFA85" s="81"/>
      <c r="XFB85" s="81"/>
      <c r="XFC85" s="81"/>
      <c r="XFD85" s="81"/>
    </row>
    <row r="86" s="2" customFormat="1" ht="23" customHeight="1" spans="1:1024 1025:16384">
      <c r="A86" s="49">
        <v>81</v>
      </c>
      <c r="B86" s="49" t="s">
        <v>434</v>
      </c>
      <c r="C86" s="120" t="s">
        <v>478</v>
      </c>
      <c r="D86" s="79"/>
      <c r="E86" s="51" t="s">
        <v>492</v>
      </c>
      <c r="F86" s="50" t="s">
        <v>372</v>
      </c>
      <c r="G86" s="52" t="s">
        <v>480</v>
      </c>
      <c r="H86" s="53">
        <v>10</v>
      </c>
      <c r="I86" s="54" t="s">
        <v>266</v>
      </c>
      <c r="J86" s="73">
        <f t="shared" si="4"/>
        <v>15220</v>
      </c>
      <c r="K86" s="55">
        <v>1522</v>
      </c>
      <c r="L86" s="58">
        <f t="shared" si="5"/>
        <v>18300</v>
      </c>
      <c r="M86" s="73">
        <v>1830</v>
      </c>
      <c r="N86" s="56">
        <f t="shared" si="6"/>
        <v>0.168306010928962</v>
      </c>
      <c r="O86" s="55">
        <v>6600</v>
      </c>
      <c r="P86" s="56">
        <f t="shared" si="7"/>
        <v>0.722727272727273</v>
      </c>
      <c r="Q86" s="62"/>
      <c r="R86" s="140"/>
      <c r="XDG86" s="81"/>
      <c r="XDH86" s="81"/>
      <c r="XDI86" s="81"/>
      <c r="XDJ86" s="81"/>
      <c r="XDK86" s="81"/>
      <c r="XDL86" s="81"/>
      <c r="XDM86" s="81"/>
      <c r="XDN86" s="81"/>
      <c r="XDO86" s="81"/>
      <c r="XDP86" s="81"/>
      <c r="XDQ86" s="81"/>
      <c r="XDR86" s="81"/>
      <c r="XDS86" s="81"/>
      <c r="XDT86" s="81"/>
      <c r="XDU86" s="81"/>
      <c r="XDV86" s="81"/>
      <c r="XDW86" s="81"/>
      <c r="XDX86" s="81"/>
      <c r="XDY86" s="81"/>
      <c r="XDZ86" s="81"/>
      <c r="XEA86" s="81"/>
      <c r="XEB86" s="81"/>
      <c r="XEC86" s="81"/>
      <c r="XED86" s="81"/>
      <c r="XEE86" s="81"/>
      <c r="XEF86" s="81"/>
      <c r="XEG86" s="81"/>
      <c r="XEH86" s="81"/>
      <c r="XEI86" s="81"/>
      <c r="XEJ86" s="81"/>
      <c r="XEK86" s="81"/>
      <c r="XEL86" s="81"/>
      <c r="XEM86" s="81"/>
      <c r="XEN86" s="81"/>
      <c r="XEO86" s="81"/>
      <c r="XEP86" s="82"/>
      <c r="XEQ86" s="81"/>
      <c r="XER86" s="81"/>
      <c r="XES86" s="81"/>
      <c r="XET86" s="81"/>
      <c r="XEU86" s="81"/>
      <c r="XEV86" s="81"/>
      <c r="XEW86" s="81"/>
      <c r="XEX86" s="81"/>
      <c r="XEY86" s="81"/>
      <c r="XEZ86" s="81"/>
      <c r="XFA86" s="81"/>
      <c r="XFB86" s="81"/>
      <c r="XFC86" s="81"/>
      <c r="XFD86" s="81"/>
    </row>
    <row r="87" s="2" customFormat="1" ht="23" customHeight="1" spans="1:1024 1025:16384">
      <c r="A87" s="49">
        <v>82</v>
      </c>
      <c r="B87" s="49" t="s">
        <v>434</v>
      </c>
      <c r="C87" s="120" t="s">
        <v>478</v>
      </c>
      <c r="D87" s="79"/>
      <c r="E87" s="51" t="s">
        <v>493</v>
      </c>
      <c r="F87" s="50" t="s">
        <v>372</v>
      </c>
      <c r="G87" s="52" t="s">
        <v>458</v>
      </c>
      <c r="H87" s="53">
        <v>10</v>
      </c>
      <c r="I87" s="54" t="s">
        <v>266</v>
      </c>
      <c r="J87" s="73">
        <f t="shared" si="4"/>
        <v>6450</v>
      </c>
      <c r="K87" s="55">
        <v>645</v>
      </c>
      <c r="L87" s="58">
        <f t="shared" si="5"/>
        <v>7750</v>
      </c>
      <c r="M87" s="73">
        <v>775</v>
      </c>
      <c r="N87" s="56">
        <f t="shared" si="6"/>
        <v>0.167741935483871</v>
      </c>
      <c r="O87" s="55">
        <v>1900</v>
      </c>
      <c r="P87" s="56">
        <f t="shared" si="7"/>
        <v>0.592105263157895</v>
      </c>
      <c r="Q87" s="62"/>
      <c r="R87" s="140"/>
      <c r="XDG87" s="81"/>
      <c r="XDH87" s="81"/>
      <c r="XDI87" s="81"/>
      <c r="XDJ87" s="81"/>
      <c r="XDK87" s="81"/>
      <c r="XDL87" s="81"/>
      <c r="XDM87" s="81"/>
      <c r="XDN87" s="81"/>
      <c r="XDO87" s="81"/>
      <c r="XDP87" s="81"/>
      <c r="XDQ87" s="81"/>
      <c r="XDR87" s="81"/>
      <c r="XDS87" s="81"/>
      <c r="XDT87" s="81"/>
      <c r="XDU87" s="81"/>
      <c r="XDV87" s="81"/>
      <c r="XDW87" s="81"/>
      <c r="XDX87" s="81"/>
      <c r="XDY87" s="81"/>
      <c r="XDZ87" s="81"/>
      <c r="XEA87" s="81"/>
      <c r="XEB87" s="81"/>
      <c r="XEC87" s="81"/>
      <c r="XED87" s="81"/>
      <c r="XEE87" s="81"/>
      <c r="XEF87" s="81"/>
      <c r="XEG87" s="81"/>
      <c r="XEH87" s="81"/>
      <c r="XEI87" s="81"/>
      <c r="XEJ87" s="81"/>
      <c r="XEK87" s="81"/>
      <c r="XEL87" s="81"/>
      <c r="XEM87" s="81"/>
      <c r="XEN87" s="81"/>
      <c r="XEO87" s="81"/>
      <c r="XEP87" s="82"/>
      <c r="XEQ87" s="81"/>
      <c r="XER87" s="81"/>
      <c r="XES87" s="81"/>
      <c r="XET87" s="81"/>
      <c r="XEU87" s="81"/>
      <c r="XEV87" s="81"/>
      <c r="XEW87" s="81"/>
      <c r="XEX87" s="81"/>
      <c r="XEY87" s="81"/>
      <c r="XEZ87" s="81"/>
      <c r="XFA87" s="81"/>
      <c r="XFB87" s="81"/>
      <c r="XFC87" s="81"/>
      <c r="XFD87" s="81"/>
    </row>
    <row r="88" s="2" customFormat="1" ht="23" customHeight="1" spans="1:1024 1025:16384">
      <c r="A88" s="49">
        <v>83</v>
      </c>
      <c r="B88" s="49" t="s">
        <v>434</v>
      </c>
      <c r="C88" s="120" t="s">
        <v>478</v>
      </c>
      <c r="D88" s="79"/>
      <c r="E88" s="51" t="s">
        <v>494</v>
      </c>
      <c r="F88" s="50" t="s">
        <v>372</v>
      </c>
      <c r="G88" s="52" t="s">
        <v>480</v>
      </c>
      <c r="H88" s="53">
        <v>10</v>
      </c>
      <c r="I88" s="54" t="s">
        <v>266</v>
      </c>
      <c r="J88" s="73">
        <f t="shared" si="4"/>
        <v>12490</v>
      </c>
      <c r="K88" s="55">
        <v>1249</v>
      </c>
      <c r="L88" s="58">
        <f t="shared" si="5"/>
        <v>14990</v>
      </c>
      <c r="M88" s="73">
        <v>1499</v>
      </c>
      <c r="N88" s="56">
        <f t="shared" si="6"/>
        <v>0.166777851901268</v>
      </c>
      <c r="O88" s="55">
        <v>3800</v>
      </c>
      <c r="P88" s="56">
        <f t="shared" si="7"/>
        <v>0.605526315789474</v>
      </c>
      <c r="Q88" s="62"/>
      <c r="R88" s="140"/>
      <c r="XDG88" s="81"/>
      <c r="XDH88" s="81"/>
      <c r="XDI88" s="81"/>
      <c r="XDJ88" s="81"/>
      <c r="XDK88" s="81"/>
      <c r="XDL88" s="81"/>
      <c r="XDM88" s="81"/>
      <c r="XDN88" s="81"/>
      <c r="XDO88" s="81"/>
      <c r="XDP88" s="81"/>
      <c r="XDQ88" s="81"/>
      <c r="XDR88" s="81"/>
      <c r="XDS88" s="81"/>
      <c r="XDT88" s="81"/>
      <c r="XDU88" s="81"/>
      <c r="XDV88" s="81"/>
      <c r="XDW88" s="81"/>
      <c r="XDX88" s="81"/>
      <c r="XDY88" s="81"/>
      <c r="XDZ88" s="81"/>
      <c r="XEA88" s="81"/>
      <c r="XEB88" s="81"/>
      <c r="XEC88" s="81"/>
      <c r="XED88" s="81"/>
      <c r="XEE88" s="81"/>
      <c r="XEF88" s="81"/>
      <c r="XEG88" s="81"/>
      <c r="XEH88" s="81"/>
      <c r="XEI88" s="81"/>
      <c r="XEJ88" s="81"/>
      <c r="XEK88" s="81"/>
      <c r="XEL88" s="81"/>
      <c r="XEM88" s="81"/>
      <c r="XEN88" s="81"/>
      <c r="XEO88" s="81"/>
      <c r="XEP88" s="82"/>
      <c r="XEQ88" s="81"/>
      <c r="XER88" s="81"/>
      <c r="XES88" s="81"/>
      <c r="XET88" s="81"/>
      <c r="XEU88" s="81"/>
      <c r="XEV88" s="81"/>
      <c r="XEW88" s="81"/>
      <c r="XEX88" s="81"/>
      <c r="XEY88" s="81"/>
      <c r="XEZ88" s="81"/>
      <c r="XFA88" s="81"/>
      <c r="XFB88" s="81"/>
      <c r="XFC88" s="81"/>
      <c r="XFD88" s="81"/>
    </row>
    <row r="89" s="78" customFormat="1" ht="23" customHeight="1" spans="1:1024 1025:16384">
      <c r="A89" s="49">
        <v>84</v>
      </c>
      <c r="B89" s="123" t="s">
        <v>434</v>
      </c>
      <c r="C89" s="124" t="s">
        <v>495</v>
      </c>
      <c r="D89" s="147"/>
      <c r="E89" s="126" t="s">
        <v>496</v>
      </c>
      <c r="F89" s="125" t="s">
        <v>372</v>
      </c>
      <c r="G89" s="127" t="s">
        <v>497</v>
      </c>
      <c r="H89" s="128">
        <v>6</v>
      </c>
      <c r="I89" s="129" t="s">
        <v>396</v>
      </c>
      <c r="J89" s="148">
        <f t="shared" si="4"/>
        <v>357</v>
      </c>
      <c r="K89" s="131">
        <v>59.5</v>
      </c>
      <c r="L89" s="130">
        <f t="shared" si="5"/>
        <v>435</v>
      </c>
      <c r="M89" s="148">
        <v>72.5</v>
      </c>
      <c r="N89" s="133">
        <f t="shared" si="6"/>
        <v>0.179310344827586</v>
      </c>
      <c r="O89" s="131">
        <v>149</v>
      </c>
      <c r="P89" s="144">
        <f t="shared" si="7"/>
        <v>0.513422818791946</v>
      </c>
      <c r="Q89" s="135"/>
      <c r="R89" s="150" t="s">
        <v>498</v>
      </c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75"/>
      <c r="HP89" s="75"/>
      <c r="HQ89" s="75"/>
      <c r="HR89" s="75"/>
      <c r="HS89" s="75"/>
      <c r="HT89" s="75"/>
      <c r="HU89" s="75"/>
      <c r="HV89" s="75"/>
      <c r="HW89" s="75"/>
      <c r="HX89" s="75"/>
      <c r="HY89" s="75"/>
      <c r="HZ89" s="75"/>
      <c r="IA89" s="75"/>
      <c r="IB89" s="75"/>
      <c r="IC89" s="75"/>
      <c r="ID89" s="75"/>
      <c r="IE89" s="75"/>
      <c r="IF89" s="75"/>
      <c r="IG89" s="75"/>
      <c r="IH89" s="75"/>
      <c r="II89" s="75"/>
      <c r="IJ89" s="75"/>
      <c r="IK89" s="75"/>
      <c r="IL89" s="75"/>
      <c r="IM89" s="75"/>
      <c r="IN89" s="75"/>
      <c r="IO89" s="75"/>
      <c r="IP89" s="75"/>
      <c r="IQ89" s="75"/>
      <c r="IR89" s="75"/>
      <c r="IS89" s="75"/>
      <c r="IT89" s="75"/>
      <c r="IU89" s="75"/>
      <c r="IV89" s="75"/>
      <c r="IW89" s="75"/>
      <c r="IX89" s="75"/>
      <c r="IY89" s="75"/>
      <c r="IZ89" s="75"/>
      <c r="JA89" s="75"/>
      <c r="JB89" s="75"/>
      <c r="JC89" s="75"/>
      <c r="JD89" s="75"/>
      <c r="JE89" s="75"/>
      <c r="JF89" s="75"/>
      <c r="JG89" s="75"/>
      <c r="JH89" s="75"/>
      <c r="JI89" s="75"/>
      <c r="JJ89" s="75"/>
      <c r="JK89" s="75"/>
      <c r="JL89" s="75"/>
      <c r="JM89" s="75"/>
      <c r="JN89" s="75"/>
      <c r="JO89" s="75"/>
      <c r="JP89" s="75"/>
      <c r="JQ89" s="75"/>
      <c r="JR89" s="75"/>
      <c r="JS89" s="75"/>
      <c r="JT89" s="75"/>
      <c r="JU89" s="75"/>
      <c r="JV89" s="75"/>
      <c r="JW89" s="75"/>
      <c r="JX89" s="75"/>
      <c r="JY89" s="75"/>
      <c r="JZ89" s="75"/>
      <c r="KA89" s="75"/>
      <c r="KB89" s="75"/>
      <c r="KC89" s="75"/>
      <c r="KD89" s="75"/>
      <c r="KE89" s="75"/>
      <c r="KF89" s="75"/>
      <c r="KG89" s="75"/>
      <c r="KH89" s="75"/>
      <c r="KI89" s="75"/>
      <c r="KJ89" s="75"/>
      <c r="KK89" s="75"/>
      <c r="KL89" s="75"/>
      <c r="KM89" s="75"/>
      <c r="KN89" s="75"/>
      <c r="KO89" s="75"/>
      <c r="KP89" s="75"/>
      <c r="KQ89" s="75"/>
      <c r="KR89" s="75"/>
      <c r="KS89" s="75"/>
      <c r="KT89" s="75"/>
      <c r="KU89" s="75"/>
      <c r="KV89" s="75"/>
      <c r="KW89" s="75"/>
      <c r="KX89" s="75"/>
      <c r="KY89" s="75"/>
      <c r="KZ89" s="75"/>
      <c r="LA89" s="75"/>
      <c r="LB89" s="75"/>
      <c r="LC89" s="75"/>
      <c r="LD89" s="75"/>
      <c r="LE89" s="75"/>
      <c r="LF89" s="75"/>
      <c r="LG89" s="75"/>
      <c r="LH89" s="75"/>
      <c r="LI89" s="75"/>
      <c r="LJ89" s="75"/>
      <c r="LK89" s="75"/>
      <c r="LL89" s="75"/>
      <c r="LM89" s="75"/>
      <c r="LN89" s="75"/>
      <c r="LO89" s="75"/>
      <c r="LP89" s="75"/>
      <c r="LQ89" s="75"/>
      <c r="LR89" s="75"/>
      <c r="LS89" s="75"/>
      <c r="LT89" s="75"/>
      <c r="LU89" s="75"/>
      <c r="LV89" s="75"/>
      <c r="LW89" s="75"/>
      <c r="LX89" s="75"/>
      <c r="LY89" s="75"/>
      <c r="LZ89" s="75"/>
      <c r="MA89" s="75"/>
      <c r="MB89" s="75"/>
      <c r="MC89" s="75"/>
      <c r="MD89" s="75"/>
      <c r="ME89" s="75"/>
      <c r="MF89" s="75"/>
      <c r="MG89" s="75"/>
      <c r="MH89" s="75"/>
      <c r="MI89" s="75"/>
      <c r="MJ89" s="75"/>
      <c r="MK89" s="75"/>
      <c r="ML89" s="75"/>
      <c r="MM89" s="75"/>
      <c r="MN89" s="75"/>
      <c r="MO89" s="75"/>
      <c r="MP89" s="75"/>
      <c r="MQ89" s="75"/>
      <c r="MR89" s="75"/>
      <c r="MS89" s="75"/>
      <c r="MT89" s="75"/>
      <c r="MU89" s="75"/>
      <c r="MV89" s="75"/>
      <c r="MW89" s="75"/>
      <c r="MX89" s="75"/>
      <c r="MY89" s="75"/>
      <c r="MZ89" s="75"/>
      <c r="NA89" s="75"/>
      <c r="NB89" s="75"/>
      <c r="NC89" s="75"/>
      <c r="ND89" s="75"/>
      <c r="NE89" s="75"/>
      <c r="NF89" s="75"/>
      <c r="NG89" s="75"/>
      <c r="NH89" s="75"/>
      <c r="NI89" s="75"/>
      <c r="NJ89" s="75"/>
      <c r="NK89" s="75"/>
      <c r="NL89" s="75"/>
      <c r="NM89" s="75"/>
      <c r="NN89" s="75"/>
      <c r="NO89" s="75"/>
      <c r="NP89" s="75"/>
      <c r="NQ89" s="75"/>
      <c r="NR89" s="75"/>
      <c r="NS89" s="75"/>
      <c r="NT89" s="75"/>
      <c r="NU89" s="75"/>
      <c r="NV89" s="75"/>
      <c r="NW89" s="75"/>
      <c r="NX89" s="75"/>
      <c r="NY89" s="75"/>
      <c r="NZ89" s="75"/>
      <c r="OA89" s="75"/>
      <c r="OB89" s="75"/>
      <c r="OC89" s="75"/>
      <c r="OD89" s="75"/>
      <c r="OE89" s="75"/>
      <c r="OF89" s="75"/>
      <c r="OG89" s="75"/>
      <c r="OH89" s="75"/>
      <c r="OI89" s="75"/>
      <c r="OJ89" s="75"/>
      <c r="OK89" s="75"/>
      <c r="OL89" s="75"/>
      <c r="OM89" s="75"/>
      <c r="ON89" s="75"/>
      <c r="OO89" s="75"/>
      <c r="OP89" s="75"/>
      <c r="OQ89" s="75"/>
      <c r="OR89" s="75"/>
      <c r="OS89" s="75"/>
      <c r="OT89" s="75"/>
      <c r="OU89" s="75"/>
      <c r="OV89" s="75"/>
      <c r="OW89" s="75"/>
      <c r="OX89" s="75"/>
      <c r="OY89" s="75"/>
      <c r="OZ89" s="75"/>
      <c r="PA89" s="75"/>
      <c r="PB89" s="75"/>
      <c r="PC89" s="75"/>
      <c r="PD89" s="75"/>
      <c r="PE89" s="75"/>
      <c r="PF89" s="75"/>
      <c r="PG89" s="75"/>
      <c r="PH89" s="75"/>
      <c r="PI89" s="75"/>
      <c r="PJ89" s="75"/>
      <c r="PK89" s="75"/>
      <c r="PL89" s="75"/>
      <c r="PM89" s="75"/>
      <c r="PN89" s="75"/>
      <c r="PO89" s="75"/>
      <c r="PP89" s="75"/>
      <c r="PQ89" s="75"/>
      <c r="PR89" s="75"/>
      <c r="PS89" s="75"/>
      <c r="PT89" s="75"/>
      <c r="PU89" s="75"/>
      <c r="PV89" s="75"/>
      <c r="PW89" s="75"/>
      <c r="PX89" s="75"/>
      <c r="PY89" s="75"/>
      <c r="PZ89" s="75"/>
      <c r="QA89" s="75"/>
      <c r="QB89" s="75"/>
      <c r="QC89" s="75"/>
      <c r="QD89" s="75"/>
      <c r="QE89" s="75"/>
      <c r="QF89" s="75"/>
      <c r="QG89" s="75"/>
      <c r="QH89" s="75"/>
      <c r="QI89" s="75"/>
      <c r="QJ89" s="75"/>
      <c r="QK89" s="75"/>
      <c r="QL89" s="75"/>
      <c r="QM89" s="75"/>
      <c r="QN89" s="75"/>
      <c r="QO89" s="75"/>
      <c r="QP89" s="75"/>
      <c r="QQ89" s="75"/>
      <c r="QR89" s="75"/>
      <c r="QS89" s="75"/>
      <c r="QT89" s="75"/>
      <c r="QU89" s="75"/>
      <c r="QV89" s="75"/>
      <c r="QW89" s="75"/>
      <c r="QX89" s="75"/>
      <c r="QY89" s="75"/>
      <c r="QZ89" s="75"/>
      <c r="RA89" s="75"/>
      <c r="RB89" s="75"/>
      <c r="RC89" s="75"/>
      <c r="RD89" s="75"/>
      <c r="RE89" s="75"/>
      <c r="RF89" s="75"/>
      <c r="RG89" s="75"/>
      <c r="RH89" s="75"/>
      <c r="RI89" s="75"/>
      <c r="RJ89" s="75"/>
      <c r="RK89" s="75"/>
      <c r="RL89" s="75"/>
      <c r="RM89" s="75"/>
      <c r="RN89" s="75"/>
      <c r="RO89" s="75"/>
      <c r="RP89" s="75"/>
      <c r="RQ89" s="75"/>
      <c r="RR89" s="75"/>
      <c r="RS89" s="75"/>
      <c r="RT89" s="75"/>
      <c r="RU89" s="75"/>
      <c r="RV89" s="75"/>
      <c r="RW89" s="75"/>
      <c r="RX89" s="75"/>
      <c r="RY89" s="75"/>
      <c r="RZ89" s="75"/>
      <c r="SA89" s="75"/>
      <c r="SB89" s="75"/>
      <c r="SC89" s="75"/>
      <c r="SD89" s="75"/>
      <c r="SE89" s="75"/>
      <c r="SF89" s="75"/>
      <c r="SG89" s="75"/>
      <c r="SH89" s="75"/>
      <c r="SI89" s="75"/>
      <c r="SJ89" s="75"/>
      <c r="SK89" s="75"/>
      <c r="SL89" s="75"/>
      <c r="SM89" s="75"/>
      <c r="SN89" s="75"/>
      <c r="SO89" s="75"/>
      <c r="SP89" s="75"/>
      <c r="SQ89" s="75"/>
      <c r="SR89" s="75"/>
      <c r="SS89" s="75"/>
      <c r="ST89" s="75"/>
      <c r="SU89" s="75"/>
      <c r="SV89" s="75"/>
      <c r="SW89" s="75"/>
      <c r="SX89" s="75"/>
      <c r="SY89" s="75"/>
      <c r="SZ89" s="75"/>
      <c r="TA89" s="75"/>
      <c r="TB89" s="75"/>
      <c r="TC89" s="75"/>
      <c r="TD89" s="75"/>
      <c r="TE89" s="75"/>
      <c r="TF89" s="75"/>
      <c r="TG89" s="75"/>
      <c r="TH89" s="75"/>
      <c r="TI89" s="75"/>
      <c r="TJ89" s="75"/>
      <c r="TK89" s="75"/>
      <c r="TL89" s="75"/>
      <c r="TM89" s="75"/>
      <c r="TN89" s="75"/>
      <c r="TO89" s="75"/>
      <c r="TP89" s="75"/>
      <c r="TQ89" s="75"/>
      <c r="TR89" s="75"/>
      <c r="TS89" s="75"/>
      <c r="TT89" s="75"/>
      <c r="TU89" s="75"/>
      <c r="TV89" s="75"/>
      <c r="TW89" s="75"/>
      <c r="TX89" s="75"/>
      <c r="TY89" s="75"/>
      <c r="TZ89" s="75"/>
      <c r="UA89" s="75"/>
      <c r="UB89" s="75"/>
      <c r="UC89" s="75"/>
      <c r="UD89" s="75"/>
      <c r="UE89" s="75"/>
      <c r="UF89" s="75"/>
      <c r="UG89" s="75"/>
      <c r="UH89" s="75"/>
      <c r="UI89" s="75"/>
      <c r="UJ89" s="75"/>
      <c r="UK89" s="75"/>
      <c r="UL89" s="75"/>
      <c r="UM89" s="75"/>
      <c r="UN89" s="75"/>
      <c r="UO89" s="75"/>
      <c r="UP89" s="75"/>
      <c r="UQ89" s="75"/>
      <c r="UR89" s="75"/>
      <c r="US89" s="75"/>
      <c r="UT89" s="75"/>
      <c r="UU89" s="75"/>
      <c r="UV89" s="75"/>
      <c r="UW89" s="75"/>
      <c r="UX89" s="75"/>
      <c r="UY89" s="75"/>
      <c r="UZ89" s="75"/>
      <c r="VA89" s="75"/>
      <c r="VB89" s="75"/>
      <c r="VC89" s="75"/>
      <c r="VD89" s="75"/>
      <c r="VE89" s="75"/>
      <c r="VF89" s="75"/>
      <c r="VG89" s="75"/>
      <c r="VH89" s="75"/>
      <c r="VI89" s="75"/>
      <c r="VJ89" s="75"/>
      <c r="VK89" s="75"/>
      <c r="VL89" s="75"/>
      <c r="VM89" s="75"/>
      <c r="VN89" s="75"/>
      <c r="VO89" s="75"/>
      <c r="VP89" s="75"/>
      <c r="VQ89" s="75"/>
      <c r="VR89" s="75"/>
      <c r="VS89" s="75"/>
      <c r="VT89" s="75"/>
      <c r="VU89" s="75"/>
      <c r="VV89" s="75"/>
      <c r="VW89" s="75"/>
      <c r="VX89" s="75"/>
      <c r="VY89" s="75"/>
      <c r="VZ89" s="75"/>
      <c r="WA89" s="75"/>
      <c r="WB89" s="75"/>
      <c r="WC89" s="75"/>
      <c r="WD89" s="75"/>
      <c r="WE89" s="75"/>
      <c r="WF89" s="75"/>
      <c r="WG89" s="75"/>
      <c r="WH89" s="75"/>
      <c r="WI89" s="75"/>
      <c r="WJ89" s="75"/>
      <c r="WK89" s="75"/>
      <c r="WL89" s="75"/>
      <c r="WM89" s="75"/>
      <c r="WN89" s="75"/>
      <c r="WO89" s="75"/>
      <c r="WP89" s="75"/>
      <c r="WQ89" s="75"/>
      <c r="WR89" s="75"/>
      <c r="WS89" s="75"/>
      <c r="WT89" s="75"/>
      <c r="WU89" s="75"/>
      <c r="WV89" s="75"/>
      <c r="WW89" s="75"/>
      <c r="WX89" s="75"/>
      <c r="WY89" s="75"/>
      <c r="WZ89" s="75"/>
      <c r="XA89" s="75"/>
      <c r="XB89" s="75"/>
      <c r="XC89" s="75"/>
      <c r="XD89" s="75"/>
      <c r="XE89" s="75"/>
      <c r="XF89" s="75"/>
      <c r="XG89" s="75"/>
      <c r="XH89" s="75"/>
      <c r="XI89" s="75"/>
      <c r="XJ89" s="75"/>
      <c r="XK89" s="75"/>
      <c r="XL89" s="75"/>
      <c r="XM89" s="75"/>
      <c r="XN89" s="75"/>
      <c r="XO89" s="75"/>
      <c r="XP89" s="75"/>
      <c r="XQ89" s="75"/>
      <c r="XR89" s="75"/>
      <c r="XS89" s="75"/>
      <c r="XT89" s="75"/>
      <c r="XU89" s="75"/>
      <c r="XV89" s="75"/>
      <c r="XW89" s="75"/>
      <c r="XX89" s="75"/>
      <c r="XY89" s="75"/>
      <c r="XZ89" s="75"/>
      <c r="YA89" s="75"/>
      <c r="YB89" s="75"/>
      <c r="YC89" s="75"/>
      <c r="YD89" s="75"/>
      <c r="YE89" s="75"/>
      <c r="YF89" s="75"/>
      <c r="YG89" s="75"/>
      <c r="YH89" s="75"/>
      <c r="YI89" s="75"/>
      <c r="YJ89" s="75"/>
      <c r="YK89" s="75"/>
      <c r="YL89" s="75"/>
      <c r="YM89" s="75"/>
      <c r="YN89" s="75"/>
      <c r="YO89" s="75"/>
      <c r="YP89" s="75"/>
      <c r="YQ89" s="75"/>
      <c r="YR89" s="75"/>
      <c r="YS89" s="75"/>
      <c r="YT89" s="75"/>
      <c r="YU89" s="75"/>
      <c r="YV89" s="75"/>
      <c r="YW89" s="75"/>
      <c r="YX89" s="75"/>
      <c r="YY89" s="75"/>
      <c r="YZ89" s="75"/>
      <c r="ZA89" s="75"/>
      <c r="ZB89" s="75"/>
      <c r="ZC89" s="75"/>
      <c r="ZD89" s="75"/>
      <c r="ZE89" s="75"/>
      <c r="ZF89" s="75"/>
      <c r="ZG89" s="75"/>
      <c r="ZH89" s="75"/>
      <c r="ZI89" s="75"/>
      <c r="ZJ89" s="75"/>
      <c r="ZK89" s="75"/>
      <c r="ZL89" s="75"/>
      <c r="ZM89" s="75"/>
      <c r="ZN89" s="75"/>
      <c r="ZO89" s="75"/>
      <c r="ZP89" s="75"/>
      <c r="ZQ89" s="75"/>
      <c r="ZR89" s="75"/>
      <c r="ZS89" s="75"/>
      <c r="ZT89" s="75"/>
      <c r="ZU89" s="75"/>
      <c r="ZV89" s="75"/>
      <c r="ZW89" s="75"/>
      <c r="ZX89" s="75"/>
      <c r="ZY89" s="75"/>
      <c r="ZZ89" s="75"/>
      <c r="AAA89" s="75"/>
      <c r="AAB89" s="75"/>
      <c r="AAC89" s="75"/>
      <c r="AAD89" s="75"/>
      <c r="AAE89" s="75"/>
      <c r="AAF89" s="75"/>
      <c r="AAG89" s="75"/>
      <c r="AAH89" s="75"/>
      <c r="AAI89" s="75"/>
      <c r="AAJ89" s="75"/>
      <c r="AAK89" s="75"/>
      <c r="AAL89" s="75"/>
      <c r="AAM89" s="75"/>
      <c r="AAN89" s="75"/>
      <c r="AAO89" s="75"/>
      <c r="AAP89" s="75"/>
      <c r="AAQ89" s="75"/>
      <c r="AAR89" s="75"/>
      <c r="AAS89" s="75"/>
      <c r="AAT89" s="75"/>
      <c r="AAU89" s="75"/>
      <c r="AAV89" s="75"/>
      <c r="AAW89" s="75"/>
      <c r="AAX89" s="75"/>
      <c r="AAY89" s="75"/>
      <c r="AAZ89" s="75"/>
      <c r="ABA89" s="75"/>
      <c r="ABB89" s="75"/>
      <c r="ABC89" s="75"/>
      <c r="ABD89" s="75"/>
      <c r="ABE89" s="75"/>
      <c r="ABF89" s="75"/>
      <c r="ABG89" s="75"/>
      <c r="ABH89" s="75"/>
      <c r="ABI89" s="75"/>
      <c r="ABJ89" s="75"/>
      <c r="ABK89" s="75"/>
      <c r="ABL89" s="75"/>
      <c r="ABM89" s="75"/>
      <c r="ABN89" s="75"/>
      <c r="ABO89" s="75"/>
      <c r="ABP89" s="75"/>
      <c r="ABQ89" s="75"/>
      <c r="ABR89" s="75"/>
      <c r="ABS89" s="75"/>
      <c r="ABT89" s="75"/>
      <c r="ABU89" s="75"/>
      <c r="ABV89" s="75"/>
      <c r="ABW89" s="75"/>
      <c r="ABX89" s="75"/>
      <c r="ABY89" s="75"/>
      <c r="ABZ89" s="75"/>
      <c r="ACA89" s="75"/>
      <c r="ACB89" s="75"/>
      <c r="ACC89" s="75"/>
      <c r="ACD89" s="75"/>
      <c r="ACE89" s="75"/>
      <c r="ACF89" s="75"/>
      <c r="ACG89" s="75"/>
      <c r="ACH89" s="75"/>
      <c r="ACI89" s="75"/>
      <c r="ACJ89" s="75"/>
      <c r="ACK89" s="75"/>
      <c r="ACL89" s="75"/>
      <c r="ACM89" s="75"/>
      <c r="ACN89" s="75"/>
      <c r="ACO89" s="75"/>
      <c r="ACP89" s="75"/>
      <c r="ACQ89" s="75"/>
      <c r="ACR89" s="75"/>
      <c r="ACS89" s="75"/>
      <c r="ACT89" s="75"/>
      <c r="ACU89" s="75"/>
      <c r="ACV89" s="75"/>
      <c r="ACW89" s="75"/>
      <c r="ACX89" s="75"/>
      <c r="ACY89" s="75"/>
      <c r="ACZ89" s="75"/>
      <c r="ADA89" s="75"/>
      <c r="ADB89" s="75"/>
      <c r="ADC89" s="75"/>
      <c r="ADD89" s="75"/>
      <c r="ADE89" s="75"/>
      <c r="ADF89" s="75"/>
      <c r="ADG89" s="75"/>
      <c r="ADH89" s="75"/>
      <c r="ADI89" s="75"/>
      <c r="ADJ89" s="75"/>
      <c r="ADK89" s="75"/>
      <c r="ADL89" s="75"/>
      <c r="ADM89" s="75"/>
      <c r="ADN89" s="75"/>
      <c r="ADO89" s="75"/>
      <c r="ADP89" s="75"/>
      <c r="ADQ89" s="75"/>
      <c r="ADR89" s="75"/>
      <c r="ADS89" s="75"/>
      <c r="ADT89" s="75"/>
      <c r="ADU89" s="75"/>
      <c r="ADV89" s="75"/>
      <c r="ADW89" s="75"/>
      <c r="ADX89" s="75"/>
      <c r="ADY89" s="75"/>
      <c r="ADZ89" s="75"/>
      <c r="AEA89" s="75"/>
      <c r="AEB89" s="75"/>
      <c r="AEC89" s="75"/>
      <c r="AED89" s="75"/>
      <c r="AEE89" s="75"/>
      <c r="AEF89" s="75"/>
      <c r="AEG89" s="75"/>
      <c r="AEH89" s="75"/>
      <c r="AEI89" s="75"/>
      <c r="AEJ89" s="75"/>
      <c r="AEK89" s="75"/>
      <c r="AEL89" s="75"/>
      <c r="AEM89" s="75"/>
      <c r="AEN89" s="75"/>
      <c r="AEO89" s="75"/>
      <c r="AEP89" s="75"/>
      <c r="AEQ89" s="75"/>
      <c r="AER89" s="75"/>
      <c r="AES89" s="75"/>
      <c r="AET89" s="75"/>
      <c r="AEU89" s="75"/>
      <c r="AEV89" s="75"/>
      <c r="AEW89" s="75"/>
      <c r="AEX89" s="75"/>
      <c r="AEY89" s="75"/>
      <c r="AEZ89" s="75"/>
      <c r="AFA89" s="75"/>
      <c r="AFB89" s="75"/>
      <c r="AFC89" s="75"/>
      <c r="AFD89" s="75"/>
      <c r="AFE89" s="75"/>
      <c r="AFF89" s="75"/>
      <c r="AFG89" s="75"/>
      <c r="AFH89" s="75"/>
      <c r="AFI89" s="75"/>
      <c r="AFJ89" s="75"/>
      <c r="AFK89" s="75"/>
      <c r="AFL89" s="75"/>
      <c r="AFM89" s="75"/>
      <c r="AFN89" s="75"/>
      <c r="AFO89" s="75"/>
      <c r="AFP89" s="75"/>
      <c r="AFQ89" s="75"/>
      <c r="AFR89" s="75"/>
      <c r="AFS89" s="75"/>
      <c r="AFT89" s="75"/>
      <c r="AFU89" s="75"/>
      <c r="AFV89" s="75"/>
      <c r="AFW89" s="75"/>
      <c r="AFX89" s="75"/>
      <c r="AFY89" s="75"/>
      <c r="AFZ89" s="75"/>
      <c r="AGA89" s="75"/>
      <c r="AGB89" s="75"/>
      <c r="AGC89" s="75"/>
      <c r="AGD89" s="75"/>
      <c r="AGE89" s="75"/>
      <c r="AGF89" s="75"/>
      <c r="AGG89" s="75"/>
      <c r="AGH89" s="75"/>
      <c r="AGI89" s="75"/>
      <c r="AGJ89" s="75"/>
      <c r="AGK89" s="75"/>
      <c r="AGL89" s="75"/>
      <c r="AGM89" s="75"/>
      <c r="AGN89" s="75"/>
      <c r="AGO89" s="75"/>
      <c r="AGP89" s="75"/>
      <c r="AGQ89" s="75"/>
      <c r="AGR89" s="75"/>
      <c r="AGS89" s="75"/>
      <c r="AGT89" s="75"/>
      <c r="AGU89" s="75"/>
      <c r="AGV89" s="75"/>
      <c r="AGW89" s="75"/>
      <c r="AGX89" s="75"/>
      <c r="AGY89" s="75"/>
      <c r="AGZ89" s="75"/>
      <c r="AHA89" s="75"/>
      <c r="AHB89" s="75"/>
      <c r="AHC89" s="75"/>
      <c r="AHD89" s="75"/>
      <c r="AHE89" s="75"/>
      <c r="AHF89" s="75"/>
      <c r="AHG89" s="75"/>
      <c r="AHH89" s="75"/>
      <c r="AHI89" s="75"/>
      <c r="AHJ89" s="75"/>
      <c r="AHK89" s="75"/>
      <c r="AHL89" s="75"/>
      <c r="AHM89" s="75"/>
      <c r="AHN89" s="75"/>
      <c r="AHO89" s="75"/>
      <c r="AHP89" s="75"/>
      <c r="AHQ89" s="75"/>
      <c r="AHR89" s="75"/>
      <c r="AHS89" s="75"/>
      <c r="AHT89" s="75"/>
      <c r="AHU89" s="75"/>
      <c r="AHV89" s="75"/>
      <c r="AHW89" s="75"/>
      <c r="AHX89" s="75"/>
      <c r="AHY89" s="75"/>
      <c r="AHZ89" s="75"/>
      <c r="AIA89" s="75"/>
      <c r="AIB89" s="75"/>
      <c r="AIC89" s="75"/>
      <c r="AID89" s="75"/>
      <c r="AIE89" s="75"/>
      <c r="AIF89" s="75"/>
      <c r="AIG89" s="75"/>
      <c r="AIH89" s="75"/>
      <c r="AII89" s="75"/>
      <c r="AIJ89" s="75"/>
      <c r="AIK89" s="75"/>
      <c r="AIL89" s="75"/>
      <c r="AIM89" s="75"/>
      <c r="AIN89" s="75"/>
      <c r="AIO89" s="75"/>
      <c r="AIP89" s="75"/>
      <c r="AIQ89" s="75"/>
      <c r="AIR89" s="75"/>
      <c r="AIS89" s="75"/>
      <c r="AIT89" s="75"/>
      <c r="AIU89" s="75"/>
      <c r="AIV89" s="75"/>
      <c r="AIW89" s="75"/>
      <c r="AIX89" s="75"/>
      <c r="AIY89" s="75"/>
      <c r="AIZ89" s="75"/>
      <c r="AJA89" s="75"/>
      <c r="AJB89" s="75"/>
      <c r="AJC89" s="75"/>
      <c r="AJD89" s="75"/>
      <c r="AJE89" s="75"/>
      <c r="AJF89" s="75"/>
      <c r="AJG89" s="75"/>
      <c r="AJH89" s="75"/>
      <c r="AJI89" s="75"/>
      <c r="AJJ89" s="75"/>
      <c r="AJK89" s="75"/>
      <c r="AJL89" s="75"/>
      <c r="AJM89" s="75"/>
      <c r="AJN89" s="75"/>
      <c r="AJO89" s="75"/>
      <c r="AJP89" s="75"/>
      <c r="AJQ89" s="75"/>
      <c r="AJR89" s="75"/>
      <c r="AJS89" s="75"/>
      <c r="AJT89" s="75"/>
      <c r="AJU89" s="75"/>
      <c r="AJV89" s="75"/>
      <c r="AJW89" s="75"/>
      <c r="AJX89" s="75"/>
      <c r="AJY89" s="75"/>
      <c r="AJZ89" s="75"/>
      <c r="AKA89" s="75"/>
      <c r="AKB89" s="75"/>
      <c r="AKC89" s="75"/>
      <c r="AKD89" s="75"/>
      <c r="AKE89" s="75"/>
      <c r="AKF89" s="75"/>
      <c r="AKG89" s="75"/>
      <c r="AKH89" s="75"/>
      <c r="AKI89" s="75"/>
      <c r="AKJ89" s="75"/>
      <c r="AKK89" s="75"/>
      <c r="AKL89" s="75"/>
      <c r="AKM89" s="75"/>
      <c r="AKN89" s="75"/>
      <c r="AKO89" s="75"/>
      <c r="AKP89" s="75"/>
      <c r="AKQ89" s="75"/>
      <c r="AKR89" s="75"/>
      <c r="AKS89" s="75"/>
      <c r="AKT89" s="75"/>
      <c r="AKU89" s="75"/>
      <c r="AKV89" s="75"/>
      <c r="AKW89" s="75"/>
      <c r="AKX89" s="75"/>
      <c r="AKY89" s="75"/>
      <c r="AKZ89" s="75"/>
      <c r="ALA89" s="75"/>
      <c r="ALB89" s="75"/>
      <c r="ALC89" s="75"/>
      <c r="ALD89" s="75"/>
      <c r="ALE89" s="75"/>
      <c r="ALF89" s="75"/>
      <c r="ALG89" s="75"/>
      <c r="ALH89" s="75"/>
      <c r="ALI89" s="75"/>
      <c r="ALJ89" s="75"/>
      <c r="ALK89" s="75"/>
      <c r="ALL89" s="75"/>
      <c r="ALM89" s="75"/>
      <c r="ALN89" s="75"/>
      <c r="ALO89" s="75"/>
      <c r="ALP89" s="75"/>
      <c r="ALQ89" s="75"/>
      <c r="ALR89" s="75"/>
      <c r="ALS89" s="75"/>
      <c r="ALT89" s="75"/>
      <c r="ALU89" s="75"/>
      <c r="ALV89" s="75"/>
      <c r="ALW89" s="75"/>
      <c r="ALX89" s="75"/>
      <c r="ALY89" s="75"/>
      <c r="ALZ89" s="75"/>
      <c r="AMA89" s="75"/>
      <c r="AMB89" s="75"/>
      <c r="AMC89" s="75"/>
      <c r="AMD89" s="75"/>
      <c r="AME89" s="75"/>
      <c r="AMF89" s="75"/>
      <c r="AMG89" s="75"/>
      <c r="AMH89" s="75"/>
      <c r="AMI89" s="75"/>
      <c r="AMJ89" s="75"/>
      <c r="AMK89" s="75"/>
      <c r="AML89" s="75"/>
      <c r="AMM89" s="75"/>
      <c r="AMN89" s="75"/>
      <c r="AMO89" s="75"/>
      <c r="AMP89" s="75"/>
      <c r="AMQ89" s="75"/>
      <c r="AMR89" s="75"/>
      <c r="AMS89" s="75"/>
      <c r="AMT89" s="75"/>
      <c r="AMU89" s="75"/>
      <c r="AMV89" s="75"/>
      <c r="AMW89" s="75"/>
      <c r="AMX89" s="75"/>
      <c r="AMY89" s="75"/>
      <c r="AMZ89" s="75"/>
      <c r="ANA89" s="75"/>
      <c r="ANB89" s="75"/>
      <c r="ANC89" s="75"/>
      <c r="AND89" s="75"/>
      <c r="ANE89" s="75"/>
      <c r="ANF89" s="75"/>
      <c r="ANG89" s="75"/>
      <c r="ANH89" s="75"/>
      <c r="ANI89" s="75"/>
      <c r="ANJ89" s="75"/>
      <c r="ANK89" s="75"/>
      <c r="ANL89" s="75"/>
      <c r="ANM89" s="75"/>
      <c r="ANN89" s="75"/>
      <c r="ANO89" s="75"/>
      <c r="ANP89" s="75"/>
      <c r="ANQ89" s="75"/>
      <c r="ANR89" s="75"/>
      <c r="ANS89" s="75"/>
      <c r="ANT89" s="75"/>
      <c r="ANU89" s="75"/>
      <c r="ANV89" s="75"/>
      <c r="ANW89" s="75"/>
      <c r="ANX89" s="75"/>
      <c r="ANY89" s="75"/>
      <c r="ANZ89" s="75"/>
      <c r="AOA89" s="75"/>
      <c r="AOB89" s="75"/>
      <c r="AOC89" s="75"/>
      <c r="AOD89" s="75"/>
      <c r="AOE89" s="75"/>
      <c r="AOF89" s="75"/>
      <c r="AOG89" s="75"/>
      <c r="AOH89" s="75"/>
      <c r="AOI89" s="75"/>
      <c r="AOJ89" s="75"/>
      <c r="AOK89" s="75"/>
      <c r="AOL89" s="75"/>
      <c r="AOM89" s="75"/>
      <c r="AON89" s="75"/>
      <c r="AOO89" s="75"/>
      <c r="AOP89" s="75"/>
      <c r="AOQ89" s="75"/>
      <c r="AOR89" s="75"/>
      <c r="AOS89" s="75"/>
      <c r="AOT89" s="75"/>
      <c r="AOU89" s="75"/>
      <c r="AOV89" s="75"/>
      <c r="AOW89" s="75"/>
      <c r="AOX89" s="75"/>
      <c r="AOY89" s="75"/>
      <c r="AOZ89" s="75"/>
      <c r="APA89" s="75"/>
      <c r="APB89" s="75"/>
      <c r="APC89" s="75"/>
      <c r="APD89" s="75"/>
      <c r="APE89" s="75"/>
      <c r="APF89" s="75"/>
      <c r="APG89" s="75"/>
      <c r="APH89" s="75"/>
      <c r="API89" s="75"/>
      <c r="APJ89" s="75"/>
      <c r="APK89" s="75"/>
      <c r="APL89" s="75"/>
      <c r="APM89" s="75"/>
      <c r="APN89" s="75"/>
      <c r="APO89" s="75"/>
      <c r="APP89" s="75"/>
      <c r="APQ89" s="75"/>
      <c r="APR89" s="75"/>
      <c r="APS89" s="75"/>
      <c r="APT89" s="75"/>
      <c r="APU89" s="75"/>
      <c r="APV89" s="75"/>
      <c r="APW89" s="75"/>
      <c r="APX89" s="75"/>
      <c r="APY89" s="75"/>
      <c r="APZ89" s="75"/>
      <c r="AQA89" s="75"/>
      <c r="AQB89" s="75"/>
      <c r="AQC89" s="75"/>
      <c r="AQD89" s="75"/>
      <c r="AQE89" s="75"/>
      <c r="AQF89" s="75"/>
      <c r="AQG89" s="75"/>
      <c r="AQH89" s="75"/>
      <c r="AQI89" s="75"/>
      <c r="AQJ89" s="75"/>
      <c r="AQK89" s="75"/>
      <c r="AQL89" s="75"/>
      <c r="AQM89" s="75"/>
      <c r="AQN89" s="75"/>
      <c r="AQO89" s="75"/>
      <c r="AQP89" s="75"/>
      <c r="AQQ89" s="75"/>
      <c r="AQR89" s="75"/>
      <c r="AQS89" s="75"/>
      <c r="AQT89" s="75"/>
      <c r="AQU89" s="75"/>
      <c r="AQV89" s="75"/>
      <c r="AQW89" s="75"/>
      <c r="AQX89" s="75"/>
      <c r="AQY89" s="75"/>
      <c r="AQZ89" s="75"/>
      <c r="ARA89" s="75"/>
      <c r="ARB89" s="75"/>
      <c r="ARC89" s="75"/>
      <c r="ARD89" s="75"/>
      <c r="ARE89" s="75"/>
      <c r="ARF89" s="75"/>
      <c r="ARG89" s="75"/>
      <c r="ARH89" s="75"/>
      <c r="ARI89" s="75"/>
      <c r="ARJ89" s="75"/>
      <c r="ARK89" s="75"/>
      <c r="ARL89" s="75"/>
      <c r="ARM89" s="75"/>
      <c r="ARN89" s="75"/>
      <c r="ARO89" s="75"/>
      <c r="ARP89" s="75"/>
      <c r="ARQ89" s="75"/>
      <c r="ARR89" s="75"/>
      <c r="ARS89" s="75"/>
      <c r="ART89" s="75"/>
      <c r="ARU89" s="75"/>
      <c r="ARV89" s="75"/>
      <c r="ARW89" s="75"/>
      <c r="ARX89" s="75"/>
      <c r="ARY89" s="75"/>
      <c r="ARZ89" s="75"/>
      <c r="ASA89" s="75"/>
      <c r="ASB89" s="75"/>
      <c r="ASC89" s="75"/>
      <c r="ASD89" s="75"/>
      <c r="ASE89" s="75"/>
      <c r="ASF89" s="75"/>
      <c r="ASG89" s="75"/>
      <c r="ASH89" s="75"/>
      <c r="ASI89" s="75"/>
      <c r="ASJ89" s="75"/>
      <c r="ASK89" s="75"/>
      <c r="ASL89" s="75"/>
      <c r="ASM89" s="75"/>
      <c r="ASN89" s="75"/>
      <c r="ASO89" s="75"/>
      <c r="ASP89" s="75"/>
      <c r="ASQ89" s="75"/>
      <c r="ASR89" s="75"/>
      <c r="ASS89" s="75"/>
      <c r="AST89" s="75"/>
      <c r="ASU89" s="75"/>
      <c r="ASV89" s="75"/>
      <c r="ASW89" s="75"/>
      <c r="ASX89" s="75"/>
      <c r="ASY89" s="75"/>
      <c r="ASZ89" s="75"/>
      <c r="ATA89" s="75"/>
      <c r="ATB89" s="75"/>
      <c r="ATC89" s="75"/>
      <c r="ATD89" s="75"/>
      <c r="ATE89" s="75"/>
      <c r="ATF89" s="75"/>
      <c r="ATG89" s="75"/>
      <c r="ATH89" s="75"/>
      <c r="ATI89" s="75"/>
      <c r="ATJ89" s="75"/>
      <c r="ATK89" s="75"/>
      <c r="ATL89" s="75"/>
      <c r="ATM89" s="75"/>
      <c r="ATN89" s="75"/>
      <c r="ATO89" s="75"/>
      <c r="ATP89" s="75"/>
      <c r="ATQ89" s="75"/>
      <c r="ATR89" s="75"/>
      <c r="ATS89" s="75"/>
      <c r="ATT89" s="75"/>
      <c r="ATU89" s="75"/>
      <c r="ATV89" s="75"/>
      <c r="ATW89" s="75"/>
      <c r="ATX89" s="75"/>
      <c r="ATY89" s="75"/>
      <c r="ATZ89" s="75"/>
      <c r="AUA89" s="75"/>
      <c r="AUB89" s="75"/>
      <c r="AUC89" s="75"/>
      <c r="AUD89" s="75"/>
      <c r="AUE89" s="75"/>
      <c r="AUF89" s="75"/>
      <c r="AUG89" s="75"/>
      <c r="AUH89" s="75"/>
      <c r="AUI89" s="75"/>
      <c r="AUJ89" s="75"/>
      <c r="AUK89" s="75"/>
      <c r="AUL89" s="75"/>
      <c r="AUM89" s="75"/>
      <c r="AUN89" s="75"/>
      <c r="AUO89" s="75"/>
      <c r="AUP89" s="75"/>
      <c r="AUQ89" s="75"/>
      <c r="AUR89" s="75"/>
      <c r="AUS89" s="75"/>
      <c r="AUT89" s="75"/>
      <c r="AUU89" s="75"/>
      <c r="AUV89" s="75"/>
      <c r="AUW89" s="75"/>
      <c r="AUX89" s="75"/>
      <c r="AUY89" s="75"/>
      <c r="AUZ89" s="75"/>
      <c r="AVA89" s="75"/>
      <c r="AVB89" s="75"/>
      <c r="AVC89" s="75"/>
      <c r="AVD89" s="75"/>
      <c r="AVE89" s="75"/>
      <c r="AVF89" s="75"/>
      <c r="AVG89" s="75"/>
      <c r="AVH89" s="75"/>
      <c r="AVI89" s="75"/>
      <c r="AVJ89" s="75"/>
      <c r="AVK89" s="75"/>
      <c r="AVL89" s="75"/>
      <c r="AVM89" s="75"/>
      <c r="AVN89" s="75"/>
      <c r="AVO89" s="75"/>
      <c r="AVP89" s="75"/>
      <c r="AVQ89" s="75"/>
      <c r="AVR89" s="75"/>
      <c r="AVS89" s="75"/>
      <c r="AVT89" s="75"/>
      <c r="AVU89" s="75"/>
      <c r="AVV89" s="75"/>
      <c r="AVW89" s="75"/>
      <c r="AVX89" s="75"/>
      <c r="AVY89" s="75"/>
      <c r="AVZ89" s="75"/>
      <c r="AWA89" s="75"/>
      <c r="AWB89" s="75"/>
      <c r="AWC89" s="75"/>
      <c r="AWD89" s="75"/>
      <c r="AWE89" s="75"/>
      <c r="AWF89" s="75"/>
      <c r="AWG89" s="75"/>
      <c r="AWH89" s="75"/>
      <c r="AWI89" s="75"/>
      <c r="AWJ89" s="75"/>
      <c r="AWK89" s="75"/>
      <c r="AWL89" s="75"/>
      <c r="AWM89" s="75"/>
      <c r="AWN89" s="75"/>
      <c r="AWO89" s="75"/>
      <c r="AWP89" s="75"/>
      <c r="AWQ89" s="75"/>
      <c r="AWR89" s="75"/>
      <c r="AWS89" s="75"/>
      <c r="AWT89" s="75"/>
      <c r="AWU89" s="75"/>
      <c r="AWV89" s="75"/>
      <c r="AWW89" s="75"/>
      <c r="AWX89" s="75"/>
      <c r="AWY89" s="75"/>
      <c r="AWZ89" s="75"/>
      <c r="AXA89" s="75"/>
      <c r="AXB89" s="75"/>
      <c r="AXC89" s="75"/>
      <c r="AXD89" s="75"/>
      <c r="AXE89" s="75"/>
      <c r="AXF89" s="75"/>
      <c r="AXG89" s="75"/>
      <c r="AXH89" s="75"/>
      <c r="AXI89" s="75"/>
      <c r="AXJ89" s="75"/>
      <c r="AXK89" s="75"/>
      <c r="AXL89" s="75"/>
      <c r="AXM89" s="75"/>
      <c r="AXN89" s="75"/>
      <c r="AXO89" s="75"/>
      <c r="AXP89" s="75"/>
      <c r="AXQ89" s="75"/>
      <c r="AXR89" s="75"/>
      <c r="AXS89" s="75"/>
      <c r="AXT89" s="75"/>
      <c r="AXU89" s="75"/>
      <c r="AXV89" s="75"/>
      <c r="AXW89" s="75"/>
      <c r="AXX89" s="75"/>
      <c r="AXY89" s="75"/>
      <c r="AXZ89" s="75"/>
      <c r="AYA89" s="75"/>
      <c r="AYB89" s="75"/>
      <c r="AYC89" s="75"/>
      <c r="AYD89" s="75"/>
      <c r="AYE89" s="75"/>
      <c r="AYF89" s="75"/>
      <c r="AYG89" s="75"/>
      <c r="AYH89" s="75"/>
      <c r="AYI89" s="75"/>
      <c r="AYJ89" s="75"/>
      <c r="AYK89" s="75"/>
      <c r="AYL89" s="75"/>
      <c r="AYM89" s="75"/>
      <c r="AYN89" s="75"/>
      <c r="AYO89" s="75"/>
      <c r="AYP89" s="75"/>
      <c r="AYQ89" s="75"/>
      <c r="AYR89" s="75"/>
      <c r="AYS89" s="75"/>
      <c r="AYT89" s="75"/>
      <c r="AYU89" s="75"/>
      <c r="AYV89" s="75"/>
      <c r="AYW89" s="75"/>
      <c r="AYX89" s="75"/>
      <c r="AYY89" s="75"/>
      <c r="AYZ89" s="75"/>
      <c r="AZA89" s="75"/>
      <c r="AZB89" s="75"/>
      <c r="AZC89" s="75"/>
      <c r="AZD89" s="75"/>
      <c r="AZE89" s="75"/>
      <c r="AZF89" s="75"/>
      <c r="AZG89" s="75"/>
      <c r="AZH89" s="75"/>
      <c r="AZI89" s="75"/>
      <c r="AZJ89" s="75"/>
      <c r="AZK89" s="75"/>
      <c r="AZL89" s="75"/>
      <c r="AZM89" s="75"/>
      <c r="AZN89" s="75"/>
      <c r="AZO89" s="75"/>
      <c r="AZP89" s="75"/>
      <c r="AZQ89" s="75"/>
      <c r="AZR89" s="75"/>
      <c r="AZS89" s="75"/>
      <c r="AZT89" s="75"/>
      <c r="AZU89" s="75"/>
      <c r="AZV89" s="75"/>
      <c r="AZW89" s="75"/>
      <c r="AZX89" s="75"/>
      <c r="AZY89" s="75"/>
      <c r="AZZ89" s="75"/>
      <c r="BAA89" s="75"/>
      <c r="BAB89" s="75"/>
      <c r="BAC89" s="75"/>
      <c r="BAD89" s="75"/>
      <c r="BAE89" s="75"/>
      <c r="BAF89" s="75"/>
      <c r="BAG89" s="75"/>
      <c r="BAH89" s="75"/>
      <c r="BAI89" s="75"/>
      <c r="BAJ89" s="75"/>
      <c r="BAK89" s="75"/>
      <c r="BAL89" s="75"/>
      <c r="BAM89" s="75"/>
      <c r="BAN89" s="75"/>
      <c r="BAO89" s="75"/>
      <c r="BAP89" s="75"/>
      <c r="BAQ89" s="75"/>
      <c r="BAR89" s="75"/>
      <c r="BAS89" s="75"/>
      <c r="BAT89" s="75"/>
      <c r="BAU89" s="75"/>
      <c r="BAV89" s="75"/>
      <c r="BAW89" s="75"/>
      <c r="BAX89" s="75"/>
      <c r="BAY89" s="75"/>
      <c r="BAZ89" s="75"/>
      <c r="BBA89" s="75"/>
      <c r="BBB89" s="75"/>
      <c r="BBC89" s="75"/>
      <c r="BBD89" s="75"/>
      <c r="BBE89" s="75"/>
      <c r="BBF89" s="75"/>
      <c r="BBG89" s="75"/>
      <c r="BBH89" s="75"/>
      <c r="BBI89" s="75"/>
      <c r="BBJ89" s="75"/>
      <c r="BBK89" s="75"/>
      <c r="BBL89" s="75"/>
      <c r="BBM89" s="75"/>
      <c r="BBN89" s="75"/>
      <c r="BBO89" s="75"/>
      <c r="BBP89" s="75"/>
      <c r="BBQ89" s="75"/>
      <c r="BBR89" s="75"/>
      <c r="BBS89" s="75"/>
      <c r="BBT89" s="75"/>
      <c r="BBU89" s="75"/>
      <c r="BBV89" s="75"/>
      <c r="BBW89" s="75"/>
      <c r="BBX89" s="75"/>
      <c r="BBY89" s="75"/>
      <c r="BBZ89" s="75"/>
      <c r="BCA89" s="75"/>
      <c r="BCB89" s="75"/>
      <c r="BCC89" s="75"/>
      <c r="BCD89" s="75"/>
      <c r="BCE89" s="75"/>
      <c r="BCF89" s="75"/>
      <c r="BCG89" s="75"/>
      <c r="BCH89" s="75"/>
      <c r="BCI89" s="75"/>
      <c r="BCJ89" s="75"/>
      <c r="BCK89" s="75"/>
      <c r="BCL89" s="75"/>
      <c r="BCM89" s="75"/>
      <c r="BCN89" s="75"/>
      <c r="BCO89" s="75"/>
      <c r="BCP89" s="75"/>
      <c r="BCQ89" s="75"/>
      <c r="BCR89" s="75"/>
      <c r="BCS89" s="75"/>
      <c r="BCT89" s="75"/>
      <c r="BCU89" s="75"/>
      <c r="BCV89" s="75"/>
      <c r="BCW89" s="75"/>
      <c r="BCX89" s="75"/>
      <c r="BCY89" s="75"/>
      <c r="BCZ89" s="75"/>
      <c r="BDA89" s="75"/>
      <c r="BDB89" s="75"/>
      <c r="BDC89" s="75"/>
      <c r="BDD89" s="75"/>
      <c r="BDE89" s="75"/>
      <c r="BDF89" s="75"/>
      <c r="BDG89" s="75"/>
      <c r="BDH89" s="75"/>
      <c r="BDI89" s="75"/>
      <c r="BDJ89" s="75"/>
      <c r="BDK89" s="75"/>
      <c r="BDL89" s="75"/>
      <c r="BDM89" s="75"/>
      <c r="BDN89" s="75"/>
      <c r="BDO89" s="75"/>
      <c r="BDP89" s="75"/>
      <c r="BDQ89" s="75"/>
      <c r="BDR89" s="75"/>
      <c r="BDS89" s="75"/>
      <c r="BDT89" s="75"/>
      <c r="BDU89" s="75"/>
      <c r="BDV89" s="75"/>
      <c r="BDW89" s="75"/>
      <c r="BDX89" s="75"/>
      <c r="BDY89" s="75"/>
      <c r="BDZ89" s="75"/>
      <c r="BEA89" s="75"/>
      <c r="BEB89" s="75"/>
      <c r="BEC89" s="75"/>
      <c r="BED89" s="75"/>
      <c r="BEE89" s="75"/>
      <c r="BEF89" s="75"/>
      <c r="BEG89" s="75"/>
      <c r="BEH89" s="75"/>
      <c r="BEI89" s="75"/>
      <c r="BEJ89" s="75"/>
      <c r="BEK89" s="75"/>
      <c r="BEL89" s="75"/>
      <c r="BEM89" s="75"/>
      <c r="BEN89" s="75"/>
      <c r="BEO89" s="75"/>
      <c r="BEP89" s="75"/>
      <c r="BEQ89" s="75"/>
      <c r="BER89" s="75"/>
      <c r="BES89" s="75"/>
      <c r="BET89" s="75"/>
      <c r="BEU89" s="75"/>
      <c r="BEV89" s="75"/>
      <c r="BEW89" s="75"/>
      <c r="BEX89" s="75"/>
      <c r="BEY89" s="75"/>
      <c r="BEZ89" s="75"/>
      <c r="BFA89" s="75"/>
      <c r="BFB89" s="75"/>
      <c r="BFC89" s="75"/>
      <c r="BFD89" s="75"/>
      <c r="BFE89" s="75"/>
      <c r="BFF89" s="75"/>
      <c r="BFG89" s="75"/>
      <c r="BFH89" s="75"/>
      <c r="BFI89" s="75"/>
      <c r="BFJ89" s="75"/>
      <c r="BFK89" s="75"/>
      <c r="BFL89" s="75"/>
      <c r="BFM89" s="75"/>
      <c r="BFN89" s="75"/>
      <c r="BFO89" s="75"/>
      <c r="BFP89" s="75"/>
      <c r="BFQ89" s="75"/>
      <c r="BFR89" s="75"/>
      <c r="BFS89" s="75"/>
      <c r="BFT89" s="75"/>
      <c r="BFU89" s="75"/>
      <c r="BFV89" s="75"/>
      <c r="BFW89" s="75"/>
      <c r="BFX89" s="75"/>
      <c r="BFY89" s="75"/>
      <c r="BFZ89" s="75"/>
      <c r="BGA89" s="75"/>
      <c r="BGB89" s="75"/>
      <c r="BGC89" s="75"/>
      <c r="BGD89" s="75"/>
      <c r="BGE89" s="75"/>
      <c r="BGF89" s="75"/>
      <c r="BGG89" s="75"/>
      <c r="BGH89" s="75"/>
      <c r="BGI89" s="75"/>
      <c r="BGJ89" s="75"/>
      <c r="BGK89" s="75"/>
      <c r="BGL89" s="75"/>
      <c r="BGM89" s="75"/>
      <c r="BGN89" s="75"/>
      <c r="BGO89" s="75"/>
      <c r="BGP89" s="75"/>
      <c r="BGQ89" s="75"/>
      <c r="BGR89" s="75"/>
      <c r="BGS89" s="75"/>
      <c r="BGT89" s="75"/>
      <c r="BGU89" s="75"/>
      <c r="BGV89" s="75"/>
      <c r="BGW89" s="75"/>
      <c r="BGX89" s="75"/>
      <c r="BGY89" s="75"/>
      <c r="BGZ89" s="75"/>
      <c r="BHA89" s="75"/>
      <c r="BHB89" s="75"/>
      <c r="BHC89" s="75"/>
      <c r="BHD89" s="75"/>
      <c r="BHE89" s="75"/>
      <c r="BHF89" s="75"/>
      <c r="BHG89" s="75"/>
      <c r="BHH89" s="75"/>
      <c r="BHI89" s="75"/>
      <c r="BHJ89" s="75"/>
      <c r="BHK89" s="75"/>
      <c r="BHL89" s="75"/>
      <c r="BHM89" s="75"/>
      <c r="BHN89" s="75"/>
      <c r="BHO89" s="75"/>
      <c r="BHP89" s="75"/>
      <c r="BHQ89" s="75"/>
      <c r="BHR89" s="75"/>
      <c r="BHS89" s="75"/>
      <c r="BHT89" s="75"/>
      <c r="BHU89" s="75"/>
      <c r="BHV89" s="75"/>
      <c r="BHW89" s="75"/>
      <c r="BHX89" s="75"/>
      <c r="BHY89" s="75"/>
      <c r="BHZ89" s="75"/>
      <c r="BIA89" s="75"/>
      <c r="BIB89" s="75"/>
      <c r="BIC89" s="75"/>
      <c r="BID89" s="75"/>
      <c r="BIE89" s="75"/>
      <c r="BIF89" s="75"/>
      <c r="BIG89" s="75"/>
      <c r="BIH89" s="75"/>
      <c r="BII89" s="75"/>
      <c r="BIJ89" s="75"/>
      <c r="BIK89" s="75"/>
      <c r="BIL89" s="75"/>
      <c r="BIM89" s="75"/>
      <c r="BIN89" s="75"/>
      <c r="BIO89" s="75"/>
      <c r="BIP89" s="75"/>
      <c r="BIQ89" s="75"/>
      <c r="BIR89" s="75"/>
      <c r="BIS89" s="75"/>
      <c r="BIT89" s="75"/>
      <c r="BIU89" s="75"/>
      <c r="BIV89" s="75"/>
      <c r="BIW89" s="75"/>
      <c r="BIX89" s="75"/>
      <c r="BIY89" s="75"/>
      <c r="BIZ89" s="75"/>
      <c r="BJA89" s="75"/>
      <c r="BJB89" s="75"/>
      <c r="BJC89" s="75"/>
      <c r="BJD89" s="75"/>
      <c r="BJE89" s="75"/>
      <c r="BJF89" s="75"/>
      <c r="BJG89" s="75"/>
      <c r="BJH89" s="75"/>
      <c r="BJI89" s="75"/>
      <c r="BJJ89" s="75"/>
      <c r="BJK89" s="75"/>
      <c r="BJL89" s="75"/>
      <c r="BJM89" s="75"/>
      <c r="BJN89" s="75"/>
      <c r="BJO89" s="75"/>
      <c r="BJP89" s="75"/>
      <c r="BJQ89" s="75"/>
      <c r="BJR89" s="75"/>
      <c r="BJS89" s="75"/>
      <c r="BJT89" s="75"/>
      <c r="BJU89" s="75"/>
      <c r="BJV89" s="75"/>
      <c r="BJW89" s="75"/>
      <c r="BJX89" s="75"/>
      <c r="BJY89" s="75"/>
      <c r="BJZ89" s="75"/>
      <c r="BKA89" s="75"/>
      <c r="BKB89" s="75"/>
      <c r="BKC89" s="75"/>
      <c r="BKD89" s="75"/>
      <c r="BKE89" s="75"/>
      <c r="BKF89" s="75"/>
      <c r="BKG89" s="75"/>
      <c r="BKH89" s="75"/>
      <c r="BKI89" s="75"/>
      <c r="BKJ89" s="75"/>
      <c r="BKK89" s="75"/>
      <c r="BKL89" s="75"/>
      <c r="BKM89" s="75"/>
      <c r="BKN89" s="75"/>
      <c r="BKO89" s="75"/>
      <c r="BKP89" s="75"/>
      <c r="BKQ89" s="75"/>
      <c r="BKR89" s="75"/>
      <c r="BKS89" s="75"/>
      <c r="BKT89" s="75"/>
      <c r="BKU89" s="75"/>
      <c r="BKV89" s="75"/>
      <c r="BKW89" s="75"/>
      <c r="BKX89" s="75"/>
      <c r="BKY89" s="75"/>
      <c r="BKZ89" s="75"/>
      <c r="BLA89" s="75"/>
      <c r="BLB89" s="75"/>
      <c r="BLC89" s="75"/>
      <c r="BLD89" s="75"/>
      <c r="BLE89" s="75"/>
      <c r="BLF89" s="75"/>
      <c r="BLG89" s="75"/>
      <c r="BLH89" s="75"/>
      <c r="BLI89" s="75"/>
      <c r="BLJ89" s="75"/>
      <c r="BLK89" s="75"/>
      <c r="BLL89" s="75"/>
      <c r="BLM89" s="75"/>
      <c r="BLN89" s="75"/>
      <c r="BLO89" s="75"/>
      <c r="BLP89" s="75"/>
      <c r="BLQ89" s="75"/>
      <c r="BLR89" s="75"/>
      <c r="BLS89" s="75"/>
      <c r="BLT89" s="75"/>
      <c r="BLU89" s="75"/>
      <c r="BLV89" s="75"/>
      <c r="BLW89" s="75"/>
      <c r="BLX89" s="75"/>
      <c r="BLY89" s="75"/>
      <c r="BLZ89" s="75"/>
      <c r="BMA89" s="75"/>
      <c r="BMB89" s="75"/>
      <c r="BMC89" s="75"/>
      <c r="BMD89" s="75"/>
      <c r="BME89" s="75"/>
      <c r="BMF89" s="75"/>
      <c r="BMG89" s="75"/>
      <c r="BMH89" s="75"/>
      <c r="BMI89" s="75"/>
      <c r="BMJ89" s="75"/>
      <c r="BMK89" s="75"/>
      <c r="BML89" s="75"/>
      <c r="BMM89" s="75"/>
      <c r="BMN89" s="75"/>
      <c r="BMO89" s="75"/>
      <c r="BMP89" s="75"/>
      <c r="BMQ89" s="75"/>
      <c r="BMR89" s="75"/>
      <c r="BMS89" s="75"/>
      <c r="BMT89" s="75"/>
      <c r="BMU89" s="75"/>
      <c r="BMV89" s="75"/>
      <c r="BMW89" s="75"/>
      <c r="BMX89" s="75"/>
      <c r="BMY89" s="75"/>
      <c r="BMZ89" s="75"/>
      <c r="BNA89" s="75"/>
      <c r="BNB89" s="75"/>
      <c r="BNC89" s="75"/>
      <c r="BND89" s="75"/>
      <c r="BNE89" s="75"/>
      <c r="BNF89" s="75"/>
      <c r="BNG89" s="75"/>
      <c r="BNH89" s="75"/>
      <c r="BNI89" s="75"/>
      <c r="BNJ89" s="75"/>
      <c r="BNK89" s="75"/>
      <c r="BNL89" s="75"/>
      <c r="BNM89" s="75"/>
      <c r="BNN89" s="75"/>
      <c r="BNO89" s="75"/>
      <c r="BNP89" s="75"/>
      <c r="BNQ89" s="75"/>
      <c r="BNR89" s="75"/>
      <c r="BNS89" s="75"/>
      <c r="BNT89" s="75"/>
      <c r="BNU89" s="75"/>
      <c r="BNV89" s="75"/>
      <c r="BNW89" s="75"/>
      <c r="BNX89" s="75"/>
      <c r="BNY89" s="75"/>
      <c r="BNZ89" s="75"/>
      <c r="BOA89" s="75"/>
      <c r="BOB89" s="75"/>
      <c r="BOC89" s="75"/>
      <c r="BOD89" s="75"/>
      <c r="BOE89" s="75"/>
      <c r="BOF89" s="75"/>
      <c r="BOG89" s="75"/>
      <c r="BOH89" s="75"/>
      <c r="BOI89" s="75"/>
      <c r="BOJ89" s="75"/>
      <c r="BOK89" s="75"/>
      <c r="BOL89" s="75"/>
      <c r="BOM89" s="75"/>
      <c r="BON89" s="75"/>
      <c r="BOO89" s="75"/>
      <c r="BOP89" s="75"/>
      <c r="BOQ89" s="75"/>
      <c r="BOR89" s="75"/>
      <c r="BOS89" s="75"/>
      <c r="BOT89" s="75"/>
      <c r="BOU89" s="75"/>
      <c r="BOV89" s="75"/>
      <c r="BOW89" s="75"/>
      <c r="BOX89" s="75"/>
      <c r="BOY89" s="75"/>
      <c r="BOZ89" s="75"/>
      <c r="BPA89" s="75"/>
      <c r="BPB89" s="75"/>
      <c r="BPC89" s="75"/>
      <c r="BPD89" s="75"/>
      <c r="BPE89" s="75"/>
      <c r="BPF89" s="75"/>
      <c r="BPG89" s="75"/>
      <c r="BPH89" s="75"/>
      <c r="BPI89" s="75"/>
      <c r="BPJ89" s="75"/>
      <c r="BPK89" s="75"/>
      <c r="BPL89" s="75"/>
      <c r="BPM89" s="75"/>
      <c r="BPN89" s="75"/>
      <c r="BPO89" s="75"/>
      <c r="BPP89" s="75"/>
      <c r="BPQ89" s="75"/>
      <c r="BPR89" s="75"/>
      <c r="BPS89" s="75"/>
      <c r="BPT89" s="75"/>
      <c r="BPU89" s="75"/>
      <c r="BPV89" s="75"/>
      <c r="BPW89" s="75"/>
      <c r="BPX89" s="75"/>
      <c r="BPY89" s="75"/>
      <c r="BPZ89" s="75"/>
      <c r="BQA89" s="75"/>
      <c r="BQB89" s="75"/>
      <c r="BQC89" s="75"/>
      <c r="BQD89" s="75"/>
      <c r="BQE89" s="75"/>
      <c r="BQF89" s="75"/>
      <c r="BQG89" s="75"/>
      <c r="BQH89" s="75"/>
      <c r="BQI89" s="75"/>
      <c r="BQJ89" s="75"/>
      <c r="BQK89" s="75"/>
      <c r="BQL89" s="75"/>
      <c r="BQM89" s="75"/>
      <c r="BQN89" s="75"/>
      <c r="BQO89" s="75"/>
      <c r="BQP89" s="75"/>
      <c r="BQQ89" s="75"/>
      <c r="BQR89" s="75"/>
      <c r="BQS89" s="75"/>
      <c r="BQT89" s="75"/>
      <c r="BQU89" s="75"/>
      <c r="BQV89" s="75"/>
      <c r="BQW89" s="75"/>
      <c r="BQX89" s="75"/>
      <c r="BQY89" s="75"/>
      <c r="BQZ89" s="75"/>
      <c r="BRA89" s="75"/>
      <c r="BRB89" s="75"/>
      <c r="BRC89" s="75"/>
      <c r="BRD89" s="75"/>
      <c r="BRE89" s="75"/>
      <c r="BRF89" s="75"/>
      <c r="BRG89" s="75"/>
      <c r="BRH89" s="75"/>
      <c r="BRI89" s="75"/>
      <c r="BRJ89" s="75"/>
      <c r="BRK89" s="75"/>
      <c r="BRL89" s="75"/>
      <c r="BRM89" s="75"/>
      <c r="BRN89" s="75"/>
      <c r="BRO89" s="75"/>
      <c r="BRP89" s="75"/>
      <c r="BRQ89" s="75"/>
      <c r="BRR89" s="75"/>
      <c r="BRS89" s="75"/>
      <c r="BRT89" s="75"/>
      <c r="BRU89" s="75"/>
      <c r="BRV89" s="75"/>
      <c r="BRW89" s="75"/>
      <c r="BRX89" s="75"/>
      <c r="BRY89" s="75"/>
      <c r="BRZ89" s="75"/>
      <c r="BSA89" s="75"/>
      <c r="BSB89" s="75"/>
      <c r="BSC89" s="75"/>
      <c r="BSD89" s="75"/>
      <c r="BSE89" s="75"/>
      <c r="BSF89" s="75"/>
      <c r="BSG89" s="75"/>
      <c r="BSH89" s="75"/>
      <c r="BSI89" s="75"/>
      <c r="BSJ89" s="75"/>
      <c r="BSK89" s="75"/>
      <c r="BSL89" s="75"/>
      <c r="BSM89" s="75"/>
      <c r="BSN89" s="75"/>
      <c r="BSO89" s="75"/>
      <c r="BSP89" s="75"/>
      <c r="BSQ89" s="75"/>
      <c r="BSR89" s="75"/>
      <c r="BSS89" s="75"/>
      <c r="BST89" s="75"/>
      <c r="BSU89" s="75"/>
      <c r="BSV89" s="75"/>
      <c r="BSW89" s="75"/>
      <c r="BSX89" s="75"/>
      <c r="BSY89" s="75"/>
      <c r="BSZ89" s="75"/>
      <c r="BTA89" s="75"/>
      <c r="BTB89" s="75"/>
      <c r="BTC89" s="75"/>
      <c r="BTD89" s="75"/>
      <c r="BTE89" s="75"/>
      <c r="BTF89" s="75"/>
      <c r="BTG89" s="75"/>
      <c r="BTH89" s="75"/>
      <c r="BTI89" s="75"/>
      <c r="BTJ89" s="75"/>
      <c r="BTK89" s="75"/>
      <c r="BTL89" s="75"/>
      <c r="BTM89" s="75"/>
      <c r="BTN89" s="75"/>
      <c r="BTO89" s="75"/>
      <c r="BTP89" s="75"/>
      <c r="BTQ89" s="75"/>
      <c r="BTR89" s="75"/>
      <c r="BTS89" s="75"/>
      <c r="BTT89" s="75"/>
      <c r="BTU89" s="75"/>
      <c r="BTV89" s="75"/>
      <c r="BTW89" s="75"/>
      <c r="BTX89" s="75"/>
      <c r="BTY89" s="75"/>
      <c r="BTZ89" s="75"/>
      <c r="BUA89" s="75"/>
      <c r="BUB89" s="75"/>
      <c r="BUC89" s="75"/>
      <c r="BUD89" s="75"/>
      <c r="BUE89" s="75"/>
      <c r="BUF89" s="75"/>
      <c r="BUG89" s="75"/>
      <c r="BUH89" s="75"/>
      <c r="BUI89" s="75"/>
      <c r="BUJ89" s="75"/>
      <c r="BUK89" s="75"/>
      <c r="BUL89" s="75"/>
      <c r="BUM89" s="75"/>
      <c r="BUN89" s="75"/>
      <c r="BUO89" s="75"/>
      <c r="BUP89" s="75"/>
      <c r="BUQ89" s="75"/>
      <c r="BUR89" s="75"/>
      <c r="BUS89" s="75"/>
      <c r="BUT89" s="75"/>
      <c r="BUU89" s="75"/>
      <c r="BUV89" s="75"/>
      <c r="BUW89" s="75"/>
      <c r="BUX89" s="75"/>
      <c r="BUY89" s="75"/>
      <c r="BUZ89" s="75"/>
      <c r="BVA89" s="75"/>
      <c r="BVB89" s="75"/>
      <c r="BVC89" s="75"/>
      <c r="BVD89" s="75"/>
      <c r="BVE89" s="75"/>
      <c r="BVF89" s="75"/>
      <c r="BVG89" s="75"/>
      <c r="BVH89" s="75"/>
      <c r="BVI89" s="75"/>
      <c r="BVJ89" s="75"/>
      <c r="BVK89" s="75"/>
      <c r="BVL89" s="75"/>
      <c r="BVM89" s="75"/>
      <c r="BVN89" s="75"/>
      <c r="BVO89" s="75"/>
      <c r="BVP89" s="75"/>
      <c r="BVQ89" s="75"/>
      <c r="BVR89" s="75"/>
      <c r="BVS89" s="75"/>
      <c r="BVT89" s="75"/>
      <c r="BVU89" s="75"/>
      <c r="BVV89" s="75"/>
      <c r="BVW89" s="75"/>
      <c r="BVX89" s="75"/>
      <c r="BVY89" s="75"/>
      <c r="BVZ89" s="75"/>
      <c r="BWA89" s="75"/>
      <c r="BWB89" s="75"/>
      <c r="BWC89" s="75"/>
      <c r="BWD89" s="75"/>
      <c r="BWE89" s="75"/>
      <c r="BWF89" s="75"/>
      <c r="BWG89" s="75"/>
      <c r="BWH89" s="75"/>
      <c r="BWI89" s="75"/>
      <c r="BWJ89" s="75"/>
      <c r="BWK89" s="75"/>
      <c r="BWL89" s="75"/>
      <c r="BWM89" s="75"/>
      <c r="BWN89" s="75"/>
      <c r="BWO89" s="75"/>
      <c r="BWP89" s="75"/>
      <c r="BWQ89" s="75"/>
      <c r="BWR89" s="75"/>
      <c r="BWS89" s="75"/>
      <c r="BWT89" s="75"/>
      <c r="BWU89" s="75"/>
      <c r="BWV89" s="75"/>
      <c r="BWW89" s="75"/>
      <c r="BWX89" s="75"/>
      <c r="BWY89" s="75"/>
      <c r="BWZ89" s="75"/>
      <c r="BXA89" s="75"/>
      <c r="BXB89" s="75"/>
      <c r="BXC89" s="75"/>
      <c r="BXD89" s="75"/>
      <c r="BXE89" s="75"/>
      <c r="BXF89" s="75"/>
      <c r="BXG89" s="75"/>
      <c r="BXH89" s="75"/>
      <c r="BXI89" s="75"/>
      <c r="BXJ89" s="75"/>
      <c r="BXK89" s="75"/>
      <c r="BXL89" s="75"/>
      <c r="BXM89" s="75"/>
      <c r="BXN89" s="75"/>
      <c r="BXO89" s="75"/>
      <c r="BXP89" s="75"/>
      <c r="BXQ89" s="75"/>
      <c r="BXR89" s="75"/>
      <c r="BXS89" s="75"/>
      <c r="BXT89" s="75"/>
      <c r="BXU89" s="75"/>
      <c r="BXV89" s="75"/>
      <c r="BXW89" s="75"/>
      <c r="BXX89" s="75"/>
      <c r="BXY89" s="75"/>
      <c r="BXZ89" s="75"/>
      <c r="BYA89" s="75"/>
      <c r="BYB89" s="75"/>
      <c r="BYC89" s="75"/>
      <c r="BYD89" s="75"/>
      <c r="BYE89" s="75"/>
      <c r="BYF89" s="75"/>
      <c r="BYG89" s="75"/>
      <c r="BYH89" s="75"/>
      <c r="BYI89" s="75"/>
      <c r="BYJ89" s="75"/>
      <c r="BYK89" s="75"/>
      <c r="BYL89" s="75"/>
      <c r="BYM89" s="75"/>
      <c r="BYN89" s="75"/>
      <c r="BYO89" s="75"/>
      <c r="BYP89" s="75"/>
      <c r="BYQ89" s="75"/>
      <c r="BYR89" s="75"/>
      <c r="BYS89" s="75"/>
      <c r="BYT89" s="75"/>
      <c r="BYU89" s="75"/>
      <c r="BYV89" s="75"/>
      <c r="BYW89" s="75"/>
      <c r="BYX89" s="75"/>
      <c r="BYY89" s="75"/>
      <c r="BYZ89" s="75"/>
      <c r="BZA89" s="75"/>
      <c r="BZB89" s="75"/>
      <c r="BZC89" s="75"/>
      <c r="BZD89" s="75"/>
      <c r="BZE89" s="75"/>
      <c r="BZF89" s="75"/>
      <c r="BZG89" s="75"/>
      <c r="BZH89" s="75"/>
      <c r="BZI89" s="75"/>
      <c r="BZJ89" s="75"/>
      <c r="BZK89" s="75"/>
      <c r="BZL89" s="75"/>
      <c r="BZM89" s="75"/>
      <c r="BZN89" s="75"/>
      <c r="BZO89" s="75"/>
      <c r="BZP89" s="75"/>
      <c r="BZQ89" s="75"/>
      <c r="BZR89" s="75"/>
      <c r="BZS89" s="75"/>
      <c r="BZT89" s="75"/>
      <c r="BZU89" s="75"/>
      <c r="BZV89" s="75"/>
      <c r="BZW89" s="75"/>
      <c r="BZX89" s="75"/>
      <c r="BZY89" s="75"/>
      <c r="BZZ89" s="75"/>
      <c r="CAA89" s="75"/>
      <c r="CAB89" s="75"/>
      <c r="CAC89" s="75"/>
      <c r="CAD89" s="75"/>
      <c r="CAE89" s="75"/>
      <c r="CAF89" s="75"/>
      <c r="CAG89" s="75"/>
      <c r="CAH89" s="75"/>
      <c r="CAI89" s="75"/>
      <c r="CAJ89" s="75"/>
      <c r="CAK89" s="75"/>
      <c r="CAL89" s="75"/>
      <c r="CAM89" s="75"/>
      <c r="CAN89" s="75"/>
      <c r="CAO89" s="75"/>
      <c r="CAP89" s="75"/>
      <c r="CAQ89" s="75"/>
      <c r="CAR89" s="75"/>
      <c r="CAS89" s="75"/>
      <c r="CAT89" s="75"/>
      <c r="CAU89" s="75"/>
      <c r="CAV89" s="75"/>
      <c r="CAW89" s="75"/>
      <c r="CAX89" s="75"/>
      <c r="CAY89" s="75"/>
      <c r="CAZ89" s="75"/>
      <c r="CBA89" s="75"/>
      <c r="CBB89" s="75"/>
      <c r="CBC89" s="75"/>
      <c r="CBD89" s="75"/>
      <c r="CBE89" s="75"/>
      <c r="CBF89" s="75"/>
      <c r="CBG89" s="75"/>
      <c r="CBH89" s="75"/>
      <c r="CBI89" s="75"/>
      <c r="CBJ89" s="75"/>
      <c r="CBK89" s="75"/>
      <c r="CBL89" s="75"/>
      <c r="CBM89" s="75"/>
      <c r="CBN89" s="75"/>
      <c r="CBO89" s="75"/>
      <c r="CBP89" s="75"/>
      <c r="CBQ89" s="75"/>
      <c r="CBR89" s="75"/>
      <c r="CBS89" s="75"/>
      <c r="CBT89" s="75"/>
      <c r="CBU89" s="75"/>
      <c r="CBV89" s="75"/>
      <c r="CBW89" s="75"/>
      <c r="CBX89" s="75"/>
      <c r="CBY89" s="75"/>
      <c r="CBZ89" s="75"/>
      <c r="CCA89" s="75"/>
      <c r="CCB89" s="75"/>
      <c r="CCC89" s="75"/>
      <c r="CCD89" s="75"/>
      <c r="CCE89" s="75"/>
      <c r="CCF89" s="75"/>
      <c r="CCG89" s="75"/>
      <c r="CCH89" s="75"/>
      <c r="CCI89" s="75"/>
      <c r="CCJ89" s="75"/>
      <c r="CCK89" s="75"/>
      <c r="CCL89" s="75"/>
      <c r="CCM89" s="75"/>
      <c r="CCN89" s="75"/>
      <c r="CCO89" s="75"/>
      <c r="CCP89" s="75"/>
      <c r="CCQ89" s="75"/>
      <c r="CCR89" s="75"/>
      <c r="CCS89" s="75"/>
      <c r="CCT89" s="75"/>
      <c r="CCU89" s="75"/>
      <c r="CCV89" s="75"/>
      <c r="CCW89" s="75"/>
      <c r="CCX89" s="75"/>
      <c r="CCY89" s="75"/>
      <c r="CCZ89" s="75"/>
      <c r="CDA89" s="75"/>
      <c r="CDB89" s="75"/>
      <c r="CDC89" s="75"/>
      <c r="CDD89" s="75"/>
      <c r="CDE89" s="75"/>
      <c r="CDF89" s="75"/>
      <c r="CDG89" s="75"/>
      <c r="CDH89" s="75"/>
      <c r="CDI89" s="75"/>
      <c r="CDJ89" s="75"/>
      <c r="CDK89" s="75"/>
      <c r="CDL89" s="75"/>
      <c r="CDM89" s="75"/>
      <c r="CDN89" s="75"/>
      <c r="CDO89" s="75"/>
      <c r="CDP89" s="75"/>
      <c r="CDQ89" s="75"/>
      <c r="CDR89" s="75"/>
      <c r="CDS89" s="75"/>
      <c r="CDT89" s="75"/>
      <c r="CDU89" s="75"/>
      <c r="CDV89" s="75"/>
      <c r="CDW89" s="75"/>
      <c r="CDX89" s="75"/>
      <c r="CDY89" s="75"/>
      <c r="CDZ89" s="75"/>
      <c r="CEA89" s="75"/>
      <c r="CEB89" s="75"/>
      <c r="CEC89" s="75"/>
      <c r="CED89" s="75"/>
      <c r="CEE89" s="75"/>
      <c r="CEF89" s="75"/>
      <c r="CEG89" s="75"/>
      <c r="CEH89" s="75"/>
      <c r="CEI89" s="75"/>
      <c r="CEJ89" s="75"/>
      <c r="CEK89" s="75"/>
      <c r="CEL89" s="75"/>
      <c r="CEM89" s="75"/>
      <c r="CEN89" s="75"/>
      <c r="CEO89" s="75"/>
      <c r="CEP89" s="75"/>
      <c r="CEQ89" s="75"/>
      <c r="CER89" s="75"/>
      <c r="CES89" s="75"/>
      <c r="CET89" s="75"/>
      <c r="CEU89" s="75"/>
      <c r="CEV89" s="75"/>
      <c r="CEW89" s="75"/>
      <c r="CEX89" s="75"/>
      <c r="CEY89" s="75"/>
      <c r="CEZ89" s="75"/>
      <c r="CFA89" s="75"/>
      <c r="CFB89" s="75"/>
      <c r="CFC89" s="75"/>
      <c r="CFD89" s="75"/>
      <c r="CFE89" s="75"/>
      <c r="CFF89" s="75"/>
      <c r="CFG89" s="75"/>
      <c r="CFH89" s="75"/>
      <c r="CFI89" s="75"/>
      <c r="CFJ89" s="75"/>
      <c r="CFK89" s="75"/>
      <c r="CFL89" s="75"/>
      <c r="CFM89" s="75"/>
      <c r="CFN89" s="75"/>
      <c r="CFO89" s="75"/>
      <c r="CFP89" s="75"/>
      <c r="CFQ89" s="75"/>
      <c r="CFR89" s="75"/>
      <c r="CFS89" s="75"/>
      <c r="CFT89" s="75"/>
      <c r="CFU89" s="75"/>
      <c r="CFV89" s="75"/>
      <c r="CFW89" s="75"/>
      <c r="CFX89" s="75"/>
      <c r="CFY89" s="75"/>
      <c r="CFZ89" s="75"/>
      <c r="CGA89" s="75"/>
      <c r="CGB89" s="75"/>
      <c r="CGC89" s="75"/>
      <c r="CGD89" s="75"/>
      <c r="CGE89" s="75"/>
      <c r="CGF89" s="75"/>
      <c r="CGG89" s="75"/>
      <c r="CGH89" s="75"/>
      <c r="CGI89" s="75"/>
      <c r="CGJ89" s="75"/>
      <c r="CGK89" s="75"/>
      <c r="CGL89" s="75"/>
      <c r="CGM89" s="75"/>
      <c r="CGN89" s="75"/>
      <c r="CGO89" s="75"/>
      <c r="CGP89" s="75"/>
      <c r="CGQ89" s="75"/>
      <c r="CGR89" s="75"/>
      <c r="CGS89" s="75"/>
      <c r="CGT89" s="75"/>
      <c r="CGU89" s="75"/>
      <c r="CGV89" s="75"/>
      <c r="CGW89" s="75"/>
      <c r="CGX89" s="75"/>
      <c r="CGY89" s="75"/>
      <c r="CGZ89" s="75"/>
      <c r="CHA89" s="75"/>
      <c r="CHB89" s="75"/>
      <c r="CHC89" s="75"/>
      <c r="CHD89" s="75"/>
      <c r="CHE89" s="75"/>
      <c r="CHF89" s="75"/>
      <c r="CHG89" s="75"/>
      <c r="CHH89" s="75"/>
      <c r="CHI89" s="75"/>
      <c r="CHJ89" s="75"/>
      <c r="CHK89" s="75"/>
      <c r="CHL89" s="75"/>
      <c r="CHM89" s="75"/>
      <c r="CHN89" s="75"/>
      <c r="CHO89" s="75"/>
      <c r="CHP89" s="75"/>
      <c r="CHQ89" s="75"/>
      <c r="CHR89" s="75"/>
      <c r="CHS89" s="75"/>
      <c r="CHT89" s="75"/>
      <c r="CHU89" s="75"/>
      <c r="CHV89" s="75"/>
      <c r="CHW89" s="75"/>
      <c r="CHX89" s="75"/>
      <c r="CHY89" s="75"/>
      <c r="CHZ89" s="75"/>
      <c r="CIA89" s="75"/>
      <c r="CIB89" s="75"/>
      <c r="CIC89" s="75"/>
      <c r="CID89" s="75"/>
      <c r="CIE89" s="75"/>
      <c r="CIF89" s="75"/>
      <c r="CIG89" s="75"/>
      <c r="CIH89" s="75"/>
      <c r="CII89" s="75"/>
      <c r="CIJ89" s="75"/>
      <c r="CIK89" s="75"/>
      <c r="CIL89" s="75"/>
      <c r="CIM89" s="75"/>
      <c r="CIN89" s="75"/>
      <c r="CIO89" s="75"/>
      <c r="CIP89" s="75"/>
      <c r="CIQ89" s="75"/>
      <c r="CIR89" s="75"/>
      <c r="CIS89" s="75"/>
      <c r="CIT89" s="75"/>
      <c r="CIU89" s="75"/>
      <c r="CIV89" s="75"/>
      <c r="CIW89" s="75"/>
      <c r="CIX89" s="75"/>
      <c r="CIY89" s="75"/>
      <c r="CIZ89" s="75"/>
      <c r="CJA89" s="75"/>
      <c r="CJB89" s="75"/>
      <c r="CJC89" s="75"/>
      <c r="CJD89" s="75"/>
      <c r="CJE89" s="75"/>
      <c r="CJF89" s="75"/>
      <c r="CJG89" s="75"/>
      <c r="CJH89" s="75"/>
      <c r="CJI89" s="75"/>
      <c r="CJJ89" s="75"/>
      <c r="CJK89" s="75"/>
      <c r="CJL89" s="75"/>
      <c r="CJM89" s="75"/>
      <c r="CJN89" s="75"/>
      <c r="CJO89" s="75"/>
      <c r="CJP89" s="75"/>
      <c r="CJQ89" s="75"/>
      <c r="CJR89" s="75"/>
      <c r="CJS89" s="75"/>
      <c r="CJT89" s="75"/>
      <c r="CJU89" s="75"/>
      <c r="CJV89" s="75"/>
      <c r="CJW89" s="75"/>
      <c r="CJX89" s="75"/>
      <c r="CJY89" s="75"/>
      <c r="CJZ89" s="75"/>
      <c r="CKA89" s="75"/>
      <c r="CKB89" s="75"/>
      <c r="CKC89" s="75"/>
      <c r="CKD89" s="75"/>
      <c r="CKE89" s="75"/>
      <c r="CKF89" s="75"/>
      <c r="CKG89" s="75"/>
      <c r="CKH89" s="75"/>
      <c r="CKI89" s="75"/>
      <c r="CKJ89" s="75"/>
      <c r="CKK89" s="75"/>
      <c r="CKL89" s="75"/>
      <c r="CKM89" s="75"/>
      <c r="CKN89" s="75"/>
      <c r="CKO89" s="75"/>
      <c r="CKP89" s="75"/>
      <c r="CKQ89" s="75"/>
      <c r="CKR89" s="75"/>
      <c r="CKS89" s="75"/>
      <c r="CKT89" s="75"/>
      <c r="CKU89" s="75"/>
      <c r="CKV89" s="75"/>
      <c r="CKW89" s="75"/>
      <c r="CKX89" s="75"/>
      <c r="CKY89" s="75"/>
      <c r="CKZ89" s="75"/>
      <c r="CLA89" s="75"/>
      <c r="CLB89" s="75"/>
      <c r="CLC89" s="75"/>
      <c r="CLD89" s="75"/>
      <c r="CLE89" s="75"/>
      <c r="CLF89" s="75"/>
      <c r="CLG89" s="75"/>
      <c r="CLH89" s="75"/>
      <c r="CLI89" s="75"/>
      <c r="CLJ89" s="75"/>
      <c r="CLK89" s="75"/>
      <c r="CLL89" s="75"/>
      <c r="CLM89" s="75"/>
      <c r="CLN89" s="75"/>
      <c r="CLO89" s="75"/>
      <c r="CLP89" s="75"/>
      <c r="CLQ89" s="75"/>
      <c r="CLR89" s="75"/>
      <c r="CLS89" s="75"/>
      <c r="CLT89" s="75"/>
      <c r="CLU89" s="75"/>
      <c r="CLV89" s="75"/>
      <c r="CLW89" s="75"/>
      <c r="CLX89" s="75"/>
      <c r="CLY89" s="75"/>
      <c r="CLZ89" s="75"/>
      <c r="CMA89" s="75"/>
      <c r="CMB89" s="75"/>
      <c r="CMC89" s="75"/>
      <c r="CMD89" s="75"/>
      <c r="CME89" s="75"/>
      <c r="CMF89" s="75"/>
      <c r="CMG89" s="75"/>
      <c r="CMH89" s="75"/>
      <c r="CMI89" s="75"/>
      <c r="CMJ89" s="75"/>
      <c r="CMK89" s="75"/>
      <c r="CML89" s="75"/>
      <c r="CMM89" s="75"/>
      <c r="CMN89" s="75"/>
      <c r="CMO89" s="75"/>
      <c r="CMP89" s="75"/>
      <c r="CMQ89" s="75"/>
      <c r="CMR89" s="75"/>
      <c r="CMS89" s="75"/>
      <c r="CMT89" s="75"/>
      <c r="CMU89" s="75"/>
      <c r="CMV89" s="75"/>
      <c r="CMW89" s="75"/>
      <c r="CMX89" s="75"/>
      <c r="CMY89" s="75"/>
      <c r="CMZ89" s="75"/>
      <c r="CNA89" s="75"/>
      <c r="CNB89" s="75"/>
      <c r="CNC89" s="75"/>
      <c r="CND89" s="75"/>
      <c r="CNE89" s="75"/>
      <c r="CNF89" s="75"/>
      <c r="CNG89" s="75"/>
      <c r="CNH89" s="75"/>
      <c r="CNI89" s="75"/>
      <c r="CNJ89" s="75"/>
      <c r="CNK89" s="75"/>
      <c r="CNL89" s="75"/>
      <c r="CNM89" s="75"/>
      <c r="CNN89" s="75"/>
      <c r="CNO89" s="75"/>
      <c r="CNP89" s="75"/>
      <c r="CNQ89" s="75"/>
      <c r="CNR89" s="75"/>
      <c r="CNS89" s="75"/>
      <c r="CNT89" s="75"/>
      <c r="CNU89" s="75"/>
      <c r="CNV89" s="75"/>
      <c r="CNW89" s="75"/>
      <c r="CNX89" s="75"/>
      <c r="CNY89" s="75"/>
      <c r="CNZ89" s="75"/>
      <c r="COA89" s="75"/>
      <c r="COB89" s="75"/>
      <c r="COC89" s="75"/>
      <c r="COD89" s="75"/>
      <c r="COE89" s="75"/>
      <c r="COF89" s="75"/>
      <c r="COG89" s="75"/>
      <c r="COH89" s="75"/>
      <c r="COI89" s="75"/>
      <c r="COJ89" s="75"/>
      <c r="COK89" s="75"/>
      <c r="COL89" s="75"/>
      <c r="COM89" s="75"/>
      <c r="CON89" s="75"/>
      <c r="COO89" s="75"/>
      <c r="COP89" s="75"/>
      <c r="COQ89" s="75"/>
      <c r="COR89" s="75"/>
      <c r="COS89" s="75"/>
      <c r="COT89" s="75"/>
      <c r="COU89" s="75"/>
      <c r="COV89" s="75"/>
      <c r="COW89" s="75"/>
      <c r="COX89" s="75"/>
      <c r="COY89" s="75"/>
      <c r="COZ89" s="75"/>
      <c r="CPA89" s="75"/>
      <c r="CPB89" s="75"/>
      <c r="CPC89" s="75"/>
      <c r="CPD89" s="75"/>
      <c r="CPE89" s="75"/>
      <c r="CPF89" s="75"/>
      <c r="CPG89" s="75"/>
      <c r="CPH89" s="75"/>
      <c r="CPI89" s="75"/>
      <c r="CPJ89" s="75"/>
      <c r="CPK89" s="75"/>
      <c r="CPL89" s="75"/>
      <c r="CPM89" s="75"/>
      <c r="CPN89" s="75"/>
      <c r="CPO89" s="75"/>
      <c r="CPP89" s="75"/>
      <c r="CPQ89" s="75"/>
      <c r="CPR89" s="75"/>
      <c r="CPS89" s="75"/>
      <c r="CPT89" s="75"/>
      <c r="CPU89" s="75"/>
      <c r="CPV89" s="75"/>
      <c r="CPW89" s="75"/>
      <c r="CPX89" s="75"/>
      <c r="CPY89" s="75"/>
      <c r="CPZ89" s="75"/>
      <c r="CQA89" s="75"/>
      <c r="CQB89" s="75"/>
      <c r="CQC89" s="75"/>
      <c r="CQD89" s="75"/>
      <c r="CQE89" s="75"/>
      <c r="CQF89" s="75"/>
      <c r="CQG89" s="75"/>
      <c r="CQH89" s="75"/>
      <c r="CQI89" s="75"/>
      <c r="CQJ89" s="75"/>
      <c r="CQK89" s="75"/>
      <c r="CQL89" s="75"/>
      <c r="CQM89" s="75"/>
      <c r="CQN89" s="75"/>
      <c r="CQO89" s="75"/>
      <c r="CQP89" s="75"/>
      <c r="CQQ89" s="75"/>
      <c r="CQR89" s="75"/>
      <c r="CQS89" s="75"/>
      <c r="CQT89" s="75"/>
      <c r="CQU89" s="75"/>
      <c r="CQV89" s="75"/>
      <c r="CQW89" s="75"/>
      <c r="CQX89" s="75"/>
      <c r="CQY89" s="75"/>
      <c r="CQZ89" s="75"/>
      <c r="CRA89" s="75"/>
      <c r="CRB89" s="75"/>
      <c r="CRC89" s="75"/>
      <c r="CRD89" s="75"/>
      <c r="CRE89" s="75"/>
      <c r="CRF89" s="75"/>
      <c r="CRG89" s="75"/>
      <c r="CRH89" s="75"/>
      <c r="CRI89" s="75"/>
      <c r="CRJ89" s="75"/>
      <c r="CRK89" s="75"/>
      <c r="CRL89" s="75"/>
      <c r="CRM89" s="75"/>
      <c r="CRN89" s="75"/>
      <c r="CRO89" s="75"/>
      <c r="CRP89" s="75"/>
      <c r="CRQ89" s="75"/>
      <c r="CRR89" s="75"/>
      <c r="CRS89" s="75"/>
      <c r="CRT89" s="75"/>
      <c r="CRU89" s="75"/>
      <c r="CRV89" s="75"/>
      <c r="CRW89" s="75"/>
      <c r="CRX89" s="75"/>
      <c r="CRY89" s="75"/>
      <c r="CRZ89" s="75"/>
      <c r="CSA89" s="75"/>
      <c r="CSB89" s="75"/>
      <c r="CSC89" s="75"/>
      <c r="CSD89" s="75"/>
      <c r="CSE89" s="75"/>
      <c r="CSF89" s="75"/>
      <c r="CSG89" s="75"/>
      <c r="CSH89" s="75"/>
      <c r="CSI89" s="75"/>
      <c r="CSJ89" s="75"/>
      <c r="CSK89" s="75"/>
      <c r="CSL89" s="75"/>
      <c r="CSM89" s="75"/>
      <c r="CSN89" s="75"/>
      <c r="CSO89" s="75"/>
      <c r="CSP89" s="75"/>
      <c r="CSQ89" s="75"/>
      <c r="CSR89" s="75"/>
      <c r="CSS89" s="75"/>
      <c r="CST89" s="75"/>
      <c r="CSU89" s="75"/>
      <c r="CSV89" s="75"/>
      <c r="CSW89" s="75"/>
      <c r="CSX89" s="75"/>
      <c r="CSY89" s="75"/>
      <c r="CSZ89" s="75"/>
      <c r="CTA89" s="75"/>
      <c r="CTB89" s="75"/>
      <c r="CTC89" s="75"/>
      <c r="CTD89" s="75"/>
      <c r="CTE89" s="75"/>
      <c r="CTF89" s="75"/>
      <c r="CTG89" s="75"/>
      <c r="CTH89" s="75"/>
      <c r="CTI89" s="75"/>
      <c r="CTJ89" s="75"/>
      <c r="CTK89" s="75"/>
      <c r="CTL89" s="75"/>
      <c r="CTM89" s="75"/>
      <c r="CTN89" s="75"/>
      <c r="CTO89" s="75"/>
      <c r="CTP89" s="75"/>
      <c r="CTQ89" s="75"/>
      <c r="CTR89" s="75"/>
      <c r="CTS89" s="75"/>
      <c r="CTT89" s="75"/>
      <c r="CTU89" s="75"/>
      <c r="CTV89" s="75"/>
      <c r="CTW89" s="75"/>
      <c r="CTX89" s="75"/>
      <c r="CTY89" s="75"/>
      <c r="CTZ89" s="75"/>
      <c r="CUA89" s="75"/>
      <c r="CUB89" s="75"/>
      <c r="CUC89" s="75"/>
      <c r="CUD89" s="75"/>
      <c r="CUE89" s="75"/>
      <c r="CUF89" s="75"/>
      <c r="CUG89" s="75"/>
      <c r="CUH89" s="75"/>
      <c r="CUI89" s="75"/>
      <c r="CUJ89" s="75"/>
      <c r="CUK89" s="75"/>
      <c r="CUL89" s="75"/>
      <c r="CUM89" s="75"/>
      <c r="CUN89" s="75"/>
      <c r="CUO89" s="75"/>
      <c r="CUP89" s="75"/>
      <c r="CUQ89" s="75"/>
      <c r="CUR89" s="75"/>
      <c r="CUS89" s="75"/>
      <c r="CUT89" s="75"/>
      <c r="CUU89" s="75"/>
      <c r="CUV89" s="75"/>
      <c r="CUW89" s="75"/>
      <c r="CUX89" s="75"/>
      <c r="CUY89" s="75"/>
      <c r="CUZ89" s="75"/>
      <c r="CVA89" s="75"/>
      <c r="CVB89" s="75"/>
      <c r="CVC89" s="75"/>
      <c r="CVD89" s="75"/>
      <c r="CVE89" s="75"/>
      <c r="CVF89" s="75"/>
      <c r="CVG89" s="75"/>
      <c r="CVH89" s="75"/>
      <c r="CVI89" s="75"/>
      <c r="CVJ89" s="75"/>
      <c r="CVK89" s="75"/>
      <c r="CVL89" s="75"/>
      <c r="CVM89" s="75"/>
      <c r="CVN89" s="75"/>
      <c r="CVO89" s="75"/>
      <c r="CVP89" s="75"/>
      <c r="CVQ89" s="75"/>
      <c r="CVR89" s="75"/>
      <c r="CVS89" s="75"/>
      <c r="CVT89" s="75"/>
      <c r="CVU89" s="75"/>
      <c r="CVV89" s="75"/>
      <c r="CVW89" s="75"/>
      <c r="CVX89" s="75"/>
      <c r="CVY89" s="75"/>
      <c r="CVZ89" s="75"/>
      <c r="CWA89" s="75"/>
      <c r="CWB89" s="75"/>
      <c r="CWC89" s="75"/>
      <c r="CWD89" s="75"/>
      <c r="CWE89" s="75"/>
      <c r="CWF89" s="75"/>
      <c r="CWG89" s="75"/>
      <c r="CWH89" s="75"/>
      <c r="CWI89" s="75"/>
      <c r="CWJ89" s="75"/>
      <c r="CWK89" s="75"/>
      <c r="CWL89" s="75"/>
      <c r="CWM89" s="75"/>
      <c r="CWN89" s="75"/>
      <c r="CWO89" s="75"/>
      <c r="CWP89" s="75"/>
      <c r="CWQ89" s="75"/>
      <c r="CWR89" s="75"/>
      <c r="CWS89" s="75"/>
      <c r="CWT89" s="75"/>
      <c r="CWU89" s="75"/>
      <c r="CWV89" s="75"/>
      <c r="CWW89" s="75"/>
      <c r="CWX89" s="75"/>
      <c r="CWY89" s="75"/>
      <c r="CWZ89" s="75"/>
      <c r="CXA89" s="75"/>
      <c r="CXB89" s="75"/>
      <c r="CXC89" s="75"/>
      <c r="CXD89" s="75"/>
      <c r="CXE89" s="75"/>
      <c r="CXF89" s="75"/>
      <c r="CXG89" s="75"/>
      <c r="CXH89" s="75"/>
      <c r="CXI89" s="75"/>
      <c r="CXJ89" s="75"/>
      <c r="CXK89" s="75"/>
      <c r="CXL89" s="75"/>
      <c r="CXM89" s="75"/>
      <c r="CXN89" s="75"/>
      <c r="CXO89" s="75"/>
      <c r="CXP89" s="75"/>
      <c r="CXQ89" s="75"/>
      <c r="CXR89" s="75"/>
      <c r="CXS89" s="75"/>
      <c r="CXT89" s="75"/>
      <c r="CXU89" s="75"/>
      <c r="CXV89" s="75"/>
      <c r="CXW89" s="75"/>
      <c r="CXX89" s="75"/>
      <c r="CXY89" s="75"/>
      <c r="CXZ89" s="75"/>
      <c r="CYA89" s="75"/>
      <c r="CYB89" s="75"/>
      <c r="CYC89" s="75"/>
      <c r="CYD89" s="75"/>
      <c r="CYE89" s="75"/>
      <c r="CYF89" s="75"/>
      <c r="CYG89" s="75"/>
      <c r="CYH89" s="75"/>
      <c r="CYI89" s="75"/>
      <c r="CYJ89" s="75"/>
      <c r="CYK89" s="75"/>
      <c r="CYL89" s="75"/>
      <c r="CYM89" s="75"/>
      <c r="CYN89" s="75"/>
      <c r="CYO89" s="75"/>
      <c r="CYP89" s="75"/>
      <c r="CYQ89" s="75"/>
      <c r="CYR89" s="75"/>
      <c r="CYS89" s="75"/>
      <c r="CYT89" s="75"/>
      <c r="CYU89" s="75"/>
      <c r="CYV89" s="75"/>
      <c r="CYW89" s="75"/>
      <c r="CYX89" s="75"/>
      <c r="CYY89" s="75"/>
      <c r="CYZ89" s="75"/>
      <c r="CZA89" s="75"/>
      <c r="CZB89" s="75"/>
      <c r="CZC89" s="75"/>
      <c r="CZD89" s="75"/>
      <c r="CZE89" s="75"/>
      <c r="CZF89" s="75"/>
      <c r="CZG89" s="75"/>
      <c r="CZH89" s="75"/>
      <c r="CZI89" s="75"/>
      <c r="CZJ89" s="75"/>
      <c r="CZK89" s="75"/>
      <c r="CZL89" s="75"/>
      <c r="CZM89" s="75"/>
      <c r="CZN89" s="75"/>
      <c r="CZO89" s="75"/>
      <c r="CZP89" s="75"/>
      <c r="CZQ89" s="75"/>
      <c r="CZR89" s="75"/>
      <c r="CZS89" s="75"/>
      <c r="CZT89" s="75"/>
      <c r="CZU89" s="75"/>
      <c r="CZV89" s="75"/>
      <c r="CZW89" s="75"/>
      <c r="CZX89" s="75"/>
      <c r="CZY89" s="75"/>
      <c r="CZZ89" s="75"/>
      <c r="DAA89" s="75"/>
      <c r="DAB89" s="75"/>
      <c r="DAC89" s="75"/>
      <c r="DAD89" s="75"/>
      <c r="DAE89" s="75"/>
      <c r="DAF89" s="75"/>
      <c r="DAG89" s="75"/>
      <c r="DAH89" s="75"/>
      <c r="DAI89" s="75"/>
      <c r="DAJ89" s="75"/>
      <c r="DAK89" s="75"/>
      <c r="DAL89" s="75"/>
      <c r="DAM89" s="75"/>
      <c r="DAN89" s="75"/>
      <c r="DAO89" s="75"/>
      <c r="DAP89" s="75"/>
      <c r="DAQ89" s="75"/>
      <c r="DAR89" s="75"/>
      <c r="DAS89" s="75"/>
      <c r="DAT89" s="75"/>
      <c r="DAU89" s="75"/>
      <c r="DAV89" s="75"/>
      <c r="DAW89" s="75"/>
      <c r="DAX89" s="75"/>
      <c r="DAY89" s="75"/>
      <c r="DAZ89" s="75"/>
      <c r="DBA89" s="75"/>
      <c r="DBB89" s="75"/>
      <c r="DBC89" s="75"/>
      <c r="DBD89" s="75"/>
      <c r="DBE89" s="75"/>
      <c r="DBF89" s="75"/>
      <c r="DBG89" s="75"/>
      <c r="DBH89" s="75"/>
      <c r="DBI89" s="75"/>
      <c r="DBJ89" s="75"/>
      <c r="DBK89" s="75"/>
      <c r="DBL89" s="75"/>
      <c r="DBM89" s="75"/>
      <c r="DBN89" s="75"/>
      <c r="DBO89" s="75"/>
      <c r="DBP89" s="75"/>
      <c r="DBQ89" s="75"/>
      <c r="DBR89" s="75"/>
      <c r="DBS89" s="75"/>
      <c r="DBT89" s="75"/>
      <c r="DBU89" s="75"/>
      <c r="DBV89" s="75"/>
      <c r="DBW89" s="75"/>
      <c r="DBX89" s="75"/>
      <c r="DBY89" s="75"/>
      <c r="DBZ89" s="75"/>
      <c r="DCA89" s="75"/>
      <c r="DCB89" s="75"/>
      <c r="DCC89" s="75"/>
      <c r="DCD89" s="75"/>
      <c r="DCE89" s="75"/>
      <c r="DCF89" s="75"/>
      <c r="DCG89" s="75"/>
      <c r="DCH89" s="75"/>
      <c r="DCI89" s="75"/>
      <c r="DCJ89" s="75"/>
      <c r="DCK89" s="75"/>
      <c r="DCL89" s="75"/>
      <c r="DCM89" s="75"/>
      <c r="DCN89" s="75"/>
      <c r="DCO89" s="75"/>
      <c r="DCP89" s="75"/>
      <c r="DCQ89" s="75"/>
      <c r="DCR89" s="75"/>
      <c r="DCS89" s="75"/>
      <c r="DCT89" s="75"/>
      <c r="DCU89" s="75"/>
      <c r="DCV89" s="75"/>
      <c r="DCW89" s="75"/>
      <c r="DCX89" s="75"/>
      <c r="DCY89" s="75"/>
      <c r="DCZ89" s="75"/>
      <c r="DDA89" s="75"/>
      <c r="DDB89" s="75"/>
      <c r="DDC89" s="75"/>
      <c r="DDD89" s="75"/>
      <c r="DDE89" s="75"/>
      <c r="DDF89" s="75"/>
      <c r="DDG89" s="75"/>
      <c r="DDH89" s="75"/>
      <c r="DDI89" s="75"/>
      <c r="DDJ89" s="75"/>
      <c r="DDK89" s="75"/>
      <c r="DDL89" s="75"/>
      <c r="DDM89" s="75"/>
      <c r="DDN89" s="75"/>
      <c r="DDO89" s="75"/>
      <c r="DDP89" s="75"/>
      <c r="DDQ89" s="75"/>
      <c r="DDR89" s="75"/>
      <c r="DDS89" s="75"/>
      <c r="DDT89" s="75"/>
      <c r="DDU89" s="75"/>
      <c r="DDV89" s="75"/>
      <c r="DDW89" s="75"/>
      <c r="DDX89" s="75"/>
      <c r="DDY89" s="75"/>
      <c r="DDZ89" s="75"/>
      <c r="DEA89" s="75"/>
      <c r="DEB89" s="75"/>
      <c r="DEC89" s="75"/>
      <c r="DED89" s="75"/>
      <c r="DEE89" s="75"/>
      <c r="DEF89" s="75"/>
      <c r="DEG89" s="75"/>
      <c r="DEH89" s="75"/>
      <c r="DEI89" s="75"/>
      <c r="DEJ89" s="75"/>
      <c r="DEK89" s="75"/>
      <c r="DEL89" s="75"/>
      <c r="DEM89" s="75"/>
      <c r="DEN89" s="75"/>
      <c r="DEO89" s="75"/>
      <c r="DEP89" s="75"/>
      <c r="DEQ89" s="75"/>
      <c r="DER89" s="75"/>
      <c r="DES89" s="75"/>
      <c r="DET89" s="75"/>
      <c r="DEU89" s="75"/>
      <c r="DEV89" s="75"/>
      <c r="DEW89" s="75"/>
      <c r="DEX89" s="75"/>
      <c r="DEY89" s="75"/>
      <c r="DEZ89" s="75"/>
      <c r="DFA89" s="75"/>
      <c r="DFB89" s="75"/>
      <c r="DFC89" s="75"/>
      <c r="DFD89" s="75"/>
      <c r="DFE89" s="75"/>
      <c r="DFF89" s="75"/>
      <c r="DFG89" s="75"/>
      <c r="DFH89" s="75"/>
      <c r="DFI89" s="75"/>
      <c r="DFJ89" s="75"/>
      <c r="DFK89" s="75"/>
      <c r="DFL89" s="75"/>
      <c r="DFM89" s="75"/>
      <c r="DFN89" s="75"/>
      <c r="DFO89" s="75"/>
      <c r="DFP89" s="75"/>
      <c r="DFQ89" s="75"/>
      <c r="DFR89" s="75"/>
      <c r="DFS89" s="75"/>
      <c r="DFT89" s="75"/>
      <c r="DFU89" s="75"/>
      <c r="DFV89" s="75"/>
      <c r="DFW89" s="75"/>
      <c r="DFX89" s="75"/>
      <c r="DFY89" s="75"/>
      <c r="DFZ89" s="75"/>
      <c r="DGA89" s="75"/>
      <c r="DGB89" s="75"/>
      <c r="DGC89" s="75"/>
      <c r="DGD89" s="75"/>
      <c r="DGE89" s="75"/>
      <c r="DGF89" s="75"/>
      <c r="DGG89" s="75"/>
      <c r="DGH89" s="75"/>
      <c r="DGI89" s="75"/>
      <c r="DGJ89" s="75"/>
      <c r="DGK89" s="75"/>
      <c r="DGL89" s="75"/>
      <c r="DGM89" s="75"/>
      <c r="DGN89" s="75"/>
      <c r="DGO89" s="75"/>
      <c r="DGP89" s="75"/>
      <c r="DGQ89" s="75"/>
      <c r="DGR89" s="75"/>
      <c r="DGS89" s="75"/>
      <c r="DGT89" s="75"/>
      <c r="DGU89" s="75"/>
      <c r="DGV89" s="75"/>
      <c r="DGW89" s="75"/>
      <c r="DGX89" s="75"/>
      <c r="DGY89" s="75"/>
      <c r="DGZ89" s="75"/>
      <c r="DHA89" s="75"/>
      <c r="DHB89" s="75"/>
      <c r="DHC89" s="75"/>
      <c r="DHD89" s="75"/>
      <c r="DHE89" s="75"/>
      <c r="DHF89" s="75"/>
      <c r="DHG89" s="75"/>
      <c r="DHH89" s="75"/>
      <c r="DHI89" s="75"/>
      <c r="DHJ89" s="75"/>
      <c r="DHK89" s="75"/>
      <c r="DHL89" s="75"/>
      <c r="DHM89" s="75"/>
      <c r="DHN89" s="75"/>
      <c r="DHO89" s="75"/>
      <c r="DHP89" s="75"/>
      <c r="DHQ89" s="75"/>
      <c r="DHR89" s="75"/>
      <c r="DHS89" s="75"/>
      <c r="DHT89" s="75"/>
      <c r="DHU89" s="75"/>
      <c r="DHV89" s="75"/>
      <c r="DHW89" s="75"/>
      <c r="DHX89" s="75"/>
      <c r="DHY89" s="75"/>
      <c r="DHZ89" s="75"/>
      <c r="DIA89" s="75"/>
      <c r="DIB89" s="75"/>
      <c r="DIC89" s="75"/>
      <c r="DID89" s="75"/>
      <c r="DIE89" s="75"/>
      <c r="DIF89" s="75"/>
      <c r="DIG89" s="75"/>
      <c r="DIH89" s="75"/>
      <c r="DII89" s="75"/>
      <c r="DIJ89" s="75"/>
      <c r="DIK89" s="75"/>
      <c r="DIL89" s="75"/>
      <c r="DIM89" s="75"/>
      <c r="DIN89" s="75"/>
      <c r="DIO89" s="75"/>
      <c r="DIP89" s="75"/>
      <c r="DIQ89" s="75"/>
      <c r="DIR89" s="75"/>
      <c r="DIS89" s="75"/>
      <c r="DIT89" s="75"/>
      <c r="DIU89" s="75"/>
      <c r="DIV89" s="75"/>
      <c r="DIW89" s="75"/>
      <c r="DIX89" s="75"/>
      <c r="DIY89" s="75"/>
      <c r="DIZ89" s="75"/>
      <c r="DJA89" s="75"/>
      <c r="DJB89" s="75"/>
      <c r="DJC89" s="75"/>
      <c r="DJD89" s="75"/>
      <c r="DJE89" s="75"/>
      <c r="DJF89" s="75"/>
      <c r="DJG89" s="75"/>
      <c r="DJH89" s="75"/>
      <c r="DJI89" s="75"/>
      <c r="DJJ89" s="75"/>
      <c r="DJK89" s="75"/>
      <c r="DJL89" s="75"/>
      <c r="DJM89" s="75"/>
      <c r="DJN89" s="75"/>
      <c r="DJO89" s="75"/>
      <c r="DJP89" s="75"/>
      <c r="DJQ89" s="75"/>
      <c r="DJR89" s="75"/>
      <c r="DJS89" s="75"/>
      <c r="DJT89" s="75"/>
      <c r="DJU89" s="75"/>
      <c r="DJV89" s="75"/>
      <c r="DJW89" s="75"/>
      <c r="DJX89" s="75"/>
      <c r="DJY89" s="75"/>
      <c r="DJZ89" s="75"/>
      <c r="DKA89" s="75"/>
      <c r="DKB89" s="75"/>
      <c r="DKC89" s="75"/>
      <c r="DKD89" s="75"/>
      <c r="DKE89" s="75"/>
      <c r="DKF89" s="75"/>
      <c r="DKG89" s="75"/>
      <c r="DKH89" s="75"/>
      <c r="DKI89" s="75"/>
      <c r="DKJ89" s="75"/>
      <c r="DKK89" s="75"/>
      <c r="DKL89" s="75"/>
      <c r="DKM89" s="75"/>
      <c r="DKN89" s="75"/>
      <c r="DKO89" s="75"/>
      <c r="DKP89" s="75"/>
      <c r="DKQ89" s="75"/>
      <c r="DKR89" s="75"/>
      <c r="DKS89" s="75"/>
      <c r="DKT89" s="75"/>
      <c r="DKU89" s="75"/>
      <c r="DKV89" s="75"/>
      <c r="DKW89" s="75"/>
      <c r="DKX89" s="75"/>
      <c r="DKY89" s="75"/>
      <c r="DKZ89" s="75"/>
      <c r="DLA89" s="75"/>
      <c r="DLB89" s="75"/>
      <c r="DLC89" s="75"/>
      <c r="DLD89" s="75"/>
      <c r="DLE89" s="75"/>
      <c r="DLF89" s="75"/>
      <c r="DLG89" s="75"/>
      <c r="DLH89" s="75"/>
      <c r="DLI89" s="75"/>
      <c r="DLJ89" s="75"/>
      <c r="DLK89" s="75"/>
      <c r="DLL89" s="75"/>
      <c r="DLM89" s="75"/>
      <c r="DLN89" s="75"/>
      <c r="DLO89" s="75"/>
      <c r="DLP89" s="75"/>
      <c r="DLQ89" s="75"/>
      <c r="DLR89" s="75"/>
      <c r="DLS89" s="75"/>
      <c r="DLT89" s="75"/>
      <c r="DLU89" s="75"/>
      <c r="DLV89" s="75"/>
      <c r="DLW89" s="75"/>
      <c r="DLX89" s="75"/>
      <c r="DLY89" s="75"/>
      <c r="DLZ89" s="75"/>
      <c r="DMA89" s="75"/>
      <c r="DMB89" s="75"/>
      <c r="DMC89" s="75"/>
      <c r="DMD89" s="75"/>
      <c r="DME89" s="75"/>
      <c r="DMF89" s="75"/>
      <c r="DMG89" s="75"/>
      <c r="DMH89" s="75"/>
      <c r="DMI89" s="75"/>
      <c r="DMJ89" s="75"/>
      <c r="DMK89" s="75"/>
      <c r="DML89" s="75"/>
      <c r="DMM89" s="75"/>
      <c r="DMN89" s="75"/>
      <c r="DMO89" s="75"/>
      <c r="DMP89" s="75"/>
      <c r="DMQ89" s="75"/>
      <c r="DMR89" s="75"/>
      <c r="DMS89" s="75"/>
      <c r="DMT89" s="75"/>
      <c r="DMU89" s="75"/>
      <c r="DMV89" s="75"/>
      <c r="DMW89" s="75"/>
      <c r="DMX89" s="75"/>
      <c r="DMY89" s="75"/>
      <c r="DMZ89" s="75"/>
      <c r="DNA89" s="75"/>
      <c r="DNB89" s="75"/>
      <c r="DNC89" s="75"/>
      <c r="DND89" s="75"/>
      <c r="DNE89" s="75"/>
      <c r="DNF89" s="75"/>
      <c r="DNG89" s="75"/>
      <c r="DNH89" s="75"/>
      <c r="DNI89" s="75"/>
      <c r="DNJ89" s="75"/>
      <c r="DNK89" s="75"/>
      <c r="DNL89" s="75"/>
      <c r="DNM89" s="75"/>
      <c r="DNN89" s="75"/>
      <c r="DNO89" s="75"/>
      <c r="DNP89" s="75"/>
      <c r="DNQ89" s="75"/>
      <c r="DNR89" s="75"/>
      <c r="DNS89" s="75"/>
      <c r="DNT89" s="75"/>
      <c r="DNU89" s="75"/>
      <c r="DNV89" s="75"/>
      <c r="DNW89" s="75"/>
      <c r="DNX89" s="75"/>
      <c r="DNY89" s="75"/>
      <c r="DNZ89" s="75"/>
      <c r="DOA89" s="75"/>
      <c r="DOB89" s="75"/>
      <c r="DOC89" s="75"/>
      <c r="DOD89" s="75"/>
      <c r="DOE89" s="75"/>
      <c r="DOF89" s="75"/>
      <c r="DOG89" s="75"/>
      <c r="DOH89" s="75"/>
      <c r="DOI89" s="75"/>
      <c r="DOJ89" s="75"/>
      <c r="DOK89" s="75"/>
      <c r="DOL89" s="75"/>
      <c r="DOM89" s="75"/>
      <c r="DON89" s="75"/>
      <c r="DOO89" s="75"/>
      <c r="DOP89" s="75"/>
      <c r="DOQ89" s="75"/>
      <c r="DOR89" s="75"/>
      <c r="DOS89" s="75"/>
      <c r="DOT89" s="75"/>
      <c r="DOU89" s="75"/>
      <c r="DOV89" s="75"/>
      <c r="DOW89" s="75"/>
      <c r="DOX89" s="75"/>
      <c r="DOY89" s="75"/>
      <c r="DOZ89" s="75"/>
      <c r="DPA89" s="75"/>
      <c r="DPB89" s="75"/>
      <c r="DPC89" s="75"/>
      <c r="DPD89" s="75"/>
      <c r="DPE89" s="75"/>
      <c r="DPF89" s="75"/>
      <c r="DPG89" s="75"/>
      <c r="DPH89" s="75"/>
      <c r="DPI89" s="75"/>
      <c r="DPJ89" s="75"/>
      <c r="DPK89" s="75"/>
      <c r="DPL89" s="75"/>
      <c r="DPM89" s="75"/>
      <c r="DPN89" s="75"/>
      <c r="DPO89" s="75"/>
      <c r="DPP89" s="75"/>
      <c r="DPQ89" s="75"/>
      <c r="DPR89" s="75"/>
      <c r="DPS89" s="75"/>
      <c r="DPT89" s="75"/>
      <c r="DPU89" s="75"/>
      <c r="DPV89" s="75"/>
      <c r="DPW89" s="75"/>
      <c r="DPX89" s="75"/>
      <c r="DPY89" s="75"/>
      <c r="DPZ89" s="75"/>
      <c r="DQA89" s="75"/>
      <c r="DQB89" s="75"/>
      <c r="DQC89" s="75"/>
      <c r="DQD89" s="75"/>
      <c r="DQE89" s="75"/>
      <c r="DQF89" s="75"/>
      <c r="DQG89" s="75"/>
      <c r="DQH89" s="75"/>
      <c r="DQI89" s="75"/>
      <c r="DQJ89" s="75"/>
      <c r="DQK89" s="75"/>
      <c r="DQL89" s="75"/>
      <c r="DQM89" s="75"/>
      <c r="DQN89" s="75"/>
      <c r="DQO89" s="75"/>
      <c r="DQP89" s="75"/>
      <c r="DQQ89" s="75"/>
      <c r="DQR89" s="75"/>
      <c r="DQS89" s="75"/>
      <c r="DQT89" s="75"/>
      <c r="DQU89" s="75"/>
      <c r="DQV89" s="75"/>
      <c r="DQW89" s="75"/>
      <c r="DQX89" s="75"/>
      <c r="DQY89" s="75"/>
      <c r="DQZ89" s="75"/>
      <c r="DRA89" s="75"/>
      <c r="DRB89" s="75"/>
      <c r="DRC89" s="75"/>
      <c r="DRD89" s="75"/>
      <c r="DRE89" s="75"/>
      <c r="DRF89" s="75"/>
      <c r="DRG89" s="75"/>
      <c r="DRH89" s="75"/>
      <c r="DRI89" s="75"/>
      <c r="DRJ89" s="75"/>
      <c r="DRK89" s="75"/>
      <c r="DRL89" s="75"/>
      <c r="DRM89" s="75"/>
      <c r="DRN89" s="75"/>
      <c r="DRO89" s="75"/>
      <c r="DRP89" s="75"/>
      <c r="DRQ89" s="75"/>
      <c r="DRR89" s="75"/>
      <c r="DRS89" s="75"/>
      <c r="DRT89" s="75"/>
      <c r="DRU89" s="75"/>
      <c r="DRV89" s="75"/>
      <c r="DRW89" s="75"/>
      <c r="DRX89" s="75"/>
      <c r="DRY89" s="75"/>
      <c r="DRZ89" s="75"/>
      <c r="DSA89" s="75"/>
      <c r="DSB89" s="75"/>
      <c r="DSC89" s="75"/>
      <c r="DSD89" s="75"/>
      <c r="DSE89" s="75"/>
      <c r="DSF89" s="75"/>
      <c r="DSG89" s="75"/>
      <c r="DSH89" s="75"/>
      <c r="DSI89" s="75"/>
      <c r="DSJ89" s="75"/>
      <c r="DSK89" s="75"/>
      <c r="DSL89" s="75"/>
      <c r="DSM89" s="75"/>
      <c r="DSN89" s="75"/>
      <c r="DSO89" s="75"/>
      <c r="DSP89" s="75"/>
      <c r="DSQ89" s="75"/>
      <c r="DSR89" s="75"/>
      <c r="DSS89" s="75"/>
      <c r="DST89" s="75"/>
      <c r="DSU89" s="75"/>
      <c r="DSV89" s="75"/>
      <c r="DSW89" s="75"/>
      <c r="DSX89" s="75"/>
      <c r="DSY89" s="75"/>
      <c r="DSZ89" s="75"/>
      <c r="DTA89" s="75"/>
      <c r="DTB89" s="75"/>
      <c r="DTC89" s="75"/>
      <c r="DTD89" s="75"/>
      <c r="DTE89" s="75"/>
      <c r="DTF89" s="75"/>
      <c r="DTG89" s="75"/>
      <c r="DTH89" s="75"/>
      <c r="DTI89" s="75"/>
      <c r="DTJ89" s="75"/>
      <c r="DTK89" s="75"/>
      <c r="DTL89" s="75"/>
      <c r="DTM89" s="75"/>
      <c r="DTN89" s="75"/>
      <c r="DTO89" s="75"/>
      <c r="DTP89" s="75"/>
      <c r="DTQ89" s="75"/>
      <c r="DTR89" s="75"/>
      <c r="DTS89" s="75"/>
      <c r="DTT89" s="75"/>
      <c r="DTU89" s="75"/>
      <c r="DTV89" s="75"/>
      <c r="DTW89" s="75"/>
      <c r="DTX89" s="75"/>
      <c r="DTY89" s="75"/>
      <c r="DTZ89" s="75"/>
      <c r="DUA89" s="75"/>
      <c r="DUB89" s="75"/>
      <c r="DUC89" s="75"/>
      <c r="DUD89" s="75"/>
      <c r="DUE89" s="75"/>
      <c r="DUF89" s="75"/>
      <c r="DUG89" s="75"/>
      <c r="DUH89" s="75"/>
      <c r="DUI89" s="75"/>
      <c r="DUJ89" s="75"/>
      <c r="DUK89" s="75"/>
      <c r="DUL89" s="75"/>
      <c r="DUM89" s="75"/>
      <c r="DUN89" s="75"/>
      <c r="DUO89" s="75"/>
      <c r="DUP89" s="75"/>
      <c r="DUQ89" s="75"/>
      <c r="DUR89" s="75"/>
      <c r="DUS89" s="75"/>
      <c r="DUT89" s="75"/>
      <c r="DUU89" s="75"/>
      <c r="DUV89" s="75"/>
      <c r="DUW89" s="75"/>
      <c r="DUX89" s="75"/>
      <c r="DUY89" s="75"/>
      <c r="DUZ89" s="75"/>
      <c r="DVA89" s="75"/>
      <c r="DVB89" s="75"/>
      <c r="DVC89" s="75"/>
      <c r="DVD89" s="75"/>
      <c r="DVE89" s="75"/>
      <c r="DVF89" s="75"/>
      <c r="DVG89" s="75"/>
      <c r="DVH89" s="75"/>
      <c r="DVI89" s="75"/>
      <c r="DVJ89" s="75"/>
      <c r="DVK89" s="75"/>
      <c r="DVL89" s="75"/>
      <c r="DVM89" s="75"/>
      <c r="DVN89" s="75"/>
      <c r="DVO89" s="75"/>
      <c r="DVP89" s="75"/>
      <c r="DVQ89" s="75"/>
      <c r="DVR89" s="75"/>
      <c r="DVS89" s="75"/>
      <c r="DVT89" s="75"/>
      <c r="DVU89" s="75"/>
      <c r="DVV89" s="75"/>
      <c r="DVW89" s="75"/>
      <c r="DVX89" s="75"/>
      <c r="DVY89" s="75"/>
      <c r="DVZ89" s="75"/>
      <c r="DWA89" s="75"/>
      <c r="DWB89" s="75"/>
      <c r="DWC89" s="75"/>
      <c r="DWD89" s="75"/>
      <c r="DWE89" s="75"/>
      <c r="DWF89" s="75"/>
      <c r="DWG89" s="75"/>
      <c r="DWH89" s="75"/>
      <c r="DWI89" s="75"/>
      <c r="DWJ89" s="75"/>
      <c r="DWK89" s="75"/>
      <c r="DWL89" s="75"/>
      <c r="DWM89" s="75"/>
      <c r="DWN89" s="75"/>
      <c r="DWO89" s="75"/>
      <c r="DWP89" s="75"/>
      <c r="DWQ89" s="75"/>
      <c r="DWR89" s="75"/>
      <c r="DWS89" s="75"/>
      <c r="DWT89" s="75"/>
      <c r="DWU89" s="75"/>
      <c r="DWV89" s="75"/>
      <c r="DWW89" s="75"/>
      <c r="DWX89" s="75"/>
      <c r="DWY89" s="75"/>
      <c r="DWZ89" s="75"/>
      <c r="DXA89" s="75"/>
      <c r="DXB89" s="75"/>
      <c r="DXC89" s="75"/>
      <c r="DXD89" s="75"/>
      <c r="DXE89" s="75"/>
      <c r="DXF89" s="75"/>
      <c r="DXG89" s="75"/>
      <c r="DXH89" s="75"/>
      <c r="DXI89" s="75"/>
      <c r="DXJ89" s="75"/>
      <c r="DXK89" s="75"/>
      <c r="DXL89" s="75"/>
      <c r="DXM89" s="75"/>
      <c r="DXN89" s="75"/>
      <c r="DXO89" s="75"/>
      <c r="DXP89" s="75"/>
      <c r="DXQ89" s="75"/>
      <c r="DXR89" s="75"/>
      <c r="DXS89" s="75"/>
      <c r="DXT89" s="75"/>
      <c r="DXU89" s="75"/>
      <c r="DXV89" s="75"/>
      <c r="DXW89" s="75"/>
      <c r="DXX89" s="75"/>
      <c r="DXY89" s="75"/>
      <c r="DXZ89" s="75"/>
      <c r="DYA89" s="75"/>
      <c r="DYB89" s="75"/>
      <c r="DYC89" s="75"/>
      <c r="DYD89" s="75"/>
      <c r="DYE89" s="75"/>
      <c r="DYF89" s="75"/>
      <c r="DYG89" s="75"/>
      <c r="DYH89" s="75"/>
      <c r="DYI89" s="75"/>
      <c r="DYJ89" s="75"/>
      <c r="DYK89" s="75"/>
      <c r="DYL89" s="75"/>
      <c r="DYM89" s="75"/>
      <c r="DYN89" s="75"/>
      <c r="DYO89" s="75"/>
      <c r="DYP89" s="75"/>
      <c r="DYQ89" s="75"/>
      <c r="DYR89" s="75"/>
      <c r="DYS89" s="75"/>
      <c r="DYT89" s="75"/>
      <c r="DYU89" s="75"/>
      <c r="DYV89" s="75"/>
      <c r="DYW89" s="75"/>
      <c r="DYX89" s="75"/>
      <c r="DYY89" s="75"/>
      <c r="DYZ89" s="75"/>
      <c r="DZA89" s="75"/>
      <c r="DZB89" s="75"/>
      <c r="DZC89" s="75"/>
      <c r="DZD89" s="75"/>
      <c r="DZE89" s="75"/>
      <c r="DZF89" s="75"/>
      <c r="DZG89" s="75"/>
      <c r="DZH89" s="75"/>
      <c r="DZI89" s="75"/>
      <c r="DZJ89" s="75"/>
      <c r="DZK89" s="75"/>
      <c r="DZL89" s="75"/>
      <c r="DZM89" s="75"/>
      <c r="DZN89" s="75"/>
      <c r="DZO89" s="75"/>
      <c r="DZP89" s="75"/>
      <c r="DZQ89" s="75"/>
      <c r="DZR89" s="75"/>
      <c r="DZS89" s="75"/>
      <c r="DZT89" s="75"/>
      <c r="DZU89" s="75"/>
      <c r="DZV89" s="75"/>
      <c r="DZW89" s="75"/>
      <c r="DZX89" s="75"/>
      <c r="DZY89" s="75"/>
      <c r="DZZ89" s="75"/>
      <c r="EAA89" s="75"/>
      <c r="EAB89" s="75"/>
      <c r="EAC89" s="75"/>
      <c r="EAD89" s="75"/>
      <c r="EAE89" s="75"/>
      <c r="EAF89" s="75"/>
      <c r="EAG89" s="75"/>
      <c r="EAH89" s="75"/>
      <c r="EAI89" s="75"/>
      <c r="EAJ89" s="75"/>
      <c r="EAK89" s="75"/>
      <c r="EAL89" s="75"/>
      <c r="EAM89" s="75"/>
      <c r="EAN89" s="75"/>
      <c r="EAO89" s="75"/>
      <c r="EAP89" s="75"/>
      <c r="EAQ89" s="75"/>
      <c r="EAR89" s="75"/>
      <c r="EAS89" s="75"/>
      <c r="EAT89" s="75"/>
      <c r="EAU89" s="75"/>
      <c r="EAV89" s="75"/>
      <c r="EAW89" s="75"/>
      <c r="EAX89" s="75"/>
      <c r="EAY89" s="75"/>
      <c r="EAZ89" s="75"/>
      <c r="EBA89" s="75"/>
      <c r="EBB89" s="75"/>
      <c r="EBC89" s="75"/>
      <c r="EBD89" s="75"/>
      <c r="EBE89" s="75"/>
      <c r="EBF89" s="75"/>
      <c r="EBG89" s="75"/>
      <c r="EBH89" s="75"/>
      <c r="EBI89" s="75"/>
      <c r="EBJ89" s="75"/>
      <c r="EBK89" s="75"/>
      <c r="EBL89" s="75"/>
      <c r="EBM89" s="75"/>
      <c r="EBN89" s="75"/>
      <c r="EBO89" s="75"/>
      <c r="EBP89" s="75"/>
      <c r="EBQ89" s="75"/>
      <c r="EBR89" s="75"/>
      <c r="EBS89" s="75"/>
      <c r="EBT89" s="75"/>
      <c r="EBU89" s="75"/>
      <c r="EBV89" s="75"/>
      <c r="EBW89" s="75"/>
      <c r="EBX89" s="75"/>
      <c r="EBY89" s="75"/>
      <c r="EBZ89" s="75"/>
      <c r="ECA89" s="75"/>
      <c r="ECB89" s="75"/>
      <c r="ECC89" s="75"/>
      <c r="ECD89" s="75"/>
      <c r="ECE89" s="75"/>
      <c r="ECF89" s="75"/>
      <c r="ECG89" s="75"/>
      <c r="ECH89" s="75"/>
      <c r="ECI89" s="75"/>
      <c r="ECJ89" s="75"/>
      <c r="ECK89" s="75"/>
      <c r="ECL89" s="75"/>
      <c r="ECM89" s="75"/>
      <c r="ECN89" s="75"/>
      <c r="ECO89" s="75"/>
      <c r="ECP89" s="75"/>
      <c r="ECQ89" s="75"/>
      <c r="ECR89" s="75"/>
      <c r="ECS89" s="75"/>
      <c r="ECT89" s="75"/>
      <c r="ECU89" s="75"/>
      <c r="ECV89" s="75"/>
      <c r="ECW89" s="75"/>
      <c r="ECX89" s="75"/>
      <c r="ECY89" s="75"/>
      <c r="ECZ89" s="75"/>
      <c r="EDA89" s="75"/>
      <c r="EDB89" s="75"/>
      <c r="EDC89" s="75"/>
      <c r="EDD89" s="75"/>
      <c r="EDE89" s="75"/>
      <c r="EDF89" s="75"/>
      <c r="EDG89" s="75"/>
      <c r="EDH89" s="75"/>
      <c r="EDI89" s="75"/>
      <c r="EDJ89" s="75"/>
      <c r="EDK89" s="75"/>
      <c r="EDL89" s="75"/>
      <c r="EDM89" s="75"/>
      <c r="EDN89" s="75"/>
      <c r="EDO89" s="75"/>
      <c r="EDP89" s="75"/>
      <c r="EDQ89" s="75"/>
      <c r="EDR89" s="75"/>
      <c r="EDS89" s="75"/>
      <c r="EDT89" s="75"/>
      <c r="EDU89" s="75"/>
      <c r="EDV89" s="75"/>
      <c r="EDW89" s="75"/>
      <c r="EDX89" s="75"/>
      <c r="EDY89" s="75"/>
      <c r="EDZ89" s="75"/>
      <c r="EEA89" s="75"/>
      <c r="EEB89" s="75"/>
      <c r="EEC89" s="75"/>
      <c r="EED89" s="75"/>
      <c r="EEE89" s="75"/>
      <c r="EEF89" s="75"/>
      <c r="EEG89" s="75"/>
      <c r="EEH89" s="75"/>
      <c r="EEI89" s="75"/>
      <c r="EEJ89" s="75"/>
      <c r="EEK89" s="75"/>
      <c r="EEL89" s="75"/>
      <c r="EEM89" s="75"/>
      <c r="EEN89" s="75"/>
      <c r="EEO89" s="75"/>
      <c r="EEP89" s="75"/>
      <c r="EEQ89" s="75"/>
      <c r="EER89" s="75"/>
      <c r="EES89" s="75"/>
      <c r="EET89" s="75"/>
      <c r="EEU89" s="75"/>
      <c r="EEV89" s="75"/>
      <c r="EEW89" s="75"/>
      <c r="EEX89" s="75"/>
      <c r="EEY89" s="75"/>
      <c r="EEZ89" s="75"/>
      <c r="EFA89" s="75"/>
      <c r="EFB89" s="75"/>
      <c r="EFC89" s="75"/>
      <c r="EFD89" s="75"/>
      <c r="EFE89" s="75"/>
      <c r="EFF89" s="75"/>
      <c r="EFG89" s="75"/>
      <c r="EFH89" s="75"/>
      <c r="EFI89" s="75"/>
      <c r="EFJ89" s="75"/>
      <c r="EFK89" s="75"/>
      <c r="EFL89" s="75"/>
      <c r="EFM89" s="75"/>
      <c r="EFN89" s="75"/>
      <c r="EFO89" s="75"/>
      <c r="EFP89" s="75"/>
      <c r="EFQ89" s="75"/>
      <c r="EFR89" s="75"/>
      <c r="EFS89" s="75"/>
      <c r="EFT89" s="75"/>
      <c r="EFU89" s="75"/>
      <c r="EFV89" s="75"/>
      <c r="EFW89" s="75"/>
      <c r="EFX89" s="75"/>
      <c r="EFY89" s="75"/>
      <c r="EFZ89" s="75"/>
      <c r="EGA89" s="75"/>
      <c r="EGB89" s="75"/>
      <c r="EGC89" s="75"/>
      <c r="EGD89" s="75"/>
      <c r="EGE89" s="75"/>
      <c r="EGF89" s="75"/>
      <c r="EGG89" s="75"/>
      <c r="EGH89" s="75"/>
      <c r="EGI89" s="75"/>
      <c r="EGJ89" s="75"/>
      <c r="EGK89" s="75"/>
      <c r="EGL89" s="75"/>
      <c r="EGM89" s="75"/>
      <c r="EGN89" s="75"/>
      <c r="EGO89" s="75"/>
      <c r="EGP89" s="75"/>
      <c r="EGQ89" s="75"/>
      <c r="EGR89" s="75"/>
      <c r="EGS89" s="75"/>
      <c r="EGT89" s="75"/>
      <c r="EGU89" s="75"/>
      <c r="EGV89" s="75"/>
      <c r="EGW89" s="75"/>
      <c r="EGX89" s="75"/>
      <c r="EGY89" s="75"/>
      <c r="EGZ89" s="75"/>
      <c r="EHA89" s="75"/>
      <c r="EHB89" s="75"/>
      <c r="EHC89" s="75"/>
      <c r="EHD89" s="75"/>
      <c r="EHE89" s="75"/>
      <c r="EHF89" s="75"/>
      <c r="EHG89" s="75"/>
      <c r="EHH89" s="75"/>
      <c r="EHI89" s="75"/>
      <c r="EHJ89" s="75"/>
      <c r="EHK89" s="75"/>
      <c r="EHL89" s="75"/>
      <c r="EHM89" s="75"/>
      <c r="EHN89" s="75"/>
      <c r="EHO89" s="75"/>
      <c r="EHP89" s="75"/>
      <c r="EHQ89" s="75"/>
      <c r="EHR89" s="75"/>
      <c r="EHS89" s="75"/>
      <c r="EHT89" s="75"/>
      <c r="EHU89" s="75"/>
      <c r="EHV89" s="75"/>
      <c r="EHW89" s="75"/>
      <c r="EHX89" s="75"/>
      <c r="EHY89" s="75"/>
      <c r="EHZ89" s="75"/>
      <c r="EIA89" s="75"/>
      <c r="EIB89" s="75"/>
      <c r="EIC89" s="75"/>
      <c r="EID89" s="75"/>
      <c r="EIE89" s="75"/>
      <c r="EIF89" s="75"/>
      <c r="EIG89" s="75"/>
      <c r="EIH89" s="75"/>
      <c r="EII89" s="75"/>
      <c r="EIJ89" s="75"/>
      <c r="EIK89" s="75"/>
      <c r="EIL89" s="75"/>
      <c r="EIM89" s="75"/>
      <c r="EIN89" s="75"/>
      <c r="EIO89" s="75"/>
      <c r="EIP89" s="75"/>
      <c r="EIQ89" s="75"/>
      <c r="EIR89" s="75"/>
      <c r="EIS89" s="75"/>
      <c r="EIT89" s="75"/>
      <c r="EIU89" s="75"/>
      <c r="EIV89" s="75"/>
      <c r="EIW89" s="75"/>
      <c r="EIX89" s="75"/>
      <c r="EIY89" s="75"/>
      <c r="EIZ89" s="75"/>
      <c r="EJA89" s="75"/>
      <c r="EJB89" s="75"/>
      <c r="EJC89" s="75"/>
      <c r="EJD89" s="75"/>
      <c r="EJE89" s="75"/>
      <c r="EJF89" s="75"/>
      <c r="EJG89" s="75"/>
      <c r="EJH89" s="75"/>
      <c r="EJI89" s="75"/>
      <c r="EJJ89" s="75"/>
      <c r="EJK89" s="75"/>
      <c r="EJL89" s="75"/>
      <c r="EJM89" s="75"/>
      <c r="EJN89" s="75"/>
      <c r="EJO89" s="75"/>
      <c r="EJP89" s="75"/>
      <c r="EJQ89" s="75"/>
      <c r="EJR89" s="75"/>
      <c r="EJS89" s="75"/>
      <c r="EJT89" s="75"/>
      <c r="EJU89" s="75"/>
      <c r="EJV89" s="75"/>
      <c r="EJW89" s="75"/>
      <c r="EJX89" s="75"/>
      <c r="EJY89" s="75"/>
      <c r="EJZ89" s="75"/>
      <c r="EKA89" s="75"/>
      <c r="EKB89" s="75"/>
      <c r="EKC89" s="75"/>
      <c r="EKD89" s="75"/>
      <c r="EKE89" s="75"/>
      <c r="EKF89" s="75"/>
      <c r="EKG89" s="75"/>
      <c r="EKH89" s="75"/>
      <c r="EKI89" s="75"/>
      <c r="EKJ89" s="75"/>
      <c r="EKK89" s="75"/>
      <c r="EKL89" s="75"/>
      <c r="EKM89" s="75"/>
      <c r="EKN89" s="75"/>
      <c r="EKO89" s="75"/>
      <c r="EKP89" s="75"/>
      <c r="EKQ89" s="75"/>
      <c r="EKR89" s="75"/>
      <c r="EKS89" s="75"/>
      <c r="EKT89" s="75"/>
      <c r="EKU89" s="75"/>
      <c r="EKV89" s="75"/>
      <c r="EKW89" s="75"/>
      <c r="EKX89" s="75"/>
      <c r="EKY89" s="75"/>
      <c r="EKZ89" s="75"/>
      <c r="ELA89" s="75"/>
      <c r="ELB89" s="75"/>
      <c r="ELC89" s="75"/>
      <c r="ELD89" s="75"/>
      <c r="ELE89" s="75"/>
      <c r="ELF89" s="75"/>
      <c r="ELG89" s="75"/>
      <c r="ELH89" s="75"/>
      <c r="ELI89" s="75"/>
      <c r="ELJ89" s="75"/>
      <c r="ELK89" s="75"/>
      <c r="ELL89" s="75"/>
      <c r="ELM89" s="75"/>
      <c r="ELN89" s="75"/>
      <c r="ELO89" s="75"/>
      <c r="ELP89" s="75"/>
      <c r="ELQ89" s="75"/>
      <c r="ELR89" s="75"/>
      <c r="ELS89" s="75"/>
      <c r="ELT89" s="75"/>
      <c r="ELU89" s="75"/>
      <c r="ELV89" s="75"/>
      <c r="ELW89" s="75"/>
      <c r="ELX89" s="75"/>
      <c r="ELY89" s="75"/>
      <c r="ELZ89" s="75"/>
      <c r="EMA89" s="75"/>
      <c r="EMB89" s="75"/>
      <c r="EMC89" s="75"/>
      <c r="EMD89" s="75"/>
      <c r="EME89" s="75"/>
      <c r="EMF89" s="75"/>
      <c r="EMG89" s="75"/>
      <c r="EMH89" s="75"/>
      <c r="EMI89" s="75"/>
      <c r="EMJ89" s="75"/>
      <c r="EMK89" s="75"/>
      <c r="EML89" s="75"/>
      <c r="EMM89" s="75"/>
      <c r="EMN89" s="75"/>
      <c r="EMO89" s="75"/>
      <c r="EMP89" s="75"/>
      <c r="EMQ89" s="75"/>
      <c r="EMR89" s="75"/>
      <c r="EMS89" s="75"/>
      <c r="EMT89" s="75"/>
      <c r="EMU89" s="75"/>
      <c r="EMV89" s="75"/>
      <c r="EMW89" s="75"/>
      <c r="EMX89" s="75"/>
      <c r="EMY89" s="75"/>
      <c r="EMZ89" s="75"/>
      <c r="ENA89" s="75"/>
      <c r="ENB89" s="75"/>
      <c r="ENC89" s="75"/>
      <c r="END89" s="75"/>
      <c r="ENE89" s="75"/>
      <c r="ENF89" s="75"/>
      <c r="ENG89" s="75"/>
      <c r="ENH89" s="75"/>
      <c r="ENI89" s="75"/>
      <c r="ENJ89" s="75"/>
      <c r="ENK89" s="75"/>
      <c r="ENL89" s="75"/>
      <c r="ENM89" s="75"/>
      <c r="ENN89" s="75"/>
      <c r="ENO89" s="75"/>
      <c r="ENP89" s="75"/>
      <c r="ENQ89" s="75"/>
      <c r="ENR89" s="75"/>
      <c r="ENS89" s="75"/>
      <c r="ENT89" s="75"/>
      <c r="ENU89" s="75"/>
      <c r="ENV89" s="75"/>
      <c r="ENW89" s="75"/>
      <c r="ENX89" s="75"/>
      <c r="ENY89" s="75"/>
      <c r="ENZ89" s="75"/>
      <c r="EOA89" s="75"/>
      <c r="EOB89" s="75"/>
      <c r="EOC89" s="75"/>
      <c r="EOD89" s="75"/>
      <c r="EOE89" s="75"/>
      <c r="EOF89" s="75"/>
      <c r="EOG89" s="75"/>
      <c r="EOH89" s="75"/>
      <c r="EOI89" s="75"/>
      <c r="EOJ89" s="75"/>
      <c r="EOK89" s="75"/>
      <c r="EOL89" s="75"/>
      <c r="EOM89" s="75"/>
      <c r="EON89" s="75"/>
      <c r="EOO89" s="75"/>
      <c r="EOP89" s="75"/>
      <c r="EOQ89" s="75"/>
      <c r="EOR89" s="75"/>
      <c r="EOS89" s="75"/>
      <c r="EOT89" s="75"/>
      <c r="EOU89" s="75"/>
      <c r="EOV89" s="75"/>
      <c r="EOW89" s="75"/>
      <c r="EOX89" s="75"/>
      <c r="EOY89" s="75"/>
      <c r="EOZ89" s="75"/>
      <c r="EPA89" s="75"/>
      <c r="EPB89" s="75"/>
      <c r="EPC89" s="75"/>
      <c r="EPD89" s="75"/>
      <c r="EPE89" s="75"/>
      <c r="EPF89" s="75"/>
      <c r="EPG89" s="75"/>
      <c r="EPH89" s="75"/>
      <c r="EPI89" s="75"/>
      <c r="EPJ89" s="75"/>
      <c r="EPK89" s="75"/>
      <c r="EPL89" s="75"/>
      <c r="EPM89" s="75"/>
      <c r="EPN89" s="75"/>
      <c r="EPO89" s="75"/>
      <c r="EPP89" s="75"/>
      <c r="EPQ89" s="75"/>
      <c r="EPR89" s="75"/>
      <c r="EPS89" s="75"/>
      <c r="EPT89" s="75"/>
      <c r="EPU89" s="75"/>
      <c r="EPV89" s="75"/>
      <c r="EPW89" s="75"/>
      <c r="EPX89" s="75"/>
      <c r="EPY89" s="75"/>
      <c r="EPZ89" s="75"/>
      <c r="EQA89" s="75"/>
      <c r="EQB89" s="75"/>
      <c r="EQC89" s="75"/>
      <c r="EQD89" s="75"/>
      <c r="EQE89" s="75"/>
      <c r="EQF89" s="75"/>
      <c r="EQG89" s="75"/>
      <c r="EQH89" s="75"/>
      <c r="EQI89" s="75"/>
      <c r="EQJ89" s="75"/>
      <c r="EQK89" s="75"/>
      <c r="EQL89" s="75"/>
      <c r="EQM89" s="75"/>
      <c r="EQN89" s="75"/>
      <c r="EQO89" s="75"/>
      <c r="EQP89" s="75"/>
      <c r="EQQ89" s="75"/>
      <c r="EQR89" s="75"/>
      <c r="EQS89" s="75"/>
      <c r="EQT89" s="75"/>
      <c r="EQU89" s="75"/>
      <c r="EQV89" s="75"/>
      <c r="EQW89" s="75"/>
      <c r="EQX89" s="75"/>
      <c r="EQY89" s="75"/>
      <c r="EQZ89" s="75"/>
      <c r="ERA89" s="75"/>
      <c r="ERB89" s="75"/>
      <c r="ERC89" s="75"/>
      <c r="ERD89" s="75"/>
      <c r="ERE89" s="75"/>
      <c r="ERF89" s="75"/>
      <c r="ERG89" s="75"/>
      <c r="ERH89" s="75"/>
      <c r="ERI89" s="75"/>
      <c r="ERJ89" s="75"/>
      <c r="ERK89" s="75"/>
      <c r="ERL89" s="75"/>
      <c r="ERM89" s="75"/>
      <c r="ERN89" s="75"/>
      <c r="ERO89" s="75"/>
      <c r="ERP89" s="75"/>
      <c r="ERQ89" s="75"/>
      <c r="ERR89" s="75"/>
      <c r="ERS89" s="75"/>
      <c r="ERT89" s="75"/>
      <c r="ERU89" s="75"/>
      <c r="ERV89" s="75"/>
      <c r="ERW89" s="75"/>
      <c r="ERX89" s="75"/>
      <c r="ERY89" s="75"/>
      <c r="ERZ89" s="75"/>
      <c r="ESA89" s="75"/>
      <c r="ESB89" s="75"/>
      <c r="ESC89" s="75"/>
      <c r="ESD89" s="75"/>
      <c r="ESE89" s="75"/>
      <c r="ESF89" s="75"/>
      <c r="ESG89" s="75"/>
      <c r="ESH89" s="75"/>
      <c r="ESI89" s="75"/>
      <c r="ESJ89" s="75"/>
      <c r="ESK89" s="75"/>
      <c r="ESL89" s="75"/>
      <c r="ESM89" s="75"/>
      <c r="ESN89" s="75"/>
      <c r="ESO89" s="75"/>
      <c r="ESP89" s="75"/>
      <c r="ESQ89" s="75"/>
      <c r="ESR89" s="75"/>
      <c r="ESS89" s="75"/>
      <c r="EST89" s="75"/>
      <c r="ESU89" s="75"/>
      <c r="ESV89" s="75"/>
      <c r="ESW89" s="75"/>
      <c r="ESX89" s="75"/>
      <c r="ESY89" s="75"/>
      <c r="ESZ89" s="75"/>
      <c r="ETA89" s="75"/>
      <c r="ETB89" s="75"/>
      <c r="ETC89" s="75"/>
      <c r="ETD89" s="75"/>
      <c r="ETE89" s="75"/>
      <c r="ETF89" s="75"/>
      <c r="ETG89" s="75"/>
      <c r="ETH89" s="75"/>
      <c r="ETI89" s="75"/>
      <c r="ETJ89" s="75"/>
      <c r="ETK89" s="75"/>
      <c r="ETL89" s="75"/>
      <c r="ETM89" s="75"/>
      <c r="ETN89" s="75"/>
      <c r="ETO89" s="75"/>
      <c r="ETP89" s="75"/>
      <c r="ETQ89" s="75"/>
      <c r="ETR89" s="75"/>
      <c r="ETS89" s="75"/>
      <c r="ETT89" s="75"/>
      <c r="ETU89" s="75"/>
      <c r="ETV89" s="75"/>
      <c r="ETW89" s="75"/>
      <c r="ETX89" s="75"/>
      <c r="ETY89" s="75"/>
      <c r="ETZ89" s="75"/>
      <c r="EUA89" s="75"/>
      <c r="EUB89" s="75"/>
      <c r="EUC89" s="75"/>
      <c r="EUD89" s="75"/>
      <c r="EUE89" s="75"/>
      <c r="EUF89" s="75"/>
      <c r="EUG89" s="75"/>
      <c r="EUH89" s="75"/>
      <c r="EUI89" s="75"/>
      <c r="EUJ89" s="75"/>
      <c r="EUK89" s="75"/>
      <c r="EUL89" s="75"/>
      <c r="EUM89" s="75"/>
      <c r="EUN89" s="75"/>
      <c r="EUO89" s="75"/>
      <c r="EUP89" s="75"/>
      <c r="EUQ89" s="75"/>
      <c r="EUR89" s="75"/>
      <c r="EUS89" s="75"/>
      <c r="EUT89" s="75"/>
      <c r="EUU89" s="75"/>
      <c r="EUV89" s="75"/>
      <c r="EUW89" s="75"/>
      <c r="EUX89" s="75"/>
      <c r="EUY89" s="75"/>
      <c r="EUZ89" s="75"/>
      <c r="EVA89" s="75"/>
      <c r="EVB89" s="75"/>
      <c r="EVC89" s="75"/>
      <c r="EVD89" s="75"/>
      <c r="EVE89" s="75"/>
      <c r="EVF89" s="75"/>
      <c r="EVG89" s="75"/>
      <c r="EVH89" s="75"/>
      <c r="EVI89" s="75"/>
      <c r="EVJ89" s="75"/>
      <c r="EVK89" s="75"/>
      <c r="EVL89" s="75"/>
      <c r="EVM89" s="75"/>
      <c r="EVN89" s="75"/>
      <c r="EVO89" s="75"/>
      <c r="EVP89" s="75"/>
      <c r="EVQ89" s="75"/>
      <c r="EVR89" s="75"/>
      <c r="EVS89" s="75"/>
      <c r="EVT89" s="75"/>
      <c r="EVU89" s="75"/>
      <c r="EVV89" s="75"/>
      <c r="EVW89" s="75"/>
      <c r="EVX89" s="75"/>
      <c r="EVY89" s="75"/>
      <c r="EVZ89" s="75"/>
      <c r="EWA89" s="75"/>
      <c r="EWB89" s="75"/>
      <c r="EWC89" s="75"/>
      <c r="EWD89" s="75"/>
      <c r="EWE89" s="75"/>
      <c r="EWF89" s="75"/>
      <c r="EWG89" s="75"/>
      <c r="EWH89" s="75"/>
      <c r="EWI89" s="75"/>
      <c r="EWJ89" s="75"/>
      <c r="EWK89" s="75"/>
      <c r="EWL89" s="75"/>
      <c r="EWM89" s="75"/>
      <c r="EWN89" s="75"/>
      <c r="EWO89" s="75"/>
      <c r="EWP89" s="75"/>
      <c r="EWQ89" s="75"/>
      <c r="EWR89" s="75"/>
      <c r="EWS89" s="75"/>
      <c r="EWT89" s="75"/>
      <c r="EWU89" s="75"/>
      <c r="EWV89" s="75"/>
      <c r="EWW89" s="75"/>
      <c r="EWX89" s="75"/>
      <c r="EWY89" s="75"/>
      <c r="EWZ89" s="75"/>
      <c r="EXA89" s="75"/>
      <c r="EXB89" s="75"/>
      <c r="EXC89" s="75"/>
      <c r="EXD89" s="75"/>
      <c r="EXE89" s="75"/>
      <c r="EXF89" s="75"/>
      <c r="EXG89" s="75"/>
      <c r="EXH89" s="75"/>
      <c r="EXI89" s="75"/>
      <c r="EXJ89" s="75"/>
      <c r="EXK89" s="75"/>
      <c r="EXL89" s="75"/>
      <c r="EXM89" s="75"/>
      <c r="EXN89" s="75"/>
      <c r="EXO89" s="75"/>
      <c r="EXP89" s="75"/>
      <c r="EXQ89" s="75"/>
      <c r="EXR89" s="75"/>
      <c r="EXS89" s="75"/>
      <c r="EXT89" s="75"/>
      <c r="EXU89" s="75"/>
      <c r="EXV89" s="75"/>
      <c r="EXW89" s="75"/>
      <c r="EXX89" s="75"/>
      <c r="EXY89" s="75"/>
      <c r="EXZ89" s="75"/>
      <c r="EYA89" s="75"/>
      <c r="EYB89" s="75"/>
      <c r="EYC89" s="75"/>
      <c r="EYD89" s="75"/>
      <c r="EYE89" s="75"/>
      <c r="EYF89" s="75"/>
      <c r="EYG89" s="75"/>
      <c r="EYH89" s="75"/>
      <c r="EYI89" s="75"/>
      <c r="EYJ89" s="75"/>
      <c r="EYK89" s="75"/>
      <c r="EYL89" s="75"/>
      <c r="EYM89" s="75"/>
      <c r="EYN89" s="75"/>
      <c r="EYO89" s="75"/>
      <c r="EYP89" s="75"/>
      <c r="EYQ89" s="75"/>
      <c r="EYR89" s="75"/>
      <c r="EYS89" s="75"/>
      <c r="EYT89" s="75"/>
      <c r="EYU89" s="75"/>
      <c r="EYV89" s="75"/>
      <c r="EYW89" s="75"/>
      <c r="EYX89" s="75"/>
      <c r="EYY89" s="75"/>
      <c r="EYZ89" s="75"/>
      <c r="EZA89" s="75"/>
      <c r="EZB89" s="75"/>
      <c r="EZC89" s="75"/>
      <c r="EZD89" s="75"/>
      <c r="EZE89" s="75"/>
      <c r="EZF89" s="75"/>
      <c r="EZG89" s="75"/>
      <c r="EZH89" s="75"/>
      <c r="EZI89" s="75"/>
      <c r="EZJ89" s="75"/>
      <c r="EZK89" s="75"/>
      <c r="EZL89" s="75"/>
      <c r="EZM89" s="75"/>
      <c r="EZN89" s="75"/>
      <c r="EZO89" s="75"/>
      <c r="EZP89" s="75"/>
      <c r="EZQ89" s="75"/>
      <c r="EZR89" s="75"/>
      <c r="EZS89" s="75"/>
      <c r="EZT89" s="75"/>
      <c r="EZU89" s="75"/>
      <c r="EZV89" s="75"/>
      <c r="EZW89" s="75"/>
      <c r="EZX89" s="75"/>
      <c r="EZY89" s="75"/>
      <c r="EZZ89" s="75"/>
      <c r="FAA89" s="75"/>
      <c r="FAB89" s="75"/>
      <c r="FAC89" s="75"/>
      <c r="FAD89" s="75"/>
      <c r="FAE89" s="75"/>
      <c r="FAF89" s="75"/>
      <c r="FAG89" s="75"/>
      <c r="FAH89" s="75"/>
      <c r="FAI89" s="75"/>
      <c r="FAJ89" s="75"/>
      <c r="FAK89" s="75"/>
      <c r="FAL89" s="75"/>
      <c r="FAM89" s="75"/>
      <c r="FAN89" s="75"/>
      <c r="FAO89" s="75"/>
      <c r="FAP89" s="75"/>
      <c r="FAQ89" s="75"/>
      <c r="FAR89" s="75"/>
      <c r="FAS89" s="75"/>
      <c r="FAT89" s="75"/>
      <c r="FAU89" s="75"/>
      <c r="FAV89" s="75"/>
      <c r="FAW89" s="75"/>
      <c r="FAX89" s="75"/>
      <c r="FAY89" s="75"/>
      <c r="FAZ89" s="75"/>
      <c r="FBA89" s="75"/>
      <c r="FBB89" s="75"/>
      <c r="FBC89" s="75"/>
      <c r="FBD89" s="75"/>
      <c r="FBE89" s="75"/>
      <c r="FBF89" s="75"/>
      <c r="FBG89" s="75"/>
      <c r="FBH89" s="75"/>
      <c r="FBI89" s="75"/>
      <c r="FBJ89" s="75"/>
      <c r="FBK89" s="75"/>
      <c r="FBL89" s="75"/>
      <c r="FBM89" s="75"/>
      <c r="FBN89" s="75"/>
      <c r="FBO89" s="75"/>
      <c r="FBP89" s="75"/>
      <c r="FBQ89" s="75"/>
      <c r="FBR89" s="75"/>
      <c r="FBS89" s="75"/>
      <c r="FBT89" s="75"/>
      <c r="FBU89" s="75"/>
      <c r="FBV89" s="75"/>
      <c r="FBW89" s="75"/>
      <c r="FBX89" s="75"/>
      <c r="FBY89" s="75"/>
      <c r="FBZ89" s="75"/>
      <c r="FCA89" s="75"/>
      <c r="FCB89" s="75"/>
      <c r="FCC89" s="75"/>
      <c r="FCD89" s="75"/>
      <c r="FCE89" s="75"/>
      <c r="FCF89" s="75"/>
      <c r="FCG89" s="75"/>
      <c r="FCH89" s="75"/>
      <c r="FCI89" s="75"/>
      <c r="FCJ89" s="75"/>
      <c r="FCK89" s="75"/>
      <c r="FCL89" s="75"/>
      <c r="FCM89" s="75"/>
      <c r="FCN89" s="75"/>
      <c r="FCO89" s="75"/>
      <c r="FCP89" s="75"/>
      <c r="FCQ89" s="75"/>
      <c r="FCR89" s="75"/>
      <c r="FCS89" s="75"/>
      <c r="FCT89" s="75"/>
      <c r="FCU89" s="75"/>
      <c r="FCV89" s="75"/>
      <c r="FCW89" s="75"/>
      <c r="FCX89" s="75"/>
      <c r="FCY89" s="75"/>
      <c r="FCZ89" s="75"/>
      <c r="FDA89" s="75"/>
      <c r="FDB89" s="75"/>
      <c r="FDC89" s="75"/>
      <c r="FDD89" s="75"/>
      <c r="FDE89" s="75"/>
      <c r="FDF89" s="75"/>
      <c r="FDG89" s="75"/>
      <c r="FDH89" s="75"/>
      <c r="FDI89" s="75"/>
      <c r="FDJ89" s="75"/>
      <c r="FDK89" s="75"/>
      <c r="FDL89" s="75"/>
      <c r="FDM89" s="75"/>
      <c r="FDN89" s="75"/>
      <c r="FDO89" s="75"/>
      <c r="FDP89" s="75"/>
      <c r="FDQ89" s="75"/>
      <c r="FDR89" s="75"/>
      <c r="FDS89" s="75"/>
      <c r="FDT89" s="75"/>
      <c r="FDU89" s="75"/>
      <c r="FDV89" s="75"/>
      <c r="FDW89" s="75"/>
      <c r="FDX89" s="75"/>
      <c r="FDY89" s="75"/>
      <c r="FDZ89" s="75"/>
      <c r="FEA89" s="75"/>
      <c r="FEB89" s="75"/>
      <c r="FEC89" s="75"/>
      <c r="FED89" s="75"/>
      <c r="FEE89" s="75"/>
      <c r="FEF89" s="75"/>
      <c r="FEG89" s="75"/>
      <c r="FEH89" s="75"/>
      <c r="FEI89" s="75"/>
      <c r="FEJ89" s="75"/>
      <c r="FEK89" s="75"/>
      <c r="FEL89" s="75"/>
      <c r="FEM89" s="75"/>
      <c r="FEN89" s="75"/>
      <c r="FEO89" s="75"/>
      <c r="FEP89" s="75"/>
      <c r="FEQ89" s="75"/>
      <c r="FER89" s="75"/>
      <c r="FES89" s="75"/>
      <c r="FET89" s="75"/>
      <c r="FEU89" s="75"/>
      <c r="FEV89" s="75"/>
      <c r="FEW89" s="75"/>
      <c r="FEX89" s="75"/>
      <c r="FEY89" s="75"/>
      <c r="FEZ89" s="75"/>
      <c r="FFA89" s="75"/>
      <c r="FFB89" s="75"/>
      <c r="FFC89" s="75"/>
      <c r="FFD89" s="75"/>
      <c r="FFE89" s="75"/>
      <c r="FFF89" s="75"/>
      <c r="FFG89" s="75"/>
      <c r="FFH89" s="75"/>
      <c r="FFI89" s="75"/>
      <c r="FFJ89" s="75"/>
      <c r="FFK89" s="75"/>
      <c r="FFL89" s="75"/>
      <c r="FFM89" s="75"/>
      <c r="FFN89" s="75"/>
      <c r="FFO89" s="75"/>
      <c r="FFP89" s="75"/>
      <c r="FFQ89" s="75"/>
      <c r="FFR89" s="75"/>
      <c r="FFS89" s="75"/>
      <c r="FFT89" s="75"/>
      <c r="FFU89" s="75"/>
      <c r="FFV89" s="75"/>
      <c r="FFW89" s="75"/>
      <c r="FFX89" s="75"/>
      <c r="FFY89" s="75"/>
      <c r="FFZ89" s="75"/>
      <c r="FGA89" s="75"/>
      <c r="FGB89" s="75"/>
      <c r="FGC89" s="75"/>
      <c r="FGD89" s="75"/>
      <c r="FGE89" s="75"/>
      <c r="FGF89" s="75"/>
      <c r="FGG89" s="75"/>
      <c r="FGH89" s="75"/>
      <c r="FGI89" s="75"/>
      <c r="FGJ89" s="75"/>
      <c r="FGK89" s="75"/>
      <c r="FGL89" s="75"/>
      <c r="FGM89" s="75"/>
      <c r="FGN89" s="75"/>
      <c r="FGO89" s="75"/>
      <c r="FGP89" s="75"/>
      <c r="FGQ89" s="75"/>
      <c r="FGR89" s="75"/>
      <c r="FGS89" s="75"/>
      <c r="FGT89" s="75"/>
      <c r="FGU89" s="75"/>
      <c r="FGV89" s="75"/>
      <c r="FGW89" s="75"/>
      <c r="FGX89" s="75"/>
      <c r="FGY89" s="75"/>
      <c r="FGZ89" s="75"/>
      <c r="FHA89" s="75"/>
      <c r="FHB89" s="75"/>
      <c r="FHC89" s="75"/>
      <c r="FHD89" s="75"/>
      <c r="FHE89" s="75"/>
      <c r="FHF89" s="75"/>
      <c r="FHG89" s="75"/>
      <c r="FHH89" s="75"/>
      <c r="FHI89" s="75"/>
      <c r="FHJ89" s="75"/>
      <c r="FHK89" s="75"/>
      <c r="FHL89" s="75"/>
      <c r="FHM89" s="75"/>
      <c r="FHN89" s="75"/>
      <c r="FHO89" s="75"/>
      <c r="FHP89" s="75"/>
      <c r="FHQ89" s="75"/>
      <c r="FHR89" s="75"/>
      <c r="FHS89" s="75"/>
      <c r="FHT89" s="75"/>
      <c r="FHU89" s="75"/>
      <c r="FHV89" s="75"/>
      <c r="FHW89" s="75"/>
      <c r="FHX89" s="75"/>
      <c r="FHY89" s="75"/>
      <c r="FHZ89" s="75"/>
      <c r="FIA89" s="75"/>
      <c r="FIB89" s="75"/>
      <c r="FIC89" s="75"/>
      <c r="FID89" s="75"/>
      <c r="FIE89" s="75"/>
      <c r="FIF89" s="75"/>
      <c r="FIG89" s="75"/>
      <c r="FIH89" s="75"/>
      <c r="FII89" s="75"/>
      <c r="FIJ89" s="75"/>
      <c r="FIK89" s="75"/>
      <c r="FIL89" s="75"/>
      <c r="FIM89" s="75"/>
      <c r="FIN89" s="75"/>
      <c r="FIO89" s="75"/>
      <c r="FIP89" s="75"/>
      <c r="FIQ89" s="75"/>
      <c r="FIR89" s="75"/>
      <c r="FIS89" s="75"/>
      <c r="FIT89" s="75"/>
      <c r="FIU89" s="75"/>
      <c r="FIV89" s="75"/>
      <c r="FIW89" s="75"/>
      <c r="FIX89" s="75"/>
      <c r="FIY89" s="75"/>
      <c r="FIZ89" s="75"/>
      <c r="FJA89" s="75"/>
      <c r="FJB89" s="75"/>
      <c r="FJC89" s="75"/>
      <c r="FJD89" s="75"/>
      <c r="FJE89" s="75"/>
      <c r="FJF89" s="75"/>
      <c r="FJG89" s="75"/>
      <c r="FJH89" s="75"/>
      <c r="FJI89" s="75"/>
      <c r="FJJ89" s="75"/>
      <c r="FJK89" s="75"/>
      <c r="FJL89" s="75"/>
      <c r="FJM89" s="75"/>
      <c r="FJN89" s="75"/>
      <c r="FJO89" s="75"/>
      <c r="FJP89" s="75"/>
      <c r="FJQ89" s="75"/>
      <c r="FJR89" s="75"/>
      <c r="FJS89" s="75"/>
      <c r="FJT89" s="75"/>
      <c r="FJU89" s="75"/>
      <c r="FJV89" s="75"/>
      <c r="FJW89" s="75"/>
      <c r="FJX89" s="75"/>
      <c r="FJY89" s="75"/>
      <c r="FJZ89" s="75"/>
      <c r="FKA89" s="75"/>
      <c r="FKB89" s="75"/>
      <c r="FKC89" s="75"/>
      <c r="FKD89" s="75"/>
      <c r="FKE89" s="75"/>
      <c r="FKF89" s="75"/>
      <c r="FKG89" s="75"/>
      <c r="FKH89" s="75"/>
      <c r="FKI89" s="75"/>
      <c r="FKJ89" s="75"/>
      <c r="FKK89" s="75"/>
      <c r="FKL89" s="75"/>
      <c r="FKM89" s="75"/>
      <c r="FKN89" s="75"/>
      <c r="FKO89" s="75"/>
      <c r="FKP89" s="75"/>
      <c r="FKQ89" s="75"/>
      <c r="FKR89" s="75"/>
      <c r="FKS89" s="75"/>
      <c r="FKT89" s="75"/>
      <c r="FKU89" s="75"/>
      <c r="FKV89" s="75"/>
      <c r="FKW89" s="75"/>
      <c r="FKX89" s="75"/>
      <c r="FKY89" s="75"/>
      <c r="FKZ89" s="75"/>
      <c r="FLA89" s="75"/>
      <c r="FLB89" s="75"/>
      <c r="FLC89" s="75"/>
      <c r="FLD89" s="75"/>
      <c r="FLE89" s="75"/>
      <c r="FLF89" s="75"/>
      <c r="FLG89" s="75"/>
      <c r="FLH89" s="75"/>
      <c r="FLI89" s="75"/>
      <c r="FLJ89" s="75"/>
      <c r="FLK89" s="75"/>
      <c r="FLL89" s="75"/>
      <c r="FLM89" s="75"/>
      <c r="FLN89" s="75"/>
      <c r="FLO89" s="75"/>
      <c r="FLP89" s="75"/>
      <c r="FLQ89" s="75"/>
      <c r="FLR89" s="75"/>
      <c r="FLS89" s="75"/>
      <c r="FLT89" s="75"/>
      <c r="FLU89" s="75"/>
      <c r="FLV89" s="75"/>
      <c r="FLW89" s="75"/>
      <c r="FLX89" s="75"/>
      <c r="FLY89" s="75"/>
      <c r="FLZ89" s="75"/>
      <c r="FMA89" s="75"/>
      <c r="FMB89" s="75"/>
      <c r="FMC89" s="75"/>
      <c r="FMD89" s="75"/>
      <c r="FME89" s="75"/>
      <c r="FMF89" s="75"/>
      <c r="FMG89" s="75"/>
      <c r="FMH89" s="75"/>
      <c r="FMI89" s="75"/>
      <c r="FMJ89" s="75"/>
      <c r="FMK89" s="75"/>
      <c r="FML89" s="75"/>
      <c r="FMM89" s="75"/>
      <c r="FMN89" s="75"/>
      <c r="FMO89" s="75"/>
      <c r="FMP89" s="75"/>
      <c r="FMQ89" s="75"/>
      <c r="FMR89" s="75"/>
      <c r="FMS89" s="75"/>
      <c r="FMT89" s="75"/>
      <c r="FMU89" s="75"/>
      <c r="FMV89" s="75"/>
      <c r="FMW89" s="75"/>
      <c r="FMX89" s="75"/>
      <c r="FMY89" s="75"/>
      <c r="FMZ89" s="75"/>
      <c r="FNA89" s="75"/>
      <c r="FNB89" s="75"/>
      <c r="FNC89" s="75"/>
      <c r="FND89" s="75"/>
      <c r="FNE89" s="75"/>
      <c r="FNF89" s="75"/>
      <c r="FNG89" s="75"/>
      <c r="FNH89" s="75"/>
      <c r="FNI89" s="75"/>
      <c r="FNJ89" s="75"/>
      <c r="FNK89" s="75"/>
      <c r="FNL89" s="75"/>
      <c r="FNM89" s="75"/>
      <c r="FNN89" s="75"/>
      <c r="FNO89" s="75"/>
      <c r="FNP89" s="75"/>
      <c r="FNQ89" s="75"/>
      <c r="FNR89" s="75"/>
      <c r="FNS89" s="75"/>
      <c r="FNT89" s="75"/>
      <c r="FNU89" s="75"/>
      <c r="FNV89" s="75"/>
      <c r="FNW89" s="75"/>
      <c r="FNX89" s="75"/>
      <c r="FNY89" s="75"/>
      <c r="FNZ89" s="75"/>
      <c r="FOA89" s="75"/>
      <c r="FOB89" s="75"/>
      <c r="FOC89" s="75"/>
      <c r="FOD89" s="75"/>
      <c r="FOE89" s="75"/>
      <c r="FOF89" s="75"/>
      <c r="FOG89" s="75"/>
      <c r="FOH89" s="75"/>
      <c r="FOI89" s="75"/>
      <c r="FOJ89" s="75"/>
      <c r="FOK89" s="75"/>
      <c r="FOL89" s="75"/>
      <c r="FOM89" s="75"/>
      <c r="FON89" s="75"/>
      <c r="FOO89" s="75"/>
      <c r="FOP89" s="75"/>
      <c r="FOQ89" s="75"/>
      <c r="FOR89" s="75"/>
      <c r="FOS89" s="75"/>
      <c r="FOT89" s="75"/>
      <c r="FOU89" s="75"/>
      <c r="FOV89" s="75"/>
      <c r="FOW89" s="75"/>
      <c r="FOX89" s="75"/>
      <c r="FOY89" s="75"/>
      <c r="FOZ89" s="75"/>
      <c r="FPA89" s="75"/>
      <c r="FPB89" s="75"/>
      <c r="FPC89" s="75"/>
      <c r="FPD89" s="75"/>
      <c r="FPE89" s="75"/>
      <c r="FPF89" s="75"/>
      <c r="FPG89" s="75"/>
      <c r="FPH89" s="75"/>
      <c r="FPI89" s="75"/>
      <c r="FPJ89" s="75"/>
      <c r="FPK89" s="75"/>
      <c r="FPL89" s="75"/>
      <c r="FPM89" s="75"/>
      <c r="FPN89" s="75"/>
      <c r="FPO89" s="75"/>
      <c r="FPP89" s="75"/>
      <c r="FPQ89" s="75"/>
      <c r="FPR89" s="75"/>
      <c r="FPS89" s="75"/>
      <c r="FPT89" s="75"/>
      <c r="FPU89" s="75"/>
      <c r="FPV89" s="75"/>
      <c r="FPW89" s="75"/>
      <c r="FPX89" s="75"/>
      <c r="FPY89" s="75"/>
      <c r="FPZ89" s="75"/>
      <c r="FQA89" s="75"/>
      <c r="FQB89" s="75"/>
      <c r="FQC89" s="75"/>
      <c r="FQD89" s="75"/>
      <c r="FQE89" s="75"/>
      <c r="FQF89" s="75"/>
      <c r="FQG89" s="75"/>
      <c r="FQH89" s="75"/>
      <c r="FQI89" s="75"/>
      <c r="FQJ89" s="75"/>
      <c r="FQK89" s="75"/>
      <c r="FQL89" s="75"/>
      <c r="FQM89" s="75"/>
      <c r="FQN89" s="75"/>
      <c r="FQO89" s="75"/>
      <c r="FQP89" s="75"/>
      <c r="FQQ89" s="75"/>
      <c r="FQR89" s="75"/>
      <c r="FQS89" s="75"/>
      <c r="FQT89" s="75"/>
      <c r="FQU89" s="75"/>
      <c r="FQV89" s="75"/>
      <c r="FQW89" s="75"/>
      <c r="FQX89" s="75"/>
      <c r="FQY89" s="75"/>
      <c r="FQZ89" s="75"/>
      <c r="FRA89" s="75"/>
      <c r="FRB89" s="75"/>
      <c r="FRC89" s="75"/>
      <c r="FRD89" s="75"/>
      <c r="FRE89" s="75"/>
      <c r="FRF89" s="75"/>
      <c r="FRG89" s="75"/>
      <c r="FRH89" s="75"/>
      <c r="FRI89" s="75"/>
      <c r="FRJ89" s="75"/>
      <c r="FRK89" s="75"/>
      <c r="FRL89" s="75"/>
      <c r="FRM89" s="75"/>
      <c r="FRN89" s="75"/>
      <c r="FRO89" s="75"/>
      <c r="FRP89" s="75"/>
      <c r="FRQ89" s="75"/>
      <c r="FRR89" s="75"/>
      <c r="FRS89" s="75"/>
      <c r="FRT89" s="75"/>
      <c r="FRU89" s="75"/>
      <c r="FRV89" s="75"/>
      <c r="FRW89" s="75"/>
      <c r="FRX89" s="75"/>
      <c r="FRY89" s="75"/>
      <c r="FRZ89" s="75"/>
      <c r="FSA89" s="75"/>
      <c r="FSB89" s="75"/>
      <c r="FSC89" s="75"/>
      <c r="FSD89" s="75"/>
      <c r="FSE89" s="75"/>
      <c r="FSF89" s="75"/>
      <c r="FSG89" s="75"/>
      <c r="FSH89" s="75"/>
      <c r="FSI89" s="75"/>
      <c r="FSJ89" s="75"/>
      <c r="FSK89" s="75"/>
      <c r="FSL89" s="75"/>
      <c r="FSM89" s="75"/>
      <c r="FSN89" s="75"/>
      <c r="FSO89" s="75"/>
      <c r="FSP89" s="75"/>
      <c r="FSQ89" s="75"/>
      <c r="FSR89" s="75"/>
      <c r="FSS89" s="75"/>
      <c r="FST89" s="75"/>
      <c r="FSU89" s="75"/>
      <c r="FSV89" s="75"/>
      <c r="FSW89" s="75"/>
      <c r="FSX89" s="75"/>
      <c r="FSY89" s="75"/>
      <c r="FSZ89" s="75"/>
      <c r="FTA89" s="75"/>
      <c r="FTB89" s="75"/>
      <c r="FTC89" s="75"/>
      <c r="FTD89" s="75"/>
      <c r="FTE89" s="75"/>
      <c r="FTF89" s="75"/>
      <c r="FTG89" s="75"/>
      <c r="FTH89" s="75"/>
      <c r="FTI89" s="75"/>
      <c r="FTJ89" s="75"/>
      <c r="FTK89" s="75"/>
      <c r="FTL89" s="75"/>
      <c r="FTM89" s="75"/>
      <c r="FTN89" s="75"/>
      <c r="FTO89" s="75"/>
      <c r="FTP89" s="75"/>
      <c r="FTQ89" s="75"/>
      <c r="FTR89" s="75"/>
      <c r="FTS89" s="75"/>
      <c r="FTT89" s="75"/>
      <c r="FTU89" s="75"/>
      <c r="FTV89" s="75"/>
      <c r="FTW89" s="75"/>
      <c r="FTX89" s="75"/>
      <c r="FTY89" s="75"/>
      <c r="FTZ89" s="75"/>
      <c r="FUA89" s="75"/>
      <c r="FUB89" s="75"/>
      <c r="FUC89" s="75"/>
      <c r="FUD89" s="75"/>
      <c r="FUE89" s="75"/>
      <c r="FUF89" s="75"/>
      <c r="FUG89" s="75"/>
      <c r="FUH89" s="75"/>
      <c r="FUI89" s="75"/>
      <c r="FUJ89" s="75"/>
      <c r="FUK89" s="75"/>
      <c r="FUL89" s="75"/>
      <c r="FUM89" s="75"/>
      <c r="FUN89" s="75"/>
      <c r="FUO89" s="75"/>
      <c r="FUP89" s="75"/>
      <c r="FUQ89" s="75"/>
      <c r="FUR89" s="75"/>
      <c r="FUS89" s="75"/>
      <c r="FUT89" s="75"/>
      <c r="FUU89" s="75"/>
      <c r="FUV89" s="75"/>
      <c r="FUW89" s="75"/>
      <c r="FUX89" s="75"/>
      <c r="FUY89" s="75"/>
      <c r="FUZ89" s="75"/>
      <c r="FVA89" s="75"/>
      <c r="FVB89" s="75"/>
      <c r="FVC89" s="75"/>
      <c r="FVD89" s="75"/>
      <c r="FVE89" s="75"/>
      <c r="FVF89" s="75"/>
      <c r="FVG89" s="75"/>
      <c r="FVH89" s="75"/>
      <c r="FVI89" s="75"/>
      <c r="FVJ89" s="75"/>
      <c r="FVK89" s="75"/>
      <c r="FVL89" s="75"/>
      <c r="FVM89" s="75"/>
      <c r="FVN89" s="75"/>
      <c r="FVO89" s="75"/>
      <c r="FVP89" s="75"/>
      <c r="FVQ89" s="75"/>
      <c r="FVR89" s="75"/>
      <c r="FVS89" s="75"/>
      <c r="FVT89" s="75"/>
      <c r="FVU89" s="75"/>
      <c r="FVV89" s="75"/>
      <c r="FVW89" s="75"/>
      <c r="FVX89" s="75"/>
      <c r="FVY89" s="75"/>
      <c r="FVZ89" s="75"/>
      <c r="FWA89" s="75"/>
      <c r="FWB89" s="75"/>
      <c r="FWC89" s="75"/>
      <c r="FWD89" s="75"/>
      <c r="FWE89" s="75"/>
      <c r="FWF89" s="75"/>
      <c r="FWG89" s="75"/>
      <c r="FWH89" s="75"/>
      <c r="FWI89" s="75"/>
      <c r="FWJ89" s="75"/>
      <c r="FWK89" s="75"/>
      <c r="FWL89" s="75"/>
      <c r="FWM89" s="75"/>
      <c r="FWN89" s="75"/>
      <c r="FWO89" s="75"/>
      <c r="FWP89" s="75"/>
      <c r="FWQ89" s="75"/>
      <c r="FWR89" s="75"/>
      <c r="FWS89" s="75"/>
      <c r="FWT89" s="75"/>
      <c r="FWU89" s="75"/>
      <c r="FWV89" s="75"/>
      <c r="FWW89" s="75"/>
      <c r="FWX89" s="75"/>
      <c r="FWY89" s="75"/>
      <c r="FWZ89" s="75"/>
      <c r="FXA89" s="75"/>
      <c r="FXB89" s="75"/>
      <c r="FXC89" s="75"/>
      <c r="FXD89" s="75"/>
      <c r="FXE89" s="75"/>
      <c r="FXF89" s="75"/>
      <c r="FXG89" s="75"/>
      <c r="FXH89" s="75"/>
      <c r="FXI89" s="75"/>
      <c r="FXJ89" s="75"/>
      <c r="FXK89" s="75"/>
      <c r="FXL89" s="75"/>
      <c r="FXM89" s="75"/>
      <c r="FXN89" s="75"/>
      <c r="FXO89" s="75"/>
      <c r="FXP89" s="75"/>
      <c r="FXQ89" s="75"/>
      <c r="FXR89" s="75"/>
      <c r="FXS89" s="75"/>
      <c r="FXT89" s="75"/>
      <c r="FXU89" s="75"/>
      <c r="FXV89" s="75"/>
      <c r="FXW89" s="75"/>
      <c r="FXX89" s="75"/>
      <c r="FXY89" s="75"/>
      <c r="FXZ89" s="75"/>
      <c r="FYA89" s="75"/>
      <c r="FYB89" s="75"/>
      <c r="FYC89" s="75"/>
      <c r="FYD89" s="75"/>
      <c r="FYE89" s="75"/>
      <c r="FYF89" s="75"/>
      <c r="FYG89" s="75"/>
      <c r="FYH89" s="75"/>
      <c r="FYI89" s="75"/>
      <c r="FYJ89" s="75"/>
      <c r="FYK89" s="75"/>
      <c r="FYL89" s="75"/>
      <c r="FYM89" s="75"/>
      <c r="FYN89" s="75"/>
      <c r="FYO89" s="75"/>
      <c r="FYP89" s="75"/>
      <c r="FYQ89" s="75"/>
      <c r="FYR89" s="75"/>
      <c r="FYS89" s="75"/>
      <c r="FYT89" s="75"/>
      <c r="FYU89" s="75"/>
      <c r="FYV89" s="75"/>
      <c r="FYW89" s="75"/>
      <c r="FYX89" s="75"/>
      <c r="FYY89" s="75"/>
      <c r="FYZ89" s="75"/>
      <c r="FZA89" s="75"/>
      <c r="FZB89" s="75"/>
      <c r="FZC89" s="75"/>
      <c r="FZD89" s="75"/>
      <c r="FZE89" s="75"/>
      <c r="FZF89" s="75"/>
      <c r="FZG89" s="75"/>
      <c r="FZH89" s="75"/>
      <c r="FZI89" s="75"/>
      <c r="FZJ89" s="75"/>
      <c r="FZK89" s="75"/>
      <c r="FZL89" s="75"/>
      <c r="FZM89" s="75"/>
      <c r="FZN89" s="75"/>
      <c r="FZO89" s="75"/>
      <c r="FZP89" s="75"/>
      <c r="FZQ89" s="75"/>
      <c r="FZR89" s="75"/>
      <c r="FZS89" s="75"/>
      <c r="FZT89" s="75"/>
      <c r="FZU89" s="75"/>
      <c r="FZV89" s="75"/>
      <c r="FZW89" s="75"/>
      <c r="FZX89" s="75"/>
      <c r="FZY89" s="75"/>
      <c r="FZZ89" s="75"/>
      <c r="GAA89" s="75"/>
      <c r="GAB89" s="75"/>
      <c r="GAC89" s="75"/>
      <c r="GAD89" s="75"/>
      <c r="GAE89" s="75"/>
      <c r="GAF89" s="75"/>
      <c r="GAG89" s="75"/>
      <c r="GAH89" s="75"/>
      <c r="GAI89" s="75"/>
      <c r="GAJ89" s="75"/>
      <c r="GAK89" s="75"/>
      <c r="GAL89" s="75"/>
      <c r="GAM89" s="75"/>
      <c r="GAN89" s="75"/>
      <c r="GAO89" s="75"/>
      <c r="GAP89" s="75"/>
      <c r="GAQ89" s="75"/>
      <c r="GAR89" s="75"/>
      <c r="GAS89" s="75"/>
      <c r="GAT89" s="75"/>
      <c r="GAU89" s="75"/>
      <c r="GAV89" s="75"/>
      <c r="GAW89" s="75"/>
      <c r="GAX89" s="75"/>
      <c r="GAY89" s="75"/>
      <c r="GAZ89" s="75"/>
      <c r="GBA89" s="75"/>
      <c r="GBB89" s="75"/>
      <c r="GBC89" s="75"/>
      <c r="GBD89" s="75"/>
      <c r="GBE89" s="75"/>
      <c r="GBF89" s="75"/>
      <c r="GBG89" s="75"/>
      <c r="GBH89" s="75"/>
      <c r="GBI89" s="75"/>
      <c r="GBJ89" s="75"/>
      <c r="GBK89" s="75"/>
      <c r="GBL89" s="75"/>
      <c r="GBM89" s="75"/>
      <c r="GBN89" s="75"/>
      <c r="GBO89" s="75"/>
      <c r="GBP89" s="75"/>
      <c r="GBQ89" s="75"/>
      <c r="GBR89" s="75"/>
      <c r="GBS89" s="75"/>
      <c r="GBT89" s="75"/>
      <c r="GBU89" s="75"/>
      <c r="GBV89" s="75"/>
      <c r="GBW89" s="75"/>
      <c r="GBX89" s="75"/>
      <c r="GBY89" s="75"/>
      <c r="GBZ89" s="75"/>
      <c r="GCA89" s="75"/>
      <c r="GCB89" s="75"/>
      <c r="GCC89" s="75"/>
      <c r="GCD89" s="75"/>
      <c r="GCE89" s="75"/>
      <c r="GCF89" s="75"/>
      <c r="GCG89" s="75"/>
      <c r="GCH89" s="75"/>
      <c r="GCI89" s="75"/>
      <c r="GCJ89" s="75"/>
      <c r="GCK89" s="75"/>
      <c r="GCL89" s="75"/>
      <c r="GCM89" s="75"/>
      <c r="GCN89" s="75"/>
      <c r="GCO89" s="75"/>
      <c r="GCP89" s="75"/>
      <c r="GCQ89" s="75"/>
      <c r="GCR89" s="75"/>
      <c r="GCS89" s="75"/>
      <c r="GCT89" s="75"/>
      <c r="GCU89" s="75"/>
      <c r="GCV89" s="75"/>
      <c r="GCW89" s="75"/>
      <c r="GCX89" s="75"/>
      <c r="GCY89" s="75"/>
      <c r="GCZ89" s="75"/>
      <c r="GDA89" s="75"/>
      <c r="GDB89" s="75"/>
      <c r="GDC89" s="75"/>
      <c r="GDD89" s="75"/>
      <c r="GDE89" s="75"/>
      <c r="GDF89" s="75"/>
      <c r="GDG89" s="75"/>
      <c r="GDH89" s="75"/>
      <c r="GDI89" s="75"/>
      <c r="GDJ89" s="75"/>
      <c r="GDK89" s="75"/>
      <c r="GDL89" s="75"/>
      <c r="GDM89" s="75"/>
      <c r="GDN89" s="75"/>
      <c r="GDO89" s="75"/>
      <c r="GDP89" s="75"/>
      <c r="GDQ89" s="75"/>
      <c r="GDR89" s="75"/>
      <c r="GDS89" s="75"/>
      <c r="GDT89" s="75"/>
      <c r="GDU89" s="75"/>
      <c r="GDV89" s="75"/>
      <c r="GDW89" s="75"/>
      <c r="GDX89" s="75"/>
      <c r="GDY89" s="75"/>
      <c r="GDZ89" s="75"/>
      <c r="GEA89" s="75"/>
      <c r="GEB89" s="75"/>
      <c r="GEC89" s="75"/>
      <c r="GED89" s="75"/>
      <c r="GEE89" s="75"/>
      <c r="GEF89" s="75"/>
      <c r="GEG89" s="75"/>
      <c r="GEH89" s="75"/>
      <c r="GEI89" s="75"/>
      <c r="GEJ89" s="75"/>
      <c r="GEK89" s="75"/>
      <c r="GEL89" s="75"/>
      <c r="GEM89" s="75"/>
      <c r="GEN89" s="75"/>
      <c r="GEO89" s="75"/>
      <c r="GEP89" s="75"/>
      <c r="GEQ89" s="75"/>
      <c r="GER89" s="75"/>
      <c r="GES89" s="75"/>
      <c r="GET89" s="75"/>
      <c r="GEU89" s="75"/>
      <c r="GEV89" s="75"/>
      <c r="GEW89" s="75"/>
      <c r="GEX89" s="75"/>
      <c r="GEY89" s="75"/>
      <c r="GEZ89" s="75"/>
      <c r="GFA89" s="75"/>
      <c r="GFB89" s="75"/>
      <c r="GFC89" s="75"/>
      <c r="GFD89" s="75"/>
      <c r="GFE89" s="75"/>
      <c r="GFF89" s="75"/>
      <c r="GFG89" s="75"/>
      <c r="GFH89" s="75"/>
      <c r="GFI89" s="75"/>
      <c r="GFJ89" s="75"/>
      <c r="GFK89" s="75"/>
      <c r="GFL89" s="75"/>
      <c r="GFM89" s="75"/>
      <c r="GFN89" s="75"/>
      <c r="GFO89" s="75"/>
      <c r="GFP89" s="75"/>
      <c r="GFQ89" s="75"/>
      <c r="GFR89" s="75"/>
      <c r="GFS89" s="75"/>
      <c r="GFT89" s="75"/>
      <c r="GFU89" s="75"/>
      <c r="GFV89" s="75"/>
      <c r="GFW89" s="75"/>
      <c r="GFX89" s="75"/>
      <c r="GFY89" s="75"/>
      <c r="GFZ89" s="75"/>
      <c r="GGA89" s="75"/>
      <c r="GGB89" s="75"/>
      <c r="GGC89" s="75"/>
      <c r="GGD89" s="75"/>
      <c r="GGE89" s="75"/>
      <c r="GGF89" s="75"/>
      <c r="GGG89" s="75"/>
      <c r="GGH89" s="75"/>
      <c r="GGI89" s="75"/>
      <c r="GGJ89" s="75"/>
      <c r="GGK89" s="75"/>
      <c r="GGL89" s="75"/>
      <c r="GGM89" s="75"/>
      <c r="GGN89" s="75"/>
      <c r="GGO89" s="75"/>
      <c r="GGP89" s="75"/>
      <c r="GGQ89" s="75"/>
      <c r="GGR89" s="75"/>
      <c r="GGS89" s="75"/>
      <c r="GGT89" s="75"/>
      <c r="GGU89" s="75"/>
      <c r="GGV89" s="75"/>
      <c r="GGW89" s="75"/>
      <c r="GGX89" s="75"/>
      <c r="GGY89" s="75"/>
      <c r="GGZ89" s="75"/>
      <c r="GHA89" s="75"/>
      <c r="GHB89" s="75"/>
      <c r="GHC89" s="75"/>
      <c r="GHD89" s="75"/>
      <c r="GHE89" s="75"/>
      <c r="GHF89" s="75"/>
      <c r="GHG89" s="75"/>
      <c r="GHH89" s="75"/>
      <c r="GHI89" s="75"/>
      <c r="GHJ89" s="75"/>
      <c r="GHK89" s="75"/>
      <c r="GHL89" s="75"/>
      <c r="GHM89" s="75"/>
      <c r="GHN89" s="75"/>
      <c r="GHO89" s="75"/>
      <c r="GHP89" s="75"/>
      <c r="GHQ89" s="75"/>
      <c r="GHR89" s="75"/>
      <c r="GHS89" s="75"/>
      <c r="GHT89" s="75"/>
      <c r="GHU89" s="75"/>
      <c r="GHV89" s="75"/>
      <c r="GHW89" s="75"/>
      <c r="GHX89" s="75"/>
      <c r="GHY89" s="75"/>
      <c r="GHZ89" s="75"/>
      <c r="GIA89" s="75"/>
      <c r="GIB89" s="75"/>
      <c r="GIC89" s="75"/>
      <c r="GID89" s="75"/>
      <c r="GIE89" s="75"/>
      <c r="GIF89" s="75"/>
      <c r="GIG89" s="75"/>
      <c r="GIH89" s="75"/>
      <c r="GII89" s="75"/>
      <c r="GIJ89" s="75"/>
      <c r="GIK89" s="75"/>
      <c r="GIL89" s="75"/>
      <c r="GIM89" s="75"/>
      <c r="GIN89" s="75"/>
      <c r="GIO89" s="75"/>
      <c r="GIP89" s="75"/>
      <c r="GIQ89" s="75"/>
      <c r="GIR89" s="75"/>
      <c r="GIS89" s="75"/>
      <c r="GIT89" s="75"/>
      <c r="GIU89" s="75"/>
      <c r="GIV89" s="75"/>
      <c r="GIW89" s="75"/>
      <c r="GIX89" s="75"/>
      <c r="GIY89" s="75"/>
      <c r="GIZ89" s="75"/>
      <c r="GJA89" s="75"/>
      <c r="GJB89" s="75"/>
      <c r="GJC89" s="75"/>
      <c r="GJD89" s="75"/>
      <c r="GJE89" s="75"/>
      <c r="GJF89" s="75"/>
      <c r="GJG89" s="75"/>
      <c r="GJH89" s="75"/>
      <c r="GJI89" s="75"/>
      <c r="GJJ89" s="75"/>
      <c r="GJK89" s="75"/>
      <c r="GJL89" s="75"/>
      <c r="GJM89" s="75"/>
      <c r="GJN89" s="75"/>
      <c r="GJO89" s="75"/>
      <c r="GJP89" s="75"/>
      <c r="GJQ89" s="75"/>
      <c r="GJR89" s="75"/>
      <c r="GJS89" s="75"/>
      <c r="GJT89" s="75"/>
      <c r="GJU89" s="75"/>
      <c r="GJV89" s="75"/>
      <c r="GJW89" s="75"/>
      <c r="GJX89" s="75"/>
      <c r="GJY89" s="75"/>
      <c r="GJZ89" s="75"/>
      <c r="GKA89" s="75"/>
      <c r="GKB89" s="75"/>
      <c r="GKC89" s="75"/>
      <c r="GKD89" s="75"/>
      <c r="GKE89" s="75"/>
      <c r="GKF89" s="75"/>
      <c r="GKG89" s="75"/>
      <c r="GKH89" s="75"/>
      <c r="GKI89" s="75"/>
      <c r="GKJ89" s="75"/>
      <c r="GKK89" s="75"/>
      <c r="GKL89" s="75"/>
      <c r="GKM89" s="75"/>
      <c r="GKN89" s="75"/>
      <c r="GKO89" s="75"/>
      <c r="GKP89" s="75"/>
      <c r="GKQ89" s="75"/>
      <c r="GKR89" s="75"/>
      <c r="GKS89" s="75"/>
      <c r="GKT89" s="75"/>
      <c r="GKU89" s="75"/>
      <c r="GKV89" s="75"/>
      <c r="GKW89" s="75"/>
      <c r="GKX89" s="75"/>
      <c r="GKY89" s="75"/>
      <c r="GKZ89" s="75"/>
      <c r="GLA89" s="75"/>
      <c r="GLB89" s="75"/>
      <c r="GLC89" s="75"/>
      <c r="GLD89" s="75"/>
      <c r="GLE89" s="75"/>
      <c r="GLF89" s="75"/>
      <c r="GLG89" s="75"/>
      <c r="GLH89" s="75"/>
      <c r="GLI89" s="75"/>
      <c r="GLJ89" s="75"/>
      <c r="GLK89" s="75"/>
      <c r="GLL89" s="75"/>
      <c r="GLM89" s="75"/>
      <c r="GLN89" s="75"/>
      <c r="GLO89" s="75"/>
      <c r="GLP89" s="75"/>
      <c r="GLQ89" s="75"/>
      <c r="GLR89" s="75"/>
      <c r="GLS89" s="75"/>
      <c r="GLT89" s="75"/>
      <c r="GLU89" s="75"/>
      <c r="GLV89" s="75"/>
      <c r="GLW89" s="75"/>
      <c r="GLX89" s="75"/>
      <c r="GLY89" s="75"/>
      <c r="GLZ89" s="75"/>
      <c r="GMA89" s="75"/>
      <c r="GMB89" s="75"/>
      <c r="GMC89" s="75"/>
      <c r="GMD89" s="75"/>
      <c r="GME89" s="75"/>
      <c r="GMF89" s="75"/>
      <c r="GMG89" s="75"/>
      <c r="GMH89" s="75"/>
      <c r="GMI89" s="75"/>
      <c r="GMJ89" s="75"/>
      <c r="GMK89" s="75"/>
      <c r="GML89" s="75"/>
      <c r="GMM89" s="75"/>
      <c r="GMN89" s="75"/>
      <c r="GMO89" s="75"/>
      <c r="GMP89" s="75"/>
      <c r="GMQ89" s="75"/>
      <c r="GMR89" s="75"/>
      <c r="GMS89" s="75"/>
      <c r="GMT89" s="75"/>
      <c r="GMU89" s="75"/>
      <c r="GMV89" s="75"/>
      <c r="GMW89" s="75"/>
      <c r="GMX89" s="75"/>
      <c r="GMY89" s="75"/>
      <c r="GMZ89" s="75"/>
      <c r="GNA89" s="75"/>
      <c r="GNB89" s="75"/>
      <c r="GNC89" s="75"/>
      <c r="GND89" s="75"/>
      <c r="GNE89" s="75"/>
      <c r="GNF89" s="75"/>
      <c r="GNG89" s="75"/>
      <c r="GNH89" s="75"/>
      <c r="GNI89" s="75"/>
      <c r="GNJ89" s="75"/>
      <c r="GNK89" s="75"/>
      <c r="GNL89" s="75"/>
      <c r="GNM89" s="75"/>
      <c r="GNN89" s="75"/>
      <c r="GNO89" s="75"/>
      <c r="GNP89" s="75"/>
      <c r="GNQ89" s="75"/>
      <c r="GNR89" s="75"/>
      <c r="GNS89" s="75"/>
      <c r="GNT89" s="75"/>
      <c r="GNU89" s="75"/>
      <c r="GNV89" s="75"/>
      <c r="GNW89" s="75"/>
      <c r="GNX89" s="75"/>
      <c r="GNY89" s="75"/>
      <c r="GNZ89" s="75"/>
      <c r="GOA89" s="75"/>
      <c r="GOB89" s="75"/>
      <c r="GOC89" s="75"/>
      <c r="GOD89" s="75"/>
      <c r="GOE89" s="75"/>
      <c r="GOF89" s="75"/>
      <c r="GOG89" s="75"/>
      <c r="GOH89" s="75"/>
      <c r="GOI89" s="75"/>
      <c r="GOJ89" s="75"/>
      <c r="GOK89" s="75"/>
      <c r="GOL89" s="75"/>
      <c r="GOM89" s="75"/>
      <c r="GON89" s="75"/>
      <c r="GOO89" s="75"/>
      <c r="GOP89" s="75"/>
      <c r="GOQ89" s="75"/>
      <c r="GOR89" s="75"/>
      <c r="GOS89" s="75"/>
      <c r="GOT89" s="75"/>
      <c r="GOU89" s="75"/>
      <c r="GOV89" s="75"/>
      <c r="GOW89" s="75"/>
      <c r="GOX89" s="75"/>
      <c r="GOY89" s="75"/>
      <c r="GOZ89" s="75"/>
      <c r="GPA89" s="75"/>
      <c r="GPB89" s="75"/>
      <c r="GPC89" s="75"/>
      <c r="GPD89" s="75"/>
      <c r="GPE89" s="75"/>
      <c r="GPF89" s="75"/>
      <c r="GPG89" s="75"/>
      <c r="GPH89" s="75"/>
      <c r="GPI89" s="75"/>
      <c r="GPJ89" s="75"/>
      <c r="GPK89" s="75"/>
      <c r="GPL89" s="75"/>
      <c r="GPM89" s="75"/>
      <c r="GPN89" s="75"/>
      <c r="GPO89" s="75"/>
      <c r="GPP89" s="75"/>
      <c r="GPQ89" s="75"/>
      <c r="GPR89" s="75"/>
      <c r="GPS89" s="75"/>
      <c r="GPT89" s="75"/>
      <c r="GPU89" s="75"/>
      <c r="GPV89" s="75"/>
      <c r="GPW89" s="75"/>
      <c r="GPX89" s="75"/>
      <c r="GPY89" s="75"/>
      <c r="GPZ89" s="75"/>
      <c r="GQA89" s="75"/>
      <c r="GQB89" s="75"/>
      <c r="GQC89" s="75"/>
      <c r="GQD89" s="75"/>
      <c r="GQE89" s="75"/>
      <c r="GQF89" s="75"/>
      <c r="GQG89" s="75"/>
      <c r="GQH89" s="75"/>
      <c r="GQI89" s="75"/>
      <c r="GQJ89" s="75"/>
      <c r="GQK89" s="75"/>
      <c r="GQL89" s="75"/>
      <c r="GQM89" s="75"/>
      <c r="GQN89" s="75"/>
      <c r="GQO89" s="75"/>
      <c r="GQP89" s="75"/>
      <c r="GQQ89" s="75"/>
      <c r="GQR89" s="75"/>
      <c r="GQS89" s="75"/>
      <c r="GQT89" s="75"/>
      <c r="GQU89" s="75"/>
      <c r="GQV89" s="75"/>
      <c r="GQW89" s="75"/>
      <c r="GQX89" s="75"/>
      <c r="GQY89" s="75"/>
      <c r="GQZ89" s="75"/>
      <c r="GRA89" s="75"/>
      <c r="GRB89" s="75"/>
      <c r="GRC89" s="75"/>
      <c r="GRD89" s="75"/>
      <c r="GRE89" s="75"/>
      <c r="GRF89" s="75"/>
      <c r="GRG89" s="75"/>
      <c r="GRH89" s="75"/>
      <c r="GRI89" s="75"/>
      <c r="GRJ89" s="75"/>
      <c r="GRK89" s="75"/>
      <c r="GRL89" s="75"/>
      <c r="GRM89" s="75"/>
      <c r="GRN89" s="75"/>
      <c r="GRO89" s="75"/>
      <c r="GRP89" s="75"/>
      <c r="GRQ89" s="75"/>
      <c r="GRR89" s="75"/>
      <c r="GRS89" s="75"/>
      <c r="GRT89" s="75"/>
      <c r="GRU89" s="75"/>
      <c r="GRV89" s="75"/>
      <c r="GRW89" s="75"/>
      <c r="GRX89" s="75"/>
      <c r="GRY89" s="75"/>
      <c r="GRZ89" s="75"/>
      <c r="GSA89" s="75"/>
      <c r="GSB89" s="75"/>
      <c r="GSC89" s="75"/>
      <c r="GSD89" s="75"/>
      <c r="GSE89" s="75"/>
      <c r="GSF89" s="75"/>
      <c r="GSG89" s="75"/>
      <c r="GSH89" s="75"/>
      <c r="GSI89" s="75"/>
      <c r="GSJ89" s="75"/>
      <c r="GSK89" s="75"/>
      <c r="GSL89" s="75"/>
      <c r="GSM89" s="75"/>
      <c r="GSN89" s="75"/>
      <c r="GSO89" s="75"/>
      <c r="GSP89" s="75"/>
      <c r="GSQ89" s="75"/>
      <c r="GSR89" s="75"/>
      <c r="GSS89" s="75"/>
      <c r="GST89" s="75"/>
      <c r="GSU89" s="75"/>
      <c r="GSV89" s="75"/>
      <c r="GSW89" s="75"/>
      <c r="GSX89" s="75"/>
      <c r="GSY89" s="75"/>
      <c r="GSZ89" s="75"/>
      <c r="GTA89" s="75"/>
      <c r="GTB89" s="75"/>
      <c r="GTC89" s="75"/>
      <c r="GTD89" s="75"/>
      <c r="GTE89" s="75"/>
      <c r="GTF89" s="75"/>
      <c r="GTG89" s="75"/>
      <c r="GTH89" s="75"/>
      <c r="GTI89" s="75"/>
      <c r="GTJ89" s="75"/>
      <c r="GTK89" s="75"/>
      <c r="GTL89" s="75"/>
      <c r="GTM89" s="75"/>
      <c r="GTN89" s="75"/>
      <c r="GTO89" s="75"/>
      <c r="GTP89" s="75"/>
      <c r="GTQ89" s="75"/>
      <c r="GTR89" s="75"/>
      <c r="GTS89" s="75"/>
      <c r="GTT89" s="75"/>
      <c r="GTU89" s="75"/>
      <c r="GTV89" s="75"/>
      <c r="GTW89" s="75"/>
      <c r="GTX89" s="75"/>
      <c r="GTY89" s="75"/>
      <c r="GTZ89" s="75"/>
      <c r="GUA89" s="75"/>
      <c r="GUB89" s="75"/>
      <c r="GUC89" s="75"/>
      <c r="GUD89" s="75"/>
      <c r="GUE89" s="75"/>
      <c r="GUF89" s="75"/>
      <c r="GUG89" s="75"/>
      <c r="GUH89" s="75"/>
      <c r="GUI89" s="75"/>
      <c r="GUJ89" s="75"/>
      <c r="GUK89" s="75"/>
      <c r="GUL89" s="75"/>
      <c r="GUM89" s="75"/>
      <c r="GUN89" s="75"/>
      <c r="GUO89" s="75"/>
      <c r="GUP89" s="75"/>
      <c r="GUQ89" s="75"/>
      <c r="GUR89" s="75"/>
      <c r="GUS89" s="75"/>
      <c r="GUT89" s="75"/>
      <c r="GUU89" s="75"/>
      <c r="GUV89" s="75"/>
      <c r="GUW89" s="75"/>
      <c r="GUX89" s="75"/>
      <c r="GUY89" s="75"/>
      <c r="GUZ89" s="75"/>
      <c r="GVA89" s="75"/>
      <c r="GVB89" s="75"/>
      <c r="GVC89" s="75"/>
      <c r="GVD89" s="75"/>
      <c r="GVE89" s="75"/>
      <c r="GVF89" s="75"/>
      <c r="GVG89" s="75"/>
      <c r="GVH89" s="75"/>
      <c r="GVI89" s="75"/>
      <c r="GVJ89" s="75"/>
      <c r="GVK89" s="75"/>
      <c r="GVL89" s="75"/>
      <c r="GVM89" s="75"/>
      <c r="GVN89" s="75"/>
      <c r="GVO89" s="75"/>
      <c r="GVP89" s="75"/>
      <c r="GVQ89" s="75"/>
      <c r="GVR89" s="75"/>
      <c r="GVS89" s="75"/>
      <c r="GVT89" s="75"/>
      <c r="GVU89" s="75"/>
      <c r="GVV89" s="75"/>
      <c r="GVW89" s="75"/>
      <c r="GVX89" s="75"/>
      <c r="GVY89" s="75"/>
      <c r="GVZ89" s="75"/>
      <c r="GWA89" s="75"/>
      <c r="GWB89" s="75"/>
      <c r="GWC89" s="75"/>
      <c r="GWD89" s="75"/>
      <c r="GWE89" s="75"/>
      <c r="GWF89" s="75"/>
      <c r="GWG89" s="75"/>
      <c r="GWH89" s="75"/>
      <c r="GWI89" s="75"/>
      <c r="GWJ89" s="75"/>
      <c r="GWK89" s="75"/>
      <c r="GWL89" s="75"/>
      <c r="GWM89" s="75"/>
      <c r="GWN89" s="75"/>
      <c r="GWO89" s="75"/>
      <c r="GWP89" s="75"/>
      <c r="GWQ89" s="75"/>
      <c r="GWR89" s="75"/>
      <c r="GWS89" s="75"/>
      <c r="GWT89" s="75"/>
      <c r="GWU89" s="75"/>
      <c r="GWV89" s="75"/>
      <c r="GWW89" s="75"/>
      <c r="GWX89" s="75"/>
      <c r="GWY89" s="75"/>
      <c r="GWZ89" s="75"/>
      <c r="GXA89" s="75"/>
      <c r="GXB89" s="75"/>
      <c r="GXC89" s="75"/>
      <c r="GXD89" s="75"/>
      <c r="GXE89" s="75"/>
      <c r="GXF89" s="75"/>
      <c r="GXG89" s="75"/>
      <c r="GXH89" s="75"/>
      <c r="GXI89" s="75"/>
      <c r="GXJ89" s="75"/>
      <c r="GXK89" s="75"/>
      <c r="GXL89" s="75"/>
      <c r="GXM89" s="75"/>
      <c r="GXN89" s="75"/>
      <c r="GXO89" s="75"/>
      <c r="GXP89" s="75"/>
      <c r="GXQ89" s="75"/>
      <c r="GXR89" s="75"/>
      <c r="GXS89" s="75"/>
      <c r="GXT89" s="75"/>
      <c r="GXU89" s="75"/>
      <c r="GXV89" s="75"/>
      <c r="GXW89" s="75"/>
      <c r="GXX89" s="75"/>
      <c r="GXY89" s="75"/>
      <c r="GXZ89" s="75"/>
      <c r="GYA89" s="75"/>
      <c r="GYB89" s="75"/>
      <c r="GYC89" s="75"/>
      <c r="GYD89" s="75"/>
      <c r="GYE89" s="75"/>
      <c r="GYF89" s="75"/>
      <c r="GYG89" s="75"/>
      <c r="GYH89" s="75"/>
      <c r="GYI89" s="75"/>
      <c r="GYJ89" s="75"/>
      <c r="GYK89" s="75"/>
      <c r="GYL89" s="75"/>
      <c r="GYM89" s="75"/>
      <c r="GYN89" s="75"/>
      <c r="GYO89" s="75"/>
      <c r="GYP89" s="75"/>
      <c r="GYQ89" s="75"/>
      <c r="GYR89" s="75"/>
      <c r="GYS89" s="75"/>
      <c r="GYT89" s="75"/>
      <c r="GYU89" s="75"/>
      <c r="GYV89" s="75"/>
      <c r="GYW89" s="75"/>
      <c r="GYX89" s="75"/>
      <c r="GYY89" s="75"/>
      <c r="GYZ89" s="75"/>
      <c r="GZA89" s="75"/>
      <c r="GZB89" s="75"/>
      <c r="GZC89" s="75"/>
      <c r="GZD89" s="75"/>
      <c r="GZE89" s="75"/>
      <c r="GZF89" s="75"/>
      <c r="GZG89" s="75"/>
      <c r="GZH89" s="75"/>
      <c r="GZI89" s="75"/>
      <c r="GZJ89" s="75"/>
      <c r="GZK89" s="75"/>
      <c r="GZL89" s="75"/>
      <c r="GZM89" s="75"/>
      <c r="GZN89" s="75"/>
      <c r="GZO89" s="75"/>
      <c r="GZP89" s="75"/>
      <c r="GZQ89" s="75"/>
      <c r="GZR89" s="75"/>
      <c r="GZS89" s="75"/>
      <c r="GZT89" s="75"/>
      <c r="GZU89" s="75"/>
      <c r="GZV89" s="75"/>
      <c r="GZW89" s="75"/>
      <c r="GZX89" s="75"/>
      <c r="GZY89" s="75"/>
      <c r="GZZ89" s="75"/>
      <c r="HAA89" s="75"/>
      <c r="HAB89" s="75"/>
      <c r="HAC89" s="75"/>
      <c r="HAD89" s="75"/>
      <c r="HAE89" s="75"/>
      <c r="HAF89" s="75"/>
      <c r="HAG89" s="75"/>
      <c r="HAH89" s="75"/>
      <c r="HAI89" s="75"/>
      <c r="HAJ89" s="75"/>
      <c r="HAK89" s="75"/>
      <c r="HAL89" s="75"/>
      <c r="HAM89" s="75"/>
      <c r="HAN89" s="75"/>
      <c r="HAO89" s="75"/>
      <c r="HAP89" s="75"/>
      <c r="HAQ89" s="75"/>
      <c r="HAR89" s="75"/>
      <c r="HAS89" s="75"/>
      <c r="HAT89" s="75"/>
      <c r="HAU89" s="75"/>
      <c r="HAV89" s="75"/>
      <c r="HAW89" s="75"/>
      <c r="HAX89" s="75"/>
      <c r="HAY89" s="75"/>
      <c r="HAZ89" s="75"/>
      <c r="HBA89" s="75"/>
      <c r="HBB89" s="75"/>
      <c r="HBC89" s="75"/>
      <c r="HBD89" s="75"/>
      <c r="HBE89" s="75"/>
      <c r="HBF89" s="75"/>
      <c r="HBG89" s="75"/>
      <c r="HBH89" s="75"/>
      <c r="HBI89" s="75"/>
      <c r="HBJ89" s="75"/>
      <c r="HBK89" s="75"/>
      <c r="HBL89" s="75"/>
      <c r="HBM89" s="75"/>
      <c r="HBN89" s="75"/>
      <c r="HBO89" s="75"/>
      <c r="HBP89" s="75"/>
      <c r="HBQ89" s="75"/>
      <c r="HBR89" s="75"/>
      <c r="HBS89" s="75"/>
      <c r="HBT89" s="75"/>
      <c r="HBU89" s="75"/>
      <c r="HBV89" s="75"/>
      <c r="HBW89" s="75"/>
      <c r="HBX89" s="75"/>
      <c r="HBY89" s="75"/>
      <c r="HBZ89" s="75"/>
      <c r="HCA89" s="75"/>
      <c r="HCB89" s="75"/>
      <c r="HCC89" s="75"/>
      <c r="HCD89" s="75"/>
      <c r="HCE89" s="75"/>
      <c r="HCF89" s="75"/>
      <c r="HCG89" s="75"/>
      <c r="HCH89" s="75"/>
      <c r="HCI89" s="75"/>
      <c r="HCJ89" s="75"/>
      <c r="HCK89" s="75"/>
      <c r="HCL89" s="75"/>
      <c r="HCM89" s="75"/>
      <c r="HCN89" s="75"/>
      <c r="HCO89" s="75"/>
      <c r="HCP89" s="75"/>
      <c r="HCQ89" s="75"/>
      <c r="HCR89" s="75"/>
      <c r="HCS89" s="75"/>
      <c r="HCT89" s="75"/>
      <c r="HCU89" s="75"/>
      <c r="HCV89" s="75"/>
      <c r="HCW89" s="75"/>
      <c r="HCX89" s="75"/>
      <c r="HCY89" s="75"/>
      <c r="HCZ89" s="75"/>
      <c r="HDA89" s="75"/>
      <c r="HDB89" s="75"/>
      <c r="HDC89" s="75"/>
      <c r="HDD89" s="75"/>
      <c r="HDE89" s="75"/>
      <c r="HDF89" s="75"/>
      <c r="HDG89" s="75"/>
      <c r="HDH89" s="75"/>
      <c r="HDI89" s="75"/>
      <c r="HDJ89" s="75"/>
      <c r="HDK89" s="75"/>
      <c r="HDL89" s="75"/>
      <c r="HDM89" s="75"/>
      <c r="HDN89" s="75"/>
      <c r="HDO89" s="75"/>
      <c r="HDP89" s="75"/>
      <c r="HDQ89" s="75"/>
      <c r="HDR89" s="75"/>
      <c r="HDS89" s="75"/>
      <c r="HDT89" s="75"/>
      <c r="HDU89" s="75"/>
      <c r="HDV89" s="75"/>
      <c r="HDW89" s="75"/>
      <c r="HDX89" s="75"/>
      <c r="HDY89" s="75"/>
      <c r="HDZ89" s="75"/>
      <c r="HEA89" s="75"/>
      <c r="HEB89" s="75"/>
      <c r="HEC89" s="75"/>
      <c r="HED89" s="75"/>
      <c r="HEE89" s="75"/>
      <c r="HEF89" s="75"/>
      <c r="HEG89" s="75"/>
      <c r="HEH89" s="75"/>
      <c r="HEI89" s="75"/>
      <c r="HEJ89" s="75"/>
      <c r="HEK89" s="75"/>
      <c r="HEL89" s="75"/>
      <c r="HEM89" s="75"/>
      <c r="HEN89" s="75"/>
      <c r="HEO89" s="75"/>
      <c r="HEP89" s="75"/>
      <c r="HEQ89" s="75"/>
      <c r="HER89" s="75"/>
      <c r="HES89" s="75"/>
      <c r="HET89" s="75"/>
      <c r="HEU89" s="75"/>
      <c r="HEV89" s="75"/>
      <c r="HEW89" s="75"/>
      <c r="HEX89" s="75"/>
      <c r="HEY89" s="75"/>
      <c r="HEZ89" s="75"/>
      <c r="HFA89" s="75"/>
      <c r="HFB89" s="75"/>
      <c r="HFC89" s="75"/>
      <c r="HFD89" s="75"/>
      <c r="HFE89" s="75"/>
      <c r="HFF89" s="75"/>
      <c r="HFG89" s="75"/>
      <c r="HFH89" s="75"/>
      <c r="HFI89" s="75"/>
      <c r="HFJ89" s="75"/>
      <c r="HFK89" s="75"/>
      <c r="HFL89" s="75"/>
      <c r="HFM89" s="75"/>
      <c r="HFN89" s="75"/>
      <c r="HFO89" s="75"/>
      <c r="HFP89" s="75"/>
      <c r="HFQ89" s="75"/>
      <c r="HFR89" s="75"/>
      <c r="HFS89" s="75"/>
      <c r="HFT89" s="75"/>
      <c r="HFU89" s="75"/>
      <c r="HFV89" s="75"/>
      <c r="HFW89" s="75"/>
      <c r="HFX89" s="75"/>
      <c r="HFY89" s="75"/>
      <c r="HFZ89" s="75"/>
      <c r="HGA89" s="75"/>
      <c r="HGB89" s="75"/>
      <c r="HGC89" s="75"/>
      <c r="HGD89" s="75"/>
      <c r="HGE89" s="75"/>
      <c r="HGF89" s="75"/>
      <c r="HGG89" s="75"/>
      <c r="HGH89" s="75"/>
      <c r="HGI89" s="75"/>
      <c r="HGJ89" s="75"/>
      <c r="HGK89" s="75"/>
      <c r="HGL89" s="75"/>
      <c r="HGM89" s="75"/>
      <c r="HGN89" s="75"/>
      <c r="HGO89" s="75"/>
      <c r="HGP89" s="75"/>
      <c r="HGQ89" s="75"/>
      <c r="HGR89" s="75"/>
      <c r="HGS89" s="75"/>
      <c r="HGT89" s="75"/>
      <c r="HGU89" s="75"/>
      <c r="HGV89" s="75"/>
      <c r="HGW89" s="75"/>
      <c r="HGX89" s="75"/>
      <c r="HGY89" s="75"/>
      <c r="HGZ89" s="75"/>
      <c r="HHA89" s="75"/>
      <c r="HHB89" s="75"/>
      <c r="HHC89" s="75"/>
      <c r="HHD89" s="75"/>
      <c r="HHE89" s="75"/>
      <c r="HHF89" s="75"/>
      <c r="HHG89" s="75"/>
      <c r="HHH89" s="75"/>
      <c r="HHI89" s="75"/>
      <c r="HHJ89" s="75"/>
      <c r="HHK89" s="75"/>
      <c r="HHL89" s="75"/>
      <c r="HHM89" s="75"/>
      <c r="HHN89" s="75"/>
      <c r="HHO89" s="75"/>
      <c r="HHP89" s="75"/>
      <c r="HHQ89" s="75"/>
      <c r="HHR89" s="75"/>
      <c r="HHS89" s="75"/>
      <c r="HHT89" s="75"/>
      <c r="HHU89" s="75"/>
      <c r="HHV89" s="75"/>
      <c r="HHW89" s="75"/>
      <c r="HHX89" s="75"/>
      <c r="HHY89" s="75"/>
      <c r="HHZ89" s="75"/>
      <c r="HIA89" s="75"/>
      <c r="HIB89" s="75"/>
      <c r="HIC89" s="75"/>
      <c r="HID89" s="75"/>
      <c r="HIE89" s="75"/>
      <c r="HIF89" s="75"/>
      <c r="HIG89" s="75"/>
      <c r="HIH89" s="75"/>
      <c r="HII89" s="75"/>
      <c r="HIJ89" s="75"/>
      <c r="HIK89" s="75"/>
      <c r="HIL89" s="75"/>
      <c r="HIM89" s="75"/>
      <c r="HIN89" s="75"/>
      <c r="HIO89" s="75"/>
      <c r="HIP89" s="75"/>
      <c r="HIQ89" s="75"/>
      <c r="HIR89" s="75"/>
      <c r="HIS89" s="75"/>
      <c r="HIT89" s="75"/>
      <c r="HIU89" s="75"/>
      <c r="HIV89" s="75"/>
      <c r="HIW89" s="75"/>
      <c r="HIX89" s="75"/>
      <c r="HIY89" s="75"/>
      <c r="HIZ89" s="75"/>
      <c r="HJA89" s="75"/>
      <c r="HJB89" s="75"/>
      <c r="HJC89" s="75"/>
      <c r="HJD89" s="75"/>
      <c r="HJE89" s="75"/>
      <c r="HJF89" s="75"/>
      <c r="HJG89" s="75"/>
      <c r="HJH89" s="75"/>
      <c r="HJI89" s="75"/>
      <c r="HJJ89" s="75"/>
      <c r="HJK89" s="75"/>
      <c r="HJL89" s="75"/>
      <c r="HJM89" s="75"/>
      <c r="HJN89" s="75"/>
      <c r="HJO89" s="75"/>
      <c r="HJP89" s="75"/>
      <c r="HJQ89" s="75"/>
      <c r="HJR89" s="75"/>
      <c r="HJS89" s="75"/>
      <c r="HJT89" s="75"/>
      <c r="HJU89" s="75"/>
      <c r="HJV89" s="75"/>
      <c r="HJW89" s="75"/>
      <c r="HJX89" s="75"/>
      <c r="HJY89" s="75"/>
      <c r="HJZ89" s="75"/>
      <c r="HKA89" s="75"/>
      <c r="HKB89" s="75"/>
      <c r="HKC89" s="75"/>
      <c r="HKD89" s="75"/>
      <c r="HKE89" s="75"/>
      <c r="HKF89" s="75"/>
      <c r="HKG89" s="75"/>
      <c r="HKH89" s="75"/>
      <c r="HKI89" s="75"/>
      <c r="HKJ89" s="75"/>
      <c r="HKK89" s="75"/>
      <c r="HKL89" s="75"/>
      <c r="HKM89" s="75"/>
      <c r="HKN89" s="75"/>
      <c r="HKO89" s="75"/>
      <c r="HKP89" s="75"/>
      <c r="HKQ89" s="75"/>
      <c r="HKR89" s="75"/>
      <c r="HKS89" s="75"/>
      <c r="HKT89" s="75"/>
      <c r="HKU89" s="75"/>
      <c r="HKV89" s="75"/>
      <c r="HKW89" s="75"/>
      <c r="HKX89" s="75"/>
      <c r="HKY89" s="75"/>
      <c r="HKZ89" s="75"/>
      <c r="HLA89" s="75"/>
      <c r="HLB89" s="75"/>
      <c r="HLC89" s="75"/>
      <c r="HLD89" s="75"/>
      <c r="HLE89" s="75"/>
      <c r="HLF89" s="75"/>
      <c r="HLG89" s="75"/>
      <c r="HLH89" s="75"/>
      <c r="HLI89" s="75"/>
      <c r="HLJ89" s="75"/>
      <c r="HLK89" s="75"/>
      <c r="HLL89" s="75"/>
      <c r="HLM89" s="75"/>
      <c r="HLN89" s="75"/>
      <c r="HLO89" s="75"/>
      <c r="HLP89" s="75"/>
      <c r="HLQ89" s="75"/>
      <c r="HLR89" s="75"/>
      <c r="HLS89" s="75"/>
      <c r="HLT89" s="75"/>
      <c r="HLU89" s="75"/>
      <c r="HLV89" s="75"/>
      <c r="HLW89" s="75"/>
      <c r="HLX89" s="75"/>
      <c r="HLY89" s="75"/>
      <c r="HLZ89" s="75"/>
      <c r="HMA89" s="75"/>
      <c r="HMB89" s="75"/>
      <c r="HMC89" s="75"/>
      <c r="HMD89" s="75"/>
      <c r="HME89" s="75"/>
      <c r="HMF89" s="75"/>
      <c r="HMG89" s="75"/>
      <c r="HMH89" s="75"/>
      <c r="HMI89" s="75"/>
      <c r="HMJ89" s="75"/>
      <c r="HMK89" s="75"/>
      <c r="HML89" s="75"/>
      <c r="HMM89" s="75"/>
      <c r="HMN89" s="75"/>
      <c r="HMO89" s="75"/>
      <c r="HMP89" s="75"/>
      <c r="HMQ89" s="75"/>
      <c r="HMR89" s="75"/>
      <c r="HMS89" s="75"/>
      <c r="HMT89" s="75"/>
      <c r="HMU89" s="75"/>
      <c r="HMV89" s="75"/>
      <c r="HMW89" s="75"/>
      <c r="HMX89" s="75"/>
      <c r="HMY89" s="75"/>
      <c r="HMZ89" s="75"/>
      <c r="HNA89" s="75"/>
      <c r="HNB89" s="75"/>
      <c r="HNC89" s="75"/>
      <c r="HND89" s="75"/>
      <c r="HNE89" s="75"/>
      <c r="HNF89" s="75"/>
      <c r="HNG89" s="75"/>
      <c r="HNH89" s="75"/>
      <c r="HNI89" s="75"/>
      <c r="HNJ89" s="75"/>
      <c r="HNK89" s="75"/>
      <c r="HNL89" s="75"/>
      <c r="HNM89" s="75"/>
      <c r="HNN89" s="75"/>
      <c r="HNO89" s="75"/>
      <c r="HNP89" s="75"/>
      <c r="HNQ89" s="75"/>
      <c r="HNR89" s="75"/>
      <c r="HNS89" s="75"/>
      <c r="HNT89" s="75"/>
      <c r="HNU89" s="75"/>
      <c r="HNV89" s="75"/>
      <c r="HNW89" s="75"/>
      <c r="HNX89" s="75"/>
      <c r="HNY89" s="75"/>
      <c r="HNZ89" s="75"/>
      <c r="HOA89" s="75"/>
      <c r="HOB89" s="75"/>
      <c r="HOC89" s="75"/>
      <c r="HOD89" s="75"/>
      <c r="HOE89" s="75"/>
      <c r="HOF89" s="75"/>
      <c r="HOG89" s="75"/>
      <c r="HOH89" s="75"/>
      <c r="HOI89" s="75"/>
      <c r="HOJ89" s="75"/>
      <c r="HOK89" s="75"/>
      <c r="HOL89" s="75"/>
      <c r="HOM89" s="75"/>
      <c r="HON89" s="75"/>
      <c r="HOO89" s="75"/>
      <c r="HOP89" s="75"/>
      <c r="HOQ89" s="75"/>
      <c r="HOR89" s="75"/>
      <c r="HOS89" s="75"/>
      <c r="HOT89" s="75"/>
      <c r="HOU89" s="75"/>
      <c r="HOV89" s="75"/>
      <c r="HOW89" s="75"/>
      <c r="HOX89" s="75"/>
      <c r="HOY89" s="75"/>
      <c r="HOZ89" s="75"/>
      <c r="HPA89" s="75"/>
      <c r="HPB89" s="75"/>
      <c r="HPC89" s="75"/>
      <c r="HPD89" s="75"/>
      <c r="HPE89" s="75"/>
      <c r="HPF89" s="75"/>
      <c r="HPG89" s="75"/>
      <c r="HPH89" s="75"/>
      <c r="HPI89" s="75"/>
      <c r="HPJ89" s="75"/>
      <c r="HPK89" s="75"/>
      <c r="HPL89" s="75"/>
      <c r="HPM89" s="75"/>
      <c r="HPN89" s="75"/>
      <c r="HPO89" s="75"/>
      <c r="HPP89" s="75"/>
      <c r="HPQ89" s="75"/>
      <c r="HPR89" s="75"/>
      <c r="HPS89" s="75"/>
      <c r="HPT89" s="75"/>
      <c r="HPU89" s="75"/>
      <c r="HPV89" s="75"/>
      <c r="HPW89" s="75"/>
      <c r="HPX89" s="75"/>
      <c r="HPY89" s="75"/>
      <c r="HPZ89" s="75"/>
      <c r="HQA89" s="75"/>
      <c r="HQB89" s="75"/>
      <c r="HQC89" s="75"/>
      <c r="HQD89" s="75"/>
      <c r="HQE89" s="75"/>
      <c r="HQF89" s="75"/>
      <c r="HQG89" s="75"/>
      <c r="HQH89" s="75"/>
      <c r="HQI89" s="75"/>
      <c r="HQJ89" s="75"/>
      <c r="HQK89" s="75"/>
      <c r="HQL89" s="75"/>
      <c r="HQM89" s="75"/>
      <c r="HQN89" s="75"/>
      <c r="HQO89" s="75"/>
      <c r="HQP89" s="75"/>
      <c r="HQQ89" s="75"/>
      <c r="HQR89" s="75"/>
      <c r="HQS89" s="75"/>
      <c r="HQT89" s="75"/>
      <c r="HQU89" s="75"/>
      <c r="HQV89" s="75"/>
      <c r="HQW89" s="75"/>
      <c r="HQX89" s="75"/>
      <c r="HQY89" s="75"/>
      <c r="HQZ89" s="75"/>
      <c r="HRA89" s="75"/>
      <c r="HRB89" s="75"/>
      <c r="HRC89" s="75"/>
      <c r="HRD89" s="75"/>
      <c r="HRE89" s="75"/>
      <c r="HRF89" s="75"/>
      <c r="HRG89" s="75"/>
      <c r="HRH89" s="75"/>
      <c r="HRI89" s="75"/>
      <c r="HRJ89" s="75"/>
      <c r="HRK89" s="75"/>
      <c r="HRL89" s="75"/>
      <c r="HRM89" s="75"/>
      <c r="HRN89" s="75"/>
      <c r="HRO89" s="75"/>
      <c r="HRP89" s="75"/>
      <c r="HRQ89" s="75"/>
      <c r="HRR89" s="75"/>
      <c r="HRS89" s="75"/>
      <c r="HRT89" s="75"/>
      <c r="HRU89" s="75"/>
      <c r="HRV89" s="75"/>
      <c r="HRW89" s="75"/>
      <c r="HRX89" s="75"/>
      <c r="HRY89" s="75"/>
      <c r="HRZ89" s="75"/>
      <c r="HSA89" s="75"/>
      <c r="HSB89" s="75"/>
      <c r="HSC89" s="75"/>
      <c r="HSD89" s="75"/>
      <c r="HSE89" s="75"/>
      <c r="HSF89" s="75"/>
      <c r="HSG89" s="75"/>
      <c r="HSH89" s="75"/>
      <c r="HSI89" s="75"/>
      <c r="HSJ89" s="75"/>
      <c r="HSK89" s="75"/>
      <c r="HSL89" s="75"/>
      <c r="HSM89" s="75"/>
      <c r="HSN89" s="75"/>
      <c r="HSO89" s="75"/>
      <c r="HSP89" s="75"/>
      <c r="HSQ89" s="75"/>
      <c r="HSR89" s="75"/>
      <c r="HSS89" s="75"/>
      <c r="HST89" s="75"/>
      <c r="HSU89" s="75"/>
      <c r="HSV89" s="75"/>
      <c r="HSW89" s="75"/>
      <c r="HSX89" s="75"/>
      <c r="HSY89" s="75"/>
      <c r="HSZ89" s="75"/>
      <c r="HTA89" s="75"/>
      <c r="HTB89" s="75"/>
      <c r="HTC89" s="75"/>
      <c r="HTD89" s="75"/>
      <c r="HTE89" s="75"/>
      <c r="HTF89" s="75"/>
      <c r="HTG89" s="75"/>
      <c r="HTH89" s="75"/>
      <c r="HTI89" s="75"/>
      <c r="HTJ89" s="75"/>
      <c r="HTK89" s="75"/>
      <c r="HTL89" s="75"/>
      <c r="HTM89" s="75"/>
      <c r="HTN89" s="75"/>
      <c r="HTO89" s="75"/>
      <c r="HTP89" s="75"/>
      <c r="HTQ89" s="75"/>
      <c r="HTR89" s="75"/>
      <c r="HTS89" s="75"/>
      <c r="HTT89" s="75"/>
      <c r="HTU89" s="75"/>
      <c r="HTV89" s="75"/>
      <c r="HTW89" s="75"/>
      <c r="HTX89" s="75"/>
      <c r="HTY89" s="75"/>
      <c r="HTZ89" s="75"/>
      <c r="HUA89" s="75"/>
      <c r="HUB89" s="75"/>
      <c r="HUC89" s="75"/>
      <c r="HUD89" s="75"/>
      <c r="HUE89" s="75"/>
      <c r="HUF89" s="75"/>
      <c r="HUG89" s="75"/>
      <c r="HUH89" s="75"/>
      <c r="HUI89" s="75"/>
      <c r="HUJ89" s="75"/>
      <c r="HUK89" s="75"/>
      <c r="HUL89" s="75"/>
      <c r="HUM89" s="75"/>
      <c r="HUN89" s="75"/>
      <c r="HUO89" s="75"/>
      <c r="HUP89" s="75"/>
      <c r="HUQ89" s="75"/>
      <c r="HUR89" s="75"/>
      <c r="HUS89" s="75"/>
      <c r="HUT89" s="75"/>
      <c r="HUU89" s="75"/>
      <c r="HUV89" s="75"/>
      <c r="HUW89" s="75"/>
      <c r="HUX89" s="75"/>
      <c r="HUY89" s="75"/>
      <c r="HUZ89" s="75"/>
      <c r="HVA89" s="75"/>
      <c r="HVB89" s="75"/>
      <c r="HVC89" s="75"/>
      <c r="HVD89" s="75"/>
      <c r="HVE89" s="75"/>
      <c r="HVF89" s="75"/>
      <c r="HVG89" s="75"/>
      <c r="HVH89" s="75"/>
      <c r="HVI89" s="75"/>
      <c r="HVJ89" s="75"/>
      <c r="HVK89" s="75"/>
      <c r="HVL89" s="75"/>
      <c r="HVM89" s="75"/>
      <c r="HVN89" s="75"/>
      <c r="HVO89" s="75"/>
      <c r="HVP89" s="75"/>
      <c r="HVQ89" s="75"/>
      <c r="HVR89" s="75"/>
      <c r="HVS89" s="75"/>
      <c r="HVT89" s="75"/>
      <c r="HVU89" s="75"/>
      <c r="HVV89" s="75"/>
      <c r="HVW89" s="75"/>
      <c r="HVX89" s="75"/>
      <c r="HVY89" s="75"/>
      <c r="HVZ89" s="75"/>
      <c r="HWA89" s="75"/>
      <c r="HWB89" s="75"/>
      <c r="HWC89" s="75"/>
      <c r="HWD89" s="75"/>
      <c r="HWE89" s="75"/>
      <c r="HWF89" s="75"/>
      <c r="HWG89" s="75"/>
      <c r="HWH89" s="75"/>
      <c r="HWI89" s="75"/>
      <c r="HWJ89" s="75"/>
      <c r="HWK89" s="75"/>
      <c r="HWL89" s="75"/>
      <c r="HWM89" s="75"/>
      <c r="HWN89" s="75"/>
      <c r="HWO89" s="75"/>
      <c r="HWP89" s="75"/>
      <c r="HWQ89" s="75"/>
      <c r="HWR89" s="75"/>
      <c r="HWS89" s="75"/>
      <c r="HWT89" s="75"/>
      <c r="HWU89" s="75"/>
      <c r="HWV89" s="75"/>
      <c r="HWW89" s="75"/>
      <c r="HWX89" s="75"/>
      <c r="HWY89" s="75"/>
      <c r="HWZ89" s="75"/>
      <c r="HXA89" s="75"/>
      <c r="HXB89" s="75"/>
      <c r="HXC89" s="75"/>
      <c r="HXD89" s="75"/>
      <c r="HXE89" s="75"/>
      <c r="HXF89" s="75"/>
      <c r="HXG89" s="75"/>
      <c r="HXH89" s="75"/>
      <c r="HXI89" s="75"/>
      <c r="HXJ89" s="75"/>
      <c r="HXK89" s="75"/>
      <c r="HXL89" s="75"/>
      <c r="HXM89" s="75"/>
      <c r="HXN89" s="75"/>
      <c r="HXO89" s="75"/>
      <c r="HXP89" s="75"/>
      <c r="HXQ89" s="75"/>
      <c r="HXR89" s="75"/>
      <c r="HXS89" s="75"/>
      <c r="HXT89" s="75"/>
      <c r="HXU89" s="75"/>
      <c r="HXV89" s="75"/>
      <c r="HXW89" s="75"/>
      <c r="HXX89" s="75"/>
      <c r="HXY89" s="75"/>
      <c r="HXZ89" s="75"/>
      <c r="HYA89" s="75"/>
      <c r="HYB89" s="75"/>
      <c r="HYC89" s="75"/>
      <c r="HYD89" s="75"/>
      <c r="HYE89" s="75"/>
      <c r="HYF89" s="75"/>
      <c r="HYG89" s="75"/>
      <c r="HYH89" s="75"/>
      <c r="HYI89" s="75"/>
      <c r="HYJ89" s="75"/>
      <c r="HYK89" s="75"/>
      <c r="HYL89" s="75"/>
      <c r="HYM89" s="75"/>
      <c r="HYN89" s="75"/>
      <c r="HYO89" s="75"/>
      <c r="HYP89" s="75"/>
      <c r="HYQ89" s="75"/>
      <c r="HYR89" s="75"/>
      <c r="HYS89" s="75"/>
      <c r="HYT89" s="75"/>
      <c r="HYU89" s="75"/>
      <c r="HYV89" s="75"/>
      <c r="HYW89" s="75"/>
      <c r="HYX89" s="75"/>
      <c r="HYY89" s="75"/>
      <c r="HYZ89" s="75"/>
      <c r="HZA89" s="75"/>
      <c r="HZB89" s="75"/>
      <c r="HZC89" s="75"/>
      <c r="HZD89" s="75"/>
      <c r="HZE89" s="75"/>
      <c r="HZF89" s="75"/>
      <c r="HZG89" s="75"/>
      <c r="HZH89" s="75"/>
      <c r="HZI89" s="75"/>
      <c r="HZJ89" s="75"/>
      <c r="HZK89" s="75"/>
      <c r="HZL89" s="75"/>
      <c r="HZM89" s="75"/>
      <c r="HZN89" s="75"/>
      <c r="HZO89" s="75"/>
      <c r="HZP89" s="75"/>
      <c r="HZQ89" s="75"/>
      <c r="HZR89" s="75"/>
      <c r="HZS89" s="75"/>
      <c r="HZT89" s="75"/>
      <c r="HZU89" s="75"/>
      <c r="HZV89" s="75"/>
      <c r="HZW89" s="75"/>
      <c r="HZX89" s="75"/>
      <c r="HZY89" s="75"/>
      <c r="HZZ89" s="75"/>
      <c r="IAA89" s="75"/>
      <c r="IAB89" s="75"/>
      <c r="IAC89" s="75"/>
      <c r="IAD89" s="75"/>
      <c r="IAE89" s="75"/>
      <c r="IAF89" s="75"/>
      <c r="IAG89" s="75"/>
      <c r="IAH89" s="75"/>
      <c r="IAI89" s="75"/>
      <c r="IAJ89" s="75"/>
      <c r="IAK89" s="75"/>
      <c r="IAL89" s="75"/>
      <c r="IAM89" s="75"/>
      <c r="IAN89" s="75"/>
      <c r="IAO89" s="75"/>
      <c r="IAP89" s="75"/>
      <c r="IAQ89" s="75"/>
      <c r="IAR89" s="75"/>
      <c r="IAS89" s="75"/>
      <c r="IAT89" s="75"/>
      <c r="IAU89" s="75"/>
      <c r="IAV89" s="75"/>
      <c r="IAW89" s="75"/>
      <c r="IAX89" s="75"/>
      <c r="IAY89" s="75"/>
      <c r="IAZ89" s="75"/>
      <c r="IBA89" s="75"/>
      <c r="IBB89" s="75"/>
      <c r="IBC89" s="75"/>
      <c r="IBD89" s="75"/>
      <c r="IBE89" s="75"/>
      <c r="IBF89" s="75"/>
      <c r="IBG89" s="75"/>
      <c r="IBH89" s="75"/>
      <c r="IBI89" s="75"/>
      <c r="IBJ89" s="75"/>
      <c r="IBK89" s="75"/>
      <c r="IBL89" s="75"/>
      <c r="IBM89" s="75"/>
      <c r="IBN89" s="75"/>
      <c r="IBO89" s="75"/>
      <c r="IBP89" s="75"/>
      <c r="IBQ89" s="75"/>
      <c r="IBR89" s="75"/>
      <c r="IBS89" s="75"/>
      <c r="IBT89" s="75"/>
      <c r="IBU89" s="75"/>
      <c r="IBV89" s="75"/>
      <c r="IBW89" s="75"/>
      <c r="IBX89" s="75"/>
      <c r="IBY89" s="75"/>
      <c r="IBZ89" s="75"/>
      <c r="ICA89" s="75"/>
      <c r="ICB89" s="75"/>
      <c r="ICC89" s="75"/>
      <c r="ICD89" s="75"/>
      <c r="ICE89" s="75"/>
      <c r="ICF89" s="75"/>
      <c r="ICG89" s="75"/>
      <c r="ICH89" s="75"/>
      <c r="ICI89" s="75"/>
      <c r="ICJ89" s="75"/>
      <c r="ICK89" s="75"/>
      <c r="ICL89" s="75"/>
      <c r="ICM89" s="75"/>
      <c r="ICN89" s="75"/>
      <c r="ICO89" s="75"/>
      <c r="ICP89" s="75"/>
      <c r="ICQ89" s="75"/>
      <c r="ICR89" s="75"/>
      <c r="ICS89" s="75"/>
      <c r="ICT89" s="75"/>
      <c r="ICU89" s="75"/>
      <c r="ICV89" s="75"/>
      <c r="ICW89" s="75"/>
      <c r="ICX89" s="75"/>
      <c r="ICY89" s="75"/>
      <c r="ICZ89" s="75"/>
      <c r="IDA89" s="75"/>
      <c r="IDB89" s="75"/>
      <c r="IDC89" s="75"/>
      <c r="IDD89" s="75"/>
      <c r="IDE89" s="75"/>
      <c r="IDF89" s="75"/>
      <c r="IDG89" s="75"/>
      <c r="IDH89" s="75"/>
      <c r="IDI89" s="75"/>
      <c r="IDJ89" s="75"/>
      <c r="IDK89" s="75"/>
      <c r="IDL89" s="75"/>
      <c r="IDM89" s="75"/>
      <c r="IDN89" s="75"/>
      <c r="IDO89" s="75"/>
      <c r="IDP89" s="75"/>
      <c r="IDQ89" s="75"/>
      <c r="IDR89" s="75"/>
      <c r="IDS89" s="75"/>
      <c r="IDT89" s="75"/>
      <c r="IDU89" s="75"/>
      <c r="IDV89" s="75"/>
      <c r="IDW89" s="75"/>
      <c r="IDX89" s="75"/>
      <c r="IDY89" s="75"/>
      <c r="IDZ89" s="75"/>
      <c r="IEA89" s="75"/>
      <c r="IEB89" s="75"/>
      <c r="IEC89" s="75"/>
      <c r="IED89" s="75"/>
      <c r="IEE89" s="75"/>
      <c r="IEF89" s="75"/>
      <c r="IEG89" s="75"/>
      <c r="IEH89" s="75"/>
      <c r="IEI89" s="75"/>
      <c r="IEJ89" s="75"/>
      <c r="IEK89" s="75"/>
      <c r="IEL89" s="75"/>
      <c r="IEM89" s="75"/>
      <c r="IEN89" s="75"/>
      <c r="IEO89" s="75"/>
      <c r="IEP89" s="75"/>
      <c r="IEQ89" s="75"/>
      <c r="IER89" s="75"/>
      <c r="IES89" s="75"/>
      <c r="IET89" s="75"/>
      <c r="IEU89" s="75"/>
      <c r="IEV89" s="75"/>
      <c r="IEW89" s="75"/>
      <c r="IEX89" s="75"/>
      <c r="IEY89" s="75"/>
      <c r="IEZ89" s="75"/>
      <c r="IFA89" s="75"/>
      <c r="IFB89" s="75"/>
      <c r="IFC89" s="75"/>
      <c r="IFD89" s="75"/>
      <c r="IFE89" s="75"/>
      <c r="IFF89" s="75"/>
      <c r="IFG89" s="75"/>
      <c r="IFH89" s="75"/>
      <c r="IFI89" s="75"/>
      <c r="IFJ89" s="75"/>
      <c r="IFK89" s="75"/>
      <c r="IFL89" s="75"/>
      <c r="IFM89" s="75"/>
      <c r="IFN89" s="75"/>
      <c r="IFO89" s="75"/>
      <c r="IFP89" s="75"/>
      <c r="IFQ89" s="75"/>
      <c r="IFR89" s="75"/>
      <c r="IFS89" s="75"/>
      <c r="IFT89" s="75"/>
      <c r="IFU89" s="75"/>
      <c r="IFV89" s="75"/>
      <c r="IFW89" s="75"/>
      <c r="IFX89" s="75"/>
      <c r="IFY89" s="75"/>
      <c r="IFZ89" s="75"/>
      <c r="IGA89" s="75"/>
      <c r="IGB89" s="75"/>
      <c r="IGC89" s="75"/>
      <c r="IGD89" s="75"/>
      <c r="IGE89" s="75"/>
      <c r="IGF89" s="75"/>
      <c r="IGG89" s="75"/>
      <c r="IGH89" s="75"/>
      <c r="IGI89" s="75"/>
      <c r="IGJ89" s="75"/>
      <c r="IGK89" s="75"/>
      <c r="IGL89" s="75"/>
      <c r="IGM89" s="75"/>
      <c r="IGN89" s="75"/>
      <c r="IGO89" s="75"/>
      <c r="IGP89" s="75"/>
      <c r="IGQ89" s="75"/>
      <c r="IGR89" s="75"/>
      <c r="IGS89" s="75"/>
      <c r="IGT89" s="75"/>
      <c r="IGU89" s="75"/>
      <c r="IGV89" s="75"/>
      <c r="IGW89" s="75"/>
      <c r="IGX89" s="75"/>
      <c r="IGY89" s="75"/>
      <c r="IGZ89" s="75"/>
      <c r="IHA89" s="75"/>
      <c r="IHB89" s="75"/>
      <c r="IHC89" s="75"/>
      <c r="IHD89" s="75"/>
      <c r="IHE89" s="75"/>
      <c r="IHF89" s="75"/>
      <c r="IHG89" s="75"/>
      <c r="IHH89" s="75"/>
      <c r="IHI89" s="75"/>
      <c r="IHJ89" s="75"/>
      <c r="IHK89" s="75"/>
      <c r="IHL89" s="75"/>
      <c r="IHM89" s="75"/>
      <c r="IHN89" s="75"/>
      <c r="IHO89" s="75"/>
      <c r="IHP89" s="75"/>
      <c r="IHQ89" s="75"/>
      <c r="IHR89" s="75"/>
      <c r="IHS89" s="75"/>
      <c r="IHT89" s="75"/>
      <c r="IHU89" s="75"/>
      <c r="IHV89" s="75"/>
      <c r="IHW89" s="75"/>
      <c r="IHX89" s="75"/>
      <c r="IHY89" s="75"/>
      <c r="IHZ89" s="75"/>
      <c r="IIA89" s="75"/>
      <c r="IIB89" s="75"/>
      <c r="IIC89" s="75"/>
      <c r="IID89" s="75"/>
      <c r="IIE89" s="75"/>
      <c r="IIF89" s="75"/>
      <c r="IIG89" s="75"/>
      <c r="IIH89" s="75"/>
      <c r="III89" s="75"/>
      <c r="IIJ89" s="75"/>
      <c r="IIK89" s="75"/>
      <c r="IIL89" s="75"/>
      <c r="IIM89" s="75"/>
      <c r="IIN89" s="75"/>
      <c r="IIO89" s="75"/>
      <c r="IIP89" s="75"/>
      <c r="IIQ89" s="75"/>
      <c r="IIR89" s="75"/>
      <c r="IIS89" s="75"/>
      <c r="IIT89" s="75"/>
      <c r="IIU89" s="75"/>
      <c r="IIV89" s="75"/>
      <c r="IIW89" s="75"/>
      <c r="IIX89" s="75"/>
      <c r="IIY89" s="75"/>
      <c r="IIZ89" s="75"/>
      <c r="IJA89" s="75"/>
      <c r="IJB89" s="75"/>
      <c r="IJC89" s="75"/>
      <c r="IJD89" s="75"/>
      <c r="IJE89" s="75"/>
      <c r="IJF89" s="75"/>
      <c r="IJG89" s="75"/>
      <c r="IJH89" s="75"/>
      <c r="IJI89" s="75"/>
      <c r="IJJ89" s="75"/>
      <c r="IJK89" s="75"/>
      <c r="IJL89" s="75"/>
      <c r="IJM89" s="75"/>
      <c r="IJN89" s="75"/>
      <c r="IJO89" s="75"/>
      <c r="IJP89" s="75"/>
      <c r="IJQ89" s="75"/>
      <c r="IJR89" s="75"/>
      <c r="IJS89" s="75"/>
      <c r="IJT89" s="75"/>
      <c r="IJU89" s="75"/>
      <c r="IJV89" s="75"/>
      <c r="IJW89" s="75"/>
      <c r="IJX89" s="75"/>
      <c r="IJY89" s="75"/>
      <c r="IJZ89" s="75"/>
      <c r="IKA89" s="75"/>
      <c r="IKB89" s="75"/>
      <c r="IKC89" s="75"/>
      <c r="IKD89" s="75"/>
      <c r="IKE89" s="75"/>
      <c r="IKF89" s="75"/>
      <c r="IKG89" s="75"/>
      <c r="IKH89" s="75"/>
      <c r="IKI89" s="75"/>
      <c r="IKJ89" s="75"/>
      <c r="IKK89" s="75"/>
      <c r="IKL89" s="75"/>
      <c r="IKM89" s="75"/>
      <c r="IKN89" s="75"/>
      <c r="IKO89" s="75"/>
      <c r="IKP89" s="75"/>
      <c r="IKQ89" s="75"/>
      <c r="IKR89" s="75"/>
      <c r="IKS89" s="75"/>
      <c r="IKT89" s="75"/>
      <c r="IKU89" s="75"/>
      <c r="IKV89" s="75"/>
      <c r="IKW89" s="75"/>
      <c r="IKX89" s="75"/>
      <c r="IKY89" s="75"/>
      <c r="IKZ89" s="75"/>
      <c r="ILA89" s="75"/>
      <c r="ILB89" s="75"/>
      <c r="ILC89" s="75"/>
      <c r="ILD89" s="75"/>
      <c r="ILE89" s="75"/>
      <c r="ILF89" s="75"/>
      <c r="ILG89" s="75"/>
      <c r="ILH89" s="75"/>
      <c r="ILI89" s="75"/>
      <c r="ILJ89" s="75"/>
      <c r="ILK89" s="75"/>
      <c r="ILL89" s="75"/>
      <c r="ILM89" s="75"/>
      <c r="ILN89" s="75"/>
      <c r="ILO89" s="75"/>
      <c r="ILP89" s="75"/>
      <c r="ILQ89" s="75"/>
      <c r="ILR89" s="75"/>
      <c r="ILS89" s="75"/>
      <c r="ILT89" s="75"/>
      <c r="ILU89" s="75"/>
      <c r="ILV89" s="75"/>
      <c r="ILW89" s="75"/>
      <c r="ILX89" s="75"/>
      <c r="ILY89" s="75"/>
      <c r="ILZ89" s="75"/>
      <c r="IMA89" s="75"/>
      <c r="IMB89" s="75"/>
      <c r="IMC89" s="75"/>
      <c r="IMD89" s="75"/>
      <c r="IME89" s="75"/>
      <c r="IMF89" s="75"/>
      <c r="IMG89" s="75"/>
      <c r="IMH89" s="75"/>
      <c r="IMI89" s="75"/>
      <c r="IMJ89" s="75"/>
      <c r="IMK89" s="75"/>
      <c r="IML89" s="75"/>
      <c r="IMM89" s="75"/>
      <c r="IMN89" s="75"/>
      <c r="IMO89" s="75"/>
      <c r="IMP89" s="75"/>
      <c r="IMQ89" s="75"/>
      <c r="IMR89" s="75"/>
      <c r="IMS89" s="75"/>
      <c r="IMT89" s="75"/>
      <c r="IMU89" s="75"/>
      <c r="IMV89" s="75"/>
      <c r="IMW89" s="75"/>
      <c r="IMX89" s="75"/>
      <c r="IMY89" s="75"/>
      <c r="IMZ89" s="75"/>
      <c r="INA89" s="75"/>
      <c r="INB89" s="75"/>
      <c r="INC89" s="75"/>
      <c r="IND89" s="75"/>
      <c r="INE89" s="75"/>
      <c r="INF89" s="75"/>
      <c r="ING89" s="75"/>
      <c r="INH89" s="75"/>
      <c r="INI89" s="75"/>
      <c r="INJ89" s="75"/>
      <c r="INK89" s="75"/>
      <c r="INL89" s="75"/>
      <c r="INM89" s="75"/>
      <c r="INN89" s="75"/>
      <c r="INO89" s="75"/>
      <c r="INP89" s="75"/>
      <c r="INQ89" s="75"/>
      <c r="INR89" s="75"/>
      <c r="INS89" s="75"/>
      <c r="INT89" s="75"/>
      <c r="INU89" s="75"/>
      <c r="INV89" s="75"/>
      <c r="INW89" s="75"/>
      <c r="INX89" s="75"/>
      <c r="INY89" s="75"/>
      <c r="INZ89" s="75"/>
      <c r="IOA89" s="75"/>
      <c r="IOB89" s="75"/>
      <c r="IOC89" s="75"/>
      <c r="IOD89" s="75"/>
      <c r="IOE89" s="75"/>
      <c r="IOF89" s="75"/>
      <c r="IOG89" s="75"/>
      <c r="IOH89" s="75"/>
      <c r="IOI89" s="75"/>
      <c r="IOJ89" s="75"/>
      <c r="IOK89" s="75"/>
      <c r="IOL89" s="75"/>
      <c r="IOM89" s="75"/>
      <c r="ION89" s="75"/>
      <c r="IOO89" s="75"/>
      <c r="IOP89" s="75"/>
      <c r="IOQ89" s="75"/>
      <c r="IOR89" s="75"/>
      <c r="IOS89" s="75"/>
      <c r="IOT89" s="75"/>
      <c r="IOU89" s="75"/>
      <c r="IOV89" s="75"/>
      <c r="IOW89" s="75"/>
      <c r="IOX89" s="75"/>
      <c r="IOY89" s="75"/>
      <c r="IOZ89" s="75"/>
      <c r="IPA89" s="75"/>
      <c r="IPB89" s="75"/>
      <c r="IPC89" s="75"/>
      <c r="IPD89" s="75"/>
      <c r="IPE89" s="75"/>
      <c r="IPF89" s="75"/>
      <c r="IPG89" s="75"/>
      <c r="IPH89" s="75"/>
      <c r="IPI89" s="75"/>
      <c r="IPJ89" s="75"/>
      <c r="IPK89" s="75"/>
      <c r="IPL89" s="75"/>
      <c r="IPM89" s="75"/>
      <c r="IPN89" s="75"/>
      <c r="IPO89" s="75"/>
      <c r="IPP89" s="75"/>
      <c r="IPQ89" s="75"/>
      <c r="IPR89" s="75"/>
      <c r="IPS89" s="75"/>
      <c r="IPT89" s="75"/>
      <c r="IPU89" s="75"/>
      <c r="IPV89" s="75"/>
      <c r="IPW89" s="75"/>
      <c r="IPX89" s="75"/>
      <c r="IPY89" s="75"/>
      <c r="IPZ89" s="75"/>
      <c r="IQA89" s="75"/>
      <c r="IQB89" s="75"/>
      <c r="IQC89" s="75"/>
      <c r="IQD89" s="75"/>
      <c r="IQE89" s="75"/>
      <c r="IQF89" s="75"/>
      <c r="IQG89" s="75"/>
      <c r="IQH89" s="75"/>
      <c r="IQI89" s="75"/>
      <c r="IQJ89" s="75"/>
      <c r="IQK89" s="75"/>
      <c r="IQL89" s="75"/>
      <c r="IQM89" s="75"/>
      <c r="IQN89" s="75"/>
      <c r="IQO89" s="75"/>
      <c r="IQP89" s="75"/>
      <c r="IQQ89" s="75"/>
      <c r="IQR89" s="75"/>
      <c r="IQS89" s="75"/>
      <c r="IQT89" s="75"/>
      <c r="IQU89" s="75"/>
      <c r="IQV89" s="75"/>
      <c r="IQW89" s="75"/>
      <c r="IQX89" s="75"/>
      <c r="IQY89" s="75"/>
      <c r="IQZ89" s="75"/>
      <c r="IRA89" s="75"/>
      <c r="IRB89" s="75"/>
      <c r="IRC89" s="75"/>
      <c r="IRD89" s="75"/>
      <c r="IRE89" s="75"/>
      <c r="IRF89" s="75"/>
      <c r="IRG89" s="75"/>
      <c r="IRH89" s="75"/>
      <c r="IRI89" s="75"/>
      <c r="IRJ89" s="75"/>
      <c r="IRK89" s="75"/>
      <c r="IRL89" s="75"/>
      <c r="IRM89" s="75"/>
      <c r="IRN89" s="75"/>
      <c r="IRO89" s="75"/>
      <c r="IRP89" s="75"/>
      <c r="IRQ89" s="75"/>
      <c r="IRR89" s="75"/>
      <c r="IRS89" s="75"/>
      <c r="IRT89" s="75"/>
      <c r="IRU89" s="75"/>
      <c r="IRV89" s="75"/>
      <c r="IRW89" s="75"/>
      <c r="IRX89" s="75"/>
      <c r="IRY89" s="75"/>
      <c r="IRZ89" s="75"/>
      <c r="ISA89" s="75"/>
      <c r="ISB89" s="75"/>
      <c r="ISC89" s="75"/>
      <c r="ISD89" s="75"/>
      <c r="ISE89" s="75"/>
      <c r="ISF89" s="75"/>
      <c r="ISG89" s="75"/>
      <c r="ISH89" s="75"/>
      <c r="ISI89" s="75"/>
      <c r="ISJ89" s="75"/>
      <c r="ISK89" s="75"/>
      <c r="ISL89" s="75"/>
      <c r="ISM89" s="75"/>
      <c r="ISN89" s="75"/>
      <c r="ISO89" s="75"/>
      <c r="ISP89" s="75"/>
      <c r="ISQ89" s="75"/>
      <c r="ISR89" s="75"/>
      <c r="ISS89" s="75"/>
      <c r="IST89" s="75"/>
      <c r="ISU89" s="75"/>
      <c r="ISV89" s="75"/>
      <c r="ISW89" s="75"/>
      <c r="ISX89" s="75"/>
      <c r="ISY89" s="75"/>
      <c r="ISZ89" s="75"/>
      <c r="ITA89" s="75"/>
      <c r="ITB89" s="75"/>
      <c r="ITC89" s="75"/>
      <c r="ITD89" s="75"/>
      <c r="ITE89" s="75"/>
      <c r="ITF89" s="75"/>
      <c r="ITG89" s="75"/>
      <c r="ITH89" s="75"/>
      <c r="ITI89" s="75"/>
      <c r="ITJ89" s="75"/>
      <c r="ITK89" s="75"/>
      <c r="ITL89" s="75"/>
      <c r="ITM89" s="75"/>
      <c r="ITN89" s="75"/>
      <c r="ITO89" s="75"/>
      <c r="ITP89" s="75"/>
      <c r="ITQ89" s="75"/>
      <c r="ITR89" s="75"/>
      <c r="ITS89" s="75"/>
      <c r="ITT89" s="75"/>
      <c r="ITU89" s="75"/>
      <c r="ITV89" s="75"/>
      <c r="ITW89" s="75"/>
      <c r="ITX89" s="75"/>
      <c r="ITY89" s="75"/>
      <c r="ITZ89" s="75"/>
      <c r="IUA89" s="75"/>
      <c r="IUB89" s="75"/>
      <c r="IUC89" s="75"/>
      <c r="IUD89" s="75"/>
      <c r="IUE89" s="75"/>
      <c r="IUF89" s="75"/>
      <c r="IUG89" s="75"/>
      <c r="IUH89" s="75"/>
      <c r="IUI89" s="75"/>
      <c r="IUJ89" s="75"/>
      <c r="IUK89" s="75"/>
      <c r="IUL89" s="75"/>
      <c r="IUM89" s="75"/>
      <c r="IUN89" s="75"/>
      <c r="IUO89" s="75"/>
      <c r="IUP89" s="75"/>
      <c r="IUQ89" s="75"/>
      <c r="IUR89" s="75"/>
      <c r="IUS89" s="75"/>
      <c r="IUT89" s="75"/>
      <c r="IUU89" s="75"/>
      <c r="IUV89" s="75"/>
      <c r="IUW89" s="75"/>
      <c r="IUX89" s="75"/>
      <c r="IUY89" s="75"/>
      <c r="IUZ89" s="75"/>
      <c r="IVA89" s="75"/>
      <c r="IVB89" s="75"/>
      <c r="IVC89" s="75"/>
      <c r="IVD89" s="75"/>
      <c r="IVE89" s="75"/>
      <c r="IVF89" s="75"/>
      <c r="IVG89" s="75"/>
      <c r="IVH89" s="75"/>
      <c r="IVI89" s="75"/>
      <c r="IVJ89" s="75"/>
      <c r="IVK89" s="75"/>
      <c r="IVL89" s="75"/>
      <c r="IVM89" s="75"/>
      <c r="IVN89" s="75"/>
      <c r="IVO89" s="75"/>
      <c r="IVP89" s="75"/>
      <c r="IVQ89" s="75"/>
      <c r="IVR89" s="75"/>
      <c r="IVS89" s="75"/>
      <c r="IVT89" s="75"/>
      <c r="IVU89" s="75"/>
      <c r="IVV89" s="75"/>
      <c r="IVW89" s="75"/>
      <c r="IVX89" s="75"/>
      <c r="IVY89" s="75"/>
      <c r="IVZ89" s="75"/>
      <c r="IWA89" s="75"/>
      <c r="IWB89" s="75"/>
      <c r="IWC89" s="75"/>
      <c r="IWD89" s="75"/>
      <c r="IWE89" s="75"/>
      <c r="IWF89" s="75"/>
      <c r="IWG89" s="75"/>
      <c r="IWH89" s="75"/>
      <c r="IWI89" s="75"/>
      <c r="IWJ89" s="75"/>
      <c r="IWK89" s="75"/>
      <c r="IWL89" s="75"/>
      <c r="IWM89" s="75"/>
      <c r="IWN89" s="75"/>
      <c r="IWO89" s="75"/>
      <c r="IWP89" s="75"/>
      <c r="IWQ89" s="75"/>
      <c r="IWR89" s="75"/>
      <c r="IWS89" s="75"/>
      <c r="IWT89" s="75"/>
      <c r="IWU89" s="75"/>
      <c r="IWV89" s="75"/>
      <c r="IWW89" s="75"/>
      <c r="IWX89" s="75"/>
      <c r="IWY89" s="75"/>
      <c r="IWZ89" s="75"/>
      <c r="IXA89" s="75"/>
      <c r="IXB89" s="75"/>
      <c r="IXC89" s="75"/>
      <c r="IXD89" s="75"/>
      <c r="IXE89" s="75"/>
      <c r="IXF89" s="75"/>
      <c r="IXG89" s="75"/>
      <c r="IXH89" s="75"/>
      <c r="IXI89" s="75"/>
      <c r="IXJ89" s="75"/>
      <c r="IXK89" s="75"/>
      <c r="IXL89" s="75"/>
      <c r="IXM89" s="75"/>
      <c r="IXN89" s="75"/>
      <c r="IXO89" s="75"/>
      <c r="IXP89" s="75"/>
      <c r="IXQ89" s="75"/>
      <c r="IXR89" s="75"/>
      <c r="IXS89" s="75"/>
      <c r="IXT89" s="75"/>
      <c r="IXU89" s="75"/>
      <c r="IXV89" s="75"/>
      <c r="IXW89" s="75"/>
      <c r="IXX89" s="75"/>
      <c r="IXY89" s="75"/>
      <c r="IXZ89" s="75"/>
      <c r="IYA89" s="75"/>
      <c r="IYB89" s="75"/>
      <c r="IYC89" s="75"/>
      <c r="IYD89" s="75"/>
      <c r="IYE89" s="75"/>
      <c r="IYF89" s="75"/>
      <c r="IYG89" s="75"/>
      <c r="IYH89" s="75"/>
      <c r="IYI89" s="75"/>
      <c r="IYJ89" s="75"/>
      <c r="IYK89" s="75"/>
      <c r="IYL89" s="75"/>
      <c r="IYM89" s="75"/>
      <c r="IYN89" s="75"/>
      <c r="IYO89" s="75"/>
      <c r="IYP89" s="75"/>
      <c r="IYQ89" s="75"/>
      <c r="IYR89" s="75"/>
      <c r="IYS89" s="75"/>
      <c r="IYT89" s="75"/>
      <c r="IYU89" s="75"/>
      <c r="IYV89" s="75"/>
      <c r="IYW89" s="75"/>
      <c r="IYX89" s="75"/>
      <c r="IYY89" s="75"/>
      <c r="IYZ89" s="75"/>
      <c r="IZA89" s="75"/>
      <c r="IZB89" s="75"/>
      <c r="IZC89" s="75"/>
      <c r="IZD89" s="75"/>
      <c r="IZE89" s="75"/>
      <c r="IZF89" s="75"/>
      <c r="IZG89" s="75"/>
      <c r="IZH89" s="75"/>
      <c r="IZI89" s="75"/>
      <c r="IZJ89" s="75"/>
      <c r="IZK89" s="75"/>
      <c r="IZL89" s="75"/>
      <c r="IZM89" s="75"/>
      <c r="IZN89" s="75"/>
      <c r="IZO89" s="75"/>
      <c r="IZP89" s="75"/>
      <c r="IZQ89" s="75"/>
      <c r="IZR89" s="75"/>
      <c r="IZS89" s="75"/>
      <c r="IZT89" s="75"/>
      <c r="IZU89" s="75"/>
      <c r="IZV89" s="75"/>
      <c r="IZW89" s="75"/>
      <c r="IZX89" s="75"/>
      <c r="IZY89" s="75"/>
      <c r="IZZ89" s="75"/>
      <c r="JAA89" s="75"/>
      <c r="JAB89" s="75"/>
      <c r="JAC89" s="75"/>
      <c r="JAD89" s="75"/>
      <c r="JAE89" s="75"/>
      <c r="JAF89" s="75"/>
      <c r="JAG89" s="75"/>
      <c r="JAH89" s="75"/>
      <c r="JAI89" s="75"/>
      <c r="JAJ89" s="75"/>
      <c r="JAK89" s="75"/>
      <c r="JAL89" s="75"/>
      <c r="JAM89" s="75"/>
      <c r="JAN89" s="75"/>
      <c r="JAO89" s="75"/>
      <c r="JAP89" s="75"/>
      <c r="JAQ89" s="75"/>
      <c r="JAR89" s="75"/>
      <c r="JAS89" s="75"/>
      <c r="JAT89" s="75"/>
      <c r="JAU89" s="75"/>
      <c r="JAV89" s="75"/>
      <c r="JAW89" s="75"/>
      <c r="JAX89" s="75"/>
      <c r="JAY89" s="75"/>
      <c r="JAZ89" s="75"/>
      <c r="JBA89" s="75"/>
      <c r="JBB89" s="75"/>
      <c r="JBC89" s="75"/>
      <c r="JBD89" s="75"/>
      <c r="JBE89" s="75"/>
      <c r="JBF89" s="75"/>
      <c r="JBG89" s="75"/>
      <c r="JBH89" s="75"/>
      <c r="JBI89" s="75"/>
      <c r="JBJ89" s="75"/>
      <c r="JBK89" s="75"/>
      <c r="JBL89" s="75"/>
      <c r="JBM89" s="75"/>
      <c r="JBN89" s="75"/>
      <c r="JBO89" s="75"/>
      <c r="JBP89" s="75"/>
      <c r="JBQ89" s="75"/>
      <c r="JBR89" s="75"/>
      <c r="JBS89" s="75"/>
      <c r="JBT89" s="75"/>
      <c r="JBU89" s="75"/>
      <c r="JBV89" s="75"/>
      <c r="JBW89" s="75"/>
      <c r="JBX89" s="75"/>
      <c r="JBY89" s="75"/>
      <c r="JBZ89" s="75"/>
      <c r="JCA89" s="75"/>
      <c r="JCB89" s="75"/>
      <c r="JCC89" s="75"/>
      <c r="JCD89" s="75"/>
      <c r="JCE89" s="75"/>
      <c r="JCF89" s="75"/>
      <c r="JCG89" s="75"/>
      <c r="JCH89" s="75"/>
      <c r="JCI89" s="75"/>
      <c r="JCJ89" s="75"/>
      <c r="JCK89" s="75"/>
      <c r="JCL89" s="75"/>
      <c r="JCM89" s="75"/>
      <c r="JCN89" s="75"/>
      <c r="JCO89" s="75"/>
      <c r="JCP89" s="75"/>
      <c r="JCQ89" s="75"/>
      <c r="JCR89" s="75"/>
      <c r="JCS89" s="75"/>
      <c r="JCT89" s="75"/>
      <c r="JCU89" s="75"/>
      <c r="JCV89" s="75"/>
      <c r="JCW89" s="75"/>
      <c r="JCX89" s="75"/>
      <c r="JCY89" s="75"/>
      <c r="JCZ89" s="75"/>
      <c r="JDA89" s="75"/>
      <c r="JDB89" s="75"/>
      <c r="JDC89" s="75"/>
      <c r="JDD89" s="75"/>
      <c r="JDE89" s="75"/>
      <c r="JDF89" s="75"/>
      <c r="JDG89" s="75"/>
      <c r="JDH89" s="75"/>
      <c r="JDI89" s="75"/>
      <c r="JDJ89" s="75"/>
      <c r="JDK89" s="75"/>
      <c r="JDL89" s="75"/>
      <c r="JDM89" s="75"/>
      <c r="JDN89" s="75"/>
      <c r="JDO89" s="75"/>
      <c r="JDP89" s="75"/>
      <c r="JDQ89" s="75"/>
      <c r="JDR89" s="75"/>
      <c r="JDS89" s="75"/>
      <c r="JDT89" s="75"/>
      <c r="JDU89" s="75"/>
      <c r="JDV89" s="75"/>
      <c r="JDW89" s="75"/>
      <c r="JDX89" s="75"/>
      <c r="JDY89" s="75"/>
      <c r="JDZ89" s="75"/>
      <c r="JEA89" s="75"/>
      <c r="JEB89" s="75"/>
      <c r="JEC89" s="75"/>
      <c r="JED89" s="75"/>
      <c r="JEE89" s="75"/>
      <c r="JEF89" s="75"/>
      <c r="JEG89" s="75"/>
      <c r="JEH89" s="75"/>
      <c r="JEI89" s="75"/>
      <c r="JEJ89" s="75"/>
      <c r="JEK89" s="75"/>
      <c r="JEL89" s="75"/>
      <c r="JEM89" s="75"/>
      <c r="JEN89" s="75"/>
      <c r="JEO89" s="75"/>
      <c r="JEP89" s="75"/>
      <c r="JEQ89" s="75"/>
      <c r="JER89" s="75"/>
      <c r="JES89" s="75"/>
      <c r="JET89" s="75"/>
      <c r="JEU89" s="75"/>
      <c r="JEV89" s="75"/>
      <c r="JEW89" s="75"/>
      <c r="JEX89" s="75"/>
      <c r="JEY89" s="75"/>
      <c r="JEZ89" s="75"/>
      <c r="JFA89" s="75"/>
      <c r="JFB89" s="75"/>
      <c r="JFC89" s="75"/>
      <c r="JFD89" s="75"/>
      <c r="JFE89" s="75"/>
      <c r="JFF89" s="75"/>
      <c r="JFG89" s="75"/>
      <c r="JFH89" s="75"/>
      <c r="JFI89" s="75"/>
      <c r="JFJ89" s="75"/>
      <c r="JFK89" s="75"/>
      <c r="JFL89" s="75"/>
      <c r="JFM89" s="75"/>
      <c r="JFN89" s="75"/>
      <c r="JFO89" s="75"/>
      <c r="JFP89" s="75"/>
      <c r="JFQ89" s="75"/>
      <c r="JFR89" s="75"/>
      <c r="JFS89" s="75"/>
      <c r="JFT89" s="75"/>
      <c r="JFU89" s="75"/>
      <c r="JFV89" s="75"/>
      <c r="JFW89" s="75"/>
      <c r="JFX89" s="75"/>
      <c r="JFY89" s="75"/>
      <c r="JFZ89" s="75"/>
      <c r="JGA89" s="75"/>
      <c r="JGB89" s="75"/>
      <c r="JGC89" s="75"/>
      <c r="JGD89" s="75"/>
      <c r="JGE89" s="75"/>
      <c r="JGF89" s="75"/>
      <c r="JGG89" s="75"/>
      <c r="JGH89" s="75"/>
      <c r="JGI89" s="75"/>
      <c r="JGJ89" s="75"/>
      <c r="JGK89" s="75"/>
      <c r="JGL89" s="75"/>
      <c r="JGM89" s="75"/>
      <c r="JGN89" s="75"/>
      <c r="JGO89" s="75"/>
      <c r="JGP89" s="75"/>
      <c r="JGQ89" s="75"/>
      <c r="JGR89" s="75"/>
      <c r="JGS89" s="75"/>
      <c r="JGT89" s="75"/>
      <c r="JGU89" s="75"/>
      <c r="JGV89" s="75"/>
      <c r="JGW89" s="75"/>
      <c r="JGX89" s="75"/>
      <c r="JGY89" s="75"/>
      <c r="JGZ89" s="75"/>
      <c r="JHA89" s="75"/>
      <c r="JHB89" s="75"/>
      <c r="JHC89" s="75"/>
      <c r="JHD89" s="75"/>
      <c r="JHE89" s="75"/>
      <c r="JHF89" s="75"/>
      <c r="JHG89" s="75"/>
      <c r="JHH89" s="75"/>
      <c r="JHI89" s="75"/>
      <c r="JHJ89" s="75"/>
      <c r="JHK89" s="75"/>
      <c r="JHL89" s="75"/>
      <c r="JHM89" s="75"/>
      <c r="JHN89" s="75"/>
      <c r="JHO89" s="75"/>
      <c r="JHP89" s="75"/>
      <c r="JHQ89" s="75"/>
      <c r="JHR89" s="75"/>
      <c r="JHS89" s="75"/>
      <c r="JHT89" s="75"/>
      <c r="JHU89" s="75"/>
      <c r="JHV89" s="75"/>
      <c r="JHW89" s="75"/>
      <c r="JHX89" s="75"/>
      <c r="JHY89" s="75"/>
      <c r="JHZ89" s="75"/>
      <c r="JIA89" s="75"/>
      <c r="JIB89" s="75"/>
      <c r="JIC89" s="75"/>
      <c r="JID89" s="75"/>
      <c r="JIE89" s="75"/>
      <c r="JIF89" s="75"/>
      <c r="JIG89" s="75"/>
      <c r="JIH89" s="75"/>
      <c r="JII89" s="75"/>
      <c r="JIJ89" s="75"/>
      <c r="JIK89" s="75"/>
      <c r="JIL89" s="75"/>
      <c r="JIM89" s="75"/>
      <c r="JIN89" s="75"/>
      <c r="JIO89" s="75"/>
      <c r="JIP89" s="75"/>
      <c r="JIQ89" s="75"/>
      <c r="JIR89" s="75"/>
      <c r="JIS89" s="75"/>
      <c r="JIT89" s="75"/>
      <c r="JIU89" s="75"/>
      <c r="JIV89" s="75"/>
      <c r="JIW89" s="75"/>
      <c r="JIX89" s="75"/>
      <c r="JIY89" s="75"/>
      <c r="JIZ89" s="75"/>
      <c r="JJA89" s="75"/>
      <c r="JJB89" s="75"/>
      <c r="JJC89" s="75"/>
      <c r="JJD89" s="75"/>
      <c r="JJE89" s="75"/>
      <c r="JJF89" s="75"/>
      <c r="JJG89" s="75"/>
      <c r="JJH89" s="75"/>
      <c r="JJI89" s="75"/>
      <c r="JJJ89" s="75"/>
      <c r="JJK89" s="75"/>
      <c r="JJL89" s="75"/>
      <c r="JJM89" s="75"/>
      <c r="JJN89" s="75"/>
      <c r="JJO89" s="75"/>
      <c r="JJP89" s="75"/>
      <c r="JJQ89" s="75"/>
      <c r="JJR89" s="75"/>
      <c r="JJS89" s="75"/>
      <c r="JJT89" s="75"/>
      <c r="JJU89" s="75"/>
      <c r="JJV89" s="75"/>
      <c r="JJW89" s="75"/>
      <c r="JJX89" s="75"/>
      <c r="JJY89" s="75"/>
      <c r="JJZ89" s="75"/>
      <c r="JKA89" s="75"/>
      <c r="JKB89" s="75"/>
      <c r="JKC89" s="75"/>
      <c r="JKD89" s="75"/>
      <c r="JKE89" s="75"/>
      <c r="JKF89" s="75"/>
      <c r="JKG89" s="75"/>
      <c r="JKH89" s="75"/>
      <c r="JKI89" s="75"/>
      <c r="JKJ89" s="75"/>
      <c r="JKK89" s="75"/>
      <c r="JKL89" s="75"/>
      <c r="JKM89" s="75"/>
      <c r="JKN89" s="75"/>
      <c r="JKO89" s="75"/>
      <c r="JKP89" s="75"/>
      <c r="JKQ89" s="75"/>
      <c r="JKR89" s="75"/>
      <c r="JKS89" s="75"/>
      <c r="JKT89" s="75"/>
      <c r="JKU89" s="75"/>
      <c r="JKV89" s="75"/>
      <c r="JKW89" s="75"/>
      <c r="JKX89" s="75"/>
      <c r="JKY89" s="75"/>
      <c r="JKZ89" s="75"/>
      <c r="JLA89" s="75"/>
      <c r="JLB89" s="75"/>
      <c r="JLC89" s="75"/>
      <c r="JLD89" s="75"/>
      <c r="JLE89" s="75"/>
      <c r="JLF89" s="75"/>
      <c r="JLG89" s="75"/>
      <c r="JLH89" s="75"/>
      <c r="JLI89" s="75"/>
      <c r="JLJ89" s="75"/>
      <c r="JLK89" s="75"/>
      <c r="JLL89" s="75"/>
      <c r="JLM89" s="75"/>
      <c r="JLN89" s="75"/>
      <c r="JLO89" s="75"/>
      <c r="JLP89" s="75"/>
      <c r="JLQ89" s="75"/>
      <c r="JLR89" s="75"/>
      <c r="JLS89" s="75"/>
      <c r="JLT89" s="75"/>
      <c r="JLU89" s="75"/>
      <c r="JLV89" s="75"/>
      <c r="JLW89" s="75"/>
      <c r="JLX89" s="75"/>
      <c r="JLY89" s="75"/>
      <c r="JLZ89" s="75"/>
      <c r="JMA89" s="75"/>
      <c r="JMB89" s="75"/>
      <c r="JMC89" s="75"/>
      <c r="JMD89" s="75"/>
      <c r="JME89" s="75"/>
      <c r="JMF89" s="75"/>
      <c r="JMG89" s="75"/>
      <c r="JMH89" s="75"/>
      <c r="JMI89" s="75"/>
      <c r="JMJ89" s="75"/>
      <c r="JMK89" s="75"/>
      <c r="JML89" s="75"/>
      <c r="JMM89" s="75"/>
      <c r="JMN89" s="75"/>
      <c r="JMO89" s="75"/>
      <c r="JMP89" s="75"/>
      <c r="JMQ89" s="75"/>
      <c r="JMR89" s="75"/>
      <c r="JMS89" s="75"/>
      <c r="JMT89" s="75"/>
      <c r="JMU89" s="75"/>
      <c r="JMV89" s="75"/>
      <c r="JMW89" s="75"/>
      <c r="JMX89" s="75"/>
      <c r="JMY89" s="75"/>
      <c r="JMZ89" s="75"/>
      <c r="JNA89" s="75"/>
      <c r="JNB89" s="75"/>
      <c r="JNC89" s="75"/>
      <c r="JND89" s="75"/>
      <c r="JNE89" s="75"/>
      <c r="JNF89" s="75"/>
      <c r="JNG89" s="75"/>
      <c r="JNH89" s="75"/>
      <c r="JNI89" s="75"/>
      <c r="JNJ89" s="75"/>
      <c r="JNK89" s="75"/>
      <c r="JNL89" s="75"/>
      <c r="JNM89" s="75"/>
      <c r="JNN89" s="75"/>
      <c r="JNO89" s="75"/>
      <c r="JNP89" s="75"/>
      <c r="JNQ89" s="75"/>
      <c r="JNR89" s="75"/>
      <c r="JNS89" s="75"/>
      <c r="JNT89" s="75"/>
      <c r="JNU89" s="75"/>
      <c r="JNV89" s="75"/>
      <c r="JNW89" s="75"/>
      <c r="JNX89" s="75"/>
      <c r="JNY89" s="75"/>
      <c r="JNZ89" s="75"/>
      <c r="JOA89" s="75"/>
      <c r="JOB89" s="75"/>
      <c r="JOC89" s="75"/>
      <c r="JOD89" s="75"/>
      <c r="JOE89" s="75"/>
      <c r="JOF89" s="75"/>
      <c r="JOG89" s="75"/>
      <c r="JOH89" s="75"/>
      <c r="JOI89" s="75"/>
      <c r="JOJ89" s="75"/>
      <c r="JOK89" s="75"/>
      <c r="JOL89" s="75"/>
      <c r="JOM89" s="75"/>
      <c r="JON89" s="75"/>
      <c r="JOO89" s="75"/>
      <c r="JOP89" s="75"/>
      <c r="JOQ89" s="75"/>
      <c r="JOR89" s="75"/>
      <c r="JOS89" s="75"/>
      <c r="JOT89" s="75"/>
      <c r="JOU89" s="75"/>
      <c r="JOV89" s="75"/>
      <c r="JOW89" s="75"/>
      <c r="JOX89" s="75"/>
      <c r="JOY89" s="75"/>
      <c r="JOZ89" s="75"/>
      <c r="JPA89" s="75"/>
      <c r="JPB89" s="75"/>
      <c r="JPC89" s="75"/>
      <c r="JPD89" s="75"/>
      <c r="JPE89" s="75"/>
      <c r="JPF89" s="75"/>
      <c r="JPG89" s="75"/>
      <c r="JPH89" s="75"/>
      <c r="JPI89" s="75"/>
      <c r="JPJ89" s="75"/>
      <c r="JPK89" s="75"/>
      <c r="JPL89" s="75"/>
      <c r="JPM89" s="75"/>
      <c r="JPN89" s="75"/>
      <c r="JPO89" s="75"/>
      <c r="JPP89" s="75"/>
      <c r="JPQ89" s="75"/>
      <c r="JPR89" s="75"/>
      <c r="JPS89" s="75"/>
      <c r="JPT89" s="75"/>
      <c r="JPU89" s="75"/>
      <c r="JPV89" s="75"/>
      <c r="JPW89" s="75"/>
      <c r="JPX89" s="75"/>
      <c r="JPY89" s="75"/>
      <c r="JPZ89" s="75"/>
      <c r="JQA89" s="75"/>
      <c r="JQB89" s="75"/>
      <c r="JQC89" s="75"/>
      <c r="JQD89" s="75"/>
      <c r="JQE89" s="75"/>
      <c r="JQF89" s="75"/>
      <c r="JQG89" s="75"/>
      <c r="JQH89" s="75"/>
      <c r="JQI89" s="75"/>
      <c r="JQJ89" s="75"/>
      <c r="JQK89" s="75"/>
      <c r="JQL89" s="75"/>
      <c r="JQM89" s="75"/>
      <c r="JQN89" s="75"/>
      <c r="JQO89" s="75"/>
      <c r="JQP89" s="75"/>
      <c r="JQQ89" s="75"/>
      <c r="JQR89" s="75"/>
      <c r="JQS89" s="75"/>
      <c r="JQT89" s="75"/>
      <c r="JQU89" s="75"/>
      <c r="JQV89" s="75"/>
      <c r="JQW89" s="75"/>
      <c r="JQX89" s="75"/>
      <c r="JQY89" s="75"/>
      <c r="JQZ89" s="75"/>
      <c r="JRA89" s="75"/>
      <c r="JRB89" s="75"/>
      <c r="JRC89" s="75"/>
      <c r="JRD89" s="75"/>
      <c r="JRE89" s="75"/>
      <c r="JRF89" s="75"/>
      <c r="JRG89" s="75"/>
      <c r="JRH89" s="75"/>
      <c r="JRI89" s="75"/>
      <c r="JRJ89" s="75"/>
      <c r="JRK89" s="75"/>
      <c r="JRL89" s="75"/>
      <c r="JRM89" s="75"/>
      <c r="JRN89" s="75"/>
      <c r="JRO89" s="75"/>
      <c r="JRP89" s="75"/>
      <c r="JRQ89" s="75"/>
      <c r="JRR89" s="75"/>
      <c r="JRS89" s="75"/>
      <c r="JRT89" s="75"/>
      <c r="JRU89" s="75"/>
      <c r="JRV89" s="75"/>
      <c r="JRW89" s="75"/>
      <c r="JRX89" s="75"/>
      <c r="JRY89" s="75"/>
      <c r="JRZ89" s="75"/>
      <c r="JSA89" s="75"/>
      <c r="JSB89" s="75"/>
      <c r="JSC89" s="75"/>
      <c r="JSD89" s="75"/>
      <c r="JSE89" s="75"/>
      <c r="JSF89" s="75"/>
      <c r="JSG89" s="75"/>
      <c r="JSH89" s="75"/>
      <c r="JSI89" s="75"/>
      <c r="JSJ89" s="75"/>
      <c r="JSK89" s="75"/>
      <c r="JSL89" s="75"/>
      <c r="JSM89" s="75"/>
      <c r="JSN89" s="75"/>
      <c r="JSO89" s="75"/>
      <c r="JSP89" s="75"/>
      <c r="JSQ89" s="75"/>
      <c r="JSR89" s="75"/>
      <c r="JSS89" s="75"/>
      <c r="JST89" s="75"/>
      <c r="JSU89" s="75"/>
      <c r="JSV89" s="75"/>
      <c r="JSW89" s="75"/>
      <c r="JSX89" s="75"/>
      <c r="JSY89" s="75"/>
      <c r="JSZ89" s="75"/>
      <c r="JTA89" s="75"/>
      <c r="JTB89" s="75"/>
      <c r="JTC89" s="75"/>
      <c r="JTD89" s="75"/>
      <c r="JTE89" s="75"/>
      <c r="JTF89" s="75"/>
      <c r="JTG89" s="75"/>
      <c r="JTH89" s="75"/>
      <c r="JTI89" s="75"/>
      <c r="JTJ89" s="75"/>
      <c r="JTK89" s="75"/>
      <c r="JTL89" s="75"/>
      <c r="JTM89" s="75"/>
      <c r="JTN89" s="75"/>
      <c r="JTO89" s="75"/>
      <c r="JTP89" s="75"/>
      <c r="JTQ89" s="75"/>
      <c r="JTR89" s="75"/>
      <c r="JTS89" s="75"/>
      <c r="JTT89" s="75"/>
      <c r="JTU89" s="75"/>
      <c r="JTV89" s="75"/>
      <c r="JTW89" s="75"/>
      <c r="JTX89" s="75"/>
      <c r="JTY89" s="75"/>
      <c r="JTZ89" s="75"/>
      <c r="JUA89" s="75"/>
      <c r="JUB89" s="75"/>
      <c r="JUC89" s="75"/>
      <c r="JUD89" s="75"/>
      <c r="JUE89" s="75"/>
      <c r="JUF89" s="75"/>
      <c r="JUG89" s="75"/>
      <c r="JUH89" s="75"/>
      <c r="JUI89" s="75"/>
      <c r="JUJ89" s="75"/>
      <c r="JUK89" s="75"/>
      <c r="JUL89" s="75"/>
      <c r="JUM89" s="75"/>
      <c r="JUN89" s="75"/>
      <c r="JUO89" s="75"/>
      <c r="JUP89" s="75"/>
      <c r="JUQ89" s="75"/>
      <c r="JUR89" s="75"/>
      <c r="JUS89" s="75"/>
      <c r="JUT89" s="75"/>
      <c r="JUU89" s="75"/>
      <c r="JUV89" s="75"/>
      <c r="JUW89" s="75"/>
      <c r="JUX89" s="75"/>
      <c r="JUY89" s="75"/>
      <c r="JUZ89" s="75"/>
      <c r="JVA89" s="75"/>
      <c r="JVB89" s="75"/>
      <c r="JVC89" s="75"/>
      <c r="JVD89" s="75"/>
      <c r="JVE89" s="75"/>
      <c r="JVF89" s="75"/>
      <c r="JVG89" s="75"/>
      <c r="JVH89" s="75"/>
      <c r="JVI89" s="75"/>
      <c r="JVJ89" s="75"/>
      <c r="JVK89" s="75"/>
      <c r="JVL89" s="75"/>
      <c r="JVM89" s="75"/>
      <c r="JVN89" s="75"/>
      <c r="JVO89" s="75"/>
      <c r="JVP89" s="75"/>
      <c r="JVQ89" s="75"/>
      <c r="JVR89" s="75"/>
      <c r="JVS89" s="75"/>
      <c r="JVT89" s="75"/>
      <c r="JVU89" s="75"/>
      <c r="JVV89" s="75"/>
      <c r="JVW89" s="75"/>
      <c r="JVX89" s="75"/>
      <c r="JVY89" s="75"/>
      <c r="JVZ89" s="75"/>
      <c r="JWA89" s="75"/>
      <c r="JWB89" s="75"/>
      <c r="JWC89" s="75"/>
      <c r="JWD89" s="75"/>
      <c r="JWE89" s="75"/>
      <c r="JWF89" s="75"/>
      <c r="JWG89" s="75"/>
      <c r="JWH89" s="75"/>
      <c r="JWI89" s="75"/>
      <c r="JWJ89" s="75"/>
      <c r="JWK89" s="75"/>
      <c r="JWL89" s="75"/>
      <c r="JWM89" s="75"/>
      <c r="JWN89" s="75"/>
      <c r="JWO89" s="75"/>
      <c r="JWP89" s="75"/>
      <c r="JWQ89" s="75"/>
      <c r="JWR89" s="75"/>
      <c r="JWS89" s="75"/>
      <c r="JWT89" s="75"/>
      <c r="JWU89" s="75"/>
      <c r="JWV89" s="75"/>
      <c r="JWW89" s="75"/>
      <c r="JWX89" s="75"/>
      <c r="JWY89" s="75"/>
      <c r="JWZ89" s="75"/>
      <c r="JXA89" s="75"/>
      <c r="JXB89" s="75"/>
      <c r="JXC89" s="75"/>
      <c r="JXD89" s="75"/>
      <c r="JXE89" s="75"/>
      <c r="JXF89" s="75"/>
      <c r="JXG89" s="75"/>
      <c r="JXH89" s="75"/>
      <c r="JXI89" s="75"/>
      <c r="JXJ89" s="75"/>
      <c r="JXK89" s="75"/>
      <c r="JXL89" s="75"/>
      <c r="JXM89" s="75"/>
      <c r="JXN89" s="75"/>
      <c r="JXO89" s="75"/>
      <c r="JXP89" s="75"/>
      <c r="JXQ89" s="75"/>
      <c r="JXR89" s="75"/>
      <c r="JXS89" s="75"/>
      <c r="JXT89" s="75"/>
      <c r="JXU89" s="75"/>
      <c r="JXV89" s="75"/>
      <c r="JXW89" s="75"/>
      <c r="JXX89" s="75"/>
      <c r="JXY89" s="75"/>
      <c r="JXZ89" s="75"/>
      <c r="JYA89" s="75"/>
      <c r="JYB89" s="75"/>
      <c r="JYC89" s="75"/>
      <c r="JYD89" s="75"/>
      <c r="JYE89" s="75"/>
      <c r="JYF89" s="75"/>
      <c r="JYG89" s="75"/>
      <c r="JYH89" s="75"/>
      <c r="JYI89" s="75"/>
      <c r="JYJ89" s="75"/>
      <c r="JYK89" s="75"/>
      <c r="JYL89" s="75"/>
      <c r="JYM89" s="75"/>
      <c r="JYN89" s="75"/>
      <c r="JYO89" s="75"/>
      <c r="JYP89" s="75"/>
      <c r="JYQ89" s="75"/>
      <c r="JYR89" s="75"/>
      <c r="JYS89" s="75"/>
      <c r="JYT89" s="75"/>
      <c r="JYU89" s="75"/>
      <c r="JYV89" s="75"/>
      <c r="JYW89" s="75"/>
      <c r="JYX89" s="75"/>
      <c r="JYY89" s="75"/>
      <c r="JYZ89" s="75"/>
      <c r="JZA89" s="75"/>
      <c r="JZB89" s="75"/>
      <c r="JZC89" s="75"/>
      <c r="JZD89" s="75"/>
      <c r="JZE89" s="75"/>
      <c r="JZF89" s="75"/>
      <c r="JZG89" s="75"/>
      <c r="JZH89" s="75"/>
      <c r="JZI89" s="75"/>
      <c r="JZJ89" s="75"/>
      <c r="JZK89" s="75"/>
      <c r="JZL89" s="75"/>
      <c r="JZM89" s="75"/>
      <c r="JZN89" s="75"/>
      <c r="JZO89" s="75"/>
      <c r="JZP89" s="75"/>
      <c r="JZQ89" s="75"/>
      <c r="JZR89" s="75"/>
      <c r="JZS89" s="75"/>
      <c r="JZT89" s="75"/>
      <c r="JZU89" s="75"/>
      <c r="JZV89" s="75"/>
      <c r="JZW89" s="75"/>
      <c r="JZX89" s="75"/>
      <c r="JZY89" s="75"/>
      <c r="JZZ89" s="75"/>
      <c r="KAA89" s="75"/>
      <c r="KAB89" s="75"/>
      <c r="KAC89" s="75"/>
      <c r="KAD89" s="75"/>
      <c r="KAE89" s="75"/>
      <c r="KAF89" s="75"/>
      <c r="KAG89" s="75"/>
      <c r="KAH89" s="75"/>
      <c r="KAI89" s="75"/>
      <c r="KAJ89" s="75"/>
      <c r="KAK89" s="75"/>
      <c r="KAL89" s="75"/>
      <c r="KAM89" s="75"/>
      <c r="KAN89" s="75"/>
      <c r="KAO89" s="75"/>
      <c r="KAP89" s="75"/>
      <c r="KAQ89" s="75"/>
      <c r="KAR89" s="75"/>
      <c r="KAS89" s="75"/>
      <c r="KAT89" s="75"/>
      <c r="KAU89" s="75"/>
      <c r="KAV89" s="75"/>
      <c r="KAW89" s="75"/>
      <c r="KAX89" s="75"/>
      <c r="KAY89" s="75"/>
      <c r="KAZ89" s="75"/>
      <c r="KBA89" s="75"/>
      <c r="KBB89" s="75"/>
      <c r="KBC89" s="75"/>
      <c r="KBD89" s="75"/>
      <c r="KBE89" s="75"/>
      <c r="KBF89" s="75"/>
      <c r="KBG89" s="75"/>
      <c r="KBH89" s="75"/>
      <c r="KBI89" s="75"/>
      <c r="KBJ89" s="75"/>
      <c r="KBK89" s="75"/>
      <c r="KBL89" s="75"/>
      <c r="KBM89" s="75"/>
      <c r="KBN89" s="75"/>
      <c r="KBO89" s="75"/>
      <c r="KBP89" s="75"/>
      <c r="KBQ89" s="75"/>
      <c r="KBR89" s="75"/>
      <c r="KBS89" s="75"/>
      <c r="KBT89" s="75"/>
      <c r="KBU89" s="75"/>
      <c r="KBV89" s="75"/>
      <c r="KBW89" s="75"/>
      <c r="KBX89" s="75"/>
      <c r="KBY89" s="75"/>
      <c r="KBZ89" s="75"/>
      <c r="KCA89" s="75"/>
      <c r="KCB89" s="75"/>
      <c r="KCC89" s="75"/>
      <c r="KCD89" s="75"/>
      <c r="KCE89" s="75"/>
      <c r="KCF89" s="75"/>
      <c r="KCG89" s="75"/>
      <c r="KCH89" s="75"/>
      <c r="KCI89" s="75"/>
      <c r="KCJ89" s="75"/>
      <c r="KCK89" s="75"/>
      <c r="KCL89" s="75"/>
      <c r="KCM89" s="75"/>
      <c r="KCN89" s="75"/>
      <c r="KCO89" s="75"/>
      <c r="KCP89" s="75"/>
      <c r="KCQ89" s="75"/>
      <c r="KCR89" s="75"/>
      <c r="KCS89" s="75"/>
      <c r="KCT89" s="75"/>
      <c r="KCU89" s="75"/>
      <c r="KCV89" s="75"/>
      <c r="KCW89" s="75"/>
      <c r="KCX89" s="75"/>
      <c r="KCY89" s="75"/>
      <c r="KCZ89" s="75"/>
      <c r="KDA89" s="75"/>
      <c r="KDB89" s="75"/>
      <c r="KDC89" s="75"/>
      <c r="KDD89" s="75"/>
      <c r="KDE89" s="75"/>
      <c r="KDF89" s="75"/>
      <c r="KDG89" s="75"/>
      <c r="KDH89" s="75"/>
      <c r="KDI89" s="75"/>
      <c r="KDJ89" s="75"/>
      <c r="KDK89" s="75"/>
      <c r="KDL89" s="75"/>
      <c r="KDM89" s="75"/>
      <c r="KDN89" s="75"/>
      <c r="KDO89" s="75"/>
      <c r="KDP89" s="75"/>
      <c r="KDQ89" s="75"/>
      <c r="KDR89" s="75"/>
      <c r="KDS89" s="75"/>
      <c r="KDT89" s="75"/>
      <c r="KDU89" s="75"/>
      <c r="KDV89" s="75"/>
      <c r="KDW89" s="75"/>
      <c r="KDX89" s="75"/>
      <c r="KDY89" s="75"/>
      <c r="KDZ89" s="75"/>
      <c r="KEA89" s="75"/>
      <c r="KEB89" s="75"/>
      <c r="KEC89" s="75"/>
      <c r="KED89" s="75"/>
      <c r="KEE89" s="75"/>
      <c r="KEF89" s="75"/>
      <c r="KEG89" s="75"/>
      <c r="KEH89" s="75"/>
      <c r="KEI89" s="75"/>
      <c r="KEJ89" s="75"/>
      <c r="KEK89" s="75"/>
      <c r="KEL89" s="75"/>
      <c r="KEM89" s="75"/>
      <c r="KEN89" s="75"/>
      <c r="KEO89" s="75"/>
      <c r="KEP89" s="75"/>
      <c r="KEQ89" s="75"/>
      <c r="KER89" s="75"/>
      <c r="KES89" s="75"/>
      <c r="KET89" s="75"/>
      <c r="KEU89" s="75"/>
      <c r="KEV89" s="75"/>
      <c r="KEW89" s="75"/>
      <c r="KEX89" s="75"/>
      <c r="KEY89" s="75"/>
      <c r="KEZ89" s="75"/>
      <c r="KFA89" s="75"/>
      <c r="KFB89" s="75"/>
      <c r="KFC89" s="75"/>
      <c r="KFD89" s="75"/>
      <c r="KFE89" s="75"/>
      <c r="KFF89" s="75"/>
      <c r="KFG89" s="75"/>
      <c r="KFH89" s="75"/>
      <c r="KFI89" s="75"/>
      <c r="KFJ89" s="75"/>
      <c r="KFK89" s="75"/>
      <c r="KFL89" s="75"/>
      <c r="KFM89" s="75"/>
      <c r="KFN89" s="75"/>
      <c r="KFO89" s="75"/>
      <c r="KFP89" s="75"/>
      <c r="KFQ89" s="75"/>
      <c r="KFR89" s="75"/>
      <c r="KFS89" s="75"/>
      <c r="KFT89" s="75"/>
      <c r="KFU89" s="75"/>
      <c r="KFV89" s="75"/>
      <c r="KFW89" s="75"/>
      <c r="KFX89" s="75"/>
      <c r="KFY89" s="75"/>
      <c r="KFZ89" s="75"/>
      <c r="KGA89" s="75"/>
      <c r="KGB89" s="75"/>
      <c r="KGC89" s="75"/>
      <c r="KGD89" s="75"/>
      <c r="KGE89" s="75"/>
      <c r="KGF89" s="75"/>
      <c r="KGG89" s="75"/>
      <c r="KGH89" s="75"/>
      <c r="KGI89" s="75"/>
      <c r="KGJ89" s="75"/>
      <c r="KGK89" s="75"/>
      <c r="KGL89" s="75"/>
      <c r="KGM89" s="75"/>
      <c r="KGN89" s="75"/>
      <c r="KGO89" s="75"/>
      <c r="KGP89" s="75"/>
      <c r="KGQ89" s="75"/>
      <c r="KGR89" s="75"/>
      <c r="KGS89" s="75"/>
      <c r="KGT89" s="75"/>
      <c r="KGU89" s="75"/>
      <c r="KGV89" s="75"/>
      <c r="KGW89" s="75"/>
      <c r="KGX89" s="75"/>
      <c r="KGY89" s="75"/>
      <c r="KGZ89" s="75"/>
      <c r="KHA89" s="75"/>
      <c r="KHB89" s="75"/>
      <c r="KHC89" s="75"/>
      <c r="KHD89" s="75"/>
      <c r="KHE89" s="75"/>
      <c r="KHF89" s="75"/>
      <c r="KHG89" s="75"/>
      <c r="KHH89" s="75"/>
      <c r="KHI89" s="75"/>
      <c r="KHJ89" s="75"/>
      <c r="KHK89" s="75"/>
      <c r="KHL89" s="75"/>
      <c r="KHM89" s="75"/>
      <c r="KHN89" s="75"/>
      <c r="KHO89" s="75"/>
      <c r="KHP89" s="75"/>
      <c r="KHQ89" s="75"/>
      <c r="KHR89" s="75"/>
      <c r="KHS89" s="75"/>
      <c r="KHT89" s="75"/>
      <c r="KHU89" s="75"/>
      <c r="KHV89" s="75"/>
      <c r="KHW89" s="75"/>
      <c r="KHX89" s="75"/>
      <c r="KHY89" s="75"/>
      <c r="KHZ89" s="75"/>
      <c r="KIA89" s="75"/>
      <c r="KIB89" s="75"/>
      <c r="KIC89" s="75"/>
      <c r="KID89" s="75"/>
      <c r="KIE89" s="75"/>
      <c r="KIF89" s="75"/>
      <c r="KIG89" s="75"/>
      <c r="KIH89" s="75"/>
      <c r="KII89" s="75"/>
      <c r="KIJ89" s="75"/>
      <c r="KIK89" s="75"/>
      <c r="KIL89" s="75"/>
      <c r="KIM89" s="75"/>
      <c r="KIN89" s="75"/>
      <c r="KIO89" s="75"/>
      <c r="KIP89" s="75"/>
      <c r="KIQ89" s="75"/>
      <c r="KIR89" s="75"/>
      <c r="KIS89" s="75"/>
      <c r="KIT89" s="75"/>
      <c r="KIU89" s="75"/>
      <c r="KIV89" s="75"/>
      <c r="KIW89" s="75"/>
      <c r="KIX89" s="75"/>
      <c r="KIY89" s="75"/>
      <c r="KIZ89" s="75"/>
      <c r="KJA89" s="75"/>
      <c r="KJB89" s="75"/>
      <c r="KJC89" s="75"/>
      <c r="KJD89" s="75"/>
      <c r="KJE89" s="75"/>
      <c r="KJF89" s="75"/>
      <c r="KJG89" s="75"/>
      <c r="KJH89" s="75"/>
      <c r="KJI89" s="75"/>
      <c r="KJJ89" s="75"/>
      <c r="KJK89" s="75"/>
      <c r="KJL89" s="75"/>
      <c r="KJM89" s="75"/>
      <c r="KJN89" s="75"/>
      <c r="KJO89" s="75"/>
      <c r="KJP89" s="75"/>
      <c r="KJQ89" s="75"/>
      <c r="KJR89" s="75"/>
      <c r="KJS89" s="75"/>
      <c r="KJT89" s="75"/>
      <c r="KJU89" s="75"/>
      <c r="KJV89" s="75"/>
      <c r="KJW89" s="75"/>
      <c r="KJX89" s="75"/>
      <c r="KJY89" s="75"/>
      <c r="KJZ89" s="75"/>
      <c r="KKA89" s="75"/>
      <c r="KKB89" s="75"/>
      <c r="KKC89" s="75"/>
      <c r="KKD89" s="75"/>
      <c r="KKE89" s="75"/>
      <c r="KKF89" s="75"/>
      <c r="KKG89" s="75"/>
      <c r="KKH89" s="75"/>
      <c r="KKI89" s="75"/>
      <c r="KKJ89" s="75"/>
      <c r="KKK89" s="75"/>
      <c r="KKL89" s="75"/>
      <c r="KKM89" s="75"/>
      <c r="KKN89" s="75"/>
      <c r="KKO89" s="75"/>
      <c r="KKP89" s="75"/>
      <c r="KKQ89" s="75"/>
      <c r="KKR89" s="75"/>
      <c r="KKS89" s="75"/>
      <c r="KKT89" s="75"/>
      <c r="KKU89" s="75"/>
      <c r="KKV89" s="75"/>
      <c r="KKW89" s="75"/>
      <c r="KKX89" s="75"/>
      <c r="KKY89" s="75"/>
      <c r="KKZ89" s="75"/>
      <c r="KLA89" s="75"/>
      <c r="KLB89" s="75"/>
      <c r="KLC89" s="75"/>
      <c r="KLD89" s="75"/>
      <c r="KLE89" s="75"/>
      <c r="KLF89" s="75"/>
      <c r="KLG89" s="75"/>
      <c r="KLH89" s="75"/>
      <c r="KLI89" s="75"/>
      <c r="KLJ89" s="75"/>
      <c r="KLK89" s="75"/>
      <c r="KLL89" s="75"/>
      <c r="KLM89" s="75"/>
      <c r="KLN89" s="75"/>
      <c r="KLO89" s="75"/>
      <c r="KLP89" s="75"/>
      <c r="KLQ89" s="75"/>
      <c r="KLR89" s="75"/>
      <c r="KLS89" s="75"/>
      <c r="KLT89" s="75"/>
      <c r="KLU89" s="75"/>
      <c r="KLV89" s="75"/>
      <c r="KLW89" s="75"/>
      <c r="KLX89" s="75"/>
      <c r="KLY89" s="75"/>
      <c r="KLZ89" s="75"/>
      <c r="KMA89" s="75"/>
      <c r="KMB89" s="75"/>
      <c r="KMC89" s="75"/>
      <c r="KMD89" s="75"/>
      <c r="KME89" s="75"/>
      <c r="KMF89" s="75"/>
      <c r="KMG89" s="75"/>
      <c r="KMH89" s="75"/>
      <c r="KMI89" s="75"/>
      <c r="KMJ89" s="75"/>
      <c r="KMK89" s="75"/>
      <c r="KML89" s="75"/>
      <c r="KMM89" s="75"/>
      <c r="KMN89" s="75"/>
      <c r="KMO89" s="75"/>
      <c r="KMP89" s="75"/>
      <c r="KMQ89" s="75"/>
      <c r="KMR89" s="75"/>
      <c r="KMS89" s="75"/>
      <c r="KMT89" s="75"/>
      <c r="KMU89" s="75"/>
      <c r="KMV89" s="75"/>
      <c r="KMW89" s="75"/>
      <c r="KMX89" s="75"/>
      <c r="KMY89" s="75"/>
      <c r="KMZ89" s="75"/>
      <c r="KNA89" s="75"/>
      <c r="KNB89" s="75"/>
      <c r="KNC89" s="75"/>
      <c r="KND89" s="75"/>
      <c r="KNE89" s="75"/>
      <c r="KNF89" s="75"/>
      <c r="KNG89" s="75"/>
      <c r="KNH89" s="75"/>
      <c r="KNI89" s="75"/>
      <c r="KNJ89" s="75"/>
      <c r="KNK89" s="75"/>
      <c r="KNL89" s="75"/>
      <c r="KNM89" s="75"/>
      <c r="KNN89" s="75"/>
      <c r="KNO89" s="75"/>
      <c r="KNP89" s="75"/>
      <c r="KNQ89" s="75"/>
      <c r="KNR89" s="75"/>
      <c r="KNS89" s="75"/>
      <c r="KNT89" s="75"/>
      <c r="KNU89" s="75"/>
      <c r="KNV89" s="75"/>
      <c r="KNW89" s="75"/>
      <c r="KNX89" s="75"/>
      <c r="KNY89" s="75"/>
      <c r="KNZ89" s="75"/>
      <c r="KOA89" s="75"/>
      <c r="KOB89" s="75"/>
      <c r="KOC89" s="75"/>
      <c r="KOD89" s="75"/>
      <c r="KOE89" s="75"/>
      <c r="KOF89" s="75"/>
      <c r="KOG89" s="75"/>
      <c r="KOH89" s="75"/>
      <c r="KOI89" s="75"/>
      <c r="KOJ89" s="75"/>
      <c r="KOK89" s="75"/>
      <c r="KOL89" s="75"/>
      <c r="KOM89" s="75"/>
      <c r="KON89" s="75"/>
      <c r="KOO89" s="75"/>
      <c r="KOP89" s="75"/>
      <c r="KOQ89" s="75"/>
      <c r="KOR89" s="75"/>
      <c r="KOS89" s="75"/>
      <c r="KOT89" s="75"/>
      <c r="KOU89" s="75"/>
      <c r="KOV89" s="75"/>
      <c r="KOW89" s="75"/>
      <c r="KOX89" s="75"/>
      <c r="KOY89" s="75"/>
      <c r="KOZ89" s="75"/>
      <c r="KPA89" s="75"/>
      <c r="KPB89" s="75"/>
      <c r="KPC89" s="75"/>
      <c r="KPD89" s="75"/>
      <c r="KPE89" s="75"/>
      <c r="KPF89" s="75"/>
      <c r="KPG89" s="75"/>
      <c r="KPH89" s="75"/>
      <c r="KPI89" s="75"/>
      <c r="KPJ89" s="75"/>
      <c r="KPK89" s="75"/>
      <c r="KPL89" s="75"/>
      <c r="KPM89" s="75"/>
      <c r="KPN89" s="75"/>
      <c r="KPO89" s="75"/>
      <c r="KPP89" s="75"/>
      <c r="KPQ89" s="75"/>
      <c r="KPR89" s="75"/>
      <c r="KPS89" s="75"/>
      <c r="KPT89" s="75"/>
      <c r="KPU89" s="75"/>
      <c r="KPV89" s="75"/>
      <c r="KPW89" s="75"/>
      <c r="KPX89" s="75"/>
      <c r="KPY89" s="75"/>
      <c r="KPZ89" s="75"/>
      <c r="KQA89" s="75"/>
      <c r="KQB89" s="75"/>
      <c r="KQC89" s="75"/>
      <c r="KQD89" s="75"/>
      <c r="KQE89" s="75"/>
      <c r="KQF89" s="75"/>
      <c r="KQG89" s="75"/>
      <c r="KQH89" s="75"/>
      <c r="KQI89" s="75"/>
      <c r="KQJ89" s="75"/>
      <c r="KQK89" s="75"/>
      <c r="KQL89" s="75"/>
      <c r="KQM89" s="75"/>
      <c r="KQN89" s="75"/>
      <c r="KQO89" s="75"/>
      <c r="KQP89" s="75"/>
      <c r="KQQ89" s="75"/>
      <c r="KQR89" s="75"/>
      <c r="KQS89" s="75"/>
      <c r="KQT89" s="75"/>
      <c r="KQU89" s="75"/>
      <c r="KQV89" s="75"/>
      <c r="KQW89" s="75"/>
      <c r="KQX89" s="75"/>
      <c r="KQY89" s="75"/>
      <c r="KQZ89" s="75"/>
      <c r="KRA89" s="75"/>
      <c r="KRB89" s="75"/>
      <c r="KRC89" s="75"/>
      <c r="KRD89" s="75"/>
      <c r="KRE89" s="75"/>
      <c r="KRF89" s="75"/>
      <c r="KRG89" s="75"/>
      <c r="KRH89" s="75"/>
      <c r="KRI89" s="75"/>
      <c r="KRJ89" s="75"/>
      <c r="KRK89" s="75"/>
      <c r="KRL89" s="75"/>
      <c r="KRM89" s="75"/>
      <c r="KRN89" s="75"/>
      <c r="KRO89" s="75"/>
      <c r="KRP89" s="75"/>
      <c r="KRQ89" s="75"/>
      <c r="KRR89" s="75"/>
      <c r="KRS89" s="75"/>
      <c r="KRT89" s="75"/>
      <c r="KRU89" s="75"/>
      <c r="KRV89" s="75"/>
      <c r="KRW89" s="75"/>
      <c r="KRX89" s="75"/>
      <c r="KRY89" s="75"/>
      <c r="KRZ89" s="75"/>
      <c r="KSA89" s="75"/>
      <c r="KSB89" s="75"/>
      <c r="KSC89" s="75"/>
      <c r="KSD89" s="75"/>
      <c r="KSE89" s="75"/>
      <c r="KSF89" s="75"/>
      <c r="KSG89" s="75"/>
      <c r="KSH89" s="75"/>
      <c r="KSI89" s="75"/>
      <c r="KSJ89" s="75"/>
      <c r="KSK89" s="75"/>
      <c r="KSL89" s="75"/>
      <c r="KSM89" s="75"/>
      <c r="KSN89" s="75"/>
      <c r="KSO89" s="75"/>
      <c r="KSP89" s="75"/>
      <c r="KSQ89" s="75"/>
      <c r="KSR89" s="75"/>
      <c r="KSS89" s="75"/>
      <c r="KST89" s="75"/>
      <c r="KSU89" s="75"/>
      <c r="KSV89" s="75"/>
      <c r="KSW89" s="75"/>
      <c r="KSX89" s="75"/>
      <c r="KSY89" s="75"/>
      <c r="KSZ89" s="75"/>
      <c r="KTA89" s="75"/>
      <c r="KTB89" s="75"/>
      <c r="KTC89" s="75"/>
      <c r="KTD89" s="75"/>
      <c r="KTE89" s="75"/>
      <c r="KTF89" s="75"/>
      <c r="KTG89" s="75"/>
      <c r="KTH89" s="75"/>
      <c r="KTI89" s="75"/>
      <c r="KTJ89" s="75"/>
      <c r="KTK89" s="75"/>
      <c r="KTL89" s="75"/>
      <c r="KTM89" s="75"/>
      <c r="KTN89" s="75"/>
      <c r="KTO89" s="75"/>
      <c r="KTP89" s="75"/>
      <c r="KTQ89" s="75"/>
      <c r="KTR89" s="75"/>
      <c r="KTS89" s="75"/>
      <c r="KTT89" s="75"/>
      <c r="KTU89" s="75"/>
      <c r="KTV89" s="75"/>
      <c r="KTW89" s="75"/>
      <c r="KTX89" s="75"/>
      <c r="KTY89" s="75"/>
      <c r="KTZ89" s="75"/>
      <c r="KUA89" s="75"/>
      <c r="KUB89" s="75"/>
      <c r="KUC89" s="75"/>
      <c r="KUD89" s="75"/>
      <c r="KUE89" s="75"/>
      <c r="KUF89" s="75"/>
      <c r="KUG89" s="75"/>
      <c r="KUH89" s="75"/>
      <c r="KUI89" s="75"/>
      <c r="KUJ89" s="75"/>
      <c r="KUK89" s="75"/>
      <c r="KUL89" s="75"/>
      <c r="KUM89" s="75"/>
      <c r="KUN89" s="75"/>
      <c r="KUO89" s="75"/>
      <c r="KUP89" s="75"/>
      <c r="KUQ89" s="75"/>
      <c r="KUR89" s="75"/>
      <c r="KUS89" s="75"/>
      <c r="KUT89" s="75"/>
      <c r="KUU89" s="75"/>
      <c r="KUV89" s="75"/>
      <c r="KUW89" s="75"/>
      <c r="KUX89" s="75"/>
      <c r="KUY89" s="75"/>
      <c r="KUZ89" s="75"/>
      <c r="KVA89" s="75"/>
      <c r="KVB89" s="75"/>
      <c r="KVC89" s="75"/>
      <c r="KVD89" s="75"/>
      <c r="KVE89" s="75"/>
      <c r="KVF89" s="75"/>
      <c r="KVG89" s="75"/>
      <c r="KVH89" s="75"/>
      <c r="KVI89" s="75"/>
      <c r="KVJ89" s="75"/>
      <c r="KVK89" s="75"/>
      <c r="KVL89" s="75"/>
      <c r="KVM89" s="75"/>
      <c r="KVN89" s="75"/>
      <c r="KVO89" s="75"/>
      <c r="KVP89" s="75"/>
      <c r="KVQ89" s="75"/>
      <c r="KVR89" s="75"/>
      <c r="KVS89" s="75"/>
      <c r="KVT89" s="75"/>
      <c r="KVU89" s="75"/>
      <c r="KVV89" s="75"/>
      <c r="KVW89" s="75"/>
      <c r="KVX89" s="75"/>
      <c r="KVY89" s="75"/>
      <c r="KVZ89" s="75"/>
      <c r="KWA89" s="75"/>
      <c r="KWB89" s="75"/>
      <c r="KWC89" s="75"/>
      <c r="KWD89" s="75"/>
      <c r="KWE89" s="75"/>
      <c r="KWF89" s="75"/>
      <c r="KWG89" s="75"/>
      <c r="KWH89" s="75"/>
      <c r="KWI89" s="75"/>
      <c r="KWJ89" s="75"/>
      <c r="KWK89" s="75"/>
      <c r="KWL89" s="75"/>
      <c r="KWM89" s="75"/>
      <c r="KWN89" s="75"/>
      <c r="KWO89" s="75"/>
      <c r="KWP89" s="75"/>
      <c r="KWQ89" s="75"/>
      <c r="KWR89" s="75"/>
      <c r="KWS89" s="75"/>
      <c r="KWT89" s="75"/>
      <c r="KWU89" s="75"/>
      <c r="KWV89" s="75"/>
      <c r="KWW89" s="75"/>
      <c r="KWX89" s="75"/>
      <c r="KWY89" s="75"/>
      <c r="KWZ89" s="75"/>
      <c r="KXA89" s="75"/>
      <c r="KXB89" s="75"/>
      <c r="KXC89" s="75"/>
      <c r="KXD89" s="75"/>
      <c r="KXE89" s="75"/>
      <c r="KXF89" s="75"/>
      <c r="KXG89" s="75"/>
      <c r="KXH89" s="75"/>
      <c r="KXI89" s="75"/>
      <c r="KXJ89" s="75"/>
      <c r="KXK89" s="75"/>
      <c r="KXL89" s="75"/>
      <c r="KXM89" s="75"/>
      <c r="KXN89" s="75"/>
      <c r="KXO89" s="75"/>
      <c r="KXP89" s="75"/>
      <c r="KXQ89" s="75"/>
      <c r="KXR89" s="75"/>
      <c r="KXS89" s="75"/>
      <c r="KXT89" s="75"/>
      <c r="KXU89" s="75"/>
      <c r="KXV89" s="75"/>
      <c r="KXW89" s="75"/>
      <c r="KXX89" s="75"/>
      <c r="KXY89" s="75"/>
      <c r="KXZ89" s="75"/>
      <c r="KYA89" s="75"/>
      <c r="KYB89" s="75"/>
      <c r="KYC89" s="75"/>
      <c r="KYD89" s="75"/>
      <c r="KYE89" s="75"/>
      <c r="KYF89" s="75"/>
      <c r="KYG89" s="75"/>
      <c r="KYH89" s="75"/>
      <c r="KYI89" s="75"/>
      <c r="KYJ89" s="75"/>
      <c r="KYK89" s="75"/>
      <c r="KYL89" s="75"/>
      <c r="KYM89" s="75"/>
      <c r="KYN89" s="75"/>
      <c r="KYO89" s="75"/>
      <c r="KYP89" s="75"/>
      <c r="KYQ89" s="75"/>
      <c r="KYR89" s="75"/>
      <c r="KYS89" s="75"/>
      <c r="KYT89" s="75"/>
      <c r="KYU89" s="75"/>
      <c r="KYV89" s="75"/>
      <c r="KYW89" s="75"/>
      <c r="KYX89" s="75"/>
      <c r="KYY89" s="75"/>
      <c r="KYZ89" s="75"/>
      <c r="KZA89" s="75"/>
      <c r="KZB89" s="75"/>
      <c r="KZC89" s="75"/>
      <c r="KZD89" s="75"/>
      <c r="KZE89" s="75"/>
      <c r="KZF89" s="75"/>
      <c r="KZG89" s="75"/>
      <c r="KZH89" s="75"/>
      <c r="KZI89" s="75"/>
      <c r="KZJ89" s="75"/>
      <c r="KZK89" s="75"/>
      <c r="KZL89" s="75"/>
      <c r="KZM89" s="75"/>
      <c r="KZN89" s="75"/>
      <c r="KZO89" s="75"/>
      <c r="KZP89" s="75"/>
      <c r="KZQ89" s="75"/>
      <c r="KZR89" s="75"/>
      <c r="KZS89" s="75"/>
      <c r="KZT89" s="75"/>
      <c r="KZU89" s="75"/>
      <c r="KZV89" s="75"/>
      <c r="KZW89" s="75"/>
      <c r="KZX89" s="75"/>
      <c r="KZY89" s="75"/>
      <c r="KZZ89" s="75"/>
      <c r="LAA89" s="75"/>
      <c r="LAB89" s="75"/>
      <c r="LAC89" s="75"/>
      <c r="LAD89" s="75"/>
      <c r="LAE89" s="75"/>
      <c r="LAF89" s="75"/>
      <c r="LAG89" s="75"/>
      <c r="LAH89" s="75"/>
      <c r="LAI89" s="75"/>
      <c r="LAJ89" s="75"/>
      <c r="LAK89" s="75"/>
      <c r="LAL89" s="75"/>
      <c r="LAM89" s="75"/>
      <c r="LAN89" s="75"/>
      <c r="LAO89" s="75"/>
      <c r="LAP89" s="75"/>
      <c r="LAQ89" s="75"/>
      <c r="LAR89" s="75"/>
      <c r="LAS89" s="75"/>
      <c r="LAT89" s="75"/>
      <c r="LAU89" s="75"/>
      <c r="LAV89" s="75"/>
      <c r="LAW89" s="75"/>
      <c r="LAX89" s="75"/>
      <c r="LAY89" s="75"/>
      <c r="LAZ89" s="75"/>
      <c r="LBA89" s="75"/>
      <c r="LBB89" s="75"/>
      <c r="LBC89" s="75"/>
      <c r="LBD89" s="75"/>
      <c r="LBE89" s="75"/>
      <c r="LBF89" s="75"/>
      <c r="LBG89" s="75"/>
      <c r="LBH89" s="75"/>
      <c r="LBI89" s="75"/>
      <c r="LBJ89" s="75"/>
      <c r="LBK89" s="75"/>
      <c r="LBL89" s="75"/>
      <c r="LBM89" s="75"/>
      <c r="LBN89" s="75"/>
      <c r="LBO89" s="75"/>
      <c r="LBP89" s="75"/>
      <c r="LBQ89" s="75"/>
      <c r="LBR89" s="75"/>
      <c r="LBS89" s="75"/>
      <c r="LBT89" s="75"/>
      <c r="LBU89" s="75"/>
      <c r="LBV89" s="75"/>
      <c r="LBW89" s="75"/>
      <c r="LBX89" s="75"/>
      <c r="LBY89" s="75"/>
      <c r="LBZ89" s="75"/>
      <c r="LCA89" s="75"/>
      <c r="LCB89" s="75"/>
      <c r="LCC89" s="75"/>
      <c r="LCD89" s="75"/>
      <c r="LCE89" s="75"/>
      <c r="LCF89" s="75"/>
      <c r="LCG89" s="75"/>
      <c r="LCH89" s="75"/>
      <c r="LCI89" s="75"/>
      <c r="LCJ89" s="75"/>
      <c r="LCK89" s="75"/>
      <c r="LCL89" s="75"/>
      <c r="LCM89" s="75"/>
      <c r="LCN89" s="75"/>
      <c r="LCO89" s="75"/>
      <c r="LCP89" s="75"/>
      <c r="LCQ89" s="75"/>
      <c r="LCR89" s="75"/>
      <c r="LCS89" s="75"/>
      <c r="LCT89" s="75"/>
      <c r="LCU89" s="75"/>
      <c r="LCV89" s="75"/>
      <c r="LCW89" s="75"/>
      <c r="LCX89" s="75"/>
      <c r="LCY89" s="75"/>
      <c r="LCZ89" s="75"/>
      <c r="LDA89" s="75"/>
      <c r="LDB89" s="75"/>
      <c r="LDC89" s="75"/>
      <c r="LDD89" s="75"/>
      <c r="LDE89" s="75"/>
      <c r="LDF89" s="75"/>
      <c r="LDG89" s="75"/>
      <c r="LDH89" s="75"/>
      <c r="LDI89" s="75"/>
      <c r="LDJ89" s="75"/>
      <c r="LDK89" s="75"/>
      <c r="LDL89" s="75"/>
      <c r="LDM89" s="75"/>
      <c r="LDN89" s="75"/>
      <c r="LDO89" s="75"/>
      <c r="LDP89" s="75"/>
      <c r="LDQ89" s="75"/>
      <c r="LDR89" s="75"/>
      <c r="LDS89" s="75"/>
      <c r="LDT89" s="75"/>
      <c r="LDU89" s="75"/>
      <c r="LDV89" s="75"/>
      <c r="LDW89" s="75"/>
      <c r="LDX89" s="75"/>
      <c r="LDY89" s="75"/>
      <c r="LDZ89" s="75"/>
      <c r="LEA89" s="75"/>
      <c r="LEB89" s="75"/>
      <c r="LEC89" s="75"/>
      <c r="LED89" s="75"/>
      <c r="LEE89" s="75"/>
      <c r="LEF89" s="75"/>
      <c r="LEG89" s="75"/>
      <c r="LEH89" s="75"/>
      <c r="LEI89" s="75"/>
      <c r="LEJ89" s="75"/>
      <c r="LEK89" s="75"/>
      <c r="LEL89" s="75"/>
      <c r="LEM89" s="75"/>
      <c r="LEN89" s="75"/>
      <c r="LEO89" s="75"/>
      <c r="LEP89" s="75"/>
      <c r="LEQ89" s="75"/>
      <c r="LER89" s="75"/>
      <c r="LES89" s="75"/>
      <c r="LET89" s="75"/>
      <c r="LEU89" s="75"/>
      <c r="LEV89" s="75"/>
      <c r="LEW89" s="75"/>
      <c r="LEX89" s="75"/>
      <c r="LEY89" s="75"/>
      <c r="LEZ89" s="75"/>
      <c r="LFA89" s="75"/>
      <c r="LFB89" s="75"/>
      <c r="LFC89" s="75"/>
      <c r="LFD89" s="75"/>
      <c r="LFE89" s="75"/>
      <c r="LFF89" s="75"/>
      <c r="LFG89" s="75"/>
      <c r="LFH89" s="75"/>
      <c r="LFI89" s="75"/>
      <c r="LFJ89" s="75"/>
      <c r="LFK89" s="75"/>
      <c r="LFL89" s="75"/>
      <c r="LFM89" s="75"/>
      <c r="LFN89" s="75"/>
      <c r="LFO89" s="75"/>
      <c r="LFP89" s="75"/>
      <c r="LFQ89" s="75"/>
      <c r="LFR89" s="75"/>
      <c r="LFS89" s="75"/>
      <c r="LFT89" s="75"/>
      <c r="LFU89" s="75"/>
      <c r="LFV89" s="75"/>
      <c r="LFW89" s="75"/>
      <c r="LFX89" s="75"/>
      <c r="LFY89" s="75"/>
      <c r="LFZ89" s="75"/>
      <c r="LGA89" s="75"/>
      <c r="LGB89" s="75"/>
      <c r="LGC89" s="75"/>
      <c r="LGD89" s="75"/>
      <c r="LGE89" s="75"/>
      <c r="LGF89" s="75"/>
      <c r="LGG89" s="75"/>
      <c r="LGH89" s="75"/>
      <c r="LGI89" s="75"/>
      <c r="LGJ89" s="75"/>
      <c r="LGK89" s="75"/>
      <c r="LGL89" s="75"/>
      <c r="LGM89" s="75"/>
      <c r="LGN89" s="75"/>
      <c r="LGO89" s="75"/>
      <c r="LGP89" s="75"/>
      <c r="LGQ89" s="75"/>
      <c r="LGR89" s="75"/>
      <c r="LGS89" s="75"/>
      <c r="LGT89" s="75"/>
      <c r="LGU89" s="75"/>
      <c r="LGV89" s="75"/>
      <c r="LGW89" s="75"/>
      <c r="LGX89" s="75"/>
      <c r="LGY89" s="75"/>
      <c r="LGZ89" s="75"/>
      <c r="LHA89" s="75"/>
      <c r="LHB89" s="75"/>
      <c r="LHC89" s="75"/>
      <c r="LHD89" s="75"/>
      <c r="LHE89" s="75"/>
      <c r="LHF89" s="75"/>
      <c r="LHG89" s="75"/>
      <c r="LHH89" s="75"/>
      <c r="LHI89" s="75"/>
      <c r="LHJ89" s="75"/>
      <c r="LHK89" s="75"/>
      <c r="LHL89" s="75"/>
      <c r="LHM89" s="75"/>
      <c r="LHN89" s="75"/>
      <c r="LHO89" s="75"/>
      <c r="LHP89" s="75"/>
      <c r="LHQ89" s="75"/>
      <c r="LHR89" s="75"/>
      <c r="LHS89" s="75"/>
      <c r="LHT89" s="75"/>
      <c r="LHU89" s="75"/>
      <c r="LHV89" s="75"/>
      <c r="LHW89" s="75"/>
      <c r="LHX89" s="75"/>
      <c r="LHY89" s="75"/>
      <c r="LHZ89" s="75"/>
      <c r="LIA89" s="75"/>
      <c r="LIB89" s="75"/>
      <c r="LIC89" s="75"/>
      <c r="LID89" s="75"/>
      <c r="LIE89" s="75"/>
      <c r="LIF89" s="75"/>
      <c r="LIG89" s="75"/>
      <c r="LIH89" s="75"/>
      <c r="LII89" s="75"/>
      <c r="LIJ89" s="75"/>
      <c r="LIK89" s="75"/>
      <c r="LIL89" s="75"/>
      <c r="LIM89" s="75"/>
      <c r="LIN89" s="75"/>
      <c r="LIO89" s="75"/>
      <c r="LIP89" s="75"/>
      <c r="LIQ89" s="75"/>
      <c r="LIR89" s="75"/>
      <c r="LIS89" s="75"/>
      <c r="LIT89" s="75"/>
      <c r="LIU89" s="75"/>
      <c r="LIV89" s="75"/>
      <c r="LIW89" s="75"/>
      <c r="LIX89" s="75"/>
      <c r="LIY89" s="75"/>
      <c r="LIZ89" s="75"/>
      <c r="LJA89" s="75"/>
      <c r="LJB89" s="75"/>
      <c r="LJC89" s="75"/>
      <c r="LJD89" s="75"/>
      <c r="LJE89" s="75"/>
      <c r="LJF89" s="75"/>
      <c r="LJG89" s="75"/>
      <c r="LJH89" s="75"/>
      <c r="LJI89" s="75"/>
      <c r="LJJ89" s="75"/>
      <c r="LJK89" s="75"/>
      <c r="LJL89" s="75"/>
      <c r="LJM89" s="75"/>
      <c r="LJN89" s="75"/>
      <c r="LJO89" s="75"/>
      <c r="LJP89" s="75"/>
      <c r="LJQ89" s="75"/>
      <c r="LJR89" s="75"/>
      <c r="LJS89" s="75"/>
      <c r="LJT89" s="75"/>
      <c r="LJU89" s="75"/>
      <c r="LJV89" s="75"/>
      <c r="LJW89" s="75"/>
      <c r="LJX89" s="75"/>
      <c r="LJY89" s="75"/>
      <c r="LJZ89" s="75"/>
      <c r="LKA89" s="75"/>
      <c r="LKB89" s="75"/>
      <c r="LKC89" s="75"/>
      <c r="LKD89" s="75"/>
      <c r="LKE89" s="75"/>
      <c r="LKF89" s="75"/>
      <c r="LKG89" s="75"/>
      <c r="LKH89" s="75"/>
      <c r="LKI89" s="75"/>
      <c r="LKJ89" s="75"/>
      <c r="LKK89" s="75"/>
      <c r="LKL89" s="75"/>
      <c r="LKM89" s="75"/>
      <c r="LKN89" s="75"/>
      <c r="LKO89" s="75"/>
      <c r="LKP89" s="75"/>
      <c r="LKQ89" s="75"/>
      <c r="LKR89" s="75"/>
      <c r="LKS89" s="75"/>
      <c r="LKT89" s="75"/>
      <c r="LKU89" s="75"/>
      <c r="LKV89" s="75"/>
      <c r="LKW89" s="75"/>
      <c r="LKX89" s="75"/>
      <c r="LKY89" s="75"/>
      <c r="LKZ89" s="75"/>
      <c r="LLA89" s="75"/>
      <c r="LLB89" s="75"/>
      <c r="LLC89" s="75"/>
      <c r="LLD89" s="75"/>
      <c r="LLE89" s="75"/>
      <c r="LLF89" s="75"/>
      <c r="LLG89" s="75"/>
      <c r="LLH89" s="75"/>
      <c r="LLI89" s="75"/>
      <c r="LLJ89" s="75"/>
      <c r="LLK89" s="75"/>
      <c r="LLL89" s="75"/>
      <c r="LLM89" s="75"/>
      <c r="LLN89" s="75"/>
      <c r="LLO89" s="75"/>
      <c r="LLP89" s="75"/>
      <c r="LLQ89" s="75"/>
      <c r="LLR89" s="75"/>
      <c r="LLS89" s="75"/>
      <c r="LLT89" s="75"/>
      <c r="LLU89" s="75"/>
      <c r="LLV89" s="75"/>
      <c r="LLW89" s="75"/>
      <c r="LLX89" s="75"/>
      <c r="LLY89" s="75"/>
      <c r="LLZ89" s="75"/>
      <c r="LMA89" s="75"/>
      <c r="LMB89" s="75"/>
      <c r="LMC89" s="75"/>
      <c r="LMD89" s="75"/>
      <c r="LME89" s="75"/>
      <c r="LMF89" s="75"/>
      <c r="LMG89" s="75"/>
      <c r="LMH89" s="75"/>
      <c r="LMI89" s="75"/>
      <c r="LMJ89" s="75"/>
      <c r="LMK89" s="75"/>
      <c r="LML89" s="75"/>
      <c r="LMM89" s="75"/>
      <c r="LMN89" s="75"/>
      <c r="LMO89" s="75"/>
      <c r="LMP89" s="75"/>
      <c r="LMQ89" s="75"/>
      <c r="LMR89" s="75"/>
      <c r="LMS89" s="75"/>
      <c r="LMT89" s="75"/>
      <c r="LMU89" s="75"/>
      <c r="LMV89" s="75"/>
      <c r="LMW89" s="75"/>
      <c r="LMX89" s="75"/>
      <c r="LMY89" s="75"/>
      <c r="LMZ89" s="75"/>
      <c r="LNA89" s="75"/>
      <c r="LNB89" s="75"/>
      <c r="LNC89" s="75"/>
      <c r="LND89" s="75"/>
      <c r="LNE89" s="75"/>
      <c r="LNF89" s="75"/>
      <c r="LNG89" s="75"/>
      <c r="LNH89" s="75"/>
      <c r="LNI89" s="75"/>
      <c r="LNJ89" s="75"/>
      <c r="LNK89" s="75"/>
      <c r="LNL89" s="75"/>
      <c r="LNM89" s="75"/>
      <c r="LNN89" s="75"/>
      <c r="LNO89" s="75"/>
      <c r="LNP89" s="75"/>
      <c r="LNQ89" s="75"/>
      <c r="LNR89" s="75"/>
      <c r="LNS89" s="75"/>
      <c r="LNT89" s="75"/>
      <c r="LNU89" s="75"/>
      <c r="LNV89" s="75"/>
      <c r="LNW89" s="75"/>
      <c r="LNX89" s="75"/>
      <c r="LNY89" s="75"/>
      <c r="LNZ89" s="75"/>
      <c r="LOA89" s="75"/>
      <c r="LOB89" s="75"/>
      <c r="LOC89" s="75"/>
      <c r="LOD89" s="75"/>
      <c r="LOE89" s="75"/>
      <c r="LOF89" s="75"/>
      <c r="LOG89" s="75"/>
      <c r="LOH89" s="75"/>
      <c r="LOI89" s="75"/>
      <c r="LOJ89" s="75"/>
      <c r="LOK89" s="75"/>
      <c r="LOL89" s="75"/>
      <c r="LOM89" s="75"/>
      <c r="LON89" s="75"/>
      <c r="LOO89" s="75"/>
      <c r="LOP89" s="75"/>
      <c r="LOQ89" s="75"/>
      <c r="LOR89" s="75"/>
      <c r="LOS89" s="75"/>
      <c r="LOT89" s="75"/>
      <c r="LOU89" s="75"/>
      <c r="LOV89" s="75"/>
      <c r="LOW89" s="75"/>
      <c r="LOX89" s="75"/>
      <c r="LOY89" s="75"/>
      <c r="LOZ89" s="75"/>
      <c r="LPA89" s="75"/>
      <c r="LPB89" s="75"/>
      <c r="LPC89" s="75"/>
      <c r="LPD89" s="75"/>
      <c r="LPE89" s="75"/>
      <c r="LPF89" s="75"/>
      <c r="LPG89" s="75"/>
      <c r="LPH89" s="75"/>
      <c r="LPI89" s="75"/>
      <c r="LPJ89" s="75"/>
      <c r="LPK89" s="75"/>
      <c r="LPL89" s="75"/>
      <c r="LPM89" s="75"/>
      <c r="LPN89" s="75"/>
      <c r="LPO89" s="75"/>
      <c r="LPP89" s="75"/>
      <c r="LPQ89" s="75"/>
      <c r="LPR89" s="75"/>
      <c r="LPS89" s="75"/>
      <c r="LPT89" s="75"/>
      <c r="LPU89" s="75"/>
      <c r="LPV89" s="75"/>
      <c r="LPW89" s="75"/>
      <c r="LPX89" s="75"/>
      <c r="LPY89" s="75"/>
      <c r="LPZ89" s="75"/>
      <c r="LQA89" s="75"/>
      <c r="LQB89" s="75"/>
      <c r="LQC89" s="75"/>
      <c r="LQD89" s="75"/>
      <c r="LQE89" s="75"/>
      <c r="LQF89" s="75"/>
      <c r="LQG89" s="75"/>
      <c r="LQH89" s="75"/>
      <c r="LQI89" s="75"/>
      <c r="LQJ89" s="75"/>
      <c r="LQK89" s="75"/>
      <c r="LQL89" s="75"/>
      <c r="LQM89" s="75"/>
      <c r="LQN89" s="75"/>
      <c r="LQO89" s="75"/>
      <c r="LQP89" s="75"/>
      <c r="LQQ89" s="75"/>
      <c r="LQR89" s="75"/>
      <c r="LQS89" s="75"/>
      <c r="LQT89" s="75"/>
      <c r="LQU89" s="75"/>
      <c r="LQV89" s="75"/>
      <c r="LQW89" s="75"/>
      <c r="LQX89" s="75"/>
      <c r="LQY89" s="75"/>
      <c r="LQZ89" s="75"/>
      <c r="LRA89" s="75"/>
      <c r="LRB89" s="75"/>
      <c r="LRC89" s="75"/>
      <c r="LRD89" s="75"/>
      <c r="LRE89" s="75"/>
      <c r="LRF89" s="75"/>
      <c r="LRG89" s="75"/>
      <c r="LRH89" s="75"/>
      <c r="LRI89" s="75"/>
      <c r="LRJ89" s="75"/>
      <c r="LRK89" s="75"/>
      <c r="LRL89" s="75"/>
      <c r="LRM89" s="75"/>
      <c r="LRN89" s="75"/>
      <c r="LRO89" s="75"/>
      <c r="LRP89" s="75"/>
      <c r="LRQ89" s="75"/>
      <c r="LRR89" s="75"/>
      <c r="LRS89" s="75"/>
      <c r="LRT89" s="75"/>
      <c r="LRU89" s="75"/>
      <c r="LRV89" s="75"/>
      <c r="LRW89" s="75"/>
      <c r="LRX89" s="75"/>
      <c r="LRY89" s="75"/>
      <c r="LRZ89" s="75"/>
      <c r="LSA89" s="75"/>
      <c r="LSB89" s="75"/>
      <c r="LSC89" s="75"/>
      <c r="LSD89" s="75"/>
      <c r="LSE89" s="75"/>
      <c r="LSF89" s="75"/>
      <c r="LSG89" s="75"/>
      <c r="LSH89" s="75"/>
      <c r="LSI89" s="75"/>
      <c r="LSJ89" s="75"/>
      <c r="LSK89" s="75"/>
      <c r="LSL89" s="75"/>
      <c r="LSM89" s="75"/>
      <c r="LSN89" s="75"/>
      <c r="LSO89" s="75"/>
      <c r="LSP89" s="75"/>
      <c r="LSQ89" s="75"/>
      <c r="LSR89" s="75"/>
      <c r="LSS89" s="75"/>
      <c r="LST89" s="75"/>
      <c r="LSU89" s="75"/>
      <c r="LSV89" s="75"/>
      <c r="LSW89" s="75"/>
      <c r="LSX89" s="75"/>
      <c r="LSY89" s="75"/>
      <c r="LSZ89" s="75"/>
      <c r="LTA89" s="75"/>
      <c r="LTB89" s="75"/>
      <c r="LTC89" s="75"/>
      <c r="LTD89" s="75"/>
      <c r="LTE89" s="75"/>
      <c r="LTF89" s="75"/>
      <c r="LTG89" s="75"/>
      <c r="LTH89" s="75"/>
      <c r="LTI89" s="75"/>
      <c r="LTJ89" s="75"/>
      <c r="LTK89" s="75"/>
      <c r="LTL89" s="75"/>
      <c r="LTM89" s="75"/>
      <c r="LTN89" s="75"/>
      <c r="LTO89" s="75"/>
      <c r="LTP89" s="75"/>
      <c r="LTQ89" s="75"/>
      <c r="LTR89" s="75"/>
      <c r="LTS89" s="75"/>
      <c r="LTT89" s="75"/>
      <c r="LTU89" s="75"/>
      <c r="LTV89" s="75"/>
      <c r="LTW89" s="75"/>
      <c r="LTX89" s="75"/>
      <c r="LTY89" s="75"/>
      <c r="LTZ89" s="75"/>
      <c r="LUA89" s="75"/>
      <c r="LUB89" s="75"/>
      <c r="LUC89" s="75"/>
      <c r="LUD89" s="75"/>
      <c r="LUE89" s="75"/>
      <c r="LUF89" s="75"/>
      <c r="LUG89" s="75"/>
      <c r="LUH89" s="75"/>
      <c r="LUI89" s="75"/>
      <c r="LUJ89" s="75"/>
      <c r="LUK89" s="75"/>
      <c r="LUL89" s="75"/>
      <c r="LUM89" s="75"/>
      <c r="LUN89" s="75"/>
      <c r="LUO89" s="75"/>
      <c r="LUP89" s="75"/>
      <c r="LUQ89" s="75"/>
      <c r="LUR89" s="75"/>
      <c r="LUS89" s="75"/>
      <c r="LUT89" s="75"/>
      <c r="LUU89" s="75"/>
      <c r="LUV89" s="75"/>
      <c r="LUW89" s="75"/>
      <c r="LUX89" s="75"/>
      <c r="LUY89" s="75"/>
      <c r="LUZ89" s="75"/>
      <c r="LVA89" s="75"/>
      <c r="LVB89" s="75"/>
      <c r="LVC89" s="75"/>
      <c r="LVD89" s="75"/>
      <c r="LVE89" s="75"/>
      <c r="LVF89" s="75"/>
      <c r="LVG89" s="75"/>
      <c r="LVH89" s="75"/>
      <c r="LVI89" s="75"/>
      <c r="LVJ89" s="75"/>
      <c r="LVK89" s="75"/>
      <c r="LVL89" s="75"/>
      <c r="LVM89" s="75"/>
      <c r="LVN89" s="75"/>
      <c r="LVO89" s="75"/>
      <c r="LVP89" s="75"/>
      <c r="LVQ89" s="75"/>
      <c r="LVR89" s="75"/>
      <c r="LVS89" s="75"/>
      <c r="LVT89" s="75"/>
      <c r="LVU89" s="75"/>
      <c r="LVV89" s="75"/>
      <c r="LVW89" s="75"/>
      <c r="LVX89" s="75"/>
      <c r="LVY89" s="75"/>
      <c r="LVZ89" s="75"/>
      <c r="LWA89" s="75"/>
      <c r="LWB89" s="75"/>
      <c r="LWC89" s="75"/>
      <c r="LWD89" s="75"/>
      <c r="LWE89" s="75"/>
      <c r="LWF89" s="75"/>
      <c r="LWG89" s="75"/>
      <c r="LWH89" s="75"/>
      <c r="LWI89" s="75"/>
      <c r="LWJ89" s="75"/>
      <c r="LWK89" s="75"/>
      <c r="LWL89" s="75"/>
      <c r="LWM89" s="75"/>
      <c r="LWN89" s="75"/>
      <c r="LWO89" s="75"/>
      <c r="LWP89" s="75"/>
      <c r="LWQ89" s="75"/>
      <c r="LWR89" s="75"/>
      <c r="LWS89" s="75"/>
      <c r="LWT89" s="75"/>
      <c r="LWU89" s="75"/>
      <c r="LWV89" s="75"/>
      <c r="LWW89" s="75"/>
      <c r="LWX89" s="75"/>
      <c r="LWY89" s="75"/>
      <c r="LWZ89" s="75"/>
      <c r="LXA89" s="75"/>
      <c r="LXB89" s="75"/>
      <c r="LXC89" s="75"/>
      <c r="LXD89" s="75"/>
      <c r="LXE89" s="75"/>
      <c r="LXF89" s="75"/>
      <c r="LXG89" s="75"/>
      <c r="LXH89" s="75"/>
      <c r="LXI89" s="75"/>
      <c r="LXJ89" s="75"/>
      <c r="LXK89" s="75"/>
      <c r="LXL89" s="75"/>
      <c r="LXM89" s="75"/>
      <c r="LXN89" s="75"/>
      <c r="LXO89" s="75"/>
      <c r="LXP89" s="75"/>
      <c r="LXQ89" s="75"/>
      <c r="LXR89" s="75"/>
      <c r="LXS89" s="75"/>
      <c r="LXT89" s="75"/>
      <c r="LXU89" s="75"/>
      <c r="LXV89" s="75"/>
      <c r="LXW89" s="75"/>
      <c r="LXX89" s="75"/>
      <c r="LXY89" s="75"/>
      <c r="LXZ89" s="75"/>
      <c r="LYA89" s="75"/>
      <c r="LYB89" s="75"/>
      <c r="LYC89" s="75"/>
      <c r="LYD89" s="75"/>
      <c r="LYE89" s="75"/>
      <c r="LYF89" s="75"/>
      <c r="LYG89" s="75"/>
      <c r="LYH89" s="75"/>
      <c r="LYI89" s="75"/>
      <c r="LYJ89" s="75"/>
      <c r="LYK89" s="75"/>
      <c r="LYL89" s="75"/>
      <c r="LYM89" s="75"/>
      <c r="LYN89" s="75"/>
      <c r="LYO89" s="75"/>
      <c r="LYP89" s="75"/>
      <c r="LYQ89" s="75"/>
      <c r="LYR89" s="75"/>
      <c r="LYS89" s="75"/>
      <c r="LYT89" s="75"/>
      <c r="LYU89" s="75"/>
      <c r="LYV89" s="75"/>
      <c r="LYW89" s="75"/>
      <c r="LYX89" s="75"/>
      <c r="LYY89" s="75"/>
      <c r="LYZ89" s="75"/>
      <c r="LZA89" s="75"/>
      <c r="LZB89" s="75"/>
      <c r="LZC89" s="75"/>
      <c r="LZD89" s="75"/>
      <c r="LZE89" s="75"/>
      <c r="LZF89" s="75"/>
      <c r="LZG89" s="75"/>
      <c r="LZH89" s="75"/>
      <c r="LZI89" s="75"/>
      <c r="LZJ89" s="75"/>
      <c r="LZK89" s="75"/>
      <c r="LZL89" s="75"/>
      <c r="LZM89" s="75"/>
      <c r="LZN89" s="75"/>
      <c r="LZO89" s="75"/>
      <c r="LZP89" s="75"/>
      <c r="LZQ89" s="75"/>
      <c r="LZR89" s="75"/>
      <c r="LZS89" s="75"/>
      <c r="LZT89" s="75"/>
      <c r="LZU89" s="75"/>
      <c r="LZV89" s="75"/>
      <c r="LZW89" s="75"/>
      <c r="LZX89" s="75"/>
      <c r="LZY89" s="75"/>
      <c r="LZZ89" s="75"/>
      <c r="MAA89" s="75"/>
      <c r="MAB89" s="75"/>
      <c r="MAC89" s="75"/>
      <c r="MAD89" s="75"/>
      <c r="MAE89" s="75"/>
      <c r="MAF89" s="75"/>
      <c r="MAG89" s="75"/>
      <c r="MAH89" s="75"/>
      <c r="MAI89" s="75"/>
      <c r="MAJ89" s="75"/>
      <c r="MAK89" s="75"/>
      <c r="MAL89" s="75"/>
      <c r="MAM89" s="75"/>
      <c r="MAN89" s="75"/>
      <c r="MAO89" s="75"/>
      <c r="MAP89" s="75"/>
      <c r="MAQ89" s="75"/>
      <c r="MAR89" s="75"/>
      <c r="MAS89" s="75"/>
      <c r="MAT89" s="75"/>
      <c r="MAU89" s="75"/>
      <c r="MAV89" s="75"/>
      <c r="MAW89" s="75"/>
      <c r="MAX89" s="75"/>
      <c r="MAY89" s="75"/>
      <c r="MAZ89" s="75"/>
      <c r="MBA89" s="75"/>
      <c r="MBB89" s="75"/>
      <c r="MBC89" s="75"/>
      <c r="MBD89" s="75"/>
      <c r="MBE89" s="75"/>
      <c r="MBF89" s="75"/>
      <c r="MBG89" s="75"/>
      <c r="MBH89" s="75"/>
      <c r="MBI89" s="75"/>
      <c r="MBJ89" s="75"/>
      <c r="MBK89" s="75"/>
      <c r="MBL89" s="75"/>
      <c r="MBM89" s="75"/>
      <c r="MBN89" s="75"/>
      <c r="MBO89" s="75"/>
      <c r="MBP89" s="75"/>
      <c r="MBQ89" s="75"/>
      <c r="MBR89" s="75"/>
      <c r="MBS89" s="75"/>
      <c r="MBT89" s="75"/>
      <c r="MBU89" s="75"/>
      <c r="MBV89" s="75"/>
      <c r="MBW89" s="75"/>
      <c r="MBX89" s="75"/>
      <c r="MBY89" s="75"/>
      <c r="MBZ89" s="75"/>
      <c r="MCA89" s="75"/>
      <c r="MCB89" s="75"/>
      <c r="MCC89" s="75"/>
      <c r="MCD89" s="75"/>
      <c r="MCE89" s="75"/>
      <c r="MCF89" s="75"/>
      <c r="MCG89" s="75"/>
      <c r="MCH89" s="75"/>
      <c r="MCI89" s="75"/>
      <c r="MCJ89" s="75"/>
      <c r="MCK89" s="75"/>
      <c r="MCL89" s="75"/>
      <c r="MCM89" s="75"/>
      <c r="MCN89" s="75"/>
      <c r="MCO89" s="75"/>
      <c r="MCP89" s="75"/>
      <c r="MCQ89" s="75"/>
      <c r="MCR89" s="75"/>
      <c r="MCS89" s="75"/>
      <c r="MCT89" s="75"/>
      <c r="MCU89" s="75"/>
      <c r="MCV89" s="75"/>
      <c r="MCW89" s="75"/>
      <c r="MCX89" s="75"/>
      <c r="MCY89" s="75"/>
      <c r="MCZ89" s="75"/>
      <c r="MDA89" s="75"/>
      <c r="MDB89" s="75"/>
      <c r="MDC89" s="75"/>
      <c r="MDD89" s="75"/>
      <c r="MDE89" s="75"/>
      <c r="MDF89" s="75"/>
      <c r="MDG89" s="75"/>
      <c r="MDH89" s="75"/>
      <c r="MDI89" s="75"/>
      <c r="MDJ89" s="75"/>
      <c r="MDK89" s="75"/>
      <c r="MDL89" s="75"/>
      <c r="MDM89" s="75"/>
      <c r="MDN89" s="75"/>
      <c r="MDO89" s="75"/>
      <c r="MDP89" s="75"/>
      <c r="MDQ89" s="75"/>
      <c r="MDR89" s="75"/>
      <c r="MDS89" s="75"/>
      <c r="MDT89" s="75"/>
      <c r="MDU89" s="75"/>
      <c r="MDV89" s="75"/>
      <c r="MDW89" s="75"/>
      <c r="MDX89" s="75"/>
      <c r="MDY89" s="75"/>
      <c r="MDZ89" s="75"/>
      <c r="MEA89" s="75"/>
      <c r="MEB89" s="75"/>
      <c r="MEC89" s="75"/>
      <c r="MED89" s="75"/>
      <c r="MEE89" s="75"/>
      <c r="MEF89" s="75"/>
      <c r="MEG89" s="75"/>
      <c r="MEH89" s="75"/>
      <c r="MEI89" s="75"/>
      <c r="MEJ89" s="75"/>
      <c r="MEK89" s="75"/>
      <c r="MEL89" s="75"/>
      <c r="MEM89" s="75"/>
      <c r="MEN89" s="75"/>
      <c r="MEO89" s="75"/>
      <c r="MEP89" s="75"/>
      <c r="MEQ89" s="75"/>
      <c r="MER89" s="75"/>
      <c r="MES89" s="75"/>
      <c r="MET89" s="75"/>
      <c r="MEU89" s="75"/>
      <c r="MEV89" s="75"/>
      <c r="MEW89" s="75"/>
      <c r="MEX89" s="75"/>
      <c r="MEY89" s="75"/>
      <c r="MEZ89" s="75"/>
      <c r="MFA89" s="75"/>
      <c r="MFB89" s="75"/>
      <c r="MFC89" s="75"/>
      <c r="MFD89" s="75"/>
      <c r="MFE89" s="75"/>
      <c r="MFF89" s="75"/>
      <c r="MFG89" s="75"/>
      <c r="MFH89" s="75"/>
      <c r="MFI89" s="75"/>
      <c r="MFJ89" s="75"/>
      <c r="MFK89" s="75"/>
      <c r="MFL89" s="75"/>
      <c r="MFM89" s="75"/>
      <c r="MFN89" s="75"/>
      <c r="MFO89" s="75"/>
      <c r="MFP89" s="75"/>
      <c r="MFQ89" s="75"/>
      <c r="MFR89" s="75"/>
      <c r="MFS89" s="75"/>
      <c r="MFT89" s="75"/>
      <c r="MFU89" s="75"/>
      <c r="MFV89" s="75"/>
      <c r="MFW89" s="75"/>
      <c r="MFX89" s="75"/>
      <c r="MFY89" s="75"/>
      <c r="MFZ89" s="75"/>
      <c r="MGA89" s="75"/>
      <c r="MGB89" s="75"/>
      <c r="MGC89" s="75"/>
      <c r="MGD89" s="75"/>
      <c r="MGE89" s="75"/>
      <c r="MGF89" s="75"/>
      <c r="MGG89" s="75"/>
      <c r="MGH89" s="75"/>
      <c r="MGI89" s="75"/>
      <c r="MGJ89" s="75"/>
      <c r="MGK89" s="75"/>
      <c r="MGL89" s="75"/>
      <c r="MGM89" s="75"/>
      <c r="MGN89" s="75"/>
      <c r="MGO89" s="75"/>
      <c r="MGP89" s="75"/>
      <c r="MGQ89" s="75"/>
      <c r="MGR89" s="75"/>
      <c r="MGS89" s="75"/>
      <c r="MGT89" s="75"/>
      <c r="MGU89" s="75"/>
      <c r="MGV89" s="75"/>
      <c r="MGW89" s="75"/>
      <c r="MGX89" s="75"/>
      <c r="MGY89" s="75"/>
      <c r="MGZ89" s="75"/>
      <c r="MHA89" s="75"/>
      <c r="MHB89" s="75"/>
      <c r="MHC89" s="75"/>
      <c r="MHD89" s="75"/>
      <c r="MHE89" s="75"/>
      <c r="MHF89" s="75"/>
      <c r="MHG89" s="75"/>
      <c r="MHH89" s="75"/>
      <c r="MHI89" s="75"/>
      <c r="MHJ89" s="75"/>
      <c r="MHK89" s="75"/>
      <c r="MHL89" s="75"/>
      <c r="MHM89" s="75"/>
      <c r="MHN89" s="75"/>
      <c r="MHO89" s="75"/>
      <c r="MHP89" s="75"/>
      <c r="MHQ89" s="75"/>
      <c r="MHR89" s="75"/>
      <c r="MHS89" s="75"/>
      <c r="MHT89" s="75"/>
      <c r="MHU89" s="75"/>
      <c r="MHV89" s="75"/>
      <c r="MHW89" s="75"/>
      <c r="MHX89" s="75"/>
      <c r="MHY89" s="75"/>
      <c r="MHZ89" s="75"/>
      <c r="MIA89" s="75"/>
      <c r="MIB89" s="75"/>
      <c r="MIC89" s="75"/>
      <c r="MID89" s="75"/>
      <c r="MIE89" s="75"/>
      <c r="MIF89" s="75"/>
      <c r="MIG89" s="75"/>
      <c r="MIH89" s="75"/>
      <c r="MII89" s="75"/>
      <c r="MIJ89" s="75"/>
      <c r="MIK89" s="75"/>
      <c r="MIL89" s="75"/>
      <c r="MIM89" s="75"/>
      <c r="MIN89" s="75"/>
      <c r="MIO89" s="75"/>
      <c r="MIP89" s="75"/>
      <c r="MIQ89" s="75"/>
      <c r="MIR89" s="75"/>
      <c r="MIS89" s="75"/>
      <c r="MIT89" s="75"/>
      <c r="MIU89" s="75"/>
      <c r="MIV89" s="75"/>
      <c r="MIW89" s="75"/>
      <c r="MIX89" s="75"/>
      <c r="MIY89" s="75"/>
      <c r="MIZ89" s="75"/>
      <c r="MJA89" s="75"/>
      <c r="MJB89" s="75"/>
      <c r="MJC89" s="75"/>
      <c r="MJD89" s="75"/>
      <c r="MJE89" s="75"/>
      <c r="MJF89" s="75"/>
      <c r="MJG89" s="75"/>
      <c r="MJH89" s="75"/>
      <c r="MJI89" s="75"/>
      <c r="MJJ89" s="75"/>
      <c r="MJK89" s="75"/>
      <c r="MJL89" s="75"/>
      <c r="MJM89" s="75"/>
      <c r="MJN89" s="75"/>
      <c r="MJO89" s="75"/>
      <c r="MJP89" s="75"/>
      <c r="MJQ89" s="75"/>
      <c r="MJR89" s="75"/>
      <c r="MJS89" s="75"/>
      <c r="MJT89" s="75"/>
      <c r="MJU89" s="75"/>
      <c r="MJV89" s="75"/>
      <c r="MJW89" s="75"/>
      <c r="MJX89" s="75"/>
      <c r="MJY89" s="75"/>
      <c r="MJZ89" s="75"/>
      <c r="MKA89" s="75"/>
      <c r="MKB89" s="75"/>
      <c r="MKC89" s="75"/>
      <c r="MKD89" s="75"/>
      <c r="MKE89" s="75"/>
      <c r="MKF89" s="75"/>
      <c r="MKG89" s="75"/>
      <c r="MKH89" s="75"/>
      <c r="MKI89" s="75"/>
      <c r="MKJ89" s="75"/>
      <c r="MKK89" s="75"/>
      <c r="MKL89" s="75"/>
      <c r="MKM89" s="75"/>
      <c r="MKN89" s="75"/>
      <c r="MKO89" s="75"/>
      <c r="MKP89" s="75"/>
      <c r="MKQ89" s="75"/>
      <c r="MKR89" s="75"/>
      <c r="MKS89" s="75"/>
      <c r="MKT89" s="75"/>
      <c r="MKU89" s="75"/>
      <c r="MKV89" s="75"/>
      <c r="MKW89" s="75"/>
      <c r="MKX89" s="75"/>
      <c r="MKY89" s="75"/>
      <c r="MKZ89" s="75"/>
      <c r="MLA89" s="75"/>
      <c r="MLB89" s="75"/>
      <c r="MLC89" s="75"/>
      <c r="MLD89" s="75"/>
      <c r="MLE89" s="75"/>
      <c r="MLF89" s="75"/>
      <c r="MLG89" s="75"/>
      <c r="MLH89" s="75"/>
      <c r="MLI89" s="75"/>
      <c r="MLJ89" s="75"/>
      <c r="MLK89" s="75"/>
      <c r="MLL89" s="75"/>
      <c r="MLM89" s="75"/>
      <c r="MLN89" s="75"/>
      <c r="MLO89" s="75"/>
      <c r="MLP89" s="75"/>
      <c r="MLQ89" s="75"/>
      <c r="MLR89" s="75"/>
      <c r="MLS89" s="75"/>
      <c r="MLT89" s="75"/>
      <c r="MLU89" s="75"/>
      <c r="MLV89" s="75"/>
      <c r="MLW89" s="75"/>
      <c r="MLX89" s="75"/>
      <c r="MLY89" s="75"/>
      <c r="MLZ89" s="75"/>
      <c r="MMA89" s="75"/>
      <c r="MMB89" s="75"/>
      <c r="MMC89" s="75"/>
      <c r="MMD89" s="75"/>
      <c r="MME89" s="75"/>
      <c r="MMF89" s="75"/>
      <c r="MMG89" s="75"/>
      <c r="MMH89" s="75"/>
      <c r="MMI89" s="75"/>
      <c r="MMJ89" s="75"/>
      <c r="MMK89" s="75"/>
      <c r="MML89" s="75"/>
      <c r="MMM89" s="75"/>
      <c r="MMN89" s="75"/>
      <c r="MMO89" s="75"/>
      <c r="MMP89" s="75"/>
      <c r="MMQ89" s="75"/>
      <c r="MMR89" s="75"/>
      <c r="MMS89" s="75"/>
      <c r="MMT89" s="75"/>
      <c r="MMU89" s="75"/>
      <c r="MMV89" s="75"/>
      <c r="MMW89" s="75"/>
      <c r="MMX89" s="75"/>
      <c r="MMY89" s="75"/>
      <c r="MMZ89" s="75"/>
      <c r="MNA89" s="75"/>
      <c r="MNB89" s="75"/>
      <c r="MNC89" s="75"/>
      <c r="MND89" s="75"/>
      <c r="MNE89" s="75"/>
      <c r="MNF89" s="75"/>
      <c r="MNG89" s="75"/>
      <c r="MNH89" s="75"/>
      <c r="MNI89" s="75"/>
      <c r="MNJ89" s="75"/>
      <c r="MNK89" s="75"/>
      <c r="MNL89" s="75"/>
      <c r="MNM89" s="75"/>
      <c r="MNN89" s="75"/>
      <c r="MNO89" s="75"/>
      <c r="MNP89" s="75"/>
      <c r="MNQ89" s="75"/>
      <c r="MNR89" s="75"/>
      <c r="MNS89" s="75"/>
      <c r="MNT89" s="75"/>
      <c r="MNU89" s="75"/>
      <c r="MNV89" s="75"/>
      <c r="MNW89" s="75"/>
      <c r="MNX89" s="75"/>
      <c r="MNY89" s="75"/>
      <c r="MNZ89" s="75"/>
      <c r="MOA89" s="75"/>
      <c r="MOB89" s="75"/>
      <c r="MOC89" s="75"/>
      <c r="MOD89" s="75"/>
      <c r="MOE89" s="75"/>
      <c r="MOF89" s="75"/>
      <c r="MOG89" s="75"/>
      <c r="MOH89" s="75"/>
      <c r="MOI89" s="75"/>
      <c r="MOJ89" s="75"/>
      <c r="MOK89" s="75"/>
      <c r="MOL89" s="75"/>
      <c r="MOM89" s="75"/>
      <c r="MON89" s="75"/>
      <c r="MOO89" s="75"/>
      <c r="MOP89" s="75"/>
      <c r="MOQ89" s="75"/>
      <c r="MOR89" s="75"/>
      <c r="MOS89" s="75"/>
      <c r="MOT89" s="75"/>
      <c r="MOU89" s="75"/>
      <c r="MOV89" s="75"/>
      <c r="MOW89" s="75"/>
      <c r="MOX89" s="75"/>
      <c r="MOY89" s="75"/>
      <c r="MOZ89" s="75"/>
      <c r="MPA89" s="75"/>
      <c r="MPB89" s="75"/>
      <c r="MPC89" s="75"/>
      <c r="MPD89" s="75"/>
      <c r="MPE89" s="75"/>
      <c r="MPF89" s="75"/>
      <c r="MPG89" s="75"/>
      <c r="MPH89" s="75"/>
      <c r="MPI89" s="75"/>
      <c r="MPJ89" s="75"/>
      <c r="MPK89" s="75"/>
      <c r="MPL89" s="75"/>
      <c r="MPM89" s="75"/>
      <c r="MPN89" s="75"/>
      <c r="MPO89" s="75"/>
      <c r="MPP89" s="75"/>
      <c r="MPQ89" s="75"/>
      <c r="MPR89" s="75"/>
      <c r="MPS89" s="75"/>
      <c r="MPT89" s="75"/>
      <c r="MPU89" s="75"/>
      <c r="MPV89" s="75"/>
      <c r="MPW89" s="75"/>
      <c r="MPX89" s="75"/>
      <c r="MPY89" s="75"/>
      <c r="MPZ89" s="75"/>
      <c r="MQA89" s="75"/>
      <c r="MQB89" s="75"/>
      <c r="MQC89" s="75"/>
      <c r="MQD89" s="75"/>
      <c r="MQE89" s="75"/>
      <c r="MQF89" s="75"/>
      <c r="MQG89" s="75"/>
      <c r="MQH89" s="75"/>
      <c r="MQI89" s="75"/>
      <c r="MQJ89" s="75"/>
      <c r="MQK89" s="75"/>
      <c r="MQL89" s="75"/>
      <c r="MQM89" s="75"/>
      <c r="MQN89" s="75"/>
      <c r="MQO89" s="75"/>
      <c r="MQP89" s="75"/>
      <c r="MQQ89" s="75"/>
      <c r="MQR89" s="75"/>
      <c r="MQS89" s="75"/>
      <c r="MQT89" s="75"/>
      <c r="MQU89" s="75"/>
      <c r="MQV89" s="75"/>
      <c r="MQW89" s="75"/>
      <c r="MQX89" s="75"/>
      <c r="MQY89" s="75"/>
      <c r="MQZ89" s="75"/>
      <c r="MRA89" s="75"/>
      <c r="MRB89" s="75"/>
      <c r="MRC89" s="75"/>
      <c r="MRD89" s="75"/>
      <c r="MRE89" s="75"/>
      <c r="MRF89" s="75"/>
      <c r="MRG89" s="75"/>
      <c r="MRH89" s="75"/>
      <c r="MRI89" s="75"/>
      <c r="MRJ89" s="75"/>
      <c r="MRK89" s="75"/>
      <c r="MRL89" s="75"/>
      <c r="MRM89" s="75"/>
      <c r="MRN89" s="75"/>
      <c r="MRO89" s="75"/>
      <c r="MRP89" s="75"/>
      <c r="MRQ89" s="75"/>
      <c r="MRR89" s="75"/>
      <c r="MRS89" s="75"/>
      <c r="MRT89" s="75"/>
      <c r="MRU89" s="75"/>
      <c r="MRV89" s="75"/>
      <c r="MRW89" s="75"/>
      <c r="MRX89" s="75"/>
      <c r="MRY89" s="75"/>
      <c r="MRZ89" s="75"/>
      <c r="MSA89" s="75"/>
      <c r="MSB89" s="75"/>
      <c r="MSC89" s="75"/>
      <c r="MSD89" s="75"/>
      <c r="MSE89" s="75"/>
      <c r="MSF89" s="75"/>
      <c r="MSG89" s="75"/>
      <c r="MSH89" s="75"/>
      <c r="MSI89" s="75"/>
      <c r="MSJ89" s="75"/>
      <c r="MSK89" s="75"/>
      <c r="MSL89" s="75"/>
      <c r="MSM89" s="75"/>
      <c r="MSN89" s="75"/>
      <c r="MSO89" s="75"/>
      <c r="MSP89" s="75"/>
      <c r="MSQ89" s="75"/>
      <c r="MSR89" s="75"/>
      <c r="MSS89" s="75"/>
      <c r="MST89" s="75"/>
      <c r="MSU89" s="75"/>
      <c r="MSV89" s="75"/>
      <c r="MSW89" s="75"/>
      <c r="MSX89" s="75"/>
      <c r="MSY89" s="75"/>
      <c r="MSZ89" s="75"/>
      <c r="MTA89" s="75"/>
      <c r="MTB89" s="75"/>
      <c r="MTC89" s="75"/>
      <c r="MTD89" s="75"/>
      <c r="MTE89" s="75"/>
      <c r="MTF89" s="75"/>
      <c r="MTG89" s="75"/>
      <c r="MTH89" s="75"/>
      <c r="MTI89" s="75"/>
      <c r="MTJ89" s="75"/>
      <c r="MTK89" s="75"/>
      <c r="MTL89" s="75"/>
      <c r="MTM89" s="75"/>
      <c r="MTN89" s="75"/>
      <c r="MTO89" s="75"/>
      <c r="MTP89" s="75"/>
      <c r="MTQ89" s="75"/>
      <c r="MTR89" s="75"/>
      <c r="MTS89" s="75"/>
      <c r="MTT89" s="75"/>
      <c r="MTU89" s="75"/>
      <c r="MTV89" s="75"/>
      <c r="MTW89" s="75"/>
      <c r="MTX89" s="75"/>
      <c r="MTY89" s="75"/>
      <c r="MTZ89" s="75"/>
      <c r="MUA89" s="75"/>
      <c r="MUB89" s="75"/>
      <c r="MUC89" s="75"/>
      <c r="MUD89" s="75"/>
      <c r="MUE89" s="75"/>
      <c r="MUF89" s="75"/>
      <c r="MUG89" s="75"/>
      <c r="MUH89" s="75"/>
      <c r="MUI89" s="75"/>
      <c r="MUJ89" s="75"/>
      <c r="MUK89" s="75"/>
      <c r="MUL89" s="75"/>
      <c r="MUM89" s="75"/>
      <c r="MUN89" s="75"/>
      <c r="MUO89" s="75"/>
      <c r="MUP89" s="75"/>
      <c r="MUQ89" s="75"/>
      <c r="MUR89" s="75"/>
      <c r="MUS89" s="75"/>
      <c r="MUT89" s="75"/>
      <c r="MUU89" s="75"/>
      <c r="MUV89" s="75"/>
      <c r="MUW89" s="75"/>
      <c r="MUX89" s="75"/>
      <c r="MUY89" s="75"/>
      <c r="MUZ89" s="75"/>
      <c r="MVA89" s="75"/>
      <c r="MVB89" s="75"/>
      <c r="MVC89" s="75"/>
      <c r="MVD89" s="75"/>
      <c r="MVE89" s="75"/>
      <c r="MVF89" s="75"/>
      <c r="MVG89" s="75"/>
      <c r="MVH89" s="75"/>
      <c r="MVI89" s="75"/>
      <c r="MVJ89" s="75"/>
      <c r="MVK89" s="75"/>
      <c r="MVL89" s="75"/>
      <c r="MVM89" s="75"/>
      <c r="MVN89" s="75"/>
      <c r="MVO89" s="75"/>
      <c r="MVP89" s="75"/>
      <c r="MVQ89" s="75"/>
      <c r="MVR89" s="75"/>
      <c r="MVS89" s="75"/>
      <c r="MVT89" s="75"/>
      <c r="MVU89" s="75"/>
      <c r="MVV89" s="75"/>
      <c r="MVW89" s="75"/>
      <c r="MVX89" s="75"/>
      <c r="MVY89" s="75"/>
      <c r="MVZ89" s="75"/>
      <c r="MWA89" s="75"/>
      <c r="MWB89" s="75"/>
      <c r="MWC89" s="75"/>
      <c r="MWD89" s="75"/>
      <c r="MWE89" s="75"/>
      <c r="MWF89" s="75"/>
      <c r="MWG89" s="75"/>
      <c r="MWH89" s="75"/>
      <c r="MWI89" s="75"/>
      <c r="MWJ89" s="75"/>
      <c r="MWK89" s="75"/>
      <c r="MWL89" s="75"/>
      <c r="MWM89" s="75"/>
      <c r="MWN89" s="75"/>
      <c r="MWO89" s="75"/>
      <c r="MWP89" s="75"/>
      <c r="MWQ89" s="75"/>
      <c r="MWR89" s="75"/>
      <c r="MWS89" s="75"/>
      <c r="MWT89" s="75"/>
      <c r="MWU89" s="75"/>
      <c r="MWV89" s="75"/>
      <c r="MWW89" s="75"/>
      <c r="MWX89" s="75"/>
      <c r="MWY89" s="75"/>
      <c r="MWZ89" s="75"/>
      <c r="MXA89" s="75"/>
      <c r="MXB89" s="75"/>
      <c r="MXC89" s="75"/>
      <c r="MXD89" s="75"/>
      <c r="MXE89" s="75"/>
      <c r="MXF89" s="75"/>
      <c r="MXG89" s="75"/>
      <c r="MXH89" s="75"/>
      <c r="MXI89" s="75"/>
      <c r="MXJ89" s="75"/>
      <c r="MXK89" s="75"/>
      <c r="MXL89" s="75"/>
      <c r="MXM89" s="75"/>
      <c r="MXN89" s="75"/>
      <c r="MXO89" s="75"/>
      <c r="MXP89" s="75"/>
      <c r="MXQ89" s="75"/>
      <c r="MXR89" s="75"/>
      <c r="MXS89" s="75"/>
      <c r="MXT89" s="75"/>
      <c r="MXU89" s="75"/>
      <c r="MXV89" s="75"/>
      <c r="MXW89" s="75"/>
      <c r="MXX89" s="75"/>
      <c r="MXY89" s="75"/>
      <c r="MXZ89" s="75"/>
      <c r="MYA89" s="75"/>
      <c r="MYB89" s="75"/>
      <c r="MYC89" s="75"/>
      <c r="MYD89" s="75"/>
      <c r="MYE89" s="75"/>
      <c r="MYF89" s="75"/>
      <c r="MYG89" s="75"/>
      <c r="MYH89" s="75"/>
      <c r="MYI89" s="75"/>
      <c r="MYJ89" s="75"/>
      <c r="MYK89" s="75"/>
      <c r="MYL89" s="75"/>
      <c r="MYM89" s="75"/>
      <c r="MYN89" s="75"/>
      <c r="MYO89" s="75"/>
      <c r="MYP89" s="75"/>
      <c r="MYQ89" s="75"/>
      <c r="MYR89" s="75"/>
      <c r="MYS89" s="75"/>
      <c r="MYT89" s="75"/>
      <c r="MYU89" s="75"/>
      <c r="MYV89" s="75"/>
      <c r="MYW89" s="75"/>
      <c r="MYX89" s="75"/>
      <c r="MYY89" s="75"/>
      <c r="MYZ89" s="75"/>
      <c r="MZA89" s="75"/>
      <c r="MZB89" s="75"/>
      <c r="MZC89" s="75"/>
      <c r="MZD89" s="75"/>
      <c r="MZE89" s="75"/>
      <c r="MZF89" s="75"/>
      <c r="MZG89" s="75"/>
      <c r="MZH89" s="75"/>
      <c r="MZI89" s="75"/>
      <c r="MZJ89" s="75"/>
      <c r="MZK89" s="75"/>
      <c r="MZL89" s="75"/>
      <c r="MZM89" s="75"/>
      <c r="MZN89" s="75"/>
      <c r="MZO89" s="75"/>
      <c r="MZP89" s="75"/>
      <c r="MZQ89" s="75"/>
      <c r="MZR89" s="75"/>
      <c r="MZS89" s="75"/>
      <c r="MZT89" s="75"/>
      <c r="MZU89" s="75"/>
      <c r="MZV89" s="75"/>
      <c r="MZW89" s="75"/>
      <c r="MZX89" s="75"/>
      <c r="MZY89" s="75"/>
      <c r="MZZ89" s="75"/>
      <c r="NAA89" s="75"/>
      <c r="NAB89" s="75"/>
      <c r="NAC89" s="75"/>
      <c r="NAD89" s="75"/>
      <c r="NAE89" s="75"/>
      <c r="NAF89" s="75"/>
      <c r="NAG89" s="75"/>
      <c r="NAH89" s="75"/>
      <c r="NAI89" s="75"/>
      <c r="NAJ89" s="75"/>
      <c r="NAK89" s="75"/>
      <c r="NAL89" s="75"/>
      <c r="NAM89" s="75"/>
      <c r="NAN89" s="75"/>
      <c r="NAO89" s="75"/>
      <c r="NAP89" s="75"/>
      <c r="NAQ89" s="75"/>
      <c r="NAR89" s="75"/>
      <c r="NAS89" s="75"/>
      <c r="NAT89" s="75"/>
      <c r="NAU89" s="75"/>
      <c r="NAV89" s="75"/>
      <c r="NAW89" s="75"/>
      <c r="NAX89" s="75"/>
      <c r="NAY89" s="75"/>
      <c r="NAZ89" s="75"/>
      <c r="NBA89" s="75"/>
      <c r="NBB89" s="75"/>
      <c r="NBC89" s="75"/>
      <c r="NBD89" s="75"/>
      <c r="NBE89" s="75"/>
      <c r="NBF89" s="75"/>
      <c r="NBG89" s="75"/>
      <c r="NBH89" s="75"/>
      <c r="NBI89" s="75"/>
      <c r="NBJ89" s="75"/>
      <c r="NBK89" s="75"/>
      <c r="NBL89" s="75"/>
      <c r="NBM89" s="75"/>
      <c r="NBN89" s="75"/>
      <c r="NBO89" s="75"/>
      <c r="NBP89" s="75"/>
      <c r="NBQ89" s="75"/>
      <c r="NBR89" s="75"/>
      <c r="NBS89" s="75"/>
      <c r="NBT89" s="75"/>
      <c r="NBU89" s="75"/>
      <c r="NBV89" s="75"/>
      <c r="NBW89" s="75"/>
      <c r="NBX89" s="75"/>
      <c r="NBY89" s="75"/>
      <c r="NBZ89" s="75"/>
      <c r="NCA89" s="75"/>
      <c r="NCB89" s="75"/>
      <c r="NCC89" s="75"/>
      <c r="NCD89" s="75"/>
      <c r="NCE89" s="75"/>
      <c r="NCF89" s="75"/>
      <c r="NCG89" s="75"/>
      <c r="NCH89" s="75"/>
      <c r="NCI89" s="75"/>
      <c r="NCJ89" s="75"/>
      <c r="NCK89" s="75"/>
      <c r="NCL89" s="75"/>
      <c r="NCM89" s="75"/>
      <c r="NCN89" s="75"/>
      <c r="NCO89" s="75"/>
      <c r="NCP89" s="75"/>
      <c r="NCQ89" s="75"/>
      <c r="NCR89" s="75"/>
      <c r="NCS89" s="75"/>
      <c r="NCT89" s="75"/>
      <c r="NCU89" s="75"/>
      <c r="NCV89" s="75"/>
      <c r="NCW89" s="75"/>
      <c r="NCX89" s="75"/>
      <c r="NCY89" s="75"/>
      <c r="NCZ89" s="75"/>
      <c r="NDA89" s="75"/>
      <c r="NDB89" s="75"/>
      <c r="NDC89" s="75"/>
      <c r="NDD89" s="75"/>
      <c r="NDE89" s="75"/>
      <c r="NDF89" s="75"/>
      <c r="NDG89" s="75"/>
      <c r="NDH89" s="75"/>
      <c r="NDI89" s="75"/>
      <c r="NDJ89" s="75"/>
      <c r="NDK89" s="75"/>
      <c r="NDL89" s="75"/>
      <c r="NDM89" s="75"/>
      <c r="NDN89" s="75"/>
      <c r="NDO89" s="75"/>
      <c r="NDP89" s="75"/>
      <c r="NDQ89" s="75"/>
      <c r="NDR89" s="75"/>
      <c r="NDS89" s="75"/>
      <c r="NDT89" s="75"/>
      <c r="NDU89" s="75"/>
      <c r="NDV89" s="75"/>
      <c r="NDW89" s="75"/>
      <c r="NDX89" s="75"/>
      <c r="NDY89" s="75"/>
      <c r="NDZ89" s="75"/>
      <c r="NEA89" s="75"/>
      <c r="NEB89" s="75"/>
      <c r="NEC89" s="75"/>
      <c r="NED89" s="75"/>
      <c r="NEE89" s="75"/>
      <c r="NEF89" s="75"/>
      <c r="NEG89" s="75"/>
      <c r="NEH89" s="75"/>
      <c r="NEI89" s="75"/>
      <c r="NEJ89" s="75"/>
      <c r="NEK89" s="75"/>
      <c r="NEL89" s="75"/>
      <c r="NEM89" s="75"/>
      <c r="NEN89" s="75"/>
      <c r="NEO89" s="75"/>
      <c r="NEP89" s="75"/>
      <c r="NEQ89" s="75"/>
      <c r="NER89" s="75"/>
      <c r="NES89" s="75"/>
      <c r="NET89" s="75"/>
      <c r="NEU89" s="75"/>
      <c r="NEV89" s="75"/>
      <c r="NEW89" s="75"/>
      <c r="NEX89" s="75"/>
      <c r="NEY89" s="75"/>
      <c r="NEZ89" s="75"/>
      <c r="NFA89" s="75"/>
      <c r="NFB89" s="75"/>
      <c r="NFC89" s="75"/>
      <c r="NFD89" s="75"/>
      <c r="NFE89" s="75"/>
      <c r="NFF89" s="75"/>
      <c r="NFG89" s="75"/>
      <c r="NFH89" s="75"/>
      <c r="NFI89" s="75"/>
      <c r="NFJ89" s="75"/>
      <c r="NFK89" s="75"/>
      <c r="NFL89" s="75"/>
      <c r="NFM89" s="75"/>
      <c r="NFN89" s="75"/>
      <c r="NFO89" s="75"/>
      <c r="NFP89" s="75"/>
      <c r="NFQ89" s="75"/>
      <c r="NFR89" s="75"/>
      <c r="NFS89" s="75"/>
      <c r="NFT89" s="75"/>
      <c r="NFU89" s="75"/>
      <c r="NFV89" s="75"/>
      <c r="NFW89" s="75"/>
      <c r="NFX89" s="75"/>
      <c r="NFY89" s="75"/>
      <c r="NFZ89" s="75"/>
      <c r="NGA89" s="75"/>
      <c r="NGB89" s="75"/>
      <c r="NGC89" s="75"/>
      <c r="NGD89" s="75"/>
      <c r="NGE89" s="75"/>
      <c r="NGF89" s="75"/>
      <c r="NGG89" s="75"/>
      <c r="NGH89" s="75"/>
      <c r="NGI89" s="75"/>
      <c r="NGJ89" s="75"/>
      <c r="NGK89" s="75"/>
      <c r="NGL89" s="75"/>
      <c r="NGM89" s="75"/>
      <c r="NGN89" s="75"/>
      <c r="NGO89" s="75"/>
      <c r="NGP89" s="75"/>
      <c r="NGQ89" s="75"/>
      <c r="NGR89" s="75"/>
      <c r="NGS89" s="75"/>
      <c r="NGT89" s="75"/>
      <c r="NGU89" s="75"/>
      <c r="NGV89" s="75"/>
      <c r="NGW89" s="75"/>
      <c r="NGX89" s="75"/>
      <c r="NGY89" s="75"/>
      <c r="NGZ89" s="75"/>
      <c r="NHA89" s="75"/>
      <c r="NHB89" s="75"/>
      <c r="NHC89" s="75"/>
      <c r="NHD89" s="75"/>
      <c r="NHE89" s="75"/>
      <c r="NHF89" s="75"/>
      <c r="NHG89" s="75"/>
      <c r="NHH89" s="75"/>
      <c r="NHI89" s="75"/>
      <c r="NHJ89" s="75"/>
      <c r="NHK89" s="75"/>
      <c r="NHL89" s="75"/>
      <c r="NHM89" s="75"/>
      <c r="NHN89" s="75"/>
      <c r="NHO89" s="75"/>
      <c r="NHP89" s="75"/>
      <c r="NHQ89" s="75"/>
      <c r="NHR89" s="75"/>
      <c r="NHS89" s="75"/>
      <c r="NHT89" s="75"/>
      <c r="NHU89" s="75"/>
      <c r="NHV89" s="75"/>
      <c r="NHW89" s="75"/>
      <c r="NHX89" s="75"/>
      <c r="NHY89" s="75"/>
      <c r="NHZ89" s="75"/>
      <c r="NIA89" s="75"/>
      <c r="NIB89" s="75"/>
      <c r="NIC89" s="75"/>
      <c r="NID89" s="75"/>
      <c r="NIE89" s="75"/>
      <c r="NIF89" s="75"/>
      <c r="NIG89" s="75"/>
      <c r="NIH89" s="75"/>
      <c r="NII89" s="75"/>
      <c r="NIJ89" s="75"/>
      <c r="NIK89" s="75"/>
      <c r="NIL89" s="75"/>
      <c r="NIM89" s="75"/>
      <c r="NIN89" s="75"/>
      <c r="NIO89" s="75"/>
      <c r="NIP89" s="75"/>
      <c r="NIQ89" s="75"/>
      <c r="NIR89" s="75"/>
      <c r="NIS89" s="75"/>
      <c r="NIT89" s="75"/>
      <c r="NIU89" s="75"/>
      <c r="NIV89" s="75"/>
      <c r="NIW89" s="75"/>
      <c r="NIX89" s="75"/>
      <c r="NIY89" s="75"/>
      <c r="NIZ89" s="75"/>
      <c r="NJA89" s="75"/>
      <c r="NJB89" s="75"/>
      <c r="NJC89" s="75"/>
      <c r="NJD89" s="75"/>
      <c r="NJE89" s="75"/>
      <c r="NJF89" s="75"/>
      <c r="NJG89" s="75"/>
      <c r="NJH89" s="75"/>
      <c r="NJI89" s="75"/>
      <c r="NJJ89" s="75"/>
      <c r="NJK89" s="75"/>
      <c r="NJL89" s="75"/>
      <c r="NJM89" s="75"/>
      <c r="NJN89" s="75"/>
      <c r="NJO89" s="75"/>
      <c r="NJP89" s="75"/>
      <c r="NJQ89" s="75"/>
      <c r="NJR89" s="75"/>
      <c r="NJS89" s="75"/>
      <c r="NJT89" s="75"/>
      <c r="NJU89" s="75"/>
      <c r="NJV89" s="75"/>
      <c r="NJW89" s="75"/>
      <c r="NJX89" s="75"/>
      <c r="NJY89" s="75"/>
      <c r="NJZ89" s="75"/>
      <c r="NKA89" s="75"/>
      <c r="NKB89" s="75"/>
      <c r="NKC89" s="75"/>
      <c r="NKD89" s="75"/>
      <c r="NKE89" s="75"/>
      <c r="NKF89" s="75"/>
      <c r="NKG89" s="75"/>
      <c r="NKH89" s="75"/>
      <c r="NKI89" s="75"/>
      <c r="NKJ89" s="75"/>
      <c r="NKK89" s="75"/>
      <c r="NKL89" s="75"/>
      <c r="NKM89" s="75"/>
      <c r="NKN89" s="75"/>
      <c r="NKO89" s="75"/>
      <c r="NKP89" s="75"/>
      <c r="NKQ89" s="75"/>
      <c r="NKR89" s="75"/>
      <c r="NKS89" s="75"/>
      <c r="NKT89" s="75"/>
      <c r="NKU89" s="75"/>
      <c r="NKV89" s="75"/>
      <c r="NKW89" s="75"/>
      <c r="NKX89" s="75"/>
      <c r="NKY89" s="75"/>
      <c r="NKZ89" s="75"/>
      <c r="NLA89" s="75"/>
      <c r="NLB89" s="75"/>
      <c r="NLC89" s="75"/>
      <c r="NLD89" s="75"/>
      <c r="NLE89" s="75"/>
      <c r="NLF89" s="75"/>
      <c r="NLG89" s="75"/>
      <c r="NLH89" s="75"/>
      <c r="NLI89" s="75"/>
      <c r="NLJ89" s="75"/>
      <c r="NLK89" s="75"/>
      <c r="NLL89" s="75"/>
      <c r="NLM89" s="75"/>
      <c r="NLN89" s="75"/>
      <c r="NLO89" s="75"/>
      <c r="NLP89" s="75"/>
      <c r="NLQ89" s="75"/>
      <c r="NLR89" s="75"/>
      <c r="NLS89" s="75"/>
      <c r="NLT89" s="75"/>
      <c r="NLU89" s="75"/>
      <c r="NLV89" s="75"/>
      <c r="NLW89" s="75"/>
      <c r="NLX89" s="75"/>
      <c r="NLY89" s="75"/>
      <c r="NLZ89" s="75"/>
      <c r="NMA89" s="75"/>
      <c r="NMB89" s="75"/>
      <c r="NMC89" s="75"/>
      <c r="NMD89" s="75"/>
      <c r="NME89" s="75"/>
      <c r="NMF89" s="75"/>
      <c r="NMG89" s="75"/>
      <c r="NMH89" s="75"/>
      <c r="NMI89" s="75"/>
      <c r="NMJ89" s="75"/>
      <c r="NMK89" s="75"/>
      <c r="NML89" s="75"/>
      <c r="NMM89" s="75"/>
      <c r="NMN89" s="75"/>
      <c r="NMO89" s="75"/>
      <c r="NMP89" s="75"/>
      <c r="NMQ89" s="75"/>
      <c r="NMR89" s="75"/>
      <c r="NMS89" s="75"/>
      <c r="NMT89" s="75"/>
      <c r="NMU89" s="75"/>
      <c r="NMV89" s="75"/>
      <c r="NMW89" s="75"/>
      <c r="NMX89" s="75"/>
      <c r="NMY89" s="75"/>
      <c r="NMZ89" s="75"/>
      <c r="NNA89" s="75"/>
      <c r="NNB89" s="75"/>
      <c r="NNC89" s="75"/>
      <c r="NND89" s="75"/>
      <c r="NNE89" s="75"/>
      <c r="NNF89" s="75"/>
      <c r="NNG89" s="75"/>
      <c r="NNH89" s="75"/>
      <c r="NNI89" s="75"/>
      <c r="NNJ89" s="75"/>
      <c r="NNK89" s="75"/>
      <c r="NNL89" s="75"/>
      <c r="NNM89" s="75"/>
      <c r="NNN89" s="75"/>
      <c r="NNO89" s="75"/>
      <c r="NNP89" s="75"/>
      <c r="NNQ89" s="75"/>
      <c r="NNR89" s="75"/>
      <c r="NNS89" s="75"/>
      <c r="NNT89" s="75"/>
      <c r="NNU89" s="75"/>
      <c r="NNV89" s="75"/>
      <c r="NNW89" s="75"/>
      <c r="NNX89" s="75"/>
      <c r="NNY89" s="75"/>
      <c r="NNZ89" s="75"/>
      <c r="NOA89" s="75"/>
      <c r="NOB89" s="75"/>
      <c r="NOC89" s="75"/>
      <c r="NOD89" s="75"/>
      <c r="NOE89" s="75"/>
      <c r="NOF89" s="75"/>
      <c r="NOG89" s="75"/>
      <c r="NOH89" s="75"/>
      <c r="NOI89" s="75"/>
      <c r="NOJ89" s="75"/>
      <c r="NOK89" s="75"/>
      <c r="NOL89" s="75"/>
      <c r="NOM89" s="75"/>
      <c r="NON89" s="75"/>
      <c r="NOO89" s="75"/>
      <c r="NOP89" s="75"/>
      <c r="NOQ89" s="75"/>
      <c r="NOR89" s="75"/>
      <c r="NOS89" s="75"/>
      <c r="NOT89" s="75"/>
      <c r="NOU89" s="75"/>
      <c r="NOV89" s="75"/>
      <c r="NOW89" s="75"/>
      <c r="NOX89" s="75"/>
      <c r="NOY89" s="75"/>
      <c r="NOZ89" s="75"/>
      <c r="NPA89" s="75"/>
      <c r="NPB89" s="75"/>
      <c r="NPC89" s="75"/>
      <c r="NPD89" s="75"/>
      <c r="NPE89" s="75"/>
      <c r="NPF89" s="75"/>
      <c r="NPG89" s="75"/>
      <c r="NPH89" s="75"/>
      <c r="NPI89" s="75"/>
      <c r="NPJ89" s="75"/>
      <c r="NPK89" s="75"/>
      <c r="NPL89" s="75"/>
      <c r="NPM89" s="75"/>
      <c r="NPN89" s="75"/>
      <c r="NPO89" s="75"/>
      <c r="NPP89" s="75"/>
      <c r="NPQ89" s="75"/>
      <c r="NPR89" s="75"/>
      <c r="NPS89" s="75"/>
      <c r="NPT89" s="75"/>
      <c r="NPU89" s="75"/>
      <c r="NPV89" s="75"/>
      <c r="NPW89" s="75"/>
      <c r="NPX89" s="75"/>
      <c r="NPY89" s="75"/>
      <c r="NPZ89" s="75"/>
      <c r="NQA89" s="75"/>
      <c r="NQB89" s="75"/>
      <c r="NQC89" s="75"/>
      <c r="NQD89" s="75"/>
      <c r="NQE89" s="75"/>
      <c r="NQF89" s="75"/>
      <c r="NQG89" s="75"/>
      <c r="NQH89" s="75"/>
      <c r="NQI89" s="75"/>
      <c r="NQJ89" s="75"/>
      <c r="NQK89" s="75"/>
      <c r="NQL89" s="75"/>
      <c r="NQM89" s="75"/>
      <c r="NQN89" s="75"/>
      <c r="NQO89" s="75"/>
      <c r="NQP89" s="75"/>
      <c r="NQQ89" s="75"/>
      <c r="NQR89" s="75"/>
      <c r="NQS89" s="75"/>
      <c r="NQT89" s="75"/>
      <c r="NQU89" s="75"/>
      <c r="NQV89" s="75"/>
      <c r="NQW89" s="75"/>
      <c r="NQX89" s="75"/>
      <c r="NQY89" s="75"/>
      <c r="NQZ89" s="75"/>
      <c r="NRA89" s="75"/>
      <c r="NRB89" s="75"/>
      <c r="NRC89" s="75"/>
      <c r="NRD89" s="75"/>
      <c r="NRE89" s="75"/>
      <c r="NRF89" s="75"/>
      <c r="NRG89" s="75"/>
      <c r="NRH89" s="75"/>
      <c r="NRI89" s="75"/>
      <c r="NRJ89" s="75"/>
      <c r="NRK89" s="75"/>
      <c r="NRL89" s="75"/>
      <c r="NRM89" s="75"/>
      <c r="NRN89" s="75"/>
      <c r="NRO89" s="75"/>
      <c r="NRP89" s="75"/>
      <c r="NRQ89" s="75"/>
      <c r="NRR89" s="75"/>
      <c r="NRS89" s="75"/>
      <c r="NRT89" s="75"/>
      <c r="NRU89" s="75"/>
      <c r="NRV89" s="75"/>
      <c r="NRW89" s="75"/>
      <c r="NRX89" s="75"/>
      <c r="NRY89" s="75"/>
      <c r="NRZ89" s="75"/>
      <c r="NSA89" s="75"/>
      <c r="NSB89" s="75"/>
      <c r="NSC89" s="75"/>
      <c r="NSD89" s="75"/>
      <c r="NSE89" s="75"/>
      <c r="NSF89" s="75"/>
      <c r="NSG89" s="75"/>
      <c r="NSH89" s="75"/>
      <c r="NSI89" s="75"/>
      <c r="NSJ89" s="75"/>
      <c r="NSK89" s="75"/>
      <c r="NSL89" s="75"/>
      <c r="NSM89" s="75"/>
      <c r="NSN89" s="75"/>
      <c r="NSO89" s="75"/>
      <c r="NSP89" s="75"/>
      <c r="NSQ89" s="75"/>
      <c r="NSR89" s="75"/>
      <c r="NSS89" s="75"/>
      <c r="NST89" s="75"/>
      <c r="NSU89" s="75"/>
      <c r="NSV89" s="75"/>
      <c r="NSW89" s="75"/>
      <c r="NSX89" s="75"/>
      <c r="NSY89" s="75"/>
      <c r="NSZ89" s="75"/>
      <c r="NTA89" s="75"/>
      <c r="NTB89" s="75"/>
      <c r="NTC89" s="75"/>
      <c r="NTD89" s="75"/>
      <c r="NTE89" s="75"/>
      <c r="NTF89" s="75"/>
      <c r="NTG89" s="75"/>
      <c r="NTH89" s="75"/>
      <c r="NTI89" s="75"/>
      <c r="NTJ89" s="75"/>
      <c r="NTK89" s="75"/>
      <c r="NTL89" s="75"/>
      <c r="NTM89" s="75"/>
      <c r="NTN89" s="75"/>
      <c r="NTO89" s="75"/>
      <c r="NTP89" s="75"/>
      <c r="NTQ89" s="75"/>
      <c r="NTR89" s="75"/>
      <c r="NTS89" s="75"/>
      <c r="NTT89" s="75"/>
      <c r="NTU89" s="75"/>
      <c r="NTV89" s="75"/>
      <c r="NTW89" s="75"/>
      <c r="NTX89" s="75"/>
      <c r="NTY89" s="75"/>
      <c r="NTZ89" s="75"/>
      <c r="NUA89" s="75"/>
      <c r="NUB89" s="75"/>
      <c r="NUC89" s="75"/>
      <c r="NUD89" s="75"/>
      <c r="NUE89" s="75"/>
      <c r="NUF89" s="75"/>
      <c r="NUG89" s="75"/>
      <c r="NUH89" s="75"/>
      <c r="NUI89" s="75"/>
      <c r="NUJ89" s="75"/>
      <c r="NUK89" s="75"/>
      <c r="NUL89" s="75"/>
      <c r="NUM89" s="75"/>
      <c r="NUN89" s="75"/>
      <c r="NUO89" s="75"/>
      <c r="NUP89" s="75"/>
      <c r="NUQ89" s="75"/>
      <c r="NUR89" s="75"/>
      <c r="NUS89" s="75"/>
      <c r="NUT89" s="75"/>
      <c r="NUU89" s="75"/>
      <c r="NUV89" s="75"/>
      <c r="NUW89" s="75"/>
      <c r="NUX89" s="75"/>
      <c r="NUY89" s="75"/>
      <c r="NUZ89" s="75"/>
      <c r="NVA89" s="75"/>
      <c r="NVB89" s="75"/>
      <c r="NVC89" s="75"/>
      <c r="NVD89" s="75"/>
      <c r="NVE89" s="75"/>
      <c r="NVF89" s="75"/>
      <c r="NVG89" s="75"/>
      <c r="NVH89" s="75"/>
      <c r="NVI89" s="75"/>
      <c r="NVJ89" s="75"/>
      <c r="NVK89" s="75"/>
      <c r="NVL89" s="75"/>
      <c r="NVM89" s="75"/>
      <c r="NVN89" s="75"/>
      <c r="NVO89" s="75"/>
      <c r="NVP89" s="75"/>
      <c r="NVQ89" s="75"/>
      <c r="NVR89" s="75"/>
      <c r="NVS89" s="75"/>
      <c r="NVT89" s="75"/>
      <c r="NVU89" s="75"/>
      <c r="NVV89" s="75"/>
      <c r="NVW89" s="75"/>
      <c r="NVX89" s="75"/>
      <c r="NVY89" s="75"/>
      <c r="NVZ89" s="75"/>
      <c r="NWA89" s="75"/>
      <c r="NWB89" s="75"/>
      <c r="NWC89" s="75"/>
      <c r="NWD89" s="75"/>
      <c r="NWE89" s="75"/>
      <c r="NWF89" s="75"/>
      <c r="NWG89" s="75"/>
      <c r="NWH89" s="75"/>
      <c r="NWI89" s="75"/>
      <c r="NWJ89" s="75"/>
      <c r="NWK89" s="75"/>
      <c r="NWL89" s="75"/>
      <c r="NWM89" s="75"/>
      <c r="NWN89" s="75"/>
      <c r="NWO89" s="75"/>
      <c r="NWP89" s="75"/>
      <c r="NWQ89" s="75"/>
      <c r="NWR89" s="75"/>
      <c r="NWS89" s="75"/>
      <c r="NWT89" s="75"/>
      <c r="NWU89" s="75"/>
      <c r="NWV89" s="75"/>
      <c r="NWW89" s="75"/>
      <c r="NWX89" s="75"/>
      <c r="NWY89" s="75"/>
      <c r="NWZ89" s="75"/>
      <c r="NXA89" s="75"/>
      <c r="NXB89" s="75"/>
      <c r="NXC89" s="75"/>
      <c r="NXD89" s="75"/>
      <c r="NXE89" s="75"/>
      <c r="NXF89" s="75"/>
      <c r="NXG89" s="75"/>
      <c r="NXH89" s="75"/>
      <c r="NXI89" s="75"/>
      <c r="NXJ89" s="75"/>
      <c r="NXK89" s="75"/>
      <c r="NXL89" s="75"/>
      <c r="NXM89" s="75"/>
      <c r="NXN89" s="75"/>
      <c r="NXO89" s="75"/>
      <c r="NXP89" s="75"/>
      <c r="NXQ89" s="75"/>
      <c r="NXR89" s="75"/>
      <c r="NXS89" s="75"/>
      <c r="NXT89" s="75"/>
      <c r="NXU89" s="75"/>
      <c r="NXV89" s="75"/>
      <c r="NXW89" s="75"/>
      <c r="NXX89" s="75"/>
      <c r="NXY89" s="75"/>
      <c r="NXZ89" s="75"/>
      <c r="NYA89" s="75"/>
      <c r="NYB89" s="75"/>
      <c r="NYC89" s="75"/>
      <c r="NYD89" s="75"/>
      <c r="NYE89" s="75"/>
      <c r="NYF89" s="75"/>
      <c r="NYG89" s="75"/>
      <c r="NYH89" s="75"/>
      <c r="NYI89" s="75"/>
      <c r="NYJ89" s="75"/>
      <c r="NYK89" s="75"/>
      <c r="NYL89" s="75"/>
      <c r="NYM89" s="75"/>
      <c r="NYN89" s="75"/>
      <c r="NYO89" s="75"/>
      <c r="NYP89" s="75"/>
      <c r="NYQ89" s="75"/>
      <c r="NYR89" s="75"/>
      <c r="NYS89" s="75"/>
      <c r="NYT89" s="75"/>
      <c r="NYU89" s="75"/>
      <c r="NYV89" s="75"/>
      <c r="NYW89" s="75"/>
      <c r="NYX89" s="75"/>
      <c r="NYY89" s="75"/>
      <c r="NYZ89" s="75"/>
      <c r="NZA89" s="75"/>
      <c r="NZB89" s="75"/>
      <c r="NZC89" s="75"/>
      <c r="NZD89" s="75"/>
      <c r="NZE89" s="75"/>
      <c r="NZF89" s="75"/>
      <c r="NZG89" s="75"/>
      <c r="NZH89" s="75"/>
      <c r="NZI89" s="75"/>
      <c r="NZJ89" s="75"/>
      <c r="NZK89" s="75"/>
      <c r="NZL89" s="75"/>
      <c r="NZM89" s="75"/>
      <c r="NZN89" s="75"/>
      <c r="NZO89" s="75"/>
      <c r="NZP89" s="75"/>
      <c r="NZQ89" s="75"/>
      <c r="NZR89" s="75"/>
      <c r="NZS89" s="75"/>
      <c r="NZT89" s="75"/>
      <c r="NZU89" s="75"/>
      <c r="NZV89" s="75"/>
      <c r="NZW89" s="75"/>
      <c r="NZX89" s="75"/>
      <c r="NZY89" s="75"/>
      <c r="NZZ89" s="75"/>
      <c r="OAA89" s="75"/>
      <c r="OAB89" s="75"/>
      <c r="OAC89" s="75"/>
      <c r="OAD89" s="75"/>
      <c r="OAE89" s="75"/>
      <c r="OAF89" s="75"/>
      <c r="OAG89" s="75"/>
      <c r="OAH89" s="75"/>
      <c r="OAI89" s="75"/>
      <c r="OAJ89" s="75"/>
      <c r="OAK89" s="75"/>
      <c r="OAL89" s="75"/>
      <c r="OAM89" s="75"/>
      <c r="OAN89" s="75"/>
      <c r="OAO89" s="75"/>
      <c r="OAP89" s="75"/>
      <c r="OAQ89" s="75"/>
      <c r="OAR89" s="75"/>
      <c r="OAS89" s="75"/>
      <c r="OAT89" s="75"/>
      <c r="OAU89" s="75"/>
      <c r="OAV89" s="75"/>
      <c r="OAW89" s="75"/>
      <c r="OAX89" s="75"/>
      <c r="OAY89" s="75"/>
      <c r="OAZ89" s="75"/>
      <c r="OBA89" s="75"/>
      <c r="OBB89" s="75"/>
      <c r="OBC89" s="75"/>
      <c r="OBD89" s="75"/>
      <c r="OBE89" s="75"/>
      <c r="OBF89" s="75"/>
      <c r="OBG89" s="75"/>
      <c r="OBH89" s="75"/>
      <c r="OBI89" s="75"/>
      <c r="OBJ89" s="75"/>
      <c r="OBK89" s="75"/>
      <c r="OBL89" s="75"/>
      <c r="OBM89" s="75"/>
      <c r="OBN89" s="75"/>
      <c r="OBO89" s="75"/>
      <c r="OBP89" s="75"/>
      <c r="OBQ89" s="75"/>
      <c r="OBR89" s="75"/>
      <c r="OBS89" s="75"/>
      <c r="OBT89" s="75"/>
      <c r="OBU89" s="75"/>
      <c r="OBV89" s="75"/>
      <c r="OBW89" s="75"/>
      <c r="OBX89" s="75"/>
      <c r="OBY89" s="75"/>
      <c r="OBZ89" s="75"/>
      <c r="OCA89" s="75"/>
      <c r="OCB89" s="75"/>
      <c r="OCC89" s="75"/>
      <c r="OCD89" s="75"/>
      <c r="OCE89" s="75"/>
      <c r="OCF89" s="75"/>
      <c r="OCG89" s="75"/>
      <c r="OCH89" s="75"/>
      <c r="OCI89" s="75"/>
      <c r="OCJ89" s="75"/>
      <c r="OCK89" s="75"/>
      <c r="OCL89" s="75"/>
      <c r="OCM89" s="75"/>
      <c r="OCN89" s="75"/>
      <c r="OCO89" s="75"/>
      <c r="OCP89" s="75"/>
      <c r="OCQ89" s="75"/>
      <c r="OCR89" s="75"/>
      <c r="OCS89" s="75"/>
      <c r="OCT89" s="75"/>
      <c r="OCU89" s="75"/>
      <c r="OCV89" s="75"/>
      <c r="OCW89" s="75"/>
      <c r="OCX89" s="75"/>
      <c r="OCY89" s="75"/>
      <c r="OCZ89" s="75"/>
      <c r="ODA89" s="75"/>
      <c r="ODB89" s="75"/>
      <c r="ODC89" s="75"/>
      <c r="ODD89" s="75"/>
      <c r="ODE89" s="75"/>
      <c r="ODF89" s="75"/>
      <c r="ODG89" s="75"/>
      <c r="ODH89" s="75"/>
      <c r="ODI89" s="75"/>
      <c r="ODJ89" s="75"/>
      <c r="ODK89" s="75"/>
      <c r="ODL89" s="75"/>
      <c r="ODM89" s="75"/>
      <c r="ODN89" s="75"/>
      <c r="ODO89" s="75"/>
      <c r="ODP89" s="75"/>
      <c r="ODQ89" s="75"/>
      <c r="ODR89" s="75"/>
      <c r="ODS89" s="75"/>
      <c r="ODT89" s="75"/>
      <c r="ODU89" s="75"/>
      <c r="ODV89" s="75"/>
      <c r="ODW89" s="75"/>
      <c r="ODX89" s="75"/>
      <c r="ODY89" s="75"/>
      <c r="ODZ89" s="75"/>
      <c r="OEA89" s="75"/>
      <c r="OEB89" s="75"/>
      <c r="OEC89" s="75"/>
      <c r="OED89" s="75"/>
      <c r="OEE89" s="75"/>
      <c r="OEF89" s="75"/>
      <c r="OEG89" s="75"/>
      <c r="OEH89" s="75"/>
      <c r="OEI89" s="75"/>
      <c r="OEJ89" s="75"/>
      <c r="OEK89" s="75"/>
      <c r="OEL89" s="75"/>
      <c r="OEM89" s="75"/>
      <c r="OEN89" s="75"/>
      <c r="OEO89" s="75"/>
      <c r="OEP89" s="75"/>
      <c r="OEQ89" s="75"/>
      <c r="OER89" s="75"/>
      <c r="OES89" s="75"/>
      <c r="OET89" s="75"/>
      <c r="OEU89" s="75"/>
      <c r="OEV89" s="75"/>
      <c r="OEW89" s="75"/>
      <c r="OEX89" s="75"/>
      <c r="OEY89" s="75"/>
      <c r="OEZ89" s="75"/>
      <c r="OFA89" s="75"/>
      <c r="OFB89" s="75"/>
      <c r="OFC89" s="75"/>
      <c r="OFD89" s="75"/>
      <c r="OFE89" s="75"/>
      <c r="OFF89" s="75"/>
      <c r="OFG89" s="75"/>
      <c r="OFH89" s="75"/>
      <c r="OFI89" s="75"/>
      <c r="OFJ89" s="75"/>
      <c r="OFK89" s="75"/>
      <c r="OFL89" s="75"/>
      <c r="OFM89" s="75"/>
      <c r="OFN89" s="75"/>
      <c r="OFO89" s="75"/>
      <c r="OFP89" s="75"/>
      <c r="OFQ89" s="75"/>
      <c r="OFR89" s="75"/>
      <c r="OFS89" s="75"/>
      <c r="OFT89" s="75"/>
      <c r="OFU89" s="75"/>
      <c r="OFV89" s="75"/>
      <c r="OFW89" s="75"/>
      <c r="OFX89" s="75"/>
      <c r="OFY89" s="75"/>
      <c r="OFZ89" s="75"/>
      <c r="OGA89" s="75"/>
      <c r="OGB89" s="75"/>
      <c r="OGC89" s="75"/>
      <c r="OGD89" s="75"/>
      <c r="OGE89" s="75"/>
      <c r="OGF89" s="75"/>
      <c r="OGG89" s="75"/>
      <c r="OGH89" s="75"/>
      <c r="OGI89" s="75"/>
      <c r="OGJ89" s="75"/>
      <c r="OGK89" s="75"/>
      <c r="OGL89" s="75"/>
      <c r="OGM89" s="75"/>
      <c r="OGN89" s="75"/>
      <c r="OGO89" s="75"/>
      <c r="OGP89" s="75"/>
      <c r="OGQ89" s="75"/>
      <c r="OGR89" s="75"/>
      <c r="OGS89" s="75"/>
      <c r="OGT89" s="75"/>
      <c r="OGU89" s="75"/>
      <c r="OGV89" s="75"/>
      <c r="OGW89" s="75"/>
      <c r="OGX89" s="75"/>
      <c r="OGY89" s="75"/>
      <c r="OGZ89" s="75"/>
      <c r="OHA89" s="75"/>
      <c r="OHB89" s="75"/>
      <c r="OHC89" s="75"/>
      <c r="OHD89" s="75"/>
      <c r="OHE89" s="75"/>
      <c r="OHF89" s="75"/>
      <c r="OHG89" s="75"/>
      <c r="OHH89" s="75"/>
      <c r="OHI89" s="75"/>
      <c r="OHJ89" s="75"/>
      <c r="OHK89" s="75"/>
      <c r="OHL89" s="75"/>
      <c r="OHM89" s="75"/>
      <c r="OHN89" s="75"/>
      <c r="OHO89" s="75"/>
      <c r="OHP89" s="75"/>
      <c r="OHQ89" s="75"/>
      <c r="OHR89" s="75"/>
      <c r="OHS89" s="75"/>
      <c r="OHT89" s="75"/>
      <c r="OHU89" s="75"/>
      <c r="OHV89" s="75"/>
      <c r="OHW89" s="75"/>
      <c r="OHX89" s="75"/>
      <c r="OHY89" s="75"/>
      <c r="OHZ89" s="75"/>
      <c r="OIA89" s="75"/>
      <c r="OIB89" s="75"/>
      <c r="OIC89" s="75"/>
      <c r="OID89" s="75"/>
      <c r="OIE89" s="75"/>
      <c r="OIF89" s="75"/>
      <c r="OIG89" s="75"/>
      <c r="OIH89" s="75"/>
      <c r="OII89" s="75"/>
      <c r="OIJ89" s="75"/>
      <c r="OIK89" s="75"/>
      <c r="OIL89" s="75"/>
      <c r="OIM89" s="75"/>
      <c r="OIN89" s="75"/>
      <c r="OIO89" s="75"/>
      <c r="OIP89" s="75"/>
      <c r="OIQ89" s="75"/>
      <c r="OIR89" s="75"/>
      <c r="OIS89" s="75"/>
      <c r="OIT89" s="75"/>
      <c r="OIU89" s="75"/>
      <c r="OIV89" s="75"/>
      <c r="OIW89" s="75"/>
      <c r="OIX89" s="75"/>
      <c r="OIY89" s="75"/>
      <c r="OIZ89" s="75"/>
      <c r="OJA89" s="75"/>
      <c r="OJB89" s="75"/>
      <c r="OJC89" s="75"/>
      <c r="OJD89" s="75"/>
      <c r="OJE89" s="75"/>
      <c r="OJF89" s="75"/>
      <c r="OJG89" s="75"/>
      <c r="OJH89" s="75"/>
      <c r="OJI89" s="75"/>
      <c r="OJJ89" s="75"/>
      <c r="OJK89" s="75"/>
      <c r="OJL89" s="75"/>
      <c r="OJM89" s="75"/>
      <c r="OJN89" s="75"/>
      <c r="OJO89" s="75"/>
      <c r="OJP89" s="75"/>
      <c r="OJQ89" s="75"/>
      <c r="OJR89" s="75"/>
      <c r="OJS89" s="75"/>
      <c r="OJT89" s="75"/>
      <c r="OJU89" s="75"/>
      <c r="OJV89" s="75"/>
      <c r="OJW89" s="75"/>
      <c r="OJX89" s="75"/>
      <c r="OJY89" s="75"/>
      <c r="OJZ89" s="75"/>
      <c r="OKA89" s="75"/>
      <c r="OKB89" s="75"/>
      <c r="OKC89" s="75"/>
      <c r="OKD89" s="75"/>
      <c r="OKE89" s="75"/>
      <c r="OKF89" s="75"/>
      <c r="OKG89" s="75"/>
      <c r="OKH89" s="75"/>
      <c r="OKI89" s="75"/>
      <c r="OKJ89" s="75"/>
      <c r="OKK89" s="75"/>
      <c r="OKL89" s="75"/>
      <c r="OKM89" s="75"/>
      <c r="OKN89" s="75"/>
      <c r="OKO89" s="75"/>
      <c r="OKP89" s="75"/>
      <c r="OKQ89" s="75"/>
      <c r="OKR89" s="75"/>
      <c r="OKS89" s="75"/>
      <c r="OKT89" s="75"/>
      <c r="OKU89" s="75"/>
      <c r="OKV89" s="75"/>
      <c r="OKW89" s="75"/>
      <c r="OKX89" s="75"/>
      <c r="OKY89" s="75"/>
      <c r="OKZ89" s="75"/>
      <c r="OLA89" s="75"/>
      <c r="OLB89" s="75"/>
      <c r="OLC89" s="75"/>
      <c r="OLD89" s="75"/>
      <c r="OLE89" s="75"/>
      <c r="OLF89" s="75"/>
      <c r="OLG89" s="75"/>
      <c r="OLH89" s="75"/>
      <c r="OLI89" s="75"/>
      <c r="OLJ89" s="75"/>
      <c r="OLK89" s="75"/>
      <c r="OLL89" s="75"/>
      <c r="OLM89" s="75"/>
      <c r="OLN89" s="75"/>
      <c r="OLO89" s="75"/>
      <c r="OLP89" s="75"/>
      <c r="OLQ89" s="75"/>
      <c r="OLR89" s="75"/>
      <c r="OLS89" s="75"/>
      <c r="OLT89" s="75"/>
      <c r="OLU89" s="75"/>
      <c r="OLV89" s="75"/>
      <c r="OLW89" s="75"/>
      <c r="OLX89" s="75"/>
      <c r="OLY89" s="75"/>
      <c r="OLZ89" s="75"/>
      <c r="OMA89" s="75"/>
      <c r="OMB89" s="75"/>
      <c r="OMC89" s="75"/>
      <c r="OMD89" s="75"/>
      <c r="OME89" s="75"/>
      <c r="OMF89" s="75"/>
      <c r="OMG89" s="75"/>
      <c r="OMH89" s="75"/>
      <c r="OMI89" s="75"/>
      <c r="OMJ89" s="75"/>
      <c r="OMK89" s="75"/>
      <c r="OML89" s="75"/>
      <c r="OMM89" s="75"/>
      <c r="OMN89" s="75"/>
      <c r="OMO89" s="75"/>
      <c r="OMP89" s="75"/>
      <c r="OMQ89" s="75"/>
      <c r="OMR89" s="75"/>
      <c r="OMS89" s="75"/>
      <c r="OMT89" s="75"/>
      <c r="OMU89" s="75"/>
      <c r="OMV89" s="75"/>
      <c r="OMW89" s="75"/>
      <c r="OMX89" s="75"/>
      <c r="OMY89" s="75"/>
      <c r="OMZ89" s="75"/>
      <c r="ONA89" s="75"/>
      <c r="ONB89" s="75"/>
      <c r="ONC89" s="75"/>
      <c r="OND89" s="75"/>
      <c r="ONE89" s="75"/>
      <c r="ONF89" s="75"/>
      <c r="ONG89" s="75"/>
      <c r="ONH89" s="75"/>
      <c r="ONI89" s="75"/>
      <c r="ONJ89" s="75"/>
      <c r="ONK89" s="75"/>
      <c r="ONL89" s="75"/>
      <c r="ONM89" s="75"/>
      <c r="ONN89" s="75"/>
      <c r="ONO89" s="75"/>
      <c r="ONP89" s="75"/>
      <c r="ONQ89" s="75"/>
      <c r="ONR89" s="75"/>
      <c r="ONS89" s="75"/>
      <c r="ONT89" s="75"/>
      <c r="ONU89" s="75"/>
      <c r="ONV89" s="75"/>
      <c r="ONW89" s="75"/>
      <c r="ONX89" s="75"/>
      <c r="ONY89" s="75"/>
      <c r="ONZ89" s="75"/>
      <c r="OOA89" s="75"/>
      <c r="OOB89" s="75"/>
      <c r="OOC89" s="75"/>
      <c r="OOD89" s="75"/>
      <c r="OOE89" s="75"/>
      <c r="OOF89" s="75"/>
      <c r="OOG89" s="75"/>
      <c r="OOH89" s="75"/>
      <c r="OOI89" s="75"/>
      <c r="OOJ89" s="75"/>
      <c r="OOK89" s="75"/>
      <c r="OOL89" s="75"/>
      <c r="OOM89" s="75"/>
      <c r="OON89" s="75"/>
      <c r="OOO89" s="75"/>
      <c r="OOP89" s="75"/>
      <c r="OOQ89" s="75"/>
      <c r="OOR89" s="75"/>
      <c r="OOS89" s="75"/>
      <c r="OOT89" s="75"/>
      <c r="OOU89" s="75"/>
      <c r="OOV89" s="75"/>
      <c r="OOW89" s="75"/>
      <c r="OOX89" s="75"/>
      <c r="OOY89" s="75"/>
      <c r="OOZ89" s="75"/>
      <c r="OPA89" s="75"/>
      <c r="OPB89" s="75"/>
      <c r="OPC89" s="75"/>
      <c r="OPD89" s="75"/>
      <c r="OPE89" s="75"/>
      <c r="OPF89" s="75"/>
      <c r="OPG89" s="75"/>
      <c r="OPH89" s="75"/>
      <c r="OPI89" s="75"/>
      <c r="OPJ89" s="75"/>
      <c r="OPK89" s="75"/>
      <c r="OPL89" s="75"/>
      <c r="OPM89" s="75"/>
      <c r="OPN89" s="75"/>
      <c r="OPO89" s="75"/>
      <c r="OPP89" s="75"/>
      <c r="OPQ89" s="75"/>
      <c r="OPR89" s="75"/>
      <c r="OPS89" s="75"/>
      <c r="OPT89" s="75"/>
      <c r="OPU89" s="75"/>
      <c r="OPV89" s="75"/>
      <c r="OPW89" s="75"/>
      <c r="OPX89" s="75"/>
      <c r="OPY89" s="75"/>
      <c r="OPZ89" s="75"/>
      <c r="OQA89" s="75"/>
      <c r="OQB89" s="75"/>
      <c r="OQC89" s="75"/>
      <c r="OQD89" s="75"/>
      <c r="OQE89" s="75"/>
      <c r="OQF89" s="75"/>
      <c r="OQG89" s="75"/>
      <c r="OQH89" s="75"/>
      <c r="OQI89" s="75"/>
      <c r="OQJ89" s="75"/>
      <c r="OQK89" s="75"/>
      <c r="OQL89" s="75"/>
      <c r="OQM89" s="75"/>
      <c r="OQN89" s="75"/>
      <c r="OQO89" s="75"/>
      <c r="OQP89" s="75"/>
      <c r="OQQ89" s="75"/>
      <c r="OQR89" s="75"/>
      <c r="OQS89" s="75"/>
      <c r="OQT89" s="75"/>
      <c r="OQU89" s="75"/>
      <c r="OQV89" s="75"/>
      <c r="OQW89" s="75"/>
      <c r="OQX89" s="75"/>
      <c r="OQY89" s="75"/>
      <c r="OQZ89" s="75"/>
      <c r="ORA89" s="75"/>
      <c r="ORB89" s="75"/>
      <c r="ORC89" s="75"/>
      <c r="ORD89" s="75"/>
      <c r="ORE89" s="75"/>
      <c r="ORF89" s="75"/>
      <c r="ORG89" s="75"/>
      <c r="ORH89" s="75"/>
      <c r="ORI89" s="75"/>
      <c r="ORJ89" s="75"/>
      <c r="ORK89" s="75"/>
      <c r="ORL89" s="75"/>
      <c r="ORM89" s="75"/>
      <c r="ORN89" s="75"/>
      <c r="ORO89" s="75"/>
      <c r="ORP89" s="75"/>
      <c r="ORQ89" s="75"/>
      <c r="ORR89" s="75"/>
      <c r="ORS89" s="75"/>
      <c r="ORT89" s="75"/>
      <c r="ORU89" s="75"/>
      <c r="ORV89" s="75"/>
      <c r="ORW89" s="75"/>
      <c r="ORX89" s="75"/>
      <c r="ORY89" s="75"/>
      <c r="ORZ89" s="75"/>
      <c r="OSA89" s="75"/>
      <c r="OSB89" s="75"/>
      <c r="OSC89" s="75"/>
      <c r="OSD89" s="75"/>
      <c r="OSE89" s="75"/>
      <c r="OSF89" s="75"/>
      <c r="OSG89" s="75"/>
      <c r="OSH89" s="75"/>
      <c r="OSI89" s="75"/>
      <c r="OSJ89" s="75"/>
      <c r="OSK89" s="75"/>
      <c r="OSL89" s="75"/>
      <c r="OSM89" s="75"/>
      <c r="OSN89" s="75"/>
      <c r="OSO89" s="75"/>
      <c r="OSP89" s="75"/>
      <c r="OSQ89" s="75"/>
      <c r="OSR89" s="75"/>
      <c r="OSS89" s="75"/>
      <c r="OST89" s="75"/>
      <c r="OSU89" s="75"/>
      <c r="OSV89" s="75"/>
      <c r="OSW89" s="75"/>
      <c r="OSX89" s="75"/>
      <c r="OSY89" s="75"/>
      <c r="OSZ89" s="75"/>
      <c r="OTA89" s="75"/>
      <c r="OTB89" s="75"/>
      <c r="OTC89" s="75"/>
      <c r="OTD89" s="75"/>
      <c r="OTE89" s="75"/>
      <c r="OTF89" s="75"/>
      <c r="OTG89" s="75"/>
      <c r="OTH89" s="75"/>
      <c r="OTI89" s="75"/>
      <c r="OTJ89" s="75"/>
      <c r="OTK89" s="75"/>
      <c r="OTL89" s="75"/>
      <c r="OTM89" s="75"/>
      <c r="OTN89" s="75"/>
      <c r="OTO89" s="75"/>
      <c r="OTP89" s="75"/>
      <c r="OTQ89" s="75"/>
      <c r="OTR89" s="75"/>
      <c r="OTS89" s="75"/>
      <c r="OTT89" s="75"/>
      <c r="OTU89" s="75"/>
      <c r="OTV89" s="75"/>
      <c r="OTW89" s="75"/>
      <c r="OTX89" s="75"/>
      <c r="OTY89" s="75"/>
      <c r="OTZ89" s="75"/>
      <c r="OUA89" s="75"/>
      <c r="OUB89" s="75"/>
      <c r="OUC89" s="75"/>
      <c r="OUD89" s="75"/>
      <c r="OUE89" s="75"/>
      <c r="OUF89" s="75"/>
      <c r="OUG89" s="75"/>
      <c r="OUH89" s="75"/>
      <c r="OUI89" s="75"/>
      <c r="OUJ89" s="75"/>
      <c r="OUK89" s="75"/>
      <c r="OUL89" s="75"/>
      <c r="OUM89" s="75"/>
      <c r="OUN89" s="75"/>
      <c r="OUO89" s="75"/>
      <c r="OUP89" s="75"/>
      <c r="OUQ89" s="75"/>
      <c r="OUR89" s="75"/>
      <c r="OUS89" s="75"/>
      <c r="OUT89" s="75"/>
      <c r="OUU89" s="75"/>
      <c r="OUV89" s="75"/>
      <c r="OUW89" s="75"/>
      <c r="OUX89" s="75"/>
      <c r="OUY89" s="75"/>
      <c r="OUZ89" s="75"/>
      <c r="OVA89" s="75"/>
      <c r="OVB89" s="75"/>
      <c r="OVC89" s="75"/>
      <c r="OVD89" s="75"/>
      <c r="OVE89" s="75"/>
      <c r="OVF89" s="75"/>
      <c r="OVG89" s="75"/>
      <c r="OVH89" s="75"/>
      <c r="OVI89" s="75"/>
      <c r="OVJ89" s="75"/>
      <c r="OVK89" s="75"/>
      <c r="OVL89" s="75"/>
      <c r="OVM89" s="75"/>
      <c r="OVN89" s="75"/>
      <c r="OVO89" s="75"/>
      <c r="OVP89" s="75"/>
      <c r="OVQ89" s="75"/>
      <c r="OVR89" s="75"/>
      <c r="OVS89" s="75"/>
      <c r="OVT89" s="75"/>
      <c r="OVU89" s="75"/>
      <c r="OVV89" s="75"/>
      <c r="OVW89" s="75"/>
      <c r="OVX89" s="75"/>
      <c r="OVY89" s="75"/>
      <c r="OVZ89" s="75"/>
      <c r="OWA89" s="75"/>
      <c r="OWB89" s="75"/>
      <c r="OWC89" s="75"/>
      <c r="OWD89" s="75"/>
      <c r="OWE89" s="75"/>
      <c r="OWF89" s="75"/>
      <c r="OWG89" s="75"/>
      <c r="OWH89" s="75"/>
      <c r="OWI89" s="75"/>
      <c r="OWJ89" s="75"/>
      <c r="OWK89" s="75"/>
      <c r="OWL89" s="75"/>
      <c r="OWM89" s="75"/>
      <c r="OWN89" s="75"/>
      <c r="OWO89" s="75"/>
      <c r="OWP89" s="75"/>
      <c r="OWQ89" s="75"/>
      <c r="OWR89" s="75"/>
      <c r="OWS89" s="75"/>
      <c r="OWT89" s="75"/>
      <c r="OWU89" s="75"/>
      <c r="OWV89" s="75"/>
      <c r="OWW89" s="75"/>
      <c r="OWX89" s="75"/>
      <c r="OWY89" s="75"/>
      <c r="OWZ89" s="75"/>
      <c r="OXA89" s="75"/>
      <c r="OXB89" s="75"/>
      <c r="OXC89" s="75"/>
      <c r="OXD89" s="75"/>
      <c r="OXE89" s="75"/>
      <c r="OXF89" s="75"/>
      <c r="OXG89" s="75"/>
      <c r="OXH89" s="75"/>
      <c r="OXI89" s="75"/>
      <c r="OXJ89" s="75"/>
      <c r="OXK89" s="75"/>
      <c r="OXL89" s="75"/>
      <c r="OXM89" s="75"/>
      <c r="OXN89" s="75"/>
      <c r="OXO89" s="75"/>
      <c r="OXP89" s="75"/>
      <c r="OXQ89" s="75"/>
      <c r="OXR89" s="75"/>
      <c r="OXS89" s="75"/>
      <c r="OXT89" s="75"/>
      <c r="OXU89" s="75"/>
      <c r="OXV89" s="75"/>
      <c r="OXW89" s="75"/>
      <c r="OXX89" s="75"/>
      <c r="OXY89" s="75"/>
      <c r="OXZ89" s="75"/>
      <c r="OYA89" s="75"/>
      <c r="OYB89" s="75"/>
      <c r="OYC89" s="75"/>
      <c r="OYD89" s="75"/>
      <c r="OYE89" s="75"/>
      <c r="OYF89" s="75"/>
      <c r="OYG89" s="75"/>
      <c r="OYH89" s="75"/>
      <c r="OYI89" s="75"/>
      <c r="OYJ89" s="75"/>
      <c r="OYK89" s="75"/>
      <c r="OYL89" s="75"/>
      <c r="OYM89" s="75"/>
      <c r="OYN89" s="75"/>
      <c r="OYO89" s="75"/>
      <c r="OYP89" s="75"/>
      <c r="OYQ89" s="75"/>
      <c r="OYR89" s="75"/>
      <c r="OYS89" s="75"/>
      <c r="OYT89" s="75"/>
      <c r="OYU89" s="75"/>
      <c r="OYV89" s="75"/>
      <c r="OYW89" s="75"/>
      <c r="OYX89" s="75"/>
      <c r="OYY89" s="75"/>
      <c r="OYZ89" s="75"/>
      <c r="OZA89" s="75"/>
      <c r="OZB89" s="75"/>
      <c r="OZC89" s="75"/>
      <c r="OZD89" s="75"/>
      <c r="OZE89" s="75"/>
      <c r="OZF89" s="75"/>
      <c r="OZG89" s="75"/>
      <c r="OZH89" s="75"/>
      <c r="OZI89" s="75"/>
      <c r="OZJ89" s="75"/>
      <c r="OZK89" s="75"/>
      <c r="OZL89" s="75"/>
      <c r="OZM89" s="75"/>
      <c r="OZN89" s="75"/>
      <c r="OZO89" s="75"/>
      <c r="OZP89" s="75"/>
      <c r="OZQ89" s="75"/>
      <c r="OZR89" s="75"/>
      <c r="OZS89" s="75"/>
      <c r="OZT89" s="75"/>
      <c r="OZU89" s="75"/>
      <c r="OZV89" s="75"/>
      <c r="OZW89" s="75"/>
      <c r="OZX89" s="75"/>
      <c r="OZY89" s="75"/>
      <c r="OZZ89" s="75"/>
      <c r="PAA89" s="75"/>
      <c r="PAB89" s="75"/>
      <c r="PAC89" s="75"/>
      <c r="PAD89" s="75"/>
      <c r="PAE89" s="75"/>
      <c r="PAF89" s="75"/>
      <c r="PAG89" s="75"/>
      <c r="PAH89" s="75"/>
      <c r="PAI89" s="75"/>
      <c r="PAJ89" s="75"/>
      <c r="PAK89" s="75"/>
      <c r="PAL89" s="75"/>
      <c r="PAM89" s="75"/>
      <c r="PAN89" s="75"/>
      <c r="PAO89" s="75"/>
      <c r="PAP89" s="75"/>
      <c r="PAQ89" s="75"/>
      <c r="PAR89" s="75"/>
      <c r="PAS89" s="75"/>
      <c r="PAT89" s="75"/>
      <c r="PAU89" s="75"/>
      <c r="PAV89" s="75"/>
      <c r="PAW89" s="75"/>
      <c r="PAX89" s="75"/>
      <c r="PAY89" s="75"/>
      <c r="PAZ89" s="75"/>
      <c r="PBA89" s="75"/>
      <c r="PBB89" s="75"/>
      <c r="PBC89" s="75"/>
      <c r="PBD89" s="75"/>
      <c r="PBE89" s="75"/>
      <c r="PBF89" s="75"/>
      <c r="PBG89" s="75"/>
      <c r="PBH89" s="75"/>
      <c r="PBI89" s="75"/>
      <c r="PBJ89" s="75"/>
      <c r="PBK89" s="75"/>
      <c r="PBL89" s="75"/>
      <c r="PBM89" s="75"/>
      <c r="PBN89" s="75"/>
      <c r="PBO89" s="75"/>
      <c r="PBP89" s="75"/>
      <c r="PBQ89" s="75"/>
      <c r="PBR89" s="75"/>
      <c r="PBS89" s="75"/>
      <c r="PBT89" s="75"/>
      <c r="PBU89" s="75"/>
      <c r="PBV89" s="75"/>
      <c r="PBW89" s="75"/>
      <c r="PBX89" s="75"/>
      <c r="PBY89" s="75"/>
      <c r="PBZ89" s="75"/>
      <c r="PCA89" s="75"/>
      <c r="PCB89" s="75"/>
      <c r="PCC89" s="75"/>
      <c r="PCD89" s="75"/>
      <c r="PCE89" s="75"/>
      <c r="PCF89" s="75"/>
      <c r="PCG89" s="75"/>
      <c r="PCH89" s="75"/>
      <c r="PCI89" s="75"/>
      <c r="PCJ89" s="75"/>
      <c r="PCK89" s="75"/>
      <c r="PCL89" s="75"/>
      <c r="PCM89" s="75"/>
      <c r="PCN89" s="75"/>
      <c r="PCO89" s="75"/>
      <c r="PCP89" s="75"/>
      <c r="PCQ89" s="75"/>
      <c r="PCR89" s="75"/>
      <c r="PCS89" s="75"/>
      <c r="PCT89" s="75"/>
      <c r="PCU89" s="75"/>
      <c r="PCV89" s="75"/>
      <c r="PCW89" s="75"/>
      <c r="PCX89" s="75"/>
      <c r="PCY89" s="75"/>
      <c r="PCZ89" s="75"/>
      <c r="PDA89" s="75"/>
      <c r="PDB89" s="75"/>
      <c r="PDC89" s="75"/>
      <c r="PDD89" s="75"/>
      <c r="PDE89" s="75"/>
      <c r="PDF89" s="75"/>
      <c r="PDG89" s="75"/>
      <c r="PDH89" s="75"/>
      <c r="PDI89" s="75"/>
      <c r="PDJ89" s="75"/>
      <c r="PDK89" s="75"/>
      <c r="PDL89" s="75"/>
      <c r="PDM89" s="75"/>
      <c r="PDN89" s="75"/>
      <c r="PDO89" s="75"/>
      <c r="PDP89" s="75"/>
      <c r="PDQ89" s="75"/>
      <c r="PDR89" s="75"/>
      <c r="PDS89" s="75"/>
      <c r="PDT89" s="75"/>
      <c r="PDU89" s="75"/>
      <c r="PDV89" s="75"/>
      <c r="PDW89" s="75"/>
      <c r="PDX89" s="75"/>
      <c r="PDY89" s="75"/>
      <c r="PDZ89" s="75"/>
      <c r="PEA89" s="75"/>
      <c r="PEB89" s="75"/>
      <c r="PEC89" s="75"/>
      <c r="PED89" s="75"/>
      <c r="PEE89" s="75"/>
      <c r="PEF89" s="75"/>
      <c r="PEG89" s="75"/>
      <c r="PEH89" s="75"/>
      <c r="PEI89" s="75"/>
      <c r="PEJ89" s="75"/>
      <c r="PEK89" s="75"/>
      <c r="PEL89" s="75"/>
      <c r="PEM89" s="75"/>
      <c r="PEN89" s="75"/>
      <c r="PEO89" s="75"/>
      <c r="PEP89" s="75"/>
      <c r="PEQ89" s="75"/>
      <c r="PER89" s="75"/>
      <c r="PES89" s="75"/>
      <c r="PET89" s="75"/>
      <c r="PEU89" s="75"/>
      <c r="PEV89" s="75"/>
      <c r="PEW89" s="75"/>
      <c r="PEX89" s="75"/>
      <c r="PEY89" s="75"/>
      <c r="PEZ89" s="75"/>
      <c r="PFA89" s="75"/>
      <c r="PFB89" s="75"/>
      <c r="PFC89" s="75"/>
      <c r="PFD89" s="75"/>
      <c r="PFE89" s="75"/>
      <c r="PFF89" s="75"/>
      <c r="PFG89" s="75"/>
      <c r="PFH89" s="75"/>
      <c r="PFI89" s="75"/>
      <c r="PFJ89" s="75"/>
      <c r="PFK89" s="75"/>
      <c r="PFL89" s="75"/>
      <c r="PFM89" s="75"/>
      <c r="PFN89" s="75"/>
      <c r="PFO89" s="75"/>
      <c r="PFP89" s="75"/>
      <c r="PFQ89" s="75"/>
      <c r="PFR89" s="75"/>
      <c r="PFS89" s="75"/>
      <c r="PFT89" s="75"/>
      <c r="PFU89" s="75"/>
      <c r="PFV89" s="75"/>
      <c r="PFW89" s="75"/>
      <c r="PFX89" s="75"/>
      <c r="PFY89" s="75"/>
      <c r="PFZ89" s="75"/>
      <c r="PGA89" s="75"/>
      <c r="PGB89" s="75"/>
      <c r="PGC89" s="75"/>
      <c r="PGD89" s="75"/>
      <c r="PGE89" s="75"/>
      <c r="PGF89" s="75"/>
      <c r="PGG89" s="75"/>
      <c r="PGH89" s="75"/>
      <c r="PGI89" s="75"/>
      <c r="PGJ89" s="75"/>
      <c r="PGK89" s="75"/>
      <c r="PGL89" s="75"/>
      <c r="PGM89" s="75"/>
      <c r="PGN89" s="75"/>
      <c r="PGO89" s="75"/>
      <c r="PGP89" s="75"/>
      <c r="PGQ89" s="75"/>
      <c r="PGR89" s="75"/>
      <c r="PGS89" s="75"/>
      <c r="PGT89" s="75"/>
      <c r="PGU89" s="75"/>
      <c r="PGV89" s="75"/>
      <c r="PGW89" s="75"/>
      <c r="PGX89" s="75"/>
      <c r="PGY89" s="75"/>
      <c r="PGZ89" s="75"/>
      <c r="PHA89" s="75"/>
      <c r="PHB89" s="75"/>
      <c r="PHC89" s="75"/>
      <c r="PHD89" s="75"/>
      <c r="PHE89" s="75"/>
      <c r="PHF89" s="75"/>
      <c r="PHG89" s="75"/>
      <c r="PHH89" s="75"/>
      <c r="PHI89" s="75"/>
      <c r="PHJ89" s="75"/>
      <c r="PHK89" s="75"/>
      <c r="PHL89" s="75"/>
      <c r="PHM89" s="75"/>
      <c r="PHN89" s="75"/>
      <c r="PHO89" s="75"/>
      <c r="PHP89" s="75"/>
      <c r="PHQ89" s="75"/>
      <c r="PHR89" s="75"/>
      <c r="PHS89" s="75"/>
      <c r="PHT89" s="75"/>
      <c r="PHU89" s="75"/>
      <c r="PHV89" s="75"/>
      <c r="PHW89" s="75"/>
      <c r="PHX89" s="75"/>
      <c r="PHY89" s="75"/>
      <c r="PHZ89" s="75"/>
      <c r="PIA89" s="75"/>
      <c r="PIB89" s="75"/>
      <c r="PIC89" s="75"/>
      <c r="PID89" s="75"/>
      <c r="PIE89" s="75"/>
      <c r="PIF89" s="75"/>
      <c r="PIG89" s="75"/>
      <c r="PIH89" s="75"/>
      <c r="PII89" s="75"/>
      <c r="PIJ89" s="75"/>
      <c r="PIK89" s="75"/>
      <c r="PIL89" s="75"/>
      <c r="PIM89" s="75"/>
      <c r="PIN89" s="75"/>
      <c r="PIO89" s="75"/>
      <c r="PIP89" s="75"/>
      <c r="PIQ89" s="75"/>
      <c r="PIR89" s="75"/>
      <c r="PIS89" s="75"/>
      <c r="PIT89" s="75"/>
      <c r="PIU89" s="75"/>
      <c r="PIV89" s="75"/>
      <c r="PIW89" s="75"/>
      <c r="PIX89" s="75"/>
      <c r="PIY89" s="75"/>
      <c r="PIZ89" s="75"/>
      <c r="PJA89" s="75"/>
      <c r="PJB89" s="75"/>
      <c r="PJC89" s="75"/>
      <c r="PJD89" s="75"/>
      <c r="PJE89" s="75"/>
      <c r="PJF89" s="75"/>
      <c r="PJG89" s="75"/>
      <c r="PJH89" s="75"/>
      <c r="PJI89" s="75"/>
      <c r="PJJ89" s="75"/>
      <c r="PJK89" s="75"/>
      <c r="PJL89" s="75"/>
      <c r="PJM89" s="75"/>
      <c r="PJN89" s="75"/>
      <c r="PJO89" s="75"/>
      <c r="PJP89" s="75"/>
      <c r="PJQ89" s="75"/>
      <c r="PJR89" s="75"/>
      <c r="PJS89" s="75"/>
      <c r="PJT89" s="75"/>
      <c r="PJU89" s="75"/>
      <c r="PJV89" s="75"/>
      <c r="PJW89" s="75"/>
      <c r="PJX89" s="75"/>
      <c r="PJY89" s="75"/>
      <c r="PJZ89" s="75"/>
      <c r="PKA89" s="75"/>
      <c r="PKB89" s="75"/>
      <c r="PKC89" s="75"/>
      <c r="PKD89" s="75"/>
      <c r="PKE89" s="75"/>
      <c r="PKF89" s="75"/>
      <c r="PKG89" s="75"/>
      <c r="PKH89" s="75"/>
      <c r="PKI89" s="75"/>
      <c r="PKJ89" s="75"/>
      <c r="PKK89" s="75"/>
      <c r="PKL89" s="75"/>
      <c r="PKM89" s="75"/>
      <c r="PKN89" s="75"/>
      <c r="PKO89" s="75"/>
      <c r="PKP89" s="75"/>
      <c r="PKQ89" s="75"/>
      <c r="PKR89" s="75"/>
      <c r="PKS89" s="75"/>
      <c r="PKT89" s="75"/>
      <c r="PKU89" s="75"/>
      <c r="PKV89" s="75"/>
      <c r="PKW89" s="75"/>
      <c r="PKX89" s="75"/>
      <c r="PKY89" s="75"/>
      <c r="PKZ89" s="75"/>
      <c r="PLA89" s="75"/>
      <c r="PLB89" s="75"/>
      <c r="PLC89" s="75"/>
      <c r="PLD89" s="75"/>
      <c r="PLE89" s="75"/>
      <c r="PLF89" s="75"/>
      <c r="PLG89" s="75"/>
      <c r="PLH89" s="75"/>
      <c r="PLI89" s="75"/>
      <c r="PLJ89" s="75"/>
      <c r="PLK89" s="75"/>
      <c r="PLL89" s="75"/>
      <c r="PLM89" s="75"/>
      <c r="PLN89" s="75"/>
      <c r="PLO89" s="75"/>
      <c r="PLP89" s="75"/>
      <c r="PLQ89" s="75"/>
      <c r="PLR89" s="75"/>
      <c r="PLS89" s="75"/>
      <c r="PLT89" s="75"/>
      <c r="PLU89" s="75"/>
      <c r="PLV89" s="75"/>
      <c r="PLW89" s="75"/>
      <c r="PLX89" s="75"/>
      <c r="PLY89" s="75"/>
      <c r="PLZ89" s="75"/>
      <c r="PMA89" s="75"/>
      <c r="PMB89" s="75"/>
      <c r="PMC89" s="75"/>
      <c r="PMD89" s="75"/>
      <c r="PME89" s="75"/>
      <c r="PMF89" s="75"/>
      <c r="PMG89" s="75"/>
      <c r="PMH89" s="75"/>
      <c r="PMI89" s="75"/>
      <c r="PMJ89" s="75"/>
      <c r="PMK89" s="75"/>
      <c r="PML89" s="75"/>
      <c r="PMM89" s="75"/>
      <c r="PMN89" s="75"/>
      <c r="PMO89" s="75"/>
      <c r="PMP89" s="75"/>
      <c r="PMQ89" s="75"/>
      <c r="PMR89" s="75"/>
      <c r="PMS89" s="75"/>
      <c r="PMT89" s="75"/>
      <c r="PMU89" s="75"/>
      <c r="PMV89" s="75"/>
      <c r="PMW89" s="75"/>
      <c r="PMX89" s="75"/>
      <c r="PMY89" s="75"/>
      <c r="PMZ89" s="75"/>
      <c r="PNA89" s="75"/>
      <c r="PNB89" s="75"/>
      <c r="PNC89" s="75"/>
      <c r="PND89" s="75"/>
      <c r="PNE89" s="75"/>
      <c r="PNF89" s="75"/>
      <c r="PNG89" s="75"/>
      <c r="PNH89" s="75"/>
      <c r="PNI89" s="75"/>
      <c r="PNJ89" s="75"/>
      <c r="PNK89" s="75"/>
      <c r="PNL89" s="75"/>
      <c r="PNM89" s="75"/>
      <c r="PNN89" s="75"/>
      <c r="PNO89" s="75"/>
      <c r="PNP89" s="75"/>
      <c r="PNQ89" s="75"/>
      <c r="PNR89" s="75"/>
      <c r="PNS89" s="75"/>
      <c r="PNT89" s="75"/>
      <c r="PNU89" s="75"/>
      <c r="PNV89" s="75"/>
      <c r="PNW89" s="75"/>
      <c r="PNX89" s="75"/>
      <c r="PNY89" s="75"/>
      <c r="PNZ89" s="75"/>
      <c r="POA89" s="75"/>
      <c r="POB89" s="75"/>
      <c r="POC89" s="75"/>
      <c r="POD89" s="75"/>
      <c r="POE89" s="75"/>
      <c r="POF89" s="75"/>
      <c r="POG89" s="75"/>
      <c r="POH89" s="75"/>
      <c r="POI89" s="75"/>
      <c r="POJ89" s="75"/>
      <c r="POK89" s="75"/>
      <c r="POL89" s="75"/>
      <c r="POM89" s="75"/>
      <c r="PON89" s="75"/>
      <c r="POO89" s="75"/>
      <c r="POP89" s="75"/>
      <c r="POQ89" s="75"/>
      <c r="POR89" s="75"/>
      <c r="POS89" s="75"/>
      <c r="POT89" s="75"/>
      <c r="POU89" s="75"/>
      <c r="POV89" s="75"/>
      <c r="POW89" s="75"/>
      <c r="POX89" s="75"/>
      <c r="POY89" s="75"/>
      <c r="POZ89" s="75"/>
      <c r="PPA89" s="75"/>
      <c r="PPB89" s="75"/>
      <c r="PPC89" s="75"/>
      <c r="PPD89" s="75"/>
      <c r="PPE89" s="75"/>
      <c r="PPF89" s="75"/>
      <c r="PPG89" s="75"/>
      <c r="PPH89" s="75"/>
      <c r="PPI89" s="75"/>
      <c r="PPJ89" s="75"/>
      <c r="PPK89" s="75"/>
      <c r="PPL89" s="75"/>
      <c r="PPM89" s="75"/>
      <c r="PPN89" s="75"/>
      <c r="PPO89" s="75"/>
      <c r="PPP89" s="75"/>
      <c r="PPQ89" s="75"/>
      <c r="PPR89" s="75"/>
      <c r="PPS89" s="75"/>
      <c r="PPT89" s="75"/>
      <c r="PPU89" s="75"/>
      <c r="PPV89" s="75"/>
      <c r="PPW89" s="75"/>
      <c r="PPX89" s="75"/>
      <c r="PPY89" s="75"/>
      <c r="PPZ89" s="75"/>
      <c r="PQA89" s="75"/>
      <c r="PQB89" s="75"/>
      <c r="PQC89" s="75"/>
      <c r="PQD89" s="75"/>
      <c r="PQE89" s="75"/>
      <c r="PQF89" s="75"/>
      <c r="PQG89" s="75"/>
      <c r="PQH89" s="75"/>
      <c r="PQI89" s="75"/>
      <c r="PQJ89" s="75"/>
      <c r="PQK89" s="75"/>
      <c r="PQL89" s="75"/>
      <c r="PQM89" s="75"/>
      <c r="PQN89" s="75"/>
      <c r="PQO89" s="75"/>
      <c r="PQP89" s="75"/>
      <c r="PQQ89" s="75"/>
      <c r="PQR89" s="75"/>
      <c r="PQS89" s="75"/>
      <c r="PQT89" s="75"/>
      <c r="PQU89" s="75"/>
      <c r="PQV89" s="75"/>
      <c r="PQW89" s="75"/>
      <c r="PQX89" s="75"/>
      <c r="PQY89" s="75"/>
      <c r="PQZ89" s="75"/>
      <c r="PRA89" s="75"/>
      <c r="PRB89" s="75"/>
      <c r="PRC89" s="75"/>
      <c r="PRD89" s="75"/>
      <c r="PRE89" s="75"/>
      <c r="PRF89" s="75"/>
      <c r="PRG89" s="75"/>
      <c r="PRH89" s="75"/>
      <c r="PRI89" s="75"/>
      <c r="PRJ89" s="75"/>
      <c r="PRK89" s="75"/>
      <c r="PRL89" s="75"/>
      <c r="PRM89" s="75"/>
      <c r="PRN89" s="75"/>
      <c r="PRO89" s="75"/>
      <c r="PRP89" s="75"/>
      <c r="PRQ89" s="75"/>
      <c r="PRR89" s="75"/>
      <c r="PRS89" s="75"/>
      <c r="PRT89" s="75"/>
      <c r="PRU89" s="75"/>
      <c r="PRV89" s="75"/>
      <c r="PRW89" s="75"/>
      <c r="PRX89" s="75"/>
      <c r="PRY89" s="75"/>
      <c r="PRZ89" s="75"/>
      <c r="PSA89" s="75"/>
      <c r="PSB89" s="75"/>
      <c r="PSC89" s="75"/>
      <c r="PSD89" s="75"/>
      <c r="PSE89" s="75"/>
      <c r="PSF89" s="75"/>
      <c r="PSG89" s="75"/>
      <c r="PSH89" s="75"/>
      <c r="PSI89" s="75"/>
      <c r="PSJ89" s="75"/>
      <c r="PSK89" s="75"/>
      <c r="PSL89" s="75"/>
      <c r="PSM89" s="75"/>
      <c r="PSN89" s="75"/>
      <c r="PSO89" s="75"/>
      <c r="PSP89" s="75"/>
      <c r="PSQ89" s="75"/>
      <c r="PSR89" s="75"/>
      <c r="PSS89" s="75"/>
      <c r="PST89" s="75"/>
      <c r="PSU89" s="75"/>
      <c r="PSV89" s="75"/>
      <c r="PSW89" s="75"/>
      <c r="PSX89" s="75"/>
      <c r="PSY89" s="75"/>
      <c r="PSZ89" s="75"/>
      <c r="PTA89" s="75"/>
      <c r="PTB89" s="75"/>
      <c r="PTC89" s="75"/>
      <c r="PTD89" s="75"/>
      <c r="PTE89" s="75"/>
      <c r="PTF89" s="75"/>
      <c r="PTG89" s="75"/>
      <c r="PTH89" s="75"/>
      <c r="PTI89" s="75"/>
      <c r="PTJ89" s="75"/>
      <c r="PTK89" s="75"/>
      <c r="PTL89" s="75"/>
      <c r="PTM89" s="75"/>
      <c r="PTN89" s="75"/>
      <c r="PTO89" s="75"/>
      <c r="PTP89" s="75"/>
      <c r="PTQ89" s="75"/>
      <c r="PTR89" s="75"/>
      <c r="PTS89" s="75"/>
      <c r="PTT89" s="75"/>
      <c r="PTU89" s="75"/>
      <c r="PTV89" s="75"/>
      <c r="PTW89" s="75"/>
      <c r="PTX89" s="75"/>
      <c r="PTY89" s="75"/>
      <c r="PTZ89" s="75"/>
      <c r="PUA89" s="75"/>
      <c r="PUB89" s="75"/>
      <c r="PUC89" s="75"/>
      <c r="PUD89" s="75"/>
      <c r="PUE89" s="75"/>
      <c r="PUF89" s="75"/>
      <c r="PUG89" s="75"/>
      <c r="PUH89" s="75"/>
      <c r="PUI89" s="75"/>
      <c r="PUJ89" s="75"/>
      <c r="PUK89" s="75"/>
      <c r="PUL89" s="75"/>
      <c r="PUM89" s="75"/>
      <c r="PUN89" s="75"/>
      <c r="PUO89" s="75"/>
      <c r="PUP89" s="75"/>
      <c r="PUQ89" s="75"/>
      <c r="PUR89" s="75"/>
      <c r="PUS89" s="75"/>
      <c r="PUT89" s="75"/>
      <c r="PUU89" s="75"/>
      <c r="PUV89" s="75"/>
      <c r="PUW89" s="75"/>
      <c r="PUX89" s="75"/>
      <c r="PUY89" s="75"/>
      <c r="PUZ89" s="75"/>
      <c r="PVA89" s="75"/>
      <c r="PVB89" s="75"/>
      <c r="PVC89" s="75"/>
      <c r="PVD89" s="75"/>
      <c r="PVE89" s="75"/>
      <c r="PVF89" s="75"/>
      <c r="PVG89" s="75"/>
      <c r="PVH89" s="75"/>
      <c r="PVI89" s="75"/>
      <c r="PVJ89" s="75"/>
      <c r="PVK89" s="75"/>
      <c r="PVL89" s="75"/>
      <c r="PVM89" s="75"/>
      <c r="PVN89" s="75"/>
      <c r="PVO89" s="75"/>
      <c r="PVP89" s="75"/>
      <c r="PVQ89" s="75"/>
      <c r="PVR89" s="75"/>
      <c r="PVS89" s="75"/>
      <c r="PVT89" s="75"/>
      <c r="PVU89" s="75"/>
      <c r="PVV89" s="75"/>
      <c r="PVW89" s="75"/>
      <c r="PVX89" s="75"/>
      <c r="PVY89" s="75"/>
      <c r="PVZ89" s="75"/>
      <c r="PWA89" s="75"/>
      <c r="PWB89" s="75"/>
      <c r="PWC89" s="75"/>
      <c r="PWD89" s="75"/>
      <c r="PWE89" s="75"/>
      <c r="PWF89" s="75"/>
      <c r="PWG89" s="75"/>
      <c r="PWH89" s="75"/>
      <c r="PWI89" s="75"/>
      <c r="PWJ89" s="75"/>
      <c r="PWK89" s="75"/>
      <c r="PWL89" s="75"/>
      <c r="PWM89" s="75"/>
      <c r="PWN89" s="75"/>
      <c r="PWO89" s="75"/>
      <c r="PWP89" s="75"/>
      <c r="PWQ89" s="75"/>
      <c r="PWR89" s="75"/>
      <c r="PWS89" s="75"/>
      <c r="PWT89" s="75"/>
      <c r="PWU89" s="75"/>
      <c r="PWV89" s="75"/>
      <c r="PWW89" s="75"/>
      <c r="PWX89" s="75"/>
      <c r="PWY89" s="75"/>
      <c r="PWZ89" s="75"/>
      <c r="PXA89" s="75"/>
      <c r="PXB89" s="75"/>
      <c r="PXC89" s="75"/>
      <c r="PXD89" s="75"/>
      <c r="PXE89" s="75"/>
      <c r="PXF89" s="75"/>
      <c r="PXG89" s="75"/>
      <c r="PXH89" s="75"/>
      <c r="PXI89" s="75"/>
      <c r="PXJ89" s="75"/>
      <c r="PXK89" s="75"/>
      <c r="PXL89" s="75"/>
      <c r="PXM89" s="75"/>
      <c r="PXN89" s="75"/>
      <c r="PXO89" s="75"/>
      <c r="PXP89" s="75"/>
      <c r="PXQ89" s="75"/>
      <c r="PXR89" s="75"/>
      <c r="PXS89" s="75"/>
      <c r="PXT89" s="75"/>
      <c r="PXU89" s="75"/>
      <c r="PXV89" s="75"/>
      <c r="PXW89" s="75"/>
      <c r="PXX89" s="75"/>
      <c r="PXY89" s="75"/>
      <c r="PXZ89" s="75"/>
      <c r="PYA89" s="75"/>
      <c r="PYB89" s="75"/>
      <c r="PYC89" s="75"/>
      <c r="PYD89" s="75"/>
      <c r="PYE89" s="75"/>
      <c r="PYF89" s="75"/>
      <c r="PYG89" s="75"/>
      <c r="PYH89" s="75"/>
      <c r="PYI89" s="75"/>
      <c r="PYJ89" s="75"/>
      <c r="PYK89" s="75"/>
      <c r="PYL89" s="75"/>
      <c r="PYM89" s="75"/>
      <c r="PYN89" s="75"/>
      <c r="PYO89" s="75"/>
      <c r="PYP89" s="75"/>
      <c r="PYQ89" s="75"/>
      <c r="PYR89" s="75"/>
      <c r="PYS89" s="75"/>
      <c r="PYT89" s="75"/>
      <c r="PYU89" s="75"/>
      <c r="PYV89" s="75"/>
      <c r="PYW89" s="75"/>
      <c r="PYX89" s="75"/>
      <c r="PYY89" s="75"/>
      <c r="PYZ89" s="75"/>
      <c r="PZA89" s="75"/>
      <c r="PZB89" s="75"/>
      <c r="PZC89" s="75"/>
      <c r="PZD89" s="75"/>
      <c r="PZE89" s="75"/>
      <c r="PZF89" s="75"/>
      <c r="PZG89" s="75"/>
      <c r="PZH89" s="75"/>
      <c r="PZI89" s="75"/>
      <c r="PZJ89" s="75"/>
      <c r="PZK89" s="75"/>
      <c r="PZL89" s="75"/>
      <c r="PZM89" s="75"/>
      <c r="PZN89" s="75"/>
      <c r="PZO89" s="75"/>
      <c r="PZP89" s="75"/>
      <c r="PZQ89" s="75"/>
      <c r="PZR89" s="75"/>
      <c r="PZS89" s="75"/>
      <c r="PZT89" s="75"/>
      <c r="PZU89" s="75"/>
      <c r="PZV89" s="75"/>
      <c r="PZW89" s="75"/>
      <c r="PZX89" s="75"/>
      <c r="PZY89" s="75"/>
      <c r="PZZ89" s="75"/>
      <c r="QAA89" s="75"/>
      <c r="QAB89" s="75"/>
      <c r="QAC89" s="75"/>
      <c r="QAD89" s="75"/>
      <c r="QAE89" s="75"/>
      <c r="QAF89" s="75"/>
      <c r="QAG89" s="75"/>
      <c r="QAH89" s="75"/>
      <c r="QAI89" s="75"/>
      <c r="QAJ89" s="75"/>
      <c r="QAK89" s="75"/>
      <c r="QAL89" s="75"/>
      <c r="QAM89" s="75"/>
      <c r="QAN89" s="75"/>
      <c r="QAO89" s="75"/>
      <c r="QAP89" s="75"/>
      <c r="QAQ89" s="75"/>
      <c r="QAR89" s="75"/>
      <c r="QAS89" s="75"/>
      <c r="QAT89" s="75"/>
      <c r="QAU89" s="75"/>
      <c r="QAV89" s="75"/>
      <c r="QAW89" s="75"/>
      <c r="QAX89" s="75"/>
      <c r="QAY89" s="75"/>
      <c r="QAZ89" s="75"/>
      <c r="QBA89" s="75"/>
      <c r="QBB89" s="75"/>
      <c r="QBC89" s="75"/>
      <c r="QBD89" s="75"/>
      <c r="QBE89" s="75"/>
      <c r="QBF89" s="75"/>
      <c r="QBG89" s="75"/>
      <c r="QBH89" s="75"/>
      <c r="QBI89" s="75"/>
      <c r="QBJ89" s="75"/>
      <c r="QBK89" s="75"/>
      <c r="QBL89" s="75"/>
      <c r="QBM89" s="75"/>
      <c r="QBN89" s="75"/>
      <c r="QBO89" s="75"/>
      <c r="QBP89" s="75"/>
      <c r="QBQ89" s="75"/>
      <c r="QBR89" s="75"/>
      <c r="QBS89" s="75"/>
      <c r="QBT89" s="75"/>
      <c r="QBU89" s="75"/>
      <c r="QBV89" s="75"/>
      <c r="QBW89" s="75"/>
      <c r="QBX89" s="75"/>
      <c r="QBY89" s="75"/>
      <c r="QBZ89" s="75"/>
      <c r="QCA89" s="75"/>
      <c r="QCB89" s="75"/>
      <c r="QCC89" s="75"/>
      <c r="QCD89" s="75"/>
      <c r="QCE89" s="75"/>
      <c r="QCF89" s="75"/>
      <c r="QCG89" s="75"/>
      <c r="QCH89" s="75"/>
      <c r="QCI89" s="75"/>
      <c r="QCJ89" s="75"/>
      <c r="QCK89" s="75"/>
      <c r="QCL89" s="75"/>
      <c r="QCM89" s="75"/>
      <c r="QCN89" s="75"/>
      <c r="QCO89" s="75"/>
      <c r="QCP89" s="75"/>
      <c r="QCQ89" s="75"/>
      <c r="QCR89" s="75"/>
      <c r="QCS89" s="75"/>
      <c r="QCT89" s="75"/>
      <c r="QCU89" s="75"/>
      <c r="QCV89" s="75"/>
      <c r="QCW89" s="75"/>
      <c r="QCX89" s="75"/>
      <c r="QCY89" s="75"/>
      <c r="QCZ89" s="75"/>
      <c r="QDA89" s="75"/>
      <c r="QDB89" s="75"/>
      <c r="QDC89" s="75"/>
      <c r="QDD89" s="75"/>
      <c r="QDE89" s="75"/>
      <c r="QDF89" s="75"/>
      <c r="QDG89" s="75"/>
      <c r="QDH89" s="75"/>
      <c r="QDI89" s="75"/>
      <c r="QDJ89" s="75"/>
      <c r="QDK89" s="75"/>
      <c r="QDL89" s="75"/>
      <c r="QDM89" s="75"/>
      <c r="QDN89" s="75"/>
      <c r="QDO89" s="75"/>
      <c r="QDP89" s="75"/>
      <c r="QDQ89" s="75"/>
      <c r="QDR89" s="75"/>
      <c r="QDS89" s="75"/>
      <c r="QDT89" s="75"/>
      <c r="QDU89" s="75"/>
      <c r="QDV89" s="75"/>
      <c r="QDW89" s="75"/>
      <c r="QDX89" s="75"/>
      <c r="QDY89" s="75"/>
      <c r="QDZ89" s="75"/>
      <c r="QEA89" s="75"/>
      <c r="QEB89" s="75"/>
      <c r="QEC89" s="75"/>
      <c r="QED89" s="75"/>
      <c r="QEE89" s="75"/>
      <c r="QEF89" s="75"/>
      <c r="QEG89" s="75"/>
      <c r="QEH89" s="75"/>
      <c r="QEI89" s="75"/>
      <c r="QEJ89" s="75"/>
      <c r="QEK89" s="75"/>
      <c r="QEL89" s="75"/>
      <c r="QEM89" s="75"/>
      <c r="QEN89" s="75"/>
      <c r="QEO89" s="75"/>
      <c r="QEP89" s="75"/>
      <c r="QEQ89" s="75"/>
      <c r="QER89" s="75"/>
      <c r="QES89" s="75"/>
      <c r="QET89" s="75"/>
      <c r="QEU89" s="75"/>
      <c r="QEV89" s="75"/>
      <c r="QEW89" s="75"/>
      <c r="QEX89" s="75"/>
      <c r="QEY89" s="75"/>
      <c r="QEZ89" s="75"/>
      <c r="QFA89" s="75"/>
      <c r="QFB89" s="75"/>
      <c r="QFC89" s="75"/>
      <c r="QFD89" s="75"/>
      <c r="QFE89" s="75"/>
      <c r="QFF89" s="75"/>
      <c r="QFG89" s="75"/>
      <c r="QFH89" s="75"/>
      <c r="QFI89" s="75"/>
      <c r="QFJ89" s="75"/>
      <c r="QFK89" s="75"/>
      <c r="QFL89" s="75"/>
      <c r="QFM89" s="75"/>
      <c r="QFN89" s="75"/>
      <c r="QFO89" s="75"/>
      <c r="QFP89" s="75"/>
      <c r="QFQ89" s="75"/>
      <c r="QFR89" s="75"/>
      <c r="QFS89" s="75"/>
      <c r="QFT89" s="75"/>
      <c r="QFU89" s="75"/>
      <c r="QFV89" s="75"/>
      <c r="QFW89" s="75"/>
      <c r="QFX89" s="75"/>
      <c r="QFY89" s="75"/>
      <c r="QFZ89" s="75"/>
      <c r="QGA89" s="75"/>
      <c r="QGB89" s="75"/>
      <c r="QGC89" s="75"/>
      <c r="QGD89" s="75"/>
      <c r="QGE89" s="75"/>
      <c r="QGF89" s="75"/>
      <c r="QGG89" s="75"/>
      <c r="QGH89" s="75"/>
      <c r="QGI89" s="75"/>
      <c r="QGJ89" s="75"/>
      <c r="QGK89" s="75"/>
      <c r="QGL89" s="75"/>
      <c r="QGM89" s="75"/>
      <c r="QGN89" s="75"/>
      <c r="QGO89" s="75"/>
      <c r="QGP89" s="75"/>
      <c r="QGQ89" s="75"/>
      <c r="QGR89" s="75"/>
      <c r="QGS89" s="75"/>
      <c r="QGT89" s="75"/>
      <c r="QGU89" s="75"/>
      <c r="QGV89" s="75"/>
      <c r="QGW89" s="75"/>
      <c r="QGX89" s="75"/>
      <c r="QGY89" s="75"/>
      <c r="QGZ89" s="75"/>
      <c r="QHA89" s="75"/>
      <c r="QHB89" s="75"/>
      <c r="QHC89" s="75"/>
      <c r="QHD89" s="75"/>
      <c r="QHE89" s="75"/>
      <c r="QHF89" s="75"/>
      <c r="QHG89" s="75"/>
      <c r="QHH89" s="75"/>
      <c r="QHI89" s="75"/>
      <c r="QHJ89" s="75"/>
      <c r="QHK89" s="75"/>
      <c r="QHL89" s="75"/>
      <c r="QHM89" s="75"/>
      <c r="QHN89" s="75"/>
      <c r="QHO89" s="75"/>
      <c r="QHP89" s="75"/>
      <c r="QHQ89" s="75"/>
      <c r="QHR89" s="75"/>
      <c r="QHS89" s="75"/>
      <c r="QHT89" s="75"/>
      <c r="QHU89" s="75"/>
      <c r="QHV89" s="75"/>
      <c r="QHW89" s="75"/>
      <c r="QHX89" s="75"/>
      <c r="QHY89" s="75"/>
      <c r="QHZ89" s="75"/>
      <c r="QIA89" s="75"/>
      <c r="QIB89" s="75"/>
      <c r="QIC89" s="75"/>
      <c r="QID89" s="75"/>
      <c r="QIE89" s="75"/>
      <c r="QIF89" s="75"/>
      <c r="QIG89" s="75"/>
      <c r="QIH89" s="75"/>
      <c r="QII89" s="75"/>
      <c r="QIJ89" s="75"/>
      <c r="QIK89" s="75"/>
      <c r="QIL89" s="75"/>
      <c r="QIM89" s="75"/>
      <c r="QIN89" s="75"/>
      <c r="QIO89" s="75"/>
      <c r="QIP89" s="75"/>
      <c r="QIQ89" s="75"/>
      <c r="QIR89" s="75"/>
      <c r="QIS89" s="75"/>
      <c r="QIT89" s="75"/>
      <c r="QIU89" s="75"/>
      <c r="QIV89" s="75"/>
      <c r="QIW89" s="75"/>
      <c r="QIX89" s="75"/>
      <c r="QIY89" s="75"/>
      <c r="QIZ89" s="75"/>
      <c r="QJA89" s="75"/>
      <c r="QJB89" s="75"/>
      <c r="QJC89" s="75"/>
      <c r="QJD89" s="75"/>
      <c r="QJE89" s="75"/>
      <c r="QJF89" s="75"/>
      <c r="QJG89" s="75"/>
      <c r="QJH89" s="75"/>
      <c r="QJI89" s="75"/>
      <c r="QJJ89" s="75"/>
      <c r="QJK89" s="75"/>
      <c r="QJL89" s="75"/>
      <c r="QJM89" s="75"/>
      <c r="QJN89" s="75"/>
      <c r="QJO89" s="75"/>
      <c r="QJP89" s="75"/>
      <c r="QJQ89" s="75"/>
      <c r="QJR89" s="75"/>
      <c r="QJS89" s="75"/>
      <c r="QJT89" s="75"/>
      <c r="QJU89" s="75"/>
      <c r="QJV89" s="75"/>
      <c r="QJW89" s="75"/>
      <c r="QJX89" s="75"/>
      <c r="QJY89" s="75"/>
      <c r="QJZ89" s="75"/>
      <c r="QKA89" s="75"/>
      <c r="QKB89" s="75"/>
      <c r="QKC89" s="75"/>
      <c r="QKD89" s="75"/>
      <c r="QKE89" s="75"/>
      <c r="QKF89" s="75"/>
      <c r="QKG89" s="75"/>
      <c r="QKH89" s="75"/>
      <c r="QKI89" s="75"/>
      <c r="QKJ89" s="75"/>
      <c r="QKK89" s="75"/>
      <c r="QKL89" s="75"/>
      <c r="QKM89" s="75"/>
      <c r="QKN89" s="75"/>
      <c r="QKO89" s="75"/>
      <c r="QKP89" s="75"/>
      <c r="QKQ89" s="75"/>
      <c r="QKR89" s="75"/>
      <c r="QKS89" s="75"/>
      <c r="QKT89" s="75"/>
      <c r="QKU89" s="75"/>
      <c r="QKV89" s="75"/>
      <c r="QKW89" s="75"/>
      <c r="QKX89" s="75"/>
      <c r="QKY89" s="75"/>
      <c r="QKZ89" s="75"/>
      <c r="QLA89" s="75"/>
      <c r="QLB89" s="75"/>
      <c r="QLC89" s="75"/>
      <c r="QLD89" s="75"/>
      <c r="QLE89" s="75"/>
      <c r="QLF89" s="75"/>
      <c r="QLG89" s="75"/>
      <c r="QLH89" s="75"/>
      <c r="QLI89" s="75"/>
      <c r="QLJ89" s="75"/>
      <c r="QLK89" s="75"/>
      <c r="QLL89" s="75"/>
      <c r="QLM89" s="75"/>
      <c r="QLN89" s="75"/>
      <c r="QLO89" s="75"/>
      <c r="QLP89" s="75"/>
      <c r="QLQ89" s="75"/>
      <c r="QLR89" s="75"/>
      <c r="QLS89" s="75"/>
      <c r="QLT89" s="75"/>
      <c r="QLU89" s="75"/>
      <c r="QLV89" s="75"/>
      <c r="QLW89" s="75"/>
      <c r="QLX89" s="75"/>
      <c r="QLY89" s="75"/>
      <c r="QLZ89" s="75"/>
      <c r="QMA89" s="75"/>
      <c r="QMB89" s="75"/>
      <c r="QMC89" s="75"/>
      <c r="QMD89" s="75"/>
      <c r="QME89" s="75"/>
      <c r="QMF89" s="75"/>
      <c r="QMG89" s="75"/>
      <c r="QMH89" s="75"/>
      <c r="QMI89" s="75"/>
      <c r="QMJ89" s="75"/>
      <c r="QMK89" s="75"/>
      <c r="QML89" s="75"/>
      <c r="QMM89" s="75"/>
      <c r="QMN89" s="75"/>
      <c r="QMO89" s="75"/>
      <c r="QMP89" s="75"/>
      <c r="QMQ89" s="75"/>
      <c r="QMR89" s="75"/>
      <c r="QMS89" s="75"/>
      <c r="QMT89" s="75"/>
      <c r="QMU89" s="75"/>
      <c r="QMV89" s="75"/>
      <c r="QMW89" s="75"/>
      <c r="QMX89" s="75"/>
      <c r="QMY89" s="75"/>
      <c r="QMZ89" s="75"/>
      <c r="QNA89" s="75"/>
      <c r="QNB89" s="75"/>
      <c r="QNC89" s="75"/>
      <c r="QND89" s="75"/>
      <c r="QNE89" s="75"/>
      <c r="QNF89" s="75"/>
      <c r="QNG89" s="75"/>
      <c r="QNH89" s="75"/>
      <c r="QNI89" s="75"/>
      <c r="QNJ89" s="75"/>
      <c r="QNK89" s="75"/>
      <c r="QNL89" s="75"/>
      <c r="QNM89" s="75"/>
      <c r="QNN89" s="75"/>
      <c r="QNO89" s="75"/>
      <c r="QNP89" s="75"/>
      <c r="QNQ89" s="75"/>
      <c r="QNR89" s="75"/>
      <c r="QNS89" s="75"/>
      <c r="QNT89" s="75"/>
      <c r="QNU89" s="75"/>
      <c r="QNV89" s="75"/>
      <c r="QNW89" s="75"/>
      <c r="QNX89" s="75"/>
      <c r="QNY89" s="75"/>
      <c r="QNZ89" s="75"/>
      <c r="QOA89" s="75"/>
      <c r="QOB89" s="75"/>
      <c r="QOC89" s="75"/>
      <c r="QOD89" s="75"/>
      <c r="QOE89" s="75"/>
      <c r="QOF89" s="75"/>
      <c r="QOG89" s="75"/>
      <c r="QOH89" s="75"/>
      <c r="QOI89" s="75"/>
      <c r="QOJ89" s="75"/>
      <c r="QOK89" s="75"/>
      <c r="QOL89" s="75"/>
      <c r="QOM89" s="75"/>
      <c r="QON89" s="75"/>
      <c r="QOO89" s="75"/>
      <c r="QOP89" s="75"/>
      <c r="QOQ89" s="75"/>
      <c r="QOR89" s="75"/>
      <c r="QOS89" s="75"/>
      <c r="QOT89" s="75"/>
      <c r="QOU89" s="75"/>
      <c r="QOV89" s="75"/>
      <c r="QOW89" s="75"/>
      <c r="QOX89" s="75"/>
      <c r="QOY89" s="75"/>
      <c r="QOZ89" s="75"/>
      <c r="QPA89" s="75"/>
      <c r="QPB89" s="75"/>
      <c r="QPC89" s="75"/>
      <c r="QPD89" s="75"/>
      <c r="QPE89" s="75"/>
      <c r="QPF89" s="75"/>
      <c r="QPG89" s="75"/>
      <c r="QPH89" s="75"/>
      <c r="QPI89" s="75"/>
      <c r="QPJ89" s="75"/>
      <c r="QPK89" s="75"/>
      <c r="QPL89" s="75"/>
      <c r="QPM89" s="75"/>
      <c r="QPN89" s="75"/>
      <c r="QPO89" s="75"/>
      <c r="QPP89" s="75"/>
      <c r="QPQ89" s="75"/>
      <c r="QPR89" s="75"/>
      <c r="QPS89" s="75"/>
      <c r="QPT89" s="75"/>
      <c r="QPU89" s="75"/>
      <c r="QPV89" s="75"/>
      <c r="QPW89" s="75"/>
      <c r="QPX89" s="75"/>
      <c r="QPY89" s="75"/>
      <c r="QPZ89" s="75"/>
      <c r="QQA89" s="75"/>
      <c r="QQB89" s="75"/>
      <c r="QQC89" s="75"/>
      <c r="QQD89" s="75"/>
      <c r="QQE89" s="75"/>
      <c r="QQF89" s="75"/>
      <c r="QQG89" s="75"/>
      <c r="QQH89" s="75"/>
      <c r="QQI89" s="75"/>
      <c r="QQJ89" s="75"/>
      <c r="QQK89" s="75"/>
      <c r="QQL89" s="75"/>
      <c r="QQM89" s="75"/>
      <c r="QQN89" s="75"/>
      <c r="QQO89" s="75"/>
      <c r="QQP89" s="75"/>
      <c r="QQQ89" s="75"/>
      <c r="QQR89" s="75"/>
      <c r="QQS89" s="75"/>
      <c r="QQT89" s="75"/>
      <c r="QQU89" s="75"/>
      <c r="QQV89" s="75"/>
      <c r="QQW89" s="75"/>
      <c r="QQX89" s="75"/>
      <c r="QQY89" s="75"/>
      <c r="QQZ89" s="75"/>
      <c r="QRA89" s="75"/>
      <c r="QRB89" s="75"/>
      <c r="QRC89" s="75"/>
      <c r="QRD89" s="75"/>
      <c r="QRE89" s="75"/>
      <c r="QRF89" s="75"/>
      <c r="QRG89" s="75"/>
      <c r="QRH89" s="75"/>
      <c r="QRI89" s="75"/>
      <c r="QRJ89" s="75"/>
      <c r="QRK89" s="75"/>
      <c r="QRL89" s="75"/>
      <c r="QRM89" s="75"/>
      <c r="QRN89" s="75"/>
      <c r="QRO89" s="75"/>
      <c r="QRP89" s="75"/>
      <c r="QRQ89" s="75"/>
      <c r="QRR89" s="75"/>
      <c r="QRS89" s="75"/>
      <c r="QRT89" s="75"/>
      <c r="QRU89" s="75"/>
      <c r="QRV89" s="75"/>
      <c r="QRW89" s="75"/>
      <c r="QRX89" s="75"/>
      <c r="QRY89" s="75"/>
      <c r="QRZ89" s="75"/>
      <c r="QSA89" s="75"/>
      <c r="QSB89" s="75"/>
      <c r="QSC89" s="75"/>
      <c r="QSD89" s="75"/>
      <c r="QSE89" s="75"/>
      <c r="QSF89" s="75"/>
      <c r="QSG89" s="75"/>
      <c r="QSH89" s="75"/>
      <c r="QSI89" s="75"/>
      <c r="QSJ89" s="75"/>
      <c r="QSK89" s="75"/>
      <c r="QSL89" s="75"/>
      <c r="QSM89" s="75"/>
      <c r="QSN89" s="75"/>
      <c r="QSO89" s="75"/>
      <c r="QSP89" s="75"/>
      <c r="QSQ89" s="75"/>
      <c r="QSR89" s="75"/>
      <c r="QSS89" s="75"/>
      <c r="QST89" s="75"/>
      <c r="QSU89" s="75"/>
      <c r="QSV89" s="75"/>
      <c r="QSW89" s="75"/>
      <c r="QSX89" s="75"/>
      <c r="QSY89" s="75"/>
      <c r="QSZ89" s="75"/>
      <c r="QTA89" s="75"/>
      <c r="QTB89" s="75"/>
      <c r="QTC89" s="75"/>
      <c r="QTD89" s="75"/>
      <c r="QTE89" s="75"/>
      <c r="QTF89" s="75"/>
      <c r="QTG89" s="75"/>
      <c r="QTH89" s="75"/>
      <c r="QTI89" s="75"/>
      <c r="QTJ89" s="75"/>
      <c r="QTK89" s="75"/>
      <c r="QTL89" s="75"/>
      <c r="QTM89" s="75"/>
      <c r="QTN89" s="75"/>
      <c r="QTO89" s="75"/>
      <c r="QTP89" s="75"/>
      <c r="QTQ89" s="75"/>
      <c r="QTR89" s="75"/>
      <c r="QTS89" s="75"/>
      <c r="QTT89" s="75"/>
      <c r="QTU89" s="75"/>
      <c r="QTV89" s="75"/>
      <c r="QTW89" s="75"/>
      <c r="QTX89" s="75"/>
      <c r="QTY89" s="75"/>
      <c r="QTZ89" s="75"/>
      <c r="QUA89" s="75"/>
      <c r="QUB89" s="75"/>
      <c r="QUC89" s="75"/>
      <c r="QUD89" s="75"/>
      <c r="QUE89" s="75"/>
      <c r="QUF89" s="75"/>
      <c r="QUG89" s="75"/>
      <c r="QUH89" s="75"/>
      <c r="QUI89" s="75"/>
      <c r="QUJ89" s="75"/>
      <c r="QUK89" s="75"/>
      <c r="QUL89" s="75"/>
      <c r="QUM89" s="75"/>
      <c r="QUN89" s="75"/>
      <c r="QUO89" s="75"/>
      <c r="QUP89" s="75"/>
      <c r="QUQ89" s="75"/>
      <c r="QUR89" s="75"/>
      <c r="QUS89" s="75"/>
      <c r="QUT89" s="75"/>
      <c r="QUU89" s="75"/>
      <c r="QUV89" s="75"/>
      <c r="QUW89" s="75"/>
      <c r="QUX89" s="75"/>
      <c r="QUY89" s="75"/>
      <c r="QUZ89" s="75"/>
      <c r="QVA89" s="75"/>
      <c r="QVB89" s="75"/>
      <c r="QVC89" s="75"/>
      <c r="QVD89" s="75"/>
      <c r="QVE89" s="75"/>
      <c r="QVF89" s="75"/>
      <c r="QVG89" s="75"/>
      <c r="QVH89" s="75"/>
      <c r="QVI89" s="75"/>
      <c r="QVJ89" s="75"/>
      <c r="QVK89" s="75"/>
      <c r="QVL89" s="75"/>
      <c r="QVM89" s="75"/>
      <c r="QVN89" s="75"/>
      <c r="QVO89" s="75"/>
      <c r="QVP89" s="75"/>
      <c r="QVQ89" s="75"/>
      <c r="QVR89" s="75"/>
      <c r="QVS89" s="75"/>
      <c r="QVT89" s="75"/>
      <c r="QVU89" s="75"/>
      <c r="QVV89" s="75"/>
      <c r="QVW89" s="75"/>
      <c r="QVX89" s="75"/>
      <c r="QVY89" s="75"/>
      <c r="QVZ89" s="75"/>
      <c r="QWA89" s="75"/>
      <c r="QWB89" s="75"/>
      <c r="QWC89" s="75"/>
      <c r="QWD89" s="75"/>
      <c r="QWE89" s="75"/>
      <c r="QWF89" s="75"/>
      <c r="QWG89" s="75"/>
      <c r="QWH89" s="75"/>
      <c r="QWI89" s="75"/>
      <c r="QWJ89" s="75"/>
      <c r="QWK89" s="75"/>
      <c r="QWL89" s="75"/>
      <c r="QWM89" s="75"/>
      <c r="QWN89" s="75"/>
      <c r="QWO89" s="75"/>
      <c r="QWP89" s="75"/>
      <c r="QWQ89" s="75"/>
      <c r="QWR89" s="75"/>
      <c r="QWS89" s="75"/>
      <c r="QWT89" s="75"/>
      <c r="QWU89" s="75"/>
      <c r="QWV89" s="75"/>
      <c r="QWW89" s="75"/>
      <c r="QWX89" s="75"/>
      <c r="QWY89" s="75"/>
      <c r="QWZ89" s="75"/>
      <c r="QXA89" s="75"/>
      <c r="QXB89" s="75"/>
      <c r="QXC89" s="75"/>
      <c r="QXD89" s="75"/>
      <c r="QXE89" s="75"/>
      <c r="QXF89" s="75"/>
      <c r="QXG89" s="75"/>
      <c r="QXH89" s="75"/>
      <c r="QXI89" s="75"/>
      <c r="QXJ89" s="75"/>
      <c r="QXK89" s="75"/>
      <c r="QXL89" s="75"/>
      <c r="QXM89" s="75"/>
      <c r="QXN89" s="75"/>
      <c r="QXO89" s="75"/>
      <c r="QXP89" s="75"/>
      <c r="QXQ89" s="75"/>
      <c r="QXR89" s="75"/>
      <c r="QXS89" s="75"/>
      <c r="QXT89" s="75"/>
      <c r="QXU89" s="75"/>
      <c r="QXV89" s="75"/>
      <c r="QXW89" s="75"/>
      <c r="QXX89" s="75"/>
      <c r="QXY89" s="75"/>
      <c r="QXZ89" s="75"/>
      <c r="QYA89" s="75"/>
      <c r="QYB89" s="75"/>
      <c r="QYC89" s="75"/>
      <c r="QYD89" s="75"/>
      <c r="QYE89" s="75"/>
      <c r="QYF89" s="75"/>
      <c r="QYG89" s="75"/>
      <c r="QYH89" s="75"/>
      <c r="QYI89" s="75"/>
      <c r="QYJ89" s="75"/>
      <c r="QYK89" s="75"/>
      <c r="QYL89" s="75"/>
      <c r="QYM89" s="75"/>
      <c r="QYN89" s="75"/>
      <c r="QYO89" s="75"/>
      <c r="QYP89" s="75"/>
      <c r="QYQ89" s="75"/>
      <c r="QYR89" s="75"/>
      <c r="QYS89" s="75"/>
      <c r="QYT89" s="75"/>
      <c r="QYU89" s="75"/>
      <c r="QYV89" s="75"/>
      <c r="QYW89" s="75"/>
      <c r="QYX89" s="75"/>
      <c r="QYY89" s="75"/>
      <c r="QYZ89" s="75"/>
      <c r="QZA89" s="75"/>
      <c r="QZB89" s="75"/>
      <c r="QZC89" s="75"/>
      <c r="QZD89" s="75"/>
      <c r="QZE89" s="75"/>
      <c r="QZF89" s="75"/>
      <c r="QZG89" s="75"/>
      <c r="QZH89" s="75"/>
      <c r="QZI89" s="75"/>
      <c r="QZJ89" s="75"/>
      <c r="QZK89" s="75"/>
      <c r="QZL89" s="75"/>
      <c r="QZM89" s="75"/>
      <c r="QZN89" s="75"/>
      <c r="QZO89" s="75"/>
      <c r="QZP89" s="75"/>
      <c r="QZQ89" s="75"/>
      <c r="QZR89" s="75"/>
      <c r="QZS89" s="75"/>
      <c r="QZT89" s="75"/>
      <c r="QZU89" s="75"/>
      <c r="QZV89" s="75"/>
      <c r="QZW89" s="75"/>
      <c r="QZX89" s="75"/>
      <c r="QZY89" s="75"/>
      <c r="QZZ89" s="75"/>
      <c r="RAA89" s="75"/>
      <c r="RAB89" s="75"/>
      <c r="RAC89" s="75"/>
      <c r="RAD89" s="75"/>
      <c r="RAE89" s="75"/>
      <c r="RAF89" s="75"/>
      <c r="RAG89" s="75"/>
      <c r="RAH89" s="75"/>
      <c r="RAI89" s="75"/>
      <c r="RAJ89" s="75"/>
      <c r="RAK89" s="75"/>
      <c r="RAL89" s="75"/>
      <c r="RAM89" s="75"/>
      <c r="RAN89" s="75"/>
      <c r="RAO89" s="75"/>
      <c r="RAP89" s="75"/>
      <c r="RAQ89" s="75"/>
      <c r="RAR89" s="75"/>
      <c r="RAS89" s="75"/>
      <c r="RAT89" s="75"/>
      <c r="RAU89" s="75"/>
      <c r="RAV89" s="75"/>
      <c r="RAW89" s="75"/>
      <c r="RAX89" s="75"/>
      <c r="RAY89" s="75"/>
      <c r="RAZ89" s="75"/>
      <c r="RBA89" s="75"/>
      <c r="RBB89" s="75"/>
      <c r="RBC89" s="75"/>
      <c r="RBD89" s="75"/>
      <c r="RBE89" s="75"/>
      <c r="RBF89" s="75"/>
      <c r="RBG89" s="75"/>
      <c r="RBH89" s="75"/>
      <c r="RBI89" s="75"/>
      <c r="RBJ89" s="75"/>
      <c r="RBK89" s="75"/>
      <c r="RBL89" s="75"/>
      <c r="RBM89" s="75"/>
      <c r="RBN89" s="75"/>
      <c r="RBO89" s="75"/>
      <c r="RBP89" s="75"/>
      <c r="RBQ89" s="75"/>
      <c r="RBR89" s="75"/>
      <c r="RBS89" s="75"/>
      <c r="RBT89" s="75"/>
      <c r="RBU89" s="75"/>
      <c r="RBV89" s="75"/>
      <c r="RBW89" s="75"/>
      <c r="RBX89" s="75"/>
      <c r="RBY89" s="75"/>
      <c r="RBZ89" s="75"/>
      <c r="RCA89" s="75"/>
      <c r="RCB89" s="75"/>
      <c r="RCC89" s="75"/>
      <c r="RCD89" s="75"/>
      <c r="RCE89" s="75"/>
      <c r="RCF89" s="75"/>
      <c r="RCG89" s="75"/>
      <c r="RCH89" s="75"/>
      <c r="RCI89" s="75"/>
      <c r="RCJ89" s="75"/>
      <c r="RCK89" s="75"/>
      <c r="RCL89" s="75"/>
      <c r="RCM89" s="75"/>
      <c r="RCN89" s="75"/>
      <c r="RCO89" s="75"/>
      <c r="RCP89" s="75"/>
      <c r="RCQ89" s="75"/>
      <c r="RCR89" s="75"/>
      <c r="RCS89" s="75"/>
      <c r="RCT89" s="75"/>
      <c r="RCU89" s="75"/>
      <c r="RCV89" s="75"/>
      <c r="RCW89" s="75"/>
      <c r="RCX89" s="75"/>
      <c r="RCY89" s="75"/>
      <c r="RCZ89" s="75"/>
      <c r="RDA89" s="75"/>
      <c r="RDB89" s="75"/>
      <c r="RDC89" s="75"/>
      <c r="RDD89" s="75"/>
      <c r="RDE89" s="75"/>
      <c r="RDF89" s="75"/>
      <c r="RDG89" s="75"/>
      <c r="RDH89" s="75"/>
      <c r="RDI89" s="75"/>
      <c r="RDJ89" s="75"/>
      <c r="RDK89" s="75"/>
      <c r="RDL89" s="75"/>
      <c r="RDM89" s="75"/>
      <c r="RDN89" s="75"/>
      <c r="RDO89" s="75"/>
      <c r="RDP89" s="75"/>
      <c r="RDQ89" s="75"/>
      <c r="RDR89" s="75"/>
      <c r="RDS89" s="75"/>
      <c r="RDT89" s="75"/>
      <c r="RDU89" s="75"/>
      <c r="RDV89" s="75"/>
      <c r="RDW89" s="75"/>
      <c r="RDX89" s="75"/>
      <c r="RDY89" s="75"/>
      <c r="RDZ89" s="75"/>
      <c r="REA89" s="75"/>
      <c r="REB89" s="75"/>
      <c r="REC89" s="75"/>
      <c r="RED89" s="75"/>
      <c r="REE89" s="75"/>
      <c r="REF89" s="75"/>
      <c r="REG89" s="75"/>
      <c r="REH89" s="75"/>
      <c r="REI89" s="75"/>
      <c r="REJ89" s="75"/>
      <c r="REK89" s="75"/>
      <c r="REL89" s="75"/>
      <c r="REM89" s="75"/>
      <c r="REN89" s="75"/>
      <c r="REO89" s="75"/>
      <c r="REP89" s="75"/>
      <c r="REQ89" s="75"/>
      <c r="RER89" s="75"/>
      <c r="RES89" s="75"/>
      <c r="RET89" s="75"/>
      <c r="REU89" s="75"/>
      <c r="REV89" s="75"/>
      <c r="REW89" s="75"/>
      <c r="REX89" s="75"/>
      <c r="REY89" s="75"/>
      <c r="REZ89" s="75"/>
      <c r="RFA89" s="75"/>
      <c r="RFB89" s="75"/>
      <c r="RFC89" s="75"/>
      <c r="RFD89" s="75"/>
      <c r="RFE89" s="75"/>
      <c r="RFF89" s="75"/>
      <c r="RFG89" s="75"/>
      <c r="RFH89" s="75"/>
      <c r="RFI89" s="75"/>
      <c r="RFJ89" s="75"/>
      <c r="RFK89" s="75"/>
      <c r="RFL89" s="75"/>
      <c r="RFM89" s="75"/>
      <c r="RFN89" s="75"/>
      <c r="RFO89" s="75"/>
      <c r="RFP89" s="75"/>
      <c r="RFQ89" s="75"/>
      <c r="RFR89" s="75"/>
      <c r="RFS89" s="75"/>
      <c r="RFT89" s="75"/>
      <c r="RFU89" s="75"/>
      <c r="RFV89" s="75"/>
      <c r="RFW89" s="75"/>
      <c r="RFX89" s="75"/>
      <c r="RFY89" s="75"/>
      <c r="RFZ89" s="75"/>
      <c r="RGA89" s="75"/>
      <c r="RGB89" s="75"/>
      <c r="RGC89" s="75"/>
      <c r="RGD89" s="75"/>
      <c r="RGE89" s="75"/>
      <c r="RGF89" s="75"/>
      <c r="RGG89" s="75"/>
      <c r="RGH89" s="75"/>
      <c r="RGI89" s="75"/>
      <c r="RGJ89" s="75"/>
      <c r="RGK89" s="75"/>
      <c r="RGL89" s="75"/>
      <c r="RGM89" s="75"/>
      <c r="RGN89" s="75"/>
      <c r="RGO89" s="75"/>
      <c r="RGP89" s="75"/>
      <c r="RGQ89" s="75"/>
      <c r="RGR89" s="75"/>
      <c r="RGS89" s="75"/>
      <c r="RGT89" s="75"/>
      <c r="RGU89" s="75"/>
      <c r="RGV89" s="75"/>
      <c r="RGW89" s="75"/>
      <c r="RGX89" s="75"/>
      <c r="RGY89" s="75"/>
      <c r="RGZ89" s="75"/>
      <c r="RHA89" s="75"/>
      <c r="RHB89" s="75"/>
      <c r="RHC89" s="75"/>
      <c r="RHD89" s="75"/>
      <c r="RHE89" s="75"/>
      <c r="RHF89" s="75"/>
      <c r="RHG89" s="75"/>
      <c r="RHH89" s="75"/>
      <c r="RHI89" s="75"/>
      <c r="RHJ89" s="75"/>
      <c r="RHK89" s="75"/>
      <c r="RHL89" s="75"/>
      <c r="RHM89" s="75"/>
      <c r="RHN89" s="75"/>
      <c r="RHO89" s="75"/>
      <c r="RHP89" s="75"/>
      <c r="RHQ89" s="75"/>
      <c r="RHR89" s="75"/>
      <c r="RHS89" s="75"/>
      <c r="RHT89" s="75"/>
      <c r="RHU89" s="75"/>
      <c r="RHV89" s="75"/>
      <c r="RHW89" s="75"/>
      <c r="RHX89" s="75"/>
      <c r="RHY89" s="75"/>
      <c r="RHZ89" s="75"/>
      <c r="RIA89" s="75"/>
      <c r="RIB89" s="75"/>
      <c r="RIC89" s="75"/>
      <c r="RID89" s="75"/>
      <c r="RIE89" s="75"/>
      <c r="RIF89" s="75"/>
      <c r="RIG89" s="75"/>
      <c r="RIH89" s="75"/>
      <c r="RII89" s="75"/>
      <c r="RIJ89" s="75"/>
      <c r="RIK89" s="75"/>
      <c r="RIL89" s="75"/>
      <c r="RIM89" s="75"/>
      <c r="RIN89" s="75"/>
      <c r="RIO89" s="75"/>
      <c r="RIP89" s="75"/>
      <c r="RIQ89" s="75"/>
      <c r="RIR89" s="75"/>
      <c r="RIS89" s="75"/>
      <c r="RIT89" s="75"/>
      <c r="RIU89" s="75"/>
      <c r="RIV89" s="75"/>
      <c r="RIW89" s="75"/>
      <c r="RIX89" s="75"/>
      <c r="RIY89" s="75"/>
      <c r="RIZ89" s="75"/>
      <c r="RJA89" s="75"/>
      <c r="RJB89" s="75"/>
      <c r="RJC89" s="75"/>
      <c r="RJD89" s="75"/>
      <c r="RJE89" s="75"/>
      <c r="RJF89" s="75"/>
      <c r="RJG89" s="75"/>
      <c r="RJH89" s="75"/>
      <c r="RJI89" s="75"/>
      <c r="RJJ89" s="75"/>
      <c r="RJK89" s="75"/>
      <c r="RJL89" s="75"/>
      <c r="RJM89" s="75"/>
      <c r="RJN89" s="75"/>
      <c r="RJO89" s="75"/>
      <c r="RJP89" s="75"/>
      <c r="RJQ89" s="75"/>
      <c r="RJR89" s="75"/>
      <c r="RJS89" s="75"/>
      <c r="RJT89" s="75"/>
      <c r="RJU89" s="75"/>
      <c r="RJV89" s="75"/>
      <c r="RJW89" s="75"/>
      <c r="RJX89" s="75"/>
      <c r="RJY89" s="75"/>
      <c r="RJZ89" s="75"/>
      <c r="RKA89" s="75"/>
      <c r="RKB89" s="75"/>
      <c r="RKC89" s="75"/>
      <c r="RKD89" s="75"/>
      <c r="RKE89" s="75"/>
      <c r="RKF89" s="75"/>
      <c r="RKG89" s="75"/>
      <c r="RKH89" s="75"/>
      <c r="RKI89" s="75"/>
      <c r="RKJ89" s="75"/>
      <c r="RKK89" s="75"/>
      <c r="RKL89" s="75"/>
      <c r="RKM89" s="75"/>
      <c r="RKN89" s="75"/>
      <c r="RKO89" s="75"/>
      <c r="RKP89" s="75"/>
      <c r="RKQ89" s="75"/>
      <c r="RKR89" s="75"/>
      <c r="RKS89" s="75"/>
      <c r="RKT89" s="75"/>
      <c r="RKU89" s="75"/>
      <c r="RKV89" s="75"/>
      <c r="RKW89" s="75"/>
      <c r="RKX89" s="75"/>
      <c r="RKY89" s="75"/>
      <c r="RKZ89" s="75"/>
      <c r="RLA89" s="75"/>
      <c r="RLB89" s="75"/>
      <c r="RLC89" s="75"/>
      <c r="RLD89" s="75"/>
      <c r="RLE89" s="75"/>
      <c r="RLF89" s="75"/>
      <c r="RLG89" s="75"/>
      <c r="RLH89" s="75"/>
      <c r="RLI89" s="75"/>
      <c r="RLJ89" s="75"/>
      <c r="RLK89" s="75"/>
      <c r="RLL89" s="75"/>
      <c r="RLM89" s="75"/>
      <c r="RLN89" s="75"/>
      <c r="RLO89" s="75"/>
      <c r="RLP89" s="75"/>
      <c r="RLQ89" s="75"/>
      <c r="RLR89" s="75"/>
      <c r="RLS89" s="75"/>
      <c r="RLT89" s="75"/>
      <c r="RLU89" s="75"/>
      <c r="RLV89" s="75"/>
      <c r="RLW89" s="75"/>
      <c r="RLX89" s="75"/>
      <c r="RLY89" s="75"/>
      <c r="RLZ89" s="75"/>
      <c r="RMA89" s="75"/>
      <c r="RMB89" s="75"/>
      <c r="RMC89" s="75"/>
      <c r="RMD89" s="75"/>
      <c r="RME89" s="75"/>
      <c r="RMF89" s="75"/>
      <c r="RMG89" s="75"/>
      <c r="RMH89" s="75"/>
      <c r="RMI89" s="75"/>
      <c r="RMJ89" s="75"/>
      <c r="RMK89" s="75"/>
      <c r="RML89" s="75"/>
      <c r="RMM89" s="75"/>
      <c r="RMN89" s="75"/>
      <c r="RMO89" s="75"/>
      <c r="RMP89" s="75"/>
      <c r="RMQ89" s="75"/>
      <c r="RMR89" s="75"/>
      <c r="RMS89" s="75"/>
      <c r="RMT89" s="75"/>
      <c r="RMU89" s="75"/>
      <c r="RMV89" s="75"/>
      <c r="RMW89" s="75"/>
      <c r="RMX89" s="75"/>
      <c r="RMY89" s="75"/>
      <c r="RMZ89" s="75"/>
      <c r="RNA89" s="75"/>
      <c r="RNB89" s="75"/>
      <c r="RNC89" s="75"/>
      <c r="RND89" s="75"/>
      <c r="RNE89" s="75"/>
      <c r="RNF89" s="75"/>
      <c r="RNG89" s="75"/>
      <c r="RNH89" s="75"/>
      <c r="RNI89" s="75"/>
      <c r="RNJ89" s="75"/>
      <c r="RNK89" s="75"/>
      <c r="RNL89" s="75"/>
      <c r="RNM89" s="75"/>
      <c r="RNN89" s="75"/>
      <c r="RNO89" s="75"/>
      <c r="RNP89" s="75"/>
      <c r="RNQ89" s="75"/>
      <c r="RNR89" s="75"/>
      <c r="RNS89" s="75"/>
      <c r="RNT89" s="75"/>
      <c r="RNU89" s="75"/>
      <c r="RNV89" s="75"/>
      <c r="RNW89" s="75"/>
      <c r="RNX89" s="75"/>
      <c r="RNY89" s="75"/>
      <c r="RNZ89" s="75"/>
      <c r="ROA89" s="75"/>
      <c r="ROB89" s="75"/>
      <c r="ROC89" s="75"/>
      <c r="ROD89" s="75"/>
      <c r="ROE89" s="75"/>
      <c r="ROF89" s="75"/>
      <c r="ROG89" s="75"/>
      <c r="ROH89" s="75"/>
      <c r="ROI89" s="75"/>
      <c r="ROJ89" s="75"/>
      <c r="ROK89" s="75"/>
      <c r="ROL89" s="75"/>
      <c r="ROM89" s="75"/>
      <c r="RON89" s="75"/>
      <c r="ROO89" s="75"/>
      <c r="ROP89" s="75"/>
      <c r="ROQ89" s="75"/>
      <c r="ROR89" s="75"/>
      <c r="ROS89" s="75"/>
      <c r="ROT89" s="75"/>
      <c r="ROU89" s="75"/>
      <c r="ROV89" s="75"/>
      <c r="ROW89" s="75"/>
      <c r="ROX89" s="75"/>
      <c r="ROY89" s="75"/>
      <c r="ROZ89" s="75"/>
      <c r="RPA89" s="75"/>
      <c r="RPB89" s="75"/>
      <c r="RPC89" s="75"/>
      <c r="RPD89" s="75"/>
      <c r="RPE89" s="75"/>
      <c r="RPF89" s="75"/>
      <c r="RPG89" s="75"/>
      <c r="RPH89" s="75"/>
      <c r="RPI89" s="75"/>
      <c r="RPJ89" s="75"/>
      <c r="RPK89" s="75"/>
      <c r="RPL89" s="75"/>
      <c r="RPM89" s="75"/>
      <c r="RPN89" s="75"/>
      <c r="RPO89" s="75"/>
      <c r="RPP89" s="75"/>
      <c r="RPQ89" s="75"/>
      <c r="RPR89" s="75"/>
      <c r="RPS89" s="75"/>
      <c r="RPT89" s="75"/>
      <c r="RPU89" s="75"/>
      <c r="RPV89" s="75"/>
      <c r="RPW89" s="75"/>
      <c r="RPX89" s="75"/>
      <c r="RPY89" s="75"/>
      <c r="RPZ89" s="75"/>
      <c r="RQA89" s="75"/>
      <c r="RQB89" s="75"/>
      <c r="RQC89" s="75"/>
      <c r="RQD89" s="75"/>
      <c r="RQE89" s="75"/>
      <c r="RQF89" s="75"/>
      <c r="RQG89" s="75"/>
      <c r="RQH89" s="75"/>
      <c r="RQI89" s="75"/>
      <c r="RQJ89" s="75"/>
      <c r="RQK89" s="75"/>
      <c r="RQL89" s="75"/>
      <c r="RQM89" s="75"/>
      <c r="RQN89" s="75"/>
      <c r="RQO89" s="75"/>
      <c r="RQP89" s="75"/>
      <c r="RQQ89" s="75"/>
      <c r="RQR89" s="75"/>
      <c r="RQS89" s="75"/>
      <c r="RQT89" s="75"/>
      <c r="RQU89" s="75"/>
      <c r="RQV89" s="75"/>
      <c r="RQW89" s="75"/>
      <c r="RQX89" s="75"/>
      <c r="RQY89" s="75"/>
      <c r="RQZ89" s="75"/>
      <c r="RRA89" s="75"/>
      <c r="RRB89" s="75"/>
      <c r="RRC89" s="75"/>
      <c r="RRD89" s="75"/>
      <c r="RRE89" s="75"/>
      <c r="RRF89" s="75"/>
      <c r="RRG89" s="75"/>
      <c r="RRH89" s="75"/>
      <c r="RRI89" s="75"/>
      <c r="RRJ89" s="75"/>
      <c r="RRK89" s="75"/>
      <c r="RRL89" s="75"/>
      <c r="RRM89" s="75"/>
      <c r="RRN89" s="75"/>
      <c r="RRO89" s="75"/>
      <c r="RRP89" s="75"/>
      <c r="RRQ89" s="75"/>
      <c r="RRR89" s="75"/>
      <c r="RRS89" s="75"/>
      <c r="RRT89" s="75"/>
      <c r="RRU89" s="75"/>
      <c r="RRV89" s="75"/>
      <c r="RRW89" s="75"/>
      <c r="RRX89" s="75"/>
      <c r="RRY89" s="75"/>
      <c r="RRZ89" s="75"/>
      <c r="RSA89" s="75"/>
      <c r="RSB89" s="75"/>
      <c r="RSC89" s="75"/>
      <c r="RSD89" s="75"/>
      <c r="RSE89" s="75"/>
      <c r="RSF89" s="75"/>
      <c r="RSG89" s="75"/>
      <c r="RSH89" s="75"/>
      <c r="RSI89" s="75"/>
      <c r="RSJ89" s="75"/>
      <c r="RSK89" s="75"/>
      <c r="RSL89" s="75"/>
      <c r="RSM89" s="75"/>
      <c r="RSN89" s="75"/>
      <c r="RSO89" s="75"/>
      <c r="RSP89" s="75"/>
      <c r="RSQ89" s="75"/>
      <c r="RSR89" s="75"/>
      <c r="RSS89" s="75"/>
      <c r="RST89" s="75"/>
      <c r="RSU89" s="75"/>
      <c r="RSV89" s="75"/>
      <c r="RSW89" s="75"/>
      <c r="RSX89" s="75"/>
      <c r="RSY89" s="75"/>
      <c r="RSZ89" s="75"/>
      <c r="RTA89" s="75"/>
      <c r="RTB89" s="75"/>
      <c r="RTC89" s="75"/>
      <c r="RTD89" s="75"/>
      <c r="RTE89" s="75"/>
      <c r="RTF89" s="75"/>
      <c r="RTG89" s="75"/>
      <c r="RTH89" s="75"/>
      <c r="RTI89" s="75"/>
      <c r="RTJ89" s="75"/>
      <c r="RTK89" s="75"/>
      <c r="RTL89" s="75"/>
      <c r="RTM89" s="75"/>
      <c r="RTN89" s="75"/>
      <c r="RTO89" s="75"/>
      <c r="RTP89" s="75"/>
      <c r="RTQ89" s="75"/>
      <c r="RTR89" s="75"/>
      <c r="RTS89" s="75"/>
      <c r="RTT89" s="75"/>
      <c r="RTU89" s="75"/>
      <c r="RTV89" s="75"/>
      <c r="RTW89" s="75"/>
      <c r="RTX89" s="75"/>
      <c r="RTY89" s="75"/>
      <c r="RTZ89" s="75"/>
      <c r="RUA89" s="75"/>
      <c r="RUB89" s="75"/>
      <c r="RUC89" s="75"/>
      <c r="RUD89" s="75"/>
      <c r="RUE89" s="75"/>
      <c r="RUF89" s="75"/>
      <c r="RUG89" s="75"/>
      <c r="RUH89" s="75"/>
      <c r="RUI89" s="75"/>
      <c r="RUJ89" s="75"/>
      <c r="RUK89" s="75"/>
      <c r="RUL89" s="75"/>
      <c r="RUM89" s="75"/>
      <c r="RUN89" s="75"/>
      <c r="RUO89" s="75"/>
      <c r="RUP89" s="75"/>
      <c r="RUQ89" s="75"/>
      <c r="RUR89" s="75"/>
      <c r="RUS89" s="75"/>
      <c r="RUT89" s="75"/>
      <c r="RUU89" s="75"/>
      <c r="RUV89" s="75"/>
      <c r="RUW89" s="75"/>
      <c r="RUX89" s="75"/>
      <c r="RUY89" s="75"/>
      <c r="RUZ89" s="75"/>
      <c r="RVA89" s="75"/>
      <c r="RVB89" s="75"/>
      <c r="RVC89" s="75"/>
      <c r="RVD89" s="75"/>
      <c r="RVE89" s="75"/>
      <c r="RVF89" s="75"/>
      <c r="RVG89" s="75"/>
      <c r="RVH89" s="75"/>
      <c r="RVI89" s="75"/>
      <c r="RVJ89" s="75"/>
      <c r="RVK89" s="75"/>
      <c r="RVL89" s="75"/>
      <c r="RVM89" s="75"/>
      <c r="RVN89" s="75"/>
      <c r="RVO89" s="75"/>
      <c r="RVP89" s="75"/>
      <c r="RVQ89" s="75"/>
      <c r="RVR89" s="75"/>
      <c r="RVS89" s="75"/>
      <c r="RVT89" s="75"/>
      <c r="RVU89" s="75"/>
      <c r="RVV89" s="75"/>
      <c r="RVW89" s="75"/>
      <c r="RVX89" s="75"/>
      <c r="RVY89" s="75"/>
      <c r="RVZ89" s="75"/>
      <c r="RWA89" s="75"/>
      <c r="RWB89" s="75"/>
      <c r="RWC89" s="75"/>
      <c r="RWD89" s="75"/>
      <c r="RWE89" s="75"/>
      <c r="RWF89" s="75"/>
      <c r="RWG89" s="75"/>
      <c r="RWH89" s="75"/>
      <c r="RWI89" s="75"/>
      <c r="RWJ89" s="75"/>
      <c r="RWK89" s="75"/>
      <c r="RWL89" s="75"/>
      <c r="RWM89" s="75"/>
      <c r="RWN89" s="75"/>
      <c r="RWO89" s="75"/>
      <c r="RWP89" s="75"/>
      <c r="RWQ89" s="75"/>
      <c r="RWR89" s="75"/>
      <c r="RWS89" s="75"/>
      <c r="RWT89" s="75"/>
      <c r="RWU89" s="75"/>
      <c r="RWV89" s="75"/>
      <c r="RWW89" s="75"/>
      <c r="RWX89" s="75"/>
      <c r="RWY89" s="75"/>
      <c r="RWZ89" s="75"/>
      <c r="RXA89" s="75"/>
      <c r="RXB89" s="75"/>
      <c r="RXC89" s="75"/>
      <c r="RXD89" s="75"/>
      <c r="RXE89" s="75"/>
      <c r="RXF89" s="75"/>
      <c r="RXG89" s="75"/>
      <c r="RXH89" s="75"/>
      <c r="RXI89" s="75"/>
      <c r="RXJ89" s="75"/>
      <c r="RXK89" s="75"/>
      <c r="RXL89" s="75"/>
      <c r="RXM89" s="75"/>
      <c r="RXN89" s="75"/>
      <c r="RXO89" s="75"/>
      <c r="RXP89" s="75"/>
      <c r="RXQ89" s="75"/>
      <c r="RXR89" s="75"/>
      <c r="RXS89" s="75"/>
      <c r="RXT89" s="75"/>
      <c r="RXU89" s="75"/>
      <c r="RXV89" s="75"/>
      <c r="RXW89" s="75"/>
      <c r="RXX89" s="75"/>
      <c r="RXY89" s="75"/>
      <c r="RXZ89" s="75"/>
      <c r="RYA89" s="75"/>
      <c r="RYB89" s="75"/>
      <c r="RYC89" s="75"/>
      <c r="RYD89" s="75"/>
      <c r="RYE89" s="75"/>
      <c r="RYF89" s="75"/>
      <c r="RYG89" s="75"/>
      <c r="RYH89" s="75"/>
      <c r="RYI89" s="75"/>
      <c r="RYJ89" s="75"/>
      <c r="RYK89" s="75"/>
      <c r="RYL89" s="75"/>
      <c r="RYM89" s="75"/>
      <c r="RYN89" s="75"/>
      <c r="RYO89" s="75"/>
      <c r="RYP89" s="75"/>
      <c r="RYQ89" s="75"/>
      <c r="RYR89" s="75"/>
      <c r="RYS89" s="75"/>
      <c r="RYT89" s="75"/>
      <c r="RYU89" s="75"/>
      <c r="RYV89" s="75"/>
      <c r="RYW89" s="75"/>
      <c r="RYX89" s="75"/>
      <c r="RYY89" s="75"/>
      <c r="RYZ89" s="75"/>
      <c r="RZA89" s="75"/>
      <c r="RZB89" s="75"/>
      <c r="RZC89" s="75"/>
      <c r="RZD89" s="75"/>
      <c r="RZE89" s="75"/>
      <c r="RZF89" s="75"/>
      <c r="RZG89" s="75"/>
      <c r="RZH89" s="75"/>
      <c r="RZI89" s="75"/>
      <c r="RZJ89" s="75"/>
      <c r="RZK89" s="75"/>
      <c r="RZL89" s="75"/>
      <c r="RZM89" s="75"/>
      <c r="RZN89" s="75"/>
      <c r="RZO89" s="75"/>
      <c r="RZP89" s="75"/>
      <c r="RZQ89" s="75"/>
      <c r="RZR89" s="75"/>
      <c r="RZS89" s="75"/>
      <c r="RZT89" s="75"/>
      <c r="RZU89" s="75"/>
      <c r="RZV89" s="75"/>
      <c r="RZW89" s="75"/>
      <c r="RZX89" s="75"/>
      <c r="RZY89" s="75"/>
      <c r="RZZ89" s="75"/>
      <c r="SAA89" s="75"/>
      <c r="SAB89" s="75"/>
      <c r="SAC89" s="75"/>
      <c r="SAD89" s="75"/>
      <c r="SAE89" s="75"/>
      <c r="SAF89" s="75"/>
      <c r="SAG89" s="75"/>
      <c r="SAH89" s="75"/>
      <c r="SAI89" s="75"/>
      <c r="SAJ89" s="75"/>
      <c r="SAK89" s="75"/>
      <c r="SAL89" s="75"/>
      <c r="SAM89" s="75"/>
      <c r="SAN89" s="75"/>
      <c r="SAO89" s="75"/>
      <c r="SAP89" s="75"/>
      <c r="SAQ89" s="75"/>
      <c r="SAR89" s="75"/>
      <c r="SAS89" s="75"/>
      <c r="SAT89" s="75"/>
      <c r="SAU89" s="75"/>
      <c r="SAV89" s="75"/>
      <c r="SAW89" s="75"/>
      <c r="SAX89" s="75"/>
      <c r="SAY89" s="75"/>
      <c r="SAZ89" s="75"/>
      <c r="SBA89" s="75"/>
      <c r="SBB89" s="75"/>
      <c r="SBC89" s="75"/>
      <c r="SBD89" s="75"/>
      <c r="SBE89" s="75"/>
      <c r="SBF89" s="75"/>
      <c r="SBG89" s="75"/>
      <c r="SBH89" s="75"/>
      <c r="SBI89" s="75"/>
      <c r="SBJ89" s="75"/>
      <c r="SBK89" s="75"/>
      <c r="SBL89" s="75"/>
      <c r="SBM89" s="75"/>
      <c r="SBN89" s="75"/>
      <c r="SBO89" s="75"/>
      <c r="SBP89" s="75"/>
      <c r="SBQ89" s="75"/>
      <c r="SBR89" s="75"/>
      <c r="SBS89" s="75"/>
      <c r="SBT89" s="75"/>
      <c r="SBU89" s="75"/>
      <c r="SBV89" s="75"/>
      <c r="SBW89" s="75"/>
      <c r="SBX89" s="75"/>
      <c r="SBY89" s="75"/>
      <c r="SBZ89" s="75"/>
      <c r="SCA89" s="75"/>
      <c r="SCB89" s="75"/>
      <c r="SCC89" s="75"/>
      <c r="SCD89" s="75"/>
      <c r="SCE89" s="75"/>
      <c r="SCF89" s="75"/>
      <c r="SCG89" s="75"/>
      <c r="SCH89" s="75"/>
      <c r="SCI89" s="75"/>
      <c r="SCJ89" s="75"/>
      <c r="SCK89" s="75"/>
      <c r="SCL89" s="75"/>
      <c r="SCM89" s="75"/>
      <c r="SCN89" s="75"/>
      <c r="SCO89" s="75"/>
      <c r="SCP89" s="75"/>
      <c r="SCQ89" s="75"/>
      <c r="SCR89" s="75"/>
      <c r="SCS89" s="75"/>
      <c r="SCT89" s="75"/>
      <c r="SCU89" s="75"/>
      <c r="SCV89" s="75"/>
      <c r="SCW89" s="75"/>
      <c r="SCX89" s="75"/>
      <c r="SCY89" s="75"/>
      <c r="SCZ89" s="75"/>
      <c r="SDA89" s="75"/>
      <c r="SDB89" s="75"/>
      <c r="SDC89" s="75"/>
      <c r="SDD89" s="75"/>
      <c r="SDE89" s="75"/>
      <c r="SDF89" s="75"/>
      <c r="SDG89" s="75"/>
      <c r="SDH89" s="75"/>
      <c r="SDI89" s="75"/>
      <c r="SDJ89" s="75"/>
      <c r="SDK89" s="75"/>
      <c r="SDL89" s="75"/>
      <c r="SDM89" s="75"/>
      <c r="SDN89" s="75"/>
      <c r="SDO89" s="75"/>
      <c r="SDP89" s="75"/>
      <c r="SDQ89" s="75"/>
      <c r="SDR89" s="75"/>
      <c r="SDS89" s="75"/>
      <c r="SDT89" s="75"/>
      <c r="SDU89" s="75"/>
      <c r="SDV89" s="75"/>
      <c r="SDW89" s="75"/>
      <c r="SDX89" s="75"/>
      <c r="SDY89" s="75"/>
      <c r="SDZ89" s="75"/>
      <c r="SEA89" s="75"/>
      <c r="SEB89" s="75"/>
      <c r="SEC89" s="75"/>
      <c r="SED89" s="75"/>
      <c r="SEE89" s="75"/>
      <c r="SEF89" s="75"/>
      <c r="SEG89" s="75"/>
      <c r="SEH89" s="75"/>
      <c r="SEI89" s="75"/>
      <c r="SEJ89" s="75"/>
      <c r="SEK89" s="75"/>
      <c r="SEL89" s="75"/>
      <c r="SEM89" s="75"/>
      <c r="SEN89" s="75"/>
      <c r="SEO89" s="75"/>
      <c r="SEP89" s="75"/>
      <c r="SEQ89" s="75"/>
      <c r="SER89" s="75"/>
      <c r="SES89" s="75"/>
      <c r="SET89" s="75"/>
      <c r="SEU89" s="75"/>
      <c r="SEV89" s="75"/>
      <c r="SEW89" s="75"/>
      <c r="SEX89" s="75"/>
      <c r="SEY89" s="75"/>
      <c r="SEZ89" s="75"/>
      <c r="SFA89" s="75"/>
      <c r="SFB89" s="75"/>
      <c r="SFC89" s="75"/>
      <c r="SFD89" s="75"/>
      <c r="SFE89" s="75"/>
      <c r="SFF89" s="75"/>
      <c r="SFG89" s="75"/>
      <c r="SFH89" s="75"/>
      <c r="SFI89" s="75"/>
      <c r="SFJ89" s="75"/>
      <c r="SFK89" s="75"/>
      <c r="SFL89" s="75"/>
      <c r="SFM89" s="75"/>
      <c r="SFN89" s="75"/>
      <c r="SFO89" s="75"/>
      <c r="SFP89" s="75"/>
      <c r="SFQ89" s="75"/>
      <c r="SFR89" s="75"/>
      <c r="SFS89" s="75"/>
      <c r="SFT89" s="75"/>
      <c r="SFU89" s="75"/>
      <c r="SFV89" s="75"/>
      <c r="SFW89" s="75"/>
      <c r="SFX89" s="75"/>
      <c r="SFY89" s="75"/>
      <c r="SFZ89" s="75"/>
      <c r="SGA89" s="75"/>
      <c r="SGB89" s="75"/>
      <c r="SGC89" s="75"/>
      <c r="SGD89" s="75"/>
      <c r="SGE89" s="75"/>
      <c r="SGF89" s="75"/>
      <c r="SGG89" s="75"/>
      <c r="SGH89" s="75"/>
      <c r="SGI89" s="75"/>
      <c r="SGJ89" s="75"/>
      <c r="SGK89" s="75"/>
      <c r="SGL89" s="75"/>
      <c r="SGM89" s="75"/>
      <c r="SGN89" s="75"/>
      <c r="SGO89" s="75"/>
      <c r="SGP89" s="75"/>
      <c r="SGQ89" s="75"/>
      <c r="SGR89" s="75"/>
      <c r="SGS89" s="75"/>
      <c r="SGT89" s="75"/>
      <c r="SGU89" s="75"/>
      <c r="SGV89" s="75"/>
      <c r="SGW89" s="75"/>
      <c r="SGX89" s="75"/>
      <c r="SGY89" s="75"/>
      <c r="SGZ89" s="75"/>
      <c r="SHA89" s="75"/>
      <c r="SHB89" s="75"/>
      <c r="SHC89" s="75"/>
      <c r="SHD89" s="75"/>
      <c r="SHE89" s="75"/>
      <c r="SHF89" s="75"/>
      <c r="SHG89" s="75"/>
      <c r="SHH89" s="75"/>
      <c r="SHI89" s="75"/>
      <c r="SHJ89" s="75"/>
      <c r="SHK89" s="75"/>
      <c r="SHL89" s="75"/>
      <c r="SHM89" s="75"/>
      <c r="SHN89" s="75"/>
      <c r="SHO89" s="75"/>
      <c r="SHP89" s="75"/>
      <c r="SHQ89" s="75"/>
      <c r="SHR89" s="75"/>
      <c r="SHS89" s="75"/>
      <c r="SHT89" s="75"/>
      <c r="SHU89" s="75"/>
      <c r="SHV89" s="75"/>
      <c r="SHW89" s="75"/>
      <c r="SHX89" s="75"/>
      <c r="SHY89" s="75"/>
      <c r="SHZ89" s="75"/>
      <c r="SIA89" s="75"/>
      <c r="SIB89" s="75"/>
      <c r="SIC89" s="75"/>
      <c r="SID89" s="75"/>
      <c r="SIE89" s="75"/>
      <c r="SIF89" s="75"/>
      <c r="SIG89" s="75"/>
      <c r="SIH89" s="75"/>
      <c r="SII89" s="75"/>
      <c r="SIJ89" s="75"/>
      <c r="SIK89" s="75"/>
      <c r="SIL89" s="75"/>
      <c r="SIM89" s="75"/>
      <c r="SIN89" s="75"/>
      <c r="SIO89" s="75"/>
      <c r="SIP89" s="75"/>
      <c r="SIQ89" s="75"/>
      <c r="SIR89" s="75"/>
      <c r="SIS89" s="75"/>
      <c r="SIT89" s="75"/>
      <c r="SIU89" s="75"/>
      <c r="SIV89" s="75"/>
      <c r="SIW89" s="75"/>
      <c r="SIX89" s="75"/>
      <c r="SIY89" s="75"/>
      <c r="SIZ89" s="75"/>
      <c r="SJA89" s="75"/>
      <c r="SJB89" s="75"/>
      <c r="SJC89" s="75"/>
      <c r="SJD89" s="75"/>
      <c r="SJE89" s="75"/>
      <c r="SJF89" s="75"/>
      <c r="SJG89" s="75"/>
      <c r="SJH89" s="75"/>
      <c r="SJI89" s="75"/>
      <c r="SJJ89" s="75"/>
      <c r="SJK89" s="75"/>
      <c r="SJL89" s="75"/>
      <c r="SJM89" s="75"/>
      <c r="SJN89" s="75"/>
      <c r="SJO89" s="75"/>
      <c r="SJP89" s="75"/>
      <c r="SJQ89" s="75"/>
      <c r="SJR89" s="75"/>
      <c r="SJS89" s="75"/>
      <c r="SJT89" s="75"/>
      <c r="SJU89" s="75"/>
      <c r="SJV89" s="75"/>
      <c r="SJW89" s="75"/>
      <c r="SJX89" s="75"/>
      <c r="SJY89" s="75"/>
      <c r="SJZ89" s="75"/>
      <c r="SKA89" s="75"/>
      <c r="SKB89" s="75"/>
      <c r="SKC89" s="75"/>
      <c r="SKD89" s="75"/>
      <c r="SKE89" s="75"/>
      <c r="SKF89" s="75"/>
      <c r="SKG89" s="75"/>
      <c r="SKH89" s="75"/>
      <c r="SKI89" s="75"/>
      <c r="SKJ89" s="75"/>
      <c r="SKK89" s="75"/>
      <c r="SKL89" s="75"/>
      <c r="SKM89" s="75"/>
      <c r="SKN89" s="75"/>
      <c r="SKO89" s="75"/>
      <c r="SKP89" s="75"/>
      <c r="SKQ89" s="75"/>
      <c r="SKR89" s="75"/>
      <c r="SKS89" s="75"/>
      <c r="SKT89" s="75"/>
      <c r="SKU89" s="75"/>
      <c r="SKV89" s="75"/>
      <c r="SKW89" s="75"/>
      <c r="SKX89" s="75"/>
      <c r="SKY89" s="75"/>
      <c r="SKZ89" s="75"/>
      <c r="SLA89" s="75"/>
      <c r="SLB89" s="75"/>
      <c r="SLC89" s="75"/>
      <c r="SLD89" s="75"/>
      <c r="SLE89" s="75"/>
      <c r="SLF89" s="75"/>
      <c r="SLG89" s="75"/>
      <c r="SLH89" s="75"/>
      <c r="SLI89" s="75"/>
      <c r="SLJ89" s="75"/>
      <c r="SLK89" s="75"/>
      <c r="SLL89" s="75"/>
      <c r="SLM89" s="75"/>
      <c r="SLN89" s="75"/>
      <c r="SLO89" s="75"/>
      <c r="SLP89" s="75"/>
      <c r="SLQ89" s="75"/>
      <c r="SLR89" s="75"/>
      <c r="SLS89" s="75"/>
      <c r="SLT89" s="75"/>
      <c r="SLU89" s="75"/>
      <c r="SLV89" s="75"/>
      <c r="SLW89" s="75"/>
      <c r="SLX89" s="75"/>
      <c r="SLY89" s="75"/>
      <c r="SLZ89" s="75"/>
      <c r="SMA89" s="75"/>
      <c r="SMB89" s="75"/>
      <c r="SMC89" s="75"/>
      <c r="SMD89" s="75"/>
      <c r="SME89" s="75"/>
      <c r="SMF89" s="75"/>
      <c r="SMG89" s="75"/>
      <c r="SMH89" s="75"/>
      <c r="SMI89" s="75"/>
      <c r="SMJ89" s="75"/>
      <c r="SMK89" s="75"/>
      <c r="SML89" s="75"/>
      <c r="SMM89" s="75"/>
      <c r="SMN89" s="75"/>
      <c r="SMO89" s="75"/>
      <c r="SMP89" s="75"/>
      <c r="SMQ89" s="75"/>
      <c r="SMR89" s="75"/>
      <c r="SMS89" s="75"/>
      <c r="SMT89" s="75"/>
      <c r="SMU89" s="75"/>
      <c r="SMV89" s="75"/>
      <c r="SMW89" s="75"/>
      <c r="SMX89" s="75"/>
      <c r="SMY89" s="75"/>
      <c r="SMZ89" s="75"/>
      <c r="SNA89" s="75"/>
      <c r="SNB89" s="75"/>
      <c r="SNC89" s="75"/>
      <c r="SND89" s="75"/>
      <c r="SNE89" s="75"/>
      <c r="SNF89" s="75"/>
      <c r="SNG89" s="75"/>
      <c r="SNH89" s="75"/>
      <c r="SNI89" s="75"/>
      <c r="SNJ89" s="75"/>
      <c r="SNK89" s="75"/>
      <c r="SNL89" s="75"/>
      <c r="SNM89" s="75"/>
      <c r="SNN89" s="75"/>
      <c r="SNO89" s="75"/>
      <c r="SNP89" s="75"/>
      <c r="SNQ89" s="75"/>
      <c r="SNR89" s="75"/>
      <c r="SNS89" s="75"/>
      <c r="SNT89" s="75"/>
      <c r="SNU89" s="75"/>
      <c r="SNV89" s="75"/>
      <c r="SNW89" s="75"/>
      <c r="SNX89" s="75"/>
      <c r="SNY89" s="75"/>
      <c r="SNZ89" s="75"/>
      <c r="SOA89" s="75"/>
      <c r="SOB89" s="75"/>
      <c r="SOC89" s="75"/>
      <c r="SOD89" s="75"/>
      <c r="SOE89" s="75"/>
      <c r="SOF89" s="75"/>
      <c r="SOG89" s="75"/>
      <c r="SOH89" s="75"/>
      <c r="SOI89" s="75"/>
      <c r="SOJ89" s="75"/>
      <c r="SOK89" s="75"/>
      <c r="SOL89" s="75"/>
      <c r="SOM89" s="75"/>
      <c r="SON89" s="75"/>
      <c r="SOO89" s="75"/>
      <c r="SOP89" s="75"/>
      <c r="SOQ89" s="75"/>
      <c r="SOR89" s="75"/>
      <c r="SOS89" s="75"/>
      <c r="SOT89" s="75"/>
      <c r="SOU89" s="75"/>
      <c r="SOV89" s="75"/>
      <c r="SOW89" s="75"/>
      <c r="SOX89" s="75"/>
      <c r="SOY89" s="75"/>
      <c r="SOZ89" s="75"/>
      <c r="SPA89" s="75"/>
      <c r="SPB89" s="75"/>
      <c r="SPC89" s="75"/>
      <c r="SPD89" s="75"/>
      <c r="SPE89" s="75"/>
      <c r="SPF89" s="75"/>
      <c r="SPG89" s="75"/>
      <c r="SPH89" s="75"/>
      <c r="SPI89" s="75"/>
      <c r="SPJ89" s="75"/>
      <c r="SPK89" s="75"/>
      <c r="SPL89" s="75"/>
      <c r="SPM89" s="75"/>
      <c r="SPN89" s="75"/>
      <c r="SPO89" s="75"/>
      <c r="SPP89" s="75"/>
      <c r="SPQ89" s="75"/>
      <c r="SPR89" s="75"/>
      <c r="SPS89" s="75"/>
      <c r="SPT89" s="75"/>
      <c r="SPU89" s="75"/>
      <c r="SPV89" s="75"/>
      <c r="SPW89" s="75"/>
      <c r="SPX89" s="75"/>
      <c r="SPY89" s="75"/>
      <c r="SPZ89" s="75"/>
      <c r="SQA89" s="75"/>
      <c r="SQB89" s="75"/>
      <c r="SQC89" s="75"/>
      <c r="SQD89" s="75"/>
      <c r="SQE89" s="75"/>
      <c r="SQF89" s="75"/>
      <c r="SQG89" s="75"/>
      <c r="SQH89" s="75"/>
      <c r="SQI89" s="75"/>
      <c r="SQJ89" s="75"/>
      <c r="SQK89" s="75"/>
      <c r="SQL89" s="75"/>
      <c r="SQM89" s="75"/>
      <c r="SQN89" s="75"/>
      <c r="SQO89" s="75"/>
      <c r="SQP89" s="75"/>
      <c r="SQQ89" s="75"/>
      <c r="SQR89" s="75"/>
      <c r="SQS89" s="75"/>
      <c r="SQT89" s="75"/>
      <c r="SQU89" s="75"/>
      <c r="SQV89" s="75"/>
      <c r="SQW89" s="75"/>
      <c r="SQX89" s="75"/>
      <c r="SQY89" s="75"/>
      <c r="SQZ89" s="75"/>
      <c r="SRA89" s="75"/>
      <c r="SRB89" s="75"/>
      <c r="SRC89" s="75"/>
      <c r="SRD89" s="75"/>
      <c r="SRE89" s="75"/>
      <c r="SRF89" s="75"/>
      <c r="SRG89" s="75"/>
      <c r="SRH89" s="75"/>
      <c r="SRI89" s="75"/>
      <c r="SRJ89" s="75"/>
      <c r="SRK89" s="75"/>
      <c r="SRL89" s="75"/>
      <c r="SRM89" s="75"/>
      <c r="SRN89" s="75"/>
      <c r="SRO89" s="75"/>
      <c r="SRP89" s="75"/>
      <c r="SRQ89" s="75"/>
      <c r="SRR89" s="75"/>
      <c r="SRS89" s="75"/>
      <c r="SRT89" s="75"/>
      <c r="SRU89" s="75"/>
      <c r="SRV89" s="75"/>
      <c r="SRW89" s="75"/>
      <c r="SRX89" s="75"/>
      <c r="SRY89" s="75"/>
      <c r="SRZ89" s="75"/>
      <c r="SSA89" s="75"/>
      <c r="SSB89" s="75"/>
      <c r="SSC89" s="75"/>
      <c r="SSD89" s="75"/>
      <c r="SSE89" s="75"/>
      <c r="SSF89" s="75"/>
      <c r="SSG89" s="75"/>
      <c r="SSH89" s="75"/>
      <c r="SSI89" s="75"/>
      <c r="SSJ89" s="75"/>
      <c r="SSK89" s="75"/>
      <c r="SSL89" s="75"/>
      <c r="SSM89" s="75"/>
      <c r="SSN89" s="75"/>
      <c r="SSO89" s="75"/>
      <c r="SSP89" s="75"/>
      <c r="SSQ89" s="75"/>
      <c r="SSR89" s="75"/>
      <c r="SSS89" s="75"/>
      <c r="SST89" s="75"/>
      <c r="SSU89" s="75"/>
      <c r="SSV89" s="75"/>
      <c r="SSW89" s="75"/>
      <c r="SSX89" s="75"/>
      <c r="SSY89" s="75"/>
      <c r="SSZ89" s="75"/>
      <c r="STA89" s="75"/>
      <c r="STB89" s="75"/>
      <c r="STC89" s="75"/>
      <c r="STD89" s="75"/>
      <c r="STE89" s="75"/>
      <c r="STF89" s="75"/>
      <c r="STG89" s="75"/>
      <c r="STH89" s="75"/>
      <c r="STI89" s="75"/>
      <c r="STJ89" s="75"/>
      <c r="STK89" s="75"/>
      <c r="STL89" s="75"/>
      <c r="STM89" s="75"/>
      <c r="STN89" s="75"/>
      <c r="STO89" s="75"/>
      <c r="STP89" s="75"/>
      <c r="STQ89" s="75"/>
      <c r="STR89" s="75"/>
      <c r="STS89" s="75"/>
      <c r="STT89" s="75"/>
      <c r="STU89" s="75"/>
      <c r="STV89" s="75"/>
      <c r="STW89" s="75"/>
      <c r="STX89" s="75"/>
      <c r="STY89" s="75"/>
      <c r="STZ89" s="75"/>
      <c r="SUA89" s="75"/>
      <c r="SUB89" s="75"/>
      <c r="SUC89" s="75"/>
      <c r="SUD89" s="75"/>
      <c r="SUE89" s="75"/>
      <c r="SUF89" s="75"/>
      <c r="SUG89" s="75"/>
      <c r="SUH89" s="75"/>
      <c r="SUI89" s="75"/>
      <c r="SUJ89" s="75"/>
      <c r="SUK89" s="75"/>
      <c r="SUL89" s="75"/>
      <c r="SUM89" s="75"/>
      <c r="SUN89" s="75"/>
      <c r="SUO89" s="75"/>
      <c r="SUP89" s="75"/>
      <c r="SUQ89" s="75"/>
      <c r="SUR89" s="75"/>
      <c r="SUS89" s="75"/>
      <c r="SUT89" s="75"/>
      <c r="SUU89" s="75"/>
      <c r="SUV89" s="75"/>
      <c r="SUW89" s="75"/>
      <c r="SUX89" s="75"/>
      <c r="SUY89" s="75"/>
      <c r="SUZ89" s="75"/>
      <c r="SVA89" s="75"/>
      <c r="SVB89" s="75"/>
      <c r="SVC89" s="75"/>
      <c r="SVD89" s="75"/>
      <c r="SVE89" s="75"/>
      <c r="SVF89" s="75"/>
      <c r="SVG89" s="75"/>
      <c r="SVH89" s="75"/>
      <c r="SVI89" s="75"/>
      <c r="SVJ89" s="75"/>
      <c r="SVK89" s="75"/>
      <c r="SVL89" s="75"/>
      <c r="SVM89" s="75"/>
      <c r="SVN89" s="75"/>
      <c r="SVO89" s="75"/>
      <c r="SVP89" s="75"/>
      <c r="SVQ89" s="75"/>
      <c r="SVR89" s="75"/>
      <c r="SVS89" s="75"/>
      <c r="SVT89" s="75"/>
      <c r="SVU89" s="75"/>
      <c r="SVV89" s="75"/>
      <c r="SVW89" s="75"/>
      <c r="SVX89" s="75"/>
      <c r="SVY89" s="75"/>
      <c r="SVZ89" s="75"/>
      <c r="SWA89" s="75"/>
      <c r="SWB89" s="75"/>
      <c r="SWC89" s="75"/>
      <c r="SWD89" s="75"/>
      <c r="SWE89" s="75"/>
      <c r="SWF89" s="75"/>
      <c r="SWG89" s="75"/>
      <c r="SWH89" s="75"/>
      <c r="SWI89" s="75"/>
      <c r="SWJ89" s="75"/>
      <c r="SWK89" s="75"/>
      <c r="SWL89" s="75"/>
      <c r="SWM89" s="75"/>
      <c r="SWN89" s="75"/>
      <c r="SWO89" s="75"/>
      <c r="SWP89" s="75"/>
      <c r="SWQ89" s="75"/>
      <c r="SWR89" s="75"/>
      <c r="SWS89" s="75"/>
      <c r="SWT89" s="75"/>
      <c r="SWU89" s="75"/>
      <c r="SWV89" s="75"/>
      <c r="SWW89" s="75"/>
      <c r="SWX89" s="75"/>
      <c r="SWY89" s="75"/>
      <c r="SWZ89" s="75"/>
      <c r="SXA89" s="75"/>
      <c r="SXB89" s="75"/>
      <c r="SXC89" s="75"/>
      <c r="SXD89" s="75"/>
      <c r="SXE89" s="75"/>
      <c r="SXF89" s="75"/>
      <c r="SXG89" s="75"/>
      <c r="SXH89" s="75"/>
      <c r="SXI89" s="75"/>
      <c r="SXJ89" s="75"/>
      <c r="SXK89" s="75"/>
      <c r="SXL89" s="75"/>
      <c r="SXM89" s="75"/>
      <c r="SXN89" s="75"/>
      <c r="SXO89" s="75"/>
      <c r="SXP89" s="75"/>
      <c r="SXQ89" s="75"/>
      <c r="SXR89" s="75"/>
      <c r="SXS89" s="75"/>
      <c r="SXT89" s="75"/>
      <c r="SXU89" s="75"/>
      <c r="SXV89" s="75"/>
      <c r="SXW89" s="75"/>
      <c r="SXX89" s="75"/>
      <c r="SXY89" s="75"/>
      <c r="SXZ89" s="75"/>
      <c r="SYA89" s="75"/>
      <c r="SYB89" s="75"/>
      <c r="SYC89" s="75"/>
      <c r="SYD89" s="75"/>
      <c r="SYE89" s="75"/>
      <c r="SYF89" s="75"/>
      <c r="SYG89" s="75"/>
      <c r="SYH89" s="75"/>
      <c r="SYI89" s="75"/>
      <c r="SYJ89" s="75"/>
      <c r="SYK89" s="75"/>
      <c r="SYL89" s="75"/>
      <c r="SYM89" s="75"/>
      <c r="SYN89" s="75"/>
      <c r="SYO89" s="75"/>
      <c r="SYP89" s="75"/>
      <c r="SYQ89" s="75"/>
      <c r="SYR89" s="75"/>
      <c r="SYS89" s="75"/>
      <c r="SYT89" s="75"/>
      <c r="SYU89" s="75"/>
      <c r="SYV89" s="75"/>
      <c r="SYW89" s="75"/>
      <c r="SYX89" s="75"/>
      <c r="SYY89" s="75"/>
      <c r="SYZ89" s="75"/>
      <c r="SZA89" s="75"/>
      <c r="SZB89" s="75"/>
      <c r="SZC89" s="75"/>
      <c r="SZD89" s="75"/>
      <c r="SZE89" s="75"/>
      <c r="SZF89" s="75"/>
      <c r="SZG89" s="75"/>
      <c r="SZH89" s="75"/>
      <c r="SZI89" s="75"/>
      <c r="SZJ89" s="75"/>
      <c r="SZK89" s="75"/>
      <c r="SZL89" s="75"/>
      <c r="SZM89" s="75"/>
      <c r="SZN89" s="75"/>
      <c r="SZO89" s="75"/>
      <c r="SZP89" s="75"/>
      <c r="SZQ89" s="75"/>
      <c r="SZR89" s="75"/>
      <c r="SZS89" s="75"/>
      <c r="SZT89" s="75"/>
      <c r="SZU89" s="75"/>
      <c r="SZV89" s="75"/>
      <c r="SZW89" s="75"/>
      <c r="SZX89" s="75"/>
      <c r="SZY89" s="75"/>
      <c r="SZZ89" s="75"/>
      <c r="TAA89" s="75"/>
      <c r="TAB89" s="75"/>
      <c r="TAC89" s="75"/>
      <c r="TAD89" s="75"/>
      <c r="TAE89" s="75"/>
      <c r="TAF89" s="75"/>
      <c r="TAG89" s="75"/>
      <c r="TAH89" s="75"/>
      <c r="TAI89" s="75"/>
      <c r="TAJ89" s="75"/>
      <c r="TAK89" s="75"/>
      <c r="TAL89" s="75"/>
      <c r="TAM89" s="75"/>
      <c r="TAN89" s="75"/>
      <c r="TAO89" s="75"/>
      <c r="TAP89" s="75"/>
      <c r="TAQ89" s="75"/>
      <c r="TAR89" s="75"/>
      <c r="TAS89" s="75"/>
      <c r="TAT89" s="75"/>
      <c r="TAU89" s="75"/>
      <c r="TAV89" s="75"/>
      <c r="TAW89" s="75"/>
      <c r="TAX89" s="75"/>
      <c r="TAY89" s="75"/>
      <c r="TAZ89" s="75"/>
      <c r="TBA89" s="75"/>
      <c r="TBB89" s="75"/>
      <c r="TBC89" s="75"/>
      <c r="TBD89" s="75"/>
      <c r="TBE89" s="75"/>
      <c r="TBF89" s="75"/>
      <c r="TBG89" s="75"/>
      <c r="TBH89" s="75"/>
      <c r="TBI89" s="75"/>
      <c r="TBJ89" s="75"/>
      <c r="TBK89" s="75"/>
      <c r="TBL89" s="75"/>
      <c r="TBM89" s="75"/>
      <c r="TBN89" s="75"/>
      <c r="TBO89" s="75"/>
      <c r="TBP89" s="75"/>
      <c r="TBQ89" s="75"/>
      <c r="TBR89" s="75"/>
      <c r="TBS89" s="75"/>
      <c r="TBT89" s="75"/>
      <c r="TBU89" s="75"/>
      <c r="TBV89" s="75"/>
      <c r="TBW89" s="75"/>
      <c r="TBX89" s="75"/>
      <c r="TBY89" s="75"/>
      <c r="TBZ89" s="75"/>
      <c r="TCA89" s="75"/>
      <c r="TCB89" s="75"/>
      <c r="TCC89" s="75"/>
      <c r="TCD89" s="75"/>
      <c r="TCE89" s="75"/>
      <c r="TCF89" s="75"/>
      <c r="TCG89" s="75"/>
      <c r="TCH89" s="75"/>
      <c r="TCI89" s="75"/>
      <c r="TCJ89" s="75"/>
      <c r="TCK89" s="75"/>
      <c r="TCL89" s="75"/>
      <c r="TCM89" s="75"/>
      <c r="TCN89" s="75"/>
      <c r="TCO89" s="75"/>
      <c r="TCP89" s="75"/>
      <c r="TCQ89" s="75"/>
      <c r="TCR89" s="75"/>
      <c r="TCS89" s="75"/>
      <c r="TCT89" s="75"/>
      <c r="TCU89" s="75"/>
      <c r="TCV89" s="75"/>
      <c r="TCW89" s="75"/>
      <c r="TCX89" s="75"/>
      <c r="TCY89" s="75"/>
      <c r="TCZ89" s="75"/>
      <c r="TDA89" s="75"/>
      <c r="TDB89" s="75"/>
      <c r="TDC89" s="75"/>
      <c r="TDD89" s="75"/>
      <c r="TDE89" s="75"/>
      <c r="TDF89" s="75"/>
      <c r="TDG89" s="75"/>
      <c r="TDH89" s="75"/>
      <c r="TDI89" s="75"/>
      <c r="TDJ89" s="75"/>
      <c r="TDK89" s="75"/>
      <c r="TDL89" s="75"/>
      <c r="TDM89" s="75"/>
      <c r="TDN89" s="75"/>
      <c r="TDO89" s="75"/>
      <c r="TDP89" s="75"/>
      <c r="TDQ89" s="75"/>
      <c r="TDR89" s="75"/>
      <c r="TDS89" s="75"/>
      <c r="TDT89" s="75"/>
      <c r="TDU89" s="75"/>
      <c r="TDV89" s="75"/>
      <c r="TDW89" s="75"/>
      <c r="TDX89" s="75"/>
      <c r="TDY89" s="75"/>
      <c r="TDZ89" s="75"/>
      <c r="TEA89" s="75"/>
      <c r="TEB89" s="75"/>
      <c r="TEC89" s="75"/>
      <c r="TED89" s="75"/>
      <c r="TEE89" s="75"/>
      <c r="TEF89" s="75"/>
      <c r="TEG89" s="75"/>
      <c r="TEH89" s="75"/>
      <c r="TEI89" s="75"/>
      <c r="TEJ89" s="75"/>
      <c r="TEK89" s="75"/>
      <c r="TEL89" s="75"/>
      <c r="TEM89" s="75"/>
      <c r="TEN89" s="75"/>
      <c r="TEO89" s="75"/>
      <c r="TEP89" s="75"/>
      <c r="TEQ89" s="75"/>
      <c r="TER89" s="75"/>
      <c r="TES89" s="75"/>
      <c r="TET89" s="75"/>
      <c r="TEU89" s="75"/>
      <c r="TEV89" s="75"/>
      <c r="TEW89" s="75"/>
      <c r="TEX89" s="75"/>
      <c r="TEY89" s="75"/>
      <c r="TEZ89" s="75"/>
      <c r="TFA89" s="75"/>
      <c r="TFB89" s="75"/>
      <c r="TFC89" s="75"/>
      <c r="TFD89" s="75"/>
      <c r="TFE89" s="75"/>
      <c r="TFF89" s="75"/>
      <c r="TFG89" s="75"/>
      <c r="TFH89" s="75"/>
      <c r="TFI89" s="75"/>
      <c r="TFJ89" s="75"/>
      <c r="TFK89" s="75"/>
      <c r="TFL89" s="75"/>
      <c r="TFM89" s="75"/>
      <c r="TFN89" s="75"/>
      <c r="TFO89" s="75"/>
      <c r="TFP89" s="75"/>
      <c r="TFQ89" s="75"/>
      <c r="TFR89" s="75"/>
      <c r="TFS89" s="75"/>
      <c r="TFT89" s="75"/>
      <c r="TFU89" s="75"/>
      <c r="TFV89" s="75"/>
      <c r="TFW89" s="75"/>
      <c r="TFX89" s="75"/>
      <c r="TFY89" s="75"/>
      <c r="TFZ89" s="75"/>
      <c r="TGA89" s="75"/>
      <c r="TGB89" s="75"/>
      <c r="TGC89" s="75"/>
      <c r="TGD89" s="75"/>
      <c r="TGE89" s="75"/>
      <c r="TGF89" s="75"/>
      <c r="TGG89" s="75"/>
      <c r="TGH89" s="75"/>
      <c r="TGI89" s="75"/>
      <c r="TGJ89" s="75"/>
      <c r="TGK89" s="75"/>
      <c r="TGL89" s="75"/>
      <c r="TGM89" s="75"/>
      <c r="TGN89" s="75"/>
      <c r="TGO89" s="75"/>
      <c r="TGP89" s="75"/>
      <c r="TGQ89" s="75"/>
      <c r="TGR89" s="75"/>
      <c r="TGS89" s="75"/>
      <c r="TGT89" s="75"/>
      <c r="TGU89" s="75"/>
      <c r="TGV89" s="75"/>
      <c r="TGW89" s="75"/>
      <c r="TGX89" s="75"/>
      <c r="TGY89" s="75"/>
      <c r="TGZ89" s="75"/>
      <c r="THA89" s="75"/>
      <c r="THB89" s="75"/>
      <c r="THC89" s="75"/>
      <c r="THD89" s="75"/>
      <c r="THE89" s="75"/>
      <c r="THF89" s="75"/>
      <c r="THG89" s="75"/>
      <c r="THH89" s="75"/>
      <c r="THI89" s="75"/>
      <c r="THJ89" s="75"/>
      <c r="THK89" s="75"/>
      <c r="THL89" s="75"/>
      <c r="THM89" s="75"/>
      <c r="THN89" s="75"/>
      <c r="THO89" s="75"/>
      <c r="THP89" s="75"/>
      <c r="THQ89" s="75"/>
      <c r="THR89" s="75"/>
      <c r="THS89" s="75"/>
      <c r="THT89" s="75"/>
      <c r="THU89" s="75"/>
      <c r="THV89" s="75"/>
      <c r="THW89" s="75"/>
      <c r="THX89" s="75"/>
      <c r="THY89" s="75"/>
      <c r="THZ89" s="75"/>
      <c r="TIA89" s="75"/>
      <c r="TIB89" s="75"/>
      <c r="TIC89" s="75"/>
      <c r="TID89" s="75"/>
      <c r="TIE89" s="75"/>
      <c r="TIF89" s="75"/>
      <c r="TIG89" s="75"/>
      <c r="TIH89" s="75"/>
      <c r="TII89" s="75"/>
      <c r="TIJ89" s="75"/>
      <c r="TIK89" s="75"/>
      <c r="TIL89" s="75"/>
      <c r="TIM89" s="75"/>
      <c r="TIN89" s="75"/>
      <c r="TIO89" s="75"/>
      <c r="TIP89" s="75"/>
      <c r="TIQ89" s="75"/>
      <c r="TIR89" s="75"/>
      <c r="TIS89" s="75"/>
      <c r="TIT89" s="75"/>
      <c r="TIU89" s="75"/>
      <c r="TIV89" s="75"/>
      <c r="TIW89" s="75"/>
      <c r="TIX89" s="75"/>
      <c r="TIY89" s="75"/>
      <c r="TIZ89" s="75"/>
      <c r="TJA89" s="75"/>
      <c r="TJB89" s="75"/>
      <c r="TJC89" s="75"/>
      <c r="TJD89" s="75"/>
      <c r="TJE89" s="75"/>
      <c r="TJF89" s="75"/>
      <c r="TJG89" s="75"/>
      <c r="TJH89" s="75"/>
      <c r="TJI89" s="75"/>
      <c r="TJJ89" s="75"/>
      <c r="TJK89" s="75"/>
      <c r="TJL89" s="75"/>
      <c r="TJM89" s="75"/>
      <c r="TJN89" s="75"/>
      <c r="TJO89" s="75"/>
      <c r="TJP89" s="75"/>
      <c r="TJQ89" s="75"/>
      <c r="TJR89" s="75"/>
      <c r="TJS89" s="75"/>
      <c r="TJT89" s="75"/>
      <c r="TJU89" s="75"/>
      <c r="TJV89" s="75"/>
      <c r="TJW89" s="75"/>
      <c r="TJX89" s="75"/>
      <c r="TJY89" s="75"/>
      <c r="TJZ89" s="75"/>
      <c r="TKA89" s="75"/>
      <c r="TKB89" s="75"/>
      <c r="TKC89" s="75"/>
      <c r="TKD89" s="75"/>
      <c r="TKE89" s="75"/>
      <c r="TKF89" s="75"/>
      <c r="TKG89" s="75"/>
      <c r="TKH89" s="75"/>
      <c r="TKI89" s="75"/>
      <c r="TKJ89" s="75"/>
      <c r="TKK89" s="75"/>
      <c r="TKL89" s="75"/>
      <c r="TKM89" s="75"/>
      <c r="TKN89" s="75"/>
      <c r="TKO89" s="75"/>
      <c r="TKP89" s="75"/>
      <c r="TKQ89" s="75"/>
      <c r="TKR89" s="75"/>
      <c r="TKS89" s="75"/>
      <c r="TKT89" s="75"/>
      <c r="TKU89" s="75"/>
      <c r="TKV89" s="75"/>
      <c r="TKW89" s="75"/>
      <c r="TKX89" s="75"/>
      <c r="TKY89" s="75"/>
      <c r="TKZ89" s="75"/>
      <c r="TLA89" s="75"/>
      <c r="TLB89" s="75"/>
      <c r="TLC89" s="75"/>
      <c r="TLD89" s="75"/>
      <c r="TLE89" s="75"/>
      <c r="TLF89" s="75"/>
      <c r="TLG89" s="75"/>
      <c r="TLH89" s="75"/>
      <c r="TLI89" s="75"/>
      <c r="TLJ89" s="75"/>
      <c r="TLK89" s="75"/>
      <c r="TLL89" s="75"/>
      <c r="TLM89" s="75"/>
      <c r="TLN89" s="75"/>
      <c r="TLO89" s="75"/>
      <c r="TLP89" s="75"/>
      <c r="TLQ89" s="75"/>
      <c r="TLR89" s="75"/>
      <c r="TLS89" s="75"/>
      <c r="TLT89" s="75"/>
      <c r="TLU89" s="75"/>
      <c r="TLV89" s="75"/>
      <c r="TLW89" s="75"/>
      <c r="TLX89" s="75"/>
      <c r="TLY89" s="75"/>
      <c r="TLZ89" s="75"/>
      <c r="TMA89" s="75"/>
      <c r="TMB89" s="75"/>
      <c r="TMC89" s="75"/>
      <c r="TMD89" s="75"/>
      <c r="TME89" s="75"/>
      <c r="TMF89" s="75"/>
      <c r="TMG89" s="75"/>
      <c r="TMH89" s="75"/>
      <c r="TMI89" s="75"/>
      <c r="TMJ89" s="75"/>
      <c r="TMK89" s="75"/>
      <c r="TML89" s="75"/>
      <c r="TMM89" s="75"/>
      <c r="TMN89" s="75"/>
      <c r="TMO89" s="75"/>
      <c r="TMP89" s="75"/>
      <c r="TMQ89" s="75"/>
      <c r="TMR89" s="75"/>
      <c r="TMS89" s="75"/>
      <c r="TMT89" s="75"/>
      <c r="TMU89" s="75"/>
      <c r="TMV89" s="75"/>
      <c r="TMW89" s="75"/>
      <c r="TMX89" s="75"/>
      <c r="TMY89" s="75"/>
      <c r="TMZ89" s="75"/>
      <c r="TNA89" s="75"/>
      <c r="TNB89" s="75"/>
      <c r="TNC89" s="75"/>
      <c r="TND89" s="75"/>
      <c r="TNE89" s="75"/>
      <c r="TNF89" s="75"/>
      <c r="TNG89" s="75"/>
      <c r="TNH89" s="75"/>
      <c r="TNI89" s="75"/>
      <c r="TNJ89" s="75"/>
      <c r="TNK89" s="75"/>
      <c r="TNL89" s="75"/>
      <c r="TNM89" s="75"/>
      <c r="TNN89" s="75"/>
      <c r="TNO89" s="75"/>
      <c r="TNP89" s="75"/>
      <c r="TNQ89" s="75"/>
      <c r="TNR89" s="75"/>
      <c r="TNS89" s="75"/>
      <c r="TNT89" s="75"/>
      <c r="TNU89" s="75"/>
      <c r="TNV89" s="75"/>
      <c r="TNW89" s="75"/>
      <c r="TNX89" s="75"/>
      <c r="TNY89" s="75"/>
      <c r="TNZ89" s="75"/>
      <c r="TOA89" s="75"/>
      <c r="TOB89" s="75"/>
      <c r="TOC89" s="75"/>
      <c r="TOD89" s="75"/>
      <c r="TOE89" s="75"/>
      <c r="TOF89" s="75"/>
      <c r="TOG89" s="75"/>
      <c r="TOH89" s="75"/>
      <c r="TOI89" s="75"/>
      <c r="TOJ89" s="75"/>
      <c r="TOK89" s="75"/>
      <c r="TOL89" s="75"/>
      <c r="TOM89" s="75"/>
      <c r="TON89" s="75"/>
      <c r="TOO89" s="75"/>
      <c r="TOP89" s="75"/>
      <c r="TOQ89" s="75"/>
      <c r="TOR89" s="75"/>
      <c r="TOS89" s="75"/>
      <c r="TOT89" s="75"/>
      <c r="TOU89" s="75"/>
      <c r="TOV89" s="75"/>
      <c r="TOW89" s="75"/>
      <c r="TOX89" s="75"/>
      <c r="TOY89" s="75"/>
      <c r="TOZ89" s="75"/>
      <c r="TPA89" s="75"/>
      <c r="TPB89" s="75"/>
      <c r="TPC89" s="75"/>
      <c r="TPD89" s="75"/>
      <c r="TPE89" s="75"/>
      <c r="TPF89" s="75"/>
      <c r="TPG89" s="75"/>
      <c r="TPH89" s="75"/>
      <c r="TPI89" s="75"/>
      <c r="TPJ89" s="75"/>
      <c r="TPK89" s="75"/>
      <c r="TPL89" s="75"/>
      <c r="TPM89" s="75"/>
      <c r="TPN89" s="75"/>
      <c r="TPO89" s="75"/>
      <c r="TPP89" s="75"/>
      <c r="TPQ89" s="75"/>
      <c r="TPR89" s="75"/>
      <c r="TPS89" s="75"/>
      <c r="TPT89" s="75"/>
      <c r="TPU89" s="75"/>
      <c r="TPV89" s="75"/>
      <c r="TPW89" s="75"/>
      <c r="TPX89" s="75"/>
      <c r="TPY89" s="75"/>
      <c r="TPZ89" s="75"/>
      <c r="TQA89" s="75"/>
      <c r="TQB89" s="75"/>
      <c r="TQC89" s="75"/>
      <c r="TQD89" s="75"/>
      <c r="TQE89" s="75"/>
      <c r="TQF89" s="75"/>
      <c r="TQG89" s="75"/>
      <c r="TQH89" s="75"/>
      <c r="TQI89" s="75"/>
      <c r="TQJ89" s="75"/>
      <c r="TQK89" s="75"/>
      <c r="TQL89" s="75"/>
      <c r="TQM89" s="75"/>
      <c r="TQN89" s="75"/>
      <c r="TQO89" s="75"/>
      <c r="TQP89" s="75"/>
      <c r="TQQ89" s="75"/>
      <c r="TQR89" s="75"/>
      <c r="TQS89" s="75"/>
      <c r="TQT89" s="75"/>
      <c r="TQU89" s="75"/>
      <c r="TQV89" s="75"/>
      <c r="TQW89" s="75"/>
      <c r="TQX89" s="75"/>
      <c r="TQY89" s="75"/>
      <c r="TQZ89" s="75"/>
      <c r="TRA89" s="75"/>
      <c r="TRB89" s="75"/>
      <c r="TRC89" s="75"/>
      <c r="TRD89" s="75"/>
      <c r="TRE89" s="75"/>
      <c r="TRF89" s="75"/>
      <c r="TRG89" s="75"/>
      <c r="TRH89" s="75"/>
      <c r="TRI89" s="75"/>
      <c r="TRJ89" s="75"/>
      <c r="TRK89" s="75"/>
      <c r="TRL89" s="75"/>
      <c r="TRM89" s="75"/>
      <c r="TRN89" s="75"/>
      <c r="TRO89" s="75"/>
      <c r="TRP89" s="75"/>
      <c r="TRQ89" s="75"/>
      <c r="TRR89" s="75"/>
      <c r="TRS89" s="75"/>
      <c r="TRT89" s="75"/>
      <c r="TRU89" s="75"/>
      <c r="TRV89" s="75"/>
      <c r="TRW89" s="75"/>
      <c r="TRX89" s="75"/>
      <c r="TRY89" s="75"/>
      <c r="TRZ89" s="75"/>
      <c r="TSA89" s="75"/>
      <c r="TSB89" s="75"/>
      <c r="TSC89" s="75"/>
      <c r="TSD89" s="75"/>
      <c r="TSE89" s="75"/>
      <c r="TSF89" s="75"/>
      <c r="TSG89" s="75"/>
      <c r="TSH89" s="75"/>
      <c r="TSI89" s="75"/>
      <c r="TSJ89" s="75"/>
      <c r="TSK89" s="75"/>
      <c r="TSL89" s="75"/>
      <c r="TSM89" s="75"/>
      <c r="TSN89" s="75"/>
      <c r="TSO89" s="75"/>
      <c r="TSP89" s="75"/>
      <c r="TSQ89" s="75"/>
      <c r="TSR89" s="75"/>
      <c r="TSS89" s="75"/>
      <c r="TST89" s="75"/>
      <c r="TSU89" s="75"/>
      <c r="TSV89" s="75"/>
      <c r="TSW89" s="75"/>
      <c r="TSX89" s="75"/>
      <c r="TSY89" s="75"/>
      <c r="TSZ89" s="75"/>
      <c r="TTA89" s="75"/>
      <c r="TTB89" s="75"/>
      <c r="TTC89" s="75"/>
      <c r="TTD89" s="75"/>
      <c r="TTE89" s="75"/>
      <c r="TTF89" s="75"/>
      <c r="TTG89" s="75"/>
      <c r="TTH89" s="75"/>
      <c r="TTI89" s="75"/>
      <c r="TTJ89" s="75"/>
      <c r="TTK89" s="75"/>
      <c r="TTL89" s="75"/>
      <c r="TTM89" s="75"/>
      <c r="TTN89" s="75"/>
      <c r="TTO89" s="75"/>
      <c r="TTP89" s="75"/>
      <c r="TTQ89" s="75"/>
      <c r="TTR89" s="75"/>
      <c r="TTS89" s="75"/>
      <c r="TTT89" s="75"/>
      <c r="TTU89" s="75"/>
      <c r="TTV89" s="75"/>
      <c r="TTW89" s="75"/>
      <c r="TTX89" s="75"/>
      <c r="TTY89" s="75"/>
      <c r="TTZ89" s="75"/>
      <c r="TUA89" s="75"/>
      <c r="TUB89" s="75"/>
      <c r="TUC89" s="75"/>
      <c r="TUD89" s="75"/>
      <c r="TUE89" s="75"/>
      <c r="TUF89" s="75"/>
      <c r="TUG89" s="75"/>
      <c r="TUH89" s="75"/>
      <c r="TUI89" s="75"/>
      <c r="TUJ89" s="75"/>
      <c r="TUK89" s="75"/>
      <c r="TUL89" s="75"/>
      <c r="TUM89" s="75"/>
      <c r="TUN89" s="75"/>
      <c r="TUO89" s="75"/>
      <c r="TUP89" s="75"/>
      <c r="TUQ89" s="75"/>
      <c r="TUR89" s="75"/>
      <c r="TUS89" s="75"/>
      <c r="TUT89" s="75"/>
      <c r="TUU89" s="75"/>
      <c r="TUV89" s="75"/>
      <c r="TUW89" s="75"/>
      <c r="TUX89" s="75"/>
      <c r="TUY89" s="75"/>
      <c r="TUZ89" s="75"/>
      <c r="TVA89" s="75"/>
      <c r="TVB89" s="75"/>
      <c r="TVC89" s="75"/>
      <c r="TVD89" s="75"/>
      <c r="TVE89" s="75"/>
      <c r="TVF89" s="75"/>
      <c r="TVG89" s="75"/>
      <c r="TVH89" s="75"/>
      <c r="TVI89" s="75"/>
      <c r="TVJ89" s="75"/>
      <c r="TVK89" s="75"/>
      <c r="TVL89" s="75"/>
      <c r="TVM89" s="75"/>
      <c r="TVN89" s="75"/>
      <c r="TVO89" s="75"/>
      <c r="TVP89" s="75"/>
      <c r="TVQ89" s="75"/>
      <c r="TVR89" s="75"/>
      <c r="TVS89" s="75"/>
      <c r="TVT89" s="75"/>
      <c r="TVU89" s="75"/>
      <c r="TVV89" s="75"/>
      <c r="TVW89" s="75"/>
      <c r="TVX89" s="75"/>
      <c r="TVY89" s="75"/>
      <c r="TVZ89" s="75"/>
      <c r="TWA89" s="75"/>
      <c r="TWB89" s="75"/>
      <c r="TWC89" s="75"/>
      <c r="TWD89" s="75"/>
      <c r="TWE89" s="75"/>
      <c r="TWF89" s="75"/>
      <c r="TWG89" s="75"/>
      <c r="TWH89" s="75"/>
      <c r="TWI89" s="75"/>
      <c r="TWJ89" s="75"/>
      <c r="TWK89" s="75"/>
      <c r="TWL89" s="75"/>
      <c r="TWM89" s="75"/>
      <c r="TWN89" s="75"/>
      <c r="TWO89" s="75"/>
      <c r="TWP89" s="75"/>
      <c r="TWQ89" s="75"/>
      <c r="TWR89" s="75"/>
      <c r="TWS89" s="75"/>
      <c r="TWT89" s="75"/>
      <c r="TWU89" s="75"/>
      <c r="TWV89" s="75"/>
      <c r="TWW89" s="75"/>
      <c r="TWX89" s="75"/>
      <c r="TWY89" s="75"/>
      <c r="TWZ89" s="75"/>
      <c r="TXA89" s="75"/>
      <c r="TXB89" s="75"/>
      <c r="TXC89" s="75"/>
      <c r="TXD89" s="75"/>
      <c r="TXE89" s="75"/>
      <c r="TXF89" s="75"/>
      <c r="TXG89" s="75"/>
      <c r="TXH89" s="75"/>
      <c r="TXI89" s="75"/>
      <c r="TXJ89" s="75"/>
      <c r="TXK89" s="75"/>
      <c r="TXL89" s="75"/>
      <c r="TXM89" s="75"/>
      <c r="TXN89" s="75"/>
      <c r="TXO89" s="75"/>
      <c r="TXP89" s="75"/>
      <c r="TXQ89" s="75"/>
      <c r="TXR89" s="75"/>
      <c r="TXS89" s="75"/>
      <c r="TXT89" s="75"/>
      <c r="TXU89" s="75"/>
      <c r="TXV89" s="75"/>
      <c r="TXW89" s="75"/>
      <c r="TXX89" s="75"/>
      <c r="TXY89" s="75"/>
      <c r="TXZ89" s="75"/>
      <c r="TYA89" s="75"/>
      <c r="TYB89" s="75"/>
      <c r="TYC89" s="75"/>
      <c r="TYD89" s="75"/>
      <c r="TYE89" s="75"/>
      <c r="TYF89" s="75"/>
      <c r="TYG89" s="75"/>
      <c r="TYH89" s="75"/>
      <c r="TYI89" s="75"/>
      <c r="TYJ89" s="75"/>
      <c r="TYK89" s="75"/>
      <c r="TYL89" s="75"/>
      <c r="TYM89" s="75"/>
      <c r="TYN89" s="75"/>
      <c r="TYO89" s="75"/>
      <c r="TYP89" s="75"/>
      <c r="TYQ89" s="75"/>
      <c r="TYR89" s="75"/>
      <c r="TYS89" s="75"/>
      <c r="TYT89" s="75"/>
      <c r="TYU89" s="75"/>
      <c r="TYV89" s="75"/>
      <c r="TYW89" s="75"/>
      <c r="TYX89" s="75"/>
      <c r="TYY89" s="75"/>
      <c r="TYZ89" s="75"/>
      <c r="TZA89" s="75"/>
      <c r="TZB89" s="75"/>
      <c r="TZC89" s="75"/>
      <c r="TZD89" s="75"/>
      <c r="TZE89" s="75"/>
      <c r="TZF89" s="75"/>
      <c r="TZG89" s="75"/>
      <c r="TZH89" s="75"/>
      <c r="TZI89" s="75"/>
      <c r="TZJ89" s="75"/>
      <c r="TZK89" s="75"/>
      <c r="TZL89" s="75"/>
      <c r="TZM89" s="75"/>
      <c r="TZN89" s="75"/>
      <c r="TZO89" s="75"/>
      <c r="TZP89" s="75"/>
      <c r="TZQ89" s="75"/>
      <c r="TZR89" s="75"/>
      <c r="TZS89" s="75"/>
      <c r="TZT89" s="75"/>
      <c r="TZU89" s="75"/>
      <c r="TZV89" s="75"/>
      <c r="TZW89" s="75"/>
      <c r="TZX89" s="75"/>
      <c r="TZY89" s="75"/>
      <c r="TZZ89" s="75"/>
      <c r="UAA89" s="75"/>
      <c r="UAB89" s="75"/>
      <c r="UAC89" s="75"/>
      <c r="UAD89" s="75"/>
      <c r="UAE89" s="75"/>
      <c r="UAF89" s="75"/>
      <c r="UAG89" s="75"/>
      <c r="UAH89" s="75"/>
      <c r="UAI89" s="75"/>
      <c r="UAJ89" s="75"/>
      <c r="UAK89" s="75"/>
      <c r="UAL89" s="75"/>
      <c r="UAM89" s="75"/>
      <c r="UAN89" s="75"/>
      <c r="UAO89" s="75"/>
      <c r="UAP89" s="75"/>
      <c r="UAQ89" s="75"/>
      <c r="UAR89" s="75"/>
      <c r="UAS89" s="75"/>
      <c r="UAT89" s="75"/>
      <c r="UAU89" s="75"/>
      <c r="UAV89" s="75"/>
      <c r="UAW89" s="75"/>
      <c r="UAX89" s="75"/>
      <c r="UAY89" s="75"/>
      <c r="UAZ89" s="75"/>
      <c r="UBA89" s="75"/>
      <c r="UBB89" s="75"/>
      <c r="UBC89" s="75"/>
      <c r="UBD89" s="75"/>
      <c r="UBE89" s="75"/>
      <c r="UBF89" s="75"/>
      <c r="UBG89" s="75"/>
      <c r="UBH89" s="75"/>
      <c r="UBI89" s="75"/>
      <c r="UBJ89" s="75"/>
      <c r="UBK89" s="75"/>
      <c r="UBL89" s="75"/>
      <c r="UBM89" s="75"/>
      <c r="UBN89" s="75"/>
      <c r="UBO89" s="75"/>
      <c r="UBP89" s="75"/>
      <c r="UBQ89" s="75"/>
      <c r="UBR89" s="75"/>
      <c r="UBS89" s="75"/>
      <c r="UBT89" s="75"/>
      <c r="UBU89" s="75"/>
      <c r="UBV89" s="75"/>
      <c r="UBW89" s="75"/>
      <c r="UBX89" s="75"/>
      <c r="UBY89" s="75"/>
      <c r="UBZ89" s="75"/>
      <c r="UCA89" s="75"/>
      <c r="UCB89" s="75"/>
      <c r="UCC89" s="75"/>
      <c r="UCD89" s="75"/>
      <c r="UCE89" s="75"/>
      <c r="UCF89" s="75"/>
      <c r="UCG89" s="75"/>
      <c r="UCH89" s="75"/>
      <c r="UCI89" s="75"/>
      <c r="UCJ89" s="75"/>
      <c r="UCK89" s="75"/>
      <c r="UCL89" s="75"/>
      <c r="UCM89" s="75"/>
      <c r="UCN89" s="75"/>
      <c r="UCO89" s="75"/>
      <c r="UCP89" s="75"/>
      <c r="UCQ89" s="75"/>
      <c r="UCR89" s="75"/>
      <c r="UCS89" s="75"/>
      <c r="UCT89" s="75"/>
      <c r="UCU89" s="75"/>
      <c r="UCV89" s="75"/>
      <c r="UCW89" s="75"/>
      <c r="UCX89" s="75"/>
      <c r="UCY89" s="75"/>
      <c r="UCZ89" s="75"/>
      <c r="UDA89" s="75"/>
      <c r="UDB89" s="75"/>
      <c r="UDC89" s="75"/>
      <c r="UDD89" s="75"/>
      <c r="UDE89" s="75"/>
      <c r="UDF89" s="75"/>
      <c r="UDG89" s="75"/>
      <c r="UDH89" s="75"/>
      <c r="UDI89" s="75"/>
      <c r="UDJ89" s="75"/>
      <c r="UDK89" s="75"/>
      <c r="UDL89" s="75"/>
      <c r="UDM89" s="75"/>
      <c r="UDN89" s="75"/>
      <c r="UDO89" s="75"/>
      <c r="UDP89" s="75"/>
      <c r="UDQ89" s="75"/>
      <c r="UDR89" s="75"/>
      <c r="UDS89" s="75"/>
      <c r="UDT89" s="75"/>
      <c r="UDU89" s="75"/>
      <c r="UDV89" s="75"/>
      <c r="UDW89" s="75"/>
      <c r="UDX89" s="75"/>
      <c r="UDY89" s="75"/>
      <c r="UDZ89" s="75"/>
      <c r="UEA89" s="75"/>
      <c r="UEB89" s="75"/>
      <c r="UEC89" s="75"/>
      <c r="UED89" s="75"/>
      <c r="UEE89" s="75"/>
      <c r="UEF89" s="75"/>
      <c r="UEG89" s="75"/>
      <c r="UEH89" s="75"/>
      <c r="UEI89" s="75"/>
      <c r="UEJ89" s="75"/>
      <c r="UEK89" s="75"/>
      <c r="UEL89" s="75"/>
      <c r="UEM89" s="75"/>
      <c r="UEN89" s="75"/>
      <c r="UEO89" s="75"/>
      <c r="UEP89" s="75"/>
      <c r="UEQ89" s="75"/>
      <c r="UER89" s="75"/>
      <c r="UES89" s="75"/>
      <c r="UET89" s="75"/>
      <c r="UEU89" s="75"/>
      <c r="UEV89" s="75"/>
      <c r="UEW89" s="75"/>
      <c r="UEX89" s="75"/>
      <c r="UEY89" s="75"/>
      <c r="UEZ89" s="75"/>
      <c r="UFA89" s="75"/>
      <c r="UFB89" s="75"/>
      <c r="UFC89" s="75"/>
      <c r="UFD89" s="75"/>
      <c r="UFE89" s="75"/>
      <c r="UFF89" s="75"/>
      <c r="UFG89" s="75"/>
      <c r="UFH89" s="75"/>
      <c r="UFI89" s="75"/>
      <c r="UFJ89" s="75"/>
      <c r="UFK89" s="75"/>
      <c r="UFL89" s="75"/>
      <c r="UFM89" s="75"/>
      <c r="UFN89" s="75"/>
      <c r="UFO89" s="75"/>
      <c r="UFP89" s="75"/>
      <c r="UFQ89" s="75"/>
      <c r="UFR89" s="75"/>
      <c r="UFS89" s="75"/>
      <c r="UFT89" s="75"/>
      <c r="UFU89" s="75"/>
      <c r="UFV89" s="75"/>
      <c r="UFW89" s="75"/>
      <c r="UFX89" s="75"/>
      <c r="UFY89" s="75"/>
      <c r="UFZ89" s="75"/>
      <c r="UGA89" s="75"/>
      <c r="UGB89" s="75"/>
      <c r="UGC89" s="75"/>
      <c r="UGD89" s="75"/>
      <c r="UGE89" s="75"/>
      <c r="UGF89" s="75"/>
      <c r="UGG89" s="75"/>
      <c r="UGH89" s="75"/>
      <c r="UGI89" s="75"/>
      <c r="UGJ89" s="75"/>
      <c r="UGK89" s="75"/>
      <c r="UGL89" s="75"/>
      <c r="UGM89" s="75"/>
      <c r="UGN89" s="75"/>
      <c r="UGO89" s="75"/>
      <c r="UGP89" s="75"/>
      <c r="UGQ89" s="75"/>
      <c r="UGR89" s="75"/>
      <c r="UGS89" s="75"/>
      <c r="UGT89" s="75"/>
      <c r="UGU89" s="75"/>
      <c r="UGV89" s="75"/>
      <c r="UGW89" s="75"/>
      <c r="UGX89" s="75"/>
      <c r="UGY89" s="75"/>
      <c r="UGZ89" s="75"/>
      <c r="UHA89" s="75"/>
      <c r="UHB89" s="75"/>
      <c r="UHC89" s="75"/>
      <c r="UHD89" s="75"/>
      <c r="UHE89" s="75"/>
      <c r="UHF89" s="75"/>
      <c r="UHG89" s="75"/>
      <c r="UHH89" s="75"/>
      <c r="UHI89" s="75"/>
      <c r="UHJ89" s="75"/>
      <c r="UHK89" s="75"/>
      <c r="UHL89" s="75"/>
      <c r="UHM89" s="75"/>
      <c r="UHN89" s="75"/>
      <c r="UHO89" s="75"/>
      <c r="UHP89" s="75"/>
      <c r="UHQ89" s="75"/>
      <c r="UHR89" s="75"/>
      <c r="UHS89" s="75"/>
      <c r="UHT89" s="75"/>
      <c r="UHU89" s="75"/>
      <c r="UHV89" s="75"/>
      <c r="UHW89" s="75"/>
      <c r="UHX89" s="75"/>
      <c r="UHY89" s="75"/>
      <c r="UHZ89" s="75"/>
      <c r="UIA89" s="75"/>
      <c r="UIB89" s="75"/>
      <c r="UIC89" s="75"/>
      <c r="UID89" s="75"/>
      <c r="UIE89" s="75"/>
      <c r="UIF89" s="75"/>
      <c r="UIG89" s="75"/>
      <c r="UIH89" s="75"/>
      <c r="UII89" s="75"/>
      <c r="UIJ89" s="75"/>
      <c r="UIK89" s="75"/>
      <c r="UIL89" s="75"/>
      <c r="UIM89" s="75"/>
      <c r="UIN89" s="75"/>
      <c r="UIO89" s="75"/>
      <c r="UIP89" s="75"/>
      <c r="UIQ89" s="75"/>
      <c r="UIR89" s="75"/>
      <c r="UIS89" s="75"/>
      <c r="UIT89" s="75"/>
      <c r="UIU89" s="75"/>
      <c r="UIV89" s="75"/>
      <c r="UIW89" s="75"/>
      <c r="UIX89" s="75"/>
      <c r="UIY89" s="75"/>
      <c r="UIZ89" s="75"/>
      <c r="UJA89" s="75"/>
      <c r="UJB89" s="75"/>
      <c r="UJC89" s="75"/>
      <c r="UJD89" s="75"/>
      <c r="UJE89" s="75"/>
      <c r="UJF89" s="75"/>
      <c r="UJG89" s="75"/>
      <c r="UJH89" s="75"/>
      <c r="UJI89" s="75"/>
      <c r="UJJ89" s="75"/>
      <c r="UJK89" s="75"/>
      <c r="UJL89" s="75"/>
      <c r="UJM89" s="75"/>
      <c r="UJN89" s="75"/>
      <c r="UJO89" s="75"/>
      <c r="UJP89" s="75"/>
      <c r="UJQ89" s="75"/>
      <c r="UJR89" s="75"/>
      <c r="UJS89" s="75"/>
      <c r="UJT89" s="75"/>
      <c r="UJU89" s="75"/>
      <c r="UJV89" s="75"/>
      <c r="UJW89" s="75"/>
      <c r="UJX89" s="75"/>
      <c r="UJY89" s="75"/>
      <c r="UJZ89" s="75"/>
      <c r="UKA89" s="75"/>
      <c r="UKB89" s="75"/>
      <c r="UKC89" s="75"/>
      <c r="UKD89" s="75"/>
      <c r="UKE89" s="75"/>
      <c r="UKF89" s="75"/>
      <c r="UKG89" s="75"/>
      <c r="UKH89" s="75"/>
      <c r="UKI89" s="75"/>
      <c r="UKJ89" s="75"/>
      <c r="UKK89" s="75"/>
      <c r="UKL89" s="75"/>
      <c r="UKM89" s="75"/>
      <c r="UKN89" s="75"/>
      <c r="UKO89" s="75"/>
      <c r="UKP89" s="75"/>
      <c r="UKQ89" s="75"/>
      <c r="UKR89" s="75"/>
      <c r="UKS89" s="75"/>
      <c r="UKT89" s="75"/>
      <c r="UKU89" s="75"/>
      <c r="UKV89" s="75"/>
      <c r="UKW89" s="75"/>
      <c r="UKX89" s="75"/>
      <c r="UKY89" s="75"/>
      <c r="UKZ89" s="75"/>
      <c r="ULA89" s="75"/>
      <c r="ULB89" s="75"/>
      <c r="ULC89" s="75"/>
      <c r="ULD89" s="75"/>
      <c r="ULE89" s="75"/>
      <c r="ULF89" s="75"/>
      <c r="ULG89" s="75"/>
      <c r="ULH89" s="75"/>
      <c r="ULI89" s="75"/>
      <c r="ULJ89" s="75"/>
      <c r="ULK89" s="75"/>
      <c r="ULL89" s="75"/>
      <c r="ULM89" s="75"/>
      <c r="ULN89" s="75"/>
      <c r="ULO89" s="75"/>
      <c r="ULP89" s="75"/>
      <c r="ULQ89" s="75"/>
      <c r="ULR89" s="75"/>
      <c r="ULS89" s="75"/>
      <c r="ULT89" s="75"/>
      <c r="ULU89" s="75"/>
      <c r="ULV89" s="75"/>
      <c r="ULW89" s="75"/>
      <c r="ULX89" s="75"/>
      <c r="ULY89" s="75"/>
      <c r="ULZ89" s="75"/>
      <c r="UMA89" s="75"/>
      <c r="UMB89" s="75"/>
      <c r="UMC89" s="75"/>
      <c r="UMD89" s="75"/>
      <c r="UME89" s="75"/>
      <c r="UMF89" s="75"/>
      <c r="UMG89" s="75"/>
      <c r="UMH89" s="75"/>
      <c r="UMI89" s="75"/>
      <c r="UMJ89" s="75"/>
      <c r="UMK89" s="75"/>
      <c r="UML89" s="75"/>
      <c r="UMM89" s="75"/>
      <c r="UMN89" s="75"/>
      <c r="UMO89" s="75"/>
      <c r="UMP89" s="75"/>
      <c r="UMQ89" s="75"/>
      <c r="UMR89" s="75"/>
      <c r="UMS89" s="75"/>
      <c r="UMT89" s="75"/>
      <c r="UMU89" s="75"/>
      <c r="UMV89" s="75"/>
      <c r="UMW89" s="75"/>
      <c r="UMX89" s="75"/>
      <c r="UMY89" s="75"/>
      <c r="UMZ89" s="75"/>
      <c r="UNA89" s="75"/>
      <c r="UNB89" s="75"/>
      <c r="UNC89" s="75"/>
      <c r="UND89" s="75"/>
      <c r="UNE89" s="75"/>
      <c r="UNF89" s="75"/>
      <c r="UNG89" s="75"/>
      <c r="UNH89" s="75"/>
      <c r="UNI89" s="75"/>
      <c r="UNJ89" s="75"/>
      <c r="UNK89" s="75"/>
      <c r="UNL89" s="75"/>
      <c r="UNM89" s="75"/>
      <c r="UNN89" s="75"/>
      <c r="UNO89" s="75"/>
      <c r="UNP89" s="75"/>
      <c r="UNQ89" s="75"/>
      <c r="UNR89" s="75"/>
      <c r="UNS89" s="75"/>
      <c r="UNT89" s="75"/>
      <c r="UNU89" s="75"/>
      <c r="UNV89" s="75"/>
      <c r="UNW89" s="75"/>
      <c r="UNX89" s="75"/>
      <c r="UNY89" s="75"/>
      <c r="UNZ89" s="75"/>
      <c r="UOA89" s="75"/>
      <c r="UOB89" s="75"/>
      <c r="UOC89" s="75"/>
      <c r="UOD89" s="75"/>
      <c r="UOE89" s="75"/>
      <c r="UOF89" s="75"/>
      <c r="UOG89" s="75"/>
      <c r="UOH89" s="75"/>
      <c r="UOI89" s="75"/>
      <c r="UOJ89" s="75"/>
      <c r="UOK89" s="75"/>
      <c r="UOL89" s="75"/>
      <c r="UOM89" s="75"/>
      <c r="UON89" s="75"/>
      <c r="UOO89" s="75"/>
      <c r="UOP89" s="75"/>
      <c r="UOQ89" s="75"/>
      <c r="UOR89" s="75"/>
      <c r="UOS89" s="75"/>
      <c r="UOT89" s="75"/>
      <c r="UOU89" s="75"/>
      <c r="UOV89" s="75"/>
      <c r="UOW89" s="75"/>
      <c r="UOX89" s="75"/>
      <c r="UOY89" s="75"/>
      <c r="UOZ89" s="75"/>
      <c r="UPA89" s="75"/>
      <c r="UPB89" s="75"/>
      <c r="UPC89" s="75"/>
      <c r="UPD89" s="75"/>
      <c r="UPE89" s="75"/>
      <c r="UPF89" s="75"/>
      <c r="UPG89" s="75"/>
      <c r="UPH89" s="75"/>
      <c r="UPI89" s="75"/>
      <c r="UPJ89" s="75"/>
      <c r="UPK89" s="75"/>
      <c r="UPL89" s="75"/>
      <c r="UPM89" s="75"/>
      <c r="UPN89" s="75"/>
      <c r="UPO89" s="75"/>
      <c r="UPP89" s="75"/>
      <c r="UPQ89" s="75"/>
      <c r="UPR89" s="75"/>
      <c r="UPS89" s="75"/>
      <c r="UPT89" s="75"/>
      <c r="UPU89" s="75"/>
      <c r="UPV89" s="75"/>
      <c r="UPW89" s="75"/>
      <c r="UPX89" s="75"/>
      <c r="UPY89" s="75"/>
      <c r="UPZ89" s="75"/>
      <c r="UQA89" s="75"/>
      <c r="UQB89" s="75"/>
      <c r="UQC89" s="75"/>
      <c r="UQD89" s="75"/>
      <c r="UQE89" s="75"/>
      <c r="UQF89" s="75"/>
      <c r="UQG89" s="75"/>
      <c r="UQH89" s="75"/>
      <c r="UQI89" s="75"/>
      <c r="UQJ89" s="75"/>
      <c r="UQK89" s="75"/>
      <c r="UQL89" s="75"/>
      <c r="UQM89" s="75"/>
      <c r="UQN89" s="75"/>
      <c r="UQO89" s="75"/>
      <c r="UQP89" s="75"/>
      <c r="UQQ89" s="75"/>
      <c r="UQR89" s="75"/>
      <c r="UQS89" s="75"/>
      <c r="UQT89" s="75"/>
      <c r="UQU89" s="75"/>
      <c r="UQV89" s="75"/>
      <c r="UQW89" s="75"/>
      <c r="UQX89" s="75"/>
      <c r="UQY89" s="75"/>
      <c r="UQZ89" s="75"/>
      <c r="URA89" s="75"/>
      <c r="URB89" s="75"/>
      <c r="URC89" s="75"/>
      <c r="URD89" s="75"/>
      <c r="URE89" s="75"/>
      <c r="URF89" s="75"/>
      <c r="URG89" s="75"/>
      <c r="URH89" s="75"/>
      <c r="URI89" s="75"/>
      <c r="URJ89" s="75"/>
      <c r="URK89" s="75"/>
      <c r="URL89" s="75"/>
      <c r="URM89" s="75"/>
      <c r="URN89" s="75"/>
      <c r="URO89" s="75"/>
      <c r="URP89" s="75"/>
      <c r="URQ89" s="75"/>
      <c r="URR89" s="75"/>
      <c r="URS89" s="75"/>
      <c r="URT89" s="75"/>
      <c r="URU89" s="75"/>
      <c r="URV89" s="75"/>
      <c r="URW89" s="75"/>
      <c r="URX89" s="75"/>
      <c r="URY89" s="75"/>
      <c r="URZ89" s="75"/>
      <c r="USA89" s="75"/>
      <c r="USB89" s="75"/>
      <c r="USC89" s="75"/>
      <c r="USD89" s="75"/>
      <c r="USE89" s="75"/>
      <c r="USF89" s="75"/>
      <c r="USG89" s="75"/>
      <c r="USH89" s="75"/>
      <c r="USI89" s="75"/>
      <c r="USJ89" s="75"/>
      <c r="USK89" s="75"/>
      <c r="USL89" s="75"/>
      <c r="USM89" s="75"/>
      <c r="USN89" s="75"/>
      <c r="USO89" s="75"/>
      <c r="USP89" s="75"/>
      <c r="USQ89" s="75"/>
      <c r="USR89" s="75"/>
      <c r="USS89" s="75"/>
      <c r="UST89" s="75"/>
      <c r="USU89" s="75"/>
      <c r="USV89" s="75"/>
      <c r="USW89" s="75"/>
      <c r="USX89" s="75"/>
      <c r="USY89" s="75"/>
      <c r="USZ89" s="75"/>
      <c r="UTA89" s="75"/>
      <c r="UTB89" s="75"/>
      <c r="UTC89" s="75"/>
      <c r="UTD89" s="75"/>
      <c r="UTE89" s="75"/>
      <c r="UTF89" s="75"/>
      <c r="UTG89" s="75"/>
      <c r="UTH89" s="75"/>
      <c r="UTI89" s="75"/>
      <c r="UTJ89" s="75"/>
      <c r="UTK89" s="75"/>
      <c r="UTL89" s="75"/>
      <c r="UTM89" s="75"/>
      <c r="UTN89" s="75"/>
      <c r="UTO89" s="75"/>
      <c r="UTP89" s="75"/>
      <c r="UTQ89" s="75"/>
      <c r="UTR89" s="75"/>
      <c r="UTS89" s="75"/>
      <c r="UTT89" s="75"/>
      <c r="UTU89" s="75"/>
      <c r="UTV89" s="75"/>
      <c r="UTW89" s="75"/>
      <c r="UTX89" s="75"/>
      <c r="UTY89" s="75"/>
      <c r="UTZ89" s="75"/>
      <c r="UUA89" s="75"/>
      <c r="UUB89" s="75"/>
      <c r="UUC89" s="75"/>
      <c r="UUD89" s="75"/>
      <c r="UUE89" s="75"/>
      <c r="UUF89" s="75"/>
      <c r="UUG89" s="75"/>
      <c r="UUH89" s="75"/>
      <c r="UUI89" s="75"/>
      <c r="UUJ89" s="75"/>
      <c r="UUK89" s="75"/>
      <c r="UUL89" s="75"/>
      <c r="UUM89" s="75"/>
      <c r="UUN89" s="75"/>
      <c r="UUO89" s="75"/>
      <c r="UUP89" s="75"/>
      <c r="UUQ89" s="75"/>
      <c r="UUR89" s="75"/>
      <c r="UUS89" s="75"/>
      <c r="UUT89" s="75"/>
      <c r="UUU89" s="75"/>
      <c r="UUV89" s="75"/>
      <c r="UUW89" s="75"/>
      <c r="UUX89" s="75"/>
      <c r="UUY89" s="75"/>
      <c r="UUZ89" s="75"/>
      <c r="UVA89" s="75"/>
      <c r="UVB89" s="75"/>
      <c r="UVC89" s="75"/>
      <c r="UVD89" s="75"/>
      <c r="UVE89" s="75"/>
      <c r="UVF89" s="75"/>
      <c r="UVG89" s="75"/>
      <c r="UVH89" s="75"/>
      <c r="UVI89" s="75"/>
      <c r="UVJ89" s="75"/>
      <c r="UVK89" s="75"/>
      <c r="UVL89" s="75"/>
      <c r="UVM89" s="75"/>
      <c r="UVN89" s="75"/>
      <c r="UVO89" s="75"/>
      <c r="UVP89" s="75"/>
      <c r="UVQ89" s="75"/>
      <c r="UVR89" s="75"/>
      <c r="UVS89" s="75"/>
      <c r="UVT89" s="75"/>
      <c r="UVU89" s="75"/>
      <c r="UVV89" s="75"/>
      <c r="UVW89" s="75"/>
      <c r="UVX89" s="75"/>
      <c r="UVY89" s="75"/>
      <c r="UVZ89" s="75"/>
      <c r="UWA89" s="75"/>
      <c r="UWB89" s="75"/>
      <c r="UWC89" s="75"/>
      <c r="UWD89" s="75"/>
      <c r="UWE89" s="75"/>
      <c r="UWF89" s="75"/>
      <c r="UWG89" s="75"/>
      <c r="UWH89" s="75"/>
      <c r="UWI89" s="75"/>
      <c r="UWJ89" s="75"/>
      <c r="UWK89" s="75"/>
      <c r="UWL89" s="75"/>
      <c r="UWM89" s="75"/>
      <c r="UWN89" s="75"/>
      <c r="UWO89" s="75"/>
      <c r="UWP89" s="75"/>
      <c r="UWQ89" s="75"/>
      <c r="UWR89" s="75"/>
      <c r="UWS89" s="75"/>
      <c r="UWT89" s="75"/>
      <c r="UWU89" s="75"/>
      <c r="UWV89" s="75"/>
      <c r="UWW89" s="75"/>
      <c r="UWX89" s="75"/>
      <c r="UWY89" s="75"/>
      <c r="UWZ89" s="75"/>
      <c r="UXA89" s="75"/>
      <c r="UXB89" s="75"/>
      <c r="UXC89" s="75"/>
      <c r="UXD89" s="75"/>
      <c r="UXE89" s="75"/>
      <c r="UXF89" s="75"/>
      <c r="UXG89" s="75"/>
      <c r="UXH89" s="75"/>
      <c r="UXI89" s="75"/>
      <c r="UXJ89" s="75"/>
      <c r="UXK89" s="75"/>
      <c r="UXL89" s="75"/>
      <c r="UXM89" s="75"/>
      <c r="UXN89" s="75"/>
      <c r="UXO89" s="75"/>
      <c r="UXP89" s="75"/>
      <c r="UXQ89" s="75"/>
      <c r="UXR89" s="75"/>
      <c r="UXS89" s="75"/>
      <c r="UXT89" s="75"/>
      <c r="UXU89" s="75"/>
      <c r="UXV89" s="75"/>
      <c r="UXW89" s="75"/>
      <c r="UXX89" s="75"/>
      <c r="UXY89" s="75"/>
      <c r="UXZ89" s="75"/>
      <c r="UYA89" s="75"/>
      <c r="UYB89" s="75"/>
      <c r="UYC89" s="75"/>
      <c r="UYD89" s="75"/>
      <c r="UYE89" s="75"/>
      <c r="UYF89" s="75"/>
      <c r="UYG89" s="75"/>
      <c r="UYH89" s="75"/>
      <c r="UYI89" s="75"/>
      <c r="UYJ89" s="75"/>
      <c r="UYK89" s="75"/>
      <c r="UYL89" s="75"/>
      <c r="UYM89" s="75"/>
      <c r="UYN89" s="75"/>
      <c r="UYO89" s="75"/>
      <c r="UYP89" s="75"/>
      <c r="UYQ89" s="75"/>
      <c r="UYR89" s="75"/>
      <c r="UYS89" s="75"/>
      <c r="UYT89" s="75"/>
      <c r="UYU89" s="75"/>
      <c r="UYV89" s="75"/>
      <c r="UYW89" s="75"/>
      <c r="UYX89" s="75"/>
      <c r="UYY89" s="75"/>
      <c r="UYZ89" s="75"/>
      <c r="UZA89" s="75"/>
      <c r="UZB89" s="75"/>
      <c r="UZC89" s="75"/>
      <c r="UZD89" s="75"/>
      <c r="UZE89" s="75"/>
      <c r="UZF89" s="75"/>
      <c r="UZG89" s="75"/>
      <c r="UZH89" s="75"/>
      <c r="UZI89" s="75"/>
      <c r="UZJ89" s="75"/>
      <c r="UZK89" s="75"/>
      <c r="UZL89" s="75"/>
      <c r="UZM89" s="75"/>
      <c r="UZN89" s="75"/>
      <c r="UZO89" s="75"/>
      <c r="UZP89" s="75"/>
      <c r="UZQ89" s="75"/>
      <c r="UZR89" s="75"/>
      <c r="UZS89" s="75"/>
      <c r="UZT89" s="75"/>
      <c r="UZU89" s="75"/>
      <c r="UZV89" s="75"/>
      <c r="UZW89" s="75"/>
      <c r="UZX89" s="75"/>
      <c r="UZY89" s="75"/>
      <c r="UZZ89" s="75"/>
      <c r="VAA89" s="75"/>
      <c r="VAB89" s="75"/>
      <c r="VAC89" s="75"/>
      <c r="VAD89" s="75"/>
      <c r="VAE89" s="75"/>
      <c r="VAF89" s="75"/>
      <c r="VAG89" s="75"/>
      <c r="VAH89" s="75"/>
      <c r="VAI89" s="75"/>
      <c r="VAJ89" s="75"/>
      <c r="VAK89" s="75"/>
      <c r="VAL89" s="75"/>
      <c r="VAM89" s="75"/>
      <c r="VAN89" s="75"/>
      <c r="VAO89" s="75"/>
      <c r="VAP89" s="75"/>
      <c r="VAQ89" s="75"/>
      <c r="VAR89" s="75"/>
      <c r="VAS89" s="75"/>
      <c r="VAT89" s="75"/>
      <c r="VAU89" s="75"/>
      <c r="VAV89" s="75"/>
      <c r="VAW89" s="75"/>
      <c r="VAX89" s="75"/>
      <c r="VAY89" s="75"/>
      <c r="VAZ89" s="75"/>
      <c r="VBA89" s="75"/>
      <c r="VBB89" s="75"/>
      <c r="VBC89" s="75"/>
      <c r="VBD89" s="75"/>
      <c r="VBE89" s="75"/>
      <c r="VBF89" s="75"/>
      <c r="VBG89" s="75"/>
      <c r="VBH89" s="75"/>
      <c r="VBI89" s="75"/>
      <c r="VBJ89" s="75"/>
      <c r="VBK89" s="75"/>
      <c r="VBL89" s="75"/>
      <c r="VBM89" s="75"/>
      <c r="VBN89" s="75"/>
      <c r="VBO89" s="75"/>
      <c r="VBP89" s="75"/>
      <c r="VBQ89" s="75"/>
      <c r="VBR89" s="75"/>
      <c r="VBS89" s="75"/>
      <c r="VBT89" s="75"/>
      <c r="VBU89" s="75"/>
      <c r="VBV89" s="75"/>
      <c r="VBW89" s="75"/>
      <c r="VBX89" s="75"/>
      <c r="VBY89" s="75"/>
      <c r="VBZ89" s="75"/>
      <c r="VCA89" s="75"/>
      <c r="VCB89" s="75"/>
      <c r="VCC89" s="75"/>
      <c r="VCD89" s="75"/>
      <c r="VCE89" s="75"/>
      <c r="VCF89" s="75"/>
      <c r="VCG89" s="75"/>
      <c r="VCH89" s="75"/>
      <c r="VCI89" s="75"/>
      <c r="VCJ89" s="75"/>
      <c r="VCK89" s="75"/>
      <c r="VCL89" s="75"/>
      <c r="VCM89" s="75"/>
      <c r="VCN89" s="75"/>
      <c r="VCO89" s="75"/>
      <c r="VCP89" s="75"/>
      <c r="VCQ89" s="75"/>
      <c r="VCR89" s="75"/>
      <c r="VCS89" s="75"/>
      <c r="VCT89" s="75"/>
      <c r="VCU89" s="75"/>
      <c r="VCV89" s="75"/>
      <c r="VCW89" s="75"/>
      <c r="VCX89" s="75"/>
      <c r="VCY89" s="75"/>
      <c r="VCZ89" s="75"/>
      <c r="VDA89" s="75"/>
      <c r="VDB89" s="75"/>
      <c r="VDC89" s="75"/>
      <c r="VDD89" s="75"/>
      <c r="VDE89" s="75"/>
      <c r="VDF89" s="75"/>
      <c r="VDG89" s="75"/>
      <c r="VDH89" s="75"/>
      <c r="VDI89" s="75"/>
      <c r="VDJ89" s="75"/>
      <c r="VDK89" s="75"/>
      <c r="VDL89" s="75"/>
      <c r="VDM89" s="75"/>
      <c r="VDN89" s="75"/>
      <c r="VDO89" s="75"/>
      <c r="VDP89" s="75"/>
      <c r="VDQ89" s="75"/>
      <c r="VDR89" s="75"/>
      <c r="VDS89" s="75"/>
      <c r="VDT89" s="75"/>
      <c r="VDU89" s="75"/>
      <c r="VDV89" s="75"/>
      <c r="VDW89" s="75"/>
      <c r="VDX89" s="75"/>
      <c r="VDY89" s="75"/>
      <c r="VDZ89" s="75"/>
      <c r="VEA89" s="75"/>
      <c r="VEB89" s="75"/>
      <c r="VEC89" s="75"/>
      <c r="VED89" s="75"/>
      <c r="VEE89" s="75"/>
      <c r="VEF89" s="75"/>
      <c r="VEG89" s="75"/>
      <c r="VEH89" s="75"/>
      <c r="VEI89" s="75"/>
      <c r="VEJ89" s="75"/>
      <c r="VEK89" s="75"/>
      <c r="VEL89" s="75"/>
      <c r="VEM89" s="75"/>
      <c r="VEN89" s="75"/>
      <c r="VEO89" s="75"/>
      <c r="VEP89" s="75"/>
      <c r="VEQ89" s="75"/>
      <c r="VER89" s="75"/>
      <c r="VES89" s="75"/>
      <c r="VET89" s="75"/>
      <c r="VEU89" s="75"/>
      <c r="VEV89" s="75"/>
      <c r="VEW89" s="75"/>
      <c r="VEX89" s="75"/>
      <c r="VEY89" s="75"/>
      <c r="VEZ89" s="75"/>
      <c r="VFA89" s="75"/>
      <c r="VFB89" s="75"/>
      <c r="VFC89" s="75"/>
      <c r="VFD89" s="75"/>
      <c r="VFE89" s="75"/>
      <c r="VFF89" s="75"/>
      <c r="VFG89" s="75"/>
      <c r="VFH89" s="75"/>
      <c r="VFI89" s="75"/>
      <c r="VFJ89" s="75"/>
      <c r="VFK89" s="75"/>
      <c r="VFL89" s="75"/>
      <c r="VFM89" s="75"/>
      <c r="VFN89" s="75"/>
      <c r="VFO89" s="75"/>
      <c r="VFP89" s="75"/>
      <c r="VFQ89" s="75"/>
      <c r="VFR89" s="75"/>
      <c r="VFS89" s="75"/>
      <c r="VFT89" s="75"/>
      <c r="VFU89" s="75"/>
      <c r="VFV89" s="75"/>
      <c r="VFW89" s="75"/>
      <c r="VFX89" s="75"/>
      <c r="VFY89" s="75"/>
      <c r="VFZ89" s="75"/>
      <c r="VGA89" s="75"/>
      <c r="VGB89" s="75"/>
      <c r="VGC89" s="75"/>
      <c r="VGD89" s="75"/>
      <c r="VGE89" s="75"/>
      <c r="VGF89" s="75"/>
      <c r="VGG89" s="75"/>
      <c r="VGH89" s="75"/>
      <c r="VGI89" s="75"/>
      <c r="VGJ89" s="75"/>
      <c r="VGK89" s="75"/>
      <c r="VGL89" s="75"/>
      <c r="VGM89" s="75"/>
      <c r="VGN89" s="75"/>
      <c r="VGO89" s="75"/>
      <c r="VGP89" s="75"/>
      <c r="VGQ89" s="75"/>
      <c r="VGR89" s="75"/>
      <c r="VGS89" s="75"/>
      <c r="VGT89" s="75"/>
      <c r="VGU89" s="75"/>
      <c r="VGV89" s="75"/>
      <c r="VGW89" s="75"/>
      <c r="VGX89" s="75"/>
      <c r="VGY89" s="75"/>
      <c r="VGZ89" s="75"/>
      <c r="VHA89" s="75"/>
      <c r="VHB89" s="75"/>
      <c r="VHC89" s="75"/>
      <c r="VHD89" s="75"/>
      <c r="VHE89" s="75"/>
      <c r="VHF89" s="75"/>
      <c r="VHG89" s="75"/>
      <c r="VHH89" s="75"/>
      <c r="VHI89" s="75"/>
      <c r="VHJ89" s="75"/>
      <c r="VHK89" s="75"/>
      <c r="VHL89" s="75"/>
      <c r="VHM89" s="75"/>
      <c r="VHN89" s="75"/>
      <c r="VHO89" s="75"/>
      <c r="VHP89" s="75"/>
      <c r="VHQ89" s="75"/>
      <c r="VHR89" s="75"/>
      <c r="VHS89" s="75"/>
      <c r="VHT89" s="75"/>
      <c r="VHU89" s="75"/>
      <c r="VHV89" s="75"/>
      <c r="VHW89" s="75"/>
      <c r="VHX89" s="75"/>
      <c r="VHY89" s="75"/>
      <c r="VHZ89" s="75"/>
      <c r="VIA89" s="75"/>
      <c r="VIB89" s="75"/>
      <c r="VIC89" s="75"/>
      <c r="VID89" s="75"/>
      <c r="VIE89" s="75"/>
      <c r="VIF89" s="75"/>
      <c r="VIG89" s="75"/>
      <c r="VIH89" s="75"/>
      <c r="VII89" s="75"/>
      <c r="VIJ89" s="75"/>
      <c r="VIK89" s="75"/>
      <c r="VIL89" s="75"/>
      <c r="VIM89" s="75"/>
      <c r="VIN89" s="75"/>
      <c r="VIO89" s="75"/>
      <c r="VIP89" s="75"/>
      <c r="VIQ89" s="75"/>
      <c r="VIR89" s="75"/>
      <c r="VIS89" s="75"/>
      <c r="VIT89" s="75"/>
      <c r="VIU89" s="75"/>
      <c r="VIV89" s="75"/>
      <c r="VIW89" s="75"/>
      <c r="VIX89" s="75"/>
      <c r="VIY89" s="75"/>
      <c r="VIZ89" s="75"/>
      <c r="VJA89" s="75"/>
      <c r="VJB89" s="75"/>
      <c r="VJC89" s="75"/>
      <c r="VJD89" s="75"/>
      <c r="VJE89" s="75"/>
      <c r="VJF89" s="75"/>
      <c r="VJG89" s="75"/>
      <c r="VJH89" s="75"/>
      <c r="VJI89" s="75"/>
      <c r="VJJ89" s="75"/>
      <c r="VJK89" s="75"/>
      <c r="VJL89" s="75"/>
      <c r="VJM89" s="75"/>
      <c r="VJN89" s="75"/>
      <c r="VJO89" s="75"/>
      <c r="VJP89" s="75"/>
      <c r="VJQ89" s="75"/>
      <c r="VJR89" s="75"/>
      <c r="VJS89" s="75"/>
      <c r="VJT89" s="75"/>
      <c r="VJU89" s="75"/>
      <c r="VJV89" s="75"/>
      <c r="VJW89" s="75"/>
      <c r="VJX89" s="75"/>
      <c r="VJY89" s="75"/>
      <c r="VJZ89" s="75"/>
      <c r="VKA89" s="75"/>
      <c r="VKB89" s="75"/>
      <c r="VKC89" s="75"/>
      <c r="VKD89" s="75"/>
      <c r="VKE89" s="75"/>
      <c r="VKF89" s="75"/>
      <c r="VKG89" s="75"/>
      <c r="VKH89" s="75"/>
      <c r="VKI89" s="75"/>
      <c r="VKJ89" s="75"/>
      <c r="VKK89" s="75"/>
      <c r="VKL89" s="75"/>
      <c r="VKM89" s="75"/>
      <c r="VKN89" s="75"/>
      <c r="VKO89" s="75"/>
      <c r="VKP89" s="75"/>
      <c r="VKQ89" s="75"/>
      <c r="VKR89" s="75"/>
      <c r="VKS89" s="75"/>
      <c r="VKT89" s="75"/>
      <c r="VKU89" s="75"/>
      <c r="VKV89" s="75"/>
      <c r="VKW89" s="75"/>
      <c r="VKX89" s="75"/>
      <c r="VKY89" s="75"/>
      <c r="VKZ89" s="75"/>
      <c r="VLA89" s="75"/>
      <c r="VLB89" s="75"/>
      <c r="VLC89" s="75"/>
      <c r="VLD89" s="75"/>
      <c r="VLE89" s="75"/>
      <c r="VLF89" s="75"/>
      <c r="VLG89" s="75"/>
      <c r="VLH89" s="75"/>
      <c r="VLI89" s="75"/>
      <c r="VLJ89" s="75"/>
      <c r="VLK89" s="75"/>
      <c r="VLL89" s="75"/>
      <c r="VLM89" s="75"/>
      <c r="VLN89" s="75"/>
      <c r="VLO89" s="75"/>
      <c r="VLP89" s="75"/>
      <c r="VLQ89" s="75"/>
      <c r="VLR89" s="75"/>
      <c r="VLS89" s="75"/>
      <c r="VLT89" s="75"/>
      <c r="VLU89" s="75"/>
      <c r="VLV89" s="75"/>
      <c r="VLW89" s="75"/>
      <c r="VLX89" s="75"/>
      <c r="VLY89" s="75"/>
      <c r="VLZ89" s="75"/>
      <c r="VMA89" s="75"/>
      <c r="VMB89" s="75"/>
      <c r="VMC89" s="75"/>
      <c r="VMD89" s="75"/>
      <c r="VME89" s="75"/>
      <c r="VMF89" s="75"/>
      <c r="VMG89" s="75"/>
      <c r="VMH89" s="75"/>
      <c r="VMI89" s="75"/>
      <c r="VMJ89" s="75"/>
      <c r="VMK89" s="75"/>
      <c r="VML89" s="75"/>
      <c r="VMM89" s="75"/>
      <c r="VMN89" s="75"/>
      <c r="VMO89" s="75"/>
      <c r="VMP89" s="75"/>
      <c r="VMQ89" s="75"/>
      <c r="VMR89" s="75"/>
      <c r="VMS89" s="75"/>
      <c r="VMT89" s="75"/>
      <c r="VMU89" s="75"/>
      <c r="VMV89" s="75"/>
      <c r="VMW89" s="75"/>
      <c r="VMX89" s="75"/>
      <c r="VMY89" s="75"/>
      <c r="VMZ89" s="75"/>
      <c r="VNA89" s="75"/>
      <c r="VNB89" s="75"/>
      <c r="VNC89" s="75"/>
      <c r="VND89" s="75"/>
      <c r="VNE89" s="75"/>
      <c r="VNF89" s="75"/>
      <c r="VNG89" s="75"/>
      <c r="VNH89" s="75"/>
      <c r="VNI89" s="75"/>
      <c r="VNJ89" s="75"/>
      <c r="VNK89" s="75"/>
      <c r="VNL89" s="75"/>
      <c r="VNM89" s="75"/>
      <c r="VNN89" s="75"/>
      <c r="VNO89" s="75"/>
      <c r="VNP89" s="75"/>
      <c r="VNQ89" s="75"/>
      <c r="VNR89" s="75"/>
      <c r="VNS89" s="75"/>
      <c r="VNT89" s="75"/>
      <c r="VNU89" s="75"/>
      <c r="VNV89" s="75"/>
      <c r="VNW89" s="75"/>
      <c r="VNX89" s="75"/>
      <c r="VNY89" s="75"/>
      <c r="VNZ89" s="75"/>
      <c r="VOA89" s="75"/>
      <c r="VOB89" s="75"/>
      <c r="VOC89" s="75"/>
      <c r="VOD89" s="75"/>
      <c r="VOE89" s="75"/>
      <c r="VOF89" s="75"/>
      <c r="VOG89" s="75"/>
      <c r="VOH89" s="75"/>
      <c r="VOI89" s="75"/>
      <c r="VOJ89" s="75"/>
      <c r="VOK89" s="75"/>
      <c r="VOL89" s="75"/>
      <c r="VOM89" s="75"/>
      <c r="VON89" s="75"/>
      <c r="VOO89" s="75"/>
      <c r="VOP89" s="75"/>
      <c r="VOQ89" s="75"/>
      <c r="VOR89" s="75"/>
      <c r="VOS89" s="75"/>
      <c r="VOT89" s="75"/>
      <c r="VOU89" s="75"/>
      <c r="VOV89" s="75"/>
      <c r="VOW89" s="75"/>
      <c r="VOX89" s="75"/>
      <c r="VOY89" s="75"/>
      <c r="VOZ89" s="75"/>
      <c r="VPA89" s="75"/>
      <c r="VPB89" s="75"/>
      <c r="VPC89" s="75"/>
      <c r="VPD89" s="75"/>
      <c r="VPE89" s="75"/>
      <c r="VPF89" s="75"/>
      <c r="VPG89" s="75"/>
      <c r="VPH89" s="75"/>
      <c r="VPI89" s="75"/>
      <c r="VPJ89" s="75"/>
      <c r="VPK89" s="75"/>
      <c r="VPL89" s="75"/>
      <c r="VPM89" s="75"/>
      <c r="VPN89" s="75"/>
      <c r="VPO89" s="75"/>
      <c r="VPP89" s="75"/>
      <c r="VPQ89" s="75"/>
      <c r="VPR89" s="75"/>
      <c r="VPS89" s="75"/>
      <c r="VPT89" s="75"/>
      <c r="VPU89" s="75"/>
      <c r="VPV89" s="75"/>
      <c r="VPW89" s="75"/>
      <c r="VPX89" s="75"/>
      <c r="VPY89" s="75"/>
      <c r="VPZ89" s="75"/>
      <c r="VQA89" s="75"/>
      <c r="VQB89" s="75"/>
      <c r="VQC89" s="75"/>
      <c r="VQD89" s="75"/>
      <c r="VQE89" s="75"/>
      <c r="VQF89" s="75"/>
      <c r="VQG89" s="75"/>
      <c r="VQH89" s="75"/>
      <c r="VQI89" s="75"/>
      <c r="VQJ89" s="75"/>
      <c r="VQK89" s="75"/>
      <c r="VQL89" s="75"/>
      <c r="VQM89" s="75"/>
      <c r="VQN89" s="75"/>
      <c r="VQO89" s="75"/>
      <c r="VQP89" s="75"/>
      <c r="VQQ89" s="75"/>
      <c r="VQR89" s="75"/>
      <c r="VQS89" s="75"/>
      <c r="VQT89" s="75"/>
      <c r="VQU89" s="75"/>
      <c r="VQV89" s="75"/>
      <c r="VQW89" s="75"/>
      <c r="VQX89" s="75"/>
      <c r="VQY89" s="75"/>
      <c r="VQZ89" s="75"/>
      <c r="VRA89" s="75"/>
      <c r="VRB89" s="75"/>
      <c r="VRC89" s="75"/>
      <c r="VRD89" s="75"/>
      <c r="VRE89" s="75"/>
      <c r="VRF89" s="75"/>
      <c r="VRG89" s="75"/>
      <c r="VRH89" s="75"/>
      <c r="VRI89" s="75"/>
      <c r="VRJ89" s="75"/>
      <c r="VRK89" s="75"/>
      <c r="VRL89" s="75"/>
      <c r="VRM89" s="75"/>
      <c r="VRN89" s="75"/>
      <c r="VRO89" s="75"/>
      <c r="VRP89" s="75"/>
      <c r="VRQ89" s="75"/>
      <c r="VRR89" s="75"/>
      <c r="VRS89" s="75"/>
      <c r="VRT89" s="75"/>
      <c r="VRU89" s="75"/>
      <c r="VRV89" s="75"/>
      <c r="VRW89" s="75"/>
      <c r="VRX89" s="75"/>
      <c r="VRY89" s="75"/>
      <c r="VRZ89" s="75"/>
      <c r="VSA89" s="75"/>
      <c r="VSB89" s="75"/>
      <c r="VSC89" s="75"/>
      <c r="VSD89" s="75"/>
      <c r="VSE89" s="75"/>
      <c r="VSF89" s="75"/>
      <c r="VSG89" s="75"/>
      <c r="VSH89" s="75"/>
      <c r="VSI89" s="75"/>
      <c r="VSJ89" s="75"/>
      <c r="VSK89" s="75"/>
      <c r="VSL89" s="75"/>
      <c r="VSM89" s="75"/>
      <c r="VSN89" s="75"/>
      <c r="VSO89" s="75"/>
      <c r="VSP89" s="75"/>
      <c r="VSQ89" s="75"/>
      <c r="VSR89" s="75"/>
      <c r="VSS89" s="75"/>
      <c r="VST89" s="75"/>
      <c r="VSU89" s="75"/>
      <c r="VSV89" s="75"/>
      <c r="VSW89" s="75"/>
      <c r="VSX89" s="75"/>
      <c r="VSY89" s="75"/>
      <c r="VSZ89" s="75"/>
      <c r="VTA89" s="75"/>
      <c r="VTB89" s="75"/>
      <c r="VTC89" s="75"/>
      <c r="VTD89" s="75"/>
      <c r="VTE89" s="75"/>
      <c r="VTF89" s="75"/>
      <c r="VTG89" s="75"/>
      <c r="VTH89" s="75"/>
      <c r="VTI89" s="75"/>
      <c r="VTJ89" s="75"/>
      <c r="VTK89" s="75"/>
      <c r="VTL89" s="75"/>
      <c r="VTM89" s="75"/>
      <c r="VTN89" s="75"/>
      <c r="VTO89" s="75"/>
      <c r="VTP89" s="75"/>
      <c r="VTQ89" s="75"/>
      <c r="VTR89" s="75"/>
      <c r="VTS89" s="75"/>
      <c r="VTT89" s="75"/>
      <c r="VTU89" s="75"/>
      <c r="VTV89" s="75"/>
      <c r="VTW89" s="75"/>
      <c r="VTX89" s="75"/>
      <c r="VTY89" s="75"/>
      <c r="VTZ89" s="75"/>
      <c r="VUA89" s="75"/>
      <c r="VUB89" s="75"/>
      <c r="VUC89" s="75"/>
      <c r="VUD89" s="75"/>
      <c r="VUE89" s="75"/>
      <c r="VUF89" s="75"/>
      <c r="VUG89" s="75"/>
      <c r="VUH89" s="75"/>
      <c r="VUI89" s="75"/>
      <c r="VUJ89" s="75"/>
      <c r="VUK89" s="75"/>
      <c r="VUL89" s="75"/>
      <c r="VUM89" s="75"/>
      <c r="VUN89" s="75"/>
      <c r="VUO89" s="75"/>
      <c r="VUP89" s="75"/>
      <c r="VUQ89" s="75"/>
      <c r="VUR89" s="75"/>
      <c r="VUS89" s="75"/>
      <c r="VUT89" s="75"/>
      <c r="VUU89" s="75"/>
      <c r="VUV89" s="75"/>
      <c r="VUW89" s="75"/>
      <c r="VUX89" s="75"/>
      <c r="VUY89" s="75"/>
      <c r="VUZ89" s="75"/>
      <c r="VVA89" s="75"/>
      <c r="VVB89" s="75"/>
      <c r="VVC89" s="75"/>
      <c r="VVD89" s="75"/>
      <c r="VVE89" s="75"/>
      <c r="VVF89" s="75"/>
      <c r="VVG89" s="75"/>
      <c r="VVH89" s="75"/>
      <c r="VVI89" s="75"/>
      <c r="VVJ89" s="75"/>
      <c r="VVK89" s="75"/>
      <c r="VVL89" s="75"/>
      <c r="VVM89" s="75"/>
      <c r="VVN89" s="75"/>
      <c r="VVO89" s="75"/>
      <c r="VVP89" s="75"/>
      <c r="VVQ89" s="75"/>
      <c r="VVR89" s="75"/>
      <c r="VVS89" s="75"/>
      <c r="VVT89" s="75"/>
      <c r="VVU89" s="75"/>
      <c r="VVV89" s="75"/>
      <c r="VVW89" s="75"/>
      <c r="VVX89" s="75"/>
      <c r="VVY89" s="75"/>
      <c r="VVZ89" s="75"/>
      <c r="VWA89" s="75"/>
      <c r="VWB89" s="75"/>
      <c r="VWC89" s="75"/>
      <c r="VWD89" s="75"/>
      <c r="VWE89" s="75"/>
      <c r="VWF89" s="75"/>
      <c r="VWG89" s="75"/>
      <c r="VWH89" s="75"/>
      <c r="VWI89" s="75"/>
      <c r="VWJ89" s="75"/>
      <c r="VWK89" s="75"/>
      <c r="VWL89" s="75"/>
      <c r="VWM89" s="75"/>
      <c r="VWN89" s="75"/>
      <c r="VWO89" s="75"/>
      <c r="VWP89" s="75"/>
      <c r="VWQ89" s="75"/>
      <c r="VWR89" s="75"/>
      <c r="VWS89" s="75"/>
      <c r="VWT89" s="75"/>
      <c r="VWU89" s="75"/>
      <c r="VWV89" s="75"/>
      <c r="VWW89" s="75"/>
      <c r="VWX89" s="75"/>
      <c r="VWY89" s="75"/>
      <c r="VWZ89" s="75"/>
      <c r="VXA89" s="75"/>
      <c r="VXB89" s="75"/>
      <c r="VXC89" s="75"/>
      <c r="VXD89" s="75"/>
      <c r="VXE89" s="75"/>
      <c r="VXF89" s="75"/>
      <c r="VXG89" s="75"/>
      <c r="VXH89" s="75"/>
      <c r="VXI89" s="75"/>
      <c r="VXJ89" s="75"/>
      <c r="VXK89" s="75"/>
      <c r="VXL89" s="75"/>
      <c r="VXM89" s="75"/>
      <c r="VXN89" s="75"/>
      <c r="VXO89" s="75"/>
      <c r="VXP89" s="75"/>
      <c r="VXQ89" s="75"/>
      <c r="VXR89" s="75"/>
      <c r="VXS89" s="75"/>
      <c r="VXT89" s="75"/>
      <c r="VXU89" s="75"/>
      <c r="VXV89" s="75"/>
      <c r="VXW89" s="75"/>
      <c r="VXX89" s="75"/>
      <c r="VXY89" s="75"/>
      <c r="VXZ89" s="75"/>
      <c r="VYA89" s="75"/>
      <c r="VYB89" s="75"/>
      <c r="VYC89" s="75"/>
      <c r="VYD89" s="75"/>
      <c r="VYE89" s="75"/>
      <c r="VYF89" s="75"/>
      <c r="VYG89" s="75"/>
      <c r="VYH89" s="75"/>
      <c r="VYI89" s="75"/>
      <c r="VYJ89" s="75"/>
      <c r="VYK89" s="75"/>
      <c r="VYL89" s="75"/>
      <c r="VYM89" s="75"/>
      <c r="VYN89" s="75"/>
      <c r="VYO89" s="75"/>
      <c r="VYP89" s="75"/>
      <c r="VYQ89" s="75"/>
      <c r="VYR89" s="75"/>
      <c r="VYS89" s="75"/>
      <c r="VYT89" s="75"/>
      <c r="VYU89" s="75"/>
      <c r="VYV89" s="75"/>
      <c r="VYW89" s="75"/>
      <c r="VYX89" s="75"/>
      <c r="VYY89" s="75"/>
      <c r="VYZ89" s="75"/>
      <c r="VZA89" s="75"/>
      <c r="VZB89" s="75"/>
      <c r="VZC89" s="75"/>
      <c r="VZD89" s="75"/>
      <c r="VZE89" s="75"/>
      <c r="VZF89" s="75"/>
      <c r="VZG89" s="75"/>
      <c r="VZH89" s="75"/>
      <c r="VZI89" s="75"/>
      <c r="VZJ89" s="75"/>
      <c r="VZK89" s="75"/>
      <c r="VZL89" s="75"/>
      <c r="VZM89" s="75"/>
      <c r="VZN89" s="75"/>
      <c r="VZO89" s="75"/>
      <c r="VZP89" s="75"/>
      <c r="VZQ89" s="75"/>
      <c r="VZR89" s="75"/>
      <c r="VZS89" s="75"/>
      <c r="VZT89" s="75"/>
      <c r="VZU89" s="75"/>
      <c r="VZV89" s="75"/>
      <c r="VZW89" s="75"/>
      <c r="VZX89" s="75"/>
      <c r="VZY89" s="75"/>
      <c r="VZZ89" s="75"/>
      <c r="WAA89" s="75"/>
      <c r="WAB89" s="75"/>
      <c r="WAC89" s="75"/>
      <c r="WAD89" s="75"/>
      <c r="WAE89" s="75"/>
      <c r="WAF89" s="75"/>
      <c r="WAG89" s="75"/>
      <c r="WAH89" s="75"/>
      <c r="WAI89" s="75"/>
      <c r="WAJ89" s="75"/>
      <c r="WAK89" s="75"/>
      <c r="WAL89" s="75"/>
      <c r="WAM89" s="75"/>
      <c r="WAN89" s="75"/>
      <c r="WAO89" s="75"/>
      <c r="WAP89" s="75"/>
      <c r="WAQ89" s="75"/>
      <c r="WAR89" s="75"/>
      <c r="WAS89" s="75"/>
      <c r="WAT89" s="75"/>
      <c r="WAU89" s="75"/>
      <c r="WAV89" s="75"/>
      <c r="WAW89" s="75"/>
      <c r="WAX89" s="75"/>
      <c r="WAY89" s="75"/>
      <c r="WAZ89" s="75"/>
      <c r="WBA89" s="75"/>
      <c r="WBB89" s="75"/>
      <c r="WBC89" s="75"/>
      <c r="WBD89" s="75"/>
      <c r="WBE89" s="75"/>
      <c r="WBF89" s="75"/>
      <c r="WBG89" s="75"/>
      <c r="WBH89" s="75"/>
      <c r="WBI89" s="75"/>
      <c r="WBJ89" s="75"/>
      <c r="WBK89" s="75"/>
      <c r="WBL89" s="75"/>
      <c r="WBM89" s="75"/>
      <c r="WBN89" s="75"/>
      <c r="WBO89" s="75"/>
      <c r="WBP89" s="75"/>
      <c r="WBQ89" s="75"/>
      <c r="WBR89" s="75"/>
      <c r="WBS89" s="75"/>
      <c r="WBT89" s="75"/>
      <c r="WBU89" s="75"/>
      <c r="WBV89" s="75"/>
      <c r="WBW89" s="75"/>
      <c r="WBX89" s="75"/>
      <c r="WBY89" s="75"/>
      <c r="WBZ89" s="75"/>
      <c r="WCA89" s="75"/>
      <c r="WCB89" s="75"/>
      <c r="WCC89" s="75"/>
      <c r="WCD89" s="75"/>
      <c r="WCE89" s="75"/>
      <c r="WCF89" s="75"/>
      <c r="WCG89" s="75"/>
      <c r="WCH89" s="75"/>
      <c r="WCI89" s="75"/>
      <c r="WCJ89" s="75"/>
      <c r="WCK89" s="75"/>
      <c r="WCL89" s="75"/>
      <c r="WCM89" s="75"/>
      <c r="WCN89" s="75"/>
      <c r="WCO89" s="75"/>
      <c r="WCP89" s="75"/>
      <c r="WCQ89" s="75"/>
      <c r="WCR89" s="75"/>
      <c r="WCS89" s="75"/>
      <c r="WCT89" s="75"/>
      <c r="WCU89" s="75"/>
      <c r="WCV89" s="75"/>
      <c r="WCW89" s="75"/>
      <c r="WCX89" s="75"/>
      <c r="WCY89" s="75"/>
      <c r="WCZ89" s="75"/>
      <c r="WDA89" s="75"/>
      <c r="WDB89" s="75"/>
      <c r="WDC89" s="75"/>
      <c r="WDD89" s="75"/>
      <c r="WDE89" s="75"/>
      <c r="WDF89" s="75"/>
      <c r="WDG89" s="75"/>
      <c r="WDH89" s="75"/>
      <c r="WDI89" s="75"/>
      <c r="WDJ89" s="75"/>
      <c r="WDK89" s="75"/>
      <c r="WDL89" s="75"/>
      <c r="WDM89" s="75"/>
      <c r="WDN89" s="75"/>
      <c r="WDO89" s="75"/>
      <c r="WDP89" s="75"/>
      <c r="WDQ89" s="75"/>
      <c r="WDR89" s="75"/>
      <c r="WDS89" s="75"/>
      <c r="WDT89" s="75"/>
      <c r="WDU89" s="75"/>
      <c r="WDV89" s="75"/>
      <c r="WDW89" s="75"/>
      <c r="WDX89" s="75"/>
      <c r="WDY89" s="75"/>
      <c r="WDZ89" s="75"/>
      <c r="WEA89" s="75"/>
      <c r="WEB89" s="75"/>
      <c r="WEC89" s="75"/>
      <c r="WED89" s="75"/>
      <c r="WEE89" s="75"/>
      <c r="WEF89" s="75"/>
      <c r="WEG89" s="75"/>
      <c r="WEH89" s="75"/>
      <c r="WEI89" s="75"/>
      <c r="WEJ89" s="75"/>
      <c r="WEK89" s="75"/>
      <c r="WEL89" s="75"/>
      <c r="WEM89" s="75"/>
      <c r="WEN89" s="75"/>
      <c r="WEO89" s="75"/>
      <c r="WEP89" s="75"/>
      <c r="WEQ89" s="75"/>
      <c r="WER89" s="75"/>
      <c r="WES89" s="75"/>
      <c r="WET89" s="75"/>
      <c r="WEU89" s="75"/>
      <c r="WEV89" s="75"/>
      <c r="WEW89" s="75"/>
      <c r="WEX89" s="75"/>
      <c r="WEY89" s="75"/>
      <c r="WEZ89" s="75"/>
      <c r="WFA89" s="75"/>
      <c r="WFB89" s="75"/>
      <c r="WFC89" s="75"/>
      <c r="WFD89" s="75"/>
      <c r="WFE89" s="75"/>
      <c r="WFF89" s="75"/>
      <c r="WFG89" s="75"/>
      <c r="WFH89" s="75"/>
      <c r="WFI89" s="75"/>
      <c r="WFJ89" s="75"/>
      <c r="WFK89" s="75"/>
      <c r="WFL89" s="75"/>
      <c r="WFM89" s="75"/>
      <c r="WFN89" s="75"/>
      <c r="WFO89" s="75"/>
      <c r="WFP89" s="75"/>
      <c r="WFQ89" s="75"/>
      <c r="WFR89" s="75"/>
      <c r="WFS89" s="75"/>
      <c r="WFT89" s="75"/>
      <c r="WFU89" s="75"/>
      <c r="WFV89" s="75"/>
      <c r="WFW89" s="75"/>
      <c r="WFX89" s="75"/>
      <c r="WFY89" s="75"/>
      <c r="WFZ89" s="75"/>
      <c r="WGA89" s="75"/>
      <c r="WGB89" s="75"/>
      <c r="WGC89" s="75"/>
      <c r="WGD89" s="75"/>
      <c r="WGE89" s="75"/>
      <c r="WGF89" s="75"/>
      <c r="WGG89" s="75"/>
      <c r="WGH89" s="75"/>
      <c r="WGI89" s="75"/>
      <c r="WGJ89" s="75"/>
      <c r="WGK89" s="75"/>
      <c r="WGL89" s="75"/>
      <c r="WGM89" s="75"/>
      <c r="WGN89" s="75"/>
      <c r="WGO89" s="75"/>
      <c r="WGP89" s="75"/>
      <c r="WGQ89" s="75"/>
      <c r="WGR89" s="75"/>
      <c r="WGS89" s="75"/>
      <c r="WGT89" s="75"/>
      <c r="WGU89" s="75"/>
      <c r="WGV89" s="75"/>
      <c r="WGW89" s="75"/>
      <c r="WGX89" s="75"/>
      <c r="WGY89" s="75"/>
      <c r="WGZ89" s="75"/>
      <c r="WHA89" s="75"/>
      <c r="WHB89" s="75"/>
      <c r="WHC89" s="75"/>
      <c r="WHD89" s="75"/>
      <c r="WHE89" s="75"/>
      <c r="WHF89" s="75"/>
      <c r="WHG89" s="75"/>
      <c r="WHH89" s="75"/>
      <c r="WHI89" s="75"/>
      <c r="WHJ89" s="75"/>
      <c r="WHK89" s="75"/>
      <c r="WHL89" s="75"/>
      <c r="WHM89" s="75"/>
      <c r="WHN89" s="75"/>
      <c r="WHO89" s="75"/>
      <c r="WHP89" s="75"/>
      <c r="WHQ89" s="75"/>
      <c r="WHR89" s="75"/>
      <c r="WHS89" s="75"/>
      <c r="WHT89" s="75"/>
      <c r="WHU89" s="75"/>
      <c r="WHV89" s="75"/>
      <c r="WHW89" s="75"/>
      <c r="WHX89" s="75"/>
      <c r="WHY89" s="75"/>
      <c r="WHZ89" s="75"/>
      <c r="WIA89" s="75"/>
      <c r="WIB89" s="75"/>
      <c r="WIC89" s="75"/>
      <c r="WID89" s="75"/>
      <c r="WIE89" s="75"/>
      <c r="WIF89" s="75"/>
      <c r="WIG89" s="75"/>
      <c r="WIH89" s="75"/>
      <c r="WII89" s="75"/>
      <c r="WIJ89" s="75"/>
      <c r="WIK89" s="75"/>
      <c r="WIL89" s="75"/>
      <c r="WIM89" s="75"/>
      <c r="WIN89" s="75"/>
      <c r="WIO89" s="75"/>
      <c r="WIP89" s="75"/>
      <c r="WIQ89" s="75"/>
      <c r="WIR89" s="75"/>
      <c r="WIS89" s="75"/>
      <c r="WIT89" s="75"/>
      <c r="WIU89" s="75"/>
      <c r="WIV89" s="75"/>
      <c r="WIW89" s="75"/>
      <c r="WIX89" s="75"/>
      <c r="WIY89" s="75"/>
      <c r="WIZ89" s="75"/>
      <c r="WJA89" s="75"/>
      <c r="WJB89" s="75"/>
      <c r="WJC89" s="75"/>
      <c r="WJD89" s="75"/>
      <c r="WJE89" s="75"/>
      <c r="WJF89" s="75"/>
      <c r="WJG89" s="75"/>
      <c r="WJH89" s="75"/>
      <c r="WJI89" s="75"/>
      <c r="WJJ89" s="75"/>
      <c r="WJK89" s="75"/>
      <c r="WJL89" s="75"/>
      <c r="WJM89" s="75"/>
      <c r="WJN89" s="75"/>
      <c r="WJO89" s="75"/>
      <c r="WJP89" s="75"/>
      <c r="WJQ89" s="75"/>
      <c r="WJR89" s="75"/>
      <c r="WJS89" s="75"/>
      <c r="WJT89" s="75"/>
      <c r="WJU89" s="75"/>
      <c r="WJV89" s="75"/>
      <c r="WJW89" s="75"/>
      <c r="WJX89" s="75"/>
      <c r="WJY89" s="75"/>
      <c r="WJZ89" s="75"/>
      <c r="WKA89" s="75"/>
      <c r="WKB89" s="75"/>
      <c r="WKC89" s="75"/>
      <c r="WKD89" s="75"/>
      <c r="WKE89" s="75"/>
      <c r="WKF89" s="75"/>
      <c r="WKG89" s="75"/>
      <c r="WKH89" s="75"/>
      <c r="WKI89" s="75"/>
      <c r="WKJ89" s="75"/>
      <c r="WKK89" s="75"/>
      <c r="WKL89" s="75"/>
      <c r="WKM89" s="75"/>
      <c r="WKN89" s="75"/>
      <c r="WKO89" s="75"/>
      <c r="WKP89" s="75"/>
      <c r="WKQ89" s="75"/>
      <c r="WKR89" s="75"/>
      <c r="WKS89" s="75"/>
      <c r="WKT89" s="75"/>
      <c r="WKU89" s="75"/>
      <c r="WKV89" s="75"/>
      <c r="WKW89" s="75"/>
      <c r="WKX89" s="75"/>
      <c r="WKY89" s="75"/>
      <c r="WKZ89" s="75"/>
      <c r="WLA89" s="75"/>
      <c r="WLB89" s="75"/>
      <c r="WLC89" s="75"/>
      <c r="WLD89" s="75"/>
      <c r="WLE89" s="75"/>
      <c r="WLF89" s="75"/>
      <c r="WLG89" s="75"/>
      <c r="WLH89" s="75"/>
      <c r="WLI89" s="75"/>
      <c r="WLJ89" s="75"/>
      <c r="WLK89" s="75"/>
      <c r="WLL89" s="75"/>
      <c r="WLM89" s="75"/>
      <c r="WLN89" s="75"/>
      <c r="WLO89" s="75"/>
      <c r="WLP89" s="75"/>
      <c r="WLQ89" s="75"/>
      <c r="WLR89" s="75"/>
      <c r="WLS89" s="75"/>
      <c r="WLT89" s="75"/>
      <c r="WLU89" s="75"/>
      <c r="WLV89" s="75"/>
      <c r="WLW89" s="75"/>
      <c r="WLX89" s="75"/>
      <c r="WLY89" s="75"/>
      <c r="WLZ89" s="75"/>
      <c r="WMA89" s="75"/>
      <c r="WMB89" s="75"/>
      <c r="WMC89" s="75"/>
      <c r="WMD89" s="75"/>
      <c r="WME89" s="75"/>
      <c r="WMF89" s="75"/>
      <c r="WMG89" s="75"/>
      <c r="WMH89" s="75"/>
      <c r="WMI89" s="75"/>
      <c r="WMJ89" s="75"/>
      <c r="WMK89" s="75"/>
      <c r="WML89" s="75"/>
      <c r="WMM89" s="75"/>
      <c r="WMN89" s="75"/>
      <c r="WMO89" s="75"/>
      <c r="WMP89" s="75"/>
      <c r="WMQ89" s="75"/>
      <c r="WMR89" s="75"/>
      <c r="WMS89" s="75"/>
      <c r="WMT89" s="75"/>
      <c r="WMU89" s="75"/>
      <c r="WMV89" s="75"/>
      <c r="WMW89" s="75"/>
      <c r="WMX89" s="75"/>
      <c r="WMY89" s="75"/>
      <c r="WMZ89" s="75"/>
      <c r="WNA89" s="75"/>
      <c r="WNB89" s="75"/>
      <c r="WNC89" s="75"/>
      <c r="WND89" s="75"/>
      <c r="WNE89" s="75"/>
      <c r="WNF89" s="75"/>
      <c r="WNG89" s="75"/>
      <c r="WNH89" s="75"/>
      <c r="WNI89" s="75"/>
      <c r="WNJ89" s="75"/>
      <c r="WNK89" s="75"/>
      <c r="WNL89" s="75"/>
      <c r="WNM89" s="75"/>
      <c r="WNN89" s="75"/>
      <c r="WNO89" s="75"/>
      <c r="WNP89" s="75"/>
      <c r="WNQ89" s="75"/>
      <c r="WNR89" s="75"/>
      <c r="WNS89" s="75"/>
      <c r="WNT89" s="75"/>
      <c r="WNU89" s="75"/>
      <c r="WNV89" s="75"/>
      <c r="WNW89" s="75"/>
      <c r="WNX89" s="75"/>
      <c r="WNY89" s="75"/>
      <c r="WNZ89" s="75"/>
      <c r="WOA89" s="75"/>
      <c r="WOB89" s="75"/>
      <c r="WOC89" s="75"/>
      <c r="WOD89" s="75"/>
      <c r="WOE89" s="75"/>
      <c r="WOF89" s="75"/>
      <c r="WOG89" s="75"/>
      <c r="WOH89" s="75"/>
      <c r="WOI89" s="75"/>
      <c r="WOJ89" s="75"/>
      <c r="WOK89" s="75"/>
      <c r="WOL89" s="75"/>
      <c r="WOM89" s="75"/>
      <c r="WON89" s="75"/>
      <c r="WOO89" s="75"/>
      <c r="WOP89" s="75"/>
      <c r="WOQ89" s="75"/>
      <c r="WOR89" s="75"/>
      <c r="WOS89" s="75"/>
      <c r="WOT89" s="75"/>
      <c r="WOU89" s="75"/>
      <c r="WOV89" s="75"/>
      <c r="WOW89" s="75"/>
      <c r="WOX89" s="75"/>
      <c r="WOY89" s="75"/>
      <c r="WOZ89" s="75"/>
      <c r="WPA89" s="75"/>
      <c r="WPB89" s="75"/>
      <c r="WPC89" s="75"/>
      <c r="WPD89" s="75"/>
      <c r="WPE89" s="75"/>
      <c r="WPF89" s="75"/>
      <c r="WPG89" s="75"/>
      <c r="WPH89" s="75"/>
      <c r="WPI89" s="75"/>
      <c r="WPJ89" s="75"/>
      <c r="WPK89" s="75"/>
      <c r="WPL89" s="75"/>
      <c r="WPM89" s="75"/>
      <c r="WPN89" s="75"/>
      <c r="WPO89" s="75"/>
      <c r="WPP89" s="75"/>
      <c r="WPQ89" s="75"/>
      <c r="WPR89" s="75"/>
      <c r="WPS89" s="75"/>
      <c r="WPT89" s="75"/>
      <c r="WPU89" s="75"/>
      <c r="WPV89" s="75"/>
      <c r="WPW89" s="75"/>
      <c r="WPX89" s="75"/>
      <c r="WPY89" s="75"/>
      <c r="WPZ89" s="75"/>
      <c r="WQA89" s="75"/>
      <c r="WQB89" s="75"/>
      <c r="WQC89" s="75"/>
      <c r="WQD89" s="75"/>
      <c r="WQE89" s="75"/>
      <c r="WQF89" s="75"/>
      <c r="WQG89" s="75"/>
      <c r="WQH89" s="75"/>
      <c r="WQI89" s="75"/>
      <c r="WQJ89" s="75"/>
      <c r="WQK89" s="75"/>
      <c r="WQL89" s="75"/>
      <c r="WQM89" s="75"/>
      <c r="WQN89" s="75"/>
      <c r="WQO89" s="75"/>
      <c r="WQP89" s="75"/>
      <c r="WQQ89" s="75"/>
      <c r="WQR89" s="75"/>
      <c r="WQS89" s="75"/>
      <c r="WQT89" s="75"/>
      <c r="WQU89" s="75"/>
      <c r="WQV89" s="75"/>
      <c r="WQW89" s="75"/>
      <c r="WQX89" s="75"/>
      <c r="WQY89" s="75"/>
      <c r="WQZ89" s="75"/>
      <c r="WRA89" s="75"/>
      <c r="WRB89" s="75"/>
      <c r="WRC89" s="75"/>
      <c r="WRD89" s="75"/>
      <c r="WRE89" s="75"/>
      <c r="WRF89" s="75"/>
      <c r="WRG89" s="75"/>
      <c r="WRH89" s="75"/>
      <c r="WRI89" s="75"/>
      <c r="WRJ89" s="75"/>
      <c r="WRK89" s="75"/>
      <c r="WRL89" s="75"/>
      <c r="WRM89" s="75"/>
      <c r="WRN89" s="75"/>
      <c r="WRO89" s="75"/>
      <c r="WRP89" s="75"/>
      <c r="WRQ89" s="75"/>
      <c r="WRR89" s="75"/>
      <c r="WRS89" s="75"/>
      <c r="WRT89" s="75"/>
      <c r="WRU89" s="75"/>
      <c r="WRV89" s="75"/>
      <c r="WRW89" s="75"/>
      <c r="WRX89" s="75"/>
      <c r="WRY89" s="75"/>
      <c r="WRZ89" s="75"/>
      <c r="WSA89" s="75"/>
      <c r="WSB89" s="75"/>
      <c r="WSC89" s="75"/>
      <c r="WSD89" s="75"/>
      <c r="WSE89" s="75"/>
      <c r="WSF89" s="75"/>
      <c r="WSG89" s="75"/>
      <c r="WSH89" s="75"/>
      <c r="WSI89" s="75"/>
      <c r="WSJ89" s="75"/>
      <c r="WSK89" s="75"/>
      <c r="WSL89" s="75"/>
      <c r="WSM89" s="75"/>
      <c r="WSN89" s="75"/>
      <c r="WSO89" s="75"/>
      <c r="WSP89" s="75"/>
      <c r="WSQ89" s="75"/>
      <c r="WSR89" s="75"/>
      <c r="WSS89" s="75"/>
      <c r="WST89" s="75"/>
      <c r="WSU89" s="75"/>
      <c r="WSV89" s="75"/>
      <c r="WSW89" s="75"/>
      <c r="WSX89" s="75"/>
      <c r="WSY89" s="75"/>
      <c r="WSZ89" s="75"/>
      <c r="WTA89" s="75"/>
      <c r="WTB89" s="75"/>
      <c r="WTC89" s="75"/>
      <c r="WTD89" s="75"/>
      <c r="WTE89" s="75"/>
      <c r="WTF89" s="75"/>
      <c r="WTG89" s="75"/>
      <c r="WTH89" s="75"/>
      <c r="WTI89" s="75"/>
      <c r="WTJ89" s="75"/>
      <c r="WTK89" s="75"/>
      <c r="WTL89" s="75"/>
      <c r="WTM89" s="75"/>
      <c r="WTN89" s="75"/>
      <c r="WTO89" s="75"/>
      <c r="WTP89" s="75"/>
      <c r="WTQ89" s="75"/>
      <c r="WTR89" s="75"/>
      <c r="WTS89" s="75"/>
      <c r="WTT89" s="75"/>
      <c r="WTU89" s="75"/>
      <c r="WTV89" s="75"/>
      <c r="WTW89" s="75"/>
      <c r="WTX89" s="75"/>
      <c r="WTY89" s="75"/>
      <c r="WTZ89" s="75"/>
      <c r="WUA89" s="75"/>
      <c r="WUB89" s="75"/>
      <c r="WUC89" s="75"/>
      <c r="WUD89" s="75"/>
      <c r="WUE89" s="75"/>
      <c r="WUF89" s="75"/>
      <c r="WUG89" s="75"/>
      <c r="WUH89" s="75"/>
      <c r="WUI89" s="75"/>
      <c r="WUJ89" s="75"/>
      <c r="WUK89" s="75"/>
      <c r="WUL89" s="75"/>
      <c r="WUM89" s="75"/>
      <c r="WUN89" s="75"/>
      <c r="WUO89" s="75"/>
      <c r="WUP89" s="75"/>
      <c r="WUQ89" s="75"/>
      <c r="WUR89" s="75"/>
      <c r="WUS89" s="75"/>
      <c r="WUT89" s="75"/>
      <c r="WUU89" s="75"/>
      <c r="WUV89" s="75"/>
      <c r="WUW89" s="75"/>
      <c r="WUX89" s="75"/>
      <c r="WUY89" s="75"/>
      <c r="WUZ89" s="75"/>
      <c r="WVA89" s="75"/>
      <c r="WVB89" s="75"/>
      <c r="WVC89" s="75"/>
      <c r="WVD89" s="75"/>
      <c r="WVE89" s="75"/>
      <c r="WVF89" s="75"/>
      <c r="WVG89" s="75"/>
      <c r="WVH89" s="75"/>
      <c r="WVI89" s="75"/>
      <c r="WVJ89" s="75"/>
      <c r="WVK89" s="75"/>
      <c r="WVL89" s="75"/>
      <c r="WVM89" s="75"/>
      <c r="WVN89" s="75"/>
      <c r="WVO89" s="75"/>
      <c r="WVP89" s="75"/>
      <c r="WVQ89" s="75"/>
      <c r="WVR89" s="75"/>
      <c r="WVS89" s="75"/>
      <c r="WVT89" s="75"/>
      <c r="WVU89" s="75"/>
      <c r="WVV89" s="75"/>
      <c r="WVW89" s="75"/>
      <c r="WVX89" s="75"/>
      <c r="WVY89" s="75"/>
      <c r="WVZ89" s="75"/>
      <c r="WWA89" s="75"/>
      <c r="WWB89" s="75"/>
      <c r="WWC89" s="75"/>
      <c r="WWD89" s="75"/>
      <c r="WWE89" s="75"/>
      <c r="WWF89" s="75"/>
      <c r="WWG89" s="75"/>
      <c r="WWH89" s="75"/>
      <c r="WWI89" s="75"/>
      <c r="WWJ89" s="75"/>
      <c r="WWK89" s="75"/>
      <c r="WWL89" s="75"/>
      <c r="WWM89" s="75"/>
      <c r="WWN89" s="75"/>
      <c r="WWO89" s="75"/>
      <c r="WWP89" s="75"/>
      <c r="WWQ89" s="75"/>
      <c r="WWR89" s="75"/>
      <c r="WWS89" s="75"/>
      <c r="WWT89" s="75"/>
      <c r="WWU89" s="75"/>
      <c r="WWV89" s="75"/>
      <c r="WWW89" s="75"/>
      <c r="WWX89" s="75"/>
      <c r="WWY89" s="75"/>
      <c r="WWZ89" s="75"/>
      <c r="WXA89" s="75"/>
      <c r="WXB89" s="75"/>
      <c r="WXC89" s="75"/>
      <c r="WXD89" s="75"/>
      <c r="WXE89" s="75"/>
      <c r="WXF89" s="75"/>
      <c r="WXG89" s="75"/>
      <c r="WXH89" s="75"/>
      <c r="WXI89" s="75"/>
      <c r="WXJ89" s="75"/>
      <c r="WXK89" s="75"/>
      <c r="WXL89" s="75"/>
      <c r="WXM89" s="75"/>
      <c r="WXN89" s="75"/>
      <c r="WXO89" s="75"/>
      <c r="WXP89" s="75"/>
      <c r="WXQ89" s="75"/>
      <c r="WXR89" s="75"/>
      <c r="WXS89" s="75"/>
      <c r="WXT89" s="75"/>
      <c r="WXU89" s="75"/>
      <c r="WXV89" s="75"/>
      <c r="WXW89" s="75"/>
      <c r="WXX89" s="75"/>
      <c r="WXY89" s="75"/>
      <c r="WXZ89" s="75"/>
      <c r="WYA89" s="75"/>
      <c r="WYB89" s="75"/>
      <c r="WYC89" s="75"/>
      <c r="WYD89" s="75"/>
      <c r="WYE89" s="75"/>
      <c r="WYF89" s="75"/>
      <c r="WYG89" s="75"/>
      <c r="WYH89" s="75"/>
      <c r="WYI89" s="75"/>
      <c r="WYJ89" s="75"/>
      <c r="WYK89" s="75"/>
      <c r="WYL89" s="75"/>
      <c r="WYM89" s="75"/>
      <c r="WYN89" s="75"/>
      <c r="WYO89" s="75"/>
      <c r="WYP89" s="75"/>
      <c r="WYQ89" s="75"/>
      <c r="WYR89" s="75"/>
      <c r="WYS89" s="75"/>
      <c r="WYT89" s="75"/>
      <c r="WYU89" s="75"/>
      <c r="WYV89" s="75"/>
      <c r="WYW89" s="75"/>
      <c r="WYX89" s="75"/>
      <c r="WYY89" s="75"/>
      <c r="WYZ89" s="75"/>
      <c r="WZA89" s="75"/>
      <c r="WZB89" s="75"/>
      <c r="WZC89" s="75"/>
      <c r="WZD89" s="75"/>
      <c r="WZE89" s="75"/>
      <c r="WZF89" s="75"/>
      <c r="WZG89" s="75"/>
      <c r="WZH89" s="75"/>
      <c r="WZI89" s="75"/>
      <c r="WZJ89" s="75"/>
      <c r="WZK89" s="75"/>
      <c r="WZL89" s="75"/>
      <c r="WZM89" s="75"/>
      <c r="WZN89" s="75"/>
      <c r="WZO89" s="75"/>
      <c r="WZP89" s="75"/>
      <c r="WZQ89" s="75"/>
      <c r="WZR89" s="75"/>
      <c r="WZS89" s="75"/>
      <c r="WZT89" s="75"/>
      <c r="WZU89" s="75"/>
      <c r="WZV89" s="75"/>
      <c r="WZW89" s="75"/>
      <c r="WZX89" s="75"/>
      <c r="WZY89" s="75"/>
      <c r="WZZ89" s="75"/>
      <c r="XAA89" s="75"/>
      <c r="XAB89" s="75"/>
      <c r="XAC89" s="75"/>
      <c r="XAD89" s="75"/>
      <c r="XAE89" s="75"/>
      <c r="XAF89" s="75"/>
      <c r="XAG89" s="75"/>
      <c r="XAH89" s="75"/>
      <c r="XAI89" s="75"/>
      <c r="XAJ89" s="75"/>
      <c r="XAK89" s="75"/>
      <c r="XAL89" s="75"/>
      <c r="XAM89" s="75"/>
      <c r="XAN89" s="75"/>
      <c r="XAO89" s="75"/>
      <c r="XAP89" s="75"/>
      <c r="XAQ89" s="75"/>
      <c r="XAR89" s="75"/>
      <c r="XAS89" s="75"/>
      <c r="XAT89" s="75"/>
      <c r="XAU89" s="75"/>
      <c r="XAV89" s="75"/>
      <c r="XAW89" s="75"/>
      <c r="XAX89" s="75"/>
      <c r="XAY89" s="75"/>
      <c r="XAZ89" s="75"/>
      <c r="XBA89" s="75"/>
      <c r="XBB89" s="75"/>
      <c r="XBC89" s="75"/>
      <c r="XBD89" s="75"/>
      <c r="XBE89" s="75"/>
      <c r="XBF89" s="75"/>
      <c r="XBG89" s="75"/>
      <c r="XBH89" s="75"/>
      <c r="XBI89" s="75"/>
      <c r="XBJ89" s="75"/>
      <c r="XBK89" s="75"/>
      <c r="XBL89" s="75"/>
      <c r="XBM89" s="75"/>
      <c r="XBN89" s="75"/>
      <c r="XBO89" s="75"/>
      <c r="XBP89" s="75"/>
      <c r="XBQ89" s="75"/>
      <c r="XBR89" s="75"/>
      <c r="XBS89" s="75"/>
      <c r="XBT89" s="75"/>
      <c r="XBU89" s="75"/>
      <c r="XBV89" s="75"/>
      <c r="XBW89" s="75"/>
      <c r="XBX89" s="75"/>
      <c r="XBY89" s="75"/>
      <c r="XBZ89" s="75"/>
      <c r="XCA89" s="75"/>
      <c r="XCB89" s="75"/>
      <c r="XCC89" s="75"/>
      <c r="XCD89" s="75"/>
      <c r="XCE89" s="75"/>
      <c r="XCF89" s="75"/>
      <c r="XCG89" s="75"/>
      <c r="XCH89" s="75"/>
      <c r="XCI89" s="75"/>
      <c r="XCJ89" s="75"/>
      <c r="XCK89" s="75"/>
      <c r="XCL89" s="75"/>
      <c r="XCM89" s="75"/>
      <c r="XCN89" s="75"/>
      <c r="XCO89" s="75"/>
      <c r="XCP89" s="75"/>
      <c r="XCQ89" s="75"/>
      <c r="XCR89" s="75"/>
      <c r="XCS89" s="75"/>
      <c r="XCT89" s="75"/>
      <c r="XCU89" s="75"/>
      <c r="XCV89" s="75"/>
      <c r="XCW89" s="75"/>
      <c r="XCX89" s="75"/>
      <c r="XCY89" s="75"/>
      <c r="XCZ89" s="75"/>
      <c r="XDA89" s="75"/>
      <c r="XDB89" s="75"/>
      <c r="XDC89" s="75"/>
      <c r="XDD89" s="75"/>
      <c r="XDE89" s="75"/>
      <c r="XDF89" s="75"/>
      <c r="XDG89" s="137"/>
      <c r="XDH89" s="137"/>
      <c r="XDI89" s="137"/>
      <c r="XDJ89" s="137"/>
      <c r="XDK89" s="137"/>
      <c r="XDL89" s="137"/>
      <c r="XDM89" s="137"/>
      <c r="XDN89" s="137"/>
      <c r="XDO89" s="137"/>
      <c r="XDP89" s="137"/>
      <c r="XDQ89" s="137"/>
      <c r="XDR89" s="137"/>
      <c r="XDS89" s="137"/>
      <c r="XDT89" s="137"/>
      <c r="XDU89" s="137"/>
      <c r="XDV89" s="137"/>
      <c r="XDW89" s="137"/>
      <c r="XDX89" s="137"/>
      <c r="XDY89" s="137"/>
      <c r="XDZ89" s="137"/>
      <c r="XEA89" s="137"/>
      <c r="XEB89" s="137"/>
      <c r="XEC89" s="137"/>
      <c r="XED89" s="137"/>
      <c r="XEE89" s="137"/>
      <c r="XEF89" s="137"/>
      <c r="XEG89" s="137"/>
      <c r="XEH89" s="137"/>
      <c r="XEI89" s="137"/>
      <c r="XEJ89" s="137"/>
      <c r="XEK89" s="137"/>
      <c r="XEL89" s="137"/>
      <c r="XEM89" s="137"/>
      <c r="XEN89" s="137"/>
      <c r="XEO89" s="137"/>
      <c r="XEP89" s="138"/>
      <c r="XEQ89" s="137"/>
      <c r="XER89" s="137"/>
      <c r="XES89" s="137"/>
      <c r="XET89" s="137"/>
      <c r="XEU89" s="137"/>
      <c r="XEV89" s="137"/>
      <c r="XEW89" s="137"/>
      <c r="XEX89" s="137"/>
      <c r="XEY89" s="137"/>
      <c r="XEZ89" s="137"/>
      <c r="XFA89" s="137"/>
      <c r="XFB89" s="137"/>
      <c r="XFC89" s="137"/>
      <c r="XFD89" s="137"/>
    </row>
    <row r="90" s="78" customFormat="1" ht="23" customHeight="1" spans="1:1024 1025:16384">
      <c r="A90" s="49">
        <v>85</v>
      </c>
      <c r="B90" s="123" t="s">
        <v>434</v>
      </c>
      <c r="C90" s="124" t="s">
        <v>495</v>
      </c>
      <c r="D90" s="147"/>
      <c r="E90" s="126" t="s">
        <v>499</v>
      </c>
      <c r="F90" s="125" t="s">
        <v>372</v>
      </c>
      <c r="G90" s="127" t="s">
        <v>497</v>
      </c>
      <c r="H90" s="128">
        <v>6</v>
      </c>
      <c r="I90" s="129" t="s">
        <v>396</v>
      </c>
      <c r="J90" s="148">
        <f t="shared" si="4"/>
        <v>507</v>
      </c>
      <c r="K90" s="131">
        <v>84.5</v>
      </c>
      <c r="L90" s="130">
        <f t="shared" si="5"/>
        <v>618</v>
      </c>
      <c r="M90" s="148">
        <v>103</v>
      </c>
      <c r="N90" s="133">
        <f t="shared" si="6"/>
        <v>0.179611650485437</v>
      </c>
      <c r="O90" s="131">
        <v>229</v>
      </c>
      <c r="P90" s="144">
        <f t="shared" si="7"/>
        <v>0.550218340611354</v>
      </c>
      <c r="Q90" s="135"/>
      <c r="R90" s="150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  <c r="FV90" s="75"/>
      <c r="FW90" s="75"/>
      <c r="FX90" s="75"/>
      <c r="FY90" s="75"/>
      <c r="FZ90" s="75"/>
      <c r="GA90" s="75"/>
      <c r="GB90" s="75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  <c r="HM90" s="75"/>
      <c r="HN90" s="75"/>
      <c r="HO90" s="75"/>
      <c r="HP90" s="75"/>
      <c r="HQ90" s="75"/>
      <c r="HR90" s="75"/>
      <c r="HS90" s="75"/>
      <c r="HT90" s="75"/>
      <c r="HU90" s="75"/>
      <c r="HV90" s="75"/>
      <c r="HW90" s="75"/>
      <c r="HX90" s="75"/>
      <c r="HY90" s="75"/>
      <c r="HZ90" s="75"/>
      <c r="IA90" s="75"/>
      <c r="IB90" s="75"/>
      <c r="IC90" s="75"/>
      <c r="ID90" s="75"/>
      <c r="IE90" s="75"/>
      <c r="IF90" s="75"/>
      <c r="IG90" s="75"/>
      <c r="IH90" s="75"/>
      <c r="II90" s="75"/>
      <c r="IJ90" s="75"/>
      <c r="IK90" s="75"/>
      <c r="IL90" s="75"/>
      <c r="IM90" s="75"/>
      <c r="IN90" s="75"/>
      <c r="IO90" s="75"/>
      <c r="IP90" s="75"/>
      <c r="IQ90" s="75"/>
      <c r="IR90" s="75"/>
      <c r="IS90" s="75"/>
      <c r="IT90" s="75"/>
      <c r="IU90" s="75"/>
      <c r="IV90" s="75"/>
      <c r="IW90" s="75"/>
      <c r="IX90" s="75"/>
      <c r="IY90" s="75"/>
      <c r="IZ90" s="75"/>
      <c r="JA90" s="75"/>
      <c r="JB90" s="75"/>
      <c r="JC90" s="75"/>
      <c r="JD90" s="75"/>
      <c r="JE90" s="75"/>
      <c r="JF90" s="75"/>
      <c r="JG90" s="75"/>
      <c r="JH90" s="75"/>
      <c r="JI90" s="75"/>
      <c r="JJ90" s="75"/>
      <c r="JK90" s="75"/>
      <c r="JL90" s="75"/>
      <c r="JM90" s="75"/>
      <c r="JN90" s="75"/>
      <c r="JO90" s="75"/>
      <c r="JP90" s="75"/>
      <c r="JQ90" s="75"/>
      <c r="JR90" s="75"/>
      <c r="JS90" s="75"/>
      <c r="JT90" s="75"/>
      <c r="JU90" s="75"/>
      <c r="JV90" s="75"/>
      <c r="JW90" s="75"/>
      <c r="JX90" s="75"/>
      <c r="JY90" s="75"/>
      <c r="JZ90" s="75"/>
      <c r="KA90" s="75"/>
      <c r="KB90" s="75"/>
      <c r="KC90" s="75"/>
      <c r="KD90" s="75"/>
      <c r="KE90" s="75"/>
      <c r="KF90" s="75"/>
      <c r="KG90" s="75"/>
      <c r="KH90" s="75"/>
      <c r="KI90" s="75"/>
      <c r="KJ90" s="75"/>
      <c r="KK90" s="75"/>
      <c r="KL90" s="75"/>
      <c r="KM90" s="75"/>
      <c r="KN90" s="75"/>
      <c r="KO90" s="75"/>
      <c r="KP90" s="75"/>
      <c r="KQ90" s="75"/>
      <c r="KR90" s="75"/>
      <c r="KS90" s="75"/>
      <c r="KT90" s="75"/>
      <c r="KU90" s="75"/>
      <c r="KV90" s="75"/>
      <c r="KW90" s="75"/>
      <c r="KX90" s="75"/>
      <c r="KY90" s="75"/>
      <c r="KZ90" s="75"/>
      <c r="LA90" s="75"/>
      <c r="LB90" s="75"/>
      <c r="LC90" s="75"/>
      <c r="LD90" s="75"/>
      <c r="LE90" s="75"/>
      <c r="LF90" s="75"/>
      <c r="LG90" s="75"/>
      <c r="LH90" s="75"/>
      <c r="LI90" s="75"/>
      <c r="LJ90" s="75"/>
      <c r="LK90" s="75"/>
      <c r="LL90" s="75"/>
      <c r="LM90" s="75"/>
      <c r="LN90" s="75"/>
      <c r="LO90" s="75"/>
      <c r="LP90" s="75"/>
      <c r="LQ90" s="75"/>
      <c r="LR90" s="75"/>
      <c r="LS90" s="75"/>
      <c r="LT90" s="75"/>
      <c r="LU90" s="75"/>
      <c r="LV90" s="75"/>
      <c r="LW90" s="75"/>
      <c r="LX90" s="75"/>
      <c r="LY90" s="75"/>
      <c r="LZ90" s="75"/>
      <c r="MA90" s="75"/>
      <c r="MB90" s="75"/>
      <c r="MC90" s="75"/>
      <c r="MD90" s="75"/>
      <c r="ME90" s="75"/>
      <c r="MF90" s="75"/>
      <c r="MG90" s="75"/>
      <c r="MH90" s="75"/>
      <c r="MI90" s="75"/>
      <c r="MJ90" s="75"/>
      <c r="MK90" s="75"/>
      <c r="ML90" s="75"/>
      <c r="MM90" s="75"/>
      <c r="MN90" s="75"/>
      <c r="MO90" s="75"/>
      <c r="MP90" s="75"/>
      <c r="MQ90" s="75"/>
      <c r="MR90" s="75"/>
      <c r="MS90" s="75"/>
      <c r="MT90" s="75"/>
      <c r="MU90" s="75"/>
      <c r="MV90" s="75"/>
      <c r="MW90" s="75"/>
      <c r="MX90" s="75"/>
      <c r="MY90" s="75"/>
      <c r="MZ90" s="75"/>
      <c r="NA90" s="75"/>
      <c r="NB90" s="75"/>
      <c r="NC90" s="75"/>
      <c r="ND90" s="75"/>
      <c r="NE90" s="75"/>
      <c r="NF90" s="75"/>
      <c r="NG90" s="75"/>
      <c r="NH90" s="75"/>
      <c r="NI90" s="75"/>
      <c r="NJ90" s="75"/>
      <c r="NK90" s="75"/>
      <c r="NL90" s="75"/>
      <c r="NM90" s="75"/>
      <c r="NN90" s="75"/>
      <c r="NO90" s="75"/>
      <c r="NP90" s="75"/>
      <c r="NQ90" s="75"/>
      <c r="NR90" s="75"/>
      <c r="NS90" s="75"/>
      <c r="NT90" s="75"/>
      <c r="NU90" s="75"/>
      <c r="NV90" s="75"/>
      <c r="NW90" s="75"/>
      <c r="NX90" s="75"/>
      <c r="NY90" s="75"/>
      <c r="NZ90" s="75"/>
      <c r="OA90" s="75"/>
      <c r="OB90" s="75"/>
      <c r="OC90" s="75"/>
      <c r="OD90" s="75"/>
      <c r="OE90" s="75"/>
      <c r="OF90" s="75"/>
      <c r="OG90" s="75"/>
      <c r="OH90" s="75"/>
      <c r="OI90" s="75"/>
      <c r="OJ90" s="75"/>
      <c r="OK90" s="75"/>
      <c r="OL90" s="75"/>
      <c r="OM90" s="75"/>
      <c r="ON90" s="75"/>
      <c r="OO90" s="75"/>
      <c r="OP90" s="75"/>
      <c r="OQ90" s="75"/>
      <c r="OR90" s="75"/>
      <c r="OS90" s="75"/>
      <c r="OT90" s="75"/>
      <c r="OU90" s="75"/>
      <c r="OV90" s="75"/>
      <c r="OW90" s="75"/>
      <c r="OX90" s="75"/>
      <c r="OY90" s="75"/>
      <c r="OZ90" s="75"/>
      <c r="PA90" s="75"/>
      <c r="PB90" s="75"/>
      <c r="PC90" s="75"/>
      <c r="PD90" s="75"/>
      <c r="PE90" s="75"/>
      <c r="PF90" s="75"/>
      <c r="PG90" s="75"/>
      <c r="PH90" s="75"/>
      <c r="PI90" s="75"/>
      <c r="PJ90" s="75"/>
      <c r="PK90" s="75"/>
      <c r="PL90" s="75"/>
      <c r="PM90" s="75"/>
      <c r="PN90" s="75"/>
      <c r="PO90" s="75"/>
      <c r="PP90" s="75"/>
      <c r="PQ90" s="75"/>
      <c r="PR90" s="75"/>
      <c r="PS90" s="75"/>
      <c r="PT90" s="75"/>
      <c r="PU90" s="75"/>
      <c r="PV90" s="75"/>
      <c r="PW90" s="75"/>
      <c r="PX90" s="75"/>
      <c r="PY90" s="75"/>
      <c r="PZ90" s="75"/>
      <c r="QA90" s="75"/>
      <c r="QB90" s="75"/>
      <c r="QC90" s="75"/>
      <c r="QD90" s="75"/>
      <c r="QE90" s="75"/>
      <c r="QF90" s="75"/>
      <c r="QG90" s="75"/>
      <c r="QH90" s="75"/>
      <c r="QI90" s="75"/>
      <c r="QJ90" s="75"/>
      <c r="QK90" s="75"/>
      <c r="QL90" s="75"/>
      <c r="QM90" s="75"/>
      <c r="QN90" s="75"/>
      <c r="QO90" s="75"/>
      <c r="QP90" s="75"/>
      <c r="QQ90" s="75"/>
      <c r="QR90" s="75"/>
      <c r="QS90" s="75"/>
      <c r="QT90" s="75"/>
      <c r="QU90" s="75"/>
      <c r="QV90" s="75"/>
      <c r="QW90" s="75"/>
      <c r="QX90" s="75"/>
      <c r="QY90" s="75"/>
      <c r="QZ90" s="75"/>
      <c r="RA90" s="75"/>
      <c r="RB90" s="75"/>
      <c r="RC90" s="75"/>
      <c r="RD90" s="75"/>
      <c r="RE90" s="75"/>
      <c r="RF90" s="75"/>
      <c r="RG90" s="75"/>
      <c r="RH90" s="75"/>
      <c r="RI90" s="75"/>
      <c r="RJ90" s="75"/>
      <c r="RK90" s="75"/>
      <c r="RL90" s="75"/>
      <c r="RM90" s="75"/>
      <c r="RN90" s="75"/>
      <c r="RO90" s="75"/>
      <c r="RP90" s="75"/>
      <c r="RQ90" s="75"/>
      <c r="RR90" s="75"/>
      <c r="RS90" s="75"/>
      <c r="RT90" s="75"/>
      <c r="RU90" s="75"/>
      <c r="RV90" s="75"/>
      <c r="RW90" s="75"/>
      <c r="RX90" s="75"/>
      <c r="RY90" s="75"/>
      <c r="RZ90" s="75"/>
      <c r="SA90" s="75"/>
      <c r="SB90" s="75"/>
      <c r="SC90" s="75"/>
      <c r="SD90" s="75"/>
      <c r="SE90" s="75"/>
      <c r="SF90" s="75"/>
      <c r="SG90" s="75"/>
      <c r="SH90" s="75"/>
      <c r="SI90" s="75"/>
      <c r="SJ90" s="75"/>
      <c r="SK90" s="75"/>
      <c r="SL90" s="75"/>
      <c r="SM90" s="75"/>
      <c r="SN90" s="75"/>
      <c r="SO90" s="75"/>
      <c r="SP90" s="75"/>
      <c r="SQ90" s="75"/>
      <c r="SR90" s="75"/>
      <c r="SS90" s="75"/>
      <c r="ST90" s="75"/>
      <c r="SU90" s="75"/>
      <c r="SV90" s="75"/>
      <c r="SW90" s="75"/>
      <c r="SX90" s="75"/>
      <c r="SY90" s="75"/>
      <c r="SZ90" s="75"/>
      <c r="TA90" s="75"/>
      <c r="TB90" s="75"/>
      <c r="TC90" s="75"/>
      <c r="TD90" s="75"/>
      <c r="TE90" s="75"/>
      <c r="TF90" s="75"/>
      <c r="TG90" s="75"/>
      <c r="TH90" s="75"/>
      <c r="TI90" s="75"/>
      <c r="TJ90" s="75"/>
      <c r="TK90" s="75"/>
      <c r="TL90" s="75"/>
      <c r="TM90" s="75"/>
      <c r="TN90" s="75"/>
      <c r="TO90" s="75"/>
      <c r="TP90" s="75"/>
      <c r="TQ90" s="75"/>
      <c r="TR90" s="75"/>
      <c r="TS90" s="75"/>
      <c r="TT90" s="75"/>
      <c r="TU90" s="75"/>
      <c r="TV90" s="75"/>
      <c r="TW90" s="75"/>
      <c r="TX90" s="75"/>
      <c r="TY90" s="75"/>
      <c r="TZ90" s="75"/>
      <c r="UA90" s="75"/>
      <c r="UB90" s="75"/>
      <c r="UC90" s="75"/>
      <c r="UD90" s="75"/>
      <c r="UE90" s="75"/>
      <c r="UF90" s="75"/>
      <c r="UG90" s="75"/>
      <c r="UH90" s="75"/>
      <c r="UI90" s="75"/>
      <c r="UJ90" s="75"/>
      <c r="UK90" s="75"/>
      <c r="UL90" s="75"/>
      <c r="UM90" s="75"/>
      <c r="UN90" s="75"/>
      <c r="UO90" s="75"/>
      <c r="UP90" s="75"/>
      <c r="UQ90" s="75"/>
      <c r="UR90" s="75"/>
      <c r="US90" s="75"/>
      <c r="UT90" s="75"/>
      <c r="UU90" s="75"/>
      <c r="UV90" s="75"/>
      <c r="UW90" s="75"/>
      <c r="UX90" s="75"/>
      <c r="UY90" s="75"/>
      <c r="UZ90" s="75"/>
      <c r="VA90" s="75"/>
      <c r="VB90" s="75"/>
      <c r="VC90" s="75"/>
      <c r="VD90" s="75"/>
      <c r="VE90" s="75"/>
      <c r="VF90" s="75"/>
      <c r="VG90" s="75"/>
      <c r="VH90" s="75"/>
      <c r="VI90" s="75"/>
      <c r="VJ90" s="75"/>
      <c r="VK90" s="75"/>
      <c r="VL90" s="75"/>
      <c r="VM90" s="75"/>
      <c r="VN90" s="75"/>
      <c r="VO90" s="75"/>
      <c r="VP90" s="75"/>
      <c r="VQ90" s="75"/>
      <c r="VR90" s="75"/>
      <c r="VS90" s="75"/>
      <c r="VT90" s="75"/>
      <c r="VU90" s="75"/>
      <c r="VV90" s="75"/>
      <c r="VW90" s="75"/>
      <c r="VX90" s="75"/>
      <c r="VY90" s="75"/>
      <c r="VZ90" s="75"/>
      <c r="WA90" s="75"/>
      <c r="WB90" s="75"/>
      <c r="WC90" s="75"/>
      <c r="WD90" s="75"/>
      <c r="WE90" s="75"/>
      <c r="WF90" s="75"/>
      <c r="WG90" s="75"/>
      <c r="WH90" s="75"/>
      <c r="WI90" s="75"/>
      <c r="WJ90" s="75"/>
      <c r="WK90" s="75"/>
      <c r="WL90" s="75"/>
      <c r="WM90" s="75"/>
      <c r="WN90" s="75"/>
      <c r="WO90" s="75"/>
      <c r="WP90" s="75"/>
      <c r="WQ90" s="75"/>
      <c r="WR90" s="75"/>
      <c r="WS90" s="75"/>
      <c r="WT90" s="75"/>
      <c r="WU90" s="75"/>
      <c r="WV90" s="75"/>
      <c r="WW90" s="75"/>
      <c r="WX90" s="75"/>
      <c r="WY90" s="75"/>
      <c r="WZ90" s="75"/>
      <c r="XA90" s="75"/>
      <c r="XB90" s="75"/>
      <c r="XC90" s="75"/>
      <c r="XD90" s="75"/>
      <c r="XE90" s="75"/>
      <c r="XF90" s="75"/>
      <c r="XG90" s="75"/>
      <c r="XH90" s="75"/>
      <c r="XI90" s="75"/>
      <c r="XJ90" s="75"/>
      <c r="XK90" s="75"/>
      <c r="XL90" s="75"/>
      <c r="XM90" s="75"/>
      <c r="XN90" s="75"/>
      <c r="XO90" s="75"/>
      <c r="XP90" s="75"/>
      <c r="XQ90" s="75"/>
      <c r="XR90" s="75"/>
      <c r="XS90" s="75"/>
      <c r="XT90" s="75"/>
      <c r="XU90" s="75"/>
      <c r="XV90" s="75"/>
      <c r="XW90" s="75"/>
      <c r="XX90" s="75"/>
      <c r="XY90" s="75"/>
      <c r="XZ90" s="75"/>
      <c r="YA90" s="75"/>
      <c r="YB90" s="75"/>
      <c r="YC90" s="75"/>
      <c r="YD90" s="75"/>
      <c r="YE90" s="75"/>
      <c r="YF90" s="75"/>
      <c r="YG90" s="75"/>
      <c r="YH90" s="75"/>
      <c r="YI90" s="75"/>
      <c r="YJ90" s="75"/>
      <c r="YK90" s="75"/>
      <c r="YL90" s="75"/>
      <c r="YM90" s="75"/>
      <c r="YN90" s="75"/>
      <c r="YO90" s="75"/>
      <c r="YP90" s="75"/>
      <c r="YQ90" s="75"/>
      <c r="YR90" s="75"/>
      <c r="YS90" s="75"/>
      <c r="YT90" s="75"/>
      <c r="YU90" s="75"/>
      <c r="YV90" s="75"/>
      <c r="YW90" s="75"/>
      <c r="YX90" s="75"/>
      <c r="YY90" s="75"/>
      <c r="YZ90" s="75"/>
      <c r="ZA90" s="75"/>
      <c r="ZB90" s="75"/>
      <c r="ZC90" s="75"/>
      <c r="ZD90" s="75"/>
      <c r="ZE90" s="75"/>
      <c r="ZF90" s="75"/>
      <c r="ZG90" s="75"/>
      <c r="ZH90" s="75"/>
      <c r="ZI90" s="75"/>
      <c r="ZJ90" s="75"/>
      <c r="ZK90" s="75"/>
      <c r="ZL90" s="75"/>
      <c r="ZM90" s="75"/>
      <c r="ZN90" s="75"/>
      <c r="ZO90" s="75"/>
      <c r="ZP90" s="75"/>
      <c r="ZQ90" s="75"/>
      <c r="ZR90" s="75"/>
      <c r="ZS90" s="75"/>
      <c r="ZT90" s="75"/>
      <c r="ZU90" s="75"/>
      <c r="ZV90" s="75"/>
      <c r="ZW90" s="75"/>
      <c r="ZX90" s="75"/>
      <c r="ZY90" s="75"/>
      <c r="ZZ90" s="75"/>
      <c r="AAA90" s="75"/>
      <c r="AAB90" s="75"/>
      <c r="AAC90" s="75"/>
      <c r="AAD90" s="75"/>
      <c r="AAE90" s="75"/>
      <c r="AAF90" s="75"/>
      <c r="AAG90" s="75"/>
      <c r="AAH90" s="75"/>
      <c r="AAI90" s="75"/>
      <c r="AAJ90" s="75"/>
      <c r="AAK90" s="75"/>
      <c r="AAL90" s="75"/>
      <c r="AAM90" s="75"/>
      <c r="AAN90" s="75"/>
      <c r="AAO90" s="75"/>
      <c r="AAP90" s="75"/>
      <c r="AAQ90" s="75"/>
      <c r="AAR90" s="75"/>
      <c r="AAS90" s="75"/>
      <c r="AAT90" s="75"/>
      <c r="AAU90" s="75"/>
      <c r="AAV90" s="75"/>
      <c r="AAW90" s="75"/>
      <c r="AAX90" s="75"/>
      <c r="AAY90" s="75"/>
      <c r="AAZ90" s="75"/>
      <c r="ABA90" s="75"/>
      <c r="ABB90" s="75"/>
      <c r="ABC90" s="75"/>
      <c r="ABD90" s="75"/>
      <c r="ABE90" s="75"/>
      <c r="ABF90" s="75"/>
      <c r="ABG90" s="75"/>
      <c r="ABH90" s="75"/>
      <c r="ABI90" s="75"/>
      <c r="ABJ90" s="75"/>
      <c r="ABK90" s="75"/>
      <c r="ABL90" s="75"/>
      <c r="ABM90" s="75"/>
      <c r="ABN90" s="75"/>
      <c r="ABO90" s="75"/>
      <c r="ABP90" s="75"/>
      <c r="ABQ90" s="75"/>
      <c r="ABR90" s="75"/>
      <c r="ABS90" s="75"/>
      <c r="ABT90" s="75"/>
      <c r="ABU90" s="75"/>
      <c r="ABV90" s="75"/>
      <c r="ABW90" s="75"/>
      <c r="ABX90" s="75"/>
      <c r="ABY90" s="75"/>
      <c r="ABZ90" s="75"/>
      <c r="ACA90" s="75"/>
      <c r="ACB90" s="75"/>
      <c r="ACC90" s="75"/>
      <c r="ACD90" s="75"/>
      <c r="ACE90" s="75"/>
      <c r="ACF90" s="75"/>
      <c r="ACG90" s="75"/>
      <c r="ACH90" s="75"/>
      <c r="ACI90" s="75"/>
      <c r="ACJ90" s="75"/>
      <c r="ACK90" s="75"/>
      <c r="ACL90" s="75"/>
      <c r="ACM90" s="75"/>
      <c r="ACN90" s="75"/>
      <c r="ACO90" s="75"/>
      <c r="ACP90" s="75"/>
      <c r="ACQ90" s="75"/>
      <c r="ACR90" s="75"/>
      <c r="ACS90" s="75"/>
      <c r="ACT90" s="75"/>
      <c r="ACU90" s="75"/>
      <c r="ACV90" s="75"/>
      <c r="ACW90" s="75"/>
      <c r="ACX90" s="75"/>
      <c r="ACY90" s="75"/>
      <c r="ACZ90" s="75"/>
      <c r="ADA90" s="75"/>
      <c r="ADB90" s="75"/>
      <c r="ADC90" s="75"/>
      <c r="ADD90" s="75"/>
      <c r="ADE90" s="75"/>
      <c r="ADF90" s="75"/>
      <c r="ADG90" s="75"/>
      <c r="ADH90" s="75"/>
      <c r="ADI90" s="75"/>
      <c r="ADJ90" s="75"/>
      <c r="ADK90" s="75"/>
      <c r="ADL90" s="75"/>
      <c r="ADM90" s="75"/>
      <c r="ADN90" s="75"/>
      <c r="ADO90" s="75"/>
      <c r="ADP90" s="75"/>
      <c r="ADQ90" s="75"/>
      <c r="ADR90" s="75"/>
      <c r="ADS90" s="75"/>
      <c r="ADT90" s="75"/>
      <c r="ADU90" s="75"/>
      <c r="ADV90" s="75"/>
      <c r="ADW90" s="75"/>
      <c r="ADX90" s="75"/>
      <c r="ADY90" s="75"/>
      <c r="ADZ90" s="75"/>
      <c r="AEA90" s="75"/>
      <c r="AEB90" s="75"/>
      <c r="AEC90" s="75"/>
      <c r="AED90" s="75"/>
      <c r="AEE90" s="75"/>
      <c r="AEF90" s="75"/>
      <c r="AEG90" s="75"/>
      <c r="AEH90" s="75"/>
      <c r="AEI90" s="75"/>
      <c r="AEJ90" s="75"/>
      <c r="AEK90" s="75"/>
      <c r="AEL90" s="75"/>
      <c r="AEM90" s="75"/>
      <c r="AEN90" s="75"/>
      <c r="AEO90" s="75"/>
      <c r="AEP90" s="75"/>
      <c r="AEQ90" s="75"/>
      <c r="AER90" s="75"/>
      <c r="AES90" s="75"/>
      <c r="AET90" s="75"/>
      <c r="AEU90" s="75"/>
      <c r="AEV90" s="75"/>
      <c r="AEW90" s="75"/>
      <c r="AEX90" s="75"/>
      <c r="AEY90" s="75"/>
      <c r="AEZ90" s="75"/>
      <c r="AFA90" s="75"/>
      <c r="AFB90" s="75"/>
      <c r="AFC90" s="75"/>
      <c r="AFD90" s="75"/>
      <c r="AFE90" s="75"/>
      <c r="AFF90" s="75"/>
      <c r="AFG90" s="75"/>
      <c r="AFH90" s="75"/>
      <c r="AFI90" s="75"/>
      <c r="AFJ90" s="75"/>
      <c r="AFK90" s="75"/>
      <c r="AFL90" s="75"/>
      <c r="AFM90" s="75"/>
      <c r="AFN90" s="75"/>
      <c r="AFO90" s="75"/>
      <c r="AFP90" s="75"/>
      <c r="AFQ90" s="75"/>
      <c r="AFR90" s="75"/>
      <c r="AFS90" s="75"/>
      <c r="AFT90" s="75"/>
      <c r="AFU90" s="75"/>
      <c r="AFV90" s="75"/>
      <c r="AFW90" s="75"/>
      <c r="AFX90" s="75"/>
      <c r="AFY90" s="75"/>
      <c r="AFZ90" s="75"/>
      <c r="AGA90" s="75"/>
      <c r="AGB90" s="75"/>
      <c r="AGC90" s="75"/>
      <c r="AGD90" s="75"/>
      <c r="AGE90" s="75"/>
      <c r="AGF90" s="75"/>
      <c r="AGG90" s="75"/>
      <c r="AGH90" s="75"/>
      <c r="AGI90" s="75"/>
      <c r="AGJ90" s="75"/>
      <c r="AGK90" s="75"/>
      <c r="AGL90" s="75"/>
      <c r="AGM90" s="75"/>
      <c r="AGN90" s="75"/>
      <c r="AGO90" s="75"/>
      <c r="AGP90" s="75"/>
      <c r="AGQ90" s="75"/>
      <c r="AGR90" s="75"/>
      <c r="AGS90" s="75"/>
      <c r="AGT90" s="75"/>
      <c r="AGU90" s="75"/>
      <c r="AGV90" s="75"/>
      <c r="AGW90" s="75"/>
      <c r="AGX90" s="75"/>
      <c r="AGY90" s="75"/>
      <c r="AGZ90" s="75"/>
      <c r="AHA90" s="75"/>
      <c r="AHB90" s="75"/>
      <c r="AHC90" s="75"/>
      <c r="AHD90" s="75"/>
      <c r="AHE90" s="75"/>
      <c r="AHF90" s="75"/>
      <c r="AHG90" s="75"/>
      <c r="AHH90" s="75"/>
      <c r="AHI90" s="75"/>
      <c r="AHJ90" s="75"/>
      <c r="AHK90" s="75"/>
      <c r="AHL90" s="75"/>
      <c r="AHM90" s="75"/>
      <c r="AHN90" s="75"/>
      <c r="AHO90" s="75"/>
      <c r="AHP90" s="75"/>
      <c r="AHQ90" s="75"/>
      <c r="AHR90" s="75"/>
      <c r="AHS90" s="75"/>
      <c r="AHT90" s="75"/>
      <c r="AHU90" s="75"/>
      <c r="AHV90" s="75"/>
      <c r="AHW90" s="75"/>
      <c r="AHX90" s="75"/>
      <c r="AHY90" s="75"/>
      <c r="AHZ90" s="75"/>
      <c r="AIA90" s="75"/>
      <c r="AIB90" s="75"/>
      <c r="AIC90" s="75"/>
      <c r="AID90" s="75"/>
      <c r="AIE90" s="75"/>
      <c r="AIF90" s="75"/>
      <c r="AIG90" s="75"/>
      <c r="AIH90" s="75"/>
      <c r="AII90" s="75"/>
      <c r="AIJ90" s="75"/>
      <c r="AIK90" s="75"/>
      <c r="AIL90" s="75"/>
      <c r="AIM90" s="75"/>
      <c r="AIN90" s="75"/>
      <c r="AIO90" s="75"/>
      <c r="AIP90" s="75"/>
      <c r="AIQ90" s="75"/>
      <c r="AIR90" s="75"/>
      <c r="AIS90" s="75"/>
      <c r="AIT90" s="75"/>
      <c r="AIU90" s="75"/>
      <c r="AIV90" s="75"/>
      <c r="AIW90" s="75"/>
      <c r="AIX90" s="75"/>
      <c r="AIY90" s="75"/>
      <c r="AIZ90" s="75"/>
      <c r="AJA90" s="75"/>
      <c r="AJB90" s="75"/>
      <c r="AJC90" s="75"/>
      <c r="AJD90" s="75"/>
      <c r="AJE90" s="75"/>
      <c r="AJF90" s="75"/>
      <c r="AJG90" s="75"/>
      <c r="AJH90" s="75"/>
      <c r="AJI90" s="75"/>
      <c r="AJJ90" s="75"/>
      <c r="AJK90" s="75"/>
      <c r="AJL90" s="75"/>
      <c r="AJM90" s="75"/>
      <c r="AJN90" s="75"/>
      <c r="AJO90" s="75"/>
      <c r="AJP90" s="75"/>
      <c r="AJQ90" s="75"/>
      <c r="AJR90" s="75"/>
      <c r="AJS90" s="75"/>
      <c r="AJT90" s="75"/>
      <c r="AJU90" s="75"/>
      <c r="AJV90" s="75"/>
      <c r="AJW90" s="75"/>
      <c r="AJX90" s="75"/>
      <c r="AJY90" s="75"/>
      <c r="AJZ90" s="75"/>
      <c r="AKA90" s="75"/>
      <c r="AKB90" s="75"/>
      <c r="AKC90" s="75"/>
      <c r="AKD90" s="75"/>
      <c r="AKE90" s="75"/>
      <c r="AKF90" s="75"/>
      <c r="AKG90" s="75"/>
      <c r="AKH90" s="75"/>
      <c r="AKI90" s="75"/>
      <c r="AKJ90" s="75"/>
      <c r="AKK90" s="75"/>
      <c r="AKL90" s="75"/>
      <c r="AKM90" s="75"/>
      <c r="AKN90" s="75"/>
      <c r="AKO90" s="75"/>
      <c r="AKP90" s="75"/>
      <c r="AKQ90" s="75"/>
      <c r="AKR90" s="75"/>
      <c r="AKS90" s="75"/>
      <c r="AKT90" s="75"/>
      <c r="AKU90" s="75"/>
      <c r="AKV90" s="75"/>
      <c r="AKW90" s="75"/>
      <c r="AKX90" s="75"/>
      <c r="AKY90" s="75"/>
      <c r="AKZ90" s="75"/>
      <c r="ALA90" s="75"/>
      <c r="ALB90" s="75"/>
      <c r="ALC90" s="75"/>
      <c r="ALD90" s="75"/>
      <c r="ALE90" s="75"/>
      <c r="ALF90" s="75"/>
      <c r="ALG90" s="75"/>
      <c r="ALH90" s="75"/>
      <c r="ALI90" s="75"/>
      <c r="ALJ90" s="75"/>
      <c r="ALK90" s="75"/>
      <c r="ALL90" s="75"/>
      <c r="ALM90" s="75"/>
      <c r="ALN90" s="75"/>
      <c r="ALO90" s="75"/>
      <c r="ALP90" s="75"/>
      <c r="ALQ90" s="75"/>
      <c r="ALR90" s="75"/>
      <c r="ALS90" s="75"/>
      <c r="ALT90" s="75"/>
      <c r="ALU90" s="75"/>
      <c r="ALV90" s="75"/>
      <c r="ALW90" s="75"/>
      <c r="ALX90" s="75"/>
      <c r="ALY90" s="75"/>
      <c r="ALZ90" s="75"/>
      <c r="AMA90" s="75"/>
      <c r="AMB90" s="75"/>
      <c r="AMC90" s="75"/>
      <c r="AMD90" s="75"/>
      <c r="AME90" s="75"/>
      <c r="AMF90" s="75"/>
      <c r="AMG90" s="75"/>
      <c r="AMH90" s="75"/>
      <c r="AMI90" s="75"/>
      <c r="AMJ90" s="75"/>
      <c r="AMK90" s="75"/>
      <c r="AML90" s="75"/>
      <c r="AMM90" s="75"/>
      <c r="AMN90" s="75"/>
      <c r="AMO90" s="75"/>
      <c r="AMP90" s="75"/>
      <c r="AMQ90" s="75"/>
      <c r="AMR90" s="75"/>
      <c r="AMS90" s="75"/>
      <c r="AMT90" s="75"/>
      <c r="AMU90" s="75"/>
      <c r="AMV90" s="75"/>
      <c r="AMW90" s="75"/>
      <c r="AMX90" s="75"/>
      <c r="AMY90" s="75"/>
      <c r="AMZ90" s="75"/>
      <c r="ANA90" s="75"/>
      <c r="ANB90" s="75"/>
      <c r="ANC90" s="75"/>
      <c r="AND90" s="75"/>
      <c r="ANE90" s="75"/>
      <c r="ANF90" s="75"/>
      <c r="ANG90" s="75"/>
      <c r="ANH90" s="75"/>
      <c r="ANI90" s="75"/>
      <c r="ANJ90" s="75"/>
      <c r="ANK90" s="75"/>
      <c r="ANL90" s="75"/>
      <c r="ANM90" s="75"/>
      <c r="ANN90" s="75"/>
      <c r="ANO90" s="75"/>
      <c r="ANP90" s="75"/>
      <c r="ANQ90" s="75"/>
      <c r="ANR90" s="75"/>
      <c r="ANS90" s="75"/>
      <c r="ANT90" s="75"/>
      <c r="ANU90" s="75"/>
      <c r="ANV90" s="75"/>
      <c r="ANW90" s="75"/>
      <c r="ANX90" s="75"/>
      <c r="ANY90" s="75"/>
      <c r="ANZ90" s="75"/>
      <c r="AOA90" s="75"/>
      <c r="AOB90" s="75"/>
      <c r="AOC90" s="75"/>
      <c r="AOD90" s="75"/>
      <c r="AOE90" s="75"/>
      <c r="AOF90" s="75"/>
      <c r="AOG90" s="75"/>
      <c r="AOH90" s="75"/>
      <c r="AOI90" s="75"/>
      <c r="AOJ90" s="75"/>
      <c r="AOK90" s="75"/>
      <c r="AOL90" s="75"/>
      <c r="AOM90" s="75"/>
      <c r="AON90" s="75"/>
      <c r="AOO90" s="75"/>
      <c r="AOP90" s="75"/>
      <c r="AOQ90" s="75"/>
      <c r="AOR90" s="75"/>
      <c r="AOS90" s="75"/>
      <c r="AOT90" s="75"/>
      <c r="AOU90" s="75"/>
      <c r="AOV90" s="75"/>
      <c r="AOW90" s="75"/>
      <c r="AOX90" s="75"/>
      <c r="AOY90" s="75"/>
      <c r="AOZ90" s="75"/>
      <c r="APA90" s="75"/>
      <c r="APB90" s="75"/>
      <c r="APC90" s="75"/>
      <c r="APD90" s="75"/>
      <c r="APE90" s="75"/>
      <c r="APF90" s="75"/>
      <c r="APG90" s="75"/>
      <c r="APH90" s="75"/>
      <c r="API90" s="75"/>
      <c r="APJ90" s="75"/>
      <c r="APK90" s="75"/>
      <c r="APL90" s="75"/>
      <c r="APM90" s="75"/>
      <c r="APN90" s="75"/>
      <c r="APO90" s="75"/>
      <c r="APP90" s="75"/>
      <c r="APQ90" s="75"/>
      <c r="APR90" s="75"/>
      <c r="APS90" s="75"/>
      <c r="APT90" s="75"/>
      <c r="APU90" s="75"/>
      <c r="APV90" s="75"/>
      <c r="APW90" s="75"/>
      <c r="APX90" s="75"/>
      <c r="APY90" s="75"/>
      <c r="APZ90" s="75"/>
      <c r="AQA90" s="75"/>
      <c r="AQB90" s="75"/>
      <c r="AQC90" s="75"/>
      <c r="AQD90" s="75"/>
      <c r="AQE90" s="75"/>
      <c r="AQF90" s="75"/>
      <c r="AQG90" s="75"/>
      <c r="AQH90" s="75"/>
      <c r="AQI90" s="75"/>
      <c r="AQJ90" s="75"/>
      <c r="AQK90" s="75"/>
      <c r="AQL90" s="75"/>
      <c r="AQM90" s="75"/>
      <c r="AQN90" s="75"/>
      <c r="AQO90" s="75"/>
      <c r="AQP90" s="75"/>
      <c r="AQQ90" s="75"/>
      <c r="AQR90" s="75"/>
      <c r="AQS90" s="75"/>
      <c r="AQT90" s="75"/>
      <c r="AQU90" s="75"/>
      <c r="AQV90" s="75"/>
      <c r="AQW90" s="75"/>
      <c r="AQX90" s="75"/>
      <c r="AQY90" s="75"/>
      <c r="AQZ90" s="75"/>
      <c r="ARA90" s="75"/>
      <c r="ARB90" s="75"/>
      <c r="ARC90" s="75"/>
      <c r="ARD90" s="75"/>
      <c r="ARE90" s="75"/>
      <c r="ARF90" s="75"/>
      <c r="ARG90" s="75"/>
      <c r="ARH90" s="75"/>
      <c r="ARI90" s="75"/>
      <c r="ARJ90" s="75"/>
      <c r="ARK90" s="75"/>
      <c r="ARL90" s="75"/>
      <c r="ARM90" s="75"/>
      <c r="ARN90" s="75"/>
      <c r="ARO90" s="75"/>
      <c r="ARP90" s="75"/>
      <c r="ARQ90" s="75"/>
      <c r="ARR90" s="75"/>
      <c r="ARS90" s="75"/>
      <c r="ART90" s="75"/>
      <c r="ARU90" s="75"/>
      <c r="ARV90" s="75"/>
      <c r="ARW90" s="75"/>
      <c r="ARX90" s="75"/>
      <c r="ARY90" s="75"/>
      <c r="ARZ90" s="75"/>
      <c r="ASA90" s="75"/>
      <c r="ASB90" s="75"/>
      <c r="ASC90" s="75"/>
      <c r="ASD90" s="75"/>
      <c r="ASE90" s="75"/>
      <c r="ASF90" s="75"/>
      <c r="ASG90" s="75"/>
      <c r="ASH90" s="75"/>
      <c r="ASI90" s="75"/>
      <c r="ASJ90" s="75"/>
      <c r="ASK90" s="75"/>
      <c r="ASL90" s="75"/>
      <c r="ASM90" s="75"/>
      <c r="ASN90" s="75"/>
      <c r="ASO90" s="75"/>
      <c r="ASP90" s="75"/>
      <c r="ASQ90" s="75"/>
      <c r="ASR90" s="75"/>
      <c r="ASS90" s="75"/>
      <c r="AST90" s="75"/>
      <c r="ASU90" s="75"/>
      <c r="ASV90" s="75"/>
      <c r="ASW90" s="75"/>
      <c r="ASX90" s="75"/>
      <c r="ASY90" s="75"/>
      <c r="ASZ90" s="75"/>
      <c r="ATA90" s="75"/>
      <c r="ATB90" s="75"/>
      <c r="ATC90" s="75"/>
      <c r="ATD90" s="75"/>
      <c r="ATE90" s="75"/>
      <c r="ATF90" s="75"/>
      <c r="ATG90" s="75"/>
      <c r="ATH90" s="75"/>
      <c r="ATI90" s="75"/>
      <c r="ATJ90" s="75"/>
      <c r="ATK90" s="75"/>
      <c r="ATL90" s="75"/>
      <c r="ATM90" s="75"/>
      <c r="ATN90" s="75"/>
      <c r="ATO90" s="75"/>
      <c r="ATP90" s="75"/>
      <c r="ATQ90" s="75"/>
      <c r="ATR90" s="75"/>
      <c r="ATS90" s="75"/>
      <c r="ATT90" s="75"/>
      <c r="ATU90" s="75"/>
      <c r="ATV90" s="75"/>
      <c r="ATW90" s="75"/>
      <c r="ATX90" s="75"/>
      <c r="ATY90" s="75"/>
      <c r="ATZ90" s="75"/>
      <c r="AUA90" s="75"/>
      <c r="AUB90" s="75"/>
      <c r="AUC90" s="75"/>
      <c r="AUD90" s="75"/>
      <c r="AUE90" s="75"/>
      <c r="AUF90" s="75"/>
      <c r="AUG90" s="75"/>
      <c r="AUH90" s="75"/>
      <c r="AUI90" s="75"/>
      <c r="AUJ90" s="75"/>
      <c r="AUK90" s="75"/>
      <c r="AUL90" s="75"/>
      <c r="AUM90" s="75"/>
      <c r="AUN90" s="75"/>
      <c r="AUO90" s="75"/>
      <c r="AUP90" s="75"/>
      <c r="AUQ90" s="75"/>
      <c r="AUR90" s="75"/>
      <c r="AUS90" s="75"/>
      <c r="AUT90" s="75"/>
      <c r="AUU90" s="75"/>
      <c r="AUV90" s="75"/>
      <c r="AUW90" s="75"/>
      <c r="AUX90" s="75"/>
      <c r="AUY90" s="75"/>
      <c r="AUZ90" s="75"/>
      <c r="AVA90" s="75"/>
      <c r="AVB90" s="75"/>
      <c r="AVC90" s="75"/>
      <c r="AVD90" s="75"/>
      <c r="AVE90" s="75"/>
      <c r="AVF90" s="75"/>
      <c r="AVG90" s="75"/>
      <c r="AVH90" s="75"/>
      <c r="AVI90" s="75"/>
      <c r="AVJ90" s="75"/>
      <c r="AVK90" s="75"/>
      <c r="AVL90" s="75"/>
      <c r="AVM90" s="75"/>
      <c r="AVN90" s="75"/>
      <c r="AVO90" s="75"/>
      <c r="AVP90" s="75"/>
      <c r="AVQ90" s="75"/>
      <c r="AVR90" s="75"/>
      <c r="AVS90" s="75"/>
      <c r="AVT90" s="75"/>
      <c r="AVU90" s="75"/>
      <c r="AVV90" s="75"/>
      <c r="AVW90" s="75"/>
      <c r="AVX90" s="75"/>
      <c r="AVY90" s="75"/>
      <c r="AVZ90" s="75"/>
      <c r="AWA90" s="75"/>
      <c r="AWB90" s="75"/>
      <c r="AWC90" s="75"/>
      <c r="AWD90" s="75"/>
      <c r="AWE90" s="75"/>
      <c r="AWF90" s="75"/>
      <c r="AWG90" s="75"/>
      <c r="AWH90" s="75"/>
      <c r="AWI90" s="75"/>
      <c r="AWJ90" s="75"/>
      <c r="AWK90" s="75"/>
      <c r="AWL90" s="75"/>
      <c r="AWM90" s="75"/>
      <c r="AWN90" s="75"/>
      <c r="AWO90" s="75"/>
      <c r="AWP90" s="75"/>
      <c r="AWQ90" s="75"/>
      <c r="AWR90" s="75"/>
      <c r="AWS90" s="75"/>
      <c r="AWT90" s="75"/>
      <c r="AWU90" s="75"/>
      <c r="AWV90" s="75"/>
      <c r="AWW90" s="75"/>
      <c r="AWX90" s="75"/>
      <c r="AWY90" s="75"/>
      <c r="AWZ90" s="75"/>
      <c r="AXA90" s="75"/>
      <c r="AXB90" s="75"/>
      <c r="AXC90" s="75"/>
      <c r="AXD90" s="75"/>
      <c r="AXE90" s="75"/>
      <c r="AXF90" s="75"/>
      <c r="AXG90" s="75"/>
      <c r="AXH90" s="75"/>
      <c r="AXI90" s="75"/>
      <c r="AXJ90" s="75"/>
      <c r="AXK90" s="75"/>
      <c r="AXL90" s="75"/>
      <c r="AXM90" s="75"/>
      <c r="AXN90" s="75"/>
      <c r="AXO90" s="75"/>
      <c r="AXP90" s="75"/>
      <c r="AXQ90" s="75"/>
      <c r="AXR90" s="75"/>
      <c r="AXS90" s="75"/>
      <c r="AXT90" s="75"/>
      <c r="AXU90" s="75"/>
      <c r="AXV90" s="75"/>
      <c r="AXW90" s="75"/>
      <c r="AXX90" s="75"/>
      <c r="AXY90" s="75"/>
      <c r="AXZ90" s="75"/>
      <c r="AYA90" s="75"/>
      <c r="AYB90" s="75"/>
      <c r="AYC90" s="75"/>
      <c r="AYD90" s="75"/>
      <c r="AYE90" s="75"/>
      <c r="AYF90" s="75"/>
      <c r="AYG90" s="75"/>
      <c r="AYH90" s="75"/>
      <c r="AYI90" s="75"/>
      <c r="AYJ90" s="75"/>
      <c r="AYK90" s="75"/>
      <c r="AYL90" s="75"/>
      <c r="AYM90" s="75"/>
      <c r="AYN90" s="75"/>
      <c r="AYO90" s="75"/>
      <c r="AYP90" s="75"/>
      <c r="AYQ90" s="75"/>
      <c r="AYR90" s="75"/>
      <c r="AYS90" s="75"/>
      <c r="AYT90" s="75"/>
      <c r="AYU90" s="75"/>
      <c r="AYV90" s="75"/>
      <c r="AYW90" s="75"/>
      <c r="AYX90" s="75"/>
      <c r="AYY90" s="75"/>
      <c r="AYZ90" s="75"/>
      <c r="AZA90" s="75"/>
      <c r="AZB90" s="75"/>
      <c r="AZC90" s="75"/>
      <c r="AZD90" s="75"/>
      <c r="AZE90" s="75"/>
      <c r="AZF90" s="75"/>
      <c r="AZG90" s="75"/>
      <c r="AZH90" s="75"/>
      <c r="AZI90" s="75"/>
      <c r="AZJ90" s="75"/>
      <c r="AZK90" s="75"/>
      <c r="AZL90" s="75"/>
      <c r="AZM90" s="75"/>
      <c r="AZN90" s="75"/>
      <c r="AZO90" s="75"/>
      <c r="AZP90" s="75"/>
      <c r="AZQ90" s="75"/>
      <c r="AZR90" s="75"/>
      <c r="AZS90" s="75"/>
      <c r="AZT90" s="75"/>
      <c r="AZU90" s="75"/>
      <c r="AZV90" s="75"/>
      <c r="AZW90" s="75"/>
      <c r="AZX90" s="75"/>
      <c r="AZY90" s="75"/>
      <c r="AZZ90" s="75"/>
      <c r="BAA90" s="75"/>
      <c r="BAB90" s="75"/>
      <c r="BAC90" s="75"/>
      <c r="BAD90" s="75"/>
      <c r="BAE90" s="75"/>
      <c r="BAF90" s="75"/>
      <c r="BAG90" s="75"/>
      <c r="BAH90" s="75"/>
      <c r="BAI90" s="75"/>
      <c r="BAJ90" s="75"/>
      <c r="BAK90" s="75"/>
      <c r="BAL90" s="75"/>
      <c r="BAM90" s="75"/>
      <c r="BAN90" s="75"/>
      <c r="BAO90" s="75"/>
      <c r="BAP90" s="75"/>
      <c r="BAQ90" s="75"/>
      <c r="BAR90" s="75"/>
      <c r="BAS90" s="75"/>
      <c r="BAT90" s="75"/>
      <c r="BAU90" s="75"/>
      <c r="BAV90" s="75"/>
      <c r="BAW90" s="75"/>
      <c r="BAX90" s="75"/>
      <c r="BAY90" s="75"/>
      <c r="BAZ90" s="75"/>
      <c r="BBA90" s="75"/>
      <c r="BBB90" s="75"/>
      <c r="BBC90" s="75"/>
      <c r="BBD90" s="75"/>
      <c r="BBE90" s="75"/>
      <c r="BBF90" s="75"/>
      <c r="BBG90" s="75"/>
      <c r="BBH90" s="75"/>
      <c r="BBI90" s="75"/>
      <c r="BBJ90" s="75"/>
      <c r="BBK90" s="75"/>
      <c r="BBL90" s="75"/>
      <c r="BBM90" s="75"/>
      <c r="BBN90" s="75"/>
      <c r="BBO90" s="75"/>
      <c r="BBP90" s="75"/>
      <c r="BBQ90" s="75"/>
      <c r="BBR90" s="75"/>
      <c r="BBS90" s="75"/>
      <c r="BBT90" s="75"/>
      <c r="BBU90" s="75"/>
      <c r="BBV90" s="75"/>
      <c r="BBW90" s="75"/>
      <c r="BBX90" s="75"/>
      <c r="BBY90" s="75"/>
      <c r="BBZ90" s="75"/>
      <c r="BCA90" s="75"/>
      <c r="BCB90" s="75"/>
      <c r="BCC90" s="75"/>
      <c r="BCD90" s="75"/>
      <c r="BCE90" s="75"/>
      <c r="BCF90" s="75"/>
      <c r="BCG90" s="75"/>
      <c r="BCH90" s="75"/>
      <c r="BCI90" s="75"/>
      <c r="BCJ90" s="75"/>
      <c r="BCK90" s="75"/>
      <c r="BCL90" s="75"/>
      <c r="BCM90" s="75"/>
      <c r="BCN90" s="75"/>
      <c r="BCO90" s="75"/>
      <c r="BCP90" s="75"/>
      <c r="BCQ90" s="75"/>
      <c r="BCR90" s="75"/>
      <c r="BCS90" s="75"/>
      <c r="BCT90" s="75"/>
      <c r="BCU90" s="75"/>
      <c r="BCV90" s="75"/>
      <c r="BCW90" s="75"/>
      <c r="BCX90" s="75"/>
      <c r="BCY90" s="75"/>
      <c r="BCZ90" s="75"/>
      <c r="BDA90" s="75"/>
      <c r="BDB90" s="75"/>
      <c r="BDC90" s="75"/>
      <c r="BDD90" s="75"/>
      <c r="BDE90" s="75"/>
      <c r="BDF90" s="75"/>
      <c r="BDG90" s="75"/>
      <c r="BDH90" s="75"/>
      <c r="BDI90" s="75"/>
      <c r="BDJ90" s="75"/>
      <c r="BDK90" s="75"/>
      <c r="BDL90" s="75"/>
      <c r="BDM90" s="75"/>
      <c r="BDN90" s="75"/>
      <c r="BDO90" s="75"/>
      <c r="BDP90" s="75"/>
      <c r="BDQ90" s="75"/>
      <c r="BDR90" s="75"/>
      <c r="BDS90" s="75"/>
      <c r="BDT90" s="75"/>
      <c r="BDU90" s="75"/>
      <c r="BDV90" s="75"/>
      <c r="BDW90" s="75"/>
      <c r="BDX90" s="75"/>
      <c r="BDY90" s="75"/>
      <c r="BDZ90" s="75"/>
      <c r="BEA90" s="75"/>
      <c r="BEB90" s="75"/>
      <c r="BEC90" s="75"/>
      <c r="BED90" s="75"/>
      <c r="BEE90" s="75"/>
      <c r="BEF90" s="75"/>
      <c r="BEG90" s="75"/>
      <c r="BEH90" s="75"/>
      <c r="BEI90" s="75"/>
      <c r="BEJ90" s="75"/>
      <c r="BEK90" s="75"/>
      <c r="BEL90" s="75"/>
      <c r="BEM90" s="75"/>
      <c r="BEN90" s="75"/>
      <c r="BEO90" s="75"/>
      <c r="BEP90" s="75"/>
      <c r="BEQ90" s="75"/>
      <c r="BER90" s="75"/>
      <c r="BES90" s="75"/>
      <c r="BET90" s="75"/>
      <c r="BEU90" s="75"/>
      <c r="BEV90" s="75"/>
      <c r="BEW90" s="75"/>
      <c r="BEX90" s="75"/>
      <c r="BEY90" s="75"/>
      <c r="BEZ90" s="75"/>
      <c r="BFA90" s="75"/>
      <c r="BFB90" s="75"/>
      <c r="BFC90" s="75"/>
      <c r="BFD90" s="75"/>
      <c r="BFE90" s="75"/>
      <c r="BFF90" s="75"/>
      <c r="BFG90" s="75"/>
      <c r="BFH90" s="75"/>
      <c r="BFI90" s="75"/>
      <c r="BFJ90" s="75"/>
      <c r="BFK90" s="75"/>
      <c r="BFL90" s="75"/>
      <c r="BFM90" s="75"/>
      <c r="BFN90" s="75"/>
      <c r="BFO90" s="75"/>
      <c r="BFP90" s="75"/>
      <c r="BFQ90" s="75"/>
      <c r="BFR90" s="75"/>
      <c r="BFS90" s="75"/>
      <c r="BFT90" s="75"/>
      <c r="BFU90" s="75"/>
      <c r="BFV90" s="75"/>
      <c r="BFW90" s="75"/>
      <c r="BFX90" s="75"/>
      <c r="BFY90" s="75"/>
      <c r="BFZ90" s="75"/>
      <c r="BGA90" s="75"/>
      <c r="BGB90" s="75"/>
      <c r="BGC90" s="75"/>
      <c r="BGD90" s="75"/>
      <c r="BGE90" s="75"/>
      <c r="BGF90" s="75"/>
      <c r="BGG90" s="75"/>
      <c r="BGH90" s="75"/>
      <c r="BGI90" s="75"/>
      <c r="BGJ90" s="75"/>
      <c r="BGK90" s="75"/>
      <c r="BGL90" s="75"/>
      <c r="BGM90" s="75"/>
      <c r="BGN90" s="75"/>
      <c r="BGO90" s="75"/>
      <c r="BGP90" s="75"/>
      <c r="BGQ90" s="75"/>
      <c r="BGR90" s="75"/>
      <c r="BGS90" s="75"/>
      <c r="BGT90" s="75"/>
      <c r="BGU90" s="75"/>
      <c r="BGV90" s="75"/>
      <c r="BGW90" s="75"/>
      <c r="BGX90" s="75"/>
      <c r="BGY90" s="75"/>
      <c r="BGZ90" s="75"/>
      <c r="BHA90" s="75"/>
      <c r="BHB90" s="75"/>
      <c r="BHC90" s="75"/>
      <c r="BHD90" s="75"/>
      <c r="BHE90" s="75"/>
      <c r="BHF90" s="75"/>
      <c r="BHG90" s="75"/>
      <c r="BHH90" s="75"/>
      <c r="BHI90" s="75"/>
      <c r="BHJ90" s="75"/>
      <c r="BHK90" s="75"/>
      <c r="BHL90" s="75"/>
      <c r="BHM90" s="75"/>
      <c r="BHN90" s="75"/>
      <c r="BHO90" s="75"/>
      <c r="BHP90" s="75"/>
      <c r="BHQ90" s="75"/>
      <c r="BHR90" s="75"/>
      <c r="BHS90" s="75"/>
      <c r="BHT90" s="75"/>
      <c r="BHU90" s="75"/>
      <c r="BHV90" s="75"/>
      <c r="BHW90" s="75"/>
      <c r="BHX90" s="75"/>
      <c r="BHY90" s="75"/>
      <c r="BHZ90" s="75"/>
      <c r="BIA90" s="75"/>
      <c r="BIB90" s="75"/>
      <c r="BIC90" s="75"/>
      <c r="BID90" s="75"/>
      <c r="BIE90" s="75"/>
      <c r="BIF90" s="75"/>
      <c r="BIG90" s="75"/>
      <c r="BIH90" s="75"/>
      <c r="BII90" s="75"/>
      <c r="BIJ90" s="75"/>
      <c r="BIK90" s="75"/>
      <c r="BIL90" s="75"/>
      <c r="BIM90" s="75"/>
      <c r="BIN90" s="75"/>
      <c r="BIO90" s="75"/>
      <c r="BIP90" s="75"/>
      <c r="BIQ90" s="75"/>
      <c r="BIR90" s="75"/>
      <c r="BIS90" s="75"/>
      <c r="BIT90" s="75"/>
      <c r="BIU90" s="75"/>
      <c r="BIV90" s="75"/>
      <c r="BIW90" s="75"/>
      <c r="BIX90" s="75"/>
      <c r="BIY90" s="75"/>
      <c r="BIZ90" s="75"/>
      <c r="BJA90" s="75"/>
      <c r="BJB90" s="75"/>
      <c r="BJC90" s="75"/>
      <c r="BJD90" s="75"/>
      <c r="BJE90" s="75"/>
      <c r="BJF90" s="75"/>
      <c r="BJG90" s="75"/>
      <c r="BJH90" s="75"/>
      <c r="BJI90" s="75"/>
      <c r="BJJ90" s="75"/>
      <c r="BJK90" s="75"/>
      <c r="BJL90" s="75"/>
      <c r="BJM90" s="75"/>
      <c r="BJN90" s="75"/>
      <c r="BJO90" s="75"/>
      <c r="BJP90" s="75"/>
      <c r="BJQ90" s="75"/>
      <c r="BJR90" s="75"/>
      <c r="BJS90" s="75"/>
      <c r="BJT90" s="75"/>
      <c r="BJU90" s="75"/>
      <c r="BJV90" s="75"/>
      <c r="BJW90" s="75"/>
      <c r="BJX90" s="75"/>
      <c r="BJY90" s="75"/>
      <c r="BJZ90" s="75"/>
      <c r="BKA90" s="75"/>
      <c r="BKB90" s="75"/>
      <c r="BKC90" s="75"/>
      <c r="BKD90" s="75"/>
      <c r="BKE90" s="75"/>
      <c r="BKF90" s="75"/>
      <c r="BKG90" s="75"/>
      <c r="BKH90" s="75"/>
      <c r="BKI90" s="75"/>
      <c r="BKJ90" s="75"/>
      <c r="BKK90" s="75"/>
      <c r="BKL90" s="75"/>
      <c r="BKM90" s="75"/>
      <c r="BKN90" s="75"/>
      <c r="BKO90" s="75"/>
      <c r="BKP90" s="75"/>
      <c r="BKQ90" s="75"/>
      <c r="BKR90" s="75"/>
      <c r="BKS90" s="75"/>
      <c r="BKT90" s="75"/>
      <c r="BKU90" s="75"/>
      <c r="BKV90" s="75"/>
      <c r="BKW90" s="75"/>
      <c r="BKX90" s="75"/>
      <c r="BKY90" s="75"/>
      <c r="BKZ90" s="75"/>
      <c r="BLA90" s="75"/>
      <c r="BLB90" s="75"/>
      <c r="BLC90" s="75"/>
      <c r="BLD90" s="75"/>
      <c r="BLE90" s="75"/>
      <c r="BLF90" s="75"/>
      <c r="BLG90" s="75"/>
      <c r="BLH90" s="75"/>
      <c r="BLI90" s="75"/>
      <c r="BLJ90" s="75"/>
      <c r="BLK90" s="75"/>
      <c r="BLL90" s="75"/>
      <c r="BLM90" s="75"/>
      <c r="BLN90" s="75"/>
      <c r="BLO90" s="75"/>
      <c r="BLP90" s="75"/>
      <c r="BLQ90" s="75"/>
      <c r="BLR90" s="75"/>
      <c r="BLS90" s="75"/>
      <c r="BLT90" s="75"/>
      <c r="BLU90" s="75"/>
      <c r="BLV90" s="75"/>
      <c r="BLW90" s="75"/>
      <c r="BLX90" s="75"/>
      <c r="BLY90" s="75"/>
      <c r="BLZ90" s="75"/>
      <c r="BMA90" s="75"/>
      <c r="BMB90" s="75"/>
      <c r="BMC90" s="75"/>
      <c r="BMD90" s="75"/>
      <c r="BME90" s="75"/>
      <c r="BMF90" s="75"/>
      <c r="BMG90" s="75"/>
      <c r="BMH90" s="75"/>
      <c r="BMI90" s="75"/>
      <c r="BMJ90" s="75"/>
      <c r="BMK90" s="75"/>
      <c r="BML90" s="75"/>
      <c r="BMM90" s="75"/>
      <c r="BMN90" s="75"/>
      <c r="BMO90" s="75"/>
      <c r="BMP90" s="75"/>
      <c r="BMQ90" s="75"/>
      <c r="BMR90" s="75"/>
      <c r="BMS90" s="75"/>
      <c r="BMT90" s="75"/>
      <c r="BMU90" s="75"/>
      <c r="BMV90" s="75"/>
      <c r="BMW90" s="75"/>
      <c r="BMX90" s="75"/>
      <c r="BMY90" s="75"/>
      <c r="BMZ90" s="75"/>
      <c r="BNA90" s="75"/>
      <c r="BNB90" s="75"/>
      <c r="BNC90" s="75"/>
      <c r="BND90" s="75"/>
      <c r="BNE90" s="75"/>
      <c r="BNF90" s="75"/>
      <c r="BNG90" s="75"/>
      <c r="BNH90" s="75"/>
      <c r="BNI90" s="75"/>
      <c r="BNJ90" s="75"/>
      <c r="BNK90" s="75"/>
      <c r="BNL90" s="75"/>
      <c r="BNM90" s="75"/>
      <c r="BNN90" s="75"/>
      <c r="BNO90" s="75"/>
      <c r="BNP90" s="75"/>
      <c r="BNQ90" s="75"/>
      <c r="BNR90" s="75"/>
      <c r="BNS90" s="75"/>
      <c r="BNT90" s="75"/>
      <c r="BNU90" s="75"/>
      <c r="BNV90" s="75"/>
      <c r="BNW90" s="75"/>
      <c r="BNX90" s="75"/>
      <c r="BNY90" s="75"/>
      <c r="BNZ90" s="75"/>
      <c r="BOA90" s="75"/>
      <c r="BOB90" s="75"/>
      <c r="BOC90" s="75"/>
      <c r="BOD90" s="75"/>
      <c r="BOE90" s="75"/>
      <c r="BOF90" s="75"/>
      <c r="BOG90" s="75"/>
      <c r="BOH90" s="75"/>
      <c r="BOI90" s="75"/>
      <c r="BOJ90" s="75"/>
      <c r="BOK90" s="75"/>
      <c r="BOL90" s="75"/>
      <c r="BOM90" s="75"/>
      <c r="BON90" s="75"/>
      <c r="BOO90" s="75"/>
      <c r="BOP90" s="75"/>
      <c r="BOQ90" s="75"/>
      <c r="BOR90" s="75"/>
      <c r="BOS90" s="75"/>
      <c r="BOT90" s="75"/>
      <c r="BOU90" s="75"/>
      <c r="BOV90" s="75"/>
      <c r="BOW90" s="75"/>
      <c r="BOX90" s="75"/>
      <c r="BOY90" s="75"/>
      <c r="BOZ90" s="75"/>
      <c r="BPA90" s="75"/>
      <c r="BPB90" s="75"/>
      <c r="BPC90" s="75"/>
      <c r="BPD90" s="75"/>
      <c r="BPE90" s="75"/>
      <c r="BPF90" s="75"/>
      <c r="BPG90" s="75"/>
      <c r="BPH90" s="75"/>
      <c r="BPI90" s="75"/>
      <c r="BPJ90" s="75"/>
      <c r="BPK90" s="75"/>
      <c r="BPL90" s="75"/>
      <c r="BPM90" s="75"/>
      <c r="BPN90" s="75"/>
      <c r="BPO90" s="75"/>
      <c r="BPP90" s="75"/>
      <c r="BPQ90" s="75"/>
      <c r="BPR90" s="75"/>
      <c r="BPS90" s="75"/>
      <c r="BPT90" s="75"/>
      <c r="BPU90" s="75"/>
      <c r="BPV90" s="75"/>
      <c r="BPW90" s="75"/>
      <c r="BPX90" s="75"/>
      <c r="BPY90" s="75"/>
      <c r="BPZ90" s="75"/>
      <c r="BQA90" s="75"/>
      <c r="BQB90" s="75"/>
      <c r="BQC90" s="75"/>
      <c r="BQD90" s="75"/>
      <c r="BQE90" s="75"/>
      <c r="BQF90" s="75"/>
      <c r="BQG90" s="75"/>
      <c r="BQH90" s="75"/>
      <c r="BQI90" s="75"/>
      <c r="BQJ90" s="75"/>
      <c r="BQK90" s="75"/>
      <c r="BQL90" s="75"/>
      <c r="BQM90" s="75"/>
      <c r="BQN90" s="75"/>
      <c r="BQO90" s="75"/>
      <c r="BQP90" s="75"/>
      <c r="BQQ90" s="75"/>
      <c r="BQR90" s="75"/>
      <c r="BQS90" s="75"/>
      <c r="BQT90" s="75"/>
      <c r="BQU90" s="75"/>
      <c r="BQV90" s="75"/>
      <c r="BQW90" s="75"/>
      <c r="BQX90" s="75"/>
      <c r="BQY90" s="75"/>
      <c r="BQZ90" s="75"/>
      <c r="BRA90" s="75"/>
      <c r="BRB90" s="75"/>
      <c r="BRC90" s="75"/>
      <c r="BRD90" s="75"/>
      <c r="BRE90" s="75"/>
      <c r="BRF90" s="75"/>
      <c r="BRG90" s="75"/>
      <c r="BRH90" s="75"/>
      <c r="BRI90" s="75"/>
      <c r="BRJ90" s="75"/>
      <c r="BRK90" s="75"/>
      <c r="BRL90" s="75"/>
      <c r="BRM90" s="75"/>
      <c r="BRN90" s="75"/>
      <c r="BRO90" s="75"/>
      <c r="BRP90" s="75"/>
      <c r="BRQ90" s="75"/>
      <c r="BRR90" s="75"/>
      <c r="BRS90" s="75"/>
      <c r="BRT90" s="75"/>
      <c r="BRU90" s="75"/>
      <c r="BRV90" s="75"/>
      <c r="BRW90" s="75"/>
      <c r="BRX90" s="75"/>
      <c r="BRY90" s="75"/>
      <c r="BRZ90" s="75"/>
      <c r="BSA90" s="75"/>
      <c r="BSB90" s="75"/>
      <c r="BSC90" s="75"/>
      <c r="BSD90" s="75"/>
      <c r="BSE90" s="75"/>
      <c r="BSF90" s="75"/>
      <c r="BSG90" s="75"/>
      <c r="BSH90" s="75"/>
      <c r="BSI90" s="75"/>
      <c r="BSJ90" s="75"/>
      <c r="BSK90" s="75"/>
      <c r="BSL90" s="75"/>
      <c r="BSM90" s="75"/>
      <c r="BSN90" s="75"/>
      <c r="BSO90" s="75"/>
      <c r="BSP90" s="75"/>
      <c r="BSQ90" s="75"/>
      <c r="BSR90" s="75"/>
      <c r="BSS90" s="75"/>
      <c r="BST90" s="75"/>
      <c r="BSU90" s="75"/>
      <c r="BSV90" s="75"/>
      <c r="BSW90" s="75"/>
      <c r="BSX90" s="75"/>
      <c r="BSY90" s="75"/>
      <c r="BSZ90" s="75"/>
      <c r="BTA90" s="75"/>
      <c r="BTB90" s="75"/>
      <c r="BTC90" s="75"/>
      <c r="BTD90" s="75"/>
      <c r="BTE90" s="75"/>
      <c r="BTF90" s="75"/>
      <c r="BTG90" s="75"/>
      <c r="BTH90" s="75"/>
      <c r="BTI90" s="75"/>
      <c r="BTJ90" s="75"/>
      <c r="BTK90" s="75"/>
      <c r="BTL90" s="75"/>
      <c r="BTM90" s="75"/>
      <c r="BTN90" s="75"/>
      <c r="BTO90" s="75"/>
      <c r="BTP90" s="75"/>
      <c r="BTQ90" s="75"/>
      <c r="BTR90" s="75"/>
      <c r="BTS90" s="75"/>
      <c r="BTT90" s="75"/>
      <c r="BTU90" s="75"/>
      <c r="BTV90" s="75"/>
      <c r="BTW90" s="75"/>
      <c r="BTX90" s="75"/>
      <c r="BTY90" s="75"/>
      <c r="BTZ90" s="75"/>
      <c r="BUA90" s="75"/>
      <c r="BUB90" s="75"/>
      <c r="BUC90" s="75"/>
      <c r="BUD90" s="75"/>
      <c r="BUE90" s="75"/>
      <c r="BUF90" s="75"/>
      <c r="BUG90" s="75"/>
      <c r="BUH90" s="75"/>
      <c r="BUI90" s="75"/>
      <c r="BUJ90" s="75"/>
      <c r="BUK90" s="75"/>
      <c r="BUL90" s="75"/>
      <c r="BUM90" s="75"/>
      <c r="BUN90" s="75"/>
      <c r="BUO90" s="75"/>
      <c r="BUP90" s="75"/>
      <c r="BUQ90" s="75"/>
      <c r="BUR90" s="75"/>
      <c r="BUS90" s="75"/>
      <c r="BUT90" s="75"/>
      <c r="BUU90" s="75"/>
      <c r="BUV90" s="75"/>
      <c r="BUW90" s="75"/>
      <c r="BUX90" s="75"/>
      <c r="BUY90" s="75"/>
      <c r="BUZ90" s="75"/>
      <c r="BVA90" s="75"/>
      <c r="BVB90" s="75"/>
      <c r="BVC90" s="75"/>
      <c r="BVD90" s="75"/>
      <c r="BVE90" s="75"/>
      <c r="BVF90" s="75"/>
      <c r="BVG90" s="75"/>
      <c r="BVH90" s="75"/>
      <c r="BVI90" s="75"/>
      <c r="BVJ90" s="75"/>
      <c r="BVK90" s="75"/>
      <c r="BVL90" s="75"/>
      <c r="BVM90" s="75"/>
      <c r="BVN90" s="75"/>
      <c r="BVO90" s="75"/>
      <c r="BVP90" s="75"/>
      <c r="BVQ90" s="75"/>
      <c r="BVR90" s="75"/>
      <c r="BVS90" s="75"/>
      <c r="BVT90" s="75"/>
      <c r="BVU90" s="75"/>
      <c r="BVV90" s="75"/>
      <c r="BVW90" s="75"/>
      <c r="BVX90" s="75"/>
      <c r="BVY90" s="75"/>
      <c r="BVZ90" s="75"/>
      <c r="BWA90" s="75"/>
      <c r="BWB90" s="75"/>
      <c r="BWC90" s="75"/>
      <c r="BWD90" s="75"/>
      <c r="BWE90" s="75"/>
      <c r="BWF90" s="75"/>
      <c r="BWG90" s="75"/>
      <c r="BWH90" s="75"/>
      <c r="BWI90" s="75"/>
      <c r="BWJ90" s="75"/>
      <c r="BWK90" s="75"/>
      <c r="BWL90" s="75"/>
      <c r="BWM90" s="75"/>
      <c r="BWN90" s="75"/>
      <c r="BWO90" s="75"/>
      <c r="BWP90" s="75"/>
      <c r="BWQ90" s="75"/>
      <c r="BWR90" s="75"/>
      <c r="BWS90" s="75"/>
      <c r="BWT90" s="75"/>
      <c r="BWU90" s="75"/>
      <c r="BWV90" s="75"/>
      <c r="BWW90" s="75"/>
      <c r="BWX90" s="75"/>
      <c r="BWY90" s="75"/>
      <c r="BWZ90" s="75"/>
      <c r="BXA90" s="75"/>
      <c r="BXB90" s="75"/>
      <c r="BXC90" s="75"/>
      <c r="BXD90" s="75"/>
      <c r="BXE90" s="75"/>
      <c r="BXF90" s="75"/>
      <c r="BXG90" s="75"/>
      <c r="BXH90" s="75"/>
      <c r="BXI90" s="75"/>
      <c r="BXJ90" s="75"/>
      <c r="BXK90" s="75"/>
      <c r="BXL90" s="75"/>
      <c r="BXM90" s="75"/>
      <c r="BXN90" s="75"/>
      <c r="BXO90" s="75"/>
      <c r="BXP90" s="75"/>
      <c r="BXQ90" s="75"/>
      <c r="BXR90" s="75"/>
      <c r="BXS90" s="75"/>
      <c r="BXT90" s="75"/>
      <c r="BXU90" s="75"/>
      <c r="BXV90" s="75"/>
      <c r="BXW90" s="75"/>
      <c r="BXX90" s="75"/>
      <c r="BXY90" s="75"/>
      <c r="BXZ90" s="75"/>
      <c r="BYA90" s="75"/>
      <c r="BYB90" s="75"/>
      <c r="BYC90" s="75"/>
      <c r="BYD90" s="75"/>
      <c r="BYE90" s="75"/>
      <c r="BYF90" s="75"/>
      <c r="BYG90" s="75"/>
      <c r="BYH90" s="75"/>
      <c r="BYI90" s="75"/>
      <c r="BYJ90" s="75"/>
      <c r="BYK90" s="75"/>
      <c r="BYL90" s="75"/>
      <c r="BYM90" s="75"/>
      <c r="BYN90" s="75"/>
      <c r="BYO90" s="75"/>
      <c r="BYP90" s="75"/>
      <c r="BYQ90" s="75"/>
      <c r="BYR90" s="75"/>
      <c r="BYS90" s="75"/>
      <c r="BYT90" s="75"/>
      <c r="BYU90" s="75"/>
      <c r="BYV90" s="75"/>
      <c r="BYW90" s="75"/>
      <c r="BYX90" s="75"/>
      <c r="BYY90" s="75"/>
      <c r="BYZ90" s="75"/>
      <c r="BZA90" s="75"/>
      <c r="BZB90" s="75"/>
      <c r="BZC90" s="75"/>
      <c r="BZD90" s="75"/>
      <c r="BZE90" s="75"/>
      <c r="BZF90" s="75"/>
      <c r="BZG90" s="75"/>
      <c r="BZH90" s="75"/>
      <c r="BZI90" s="75"/>
      <c r="BZJ90" s="75"/>
      <c r="BZK90" s="75"/>
      <c r="BZL90" s="75"/>
      <c r="BZM90" s="75"/>
      <c r="BZN90" s="75"/>
      <c r="BZO90" s="75"/>
      <c r="BZP90" s="75"/>
      <c r="BZQ90" s="75"/>
      <c r="BZR90" s="75"/>
      <c r="BZS90" s="75"/>
      <c r="BZT90" s="75"/>
      <c r="BZU90" s="75"/>
      <c r="BZV90" s="75"/>
      <c r="BZW90" s="75"/>
      <c r="BZX90" s="75"/>
      <c r="BZY90" s="75"/>
      <c r="BZZ90" s="75"/>
      <c r="CAA90" s="75"/>
      <c r="CAB90" s="75"/>
      <c r="CAC90" s="75"/>
      <c r="CAD90" s="75"/>
      <c r="CAE90" s="75"/>
      <c r="CAF90" s="75"/>
      <c r="CAG90" s="75"/>
      <c r="CAH90" s="75"/>
      <c r="CAI90" s="75"/>
      <c r="CAJ90" s="75"/>
      <c r="CAK90" s="75"/>
      <c r="CAL90" s="75"/>
      <c r="CAM90" s="75"/>
      <c r="CAN90" s="75"/>
      <c r="CAO90" s="75"/>
      <c r="CAP90" s="75"/>
      <c r="CAQ90" s="75"/>
      <c r="CAR90" s="75"/>
      <c r="CAS90" s="75"/>
      <c r="CAT90" s="75"/>
      <c r="CAU90" s="75"/>
      <c r="CAV90" s="75"/>
      <c r="CAW90" s="75"/>
      <c r="CAX90" s="75"/>
      <c r="CAY90" s="75"/>
      <c r="CAZ90" s="75"/>
      <c r="CBA90" s="75"/>
      <c r="CBB90" s="75"/>
      <c r="CBC90" s="75"/>
      <c r="CBD90" s="75"/>
      <c r="CBE90" s="75"/>
      <c r="CBF90" s="75"/>
      <c r="CBG90" s="75"/>
      <c r="CBH90" s="75"/>
      <c r="CBI90" s="75"/>
      <c r="CBJ90" s="75"/>
      <c r="CBK90" s="75"/>
      <c r="CBL90" s="75"/>
      <c r="CBM90" s="75"/>
      <c r="CBN90" s="75"/>
      <c r="CBO90" s="75"/>
      <c r="CBP90" s="75"/>
      <c r="CBQ90" s="75"/>
      <c r="CBR90" s="75"/>
      <c r="CBS90" s="75"/>
      <c r="CBT90" s="75"/>
      <c r="CBU90" s="75"/>
      <c r="CBV90" s="75"/>
      <c r="CBW90" s="75"/>
      <c r="CBX90" s="75"/>
      <c r="CBY90" s="75"/>
      <c r="CBZ90" s="75"/>
      <c r="CCA90" s="75"/>
      <c r="CCB90" s="75"/>
      <c r="CCC90" s="75"/>
      <c r="CCD90" s="75"/>
      <c r="CCE90" s="75"/>
      <c r="CCF90" s="75"/>
      <c r="CCG90" s="75"/>
      <c r="CCH90" s="75"/>
      <c r="CCI90" s="75"/>
      <c r="CCJ90" s="75"/>
      <c r="CCK90" s="75"/>
      <c r="CCL90" s="75"/>
      <c r="CCM90" s="75"/>
      <c r="CCN90" s="75"/>
      <c r="CCO90" s="75"/>
      <c r="CCP90" s="75"/>
      <c r="CCQ90" s="75"/>
      <c r="CCR90" s="75"/>
      <c r="CCS90" s="75"/>
      <c r="CCT90" s="75"/>
      <c r="CCU90" s="75"/>
      <c r="CCV90" s="75"/>
      <c r="CCW90" s="75"/>
      <c r="CCX90" s="75"/>
      <c r="CCY90" s="75"/>
      <c r="CCZ90" s="75"/>
      <c r="CDA90" s="75"/>
      <c r="CDB90" s="75"/>
      <c r="CDC90" s="75"/>
      <c r="CDD90" s="75"/>
      <c r="CDE90" s="75"/>
      <c r="CDF90" s="75"/>
      <c r="CDG90" s="75"/>
      <c r="CDH90" s="75"/>
      <c r="CDI90" s="75"/>
      <c r="CDJ90" s="75"/>
      <c r="CDK90" s="75"/>
      <c r="CDL90" s="75"/>
      <c r="CDM90" s="75"/>
      <c r="CDN90" s="75"/>
      <c r="CDO90" s="75"/>
      <c r="CDP90" s="75"/>
      <c r="CDQ90" s="75"/>
      <c r="CDR90" s="75"/>
      <c r="CDS90" s="75"/>
      <c r="CDT90" s="75"/>
      <c r="CDU90" s="75"/>
      <c r="CDV90" s="75"/>
      <c r="CDW90" s="75"/>
      <c r="CDX90" s="75"/>
      <c r="CDY90" s="75"/>
      <c r="CDZ90" s="75"/>
      <c r="CEA90" s="75"/>
      <c r="CEB90" s="75"/>
      <c r="CEC90" s="75"/>
      <c r="CED90" s="75"/>
      <c r="CEE90" s="75"/>
      <c r="CEF90" s="75"/>
      <c r="CEG90" s="75"/>
      <c r="CEH90" s="75"/>
      <c r="CEI90" s="75"/>
      <c r="CEJ90" s="75"/>
      <c r="CEK90" s="75"/>
      <c r="CEL90" s="75"/>
      <c r="CEM90" s="75"/>
      <c r="CEN90" s="75"/>
      <c r="CEO90" s="75"/>
      <c r="CEP90" s="75"/>
      <c r="CEQ90" s="75"/>
      <c r="CER90" s="75"/>
      <c r="CES90" s="75"/>
      <c r="CET90" s="75"/>
      <c r="CEU90" s="75"/>
      <c r="CEV90" s="75"/>
      <c r="CEW90" s="75"/>
      <c r="CEX90" s="75"/>
      <c r="CEY90" s="75"/>
      <c r="CEZ90" s="75"/>
      <c r="CFA90" s="75"/>
      <c r="CFB90" s="75"/>
      <c r="CFC90" s="75"/>
      <c r="CFD90" s="75"/>
      <c r="CFE90" s="75"/>
      <c r="CFF90" s="75"/>
      <c r="CFG90" s="75"/>
      <c r="CFH90" s="75"/>
      <c r="CFI90" s="75"/>
      <c r="CFJ90" s="75"/>
      <c r="CFK90" s="75"/>
      <c r="CFL90" s="75"/>
      <c r="CFM90" s="75"/>
      <c r="CFN90" s="75"/>
      <c r="CFO90" s="75"/>
      <c r="CFP90" s="75"/>
      <c r="CFQ90" s="75"/>
      <c r="CFR90" s="75"/>
      <c r="CFS90" s="75"/>
      <c r="CFT90" s="75"/>
      <c r="CFU90" s="75"/>
      <c r="CFV90" s="75"/>
      <c r="CFW90" s="75"/>
      <c r="CFX90" s="75"/>
      <c r="CFY90" s="75"/>
      <c r="CFZ90" s="75"/>
      <c r="CGA90" s="75"/>
      <c r="CGB90" s="75"/>
      <c r="CGC90" s="75"/>
      <c r="CGD90" s="75"/>
      <c r="CGE90" s="75"/>
      <c r="CGF90" s="75"/>
      <c r="CGG90" s="75"/>
      <c r="CGH90" s="75"/>
      <c r="CGI90" s="75"/>
      <c r="CGJ90" s="75"/>
      <c r="CGK90" s="75"/>
      <c r="CGL90" s="75"/>
      <c r="CGM90" s="75"/>
      <c r="CGN90" s="75"/>
      <c r="CGO90" s="75"/>
      <c r="CGP90" s="75"/>
      <c r="CGQ90" s="75"/>
      <c r="CGR90" s="75"/>
      <c r="CGS90" s="75"/>
      <c r="CGT90" s="75"/>
      <c r="CGU90" s="75"/>
      <c r="CGV90" s="75"/>
      <c r="CGW90" s="75"/>
      <c r="CGX90" s="75"/>
      <c r="CGY90" s="75"/>
      <c r="CGZ90" s="75"/>
      <c r="CHA90" s="75"/>
      <c r="CHB90" s="75"/>
      <c r="CHC90" s="75"/>
      <c r="CHD90" s="75"/>
      <c r="CHE90" s="75"/>
      <c r="CHF90" s="75"/>
      <c r="CHG90" s="75"/>
      <c r="CHH90" s="75"/>
      <c r="CHI90" s="75"/>
      <c r="CHJ90" s="75"/>
      <c r="CHK90" s="75"/>
      <c r="CHL90" s="75"/>
      <c r="CHM90" s="75"/>
      <c r="CHN90" s="75"/>
      <c r="CHO90" s="75"/>
      <c r="CHP90" s="75"/>
      <c r="CHQ90" s="75"/>
      <c r="CHR90" s="75"/>
      <c r="CHS90" s="75"/>
      <c r="CHT90" s="75"/>
      <c r="CHU90" s="75"/>
      <c r="CHV90" s="75"/>
      <c r="CHW90" s="75"/>
      <c r="CHX90" s="75"/>
      <c r="CHY90" s="75"/>
      <c r="CHZ90" s="75"/>
      <c r="CIA90" s="75"/>
      <c r="CIB90" s="75"/>
      <c r="CIC90" s="75"/>
      <c r="CID90" s="75"/>
      <c r="CIE90" s="75"/>
      <c r="CIF90" s="75"/>
      <c r="CIG90" s="75"/>
      <c r="CIH90" s="75"/>
      <c r="CII90" s="75"/>
      <c r="CIJ90" s="75"/>
      <c r="CIK90" s="75"/>
      <c r="CIL90" s="75"/>
      <c r="CIM90" s="75"/>
      <c r="CIN90" s="75"/>
      <c r="CIO90" s="75"/>
      <c r="CIP90" s="75"/>
      <c r="CIQ90" s="75"/>
      <c r="CIR90" s="75"/>
      <c r="CIS90" s="75"/>
      <c r="CIT90" s="75"/>
      <c r="CIU90" s="75"/>
      <c r="CIV90" s="75"/>
      <c r="CIW90" s="75"/>
      <c r="CIX90" s="75"/>
      <c r="CIY90" s="75"/>
      <c r="CIZ90" s="75"/>
      <c r="CJA90" s="75"/>
      <c r="CJB90" s="75"/>
      <c r="CJC90" s="75"/>
      <c r="CJD90" s="75"/>
      <c r="CJE90" s="75"/>
      <c r="CJF90" s="75"/>
      <c r="CJG90" s="75"/>
      <c r="CJH90" s="75"/>
      <c r="CJI90" s="75"/>
      <c r="CJJ90" s="75"/>
      <c r="CJK90" s="75"/>
      <c r="CJL90" s="75"/>
      <c r="CJM90" s="75"/>
      <c r="CJN90" s="75"/>
      <c r="CJO90" s="75"/>
      <c r="CJP90" s="75"/>
      <c r="CJQ90" s="75"/>
      <c r="CJR90" s="75"/>
      <c r="CJS90" s="75"/>
      <c r="CJT90" s="75"/>
      <c r="CJU90" s="75"/>
      <c r="CJV90" s="75"/>
      <c r="CJW90" s="75"/>
      <c r="CJX90" s="75"/>
      <c r="CJY90" s="75"/>
      <c r="CJZ90" s="75"/>
      <c r="CKA90" s="75"/>
      <c r="CKB90" s="75"/>
      <c r="CKC90" s="75"/>
      <c r="CKD90" s="75"/>
      <c r="CKE90" s="75"/>
      <c r="CKF90" s="75"/>
      <c r="CKG90" s="75"/>
      <c r="CKH90" s="75"/>
      <c r="CKI90" s="75"/>
      <c r="CKJ90" s="75"/>
      <c r="CKK90" s="75"/>
      <c r="CKL90" s="75"/>
      <c r="CKM90" s="75"/>
      <c r="CKN90" s="75"/>
      <c r="CKO90" s="75"/>
      <c r="CKP90" s="75"/>
      <c r="CKQ90" s="75"/>
      <c r="CKR90" s="75"/>
      <c r="CKS90" s="75"/>
      <c r="CKT90" s="75"/>
      <c r="CKU90" s="75"/>
      <c r="CKV90" s="75"/>
      <c r="CKW90" s="75"/>
      <c r="CKX90" s="75"/>
      <c r="CKY90" s="75"/>
      <c r="CKZ90" s="75"/>
      <c r="CLA90" s="75"/>
      <c r="CLB90" s="75"/>
      <c r="CLC90" s="75"/>
      <c r="CLD90" s="75"/>
      <c r="CLE90" s="75"/>
      <c r="CLF90" s="75"/>
      <c r="CLG90" s="75"/>
      <c r="CLH90" s="75"/>
      <c r="CLI90" s="75"/>
      <c r="CLJ90" s="75"/>
      <c r="CLK90" s="75"/>
      <c r="CLL90" s="75"/>
      <c r="CLM90" s="75"/>
      <c r="CLN90" s="75"/>
      <c r="CLO90" s="75"/>
      <c r="CLP90" s="75"/>
      <c r="CLQ90" s="75"/>
      <c r="CLR90" s="75"/>
      <c r="CLS90" s="75"/>
      <c r="CLT90" s="75"/>
      <c r="CLU90" s="75"/>
      <c r="CLV90" s="75"/>
      <c r="CLW90" s="75"/>
      <c r="CLX90" s="75"/>
      <c r="CLY90" s="75"/>
      <c r="CLZ90" s="75"/>
      <c r="CMA90" s="75"/>
      <c r="CMB90" s="75"/>
      <c r="CMC90" s="75"/>
      <c r="CMD90" s="75"/>
      <c r="CME90" s="75"/>
      <c r="CMF90" s="75"/>
      <c r="CMG90" s="75"/>
      <c r="CMH90" s="75"/>
      <c r="CMI90" s="75"/>
      <c r="CMJ90" s="75"/>
      <c r="CMK90" s="75"/>
      <c r="CML90" s="75"/>
      <c r="CMM90" s="75"/>
      <c r="CMN90" s="75"/>
      <c r="CMO90" s="75"/>
      <c r="CMP90" s="75"/>
      <c r="CMQ90" s="75"/>
      <c r="CMR90" s="75"/>
      <c r="CMS90" s="75"/>
      <c r="CMT90" s="75"/>
      <c r="CMU90" s="75"/>
      <c r="CMV90" s="75"/>
      <c r="CMW90" s="75"/>
      <c r="CMX90" s="75"/>
      <c r="CMY90" s="75"/>
      <c r="CMZ90" s="75"/>
      <c r="CNA90" s="75"/>
      <c r="CNB90" s="75"/>
      <c r="CNC90" s="75"/>
      <c r="CND90" s="75"/>
      <c r="CNE90" s="75"/>
      <c r="CNF90" s="75"/>
      <c r="CNG90" s="75"/>
      <c r="CNH90" s="75"/>
      <c r="CNI90" s="75"/>
      <c r="CNJ90" s="75"/>
      <c r="CNK90" s="75"/>
      <c r="CNL90" s="75"/>
      <c r="CNM90" s="75"/>
      <c r="CNN90" s="75"/>
      <c r="CNO90" s="75"/>
      <c r="CNP90" s="75"/>
      <c r="CNQ90" s="75"/>
      <c r="CNR90" s="75"/>
      <c r="CNS90" s="75"/>
      <c r="CNT90" s="75"/>
      <c r="CNU90" s="75"/>
      <c r="CNV90" s="75"/>
      <c r="CNW90" s="75"/>
      <c r="CNX90" s="75"/>
      <c r="CNY90" s="75"/>
      <c r="CNZ90" s="75"/>
      <c r="COA90" s="75"/>
      <c r="COB90" s="75"/>
      <c r="COC90" s="75"/>
      <c r="COD90" s="75"/>
      <c r="COE90" s="75"/>
      <c r="COF90" s="75"/>
      <c r="COG90" s="75"/>
      <c r="COH90" s="75"/>
      <c r="COI90" s="75"/>
      <c r="COJ90" s="75"/>
      <c r="COK90" s="75"/>
      <c r="COL90" s="75"/>
      <c r="COM90" s="75"/>
      <c r="CON90" s="75"/>
      <c r="COO90" s="75"/>
      <c r="COP90" s="75"/>
      <c r="COQ90" s="75"/>
      <c r="COR90" s="75"/>
      <c r="COS90" s="75"/>
      <c r="COT90" s="75"/>
      <c r="COU90" s="75"/>
      <c r="COV90" s="75"/>
      <c r="COW90" s="75"/>
      <c r="COX90" s="75"/>
      <c r="COY90" s="75"/>
      <c r="COZ90" s="75"/>
      <c r="CPA90" s="75"/>
      <c r="CPB90" s="75"/>
      <c r="CPC90" s="75"/>
      <c r="CPD90" s="75"/>
      <c r="CPE90" s="75"/>
      <c r="CPF90" s="75"/>
      <c r="CPG90" s="75"/>
      <c r="CPH90" s="75"/>
      <c r="CPI90" s="75"/>
      <c r="CPJ90" s="75"/>
      <c r="CPK90" s="75"/>
      <c r="CPL90" s="75"/>
      <c r="CPM90" s="75"/>
      <c r="CPN90" s="75"/>
      <c r="CPO90" s="75"/>
      <c r="CPP90" s="75"/>
      <c r="CPQ90" s="75"/>
      <c r="CPR90" s="75"/>
      <c r="CPS90" s="75"/>
      <c r="CPT90" s="75"/>
      <c r="CPU90" s="75"/>
      <c r="CPV90" s="75"/>
      <c r="CPW90" s="75"/>
      <c r="CPX90" s="75"/>
      <c r="CPY90" s="75"/>
      <c r="CPZ90" s="75"/>
      <c r="CQA90" s="75"/>
      <c r="CQB90" s="75"/>
      <c r="CQC90" s="75"/>
      <c r="CQD90" s="75"/>
      <c r="CQE90" s="75"/>
      <c r="CQF90" s="75"/>
      <c r="CQG90" s="75"/>
      <c r="CQH90" s="75"/>
      <c r="CQI90" s="75"/>
      <c r="CQJ90" s="75"/>
      <c r="CQK90" s="75"/>
      <c r="CQL90" s="75"/>
      <c r="CQM90" s="75"/>
      <c r="CQN90" s="75"/>
      <c r="CQO90" s="75"/>
      <c r="CQP90" s="75"/>
      <c r="CQQ90" s="75"/>
      <c r="CQR90" s="75"/>
      <c r="CQS90" s="75"/>
      <c r="CQT90" s="75"/>
      <c r="CQU90" s="75"/>
      <c r="CQV90" s="75"/>
      <c r="CQW90" s="75"/>
      <c r="CQX90" s="75"/>
      <c r="CQY90" s="75"/>
      <c r="CQZ90" s="75"/>
      <c r="CRA90" s="75"/>
      <c r="CRB90" s="75"/>
      <c r="CRC90" s="75"/>
      <c r="CRD90" s="75"/>
      <c r="CRE90" s="75"/>
      <c r="CRF90" s="75"/>
      <c r="CRG90" s="75"/>
      <c r="CRH90" s="75"/>
      <c r="CRI90" s="75"/>
      <c r="CRJ90" s="75"/>
      <c r="CRK90" s="75"/>
      <c r="CRL90" s="75"/>
      <c r="CRM90" s="75"/>
      <c r="CRN90" s="75"/>
      <c r="CRO90" s="75"/>
      <c r="CRP90" s="75"/>
      <c r="CRQ90" s="75"/>
      <c r="CRR90" s="75"/>
      <c r="CRS90" s="75"/>
      <c r="CRT90" s="75"/>
      <c r="CRU90" s="75"/>
      <c r="CRV90" s="75"/>
      <c r="CRW90" s="75"/>
      <c r="CRX90" s="75"/>
      <c r="CRY90" s="75"/>
      <c r="CRZ90" s="75"/>
      <c r="CSA90" s="75"/>
      <c r="CSB90" s="75"/>
      <c r="CSC90" s="75"/>
      <c r="CSD90" s="75"/>
      <c r="CSE90" s="75"/>
      <c r="CSF90" s="75"/>
      <c r="CSG90" s="75"/>
      <c r="CSH90" s="75"/>
      <c r="CSI90" s="75"/>
      <c r="CSJ90" s="75"/>
      <c r="CSK90" s="75"/>
      <c r="CSL90" s="75"/>
      <c r="CSM90" s="75"/>
      <c r="CSN90" s="75"/>
      <c r="CSO90" s="75"/>
      <c r="CSP90" s="75"/>
      <c r="CSQ90" s="75"/>
      <c r="CSR90" s="75"/>
      <c r="CSS90" s="75"/>
      <c r="CST90" s="75"/>
      <c r="CSU90" s="75"/>
      <c r="CSV90" s="75"/>
      <c r="CSW90" s="75"/>
      <c r="CSX90" s="75"/>
      <c r="CSY90" s="75"/>
      <c r="CSZ90" s="75"/>
      <c r="CTA90" s="75"/>
      <c r="CTB90" s="75"/>
      <c r="CTC90" s="75"/>
      <c r="CTD90" s="75"/>
      <c r="CTE90" s="75"/>
      <c r="CTF90" s="75"/>
      <c r="CTG90" s="75"/>
      <c r="CTH90" s="75"/>
      <c r="CTI90" s="75"/>
      <c r="CTJ90" s="75"/>
      <c r="CTK90" s="75"/>
      <c r="CTL90" s="75"/>
      <c r="CTM90" s="75"/>
      <c r="CTN90" s="75"/>
      <c r="CTO90" s="75"/>
      <c r="CTP90" s="75"/>
      <c r="CTQ90" s="75"/>
      <c r="CTR90" s="75"/>
      <c r="CTS90" s="75"/>
      <c r="CTT90" s="75"/>
      <c r="CTU90" s="75"/>
      <c r="CTV90" s="75"/>
      <c r="CTW90" s="75"/>
      <c r="CTX90" s="75"/>
      <c r="CTY90" s="75"/>
      <c r="CTZ90" s="75"/>
      <c r="CUA90" s="75"/>
      <c r="CUB90" s="75"/>
      <c r="CUC90" s="75"/>
      <c r="CUD90" s="75"/>
      <c r="CUE90" s="75"/>
      <c r="CUF90" s="75"/>
      <c r="CUG90" s="75"/>
      <c r="CUH90" s="75"/>
      <c r="CUI90" s="75"/>
      <c r="CUJ90" s="75"/>
      <c r="CUK90" s="75"/>
      <c r="CUL90" s="75"/>
      <c r="CUM90" s="75"/>
      <c r="CUN90" s="75"/>
      <c r="CUO90" s="75"/>
      <c r="CUP90" s="75"/>
      <c r="CUQ90" s="75"/>
      <c r="CUR90" s="75"/>
      <c r="CUS90" s="75"/>
      <c r="CUT90" s="75"/>
      <c r="CUU90" s="75"/>
      <c r="CUV90" s="75"/>
      <c r="CUW90" s="75"/>
      <c r="CUX90" s="75"/>
      <c r="CUY90" s="75"/>
      <c r="CUZ90" s="75"/>
      <c r="CVA90" s="75"/>
      <c r="CVB90" s="75"/>
      <c r="CVC90" s="75"/>
      <c r="CVD90" s="75"/>
      <c r="CVE90" s="75"/>
      <c r="CVF90" s="75"/>
      <c r="CVG90" s="75"/>
      <c r="CVH90" s="75"/>
      <c r="CVI90" s="75"/>
      <c r="CVJ90" s="75"/>
      <c r="CVK90" s="75"/>
      <c r="CVL90" s="75"/>
      <c r="CVM90" s="75"/>
      <c r="CVN90" s="75"/>
      <c r="CVO90" s="75"/>
      <c r="CVP90" s="75"/>
      <c r="CVQ90" s="75"/>
      <c r="CVR90" s="75"/>
      <c r="CVS90" s="75"/>
      <c r="CVT90" s="75"/>
      <c r="CVU90" s="75"/>
      <c r="CVV90" s="75"/>
      <c r="CVW90" s="75"/>
      <c r="CVX90" s="75"/>
      <c r="CVY90" s="75"/>
      <c r="CVZ90" s="75"/>
      <c r="CWA90" s="75"/>
      <c r="CWB90" s="75"/>
      <c r="CWC90" s="75"/>
      <c r="CWD90" s="75"/>
      <c r="CWE90" s="75"/>
      <c r="CWF90" s="75"/>
      <c r="CWG90" s="75"/>
      <c r="CWH90" s="75"/>
      <c r="CWI90" s="75"/>
      <c r="CWJ90" s="75"/>
      <c r="CWK90" s="75"/>
      <c r="CWL90" s="75"/>
      <c r="CWM90" s="75"/>
      <c r="CWN90" s="75"/>
      <c r="CWO90" s="75"/>
      <c r="CWP90" s="75"/>
      <c r="CWQ90" s="75"/>
      <c r="CWR90" s="75"/>
      <c r="CWS90" s="75"/>
      <c r="CWT90" s="75"/>
      <c r="CWU90" s="75"/>
      <c r="CWV90" s="75"/>
      <c r="CWW90" s="75"/>
      <c r="CWX90" s="75"/>
      <c r="CWY90" s="75"/>
      <c r="CWZ90" s="75"/>
      <c r="CXA90" s="75"/>
      <c r="CXB90" s="75"/>
      <c r="CXC90" s="75"/>
      <c r="CXD90" s="75"/>
      <c r="CXE90" s="75"/>
      <c r="CXF90" s="75"/>
      <c r="CXG90" s="75"/>
      <c r="CXH90" s="75"/>
      <c r="CXI90" s="75"/>
      <c r="CXJ90" s="75"/>
      <c r="CXK90" s="75"/>
      <c r="CXL90" s="75"/>
      <c r="CXM90" s="75"/>
      <c r="CXN90" s="75"/>
      <c r="CXO90" s="75"/>
      <c r="CXP90" s="75"/>
      <c r="CXQ90" s="75"/>
      <c r="CXR90" s="75"/>
      <c r="CXS90" s="75"/>
      <c r="CXT90" s="75"/>
      <c r="CXU90" s="75"/>
      <c r="CXV90" s="75"/>
      <c r="CXW90" s="75"/>
      <c r="CXX90" s="75"/>
      <c r="CXY90" s="75"/>
      <c r="CXZ90" s="75"/>
      <c r="CYA90" s="75"/>
      <c r="CYB90" s="75"/>
      <c r="CYC90" s="75"/>
      <c r="CYD90" s="75"/>
      <c r="CYE90" s="75"/>
      <c r="CYF90" s="75"/>
      <c r="CYG90" s="75"/>
      <c r="CYH90" s="75"/>
      <c r="CYI90" s="75"/>
      <c r="CYJ90" s="75"/>
      <c r="CYK90" s="75"/>
      <c r="CYL90" s="75"/>
      <c r="CYM90" s="75"/>
      <c r="CYN90" s="75"/>
      <c r="CYO90" s="75"/>
      <c r="CYP90" s="75"/>
      <c r="CYQ90" s="75"/>
      <c r="CYR90" s="75"/>
      <c r="CYS90" s="75"/>
      <c r="CYT90" s="75"/>
      <c r="CYU90" s="75"/>
      <c r="CYV90" s="75"/>
      <c r="CYW90" s="75"/>
      <c r="CYX90" s="75"/>
      <c r="CYY90" s="75"/>
      <c r="CYZ90" s="75"/>
      <c r="CZA90" s="75"/>
      <c r="CZB90" s="75"/>
      <c r="CZC90" s="75"/>
      <c r="CZD90" s="75"/>
      <c r="CZE90" s="75"/>
      <c r="CZF90" s="75"/>
      <c r="CZG90" s="75"/>
      <c r="CZH90" s="75"/>
      <c r="CZI90" s="75"/>
      <c r="CZJ90" s="75"/>
      <c r="CZK90" s="75"/>
      <c r="CZL90" s="75"/>
      <c r="CZM90" s="75"/>
      <c r="CZN90" s="75"/>
      <c r="CZO90" s="75"/>
      <c r="CZP90" s="75"/>
      <c r="CZQ90" s="75"/>
      <c r="CZR90" s="75"/>
      <c r="CZS90" s="75"/>
      <c r="CZT90" s="75"/>
      <c r="CZU90" s="75"/>
      <c r="CZV90" s="75"/>
      <c r="CZW90" s="75"/>
      <c r="CZX90" s="75"/>
      <c r="CZY90" s="75"/>
      <c r="CZZ90" s="75"/>
      <c r="DAA90" s="75"/>
      <c r="DAB90" s="75"/>
      <c r="DAC90" s="75"/>
      <c r="DAD90" s="75"/>
      <c r="DAE90" s="75"/>
      <c r="DAF90" s="75"/>
      <c r="DAG90" s="75"/>
      <c r="DAH90" s="75"/>
      <c r="DAI90" s="75"/>
      <c r="DAJ90" s="75"/>
      <c r="DAK90" s="75"/>
      <c r="DAL90" s="75"/>
      <c r="DAM90" s="75"/>
      <c r="DAN90" s="75"/>
      <c r="DAO90" s="75"/>
      <c r="DAP90" s="75"/>
      <c r="DAQ90" s="75"/>
      <c r="DAR90" s="75"/>
      <c r="DAS90" s="75"/>
      <c r="DAT90" s="75"/>
      <c r="DAU90" s="75"/>
      <c r="DAV90" s="75"/>
      <c r="DAW90" s="75"/>
      <c r="DAX90" s="75"/>
      <c r="DAY90" s="75"/>
      <c r="DAZ90" s="75"/>
      <c r="DBA90" s="75"/>
      <c r="DBB90" s="75"/>
      <c r="DBC90" s="75"/>
      <c r="DBD90" s="75"/>
      <c r="DBE90" s="75"/>
      <c r="DBF90" s="75"/>
      <c r="DBG90" s="75"/>
      <c r="DBH90" s="75"/>
      <c r="DBI90" s="75"/>
      <c r="DBJ90" s="75"/>
      <c r="DBK90" s="75"/>
      <c r="DBL90" s="75"/>
      <c r="DBM90" s="75"/>
      <c r="DBN90" s="75"/>
      <c r="DBO90" s="75"/>
      <c r="DBP90" s="75"/>
      <c r="DBQ90" s="75"/>
      <c r="DBR90" s="75"/>
      <c r="DBS90" s="75"/>
      <c r="DBT90" s="75"/>
      <c r="DBU90" s="75"/>
      <c r="DBV90" s="75"/>
      <c r="DBW90" s="75"/>
      <c r="DBX90" s="75"/>
      <c r="DBY90" s="75"/>
      <c r="DBZ90" s="75"/>
      <c r="DCA90" s="75"/>
      <c r="DCB90" s="75"/>
      <c r="DCC90" s="75"/>
      <c r="DCD90" s="75"/>
      <c r="DCE90" s="75"/>
      <c r="DCF90" s="75"/>
      <c r="DCG90" s="75"/>
      <c r="DCH90" s="75"/>
      <c r="DCI90" s="75"/>
      <c r="DCJ90" s="75"/>
      <c r="DCK90" s="75"/>
      <c r="DCL90" s="75"/>
      <c r="DCM90" s="75"/>
      <c r="DCN90" s="75"/>
      <c r="DCO90" s="75"/>
      <c r="DCP90" s="75"/>
      <c r="DCQ90" s="75"/>
      <c r="DCR90" s="75"/>
      <c r="DCS90" s="75"/>
      <c r="DCT90" s="75"/>
      <c r="DCU90" s="75"/>
      <c r="DCV90" s="75"/>
      <c r="DCW90" s="75"/>
      <c r="DCX90" s="75"/>
      <c r="DCY90" s="75"/>
      <c r="DCZ90" s="75"/>
      <c r="DDA90" s="75"/>
      <c r="DDB90" s="75"/>
      <c r="DDC90" s="75"/>
      <c r="DDD90" s="75"/>
      <c r="DDE90" s="75"/>
      <c r="DDF90" s="75"/>
      <c r="DDG90" s="75"/>
      <c r="DDH90" s="75"/>
      <c r="DDI90" s="75"/>
      <c r="DDJ90" s="75"/>
      <c r="DDK90" s="75"/>
      <c r="DDL90" s="75"/>
      <c r="DDM90" s="75"/>
      <c r="DDN90" s="75"/>
      <c r="DDO90" s="75"/>
      <c r="DDP90" s="75"/>
      <c r="DDQ90" s="75"/>
      <c r="DDR90" s="75"/>
      <c r="DDS90" s="75"/>
      <c r="DDT90" s="75"/>
      <c r="DDU90" s="75"/>
      <c r="DDV90" s="75"/>
      <c r="DDW90" s="75"/>
      <c r="DDX90" s="75"/>
      <c r="DDY90" s="75"/>
      <c r="DDZ90" s="75"/>
      <c r="DEA90" s="75"/>
      <c r="DEB90" s="75"/>
      <c r="DEC90" s="75"/>
      <c r="DED90" s="75"/>
      <c r="DEE90" s="75"/>
      <c r="DEF90" s="75"/>
      <c r="DEG90" s="75"/>
      <c r="DEH90" s="75"/>
      <c r="DEI90" s="75"/>
      <c r="DEJ90" s="75"/>
      <c r="DEK90" s="75"/>
      <c r="DEL90" s="75"/>
      <c r="DEM90" s="75"/>
      <c r="DEN90" s="75"/>
      <c r="DEO90" s="75"/>
      <c r="DEP90" s="75"/>
      <c r="DEQ90" s="75"/>
      <c r="DER90" s="75"/>
      <c r="DES90" s="75"/>
      <c r="DET90" s="75"/>
      <c r="DEU90" s="75"/>
      <c r="DEV90" s="75"/>
      <c r="DEW90" s="75"/>
      <c r="DEX90" s="75"/>
      <c r="DEY90" s="75"/>
      <c r="DEZ90" s="75"/>
      <c r="DFA90" s="75"/>
      <c r="DFB90" s="75"/>
      <c r="DFC90" s="75"/>
      <c r="DFD90" s="75"/>
      <c r="DFE90" s="75"/>
      <c r="DFF90" s="75"/>
      <c r="DFG90" s="75"/>
      <c r="DFH90" s="75"/>
      <c r="DFI90" s="75"/>
      <c r="DFJ90" s="75"/>
      <c r="DFK90" s="75"/>
      <c r="DFL90" s="75"/>
      <c r="DFM90" s="75"/>
      <c r="DFN90" s="75"/>
      <c r="DFO90" s="75"/>
      <c r="DFP90" s="75"/>
      <c r="DFQ90" s="75"/>
      <c r="DFR90" s="75"/>
      <c r="DFS90" s="75"/>
      <c r="DFT90" s="75"/>
      <c r="DFU90" s="75"/>
      <c r="DFV90" s="75"/>
      <c r="DFW90" s="75"/>
      <c r="DFX90" s="75"/>
      <c r="DFY90" s="75"/>
      <c r="DFZ90" s="75"/>
      <c r="DGA90" s="75"/>
      <c r="DGB90" s="75"/>
      <c r="DGC90" s="75"/>
      <c r="DGD90" s="75"/>
      <c r="DGE90" s="75"/>
      <c r="DGF90" s="75"/>
      <c r="DGG90" s="75"/>
      <c r="DGH90" s="75"/>
      <c r="DGI90" s="75"/>
      <c r="DGJ90" s="75"/>
      <c r="DGK90" s="75"/>
      <c r="DGL90" s="75"/>
      <c r="DGM90" s="75"/>
      <c r="DGN90" s="75"/>
      <c r="DGO90" s="75"/>
      <c r="DGP90" s="75"/>
      <c r="DGQ90" s="75"/>
      <c r="DGR90" s="75"/>
      <c r="DGS90" s="75"/>
      <c r="DGT90" s="75"/>
      <c r="DGU90" s="75"/>
      <c r="DGV90" s="75"/>
      <c r="DGW90" s="75"/>
      <c r="DGX90" s="75"/>
      <c r="DGY90" s="75"/>
      <c r="DGZ90" s="75"/>
      <c r="DHA90" s="75"/>
      <c r="DHB90" s="75"/>
      <c r="DHC90" s="75"/>
      <c r="DHD90" s="75"/>
      <c r="DHE90" s="75"/>
      <c r="DHF90" s="75"/>
      <c r="DHG90" s="75"/>
      <c r="DHH90" s="75"/>
      <c r="DHI90" s="75"/>
      <c r="DHJ90" s="75"/>
      <c r="DHK90" s="75"/>
      <c r="DHL90" s="75"/>
      <c r="DHM90" s="75"/>
      <c r="DHN90" s="75"/>
      <c r="DHO90" s="75"/>
      <c r="DHP90" s="75"/>
      <c r="DHQ90" s="75"/>
      <c r="DHR90" s="75"/>
      <c r="DHS90" s="75"/>
      <c r="DHT90" s="75"/>
      <c r="DHU90" s="75"/>
      <c r="DHV90" s="75"/>
      <c r="DHW90" s="75"/>
      <c r="DHX90" s="75"/>
      <c r="DHY90" s="75"/>
      <c r="DHZ90" s="75"/>
      <c r="DIA90" s="75"/>
      <c r="DIB90" s="75"/>
      <c r="DIC90" s="75"/>
      <c r="DID90" s="75"/>
      <c r="DIE90" s="75"/>
      <c r="DIF90" s="75"/>
      <c r="DIG90" s="75"/>
      <c r="DIH90" s="75"/>
      <c r="DII90" s="75"/>
      <c r="DIJ90" s="75"/>
      <c r="DIK90" s="75"/>
      <c r="DIL90" s="75"/>
      <c r="DIM90" s="75"/>
      <c r="DIN90" s="75"/>
      <c r="DIO90" s="75"/>
      <c r="DIP90" s="75"/>
      <c r="DIQ90" s="75"/>
      <c r="DIR90" s="75"/>
      <c r="DIS90" s="75"/>
      <c r="DIT90" s="75"/>
      <c r="DIU90" s="75"/>
      <c r="DIV90" s="75"/>
      <c r="DIW90" s="75"/>
      <c r="DIX90" s="75"/>
      <c r="DIY90" s="75"/>
      <c r="DIZ90" s="75"/>
      <c r="DJA90" s="75"/>
      <c r="DJB90" s="75"/>
      <c r="DJC90" s="75"/>
      <c r="DJD90" s="75"/>
      <c r="DJE90" s="75"/>
      <c r="DJF90" s="75"/>
      <c r="DJG90" s="75"/>
      <c r="DJH90" s="75"/>
      <c r="DJI90" s="75"/>
      <c r="DJJ90" s="75"/>
      <c r="DJK90" s="75"/>
      <c r="DJL90" s="75"/>
      <c r="DJM90" s="75"/>
      <c r="DJN90" s="75"/>
      <c r="DJO90" s="75"/>
      <c r="DJP90" s="75"/>
      <c r="DJQ90" s="75"/>
      <c r="DJR90" s="75"/>
      <c r="DJS90" s="75"/>
      <c r="DJT90" s="75"/>
      <c r="DJU90" s="75"/>
      <c r="DJV90" s="75"/>
      <c r="DJW90" s="75"/>
      <c r="DJX90" s="75"/>
      <c r="DJY90" s="75"/>
      <c r="DJZ90" s="75"/>
      <c r="DKA90" s="75"/>
      <c r="DKB90" s="75"/>
      <c r="DKC90" s="75"/>
      <c r="DKD90" s="75"/>
      <c r="DKE90" s="75"/>
      <c r="DKF90" s="75"/>
      <c r="DKG90" s="75"/>
      <c r="DKH90" s="75"/>
      <c r="DKI90" s="75"/>
      <c r="DKJ90" s="75"/>
      <c r="DKK90" s="75"/>
      <c r="DKL90" s="75"/>
      <c r="DKM90" s="75"/>
      <c r="DKN90" s="75"/>
      <c r="DKO90" s="75"/>
      <c r="DKP90" s="75"/>
      <c r="DKQ90" s="75"/>
      <c r="DKR90" s="75"/>
      <c r="DKS90" s="75"/>
      <c r="DKT90" s="75"/>
      <c r="DKU90" s="75"/>
      <c r="DKV90" s="75"/>
      <c r="DKW90" s="75"/>
      <c r="DKX90" s="75"/>
      <c r="DKY90" s="75"/>
      <c r="DKZ90" s="75"/>
      <c r="DLA90" s="75"/>
      <c r="DLB90" s="75"/>
      <c r="DLC90" s="75"/>
      <c r="DLD90" s="75"/>
      <c r="DLE90" s="75"/>
      <c r="DLF90" s="75"/>
      <c r="DLG90" s="75"/>
      <c r="DLH90" s="75"/>
      <c r="DLI90" s="75"/>
      <c r="DLJ90" s="75"/>
      <c r="DLK90" s="75"/>
      <c r="DLL90" s="75"/>
      <c r="DLM90" s="75"/>
      <c r="DLN90" s="75"/>
      <c r="DLO90" s="75"/>
      <c r="DLP90" s="75"/>
      <c r="DLQ90" s="75"/>
      <c r="DLR90" s="75"/>
      <c r="DLS90" s="75"/>
      <c r="DLT90" s="75"/>
      <c r="DLU90" s="75"/>
      <c r="DLV90" s="75"/>
      <c r="DLW90" s="75"/>
      <c r="DLX90" s="75"/>
      <c r="DLY90" s="75"/>
      <c r="DLZ90" s="75"/>
      <c r="DMA90" s="75"/>
      <c r="DMB90" s="75"/>
      <c r="DMC90" s="75"/>
      <c r="DMD90" s="75"/>
      <c r="DME90" s="75"/>
      <c r="DMF90" s="75"/>
      <c r="DMG90" s="75"/>
      <c r="DMH90" s="75"/>
      <c r="DMI90" s="75"/>
      <c r="DMJ90" s="75"/>
      <c r="DMK90" s="75"/>
      <c r="DML90" s="75"/>
      <c r="DMM90" s="75"/>
      <c r="DMN90" s="75"/>
      <c r="DMO90" s="75"/>
      <c r="DMP90" s="75"/>
      <c r="DMQ90" s="75"/>
      <c r="DMR90" s="75"/>
      <c r="DMS90" s="75"/>
      <c r="DMT90" s="75"/>
      <c r="DMU90" s="75"/>
      <c r="DMV90" s="75"/>
      <c r="DMW90" s="75"/>
      <c r="DMX90" s="75"/>
      <c r="DMY90" s="75"/>
      <c r="DMZ90" s="75"/>
      <c r="DNA90" s="75"/>
      <c r="DNB90" s="75"/>
      <c r="DNC90" s="75"/>
      <c r="DND90" s="75"/>
      <c r="DNE90" s="75"/>
      <c r="DNF90" s="75"/>
      <c r="DNG90" s="75"/>
      <c r="DNH90" s="75"/>
      <c r="DNI90" s="75"/>
      <c r="DNJ90" s="75"/>
      <c r="DNK90" s="75"/>
      <c r="DNL90" s="75"/>
      <c r="DNM90" s="75"/>
      <c r="DNN90" s="75"/>
      <c r="DNO90" s="75"/>
      <c r="DNP90" s="75"/>
      <c r="DNQ90" s="75"/>
      <c r="DNR90" s="75"/>
      <c r="DNS90" s="75"/>
      <c r="DNT90" s="75"/>
      <c r="DNU90" s="75"/>
      <c r="DNV90" s="75"/>
      <c r="DNW90" s="75"/>
      <c r="DNX90" s="75"/>
      <c r="DNY90" s="75"/>
      <c r="DNZ90" s="75"/>
      <c r="DOA90" s="75"/>
      <c r="DOB90" s="75"/>
      <c r="DOC90" s="75"/>
      <c r="DOD90" s="75"/>
      <c r="DOE90" s="75"/>
      <c r="DOF90" s="75"/>
      <c r="DOG90" s="75"/>
      <c r="DOH90" s="75"/>
      <c r="DOI90" s="75"/>
      <c r="DOJ90" s="75"/>
      <c r="DOK90" s="75"/>
      <c r="DOL90" s="75"/>
      <c r="DOM90" s="75"/>
      <c r="DON90" s="75"/>
      <c r="DOO90" s="75"/>
      <c r="DOP90" s="75"/>
      <c r="DOQ90" s="75"/>
      <c r="DOR90" s="75"/>
      <c r="DOS90" s="75"/>
      <c r="DOT90" s="75"/>
      <c r="DOU90" s="75"/>
      <c r="DOV90" s="75"/>
      <c r="DOW90" s="75"/>
      <c r="DOX90" s="75"/>
      <c r="DOY90" s="75"/>
      <c r="DOZ90" s="75"/>
      <c r="DPA90" s="75"/>
      <c r="DPB90" s="75"/>
      <c r="DPC90" s="75"/>
      <c r="DPD90" s="75"/>
      <c r="DPE90" s="75"/>
      <c r="DPF90" s="75"/>
      <c r="DPG90" s="75"/>
      <c r="DPH90" s="75"/>
      <c r="DPI90" s="75"/>
      <c r="DPJ90" s="75"/>
      <c r="DPK90" s="75"/>
      <c r="DPL90" s="75"/>
      <c r="DPM90" s="75"/>
      <c r="DPN90" s="75"/>
      <c r="DPO90" s="75"/>
      <c r="DPP90" s="75"/>
      <c r="DPQ90" s="75"/>
      <c r="DPR90" s="75"/>
      <c r="DPS90" s="75"/>
      <c r="DPT90" s="75"/>
      <c r="DPU90" s="75"/>
      <c r="DPV90" s="75"/>
      <c r="DPW90" s="75"/>
      <c r="DPX90" s="75"/>
      <c r="DPY90" s="75"/>
      <c r="DPZ90" s="75"/>
      <c r="DQA90" s="75"/>
      <c r="DQB90" s="75"/>
      <c r="DQC90" s="75"/>
      <c r="DQD90" s="75"/>
      <c r="DQE90" s="75"/>
      <c r="DQF90" s="75"/>
      <c r="DQG90" s="75"/>
      <c r="DQH90" s="75"/>
      <c r="DQI90" s="75"/>
      <c r="DQJ90" s="75"/>
      <c r="DQK90" s="75"/>
      <c r="DQL90" s="75"/>
      <c r="DQM90" s="75"/>
      <c r="DQN90" s="75"/>
      <c r="DQO90" s="75"/>
      <c r="DQP90" s="75"/>
      <c r="DQQ90" s="75"/>
      <c r="DQR90" s="75"/>
      <c r="DQS90" s="75"/>
      <c r="DQT90" s="75"/>
      <c r="DQU90" s="75"/>
      <c r="DQV90" s="75"/>
      <c r="DQW90" s="75"/>
      <c r="DQX90" s="75"/>
      <c r="DQY90" s="75"/>
      <c r="DQZ90" s="75"/>
      <c r="DRA90" s="75"/>
      <c r="DRB90" s="75"/>
      <c r="DRC90" s="75"/>
      <c r="DRD90" s="75"/>
      <c r="DRE90" s="75"/>
      <c r="DRF90" s="75"/>
      <c r="DRG90" s="75"/>
      <c r="DRH90" s="75"/>
      <c r="DRI90" s="75"/>
      <c r="DRJ90" s="75"/>
      <c r="DRK90" s="75"/>
      <c r="DRL90" s="75"/>
      <c r="DRM90" s="75"/>
      <c r="DRN90" s="75"/>
      <c r="DRO90" s="75"/>
      <c r="DRP90" s="75"/>
      <c r="DRQ90" s="75"/>
      <c r="DRR90" s="75"/>
      <c r="DRS90" s="75"/>
      <c r="DRT90" s="75"/>
      <c r="DRU90" s="75"/>
      <c r="DRV90" s="75"/>
      <c r="DRW90" s="75"/>
      <c r="DRX90" s="75"/>
      <c r="DRY90" s="75"/>
      <c r="DRZ90" s="75"/>
      <c r="DSA90" s="75"/>
      <c r="DSB90" s="75"/>
      <c r="DSC90" s="75"/>
      <c r="DSD90" s="75"/>
      <c r="DSE90" s="75"/>
      <c r="DSF90" s="75"/>
      <c r="DSG90" s="75"/>
      <c r="DSH90" s="75"/>
      <c r="DSI90" s="75"/>
      <c r="DSJ90" s="75"/>
      <c r="DSK90" s="75"/>
      <c r="DSL90" s="75"/>
      <c r="DSM90" s="75"/>
      <c r="DSN90" s="75"/>
      <c r="DSO90" s="75"/>
      <c r="DSP90" s="75"/>
      <c r="DSQ90" s="75"/>
      <c r="DSR90" s="75"/>
      <c r="DSS90" s="75"/>
      <c r="DST90" s="75"/>
      <c r="DSU90" s="75"/>
      <c r="DSV90" s="75"/>
      <c r="DSW90" s="75"/>
      <c r="DSX90" s="75"/>
      <c r="DSY90" s="75"/>
      <c r="DSZ90" s="75"/>
      <c r="DTA90" s="75"/>
      <c r="DTB90" s="75"/>
      <c r="DTC90" s="75"/>
      <c r="DTD90" s="75"/>
      <c r="DTE90" s="75"/>
      <c r="DTF90" s="75"/>
      <c r="DTG90" s="75"/>
      <c r="DTH90" s="75"/>
      <c r="DTI90" s="75"/>
      <c r="DTJ90" s="75"/>
      <c r="DTK90" s="75"/>
      <c r="DTL90" s="75"/>
      <c r="DTM90" s="75"/>
      <c r="DTN90" s="75"/>
      <c r="DTO90" s="75"/>
      <c r="DTP90" s="75"/>
      <c r="DTQ90" s="75"/>
      <c r="DTR90" s="75"/>
      <c r="DTS90" s="75"/>
      <c r="DTT90" s="75"/>
      <c r="DTU90" s="75"/>
      <c r="DTV90" s="75"/>
      <c r="DTW90" s="75"/>
      <c r="DTX90" s="75"/>
      <c r="DTY90" s="75"/>
      <c r="DTZ90" s="75"/>
      <c r="DUA90" s="75"/>
      <c r="DUB90" s="75"/>
      <c r="DUC90" s="75"/>
      <c r="DUD90" s="75"/>
      <c r="DUE90" s="75"/>
      <c r="DUF90" s="75"/>
      <c r="DUG90" s="75"/>
      <c r="DUH90" s="75"/>
      <c r="DUI90" s="75"/>
      <c r="DUJ90" s="75"/>
      <c r="DUK90" s="75"/>
      <c r="DUL90" s="75"/>
      <c r="DUM90" s="75"/>
      <c r="DUN90" s="75"/>
      <c r="DUO90" s="75"/>
      <c r="DUP90" s="75"/>
      <c r="DUQ90" s="75"/>
      <c r="DUR90" s="75"/>
      <c r="DUS90" s="75"/>
      <c r="DUT90" s="75"/>
      <c r="DUU90" s="75"/>
      <c r="DUV90" s="75"/>
      <c r="DUW90" s="75"/>
      <c r="DUX90" s="75"/>
      <c r="DUY90" s="75"/>
      <c r="DUZ90" s="75"/>
      <c r="DVA90" s="75"/>
      <c r="DVB90" s="75"/>
      <c r="DVC90" s="75"/>
      <c r="DVD90" s="75"/>
      <c r="DVE90" s="75"/>
      <c r="DVF90" s="75"/>
      <c r="DVG90" s="75"/>
      <c r="DVH90" s="75"/>
      <c r="DVI90" s="75"/>
      <c r="DVJ90" s="75"/>
      <c r="DVK90" s="75"/>
      <c r="DVL90" s="75"/>
      <c r="DVM90" s="75"/>
      <c r="DVN90" s="75"/>
      <c r="DVO90" s="75"/>
      <c r="DVP90" s="75"/>
      <c r="DVQ90" s="75"/>
      <c r="DVR90" s="75"/>
      <c r="DVS90" s="75"/>
      <c r="DVT90" s="75"/>
      <c r="DVU90" s="75"/>
      <c r="DVV90" s="75"/>
      <c r="DVW90" s="75"/>
      <c r="DVX90" s="75"/>
      <c r="DVY90" s="75"/>
      <c r="DVZ90" s="75"/>
      <c r="DWA90" s="75"/>
      <c r="DWB90" s="75"/>
      <c r="DWC90" s="75"/>
      <c r="DWD90" s="75"/>
      <c r="DWE90" s="75"/>
      <c r="DWF90" s="75"/>
      <c r="DWG90" s="75"/>
      <c r="DWH90" s="75"/>
      <c r="DWI90" s="75"/>
      <c r="DWJ90" s="75"/>
      <c r="DWK90" s="75"/>
      <c r="DWL90" s="75"/>
      <c r="DWM90" s="75"/>
      <c r="DWN90" s="75"/>
      <c r="DWO90" s="75"/>
      <c r="DWP90" s="75"/>
      <c r="DWQ90" s="75"/>
      <c r="DWR90" s="75"/>
      <c r="DWS90" s="75"/>
      <c r="DWT90" s="75"/>
      <c r="DWU90" s="75"/>
      <c r="DWV90" s="75"/>
      <c r="DWW90" s="75"/>
      <c r="DWX90" s="75"/>
      <c r="DWY90" s="75"/>
      <c r="DWZ90" s="75"/>
      <c r="DXA90" s="75"/>
      <c r="DXB90" s="75"/>
      <c r="DXC90" s="75"/>
      <c r="DXD90" s="75"/>
      <c r="DXE90" s="75"/>
      <c r="DXF90" s="75"/>
      <c r="DXG90" s="75"/>
      <c r="DXH90" s="75"/>
      <c r="DXI90" s="75"/>
      <c r="DXJ90" s="75"/>
      <c r="DXK90" s="75"/>
      <c r="DXL90" s="75"/>
      <c r="DXM90" s="75"/>
      <c r="DXN90" s="75"/>
      <c r="DXO90" s="75"/>
      <c r="DXP90" s="75"/>
      <c r="DXQ90" s="75"/>
      <c r="DXR90" s="75"/>
      <c r="DXS90" s="75"/>
      <c r="DXT90" s="75"/>
      <c r="DXU90" s="75"/>
      <c r="DXV90" s="75"/>
      <c r="DXW90" s="75"/>
      <c r="DXX90" s="75"/>
      <c r="DXY90" s="75"/>
      <c r="DXZ90" s="75"/>
      <c r="DYA90" s="75"/>
      <c r="DYB90" s="75"/>
      <c r="DYC90" s="75"/>
      <c r="DYD90" s="75"/>
      <c r="DYE90" s="75"/>
      <c r="DYF90" s="75"/>
      <c r="DYG90" s="75"/>
      <c r="DYH90" s="75"/>
      <c r="DYI90" s="75"/>
      <c r="DYJ90" s="75"/>
      <c r="DYK90" s="75"/>
      <c r="DYL90" s="75"/>
      <c r="DYM90" s="75"/>
      <c r="DYN90" s="75"/>
      <c r="DYO90" s="75"/>
      <c r="DYP90" s="75"/>
      <c r="DYQ90" s="75"/>
      <c r="DYR90" s="75"/>
      <c r="DYS90" s="75"/>
      <c r="DYT90" s="75"/>
      <c r="DYU90" s="75"/>
      <c r="DYV90" s="75"/>
      <c r="DYW90" s="75"/>
      <c r="DYX90" s="75"/>
      <c r="DYY90" s="75"/>
      <c r="DYZ90" s="75"/>
      <c r="DZA90" s="75"/>
      <c r="DZB90" s="75"/>
      <c r="DZC90" s="75"/>
      <c r="DZD90" s="75"/>
      <c r="DZE90" s="75"/>
      <c r="DZF90" s="75"/>
      <c r="DZG90" s="75"/>
      <c r="DZH90" s="75"/>
      <c r="DZI90" s="75"/>
      <c r="DZJ90" s="75"/>
      <c r="DZK90" s="75"/>
      <c r="DZL90" s="75"/>
      <c r="DZM90" s="75"/>
      <c r="DZN90" s="75"/>
      <c r="DZO90" s="75"/>
      <c r="DZP90" s="75"/>
      <c r="DZQ90" s="75"/>
      <c r="DZR90" s="75"/>
      <c r="DZS90" s="75"/>
      <c r="DZT90" s="75"/>
      <c r="DZU90" s="75"/>
      <c r="DZV90" s="75"/>
      <c r="DZW90" s="75"/>
      <c r="DZX90" s="75"/>
      <c r="DZY90" s="75"/>
      <c r="DZZ90" s="75"/>
      <c r="EAA90" s="75"/>
      <c r="EAB90" s="75"/>
      <c r="EAC90" s="75"/>
      <c r="EAD90" s="75"/>
      <c r="EAE90" s="75"/>
      <c r="EAF90" s="75"/>
      <c r="EAG90" s="75"/>
      <c r="EAH90" s="75"/>
      <c r="EAI90" s="75"/>
      <c r="EAJ90" s="75"/>
      <c r="EAK90" s="75"/>
      <c r="EAL90" s="75"/>
      <c r="EAM90" s="75"/>
      <c r="EAN90" s="75"/>
      <c r="EAO90" s="75"/>
      <c r="EAP90" s="75"/>
      <c r="EAQ90" s="75"/>
      <c r="EAR90" s="75"/>
      <c r="EAS90" s="75"/>
      <c r="EAT90" s="75"/>
      <c r="EAU90" s="75"/>
      <c r="EAV90" s="75"/>
      <c r="EAW90" s="75"/>
      <c r="EAX90" s="75"/>
      <c r="EAY90" s="75"/>
      <c r="EAZ90" s="75"/>
      <c r="EBA90" s="75"/>
      <c r="EBB90" s="75"/>
      <c r="EBC90" s="75"/>
      <c r="EBD90" s="75"/>
      <c r="EBE90" s="75"/>
      <c r="EBF90" s="75"/>
      <c r="EBG90" s="75"/>
      <c r="EBH90" s="75"/>
      <c r="EBI90" s="75"/>
      <c r="EBJ90" s="75"/>
      <c r="EBK90" s="75"/>
      <c r="EBL90" s="75"/>
      <c r="EBM90" s="75"/>
      <c r="EBN90" s="75"/>
      <c r="EBO90" s="75"/>
      <c r="EBP90" s="75"/>
      <c r="EBQ90" s="75"/>
      <c r="EBR90" s="75"/>
      <c r="EBS90" s="75"/>
      <c r="EBT90" s="75"/>
      <c r="EBU90" s="75"/>
      <c r="EBV90" s="75"/>
      <c r="EBW90" s="75"/>
      <c r="EBX90" s="75"/>
      <c r="EBY90" s="75"/>
      <c r="EBZ90" s="75"/>
      <c r="ECA90" s="75"/>
      <c r="ECB90" s="75"/>
      <c r="ECC90" s="75"/>
      <c r="ECD90" s="75"/>
      <c r="ECE90" s="75"/>
      <c r="ECF90" s="75"/>
      <c r="ECG90" s="75"/>
      <c r="ECH90" s="75"/>
      <c r="ECI90" s="75"/>
      <c r="ECJ90" s="75"/>
      <c r="ECK90" s="75"/>
      <c r="ECL90" s="75"/>
      <c r="ECM90" s="75"/>
      <c r="ECN90" s="75"/>
      <c r="ECO90" s="75"/>
      <c r="ECP90" s="75"/>
      <c r="ECQ90" s="75"/>
      <c r="ECR90" s="75"/>
      <c r="ECS90" s="75"/>
      <c r="ECT90" s="75"/>
      <c r="ECU90" s="75"/>
      <c r="ECV90" s="75"/>
      <c r="ECW90" s="75"/>
      <c r="ECX90" s="75"/>
      <c r="ECY90" s="75"/>
      <c r="ECZ90" s="75"/>
      <c r="EDA90" s="75"/>
      <c r="EDB90" s="75"/>
      <c r="EDC90" s="75"/>
      <c r="EDD90" s="75"/>
      <c r="EDE90" s="75"/>
      <c r="EDF90" s="75"/>
      <c r="EDG90" s="75"/>
      <c r="EDH90" s="75"/>
      <c r="EDI90" s="75"/>
      <c r="EDJ90" s="75"/>
      <c r="EDK90" s="75"/>
      <c r="EDL90" s="75"/>
      <c r="EDM90" s="75"/>
      <c r="EDN90" s="75"/>
      <c r="EDO90" s="75"/>
      <c r="EDP90" s="75"/>
      <c r="EDQ90" s="75"/>
      <c r="EDR90" s="75"/>
      <c r="EDS90" s="75"/>
      <c r="EDT90" s="75"/>
      <c r="EDU90" s="75"/>
      <c r="EDV90" s="75"/>
      <c r="EDW90" s="75"/>
      <c r="EDX90" s="75"/>
      <c r="EDY90" s="75"/>
      <c r="EDZ90" s="75"/>
      <c r="EEA90" s="75"/>
      <c r="EEB90" s="75"/>
      <c r="EEC90" s="75"/>
      <c r="EED90" s="75"/>
      <c r="EEE90" s="75"/>
      <c r="EEF90" s="75"/>
      <c r="EEG90" s="75"/>
      <c r="EEH90" s="75"/>
      <c r="EEI90" s="75"/>
      <c r="EEJ90" s="75"/>
      <c r="EEK90" s="75"/>
      <c r="EEL90" s="75"/>
      <c r="EEM90" s="75"/>
      <c r="EEN90" s="75"/>
      <c r="EEO90" s="75"/>
      <c r="EEP90" s="75"/>
      <c r="EEQ90" s="75"/>
      <c r="EER90" s="75"/>
      <c r="EES90" s="75"/>
      <c r="EET90" s="75"/>
      <c r="EEU90" s="75"/>
      <c r="EEV90" s="75"/>
      <c r="EEW90" s="75"/>
      <c r="EEX90" s="75"/>
      <c r="EEY90" s="75"/>
      <c r="EEZ90" s="75"/>
      <c r="EFA90" s="75"/>
      <c r="EFB90" s="75"/>
      <c r="EFC90" s="75"/>
      <c r="EFD90" s="75"/>
      <c r="EFE90" s="75"/>
      <c r="EFF90" s="75"/>
      <c r="EFG90" s="75"/>
      <c r="EFH90" s="75"/>
      <c r="EFI90" s="75"/>
      <c r="EFJ90" s="75"/>
      <c r="EFK90" s="75"/>
      <c r="EFL90" s="75"/>
      <c r="EFM90" s="75"/>
      <c r="EFN90" s="75"/>
      <c r="EFO90" s="75"/>
      <c r="EFP90" s="75"/>
      <c r="EFQ90" s="75"/>
      <c r="EFR90" s="75"/>
      <c r="EFS90" s="75"/>
      <c r="EFT90" s="75"/>
      <c r="EFU90" s="75"/>
      <c r="EFV90" s="75"/>
      <c r="EFW90" s="75"/>
      <c r="EFX90" s="75"/>
      <c r="EFY90" s="75"/>
      <c r="EFZ90" s="75"/>
      <c r="EGA90" s="75"/>
      <c r="EGB90" s="75"/>
      <c r="EGC90" s="75"/>
      <c r="EGD90" s="75"/>
      <c r="EGE90" s="75"/>
      <c r="EGF90" s="75"/>
      <c r="EGG90" s="75"/>
      <c r="EGH90" s="75"/>
      <c r="EGI90" s="75"/>
      <c r="EGJ90" s="75"/>
      <c r="EGK90" s="75"/>
      <c r="EGL90" s="75"/>
      <c r="EGM90" s="75"/>
      <c r="EGN90" s="75"/>
      <c r="EGO90" s="75"/>
      <c r="EGP90" s="75"/>
      <c r="EGQ90" s="75"/>
      <c r="EGR90" s="75"/>
      <c r="EGS90" s="75"/>
      <c r="EGT90" s="75"/>
      <c r="EGU90" s="75"/>
      <c r="EGV90" s="75"/>
      <c r="EGW90" s="75"/>
      <c r="EGX90" s="75"/>
      <c r="EGY90" s="75"/>
      <c r="EGZ90" s="75"/>
      <c r="EHA90" s="75"/>
      <c r="EHB90" s="75"/>
      <c r="EHC90" s="75"/>
      <c r="EHD90" s="75"/>
      <c r="EHE90" s="75"/>
      <c r="EHF90" s="75"/>
      <c r="EHG90" s="75"/>
      <c r="EHH90" s="75"/>
      <c r="EHI90" s="75"/>
      <c r="EHJ90" s="75"/>
      <c r="EHK90" s="75"/>
      <c r="EHL90" s="75"/>
      <c r="EHM90" s="75"/>
      <c r="EHN90" s="75"/>
      <c r="EHO90" s="75"/>
      <c r="EHP90" s="75"/>
      <c r="EHQ90" s="75"/>
      <c r="EHR90" s="75"/>
      <c r="EHS90" s="75"/>
      <c r="EHT90" s="75"/>
      <c r="EHU90" s="75"/>
      <c r="EHV90" s="75"/>
      <c r="EHW90" s="75"/>
      <c r="EHX90" s="75"/>
      <c r="EHY90" s="75"/>
      <c r="EHZ90" s="75"/>
      <c r="EIA90" s="75"/>
      <c r="EIB90" s="75"/>
      <c r="EIC90" s="75"/>
      <c r="EID90" s="75"/>
      <c r="EIE90" s="75"/>
      <c r="EIF90" s="75"/>
      <c r="EIG90" s="75"/>
      <c r="EIH90" s="75"/>
      <c r="EII90" s="75"/>
      <c r="EIJ90" s="75"/>
      <c r="EIK90" s="75"/>
      <c r="EIL90" s="75"/>
      <c r="EIM90" s="75"/>
      <c r="EIN90" s="75"/>
      <c r="EIO90" s="75"/>
      <c r="EIP90" s="75"/>
      <c r="EIQ90" s="75"/>
      <c r="EIR90" s="75"/>
      <c r="EIS90" s="75"/>
      <c r="EIT90" s="75"/>
      <c r="EIU90" s="75"/>
      <c r="EIV90" s="75"/>
      <c r="EIW90" s="75"/>
      <c r="EIX90" s="75"/>
      <c r="EIY90" s="75"/>
      <c r="EIZ90" s="75"/>
      <c r="EJA90" s="75"/>
      <c r="EJB90" s="75"/>
      <c r="EJC90" s="75"/>
      <c r="EJD90" s="75"/>
      <c r="EJE90" s="75"/>
      <c r="EJF90" s="75"/>
      <c r="EJG90" s="75"/>
      <c r="EJH90" s="75"/>
      <c r="EJI90" s="75"/>
      <c r="EJJ90" s="75"/>
      <c r="EJK90" s="75"/>
      <c r="EJL90" s="75"/>
      <c r="EJM90" s="75"/>
      <c r="EJN90" s="75"/>
      <c r="EJO90" s="75"/>
      <c r="EJP90" s="75"/>
      <c r="EJQ90" s="75"/>
      <c r="EJR90" s="75"/>
      <c r="EJS90" s="75"/>
      <c r="EJT90" s="75"/>
      <c r="EJU90" s="75"/>
      <c r="EJV90" s="75"/>
      <c r="EJW90" s="75"/>
      <c r="EJX90" s="75"/>
      <c r="EJY90" s="75"/>
      <c r="EJZ90" s="75"/>
      <c r="EKA90" s="75"/>
      <c r="EKB90" s="75"/>
      <c r="EKC90" s="75"/>
      <c r="EKD90" s="75"/>
      <c r="EKE90" s="75"/>
      <c r="EKF90" s="75"/>
      <c r="EKG90" s="75"/>
      <c r="EKH90" s="75"/>
      <c r="EKI90" s="75"/>
      <c r="EKJ90" s="75"/>
      <c r="EKK90" s="75"/>
      <c r="EKL90" s="75"/>
      <c r="EKM90" s="75"/>
      <c r="EKN90" s="75"/>
      <c r="EKO90" s="75"/>
      <c r="EKP90" s="75"/>
      <c r="EKQ90" s="75"/>
      <c r="EKR90" s="75"/>
      <c r="EKS90" s="75"/>
      <c r="EKT90" s="75"/>
      <c r="EKU90" s="75"/>
      <c r="EKV90" s="75"/>
      <c r="EKW90" s="75"/>
      <c r="EKX90" s="75"/>
      <c r="EKY90" s="75"/>
      <c r="EKZ90" s="75"/>
      <c r="ELA90" s="75"/>
      <c r="ELB90" s="75"/>
      <c r="ELC90" s="75"/>
      <c r="ELD90" s="75"/>
      <c r="ELE90" s="75"/>
      <c r="ELF90" s="75"/>
      <c r="ELG90" s="75"/>
      <c r="ELH90" s="75"/>
      <c r="ELI90" s="75"/>
      <c r="ELJ90" s="75"/>
      <c r="ELK90" s="75"/>
      <c r="ELL90" s="75"/>
      <c r="ELM90" s="75"/>
      <c r="ELN90" s="75"/>
      <c r="ELO90" s="75"/>
      <c r="ELP90" s="75"/>
      <c r="ELQ90" s="75"/>
      <c r="ELR90" s="75"/>
      <c r="ELS90" s="75"/>
      <c r="ELT90" s="75"/>
      <c r="ELU90" s="75"/>
      <c r="ELV90" s="75"/>
      <c r="ELW90" s="75"/>
      <c r="ELX90" s="75"/>
      <c r="ELY90" s="75"/>
      <c r="ELZ90" s="75"/>
      <c r="EMA90" s="75"/>
      <c r="EMB90" s="75"/>
      <c r="EMC90" s="75"/>
      <c r="EMD90" s="75"/>
      <c r="EME90" s="75"/>
      <c r="EMF90" s="75"/>
      <c r="EMG90" s="75"/>
      <c r="EMH90" s="75"/>
      <c r="EMI90" s="75"/>
      <c r="EMJ90" s="75"/>
      <c r="EMK90" s="75"/>
      <c r="EML90" s="75"/>
      <c r="EMM90" s="75"/>
      <c r="EMN90" s="75"/>
      <c r="EMO90" s="75"/>
      <c r="EMP90" s="75"/>
      <c r="EMQ90" s="75"/>
      <c r="EMR90" s="75"/>
      <c r="EMS90" s="75"/>
      <c r="EMT90" s="75"/>
      <c r="EMU90" s="75"/>
      <c r="EMV90" s="75"/>
      <c r="EMW90" s="75"/>
      <c r="EMX90" s="75"/>
      <c r="EMY90" s="75"/>
      <c r="EMZ90" s="75"/>
      <c r="ENA90" s="75"/>
      <c r="ENB90" s="75"/>
      <c r="ENC90" s="75"/>
      <c r="END90" s="75"/>
      <c r="ENE90" s="75"/>
      <c r="ENF90" s="75"/>
      <c r="ENG90" s="75"/>
      <c r="ENH90" s="75"/>
      <c r="ENI90" s="75"/>
      <c r="ENJ90" s="75"/>
      <c r="ENK90" s="75"/>
      <c r="ENL90" s="75"/>
      <c r="ENM90" s="75"/>
      <c r="ENN90" s="75"/>
      <c r="ENO90" s="75"/>
      <c r="ENP90" s="75"/>
      <c r="ENQ90" s="75"/>
      <c r="ENR90" s="75"/>
      <c r="ENS90" s="75"/>
      <c r="ENT90" s="75"/>
      <c r="ENU90" s="75"/>
      <c r="ENV90" s="75"/>
      <c r="ENW90" s="75"/>
      <c r="ENX90" s="75"/>
      <c r="ENY90" s="75"/>
      <c r="ENZ90" s="75"/>
      <c r="EOA90" s="75"/>
      <c r="EOB90" s="75"/>
      <c r="EOC90" s="75"/>
      <c r="EOD90" s="75"/>
      <c r="EOE90" s="75"/>
      <c r="EOF90" s="75"/>
      <c r="EOG90" s="75"/>
      <c r="EOH90" s="75"/>
      <c r="EOI90" s="75"/>
      <c r="EOJ90" s="75"/>
      <c r="EOK90" s="75"/>
      <c r="EOL90" s="75"/>
      <c r="EOM90" s="75"/>
      <c r="EON90" s="75"/>
      <c r="EOO90" s="75"/>
      <c r="EOP90" s="75"/>
      <c r="EOQ90" s="75"/>
      <c r="EOR90" s="75"/>
      <c r="EOS90" s="75"/>
      <c r="EOT90" s="75"/>
      <c r="EOU90" s="75"/>
      <c r="EOV90" s="75"/>
      <c r="EOW90" s="75"/>
      <c r="EOX90" s="75"/>
      <c r="EOY90" s="75"/>
      <c r="EOZ90" s="75"/>
      <c r="EPA90" s="75"/>
      <c r="EPB90" s="75"/>
      <c r="EPC90" s="75"/>
      <c r="EPD90" s="75"/>
      <c r="EPE90" s="75"/>
      <c r="EPF90" s="75"/>
      <c r="EPG90" s="75"/>
      <c r="EPH90" s="75"/>
      <c r="EPI90" s="75"/>
      <c r="EPJ90" s="75"/>
      <c r="EPK90" s="75"/>
      <c r="EPL90" s="75"/>
      <c r="EPM90" s="75"/>
      <c r="EPN90" s="75"/>
      <c r="EPO90" s="75"/>
      <c r="EPP90" s="75"/>
      <c r="EPQ90" s="75"/>
      <c r="EPR90" s="75"/>
      <c r="EPS90" s="75"/>
      <c r="EPT90" s="75"/>
      <c r="EPU90" s="75"/>
      <c r="EPV90" s="75"/>
      <c r="EPW90" s="75"/>
      <c r="EPX90" s="75"/>
      <c r="EPY90" s="75"/>
      <c r="EPZ90" s="75"/>
      <c r="EQA90" s="75"/>
      <c r="EQB90" s="75"/>
      <c r="EQC90" s="75"/>
      <c r="EQD90" s="75"/>
      <c r="EQE90" s="75"/>
      <c r="EQF90" s="75"/>
      <c r="EQG90" s="75"/>
      <c r="EQH90" s="75"/>
      <c r="EQI90" s="75"/>
      <c r="EQJ90" s="75"/>
      <c r="EQK90" s="75"/>
      <c r="EQL90" s="75"/>
      <c r="EQM90" s="75"/>
      <c r="EQN90" s="75"/>
      <c r="EQO90" s="75"/>
      <c r="EQP90" s="75"/>
      <c r="EQQ90" s="75"/>
      <c r="EQR90" s="75"/>
      <c r="EQS90" s="75"/>
      <c r="EQT90" s="75"/>
      <c r="EQU90" s="75"/>
      <c r="EQV90" s="75"/>
      <c r="EQW90" s="75"/>
      <c r="EQX90" s="75"/>
      <c r="EQY90" s="75"/>
      <c r="EQZ90" s="75"/>
      <c r="ERA90" s="75"/>
      <c r="ERB90" s="75"/>
      <c r="ERC90" s="75"/>
      <c r="ERD90" s="75"/>
      <c r="ERE90" s="75"/>
      <c r="ERF90" s="75"/>
      <c r="ERG90" s="75"/>
      <c r="ERH90" s="75"/>
      <c r="ERI90" s="75"/>
      <c r="ERJ90" s="75"/>
      <c r="ERK90" s="75"/>
      <c r="ERL90" s="75"/>
      <c r="ERM90" s="75"/>
      <c r="ERN90" s="75"/>
      <c r="ERO90" s="75"/>
      <c r="ERP90" s="75"/>
      <c r="ERQ90" s="75"/>
      <c r="ERR90" s="75"/>
      <c r="ERS90" s="75"/>
      <c r="ERT90" s="75"/>
      <c r="ERU90" s="75"/>
      <c r="ERV90" s="75"/>
      <c r="ERW90" s="75"/>
      <c r="ERX90" s="75"/>
      <c r="ERY90" s="75"/>
      <c r="ERZ90" s="75"/>
      <c r="ESA90" s="75"/>
      <c r="ESB90" s="75"/>
      <c r="ESC90" s="75"/>
      <c r="ESD90" s="75"/>
      <c r="ESE90" s="75"/>
      <c r="ESF90" s="75"/>
      <c r="ESG90" s="75"/>
      <c r="ESH90" s="75"/>
      <c r="ESI90" s="75"/>
      <c r="ESJ90" s="75"/>
      <c r="ESK90" s="75"/>
      <c r="ESL90" s="75"/>
      <c r="ESM90" s="75"/>
      <c r="ESN90" s="75"/>
      <c r="ESO90" s="75"/>
      <c r="ESP90" s="75"/>
      <c r="ESQ90" s="75"/>
      <c r="ESR90" s="75"/>
      <c r="ESS90" s="75"/>
      <c r="EST90" s="75"/>
      <c r="ESU90" s="75"/>
      <c r="ESV90" s="75"/>
      <c r="ESW90" s="75"/>
      <c r="ESX90" s="75"/>
      <c r="ESY90" s="75"/>
      <c r="ESZ90" s="75"/>
      <c r="ETA90" s="75"/>
      <c r="ETB90" s="75"/>
      <c r="ETC90" s="75"/>
      <c r="ETD90" s="75"/>
      <c r="ETE90" s="75"/>
      <c r="ETF90" s="75"/>
      <c r="ETG90" s="75"/>
      <c r="ETH90" s="75"/>
      <c r="ETI90" s="75"/>
      <c r="ETJ90" s="75"/>
      <c r="ETK90" s="75"/>
      <c r="ETL90" s="75"/>
      <c r="ETM90" s="75"/>
      <c r="ETN90" s="75"/>
      <c r="ETO90" s="75"/>
      <c r="ETP90" s="75"/>
      <c r="ETQ90" s="75"/>
      <c r="ETR90" s="75"/>
      <c r="ETS90" s="75"/>
      <c r="ETT90" s="75"/>
      <c r="ETU90" s="75"/>
      <c r="ETV90" s="75"/>
      <c r="ETW90" s="75"/>
      <c r="ETX90" s="75"/>
      <c r="ETY90" s="75"/>
      <c r="ETZ90" s="75"/>
      <c r="EUA90" s="75"/>
      <c r="EUB90" s="75"/>
      <c r="EUC90" s="75"/>
      <c r="EUD90" s="75"/>
      <c r="EUE90" s="75"/>
      <c r="EUF90" s="75"/>
      <c r="EUG90" s="75"/>
      <c r="EUH90" s="75"/>
      <c r="EUI90" s="75"/>
      <c r="EUJ90" s="75"/>
      <c r="EUK90" s="75"/>
      <c r="EUL90" s="75"/>
      <c r="EUM90" s="75"/>
      <c r="EUN90" s="75"/>
      <c r="EUO90" s="75"/>
      <c r="EUP90" s="75"/>
      <c r="EUQ90" s="75"/>
      <c r="EUR90" s="75"/>
      <c r="EUS90" s="75"/>
      <c r="EUT90" s="75"/>
      <c r="EUU90" s="75"/>
      <c r="EUV90" s="75"/>
      <c r="EUW90" s="75"/>
      <c r="EUX90" s="75"/>
      <c r="EUY90" s="75"/>
      <c r="EUZ90" s="75"/>
      <c r="EVA90" s="75"/>
      <c r="EVB90" s="75"/>
      <c r="EVC90" s="75"/>
      <c r="EVD90" s="75"/>
      <c r="EVE90" s="75"/>
      <c r="EVF90" s="75"/>
      <c r="EVG90" s="75"/>
      <c r="EVH90" s="75"/>
      <c r="EVI90" s="75"/>
      <c r="EVJ90" s="75"/>
      <c r="EVK90" s="75"/>
      <c r="EVL90" s="75"/>
      <c r="EVM90" s="75"/>
      <c r="EVN90" s="75"/>
      <c r="EVO90" s="75"/>
      <c r="EVP90" s="75"/>
      <c r="EVQ90" s="75"/>
      <c r="EVR90" s="75"/>
      <c r="EVS90" s="75"/>
      <c r="EVT90" s="75"/>
      <c r="EVU90" s="75"/>
      <c r="EVV90" s="75"/>
      <c r="EVW90" s="75"/>
      <c r="EVX90" s="75"/>
      <c r="EVY90" s="75"/>
      <c r="EVZ90" s="75"/>
      <c r="EWA90" s="75"/>
      <c r="EWB90" s="75"/>
      <c r="EWC90" s="75"/>
      <c r="EWD90" s="75"/>
      <c r="EWE90" s="75"/>
      <c r="EWF90" s="75"/>
      <c r="EWG90" s="75"/>
      <c r="EWH90" s="75"/>
      <c r="EWI90" s="75"/>
      <c r="EWJ90" s="75"/>
      <c r="EWK90" s="75"/>
      <c r="EWL90" s="75"/>
      <c r="EWM90" s="75"/>
      <c r="EWN90" s="75"/>
      <c r="EWO90" s="75"/>
      <c r="EWP90" s="75"/>
      <c r="EWQ90" s="75"/>
      <c r="EWR90" s="75"/>
      <c r="EWS90" s="75"/>
      <c r="EWT90" s="75"/>
      <c r="EWU90" s="75"/>
      <c r="EWV90" s="75"/>
      <c r="EWW90" s="75"/>
      <c r="EWX90" s="75"/>
      <c r="EWY90" s="75"/>
      <c r="EWZ90" s="75"/>
      <c r="EXA90" s="75"/>
      <c r="EXB90" s="75"/>
      <c r="EXC90" s="75"/>
      <c r="EXD90" s="75"/>
      <c r="EXE90" s="75"/>
      <c r="EXF90" s="75"/>
      <c r="EXG90" s="75"/>
      <c r="EXH90" s="75"/>
      <c r="EXI90" s="75"/>
      <c r="EXJ90" s="75"/>
      <c r="EXK90" s="75"/>
      <c r="EXL90" s="75"/>
      <c r="EXM90" s="75"/>
      <c r="EXN90" s="75"/>
      <c r="EXO90" s="75"/>
      <c r="EXP90" s="75"/>
      <c r="EXQ90" s="75"/>
      <c r="EXR90" s="75"/>
      <c r="EXS90" s="75"/>
      <c r="EXT90" s="75"/>
      <c r="EXU90" s="75"/>
      <c r="EXV90" s="75"/>
      <c r="EXW90" s="75"/>
      <c r="EXX90" s="75"/>
      <c r="EXY90" s="75"/>
      <c r="EXZ90" s="75"/>
      <c r="EYA90" s="75"/>
      <c r="EYB90" s="75"/>
      <c r="EYC90" s="75"/>
      <c r="EYD90" s="75"/>
      <c r="EYE90" s="75"/>
      <c r="EYF90" s="75"/>
      <c r="EYG90" s="75"/>
      <c r="EYH90" s="75"/>
      <c r="EYI90" s="75"/>
      <c r="EYJ90" s="75"/>
      <c r="EYK90" s="75"/>
      <c r="EYL90" s="75"/>
      <c r="EYM90" s="75"/>
      <c r="EYN90" s="75"/>
      <c r="EYO90" s="75"/>
      <c r="EYP90" s="75"/>
      <c r="EYQ90" s="75"/>
      <c r="EYR90" s="75"/>
      <c r="EYS90" s="75"/>
      <c r="EYT90" s="75"/>
      <c r="EYU90" s="75"/>
      <c r="EYV90" s="75"/>
      <c r="EYW90" s="75"/>
      <c r="EYX90" s="75"/>
      <c r="EYY90" s="75"/>
      <c r="EYZ90" s="75"/>
      <c r="EZA90" s="75"/>
      <c r="EZB90" s="75"/>
      <c r="EZC90" s="75"/>
      <c r="EZD90" s="75"/>
      <c r="EZE90" s="75"/>
      <c r="EZF90" s="75"/>
      <c r="EZG90" s="75"/>
      <c r="EZH90" s="75"/>
      <c r="EZI90" s="75"/>
      <c r="EZJ90" s="75"/>
      <c r="EZK90" s="75"/>
      <c r="EZL90" s="75"/>
      <c r="EZM90" s="75"/>
      <c r="EZN90" s="75"/>
      <c r="EZO90" s="75"/>
      <c r="EZP90" s="75"/>
      <c r="EZQ90" s="75"/>
      <c r="EZR90" s="75"/>
      <c r="EZS90" s="75"/>
      <c r="EZT90" s="75"/>
      <c r="EZU90" s="75"/>
      <c r="EZV90" s="75"/>
      <c r="EZW90" s="75"/>
      <c r="EZX90" s="75"/>
      <c r="EZY90" s="75"/>
      <c r="EZZ90" s="75"/>
      <c r="FAA90" s="75"/>
      <c r="FAB90" s="75"/>
      <c r="FAC90" s="75"/>
      <c r="FAD90" s="75"/>
      <c r="FAE90" s="75"/>
      <c r="FAF90" s="75"/>
      <c r="FAG90" s="75"/>
      <c r="FAH90" s="75"/>
      <c r="FAI90" s="75"/>
      <c r="FAJ90" s="75"/>
      <c r="FAK90" s="75"/>
      <c r="FAL90" s="75"/>
      <c r="FAM90" s="75"/>
      <c r="FAN90" s="75"/>
      <c r="FAO90" s="75"/>
      <c r="FAP90" s="75"/>
      <c r="FAQ90" s="75"/>
      <c r="FAR90" s="75"/>
      <c r="FAS90" s="75"/>
      <c r="FAT90" s="75"/>
      <c r="FAU90" s="75"/>
      <c r="FAV90" s="75"/>
      <c r="FAW90" s="75"/>
      <c r="FAX90" s="75"/>
      <c r="FAY90" s="75"/>
      <c r="FAZ90" s="75"/>
      <c r="FBA90" s="75"/>
      <c r="FBB90" s="75"/>
      <c r="FBC90" s="75"/>
      <c r="FBD90" s="75"/>
      <c r="FBE90" s="75"/>
      <c r="FBF90" s="75"/>
      <c r="FBG90" s="75"/>
      <c r="FBH90" s="75"/>
      <c r="FBI90" s="75"/>
      <c r="FBJ90" s="75"/>
      <c r="FBK90" s="75"/>
      <c r="FBL90" s="75"/>
      <c r="FBM90" s="75"/>
      <c r="FBN90" s="75"/>
      <c r="FBO90" s="75"/>
      <c r="FBP90" s="75"/>
      <c r="FBQ90" s="75"/>
      <c r="FBR90" s="75"/>
      <c r="FBS90" s="75"/>
      <c r="FBT90" s="75"/>
      <c r="FBU90" s="75"/>
      <c r="FBV90" s="75"/>
      <c r="FBW90" s="75"/>
      <c r="FBX90" s="75"/>
      <c r="FBY90" s="75"/>
      <c r="FBZ90" s="75"/>
      <c r="FCA90" s="75"/>
      <c r="FCB90" s="75"/>
      <c r="FCC90" s="75"/>
      <c r="FCD90" s="75"/>
      <c r="FCE90" s="75"/>
      <c r="FCF90" s="75"/>
      <c r="FCG90" s="75"/>
      <c r="FCH90" s="75"/>
      <c r="FCI90" s="75"/>
      <c r="FCJ90" s="75"/>
      <c r="FCK90" s="75"/>
      <c r="FCL90" s="75"/>
      <c r="FCM90" s="75"/>
      <c r="FCN90" s="75"/>
      <c r="FCO90" s="75"/>
      <c r="FCP90" s="75"/>
      <c r="FCQ90" s="75"/>
      <c r="FCR90" s="75"/>
      <c r="FCS90" s="75"/>
      <c r="FCT90" s="75"/>
      <c r="FCU90" s="75"/>
      <c r="FCV90" s="75"/>
      <c r="FCW90" s="75"/>
      <c r="FCX90" s="75"/>
      <c r="FCY90" s="75"/>
      <c r="FCZ90" s="75"/>
      <c r="FDA90" s="75"/>
      <c r="FDB90" s="75"/>
      <c r="FDC90" s="75"/>
      <c r="FDD90" s="75"/>
      <c r="FDE90" s="75"/>
      <c r="FDF90" s="75"/>
      <c r="FDG90" s="75"/>
      <c r="FDH90" s="75"/>
      <c r="FDI90" s="75"/>
      <c r="FDJ90" s="75"/>
      <c r="FDK90" s="75"/>
      <c r="FDL90" s="75"/>
      <c r="FDM90" s="75"/>
      <c r="FDN90" s="75"/>
      <c r="FDO90" s="75"/>
      <c r="FDP90" s="75"/>
      <c r="FDQ90" s="75"/>
      <c r="FDR90" s="75"/>
      <c r="FDS90" s="75"/>
      <c r="FDT90" s="75"/>
      <c r="FDU90" s="75"/>
      <c r="FDV90" s="75"/>
      <c r="FDW90" s="75"/>
      <c r="FDX90" s="75"/>
      <c r="FDY90" s="75"/>
      <c r="FDZ90" s="75"/>
      <c r="FEA90" s="75"/>
      <c r="FEB90" s="75"/>
      <c r="FEC90" s="75"/>
      <c r="FED90" s="75"/>
      <c r="FEE90" s="75"/>
      <c r="FEF90" s="75"/>
      <c r="FEG90" s="75"/>
      <c r="FEH90" s="75"/>
      <c r="FEI90" s="75"/>
      <c r="FEJ90" s="75"/>
      <c r="FEK90" s="75"/>
      <c r="FEL90" s="75"/>
      <c r="FEM90" s="75"/>
      <c r="FEN90" s="75"/>
      <c r="FEO90" s="75"/>
      <c r="FEP90" s="75"/>
      <c r="FEQ90" s="75"/>
      <c r="FER90" s="75"/>
      <c r="FES90" s="75"/>
      <c r="FET90" s="75"/>
      <c r="FEU90" s="75"/>
      <c r="FEV90" s="75"/>
      <c r="FEW90" s="75"/>
      <c r="FEX90" s="75"/>
      <c r="FEY90" s="75"/>
      <c r="FEZ90" s="75"/>
      <c r="FFA90" s="75"/>
      <c r="FFB90" s="75"/>
      <c r="FFC90" s="75"/>
      <c r="FFD90" s="75"/>
      <c r="FFE90" s="75"/>
      <c r="FFF90" s="75"/>
      <c r="FFG90" s="75"/>
      <c r="FFH90" s="75"/>
      <c r="FFI90" s="75"/>
      <c r="FFJ90" s="75"/>
      <c r="FFK90" s="75"/>
      <c r="FFL90" s="75"/>
      <c r="FFM90" s="75"/>
      <c r="FFN90" s="75"/>
      <c r="FFO90" s="75"/>
      <c r="FFP90" s="75"/>
      <c r="FFQ90" s="75"/>
      <c r="FFR90" s="75"/>
      <c r="FFS90" s="75"/>
      <c r="FFT90" s="75"/>
      <c r="FFU90" s="75"/>
      <c r="FFV90" s="75"/>
      <c r="FFW90" s="75"/>
      <c r="FFX90" s="75"/>
      <c r="FFY90" s="75"/>
      <c r="FFZ90" s="75"/>
      <c r="FGA90" s="75"/>
      <c r="FGB90" s="75"/>
      <c r="FGC90" s="75"/>
      <c r="FGD90" s="75"/>
      <c r="FGE90" s="75"/>
      <c r="FGF90" s="75"/>
      <c r="FGG90" s="75"/>
      <c r="FGH90" s="75"/>
      <c r="FGI90" s="75"/>
      <c r="FGJ90" s="75"/>
      <c r="FGK90" s="75"/>
      <c r="FGL90" s="75"/>
      <c r="FGM90" s="75"/>
      <c r="FGN90" s="75"/>
      <c r="FGO90" s="75"/>
      <c r="FGP90" s="75"/>
      <c r="FGQ90" s="75"/>
      <c r="FGR90" s="75"/>
      <c r="FGS90" s="75"/>
      <c r="FGT90" s="75"/>
      <c r="FGU90" s="75"/>
      <c r="FGV90" s="75"/>
      <c r="FGW90" s="75"/>
      <c r="FGX90" s="75"/>
      <c r="FGY90" s="75"/>
      <c r="FGZ90" s="75"/>
      <c r="FHA90" s="75"/>
      <c r="FHB90" s="75"/>
      <c r="FHC90" s="75"/>
      <c r="FHD90" s="75"/>
      <c r="FHE90" s="75"/>
      <c r="FHF90" s="75"/>
      <c r="FHG90" s="75"/>
      <c r="FHH90" s="75"/>
      <c r="FHI90" s="75"/>
      <c r="FHJ90" s="75"/>
      <c r="FHK90" s="75"/>
      <c r="FHL90" s="75"/>
      <c r="FHM90" s="75"/>
      <c r="FHN90" s="75"/>
      <c r="FHO90" s="75"/>
      <c r="FHP90" s="75"/>
      <c r="FHQ90" s="75"/>
      <c r="FHR90" s="75"/>
      <c r="FHS90" s="75"/>
      <c r="FHT90" s="75"/>
      <c r="FHU90" s="75"/>
      <c r="FHV90" s="75"/>
      <c r="FHW90" s="75"/>
      <c r="FHX90" s="75"/>
      <c r="FHY90" s="75"/>
      <c r="FHZ90" s="75"/>
      <c r="FIA90" s="75"/>
      <c r="FIB90" s="75"/>
      <c r="FIC90" s="75"/>
      <c r="FID90" s="75"/>
      <c r="FIE90" s="75"/>
      <c r="FIF90" s="75"/>
      <c r="FIG90" s="75"/>
      <c r="FIH90" s="75"/>
      <c r="FII90" s="75"/>
      <c r="FIJ90" s="75"/>
      <c r="FIK90" s="75"/>
      <c r="FIL90" s="75"/>
      <c r="FIM90" s="75"/>
      <c r="FIN90" s="75"/>
      <c r="FIO90" s="75"/>
      <c r="FIP90" s="75"/>
      <c r="FIQ90" s="75"/>
      <c r="FIR90" s="75"/>
      <c r="FIS90" s="75"/>
      <c r="FIT90" s="75"/>
      <c r="FIU90" s="75"/>
      <c r="FIV90" s="75"/>
      <c r="FIW90" s="75"/>
      <c r="FIX90" s="75"/>
      <c r="FIY90" s="75"/>
      <c r="FIZ90" s="75"/>
      <c r="FJA90" s="75"/>
      <c r="FJB90" s="75"/>
      <c r="FJC90" s="75"/>
      <c r="FJD90" s="75"/>
      <c r="FJE90" s="75"/>
      <c r="FJF90" s="75"/>
      <c r="FJG90" s="75"/>
      <c r="FJH90" s="75"/>
      <c r="FJI90" s="75"/>
      <c r="FJJ90" s="75"/>
      <c r="FJK90" s="75"/>
      <c r="FJL90" s="75"/>
      <c r="FJM90" s="75"/>
      <c r="FJN90" s="75"/>
      <c r="FJO90" s="75"/>
      <c r="FJP90" s="75"/>
      <c r="FJQ90" s="75"/>
      <c r="FJR90" s="75"/>
      <c r="FJS90" s="75"/>
      <c r="FJT90" s="75"/>
      <c r="FJU90" s="75"/>
      <c r="FJV90" s="75"/>
      <c r="FJW90" s="75"/>
      <c r="FJX90" s="75"/>
      <c r="FJY90" s="75"/>
      <c r="FJZ90" s="75"/>
      <c r="FKA90" s="75"/>
      <c r="FKB90" s="75"/>
      <c r="FKC90" s="75"/>
      <c r="FKD90" s="75"/>
      <c r="FKE90" s="75"/>
      <c r="FKF90" s="75"/>
      <c r="FKG90" s="75"/>
      <c r="FKH90" s="75"/>
      <c r="FKI90" s="75"/>
      <c r="FKJ90" s="75"/>
      <c r="FKK90" s="75"/>
      <c r="FKL90" s="75"/>
      <c r="FKM90" s="75"/>
      <c r="FKN90" s="75"/>
      <c r="FKO90" s="75"/>
      <c r="FKP90" s="75"/>
      <c r="FKQ90" s="75"/>
      <c r="FKR90" s="75"/>
      <c r="FKS90" s="75"/>
      <c r="FKT90" s="75"/>
      <c r="FKU90" s="75"/>
      <c r="FKV90" s="75"/>
      <c r="FKW90" s="75"/>
      <c r="FKX90" s="75"/>
      <c r="FKY90" s="75"/>
      <c r="FKZ90" s="75"/>
      <c r="FLA90" s="75"/>
      <c r="FLB90" s="75"/>
      <c r="FLC90" s="75"/>
      <c r="FLD90" s="75"/>
      <c r="FLE90" s="75"/>
      <c r="FLF90" s="75"/>
      <c r="FLG90" s="75"/>
      <c r="FLH90" s="75"/>
      <c r="FLI90" s="75"/>
      <c r="FLJ90" s="75"/>
      <c r="FLK90" s="75"/>
      <c r="FLL90" s="75"/>
      <c r="FLM90" s="75"/>
      <c r="FLN90" s="75"/>
      <c r="FLO90" s="75"/>
      <c r="FLP90" s="75"/>
      <c r="FLQ90" s="75"/>
      <c r="FLR90" s="75"/>
      <c r="FLS90" s="75"/>
      <c r="FLT90" s="75"/>
      <c r="FLU90" s="75"/>
      <c r="FLV90" s="75"/>
      <c r="FLW90" s="75"/>
      <c r="FLX90" s="75"/>
      <c r="FLY90" s="75"/>
      <c r="FLZ90" s="75"/>
      <c r="FMA90" s="75"/>
      <c r="FMB90" s="75"/>
      <c r="FMC90" s="75"/>
      <c r="FMD90" s="75"/>
      <c r="FME90" s="75"/>
      <c r="FMF90" s="75"/>
      <c r="FMG90" s="75"/>
      <c r="FMH90" s="75"/>
      <c r="FMI90" s="75"/>
      <c r="FMJ90" s="75"/>
      <c r="FMK90" s="75"/>
      <c r="FML90" s="75"/>
      <c r="FMM90" s="75"/>
      <c r="FMN90" s="75"/>
      <c r="FMO90" s="75"/>
      <c r="FMP90" s="75"/>
      <c r="FMQ90" s="75"/>
      <c r="FMR90" s="75"/>
      <c r="FMS90" s="75"/>
      <c r="FMT90" s="75"/>
      <c r="FMU90" s="75"/>
      <c r="FMV90" s="75"/>
      <c r="FMW90" s="75"/>
      <c r="FMX90" s="75"/>
      <c r="FMY90" s="75"/>
      <c r="FMZ90" s="75"/>
      <c r="FNA90" s="75"/>
      <c r="FNB90" s="75"/>
      <c r="FNC90" s="75"/>
      <c r="FND90" s="75"/>
      <c r="FNE90" s="75"/>
      <c r="FNF90" s="75"/>
      <c r="FNG90" s="75"/>
      <c r="FNH90" s="75"/>
      <c r="FNI90" s="75"/>
      <c r="FNJ90" s="75"/>
      <c r="FNK90" s="75"/>
      <c r="FNL90" s="75"/>
      <c r="FNM90" s="75"/>
      <c r="FNN90" s="75"/>
      <c r="FNO90" s="75"/>
      <c r="FNP90" s="75"/>
      <c r="FNQ90" s="75"/>
      <c r="FNR90" s="75"/>
      <c r="FNS90" s="75"/>
      <c r="FNT90" s="75"/>
      <c r="FNU90" s="75"/>
      <c r="FNV90" s="75"/>
      <c r="FNW90" s="75"/>
      <c r="FNX90" s="75"/>
      <c r="FNY90" s="75"/>
      <c r="FNZ90" s="75"/>
      <c r="FOA90" s="75"/>
      <c r="FOB90" s="75"/>
      <c r="FOC90" s="75"/>
      <c r="FOD90" s="75"/>
      <c r="FOE90" s="75"/>
      <c r="FOF90" s="75"/>
      <c r="FOG90" s="75"/>
      <c r="FOH90" s="75"/>
      <c r="FOI90" s="75"/>
      <c r="FOJ90" s="75"/>
      <c r="FOK90" s="75"/>
      <c r="FOL90" s="75"/>
      <c r="FOM90" s="75"/>
      <c r="FON90" s="75"/>
      <c r="FOO90" s="75"/>
      <c r="FOP90" s="75"/>
      <c r="FOQ90" s="75"/>
      <c r="FOR90" s="75"/>
      <c r="FOS90" s="75"/>
      <c r="FOT90" s="75"/>
      <c r="FOU90" s="75"/>
      <c r="FOV90" s="75"/>
      <c r="FOW90" s="75"/>
      <c r="FOX90" s="75"/>
      <c r="FOY90" s="75"/>
      <c r="FOZ90" s="75"/>
      <c r="FPA90" s="75"/>
      <c r="FPB90" s="75"/>
      <c r="FPC90" s="75"/>
      <c r="FPD90" s="75"/>
      <c r="FPE90" s="75"/>
      <c r="FPF90" s="75"/>
      <c r="FPG90" s="75"/>
      <c r="FPH90" s="75"/>
      <c r="FPI90" s="75"/>
      <c r="FPJ90" s="75"/>
      <c r="FPK90" s="75"/>
      <c r="FPL90" s="75"/>
      <c r="FPM90" s="75"/>
      <c r="FPN90" s="75"/>
      <c r="FPO90" s="75"/>
      <c r="FPP90" s="75"/>
      <c r="FPQ90" s="75"/>
      <c r="FPR90" s="75"/>
      <c r="FPS90" s="75"/>
      <c r="FPT90" s="75"/>
      <c r="FPU90" s="75"/>
      <c r="FPV90" s="75"/>
      <c r="FPW90" s="75"/>
      <c r="FPX90" s="75"/>
      <c r="FPY90" s="75"/>
      <c r="FPZ90" s="75"/>
      <c r="FQA90" s="75"/>
      <c r="FQB90" s="75"/>
      <c r="FQC90" s="75"/>
      <c r="FQD90" s="75"/>
      <c r="FQE90" s="75"/>
      <c r="FQF90" s="75"/>
      <c r="FQG90" s="75"/>
      <c r="FQH90" s="75"/>
      <c r="FQI90" s="75"/>
      <c r="FQJ90" s="75"/>
      <c r="FQK90" s="75"/>
      <c r="FQL90" s="75"/>
      <c r="FQM90" s="75"/>
      <c r="FQN90" s="75"/>
      <c r="FQO90" s="75"/>
      <c r="FQP90" s="75"/>
      <c r="FQQ90" s="75"/>
      <c r="FQR90" s="75"/>
      <c r="FQS90" s="75"/>
      <c r="FQT90" s="75"/>
      <c r="FQU90" s="75"/>
      <c r="FQV90" s="75"/>
      <c r="FQW90" s="75"/>
      <c r="FQX90" s="75"/>
      <c r="FQY90" s="75"/>
      <c r="FQZ90" s="75"/>
      <c r="FRA90" s="75"/>
      <c r="FRB90" s="75"/>
      <c r="FRC90" s="75"/>
      <c r="FRD90" s="75"/>
      <c r="FRE90" s="75"/>
      <c r="FRF90" s="75"/>
      <c r="FRG90" s="75"/>
      <c r="FRH90" s="75"/>
      <c r="FRI90" s="75"/>
      <c r="FRJ90" s="75"/>
      <c r="FRK90" s="75"/>
      <c r="FRL90" s="75"/>
      <c r="FRM90" s="75"/>
      <c r="FRN90" s="75"/>
      <c r="FRO90" s="75"/>
      <c r="FRP90" s="75"/>
      <c r="FRQ90" s="75"/>
      <c r="FRR90" s="75"/>
      <c r="FRS90" s="75"/>
      <c r="FRT90" s="75"/>
      <c r="FRU90" s="75"/>
      <c r="FRV90" s="75"/>
      <c r="FRW90" s="75"/>
      <c r="FRX90" s="75"/>
      <c r="FRY90" s="75"/>
      <c r="FRZ90" s="75"/>
      <c r="FSA90" s="75"/>
      <c r="FSB90" s="75"/>
      <c r="FSC90" s="75"/>
      <c r="FSD90" s="75"/>
      <c r="FSE90" s="75"/>
      <c r="FSF90" s="75"/>
      <c r="FSG90" s="75"/>
      <c r="FSH90" s="75"/>
      <c r="FSI90" s="75"/>
      <c r="FSJ90" s="75"/>
      <c r="FSK90" s="75"/>
      <c r="FSL90" s="75"/>
      <c r="FSM90" s="75"/>
      <c r="FSN90" s="75"/>
      <c r="FSO90" s="75"/>
      <c r="FSP90" s="75"/>
      <c r="FSQ90" s="75"/>
      <c r="FSR90" s="75"/>
      <c r="FSS90" s="75"/>
      <c r="FST90" s="75"/>
      <c r="FSU90" s="75"/>
      <c r="FSV90" s="75"/>
      <c r="FSW90" s="75"/>
      <c r="FSX90" s="75"/>
      <c r="FSY90" s="75"/>
      <c r="FSZ90" s="75"/>
      <c r="FTA90" s="75"/>
      <c r="FTB90" s="75"/>
      <c r="FTC90" s="75"/>
      <c r="FTD90" s="75"/>
      <c r="FTE90" s="75"/>
      <c r="FTF90" s="75"/>
      <c r="FTG90" s="75"/>
      <c r="FTH90" s="75"/>
      <c r="FTI90" s="75"/>
      <c r="FTJ90" s="75"/>
      <c r="FTK90" s="75"/>
      <c r="FTL90" s="75"/>
      <c r="FTM90" s="75"/>
      <c r="FTN90" s="75"/>
      <c r="FTO90" s="75"/>
      <c r="FTP90" s="75"/>
      <c r="FTQ90" s="75"/>
      <c r="FTR90" s="75"/>
      <c r="FTS90" s="75"/>
      <c r="FTT90" s="75"/>
      <c r="FTU90" s="75"/>
      <c r="FTV90" s="75"/>
      <c r="FTW90" s="75"/>
      <c r="FTX90" s="75"/>
      <c r="FTY90" s="75"/>
      <c r="FTZ90" s="75"/>
      <c r="FUA90" s="75"/>
      <c r="FUB90" s="75"/>
      <c r="FUC90" s="75"/>
      <c r="FUD90" s="75"/>
      <c r="FUE90" s="75"/>
      <c r="FUF90" s="75"/>
      <c r="FUG90" s="75"/>
      <c r="FUH90" s="75"/>
      <c r="FUI90" s="75"/>
      <c r="FUJ90" s="75"/>
      <c r="FUK90" s="75"/>
      <c r="FUL90" s="75"/>
      <c r="FUM90" s="75"/>
      <c r="FUN90" s="75"/>
      <c r="FUO90" s="75"/>
      <c r="FUP90" s="75"/>
      <c r="FUQ90" s="75"/>
      <c r="FUR90" s="75"/>
      <c r="FUS90" s="75"/>
      <c r="FUT90" s="75"/>
      <c r="FUU90" s="75"/>
      <c r="FUV90" s="75"/>
      <c r="FUW90" s="75"/>
      <c r="FUX90" s="75"/>
      <c r="FUY90" s="75"/>
      <c r="FUZ90" s="75"/>
      <c r="FVA90" s="75"/>
      <c r="FVB90" s="75"/>
      <c r="FVC90" s="75"/>
      <c r="FVD90" s="75"/>
      <c r="FVE90" s="75"/>
      <c r="FVF90" s="75"/>
      <c r="FVG90" s="75"/>
      <c r="FVH90" s="75"/>
      <c r="FVI90" s="75"/>
      <c r="FVJ90" s="75"/>
      <c r="FVK90" s="75"/>
      <c r="FVL90" s="75"/>
      <c r="FVM90" s="75"/>
      <c r="FVN90" s="75"/>
      <c r="FVO90" s="75"/>
      <c r="FVP90" s="75"/>
      <c r="FVQ90" s="75"/>
      <c r="FVR90" s="75"/>
      <c r="FVS90" s="75"/>
      <c r="FVT90" s="75"/>
      <c r="FVU90" s="75"/>
      <c r="FVV90" s="75"/>
      <c r="FVW90" s="75"/>
      <c r="FVX90" s="75"/>
      <c r="FVY90" s="75"/>
      <c r="FVZ90" s="75"/>
      <c r="FWA90" s="75"/>
      <c r="FWB90" s="75"/>
      <c r="FWC90" s="75"/>
      <c r="FWD90" s="75"/>
      <c r="FWE90" s="75"/>
      <c r="FWF90" s="75"/>
      <c r="FWG90" s="75"/>
      <c r="FWH90" s="75"/>
      <c r="FWI90" s="75"/>
      <c r="FWJ90" s="75"/>
      <c r="FWK90" s="75"/>
      <c r="FWL90" s="75"/>
      <c r="FWM90" s="75"/>
      <c r="FWN90" s="75"/>
      <c r="FWO90" s="75"/>
      <c r="FWP90" s="75"/>
      <c r="FWQ90" s="75"/>
      <c r="FWR90" s="75"/>
      <c r="FWS90" s="75"/>
      <c r="FWT90" s="75"/>
      <c r="FWU90" s="75"/>
      <c r="FWV90" s="75"/>
      <c r="FWW90" s="75"/>
      <c r="FWX90" s="75"/>
      <c r="FWY90" s="75"/>
      <c r="FWZ90" s="75"/>
      <c r="FXA90" s="75"/>
      <c r="FXB90" s="75"/>
      <c r="FXC90" s="75"/>
      <c r="FXD90" s="75"/>
      <c r="FXE90" s="75"/>
      <c r="FXF90" s="75"/>
      <c r="FXG90" s="75"/>
      <c r="FXH90" s="75"/>
      <c r="FXI90" s="75"/>
      <c r="FXJ90" s="75"/>
      <c r="FXK90" s="75"/>
      <c r="FXL90" s="75"/>
      <c r="FXM90" s="75"/>
      <c r="FXN90" s="75"/>
      <c r="FXO90" s="75"/>
      <c r="FXP90" s="75"/>
      <c r="FXQ90" s="75"/>
      <c r="FXR90" s="75"/>
      <c r="FXS90" s="75"/>
      <c r="FXT90" s="75"/>
      <c r="FXU90" s="75"/>
      <c r="FXV90" s="75"/>
      <c r="FXW90" s="75"/>
      <c r="FXX90" s="75"/>
      <c r="FXY90" s="75"/>
      <c r="FXZ90" s="75"/>
      <c r="FYA90" s="75"/>
      <c r="FYB90" s="75"/>
      <c r="FYC90" s="75"/>
      <c r="FYD90" s="75"/>
      <c r="FYE90" s="75"/>
      <c r="FYF90" s="75"/>
      <c r="FYG90" s="75"/>
      <c r="FYH90" s="75"/>
      <c r="FYI90" s="75"/>
      <c r="FYJ90" s="75"/>
      <c r="FYK90" s="75"/>
      <c r="FYL90" s="75"/>
      <c r="FYM90" s="75"/>
      <c r="FYN90" s="75"/>
      <c r="FYO90" s="75"/>
      <c r="FYP90" s="75"/>
      <c r="FYQ90" s="75"/>
      <c r="FYR90" s="75"/>
      <c r="FYS90" s="75"/>
      <c r="FYT90" s="75"/>
      <c r="FYU90" s="75"/>
      <c r="FYV90" s="75"/>
      <c r="FYW90" s="75"/>
      <c r="FYX90" s="75"/>
      <c r="FYY90" s="75"/>
      <c r="FYZ90" s="75"/>
      <c r="FZA90" s="75"/>
      <c r="FZB90" s="75"/>
      <c r="FZC90" s="75"/>
      <c r="FZD90" s="75"/>
      <c r="FZE90" s="75"/>
      <c r="FZF90" s="75"/>
      <c r="FZG90" s="75"/>
      <c r="FZH90" s="75"/>
      <c r="FZI90" s="75"/>
      <c r="FZJ90" s="75"/>
      <c r="FZK90" s="75"/>
      <c r="FZL90" s="75"/>
      <c r="FZM90" s="75"/>
      <c r="FZN90" s="75"/>
      <c r="FZO90" s="75"/>
      <c r="FZP90" s="75"/>
      <c r="FZQ90" s="75"/>
      <c r="FZR90" s="75"/>
      <c r="FZS90" s="75"/>
      <c r="FZT90" s="75"/>
      <c r="FZU90" s="75"/>
      <c r="FZV90" s="75"/>
      <c r="FZW90" s="75"/>
      <c r="FZX90" s="75"/>
      <c r="FZY90" s="75"/>
      <c r="FZZ90" s="75"/>
      <c r="GAA90" s="75"/>
      <c r="GAB90" s="75"/>
      <c r="GAC90" s="75"/>
      <c r="GAD90" s="75"/>
      <c r="GAE90" s="75"/>
      <c r="GAF90" s="75"/>
      <c r="GAG90" s="75"/>
      <c r="GAH90" s="75"/>
      <c r="GAI90" s="75"/>
      <c r="GAJ90" s="75"/>
      <c r="GAK90" s="75"/>
      <c r="GAL90" s="75"/>
      <c r="GAM90" s="75"/>
      <c r="GAN90" s="75"/>
      <c r="GAO90" s="75"/>
      <c r="GAP90" s="75"/>
      <c r="GAQ90" s="75"/>
      <c r="GAR90" s="75"/>
      <c r="GAS90" s="75"/>
      <c r="GAT90" s="75"/>
      <c r="GAU90" s="75"/>
      <c r="GAV90" s="75"/>
      <c r="GAW90" s="75"/>
      <c r="GAX90" s="75"/>
      <c r="GAY90" s="75"/>
      <c r="GAZ90" s="75"/>
      <c r="GBA90" s="75"/>
      <c r="GBB90" s="75"/>
      <c r="GBC90" s="75"/>
      <c r="GBD90" s="75"/>
      <c r="GBE90" s="75"/>
      <c r="GBF90" s="75"/>
      <c r="GBG90" s="75"/>
      <c r="GBH90" s="75"/>
      <c r="GBI90" s="75"/>
      <c r="GBJ90" s="75"/>
      <c r="GBK90" s="75"/>
      <c r="GBL90" s="75"/>
      <c r="GBM90" s="75"/>
      <c r="GBN90" s="75"/>
      <c r="GBO90" s="75"/>
      <c r="GBP90" s="75"/>
      <c r="GBQ90" s="75"/>
      <c r="GBR90" s="75"/>
      <c r="GBS90" s="75"/>
      <c r="GBT90" s="75"/>
      <c r="GBU90" s="75"/>
      <c r="GBV90" s="75"/>
      <c r="GBW90" s="75"/>
      <c r="GBX90" s="75"/>
      <c r="GBY90" s="75"/>
      <c r="GBZ90" s="75"/>
      <c r="GCA90" s="75"/>
      <c r="GCB90" s="75"/>
      <c r="GCC90" s="75"/>
      <c r="GCD90" s="75"/>
      <c r="GCE90" s="75"/>
      <c r="GCF90" s="75"/>
      <c r="GCG90" s="75"/>
      <c r="GCH90" s="75"/>
      <c r="GCI90" s="75"/>
      <c r="GCJ90" s="75"/>
      <c r="GCK90" s="75"/>
      <c r="GCL90" s="75"/>
      <c r="GCM90" s="75"/>
      <c r="GCN90" s="75"/>
      <c r="GCO90" s="75"/>
      <c r="GCP90" s="75"/>
      <c r="GCQ90" s="75"/>
      <c r="GCR90" s="75"/>
      <c r="GCS90" s="75"/>
      <c r="GCT90" s="75"/>
      <c r="GCU90" s="75"/>
      <c r="GCV90" s="75"/>
      <c r="GCW90" s="75"/>
      <c r="GCX90" s="75"/>
      <c r="GCY90" s="75"/>
      <c r="GCZ90" s="75"/>
      <c r="GDA90" s="75"/>
      <c r="GDB90" s="75"/>
      <c r="GDC90" s="75"/>
      <c r="GDD90" s="75"/>
      <c r="GDE90" s="75"/>
      <c r="GDF90" s="75"/>
      <c r="GDG90" s="75"/>
      <c r="GDH90" s="75"/>
      <c r="GDI90" s="75"/>
      <c r="GDJ90" s="75"/>
      <c r="GDK90" s="75"/>
      <c r="GDL90" s="75"/>
      <c r="GDM90" s="75"/>
      <c r="GDN90" s="75"/>
      <c r="GDO90" s="75"/>
      <c r="GDP90" s="75"/>
      <c r="GDQ90" s="75"/>
      <c r="GDR90" s="75"/>
      <c r="GDS90" s="75"/>
      <c r="GDT90" s="75"/>
      <c r="GDU90" s="75"/>
      <c r="GDV90" s="75"/>
      <c r="GDW90" s="75"/>
      <c r="GDX90" s="75"/>
      <c r="GDY90" s="75"/>
      <c r="GDZ90" s="75"/>
      <c r="GEA90" s="75"/>
      <c r="GEB90" s="75"/>
      <c r="GEC90" s="75"/>
      <c r="GED90" s="75"/>
      <c r="GEE90" s="75"/>
      <c r="GEF90" s="75"/>
      <c r="GEG90" s="75"/>
      <c r="GEH90" s="75"/>
      <c r="GEI90" s="75"/>
      <c r="GEJ90" s="75"/>
      <c r="GEK90" s="75"/>
      <c r="GEL90" s="75"/>
      <c r="GEM90" s="75"/>
      <c r="GEN90" s="75"/>
      <c r="GEO90" s="75"/>
      <c r="GEP90" s="75"/>
      <c r="GEQ90" s="75"/>
      <c r="GER90" s="75"/>
      <c r="GES90" s="75"/>
      <c r="GET90" s="75"/>
      <c r="GEU90" s="75"/>
      <c r="GEV90" s="75"/>
      <c r="GEW90" s="75"/>
      <c r="GEX90" s="75"/>
      <c r="GEY90" s="75"/>
      <c r="GEZ90" s="75"/>
      <c r="GFA90" s="75"/>
      <c r="GFB90" s="75"/>
      <c r="GFC90" s="75"/>
      <c r="GFD90" s="75"/>
      <c r="GFE90" s="75"/>
      <c r="GFF90" s="75"/>
      <c r="GFG90" s="75"/>
      <c r="GFH90" s="75"/>
      <c r="GFI90" s="75"/>
      <c r="GFJ90" s="75"/>
      <c r="GFK90" s="75"/>
      <c r="GFL90" s="75"/>
      <c r="GFM90" s="75"/>
      <c r="GFN90" s="75"/>
      <c r="GFO90" s="75"/>
      <c r="GFP90" s="75"/>
      <c r="GFQ90" s="75"/>
      <c r="GFR90" s="75"/>
      <c r="GFS90" s="75"/>
      <c r="GFT90" s="75"/>
      <c r="GFU90" s="75"/>
      <c r="GFV90" s="75"/>
      <c r="GFW90" s="75"/>
      <c r="GFX90" s="75"/>
      <c r="GFY90" s="75"/>
      <c r="GFZ90" s="75"/>
      <c r="GGA90" s="75"/>
      <c r="GGB90" s="75"/>
      <c r="GGC90" s="75"/>
      <c r="GGD90" s="75"/>
      <c r="GGE90" s="75"/>
      <c r="GGF90" s="75"/>
      <c r="GGG90" s="75"/>
      <c r="GGH90" s="75"/>
      <c r="GGI90" s="75"/>
      <c r="GGJ90" s="75"/>
      <c r="GGK90" s="75"/>
      <c r="GGL90" s="75"/>
      <c r="GGM90" s="75"/>
      <c r="GGN90" s="75"/>
      <c r="GGO90" s="75"/>
      <c r="GGP90" s="75"/>
      <c r="GGQ90" s="75"/>
      <c r="GGR90" s="75"/>
      <c r="GGS90" s="75"/>
      <c r="GGT90" s="75"/>
      <c r="GGU90" s="75"/>
      <c r="GGV90" s="75"/>
      <c r="GGW90" s="75"/>
      <c r="GGX90" s="75"/>
      <c r="GGY90" s="75"/>
      <c r="GGZ90" s="75"/>
      <c r="GHA90" s="75"/>
      <c r="GHB90" s="75"/>
      <c r="GHC90" s="75"/>
      <c r="GHD90" s="75"/>
      <c r="GHE90" s="75"/>
      <c r="GHF90" s="75"/>
      <c r="GHG90" s="75"/>
      <c r="GHH90" s="75"/>
      <c r="GHI90" s="75"/>
      <c r="GHJ90" s="75"/>
      <c r="GHK90" s="75"/>
      <c r="GHL90" s="75"/>
      <c r="GHM90" s="75"/>
      <c r="GHN90" s="75"/>
      <c r="GHO90" s="75"/>
      <c r="GHP90" s="75"/>
      <c r="GHQ90" s="75"/>
      <c r="GHR90" s="75"/>
      <c r="GHS90" s="75"/>
      <c r="GHT90" s="75"/>
      <c r="GHU90" s="75"/>
      <c r="GHV90" s="75"/>
      <c r="GHW90" s="75"/>
      <c r="GHX90" s="75"/>
      <c r="GHY90" s="75"/>
      <c r="GHZ90" s="75"/>
      <c r="GIA90" s="75"/>
      <c r="GIB90" s="75"/>
      <c r="GIC90" s="75"/>
      <c r="GID90" s="75"/>
      <c r="GIE90" s="75"/>
      <c r="GIF90" s="75"/>
      <c r="GIG90" s="75"/>
      <c r="GIH90" s="75"/>
      <c r="GII90" s="75"/>
      <c r="GIJ90" s="75"/>
      <c r="GIK90" s="75"/>
      <c r="GIL90" s="75"/>
      <c r="GIM90" s="75"/>
      <c r="GIN90" s="75"/>
      <c r="GIO90" s="75"/>
      <c r="GIP90" s="75"/>
      <c r="GIQ90" s="75"/>
      <c r="GIR90" s="75"/>
      <c r="GIS90" s="75"/>
      <c r="GIT90" s="75"/>
      <c r="GIU90" s="75"/>
      <c r="GIV90" s="75"/>
      <c r="GIW90" s="75"/>
      <c r="GIX90" s="75"/>
      <c r="GIY90" s="75"/>
      <c r="GIZ90" s="75"/>
      <c r="GJA90" s="75"/>
      <c r="GJB90" s="75"/>
      <c r="GJC90" s="75"/>
      <c r="GJD90" s="75"/>
      <c r="GJE90" s="75"/>
      <c r="GJF90" s="75"/>
      <c r="GJG90" s="75"/>
      <c r="GJH90" s="75"/>
      <c r="GJI90" s="75"/>
      <c r="GJJ90" s="75"/>
      <c r="GJK90" s="75"/>
      <c r="GJL90" s="75"/>
      <c r="GJM90" s="75"/>
      <c r="GJN90" s="75"/>
      <c r="GJO90" s="75"/>
      <c r="GJP90" s="75"/>
      <c r="GJQ90" s="75"/>
      <c r="GJR90" s="75"/>
      <c r="GJS90" s="75"/>
      <c r="GJT90" s="75"/>
      <c r="GJU90" s="75"/>
      <c r="GJV90" s="75"/>
      <c r="GJW90" s="75"/>
      <c r="GJX90" s="75"/>
      <c r="GJY90" s="75"/>
      <c r="GJZ90" s="75"/>
      <c r="GKA90" s="75"/>
      <c r="GKB90" s="75"/>
      <c r="GKC90" s="75"/>
      <c r="GKD90" s="75"/>
      <c r="GKE90" s="75"/>
      <c r="GKF90" s="75"/>
      <c r="GKG90" s="75"/>
      <c r="GKH90" s="75"/>
      <c r="GKI90" s="75"/>
      <c r="GKJ90" s="75"/>
      <c r="GKK90" s="75"/>
      <c r="GKL90" s="75"/>
      <c r="GKM90" s="75"/>
      <c r="GKN90" s="75"/>
      <c r="GKO90" s="75"/>
      <c r="GKP90" s="75"/>
      <c r="GKQ90" s="75"/>
      <c r="GKR90" s="75"/>
      <c r="GKS90" s="75"/>
      <c r="GKT90" s="75"/>
      <c r="GKU90" s="75"/>
      <c r="GKV90" s="75"/>
      <c r="GKW90" s="75"/>
      <c r="GKX90" s="75"/>
      <c r="GKY90" s="75"/>
      <c r="GKZ90" s="75"/>
      <c r="GLA90" s="75"/>
      <c r="GLB90" s="75"/>
      <c r="GLC90" s="75"/>
      <c r="GLD90" s="75"/>
      <c r="GLE90" s="75"/>
      <c r="GLF90" s="75"/>
      <c r="GLG90" s="75"/>
      <c r="GLH90" s="75"/>
      <c r="GLI90" s="75"/>
      <c r="GLJ90" s="75"/>
      <c r="GLK90" s="75"/>
      <c r="GLL90" s="75"/>
      <c r="GLM90" s="75"/>
      <c r="GLN90" s="75"/>
      <c r="GLO90" s="75"/>
      <c r="GLP90" s="75"/>
      <c r="GLQ90" s="75"/>
      <c r="GLR90" s="75"/>
      <c r="GLS90" s="75"/>
      <c r="GLT90" s="75"/>
      <c r="GLU90" s="75"/>
      <c r="GLV90" s="75"/>
      <c r="GLW90" s="75"/>
      <c r="GLX90" s="75"/>
      <c r="GLY90" s="75"/>
      <c r="GLZ90" s="75"/>
      <c r="GMA90" s="75"/>
      <c r="GMB90" s="75"/>
      <c r="GMC90" s="75"/>
      <c r="GMD90" s="75"/>
      <c r="GME90" s="75"/>
      <c r="GMF90" s="75"/>
      <c r="GMG90" s="75"/>
      <c r="GMH90" s="75"/>
      <c r="GMI90" s="75"/>
      <c r="GMJ90" s="75"/>
      <c r="GMK90" s="75"/>
      <c r="GML90" s="75"/>
      <c r="GMM90" s="75"/>
      <c r="GMN90" s="75"/>
      <c r="GMO90" s="75"/>
      <c r="GMP90" s="75"/>
      <c r="GMQ90" s="75"/>
      <c r="GMR90" s="75"/>
      <c r="GMS90" s="75"/>
      <c r="GMT90" s="75"/>
      <c r="GMU90" s="75"/>
      <c r="GMV90" s="75"/>
      <c r="GMW90" s="75"/>
      <c r="GMX90" s="75"/>
      <c r="GMY90" s="75"/>
      <c r="GMZ90" s="75"/>
      <c r="GNA90" s="75"/>
      <c r="GNB90" s="75"/>
      <c r="GNC90" s="75"/>
      <c r="GND90" s="75"/>
      <c r="GNE90" s="75"/>
      <c r="GNF90" s="75"/>
      <c r="GNG90" s="75"/>
      <c r="GNH90" s="75"/>
      <c r="GNI90" s="75"/>
      <c r="GNJ90" s="75"/>
      <c r="GNK90" s="75"/>
      <c r="GNL90" s="75"/>
      <c r="GNM90" s="75"/>
      <c r="GNN90" s="75"/>
      <c r="GNO90" s="75"/>
      <c r="GNP90" s="75"/>
      <c r="GNQ90" s="75"/>
      <c r="GNR90" s="75"/>
      <c r="GNS90" s="75"/>
      <c r="GNT90" s="75"/>
      <c r="GNU90" s="75"/>
      <c r="GNV90" s="75"/>
      <c r="GNW90" s="75"/>
      <c r="GNX90" s="75"/>
      <c r="GNY90" s="75"/>
      <c r="GNZ90" s="75"/>
      <c r="GOA90" s="75"/>
      <c r="GOB90" s="75"/>
      <c r="GOC90" s="75"/>
      <c r="GOD90" s="75"/>
      <c r="GOE90" s="75"/>
      <c r="GOF90" s="75"/>
      <c r="GOG90" s="75"/>
      <c r="GOH90" s="75"/>
      <c r="GOI90" s="75"/>
      <c r="GOJ90" s="75"/>
      <c r="GOK90" s="75"/>
      <c r="GOL90" s="75"/>
      <c r="GOM90" s="75"/>
      <c r="GON90" s="75"/>
      <c r="GOO90" s="75"/>
      <c r="GOP90" s="75"/>
      <c r="GOQ90" s="75"/>
      <c r="GOR90" s="75"/>
      <c r="GOS90" s="75"/>
      <c r="GOT90" s="75"/>
      <c r="GOU90" s="75"/>
      <c r="GOV90" s="75"/>
      <c r="GOW90" s="75"/>
      <c r="GOX90" s="75"/>
      <c r="GOY90" s="75"/>
      <c r="GOZ90" s="75"/>
      <c r="GPA90" s="75"/>
      <c r="GPB90" s="75"/>
      <c r="GPC90" s="75"/>
      <c r="GPD90" s="75"/>
      <c r="GPE90" s="75"/>
      <c r="GPF90" s="75"/>
      <c r="GPG90" s="75"/>
      <c r="GPH90" s="75"/>
      <c r="GPI90" s="75"/>
      <c r="GPJ90" s="75"/>
      <c r="GPK90" s="75"/>
      <c r="GPL90" s="75"/>
      <c r="GPM90" s="75"/>
      <c r="GPN90" s="75"/>
      <c r="GPO90" s="75"/>
      <c r="GPP90" s="75"/>
      <c r="GPQ90" s="75"/>
      <c r="GPR90" s="75"/>
      <c r="GPS90" s="75"/>
      <c r="GPT90" s="75"/>
      <c r="GPU90" s="75"/>
      <c r="GPV90" s="75"/>
      <c r="GPW90" s="75"/>
      <c r="GPX90" s="75"/>
      <c r="GPY90" s="75"/>
      <c r="GPZ90" s="75"/>
      <c r="GQA90" s="75"/>
      <c r="GQB90" s="75"/>
      <c r="GQC90" s="75"/>
      <c r="GQD90" s="75"/>
      <c r="GQE90" s="75"/>
      <c r="GQF90" s="75"/>
      <c r="GQG90" s="75"/>
      <c r="GQH90" s="75"/>
      <c r="GQI90" s="75"/>
      <c r="GQJ90" s="75"/>
      <c r="GQK90" s="75"/>
      <c r="GQL90" s="75"/>
      <c r="GQM90" s="75"/>
      <c r="GQN90" s="75"/>
      <c r="GQO90" s="75"/>
      <c r="GQP90" s="75"/>
      <c r="GQQ90" s="75"/>
      <c r="GQR90" s="75"/>
      <c r="GQS90" s="75"/>
      <c r="GQT90" s="75"/>
      <c r="GQU90" s="75"/>
      <c r="GQV90" s="75"/>
      <c r="GQW90" s="75"/>
      <c r="GQX90" s="75"/>
      <c r="GQY90" s="75"/>
      <c r="GQZ90" s="75"/>
      <c r="GRA90" s="75"/>
      <c r="GRB90" s="75"/>
      <c r="GRC90" s="75"/>
      <c r="GRD90" s="75"/>
      <c r="GRE90" s="75"/>
      <c r="GRF90" s="75"/>
      <c r="GRG90" s="75"/>
      <c r="GRH90" s="75"/>
      <c r="GRI90" s="75"/>
      <c r="GRJ90" s="75"/>
      <c r="GRK90" s="75"/>
      <c r="GRL90" s="75"/>
      <c r="GRM90" s="75"/>
      <c r="GRN90" s="75"/>
      <c r="GRO90" s="75"/>
      <c r="GRP90" s="75"/>
      <c r="GRQ90" s="75"/>
      <c r="GRR90" s="75"/>
      <c r="GRS90" s="75"/>
      <c r="GRT90" s="75"/>
      <c r="GRU90" s="75"/>
      <c r="GRV90" s="75"/>
      <c r="GRW90" s="75"/>
      <c r="GRX90" s="75"/>
      <c r="GRY90" s="75"/>
      <c r="GRZ90" s="75"/>
      <c r="GSA90" s="75"/>
      <c r="GSB90" s="75"/>
      <c r="GSC90" s="75"/>
      <c r="GSD90" s="75"/>
      <c r="GSE90" s="75"/>
      <c r="GSF90" s="75"/>
      <c r="GSG90" s="75"/>
      <c r="GSH90" s="75"/>
      <c r="GSI90" s="75"/>
      <c r="GSJ90" s="75"/>
      <c r="GSK90" s="75"/>
      <c r="GSL90" s="75"/>
      <c r="GSM90" s="75"/>
      <c r="GSN90" s="75"/>
      <c r="GSO90" s="75"/>
      <c r="GSP90" s="75"/>
      <c r="GSQ90" s="75"/>
      <c r="GSR90" s="75"/>
      <c r="GSS90" s="75"/>
      <c r="GST90" s="75"/>
      <c r="GSU90" s="75"/>
      <c r="GSV90" s="75"/>
      <c r="GSW90" s="75"/>
      <c r="GSX90" s="75"/>
      <c r="GSY90" s="75"/>
      <c r="GSZ90" s="75"/>
      <c r="GTA90" s="75"/>
      <c r="GTB90" s="75"/>
      <c r="GTC90" s="75"/>
      <c r="GTD90" s="75"/>
      <c r="GTE90" s="75"/>
      <c r="GTF90" s="75"/>
      <c r="GTG90" s="75"/>
      <c r="GTH90" s="75"/>
      <c r="GTI90" s="75"/>
      <c r="GTJ90" s="75"/>
      <c r="GTK90" s="75"/>
      <c r="GTL90" s="75"/>
      <c r="GTM90" s="75"/>
      <c r="GTN90" s="75"/>
      <c r="GTO90" s="75"/>
      <c r="GTP90" s="75"/>
      <c r="GTQ90" s="75"/>
      <c r="GTR90" s="75"/>
      <c r="GTS90" s="75"/>
      <c r="GTT90" s="75"/>
      <c r="GTU90" s="75"/>
      <c r="GTV90" s="75"/>
      <c r="GTW90" s="75"/>
      <c r="GTX90" s="75"/>
      <c r="GTY90" s="75"/>
      <c r="GTZ90" s="75"/>
      <c r="GUA90" s="75"/>
      <c r="GUB90" s="75"/>
      <c r="GUC90" s="75"/>
      <c r="GUD90" s="75"/>
      <c r="GUE90" s="75"/>
      <c r="GUF90" s="75"/>
      <c r="GUG90" s="75"/>
      <c r="GUH90" s="75"/>
      <c r="GUI90" s="75"/>
      <c r="GUJ90" s="75"/>
      <c r="GUK90" s="75"/>
      <c r="GUL90" s="75"/>
      <c r="GUM90" s="75"/>
      <c r="GUN90" s="75"/>
      <c r="GUO90" s="75"/>
      <c r="GUP90" s="75"/>
      <c r="GUQ90" s="75"/>
      <c r="GUR90" s="75"/>
      <c r="GUS90" s="75"/>
      <c r="GUT90" s="75"/>
      <c r="GUU90" s="75"/>
      <c r="GUV90" s="75"/>
      <c r="GUW90" s="75"/>
      <c r="GUX90" s="75"/>
      <c r="GUY90" s="75"/>
      <c r="GUZ90" s="75"/>
      <c r="GVA90" s="75"/>
      <c r="GVB90" s="75"/>
      <c r="GVC90" s="75"/>
      <c r="GVD90" s="75"/>
      <c r="GVE90" s="75"/>
      <c r="GVF90" s="75"/>
      <c r="GVG90" s="75"/>
      <c r="GVH90" s="75"/>
      <c r="GVI90" s="75"/>
      <c r="GVJ90" s="75"/>
      <c r="GVK90" s="75"/>
      <c r="GVL90" s="75"/>
      <c r="GVM90" s="75"/>
      <c r="GVN90" s="75"/>
      <c r="GVO90" s="75"/>
      <c r="GVP90" s="75"/>
      <c r="GVQ90" s="75"/>
      <c r="GVR90" s="75"/>
      <c r="GVS90" s="75"/>
      <c r="GVT90" s="75"/>
      <c r="GVU90" s="75"/>
      <c r="GVV90" s="75"/>
      <c r="GVW90" s="75"/>
      <c r="GVX90" s="75"/>
      <c r="GVY90" s="75"/>
      <c r="GVZ90" s="75"/>
      <c r="GWA90" s="75"/>
      <c r="GWB90" s="75"/>
      <c r="GWC90" s="75"/>
      <c r="GWD90" s="75"/>
      <c r="GWE90" s="75"/>
      <c r="GWF90" s="75"/>
      <c r="GWG90" s="75"/>
      <c r="GWH90" s="75"/>
      <c r="GWI90" s="75"/>
      <c r="GWJ90" s="75"/>
      <c r="GWK90" s="75"/>
      <c r="GWL90" s="75"/>
      <c r="GWM90" s="75"/>
      <c r="GWN90" s="75"/>
      <c r="GWO90" s="75"/>
      <c r="GWP90" s="75"/>
      <c r="GWQ90" s="75"/>
      <c r="GWR90" s="75"/>
      <c r="GWS90" s="75"/>
      <c r="GWT90" s="75"/>
      <c r="GWU90" s="75"/>
      <c r="GWV90" s="75"/>
      <c r="GWW90" s="75"/>
      <c r="GWX90" s="75"/>
      <c r="GWY90" s="75"/>
      <c r="GWZ90" s="75"/>
      <c r="GXA90" s="75"/>
      <c r="GXB90" s="75"/>
      <c r="GXC90" s="75"/>
      <c r="GXD90" s="75"/>
      <c r="GXE90" s="75"/>
      <c r="GXF90" s="75"/>
      <c r="GXG90" s="75"/>
      <c r="GXH90" s="75"/>
      <c r="GXI90" s="75"/>
      <c r="GXJ90" s="75"/>
      <c r="GXK90" s="75"/>
      <c r="GXL90" s="75"/>
      <c r="GXM90" s="75"/>
      <c r="GXN90" s="75"/>
      <c r="GXO90" s="75"/>
      <c r="GXP90" s="75"/>
      <c r="GXQ90" s="75"/>
      <c r="GXR90" s="75"/>
      <c r="GXS90" s="75"/>
      <c r="GXT90" s="75"/>
      <c r="GXU90" s="75"/>
      <c r="GXV90" s="75"/>
      <c r="GXW90" s="75"/>
      <c r="GXX90" s="75"/>
      <c r="GXY90" s="75"/>
      <c r="GXZ90" s="75"/>
      <c r="GYA90" s="75"/>
      <c r="GYB90" s="75"/>
      <c r="GYC90" s="75"/>
      <c r="GYD90" s="75"/>
      <c r="GYE90" s="75"/>
      <c r="GYF90" s="75"/>
      <c r="GYG90" s="75"/>
      <c r="GYH90" s="75"/>
      <c r="GYI90" s="75"/>
      <c r="GYJ90" s="75"/>
      <c r="GYK90" s="75"/>
      <c r="GYL90" s="75"/>
      <c r="GYM90" s="75"/>
      <c r="GYN90" s="75"/>
      <c r="GYO90" s="75"/>
      <c r="GYP90" s="75"/>
      <c r="GYQ90" s="75"/>
      <c r="GYR90" s="75"/>
      <c r="GYS90" s="75"/>
      <c r="GYT90" s="75"/>
      <c r="GYU90" s="75"/>
      <c r="GYV90" s="75"/>
      <c r="GYW90" s="75"/>
      <c r="GYX90" s="75"/>
      <c r="GYY90" s="75"/>
      <c r="GYZ90" s="75"/>
      <c r="GZA90" s="75"/>
      <c r="GZB90" s="75"/>
      <c r="GZC90" s="75"/>
      <c r="GZD90" s="75"/>
      <c r="GZE90" s="75"/>
      <c r="GZF90" s="75"/>
      <c r="GZG90" s="75"/>
      <c r="GZH90" s="75"/>
      <c r="GZI90" s="75"/>
      <c r="GZJ90" s="75"/>
      <c r="GZK90" s="75"/>
      <c r="GZL90" s="75"/>
      <c r="GZM90" s="75"/>
      <c r="GZN90" s="75"/>
      <c r="GZO90" s="75"/>
      <c r="GZP90" s="75"/>
      <c r="GZQ90" s="75"/>
      <c r="GZR90" s="75"/>
      <c r="GZS90" s="75"/>
      <c r="GZT90" s="75"/>
      <c r="GZU90" s="75"/>
      <c r="GZV90" s="75"/>
      <c r="GZW90" s="75"/>
      <c r="GZX90" s="75"/>
      <c r="GZY90" s="75"/>
      <c r="GZZ90" s="75"/>
      <c r="HAA90" s="75"/>
      <c r="HAB90" s="75"/>
      <c r="HAC90" s="75"/>
      <c r="HAD90" s="75"/>
      <c r="HAE90" s="75"/>
      <c r="HAF90" s="75"/>
      <c r="HAG90" s="75"/>
      <c r="HAH90" s="75"/>
      <c r="HAI90" s="75"/>
      <c r="HAJ90" s="75"/>
      <c r="HAK90" s="75"/>
      <c r="HAL90" s="75"/>
      <c r="HAM90" s="75"/>
      <c r="HAN90" s="75"/>
      <c r="HAO90" s="75"/>
      <c r="HAP90" s="75"/>
      <c r="HAQ90" s="75"/>
      <c r="HAR90" s="75"/>
      <c r="HAS90" s="75"/>
      <c r="HAT90" s="75"/>
      <c r="HAU90" s="75"/>
      <c r="HAV90" s="75"/>
      <c r="HAW90" s="75"/>
      <c r="HAX90" s="75"/>
      <c r="HAY90" s="75"/>
      <c r="HAZ90" s="75"/>
      <c r="HBA90" s="75"/>
      <c r="HBB90" s="75"/>
      <c r="HBC90" s="75"/>
      <c r="HBD90" s="75"/>
      <c r="HBE90" s="75"/>
      <c r="HBF90" s="75"/>
      <c r="HBG90" s="75"/>
      <c r="HBH90" s="75"/>
      <c r="HBI90" s="75"/>
      <c r="HBJ90" s="75"/>
      <c r="HBK90" s="75"/>
      <c r="HBL90" s="75"/>
      <c r="HBM90" s="75"/>
      <c r="HBN90" s="75"/>
      <c r="HBO90" s="75"/>
      <c r="HBP90" s="75"/>
      <c r="HBQ90" s="75"/>
      <c r="HBR90" s="75"/>
      <c r="HBS90" s="75"/>
      <c r="HBT90" s="75"/>
      <c r="HBU90" s="75"/>
      <c r="HBV90" s="75"/>
      <c r="HBW90" s="75"/>
      <c r="HBX90" s="75"/>
      <c r="HBY90" s="75"/>
      <c r="HBZ90" s="75"/>
      <c r="HCA90" s="75"/>
      <c r="HCB90" s="75"/>
      <c r="HCC90" s="75"/>
      <c r="HCD90" s="75"/>
      <c r="HCE90" s="75"/>
      <c r="HCF90" s="75"/>
      <c r="HCG90" s="75"/>
      <c r="HCH90" s="75"/>
      <c r="HCI90" s="75"/>
      <c r="HCJ90" s="75"/>
      <c r="HCK90" s="75"/>
      <c r="HCL90" s="75"/>
      <c r="HCM90" s="75"/>
      <c r="HCN90" s="75"/>
      <c r="HCO90" s="75"/>
      <c r="HCP90" s="75"/>
      <c r="HCQ90" s="75"/>
      <c r="HCR90" s="75"/>
      <c r="HCS90" s="75"/>
      <c r="HCT90" s="75"/>
      <c r="HCU90" s="75"/>
      <c r="HCV90" s="75"/>
      <c r="HCW90" s="75"/>
      <c r="HCX90" s="75"/>
      <c r="HCY90" s="75"/>
      <c r="HCZ90" s="75"/>
      <c r="HDA90" s="75"/>
      <c r="HDB90" s="75"/>
      <c r="HDC90" s="75"/>
      <c r="HDD90" s="75"/>
      <c r="HDE90" s="75"/>
      <c r="HDF90" s="75"/>
      <c r="HDG90" s="75"/>
      <c r="HDH90" s="75"/>
      <c r="HDI90" s="75"/>
      <c r="HDJ90" s="75"/>
      <c r="HDK90" s="75"/>
      <c r="HDL90" s="75"/>
      <c r="HDM90" s="75"/>
      <c r="HDN90" s="75"/>
      <c r="HDO90" s="75"/>
      <c r="HDP90" s="75"/>
      <c r="HDQ90" s="75"/>
      <c r="HDR90" s="75"/>
      <c r="HDS90" s="75"/>
      <c r="HDT90" s="75"/>
      <c r="HDU90" s="75"/>
      <c r="HDV90" s="75"/>
      <c r="HDW90" s="75"/>
      <c r="HDX90" s="75"/>
      <c r="HDY90" s="75"/>
      <c r="HDZ90" s="75"/>
      <c r="HEA90" s="75"/>
      <c r="HEB90" s="75"/>
      <c r="HEC90" s="75"/>
      <c r="HED90" s="75"/>
      <c r="HEE90" s="75"/>
      <c r="HEF90" s="75"/>
      <c r="HEG90" s="75"/>
      <c r="HEH90" s="75"/>
      <c r="HEI90" s="75"/>
      <c r="HEJ90" s="75"/>
      <c r="HEK90" s="75"/>
      <c r="HEL90" s="75"/>
      <c r="HEM90" s="75"/>
      <c r="HEN90" s="75"/>
      <c r="HEO90" s="75"/>
      <c r="HEP90" s="75"/>
      <c r="HEQ90" s="75"/>
      <c r="HER90" s="75"/>
      <c r="HES90" s="75"/>
      <c r="HET90" s="75"/>
      <c r="HEU90" s="75"/>
      <c r="HEV90" s="75"/>
      <c r="HEW90" s="75"/>
      <c r="HEX90" s="75"/>
      <c r="HEY90" s="75"/>
      <c r="HEZ90" s="75"/>
      <c r="HFA90" s="75"/>
      <c r="HFB90" s="75"/>
      <c r="HFC90" s="75"/>
      <c r="HFD90" s="75"/>
      <c r="HFE90" s="75"/>
      <c r="HFF90" s="75"/>
      <c r="HFG90" s="75"/>
      <c r="HFH90" s="75"/>
      <c r="HFI90" s="75"/>
      <c r="HFJ90" s="75"/>
      <c r="HFK90" s="75"/>
      <c r="HFL90" s="75"/>
      <c r="HFM90" s="75"/>
      <c r="HFN90" s="75"/>
      <c r="HFO90" s="75"/>
      <c r="HFP90" s="75"/>
      <c r="HFQ90" s="75"/>
      <c r="HFR90" s="75"/>
      <c r="HFS90" s="75"/>
      <c r="HFT90" s="75"/>
      <c r="HFU90" s="75"/>
      <c r="HFV90" s="75"/>
      <c r="HFW90" s="75"/>
      <c r="HFX90" s="75"/>
      <c r="HFY90" s="75"/>
      <c r="HFZ90" s="75"/>
      <c r="HGA90" s="75"/>
      <c r="HGB90" s="75"/>
      <c r="HGC90" s="75"/>
      <c r="HGD90" s="75"/>
      <c r="HGE90" s="75"/>
      <c r="HGF90" s="75"/>
      <c r="HGG90" s="75"/>
      <c r="HGH90" s="75"/>
      <c r="HGI90" s="75"/>
      <c r="HGJ90" s="75"/>
      <c r="HGK90" s="75"/>
      <c r="HGL90" s="75"/>
      <c r="HGM90" s="75"/>
      <c r="HGN90" s="75"/>
      <c r="HGO90" s="75"/>
      <c r="HGP90" s="75"/>
      <c r="HGQ90" s="75"/>
      <c r="HGR90" s="75"/>
      <c r="HGS90" s="75"/>
      <c r="HGT90" s="75"/>
      <c r="HGU90" s="75"/>
      <c r="HGV90" s="75"/>
      <c r="HGW90" s="75"/>
      <c r="HGX90" s="75"/>
      <c r="HGY90" s="75"/>
      <c r="HGZ90" s="75"/>
      <c r="HHA90" s="75"/>
      <c r="HHB90" s="75"/>
      <c r="HHC90" s="75"/>
      <c r="HHD90" s="75"/>
      <c r="HHE90" s="75"/>
      <c r="HHF90" s="75"/>
      <c r="HHG90" s="75"/>
      <c r="HHH90" s="75"/>
      <c r="HHI90" s="75"/>
      <c r="HHJ90" s="75"/>
      <c r="HHK90" s="75"/>
      <c r="HHL90" s="75"/>
      <c r="HHM90" s="75"/>
      <c r="HHN90" s="75"/>
      <c r="HHO90" s="75"/>
      <c r="HHP90" s="75"/>
      <c r="HHQ90" s="75"/>
      <c r="HHR90" s="75"/>
      <c r="HHS90" s="75"/>
      <c r="HHT90" s="75"/>
      <c r="HHU90" s="75"/>
      <c r="HHV90" s="75"/>
      <c r="HHW90" s="75"/>
      <c r="HHX90" s="75"/>
      <c r="HHY90" s="75"/>
      <c r="HHZ90" s="75"/>
      <c r="HIA90" s="75"/>
      <c r="HIB90" s="75"/>
      <c r="HIC90" s="75"/>
      <c r="HID90" s="75"/>
      <c r="HIE90" s="75"/>
      <c r="HIF90" s="75"/>
      <c r="HIG90" s="75"/>
      <c r="HIH90" s="75"/>
      <c r="HII90" s="75"/>
      <c r="HIJ90" s="75"/>
      <c r="HIK90" s="75"/>
      <c r="HIL90" s="75"/>
      <c r="HIM90" s="75"/>
      <c r="HIN90" s="75"/>
      <c r="HIO90" s="75"/>
      <c r="HIP90" s="75"/>
      <c r="HIQ90" s="75"/>
      <c r="HIR90" s="75"/>
      <c r="HIS90" s="75"/>
      <c r="HIT90" s="75"/>
      <c r="HIU90" s="75"/>
      <c r="HIV90" s="75"/>
      <c r="HIW90" s="75"/>
      <c r="HIX90" s="75"/>
      <c r="HIY90" s="75"/>
      <c r="HIZ90" s="75"/>
      <c r="HJA90" s="75"/>
      <c r="HJB90" s="75"/>
      <c r="HJC90" s="75"/>
      <c r="HJD90" s="75"/>
      <c r="HJE90" s="75"/>
      <c r="HJF90" s="75"/>
      <c r="HJG90" s="75"/>
      <c r="HJH90" s="75"/>
      <c r="HJI90" s="75"/>
      <c r="HJJ90" s="75"/>
      <c r="HJK90" s="75"/>
      <c r="HJL90" s="75"/>
      <c r="HJM90" s="75"/>
      <c r="HJN90" s="75"/>
      <c r="HJO90" s="75"/>
      <c r="HJP90" s="75"/>
      <c r="HJQ90" s="75"/>
      <c r="HJR90" s="75"/>
      <c r="HJS90" s="75"/>
      <c r="HJT90" s="75"/>
      <c r="HJU90" s="75"/>
      <c r="HJV90" s="75"/>
      <c r="HJW90" s="75"/>
      <c r="HJX90" s="75"/>
      <c r="HJY90" s="75"/>
      <c r="HJZ90" s="75"/>
      <c r="HKA90" s="75"/>
      <c r="HKB90" s="75"/>
      <c r="HKC90" s="75"/>
      <c r="HKD90" s="75"/>
      <c r="HKE90" s="75"/>
      <c r="HKF90" s="75"/>
      <c r="HKG90" s="75"/>
      <c r="HKH90" s="75"/>
      <c r="HKI90" s="75"/>
      <c r="HKJ90" s="75"/>
      <c r="HKK90" s="75"/>
      <c r="HKL90" s="75"/>
      <c r="HKM90" s="75"/>
      <c r="HKN90" s="75"/>
      <c r="HKO90" s="75"/>
      <c r="HKP90" s="75"/>
      <c r="HKQ90" s="75"/>
      <c r="HKR90" s="75"/>
      <c r="HKS90" s="75"/>
      <c r="HKT90" s="75"/>
      <c r="HKU90" s="75"/>
      <c r="HKV90" s="75"/>
      <c r="HKW90" s="75"/>
      <c r="HKX90" s="75"/>
      <c r="HKY90" s="75"/>
      <c r="HKZ90" s="75"/>
      <c r="HLA90" s="75"/>
      <c r="HLB90" s="75"/>
      <c r="HLC90" s="75"/>
      <c r="HLD90" s="75"/>
      <c r="HLE90" s="75"/>
      <c r="HLF90" s="75"/>
      <c r="HLG90" s="75"/>
      <c r="HLH90" s="75"/>
      <c r="HLI90" s="75"/>
      <c r="HLJ90" s="75"/>
      <c r="HLK90" s="75"/>
      <c r="HLL90" s="75"/>
      <c r="HLM90" s="75"/>
      <c r="HLN90" s="75"/>
      <c r="HLO90" s="75"/>
      <c r="HLP90" s="75"/>
      <c r="HLQ90" s="75"/>
      <c r="HLR90" s="75"/>
      <c r="HLS90" s="75"/>
      <c r="HLT90" s="75"/>
      <c r="HLU90" s="75"/>
      <c r="HLV90" s="75"/>
      <c r="HLW90" s="75"/>
      <c r="HLX90" s="75"/>
      <c r="HLY90" s="75"/>
      <c r="HLZ90" s="75"/>
      <c r="HMA90" s="75"/>
      <c r="HMB90" s="75"/>
      <c r="HMC90" s="75"/>
      <c r="HMD90" s="75"/>
      <c r="HME90" s="75"/>
      <c r="HMF90" s="75"/>
      <c r="HMG90" s="75"/>
      <c r="HMH90" s="75"/>
      <c r="HMI90" s="75"/>
      <c r="HMJ90" s="75"/>
      <c r="HMK90" s="75"/>
      <c r="HML90" s="75"/>
      <c r="HMM90" s="75"/>
      <c r="HMN90" s="75"/>
      <c r="HMO90" s="75"/>
      <c r="HMP90" s="75"/>
      <c r="HMQ90" s="75"/>
      <c r="HMR90" s="75"/>
      <c r="HMS90" s="75"/>
      <c r="HMT90" s="75"/>
      <c r="HMU90" s="75"/>
      <c r="HMV90" s="75"/>
      <c r="HMW90" s="75"/>
      <c r="HMX90" s="75"/>
      <c r="HMY90" s="75"/>
      <c r="HMZ90" s="75"/>
      <c r="HNA90" s="75"/>
      <c r="HNB90" s="75"/>
      <c r="HNC90" s="75"/>
      <c r="HND90" s="75"/>
      <c r="HNE90" s="75"/>
      <c r="HNF90" s="75"/>
      <c r="HNG90" s="75"/>
      <c r="HNH90" s="75"/>
      <c r="HNI90" s="75"/>
      <c r="HNJ90" s="75"/>
      <c r="HNK90" s="75"/>
      <c r="HNL90" s="75"/>
      <c r="HNM90" s="75"/>
      <c r="HNN90" s="75"/>
      <c r="HNO90" s="75"/>
      <c r="HNP90" s="75"/>
      <c r="HNQ90" s="75"/>
      <c r="HNR90" s="75"/>
      <c r="HNS90" s="75"/>
      <c r="HNT90" s="75"/>
      <c r="HNU90" s="75"/>
      <c r="HNV90" s="75"/>
      <c r="HNW90" s="75"/>
      <c r="HNX90" s="75"/>
      <c r="HNY90" s="75"/>
      <c r="HNZ90" s="75"/>
      <c r="HOA90" s="75"/>
      <c r="HOB90" s="75"/>
      <c r="HOC90" s="75"/>
      <c r="HOD90" s="75"/>
      <c r="HOE90" s="75"/>
      <c r="HOF90" s="75"/>
      <c r="HOG90" s="75"/>
      <c r="HOH90" s="75"/>
      <c r="HOI90" s="75"/>
      <c r="HOJ90" s="75"/>
      <c r="HOK90" s="75"/>
      <c r="HOL90" s="75"/>
      <c r="HOM90" s="75"/>
      <c r="HON90" s="75"/>
      <c r="HOO90" s="75"/>
      <c r="HOP90" s="75"/>
      <c r="HOQ90" s="75"/>
      <c r="HOR90" s="75"/>
      <c r="HOS90" s="75"/>
      <c r="HOT90" s="75"/>
      <c r="HOU90" s="75"/>
      <c r="HOV90" s="75"/>
      <c r="HOW90" s="75"/>
      <c r="HOX90" s="75"/>
      <c r="HOY90" s="75"/>
      <c r="HOZ90" s="75"/>
      <c r="HPA90" s="75"/>
      <c r="HPB90" s="75"/>
      <c r="HPC90" s="75"/>
      <c r="HPD90" s="75"/>
      <c r="HPE90" s="75"/>
      <c r="HPF90" s="75"/>
      <c r="HPG90" s="75"/>
      <c r="HPH90" s="75"/>
      <c r="HPI90" s="75"/>
      <c r="HPJ90" s="75"/>
      <c r="HPK90" s="75"/>
      <c r="HPL90" s="75"/>
      <c r="HPM90" s="75"/>
      <c r="HPN90" s="75"/>
      <c r="HPO90" s="75"/>
      <c r="HPP90" s="75"/>
      <c r="HPQ90" s="75"/>
      <c r="HPR90" s="75"/>
      <c r="HPS90" s="75"/>
      <c r="HPT90" s="75"/>
      <c r="HPU90" s="75"/>
      <c r="HPV90" s="75"/>
      <c r="HPW90" s="75"/>
      <c r="HPX90" s="75"/>
      <c r="HPY90" s="75"/>
      <c r="HPZ90" s="75"/>
      <c r="HQA90" s="75"/>
      <c r="HQB90" s="75"/>
      <c r="HQC90" s="75"/>
      <c r="HQD90" s="75"/>
      <c r="HQE90" s="75"/>
      <c r="HQF90" s="75"/>
      <c r="HQG90" s="75"/>
      <c r="HQH90" s="75"/>
      <c r="HQI90" s="75"/>
      <c r="HQJ90" s="75"/>
      <c r="HQK90" s="75"/>
      <c r="HQL90" s="75"/>
      <c r="HQM90" s="75"/>
      <c r="HQN90" s="75"/>
      <c r="HQO90" s="75"/>
      <c r="HQP90" s="75"/>
      <c r="HQQ90" s="75"/>
      <c r="HQR90" s="75"/>
      <c r="HQS90" s="75"/>
      <c r="HQT90" s="75"/>
      <c r="HQU90" s="75"/>
      <c r="HQV90" s="75"/>
      <c r="HQW90" s="75"/>
      <c r="HQX90" s="75"/>
      <c r="HQY90" s="75"/>
      <c r="HQZ90" s="75"/>
      <c r="HRA90" s="75"/>
      <c r="HRB90" s="75"/>
      <c r="HRC90" s="75"/>
      <c r="HRD90" s="75"/>
      <c r="HRE90" s="75"/>
      <c r="HRF90" s="75"/>
      <c r="HRG90" s="75"/>
      <c r="HRH90" s="75"/>
      <c r="HRI90" s="75"/>
      <c r="HRJ90" s="75"/>
      <c r="HRK90" s="75"/>
      <c r="HRL90" s="75"/>
      <c r="HRM90" s="75"/>
      <c r="HRN90" s="75"/>
      <c r="HRO90" s="75"/>
      <c r="HRP90" s="75"/>
      <c r="HRQ90" s="75"/>
      <c r="HRR90" s="75"/>
      <c r="HRS90" s="75"/>
      <c r="HRT90" s="75"/>
      <c r="HRU90" s="75"/>
      <c r="HRV90" s="75"/>
      <c r="HRW90" s="75"/>
      <c r="HRX90" s="75"/>
      <c r="HRY90" s="75"/>
      <c r="HRZ90" s="75"/>
      <c r="HSA90" s="75"/>
      <c r="HSB90" s="75"/>
      <c r="HSC90" s="75"/>
      <c r="HSD90" s="75"/>
      <c r="HSE90" s="75"/>
      <c r="HSF90" s="75"/>
      <c r="HSG90" s="75"/>
      <c r="HSH90" s="75"/>
      <c r="HSI90" s="75"/>
      <c r="HSJ90" s="75"/>
      <c r="HSK90" s="75"/>
      <c r="HSL90" s="75"/>
      <c r="HSM90" s="75"/>
      <c r="HSN90" s="75"/>
      <c r="HSO90" s="75"/>
      <c r="HSP90" s="75"/>
      <c r="HSQ90" s="75"/>
      <c r="HSR90" s="75"/>
      <c r="HSS90" s="75"/>
      <c r="HST90" s="75"/>
      <c r="HSU90" s="75"/>
      <c r="HSV90" s="75"/>
      <c r="HSW90" s="75"/>
      <c r="HSX90" s="75"/>
      <c r="HSY90" s="75"/>
      <c r="HSZ90" s="75"/>
      <c r="HTA90" s="75"/>
      <c r="HTB90" s="75"/>
      <c r="HTC90" s="75"/>
      <c r="HTD90" s="75"/>
      <c r="HTE90" s="75"/>
      <c r="HTF90" s="75"/>
      <c r="HTG90" s="75"/>
      <c r="HTH90" s="75"/>
      <c r="HTI90" s="75"/>
      <c r="HTJ90" s="75"/>
      <c r="HTK90" s="75"/>
      <c r="HTL90" s="75"/>
      <c r="HTM90" s="75"/>
      <c r="HTN90" s="75"/>
      <c r="HTO90" s="75"/>
      <c r="HTP90" s="75"/>
      <c r="HTQ90" s="75"/>
      <c r="HTR90" s="75"/>
      <c r="HTS90" s="75"/>
      <c r="HTT90" s="75"/>
      <c r="HTU90" s="75"/>
      <c r="HTV90" s="75"/>
      <c r="HTW90" s="75"/>
      <c r="HTX90" s="75"/>
      <c r="HTY90" s="75"/>
      <c r="HTZ90" s="75"/>
      <c r="HUA90" s="75"/>
      <c r="HUB90" s="75"/>
      <c r="HUC90" s="75"/>
      <c r="HUD90" s="75"/>
      <c r="HUE90" s="75"/>
      <c r="HUF90" s="75"/>
      <c r="HUG90" s="75"/>
      <c r="HUH90" s="75"/>
      <c r="HUI90" s="75"/>
      <c r="HUJ90" s="75"/>
      <c r="HUK90" s="75"/>
      <c r="HUL90" s="75"/>
      <c r="HUM90" s="75"/>
      <c r="HUN90" s="75"/>
      <c r="HUO90" s="75"/>
      <c r="HUP90" s="75"/>
      <c r="HUQ90" s="75"/>
      <c r="HUR90" s="75"/>
      <c r="HUS90" s="75"/>
      <c r="HUT90" s="75"/>
      <c r="HUU90" s="75"/>
      <c r="HUV90" s="75"/>
      <c r="HUW90" s="75"/>
      <c r="HUX90" s="75"/>
      <c r="HUY90" s="75"/>
      <c r="HUZ90" s="75"/>
      <c r="HVA90" s="75"/>
      <c r="HVB90" s="75"/>
      <c r="HVC90" s="75"/>
      <c r="HVD90" s="75"/>
      <c r="HVE90" s="75"/>
      <c r="HVF90" s="75"/>
      <c r="HVG90" s="75"/>
      <c r="HVH90" s="75"/>
      <c r="HVI90" s="75"/>
      <c r="HVJ90" s="75"/>
      <c r="HVK90" s="75"/>
      <c r="HVL90" s="75"/>
      <c r="HVM90" s="75"/>
      <c r="HVN90" s="75"/>
      <c r="HVO90" s="75"/>
      <c r="HVP90" s="75"/>
      <c r="HVQ90" s="75"/>
      <c r="HVR90" s="75"/>
      <c r="HVS90" s="75"/>
      <c r="HVT90" s="75"/>
      <c r="HVU90" s="75"/>
      <c r="HVV90" s="75"/>
      <c r="HVW90" s="75"/>
      <c r="HVX90" s="75"/>
      <c r="HVY90" s="75"/>
      <c r="HVZ90" s="75"/>
      <c r="HWA90" s="75"/>
      <c r="HWB90" s="75"/>
      <c r="HWC90" s="75"/>
      <c r="HWD90" s="75"/>
      <c r="HWE90" s="75"/>
      <c r="HWF90" s="75"/>
      <c r="HWG90" s="75"/>
      <c r="HWH90" s="75"/>
      <c r="HWI90" s="75"/>
      <c r="HWJ90" s="75"/>
      <c r="HWK90" s="75"/>
      <c r="HWL90" s="75"/>
      <c r="HWM90" s="75"/>
      <c r="HWN90" s="75"/>
      <c r="HWO90" s="75"/>
      <c r="HWP90" s="75"/>
      <c r="HWQ90" s="75"/>
      <c r="HWR90" s="75"/>
      <c r="HWS90" s="75"/>
      <c r="HWT90" s="75"/>
      <c r="HWU90" s="75"/>
      <c r="HWV90" s="75"/>
      <c r="HWW90" s="75"/>
      <c r="HWX90" s="75"/>
      <c r="HWY90" s="75"/>
      <c r="HWZ90" s="75"/>
      <c r="HXA90" s="75"/>
      <c r="HXB90" s="75"/>
      <c r="HXC90" s="75"/>
      <c r="HXD90" s="75"/>
      <c r="HXE90" s="75"/>
      <c r="HXF90" s="75"/>
      <c r="HXG90" s="75"/>
      <c r="HXH90" s="75"/>
      <c r="HXI90" s="75"/>
      <c r="HXJ90" s="75"/>
      <c r="HXK90" s="75"/>
      <c r="HXL90" s="75"/>
      <c r="HXM90" s="75"/>
      <c r="HXN90" s="75"/>
      <c r="HXO90" s="75"/>
      <c r="HXP90" s="75"/>
      <c r="HXQ90" s="75"/>
      <c r="HXR90" s="75"/>
      <c r="HXS90" s="75"/>
      <c r="HXT90" s="75"/>
      <c r="HXU90" s="75"/>
      <c r="HXV90" s="75"/>
      <c r="HXW90" s="75"/>
      <c r="HXX90" s="75"/>
      <c r="HXY90" s="75"/>
      <c r="HXZ90" s="75"/>
      <c r="HYA90" s="75"/>
      <c r="HYB90" s="75"/>
      <c r="HYC90" s="75"/>
      <c r="HYD90" s="75"/>
      <c r="HYE90" s="75"/>
      <c r="HYF90" s="75"/>
      <c r="HYG90" s="75"/>
      <c r="HYH90" s="75"/>
      <c r="HYI90" s="75"/>
      <c r="HYJ90" s="75"/>
      <c r="HYK90" s="75"/>
      <c r="HYL90" s="75"/>
      <c r="HYM90" s="75"/>
      <c r="HYN90" s="75"/>
      <c r="HYO90" s="75"/>
      <c r="HYP90" s="75"/>
      <c r="HYQ90" s="75"/>
      <c r="HYR90" s="75"/>
      <c r="HYS90" s="75"/>
      <c r="HYT90" s="75"/>
      <c r="HYU90" s="75"/>
      <c r="HYV90" s="75"/>
      <c r="HYW90" s="75"/>
      <c r="HYX90" s="75"/>
      <c r="HYY90" s="75"/>
      <c r="HYZ90" s="75"/>
      <c r="HZA90" s="75"/>
      <c r="HZB90" s="75"/>
      <c r="HZC90" s="75"/>
      <c r="HZD90" s="75"/>
      <c r="HZE90" s="75"/>
      <c r="HZF90" s="75"/>
      <c r="HZG90" s="75"/>
      <c r="HZH90" s="75"/>
      <c r="HZI90" s="75"/>
      <c r="HZJ90" s="75"/>
      <c r="HZK90" s="75"/>
      <c r="HZL90" s="75"/>
      <c r="HZM90" s="75"/>
      <c r="HZN90" s="75"/>
      <c r="HZO90" s="75"/>
      <c r="HZP90" s="75"/>
      <c r="HZQ90" s="75"/>
      <c r="HZR90" s="75"/>
      <c r="HZS90" s="75"/>
      <c r="HZT90" s="75"/>
      <c r="HZU90" s="75"/>
      <c r="HZV90" s="75"/>
      <c r="HZW90" s="75"/>
      <c r="HZX90" s="75"/>
      <c r="HZY90" s="75"/>
      <c r="HZZ90" s="75"/>
      <c r="IAA90" s="75"/>
      <c r="IAB90" s="75"/>
      <c r="IAC90" s="75"/>
      <c r="IAD90" s="75"/>
      <c r="IAE90" s="75"/>
      <c r="IAF90" s="75"/>
      <c r="IAG90" s="75"/>
      <c r="IAH90" s="75"/>
      <c r="IAI90" s="75"/>
      <c r="IAJ90" s="75"/>
      <c r="IAK90" s="75"/>
      <c r="IAL90" s="75"/>
      <c r="IAM90" s="75"/>
      <c r="IAN90" s="75"/>
      <c r="IAO90" s="75"/>
      <c r="IAP90" s="75"/>
      <c r="IAQ90" s="75"/>
      <c r="IAR90" s="75"/>
      <c r="IAS90" s="75"/>
      <c r="IAT90" s="75"/>
      <c r="IAU90" s="75"/>
      <c r="IAV90" s="75"/>
      <c r="IAW90" s="75"/>
      <c r="IAX90" s="75"/>
      <c r="IAY90" s="75"/>
      <c r="IAZ90" s="75"/>
      <c r="IBA90" s="75"/>
      <c r="IBB90" s="75"/>
      <c r="IBC90" s="75"/>
      <c r="IBD90" s="75"/>
      <c r="IBE90" s="75"/>
      <c r="IBF90" s="75"/>
      <c r="IBG90" s="75"/>
      <c r="IBH90" s="75"/>
      <c r="IBI90" s="75"/>
      <c r="IBJ90" s="75"/>
      <c r="IBK90" s="75"/>
      <c r="IBL90" s="75"/>
      <c r="IBM90" s="75"/>
      <c r="IBN90" s="75"/>
      <c r="IBO90" s="75"/>
      <c r="IBP90" s="75"/>
      <c r="IBQ90" s="75"/>
      <c r="IBR90" s="75"/>
      <c r="IBS90" s="75"/>
      <c r="IBT90" s="75"/>
      <c r="IBU90" s="75"/>
      <c r="IBV90" s="75"/>
      <c r="IBW90" s="75"/>
      <c r="IBX90" s="75"/>
      <c r="IBY90" s="75"/>
      <c r="IBZ90" s="75"/>
      <c r="ICA90" s="75"/>
      <c r="ICB90" s="75"/>
      <c r="ICC90" s="75"/>
      <c r="ICD90" s="75"/>
      <c r="ICE90" s="75"/>
      <c r="ICF90" s="75"/>
      <c r="ICG90" s="75"/>
      <c r="ICH90" s="75"/>
      <c r="ICI90" s="75"/>
      <c r="ICJ90" s="75"/>
      <c r="ICK90" s="75"/>
      <c r="ICL90" s="75"/>
      <c r="ICM90" s="75"/>
      <c r="ICN90" s="75"/>
      <c r="ICO90" s="75"/>
      <c r="ICP90" s="75"/>
      <c r="ICQ90" s="75"/>
      <c r="ICR90" s="75"/>
      <c r="ICS90" s="75"/>
      <c r="ICT90" s="75"/>
      <c r="ICU90" s="75"/>
      <c r="ICV90" s="75"/>
      <c r="ICW90" s="75"/>
      <c r="ICX90" s="75"/>
      <c r="ICY90" s="75"/>
      <c r="ICZ90" s="75"/>
      <c r="IDA90" s="75"/>
      <c r="IDB90" s="75"/>
      <c r="IDC90" s="75"/>
      <c r="IDD90" s="75"/>
      <c r="IDE90" s="75"/>
      <c r="IDF90" s="75"/>
      <c r="IDG90" s="75"/>
      <c r="IDH90" s="75"/>
      <c r="IDI90" s="75"/>
      <c r="IDJ90" s="75"/>
      <c r="IDK90" s="75"/>
      <c r="IDL90" s="75"/>
      <c r="IDM90" s="75"/>
      <c r="IDN90" s="75"/>
      <c r="IDO90" s="75"/>
      <c r="IDP90" s="75"/>
      <c r="IDQ90" s="75"/>
      <c r="IDR90" s="75"/>
      <c r="IDS90" s="75"/>
      <c r="IDT90" s="75"/>
      <c r="IDU90" s="75"/>
      <c r="IDV90" s="75"/>
      <c r="IDW90" s="75"/>
      <c r="IDX90" s="75"/>
      <c r="IDY90" s="75"/>
      <c r="IDZ90" s="75"/>
      <c r="IEA90" s="75"/>
      <c r="IEB90" s="75"/>
      <c r="IEC90" s="75"/>
      <c r="IED90" s="75"/>
      <c r="IEE90" s="75"/>
      <c r="IEF90" s="75"/>
      <c r="IEG90" s="75"/>
      <c r="IEH90" s="75"/>
      <c r="IEI90" s="75"/>
      <c r="IEJ90" s="75"/>
      <c r="IEK90" s="75"/>
      <c r="IEL90" s="75"/>
      <c r="IEM90" s="75"/>
      <c r="IEN90" s="75"/>
      <c r="IEO90" s="75"/>
      <c r="IEP90" s="75"/>
      <c r="IEQ90" s="75"/>
      <c r="IER90" s="75"/>
      <c r="IES90" s="75"/>
      <c r="IET90" s="75"/>
      <c r="IEU90" s="75"/>
      <c r="IEV90" s="75"/>
      <c r="IEW90" s="75"/>
      <c r="IEX90" s="75"/>
      <c r="IEY90" s="75"/>
      <c r="IEZ90" s="75"/>
      <c r="IFA90" s="75"/>
      <c r="IFB90" s="75"/>
      <c r="IFC90" s="75"/>
      <c r="IFD90" s="75"/>
      <c r="IFE90" s="75"/>
      <c r="IFF90" s="75"/>
      <c r="IFG90" s="75"/>
      <c r="IFH90" s="75"/>
      <c r="IFI90" s="75"/>
      <c r="IFJ90" s="75"/>
      <c r="IFK90" s="75"/>
      <c r="IFL90" s="75"/>
      <c r="IFM90" s="75"/>
      <c r="IFN90" s="75"/>
      <c r="IFO90" s="75"/>
      <c r="IFP90" s="75"/>
      <c r="IFQ90" s="75"/>
      <c r="IFR90" s="75"/>
      <c r="IFS90" s="75"/>
      <c r="IFT90" s="75"/>
      <c r="IFU90" s="75"/>
      <c r="IFV90" s="75"/>
      <c r="IFW90" s="75"/>
      <c r="IFX90" s="75"/>
      <c r="IFY90" s="75"/>
      <c r="IFZ90" s="75"/>
      <c r="IGA90" s="75"/>
      <c r="IGB90" s="75"/>
      <c r="IGC90" s="75"/>
      <c r="IGD90" s="75"/>
      <c r="IGE90" s="75"/>
      <c r="IGF90" s="75"/>
      <c r="IGG90" s="75"/>
      <c r="IGH90" s="75"/>
      <c r="IGI90" s="75"/>
      <c r="IGJ90" s="75"/>
      <c r="IGK90" s="75"/>
      <c r="IGL90" s="75"/>
      <c r="IGM90" s="75"/>
      <c r="IGN90" s="75"/>
      <c r="IGO90" s="75"/>
      <c r="IGP90" s="75"/>
      <c r="IGQ90" s="75"/>
      <c r="IGR90" s="75"/>
      <c r="IGS90" s="75"/>
      <c r="IGT90" s="75"/>
      <c r="IGU90" s="75"/>
      <c r="IGV90" s="75"/>
      <c r="IGW90" s="75"/>
      <c r="IGX90" s="75"/>
      <c r="IGY90" s="75"/>
      <c r="IGZ90" s="75"/>
      <c r="IHA90" s="75"/>
      <c r="IHB90" s="75"/>
      <c r="IHC90" s="75"/>
      <c r="IHD90" s="75"/>
      <c r="IHE90" s="75"/>
      <c r="IHF90" s="75"/>
      <c r="IHG90" s="75"/>
      <c r="IHH90" s="75"/>
      <c r="IHI90" s="75"/>
      <c r="IHJ90" s="75"/>
      <c r="IHK90" s="75"/>
      <c r="IHL90" s="75"/>
      <c r="IHM90" s="75"/>
      <c r="IHN90" s="75"/>
      <c r="IHO90" s="75"/>
      <c r="IHP90" s="75"/>
      <c r="IHQ90" s="75"/>
      <c r="IHR90" s="75"/>
      <c r="IHS90" s="75"/>
      <c r="IHT90" s="75"/>
      <c r="IHU90" s="75"/>
      <c r="IHV90" s="75"/>
      <c r="IHW90" s="75"/>
      <c r="IHX90" s="75"/>
      <c r="IHY90" s="75"/>
      <c r="IHZ90" s="75"/>
      <c r="IIA90" s="75"/>
      <c r="IIB90" s="75"/>
      <c r="IIC90" s="75"/>
      <c r="IID90" s="75"/>
      <c r="IIE90" s="75"/>
      <c r="IIF90" s="75"/>
      <c r="IIG90" s="75"/>
      <c r="IIH90" s="75"/>
      <c r="III90" s="75"/>
      <c r="IIJ90" s="75"/>
      <c r="IIK90" s="75"/>
      <c r="IIL90" s="75"/>
      <c r="IIM90" s="75"/>
      <c r="IIN90" s="75"/>
      <c r="IIO90" s="75"/>
      <c r="IIP90" s="75"/>
      <c r="IIQ90" s="75"/>
      <c r="IIR90" s="75"/>
      <c r="IIS90" s="75"/>
      <c r="IIT90" s="75"/>
      <c r="IIU90" s="75"/>
      <c r="IIV90" s="75"/>
      <c r="IIW90" s="75"/>
      <c r="IIX90" s="75"/>
      <c r="IIY90" s="75"/>
      <c r="IIZ90" s="75"/>
      <c r="IJA90" s="75"/>
      <c r="IJB90" s="75"/>
      <c r="IJC90" s="75"/>
      <c r="IJD90" s="75"/>
      <c r="IJE90" s="75"/>
      <c r="IJF90" s="75"/>
      <c r="IJG90" s="75"/>
      <c r="IJH90" s="75"/>
      <c r="IJI90" s="75"/>
      <c r="IJJ90" s="75"/>
      <c r="IJK90" s="75"/>
      <c r="IJL90" s="75"/>
      <c r="IJM90" s="75"/>
      <c r="IJN90" s="75"/>
      <c r="IJO90" s="75"/>
      <c r="IJP90" s="75"/>
      <c r="IJQ90" s="75"/>
      <c r="IJR90" s="75"/>
      <c r="IJS90" s="75"/>
      <c r="IJT90" s="75"/>
      <c r="IJU90" s="75"/>
      <c r="IJV90" s="75"/>
      <c r="IJW90" s="75"/>
      <c r="IJX90" s="75"/>
      <c r="IJY90" s="75"/>
      <c r="IJZ90" s="75"/>
      <c r="IKA90" s="75"/>
      <c r="IKB90" s="75"/>
      <c r="IKC90" s="75"/>
      <c r="IKD90" s="75"/>
      <c r="IKE90" s="75"/>
      <c r="IKF90" s="75"/>
      <c r="IKG90" s="75"/>
      <c r="IKH90" s="75"/>
      <c r="IKI90" s="75"/>
      <c r="IKJ90" s="75"/>
      <c r="IKK90" s="75"/>
      <c r="IKL90" s="75"/>
      <c r="IKM90" s="75"/>
      <c r="IKN90" s="75"/>
      <c r="IKO90" s="75"/>
      <c r="IKP90" s="75"/>
      <c r="IKQ90" s="75"/>
      <c r="IKR90" s="75"/>
      <c r="IKS90" s="75"/>
      <c r="IKT90" s="75"/>
      <c r="IKU90" s="75"/>
      <c r="IKV90" s="75"/>
      <c r="IKW90" s="75"/>
      <c r="IKX90" s="75"/>
      <c r="IKY90" s="75"/>
      <c r="IKZ90" s="75"/>
      <c r="ILA90" s="75"/>
      <c r="ILB90" s="75"/>
      <c r="ILC90" s="75"/>
      <c r="ILD90" s="75"/>
      <c r="ILE90" s="75"/>
      <c r="ILF90" s="75"/>
      <c r="ILG90" s="75"/>
      <c r="ILH90" s="75"/>
      <c r="ILI90" s="75"/>
      <c r="ILJ90" s="75"/>
      <c r="ILK90" s="75"/>
      <c r="ILL90" s="75"/>
      <c r="ILM90" s="75"/>
      <c r="ILN90" s="75"/>
      <c r="ILO90" s="75"/>
      <c r="ILP90" s="75"/>
      <c r="ILQ90" s="75"/>
      <c r="ILR90" s="75"/>
      <c r="ILS90" s="75"/>
      <c r="ILT90" s="75"/>
      <c r="ILU90" s="75"/>
      <c r="ILV90" s="75"/>
      <c r="ILW90" s="75"/>
      <c r="ILX90" s="75"/>
      <c r="ILY90" s="75"/>
      <c r="ILZ90" s="75"/>
      <c r="IMA90" s="75"/>
      <c r="IMB90" s="75"/>
      <c r="IMC90" s="75"/>
      <c r="IMD90" s="75"/>
      <c r="IME90" s="75"/>
      <c r="IMF90" s="75"/>
      <c r="IMG90" s="75"/>
      <c r="IMH90" s="75"/>
      <c r="IMI90" s="75"/>
      <c r="IMJ90" s="75"/>
      <c r="IMK90" s="75"/>
      <c r="IML90" s="75"/>
      <c r="IMM90" s="75"/>
      <c r="IMN90" s="75"/>
      <c r="IMO90" s="75"/>
      <c r="IMP90" s="75"/>
      <c r="IMQ90" s="75"/>
      <c r="IMR90" s="75"/>
      <c r="IMS90" s="75"/>
      <c r="IMT90" s="75"/>
      <c r="IMU90" s="75"/>
      <c r="IMV90" s="75"/>
      <c r="IMW90" s="75"/>
      <c r="IMX90" s="75"/>
      <c r="IMY90" s="75"/>
      <c r="IMZ90" s="75"/>
      <c r="INA90" s="75"/>
      <c r="INB90" s="75"/>
      <c r="INC90" s="75"/>
      <c r="IND90" s="75"/>
      <c r="INE90" s="75"/>
      <c r="INF90" s="75"/>
      <c r="ING90" s="75"/>
      <c r="INH90" s="75"/>
      <c r="INI90" s="75"/>
      <c r="INJ90" s="75"/>
      <c r="INK90" s="75"/>
      <c r="INL90" s="75"/>
      <c r="INM90" s="75"/>
      <c r="INN90" s="75"/>
      <c r="INO90" s="75"/>
      <c r="INP90" s="75"/>
      <c r="INQ90" s="75"/>
      <c r="INR90" s="75"/>
      <c r="INS90" s="75"/>
      <c r="INT90" s="75"/>
      <c r="INU90" s="75"/>
      <c r="INV90" s="75"/>
      <c r="INW90" s="75"/>
      <c r="INX90" s="75"/>
      <c r="INY90" s="75"/>
      <c r="INZ90" s="75"/>
      <c r="IOA90" s="75"/>
      <c r="IOB90" s="75"/>
      <c r="IOC90" s="75"/>
      <c r="IOD90" s="75"/>
      <c r="IOE90" s="75"/>
      <c r="IOF90" s="75"/>
      <c r="IOG90" s="75"/>
      <c r="IOH90" s="75"/>
      <c r="IOI90" s="75"/>
      <c r="IOJ90" s="75"/>
      <c r="IOK90" s="75"/>
      <c r="IOL90" s="75"/>
      <c r="IOM90" s="75"/>
      <c r="ION90" s="75"/>
      <c r="IOO90" s="75"/>
      <c r="IOP90" s="75"/>
      <c r="IOQ90" s="75"/>
      <c r="IOR90" s="75"/>
      <c r="IOS90" s="75"/>
      <c r="IOT90" s="75"/>
      <c r="IOU90" s="75"/>
      <c r="IOV90" s="75"/>
      <c r="IOW90" s="75"/>
      <c r="IOX90" s="75"/>
      <c r="IOY90" s="75"/>
      <c r="IOZ90" s="75"/>
      <c r="IPA90" s="75"/>
      <c r="IPB90" s="75"/>
      <c r="IPC90" s="75"/>
      <c r="IPD90" s="75"/>
      <c r="IPE90" s="75"/>
      <c r="IPF90" s="75"/>
      <c r="IPG90" s="75"/>
      <c r="IPH90" s="75"/>
      <c r="IPI90" s="75"/>
      <c r="IPJ90" s="75"/>
      <c r="IPK90" s="75"/>
      <c r="IPL90" s="75"/>
      <c r="IPM90" s="75"/>
      <c r="IPN90" s="75"/>
      <c r="IPO90" s="75"/>
      <c r="IPP90" s="75"/>
      <c r="IPQ90" s="75"/>
      <c r="IPR90" s="75"/>
      <c r="IPS90" s="75"/>
      <c r="IPT90" s="75"/>
      <c r="IPU90" s="75"/>
      <c r="IPV90" s="75"/>
      <c r="IPW90" s="75"/>
      <c r="IPX90" s="75"/>
      <c r="IPY90" s="75"/>
      <c r="IPZ90" s="75"/>
      <c r="IQA90" s="75"/>
      <c r="IQB90" s="75"/>
      <c r="IQC90" s="75"/>
      <c r="IQD90" s="75"/>
      <c r="IQE90" s="75"/>
      <c r="IQF90" s="75"/>
      <c r="IQG90" s="75"/>
      <c r="IQH90" s="75"/>
      <c r="IQI90" s="75"/>
      <c r="IQJ90" s="75"/>
      <c r="IQK90" s="75"/>
      <c r="IQL90" s="75"/>
      <c r="IQM90" s="75"/>
      <c r="IQN90" s="75"/>
      <c r="IQO90" s="75"/>
      <c r="IQP90" s="75"/>
      <c r="IQQ90" s="75"/>
      <c r="IQR90" s="75"/>
      <c r="IQS90" s="75"/>
      <c r="IQT90" s="75"/>
      <c r="IQU90" s="75"/>
      <c r="IQV90" s="75"/>
      <c r="IQW90" s="75"/>
      <c r="IQX90" s="75"/>
      <c r="IQY90" s="75"/>
      <c r="IQZ90" s="75"/>
      <c r="IRA90" s="75"/>
      <c r="IRB90" s="75"/>
      <c r="IRC90" s="75"/>
      <c r="IRD90" s="75"/>
      <c r="IRE90" s="75"/>
      <c r="IRF90" s="75"/>
      <c r="IRG90" s="75"/>
      <c r="IRH90" s="75"/>
      <c r="IRI90" s="75"/>
      <c r="IRJ90" s="75"/>
      <c r="IRK90" s="75"/>
      <c r="IRL90" s="75"/>
      <c r="IRM90" s="75"/>
      <c r="IRN90" s="75"/>
      <c r="IRO90" s="75"/>
      <c r="IRP90" s="75"/>
      <c r="IRQ90" s="75"/>
      <c r="IRR90" s="75"/>
      <c r="IRS90" s="75"/>
      <c r="IRT90" s="75"/>
      <c r="IRU90" s="75"/>
      <c r="IRV90" s="75"/>
      <c r="IRW90" s="75"/>
      <c r="IRX90" s="75"/>
      <c r="IRY90" s="75"/>
      <c r="IRZ90" s="75"/>
      <c r="ISA90" s="75"/>
      <c r="ISB90" s="75"/>
      <c r="ISC90" s="75"/>
      <c r="ISD90" s="75"/>
      <c r="ISE90" s="75"/>
      <c r="ISF90" s="75"/>
      <c r="ISG90" s="75"/>
      <c r="ISH90" s="75"/>
      <c r="ISI90" s="75"/>
      <c r="ISJ90" s="75"/>
      <c r="ISK90" s="75"/>
      <c r="ISL90" s="75"/>
      <c r="ISM90" s="75"/>
      <c r="ISN90" s="75"/>
      <c r="ISO90" s="75"/>
      <c r="ISP90" s="75"/>
      <c r="ISQ90" s="75"/>
      <c r="ISR90" s="75"/>
      <c r="ISS90" s="75"/>
      <c r="IST90" s="75"/>
      <c r="ISU90" s="75"/>
      <c r="ISV90" s="75"/>
      <c r="ISW90" s="75"/>
      <c r="ISX90" s="75"/>
      <c r="ISY90" s="75"/>
      <c r="ISZ90" s="75"/>
      <c r="ITA90" s="75"/>
      <c r="ITB90" s="75"/>
      <c r="ITC90" s="75"/>
      <c r="ITD90" s="75"/>
      <c r="ITE90" s="75"/>
      <c r="ITF90" s="75"/>
      <c r="ITG90" s="75"/>
      <c r="ITH90" s="75"/>
      <c r="ITI90" s="75"/>
      <c r="ITJ90" s="75"/>
      <c r="ITK90" s="75"/>
      <c r="ITL90" s="75"/>
      <c r="ITM90" s="75"/>
      <c r="ITN90" s="75"/>
      <c r="ITO90" s="75"/>
      <c r="ITP90" s="75"/>
      <c r="ITQ90" s="75"/>
      <c r="ITR90" s="75"/>
      <c r="ITS90" s="75"/>
      <c r="ITT90" s="75"/>
      <c r="ITU90" s="75"/>
      <c r="ITV90" s="75"/>
      <c r="ITW90" s="75"/>
      <c r="ITX90" s="75"/>
      <c r="ITY90" s="75"/>
      <c r="ITZ90" s="75"/>
      <c r="IUA90" s="75"/>
      <c r="IUB90" s="75"/>
      <c r="IUC90" s="75"/>
      <c r="IUD90" s="75"/>
      <c r="IUE90" s="75"/>
      <c r="IUF90" s="75"/>
      <c r="IUG90" s="75"/>
      <c r="IUH90" s="75"/>
      <c r="IUI90" s="75"/>
      <c r="IUJ90" s="75"/>
      <c r="IUK90" s="75"/>
      <c r="IUL90" s="75"/>
      <c r="IUM90" s="75"/>
      <c r="IUN90" s="75"/>
      <c r="IUO90" s="75"/>
      <c r="IUP90" s="75"/>
      <c r="IUQ90" s="75"/>
      <c r="IUR90" s="75"/>
      <c r="IUS90" s="75"/>
      <c r="IUT90" s="75"/>
      <c r="IUU90" s="75"/>
      <c r="IUV90" s="75"/>
      <c r="IUW90" s="75"/>
      <c r="IUX90" s="75"/>
      <c r="IUY90" s="75"/>
      <c r="IUZ90" s="75"/>
      <c r="IVA90" s="75"/>
      <c r="IVB90" s="75"/>
      <c r="IVC90" s="75"/>
      <c r="IVD90" s="75"/>
      <c r="IVE90" s="75"/>
      <c r="IVF90" s="75"/>
      <c r="IVG90" s="75"/>
      <c r="IVH90" s="75"/>
      <c r="IVI90" s="75"/>
      <c r="IVJ90" s="75"/>
      <c r="IVK90" s="75"/>
      <c r="IVL90" s="75"/>
      <c r="IVM90" s="75"/>
      <c r="IVN90" s="75"/>
      <c r="IVO90" s="75"/>
      <c r="IVP90" s="75"/>
      <c r="IVQ90" s="75"/>
      <c r="IVR90" s="75"/>
      <c r="IVS90" s="75"/>
      <c r="IVT90" s="75"/>
      <c r="IVU90" s="75"/>
      <c r="IVV90" s="75"/>
      <c r="IVW90" s="75"/>
      <c r="IVX90" s="75"/>
      <c r="IVY90" s="75"/>
      <c r="IVZ90" s="75"/>
      <c r="IWA90" s="75"/>
      <c r="IWB90" s="75"/>
      <c r="IWC90" s="75"/>
      <c r="IWD90" s="75"/>
      <c r="IWE90" s="75"/>
      <c r="IWF90" s="75"/>
      <c r="IWG90" s="75"/>
      <c r="IWH90" s="75"/>
      <c r="IWI90" s="75"/>
      <c r="IWJ90" s="75"/>
      <c r="IWK90" s="75"/>
      <c r="IWL90" s="75"/>
      <c r="IWM90" s="75"/>
      <c r="IWN90" s="75"/>
      <c r="IWO90" s="75"/>
      <c r="IWP90" s="75"/>
      <c r="IWQ90" s="75"/>
      <c r="IWR90" s="75"/>
      <c r="IWS90" s="75"/>
      <c r="IWT90" s="75"/>
      <c r="IWU90" s="75"/>
      <c r="IWV90" s="75"/>
      <c r="IWW90" s="75"/>
      <c r="IWX90" s="75"/>
      <c r="IWY90" s="75"/>
      <c r="IWZ90" s="75"/>
      <c r="IXA90" s="75"/>
      <c r="IXB90" s="75"/>
      <c r="IXC90" s="75"/>
      <c r="IXD90" s="75"/>
      <c r="IXE90" s="75"/>
      <c r="IXF90" s="75"/>
      <c r="IXG90" s="75"/>
      <c r="IXH90" s="75"/>
      <c r="IXI90" s="75"/>
      <c r="IXJ90" s="75"/>
      <c r="IXK90" s="75"/>
      <c r="IXL90" s="75"/>
      <c r="IXM90" s="75"/>
      <c r="IXN90" s="75"/>
      <c r="IXO90" s="75"/>
      <c r="IXP90" s="75"/>
      <c r="IXQ90" s="75"/>
      <c r="IXR90" s="75"/>
      <c r="IXS90" s="75"/>
      <c r="IXT90" s="75"/>
      <c r="IXU90" s="75"/>
      <c r="IXV90" s="75"/>
      <c r="IXW90" s="75"/>
      <c r="IXX90" s="75"/>
      <c r="IXY90" s="75"/>
      <c r="IXZ90" s="75"/>
      <c r="IYA90" s="75"/>
      <c r="IYB90" s="75"/>
      <c r="IYC90" s="75"/>
      <c r="IYD90" s="75"/>
      <c r="IYE90" s="75"/>
      <c r="IYF90" s="75"/>
      <c r="IYG90" s="75"/>
      <c r="IYH90" s="75"/>
      <c r="IYI90" s="75"/>
      <c r="IYJ90" s="75"/>
      <c r="IYK90" s="75"/>
      <c r="IYL90" s="75"/>
      <c r="IYM90" s="75"/>
      <c r="IYN90" s="75"/>
      <c r="IYO90" s="75"/>
      <c r="IYP90" s="75"/>
      <c r="IYQ90" s="75"/>
      <c r="IYR90" s="75"/>
      <c r="IYS90" s="75"/>
      <c r="IYT90" s="75"/>
      <c r="IYU90" s="75"/>
      <c r="IYV90" s="75"/>
      <c r="IYW90" s="75"/>
      <c r="IYX90" s="75"/>
      <c r="IYY90" s="75"/>
      <c r="IYZ90" s="75"/>
      <c r="IZA90" s="75"/>
      <c r="IZB90" s="75"/>
      <c r="IZC90" s="75"/>
      <c r="IZD90" s="75"/>
      <c r="IZE90" s="75"/>
      <c r="IZF90" s="75"/>
      <c r="IZG90" s="75"/>
      <c r="IZH90" s="75"/>
      <c r="IZI90" s="75"/>
      <c r="IZJ90" s="75"/>
      <c r="IZK90" s="75"/>
      <c r="IZL90" s="75"/>
      <c r="IZM90" s="75"/>
      <c r="IZN90" s="75"/>
      <c r="IZO90" s="75"/>
      <c r="IZP90" s="75"/>
      <c r="IZQ90" s="75"/>
      <c r="IZR90" s="75"/>
      <c r="IZS90" s="75"/>
      <c r="IZT90" s="75"/>
      <c r="IZU90" s="75"/>
      <c r="IZV90" s="75"/>
      <c r="IZW90" s="75"/>
      <c r="IZX90" s="75"/>
      <c r="IZY90" s="75"/>
      <c r="IZZ90" s="75"/>
      <c r="JAA90" s="75"/>
      <c r="JAB90" s="75"/>
      <c r="JAC90" s="75"/>
      <c r="JAD90" s="75"/>
      <c r="JAE90" s="75"/>
      <c r="JAF90" s="75"/>
      <c r="JAG90" s="75"/>
      <c r="JAH90" s="75"/>
      <c r="JAI90" s="75"/>
      <c r="JAJ90" s="75"/>
      <c r="JAK90" s="75"/>
      <c r="JAL90" s="75"/>
      <c r="JAM90" s="75"/>
      <c r="JAN90" s="75"/>
      <c r="JAO90" s="75"/>
      <c r="JAP90" s="75"/>
      <c r="JAQ90" s="75"/>
      <c r="JAR90" s="75"/>
      <c r="JAS90" s="75"/>
      <c r="JAT90" s="75"/>
      <c r="JAU90" s="75"/>
      <c r="JAV90" s="75"/>
      <c r="JAW90" s="75"/>
      <c r="JAX90" s="75"/>
      <c r="JAY90" s="75"/>
      <c r="JAZ90" s="75"/>
      <c r="JBA90" s="75"/>
      <c r="JBB90" s="75"/>
      <c r="JBC90" s="75"/>
      <c r="JBD90" s="75"/>
      <c r="JBE90" s="75"/>
      <c r="JBF90" s="75"/>
      <c r="JBG90" s="75"/>
      <c r="JBH90" s="75"/>
      <c r="JBI90" s="75"/>
      <c r="JBJ90" s="75"/>
      <c r="JBK90" s="75"/>
      <c r="JBL90" s="75"/>
      <c r="JBM90" s="75"/>
      <c r="JBN90" s="75"/>
      <c r="JBO90" s="75"/>
      <c r="JBP90" s="75"/>
      <c r="JBQ90" s="75"/>
      <c r="JBR90" s="75"/>
      <c r="JBS90" s="75"/>
      <c r="JBT90" s="75"/>
      <c r="JBU90" s="75"/>
      <c r="JBV90" s="75"/>
      <c r="JBW90" s="75"/>
      <c r="JBX90" s="75"/>
      <c r="JBY90" s="75"/>
      <c r="JBZ90" s="75"/>
      <c r="JCA90" s="75"/>
      <c r="JCB90" s="75"/>
      <c r="JCC90" s="75"/>
      <c r="JCD90" s="75"/>
      <c r="JCE90" s="75"/>
      <c r="JCF90" s="75"/>
      <c r="JCG90" s="75"/>
      <c r="JCH90" s="75"/>
      <c r="JCI90" s="75"/>
      <c r="JCJ90" s="75"/>
      <c r="JCK90" s="75"/>
      <c r="JCL90" s="75"/>
      <c r="JCM90" s="75"/>
      <c r="JCN90" s="75"/>
      <c r="JCO90" s="75"/>
      <c r="JCP90" s="75"/>
      <c r="JCQ90" s="75"/>
      <c r="JCR90" s="75"/>
      <c r="JCS90" s="75"/>
      <c r="JCT90" s="75"/>
      <c r="JCU90" s="75"/>
      <c r="JCV90" s="75"/>
      <c r="JCW90" s="75"/>
      <c r="JCX90" s="75"/>
      <c r="JCY90" s="75"/>
      <c r="JCZ90" s="75"/>
      <c r="JDA90" s="75"/>
      <c r="JDB90" s="75"/>
      <c r="JDC90" s="75"/>
      <c r="JDD90" s="75"/>
      <c r="JDE90" s="75"/>
      <c r="JDF90" s="75"/>
      <c r="JDG90" s="75"/>
      <c r="JDH90" s="75"/>
      <c r="JDI90" s="75"/>
      <c r="JDJ90" s="75"/>
      <c r="JDK90" s="75"/>
      <c r="JDL90" s="75"/>
      <c r="JDM90" s="75"/>
      <c r="JDN90" s="75"/>
      <c r="JDO90" s="75"/>
      <c r="JDP90" s="75"/>
      <c r="JDQ90" s="75"/>
      <c r="JDR90" s="75"/>
      <c r="JDS90" s="75"/>
      <c r="JDT90" s="75"/>
      <c r="JDU90" s="75"/>
      <c r="JDV90" s="75"/>
      <c r="JDW90" s="75"/>
      <c r="JDX90" s="75"/>
      <c r="JDY90" s="75"/>
      <c r="JDZ90" s="75"/>
      <c r="JEA90" s="75"/>
      <c r="JEB90" s="75"/>
      <c r="JEC90" s="75"/>
      <c r="JED90" s="75"/>
      <c r="JEE90" s="75"/>
      <c r="JEF90" s="75"/>
      <c r="JEG90" s="75"/>
      <c r="JEH90" s="75"/>
      <c r="JEI90" s="75"/>
      <c r="JEJ90" s="75"/>
      <c r="JEK90" s="75"/>
      <c r="JEL90" s="75"/>
      <c r="JEM90" s="75"/>
      <c r="JEN90" s="75"/>
      <c r="JEO90" s="75"/>
      <c r="JEP90" s="75"/>
      <c r="JEQ90" s="75"/>
      <c r="JER90" s="75"/>
      <c r="JES90" s="75"/>
      <c r="JET90" s="75"/>
      <c r="JEU90" s="75"/>
      <c r="JEV90" s="75"/>
      <c r="JEW90" s="75"/>
      <c r="JEX90" s="75"/>
      <c r="JEY90" s="75"/>
      <c r="JEZ90" s="75"/>
      <c r="JFA90" s="75"/>
      <c r="JFB90" s="75"/>
      <c r="JFC90" s="75"/>
      <c r="JFD90" s="75"/>
      <c r="JFE90" s="75"/>
      <c r="JFF90" s="75"/>
      <c r="JFG90" s="75"/>
      <c r="JFH90" s="75"/>
      <c r="JFI90" s="75"/>
      <c r="JFJ90" s="75"/>
      <c r="JFK90" s="75"/>
      <c r="JFL90" s="75"/>
      <c r="JFM90" s="75"/>
      <c r="JFN90" s="75"/>
      <c r="JFO90" s="75"/>
      <c r="JFP90" s="75"/>
      <c r="JFQ90" s="75"/>
      <c r="JFR90" s="75"/>
      <c r="JFS90" s="75"/>
      <c r="JFT90" s="75"/>
      <c r="JFU90" s="75"/>
      <c r="JFV90" s="75"/>
      <c r="JFW90" s="75"/>
      <c r="JFX90" s="75"/>
      <c r="JFY90" s="75"/>
      <c r="JFZ90" s="75"/>
      <c r="JGA90" s="75"/>
      <c r="JGB90" s="75"/>
      <c r="JGC90" s="75"/>
      <c r="JGD90" s="75"/>
      <c r="JGE90" s="75"/>
      <c r="JGF90" s="75"/>
      <c r="JGG90" s="75"/>
      <c r="JGH90" s="75"/>
      <c r="JGI90" s="75"/>
      <c r="JGJ90" s="75"/>
      <c r="JGK90" s="75"/>
      <c r="JGL90" s="75"/>
      <c r="JGM90" s="75"/>
      <c r="JGN90" s="75"/>
      <c r="JGO90" s="75"/>
      <c r="JGP90" s="75"/>
      <c r="JGQ90" s="75"/>
      <c r="JGR90" s="75"/>
      <c r="JGS90" s="75"/>
      <c r="JGT90" s="75"/>
      <c r="JGU90" s="75"/>
      <c r="JGV90" s="75"/>
      <c r="JGW90" s="75"/>
      <c r="JGX90" s="75"/>
      <c r="JGY90" s="75"/>
      <c r="JGZ90" s="75"/>
      <c r="JHA90" s="75"/>
      <c r="JHB90" s="75"/>
      <c r="JHC90" s="75"/>
      <c r="JHD90" s="75"/>
      <c r="JHE90" s="75"/>
      <c r="JHF90" s="75"/>
      <c r="JHG90" s="75"/>
      <c r="JHH90" s="75"/>
      <c r="JHI90" s="75"/>
      <c r="JHJ90" s="75"/>
      <c r="JHK90" s="75"/>
      <c r="JHL90" s="75"/>
      <c r="JHM90" s="75"/>
      <c r="JHN90" s="75"/>
      <c r="JHO90" s="75"/>
      <c r="JHP90" s="75"/>
      <c r="JHQ90" s="75"/>
      <c r="JHR90" s="75"/>
      <c r="JHS90" s="75"/>
      <c r="JHT90" s="75"/>
      <c r="JHU90" s="75"/>
      <c r="JHV90" s="75"/>
      <c r="JHW90" s="75"/>
      <c r="JHX90" s="75"/>
      <c r="JHY90" s="75"/>
      <c r="JHZ90" s="75"/>
      <c r="JIA90" s="75"/>
      <c r="JIB90" s="75"/>
      <c r="JIC90" s="75"/>
      <c r="JID90" s="75"/>
      <c r="JIE90" s="75"/>
      <c r="JIF90" s="75"/>
      <c r="JIG90" s="75"/>
      <c r="JIH90" s="75"/>
      <c r="JII90" s="75"/>
      <c r="JIJ90" s="75"/>
      <c r="JIK90" s="75"/>
      <c r="JIL90" s="75"/>
      <c r="JIM90" s="75"/>
      <c r="JIN90" s="75"/>
      <c r="JIO90" s="75"/>
      <c r="JIP90" s="75"/>
      <c r="JIQ90" s="75"/>
      <c r="JIR90" s="75"/>
      <c r="JIS90" s="75"/>
      <c r="JIT90" s="75"/>
      <c r="JIU90" s="75"/>
      <c r="JIV90" s="75"/>
      <c r="JIW90" s="75"/>
      <c r="JIX90" s="75"/>
      <c r="JIY90" s="75"/>
      <c r="JIZ90" s="75"/>
      <c r="JJA90" s="75"/>
      <c r="JJB90" s="75"/>
      <c r="JJC90" s="75"/>
      <c r="JJD90" s="75"/>
      <c r="JJE90" s="75"/>
      <c r="JJF90" s="75"/>
      <c r="JJG90" s="75"/>
      <c r="JJH90" s="75"/>
      <c r="JJI90" s="75"/>
      <c r="JJJ90" s="75"/>
      <c r="JJK90" s="75"/>
      <c r="JJL90" s="75"/>
      <c r="JJM90" s="75"/>
      <c r="JJN90" s="75"/>
      <c r="JJO90" s="75"/>
      <c r="JJP90" s="75"/>
      <c r="JJQ90" s="75"/>
      <c r="JJR90" s="75"/>
      <c r="JJS90" s="75"/>
      <c r="JJT90" s="75"/>
      <c r="JJU90" s="75"/>
      <c r="JJV90" s="75"/>
      <c r="JJW90" s="75"/>
      <c r="JJX90" s="75"/>
      <c r="JJY90" s="75"/>
      <c r="JJZ90" s="75"/>
      <c r="JKA90" s="75"/>
      <c r="JKB90" s="75"/>
      <c r="JKC90" s="75"/>
      <c r="JKD90" s="75"/>
      <c r="JKE90" s="75"/>
      <c r="JKF90" s="75"/>
      <c r="JKG90" s="75"/>
      <c r="JKH90" s="75"/>
      <c r="JKI90" s="75"/>
      <c r="JKJ90" s="75"/>
      <c r="JKK90" s="75"/>
      <c r="JKL90" s="75"/>
      <c r="JKM90" s="75"/>
      <c r="JKN90" s="75"/>
      <c r="JKO90" s="75"/>
      <c r="JKP90" s="75"/>
      <c r="JKQ90" s="75"/>
      <c r="JKR90" s="75"/>
      <c r="JKS90" s="75"/>
      <c r="JKT90" s="75"/>
      <c r="JKU90" s="75"/>
      <c r="JKV90" s="75"/>
      <c r="JKW90" s="75"/>
      <c r="JKX90" s="75"/>
      <c r="JKY90" s="75"/>
      <c r="JKZ90" s="75"/>
      <c r="JLA90" s="75"/>
      <c r="JLB90" s="75"/>
      <c r="JLC90" s="75"/>
      <c r="JLD90" s="75"/>
      <c r="JLE90" s="75"/>
      <c r="JLF90" s="75"/>
      <c r="JLG90" s="75"/>
      <c r="JLH90" s="75"/>
      <c r="JLI90" s="75"/>
      <c r="JLJ90" s="75"/>
      <c r="JLK90" s="75"/>
      <c r="JLL90" s="75"/>
      <c r="JLM90" s="75"/>
      <c r="JLN90" s="75"/>
      <c r="JLO90" s="75"/>
      <c r="JLP90" s="75"/>
      <c r="JLQ90" s="75"/>
      <c r="JLR90" s="75"/>
      <c r="JLS90" s="75"/>
      <c r="JLT90" s="75"/>
      <c r="JLU90" s="75"/>
      <c r="JLV90" s="75"/>
      <c r="JLW90" s="75"/>
      <c r="JLX90" s="75"/>
      <c r="JLY90" s="75"/>
      <c r="JLZ90" s="75"/>
      <c r="JMA90" s="75"/>
      <c r="JMB90" s="75"/>
      <c r="JMC90" s="75"/>
      <c r="JMD90" s="75"/>
      <c r="JME90" s="75"/>
      <c r="JMF90" s="75"/>
      <c r="JMG90" s="75"/>
      <c r="JMH90" s="75"/>
      <c r="JMI90" s="75"/>
      <c r="JMJ90" s="75"/>
      <c r="JMK90" s="75"/>
      <c r="JML90" s="75"/>
      <c r="JMM90" s="75"/>
      <c r="JMN90" s="75"/>
      <c r="JMO90" s="75"/>
      <c r="JMP90" s="75"/>
      <c r="JMQ90" s="75"/>
      <c r="JMR90" s="75"/>
      <c r="JMS90" s="75"/>
      <c r="JMT90" s="75"/>
      <c r="JMU90" s="75"/>
      <c r="JMV90" s="75"/>
      <c r="JMW90" s="75"/>
      <c r="JMX90" s="75"/>
      <c r="JMY90" s="75"/>
      <c r="JMZ90" s="75"/>
      <c r="JNA90" s="75"/>
      <c r="JNB90" s="75"/>
      <c r="JNC90" s="75"/>
      <c r="JND90" s="75"/>
      <c r="JNE90" s="75"/>
      <c r="JNF90" s="75"/>
      <c r="JNG90" s="75"/>
      <c r="JNH90" s="75"/>
      <c r="JNI90" s="75"/>
      <c r="JNJ90" s="75"/>
      <c r="JNK90" s="75"/>
      <c r="JNL90" s="75"/>
      <c r="JNM90" s="75"/>
      <c r="JNN90" s="75"/>
      <c r="JNO90" s="75"/>
      <c r="JNP90" s="75"/>
      <c r="JNQ90" s="75"/>
      <c r="JNR90" s="75"/>
      <c r="JNS90" s="75"/>
      <c r="JNT90" s="75"/>
      <c r="JNU90" s="75"/>
      <c r="JNV90" s="75"/>
      <c r="JNW90" s="75"/>
      <c r="JNX90" s="75"/>
      <c r="JNY90" s="75"/>
      <c r="JNZ90" s="75"/>
      <c r="JOA90" s="75"/>
      <c r="JOB90" s="75"/>
      <c r="JOC90" s="75"/>
      <c r="JOD90" s="75"/>
      <c r="JOE90" s="75"/>
      <c r="JOF90" s="75"/>
      <c r="JOG90" s="75"/>
      <c r="JOH90" s="75"/>
      <c r="JOI90" s="75"/>
      <c r="JOJ90" s="75"/>
      <c r="JOK90" s="75"/>
      <c r="JOL90" s="75"/>
      <c r="JOM90" s="75"/>
      <c r="JON90" s="75"/>
      <c r="JOO90" s="75"/>
      <c r="JOP90" s="75"/>
      <c r="JOQ90" s="75"/>
      <c r="JOR90" s="75"/>
      <c r="JOS90" s="75"/>
      <c r="JOT90" s="75"/>
      <c r="JOU90" s="75"/>
      <c r="JOV90" s="75"/>
      <c r="JOW90" s="75"/>
      <c r="JOX90" s="75"/>
      <c r="JOY90" s="75"/>
      <c r="JOZ90" s="75"/>
      <c r="JPA90" s="75"/>
      <c r="JPB90" s="75"/>
      <c r="JPC90" s="75"/>
      <c r="JPD90" s="75"/>
      <c r="JPE90" s="75"/>
      <c r="JPF90" s="75"/>
      <c r="JPG90" s="75"/>
      <c r="JPH90" s="75"/>
      <c r="JPI90" s="75"/>
      <c r="JPJ90" s="75"/>
      <c r="JPK90" s="75"/>
      <c r="JPL90" s="75"/>
      <c r="JPM90" s="75"/>
      <c r="JPN90" s="75"/>
      <c r="JPO90" s="75"/>
      <c r="JPP90" s="75"/>
      <c r="JPQ90" s="75"/>
      <c r="JPR90" s="75"/>
      <c r="JPS90" s="75"/>
      <c r="JPT90" s="75"/>
      <c r="JPU90" s="75"/>
      <c r="JPV90" s="75"/>
      <c r="JPW90" s="75"/>
      <c r="JPX90" s="75"/>
      <c r="JPY90" s="75"/>
      <c r="JPZ90" s="75"/>
      <c r="JQA90" s="75"/>
      <c r="JQB90" s="75"/>
      <c r="JQC90" s="75"/>
      <c r="JQD90" s="75"/>
      <c r="JQE90" s="75"/>
      <c r="JQF90" s="75"/>
      <c r="JQG90" s="75"/>
      <c r="JQH90" s="75"/>
      <c r="JQI90" s="75"/>
      <c r="JQJ90" s="75"/>
      <c r="JQK90" s="75"/>
      <c r="JQL90" s="75"/>
      <c r="JQM90" s="75"/>
      <c r="JQN90" s="75"/>
      <c r="JQO90" s="75"/>
      <c r="JQP90" s="75"/>
      <c r="JQQ90" s="75"/>
      <c r="JQR90" s="75"/>
      <c r="JQS90" s="75"/>
      <c r="JQT90" s="75"/>
      <c r="JQU90" s="75"/>
      <c r="JQV90" s="75"/>
      <c r="JQW90" s="75"/>
      <c r="JQX90" s="75"/>
      <c r="JQY90" s="75"/>
      <c r="JQZ90" s="75"/>
      <c r="JRA90" s="75"/>
      <c r="JRB90" s="75"/>
      <c r="JRC90" s="75"/>
      <c r="JRD90" s="75"/>
      <c r="JRE90" s="75"/>
      <c r="JRF90" s="75"/>
      <c r="JRG90" s="75"/>
      <c r="JRH90" s="75"/>
      <c r="JRI90" s="75"/>
      <c r="JRJ90" s="75"/>
      <c r="JRK90" s="75"/>
      <c r="JRL90" s="75"/>
      <c r="JRM90" s="75"/>
      <c r="JRN90" s="75"/>
      <c r="JRO90" s="75"/>
      <c r="JRP90" s="75"/>
      <c r="JRQ90" s="75"/>
      <c r="JRR90" s="75"/>
      <c r="JRS90" s="75"/>
      <c r="JRT90" s="75"/>
      <c r="JRU90" s="75"/>
      <c r="JRV90" s="75"/>
      <c r="JRW90" s="75"/>
      <c r="JRX90" s="75"/>
      <c r="JRY90" s="75"/>
      <c r="JRZ90" s="75"/>
      <c r="JSA90" s="75"/>
      <c r="JSB90" s="75"/>
      <c r="JSC90" s="75"/>
      <c r="JSD90" s="75"/>
      <c r="JSE90" s="75"/>
      <c r="JSF90" s="75"/>
      <c r="JSG90" s="75"/>
      <c r="JSH90" s="75"/>
      <c r="JSI90" s="75"/>
      <c r="JSJ90" s="75"/>
      <c r="JSK90" s="75"/>
      <c r="JSL90" s="75"/>
      <c r="JSM90" s="75"/>
      <c r="JSN90" s="75"/>
      <c r="JSO90" s="75"/>
      <c r="JSP90" s="75"/>
      <c r="JSQ90" s="75"/>
      <c r="JSR90" s="75"/>
      <c r="JSS90" s="75"/>
      <c r="JST90" s="75"/>
      <c r="JSU90" s="75"/>
      <c r="JSV90" s="75"/>
      <c r="JSW90" s="75"/>
      <c r="JSX90" s="75"/>
      <c r="JSY90" s="75"/>
      <c r="JSZ90" s="75"/>
      <c r="JTA90" s="75"/>
      <c r="JTB90" s="75"/>
      <c r="JTC90" s="75"/>
      <c r="JTD90" s="75"/>
      <c r="JTE90" s="75"/>
      <c r="JTF90" s="75"/>
      <c r="JTG90" s="75"/>
      <c r="JTH90" s="75"/>
      <c r="JTI90" s="75"/>
      <c r="JTJ90" s="75"/>
      <c r="JTK90" s="75"/>
      <c r="JTL90" s="75"/>
      <c r="JTM90" s="75"/>
      <c r="JTN90" s="75"/>
      <c r="JTO90" s="75"/>
      <c r="JTP90" s="75"/>
      <c r="JTQ90" s="75"/>
      <c r="JTR90" s="75"/>
      <c r="JTS90" s="75"/>
      <c r="JTT90" s="75"/>
      <c r="JTU90" s="75"/>
      <c r="JTV90" s="75"/>
      <c r="JTW90" s="75"/>
      <c r="JTX90" s="75"/>
      <c r="JTY90" s="75"/>
      <c r="JTZ90" s="75"/>
      <c r="JUA90" s="75"/>
      <c r="JUB90" s="75"/>
      <c r="JUC90" s="75"/>
      <c r="JUD90" s="75"/>
      <c r="JUE90" s="75"/>
      <c r="JUF90" s="75"/>
      <c r="JUG90" s="75"/>
      <c r="JUH90" s="75"/>
      <c r="JUI90" s="75"/>
      <c r="JUJ90" s="75"/>
      <c r="JUK90" s="75"/>
      <c r="JUL90" s="75"/>
      <c r="JUM90" s="75"/>
      <c r="JUN90" s="75"/>
      <c r="JUO90" s="75"/>
      <c r="JUP90" s="75"/>
      <c r="JUQ90" s="75"/>
      <c r="JUR90" s="75"/>
      <c r="JUS90" s="75"/>
      <c r="JUT90" s="75"/>
      <c r="JUU90" s="75"/>
      <c r="JUV90" s="75"/>
      <c r="JUW90" s="75"/>
      <c r="JUX90" s="75"/>
      <c r="JUY90" s="75"/>
      <c r="JUZ90" s="75"/>
      <c r="JVA90" s="75"/>
      <c r="JVB90" s="75"/>
      <c r="JVC90" s="75"/>
      <c r="JVD90" s="75"/>
      <c r="JVE90" s="75"/>
      <c r="JVF90" s="75"/>
      <c r="JVG90" s="75"/>
      <c r="JVH90" s="75"/>
      <c r="JVI90" s="75"/>
      <c r="JVJ90" s="75"/>
      <c r="JVK90" s="75"/>
      <c r="JVL90" s="75"/>
      <c r="JVM90" s="75"/>
      <c r="JVN90" s="75"/>
      <c r="JVO90" s="75"/>
      <c r="JVP90" s="75"/>
      <c r="JVQ90" s="75"/>
      <c r="JVR90" s="75"/>
      <c r="JVS90" s="75"/>
      <c r="JVT90" s="75"/>
      <c r="JVU90" s="75"/>
      <c r="JVV90" s="75"/>
      <c r="JVW90" s="75"/>
      <c r="JVX90" s="75"/>
      <c r="JVY90" s="75"/>
      <c r="JVZ90" s="75"/>
      <c r="JWA90" s="75"/>
      <c r="JWB90" s="75"/>
      <c r="JWC90" s="75"/>
      <c r="JWD90" s="75"/>
      <c r="JWE90" s="75"/>
      <c r="JWF90" s="75"/>
      <c r="JWG90" s="75"/>
      <c r="JWH90" s="75"/>
      <c r="JWI90" s="75"/>
      <c r="JWJ90" s="75"/>
      <c r="JWK90" s="75"/>
      <c r="JWL90" s="75"/>
      <c r="JWM90" s="75"/>
      <c r="JWN90" s="75"/>
      <c r="JWO90" s="75"/>
      <c r="JWP90" s="75"/>
      <c r="JWQ90" s="75"/>
      <c r="JWR90" s="75"/>
      <c r="JWS90" s="75"/>
      <c r="JWT90" s="75"/>
      <c r="JWU90" s="75"/>
      <c r="JWV90" s="75"/>
      <c r="JWW90" s="75"/>
      <c r="JWX90" s="75"/>
      <c r="JWY90" s="75"/>
      <c r="JWZ90" s="75"/>
      <c r="JXA90" s="75"/>
      <c r="JXB90" s="75"/>
      <c r="JXC90" s="75"/>
      <c r="JXD90" s="75"/>
      <c r="JXE90" s="75"/>
      <c r="JXF90" s="75"/>
      <c r="JXG90" s="75"/>
      <c r="JXH90" s="75"/>
      <c r="JXI90" s="75"/>
      <c r="JXJ90" s="75"/>
      <c r="JXK90" s="75"/>
      <c r="JXL90" s="75"/>
      <c r="JXM90" s="75"/>
      <c r="JXN90" s="75"/>
      <c r="JXO90" s="75"/>
      <c r="JXP90" s="75"/>
      <c r="JXQ90" s="75"/>
      <c r="JXR90" s="75"/>
      <c r="JXS90" s="75"/>
      <c r="JXT90" s="75"/>
      <c r="JXU90" s="75"/>
      <c r="JXV90" s="75"/>
      <c r="JXW90" s="75"/>
      <c r="JXX90" s="75"/>
      <c r="JXY90" s="75"/>
      <c r="JXZ90" s="75"/>
      <c r="JYA90" s="75"/>
      <c r="JYB90" s="75"/>
      <c r="JYC90" s="75"/>
      <c r="JYD90" s="75"/>
      <c r="JYE90" s="75"/>
      <c r="JYF90" s="75"/>
      <c r="JYG90" s="75"/>
      <c r="JYH90" s="75"/>
      <c r="JYI90" s="75"/>
      <c r="JYJ90" s="75"/>
      <c r="JYK90" s="75"/>
      <c r="JYL90" s="75"/>
      <c r="JYM90" s="75"/>
      <c r="JYN90" s="75"/>
      <c r="JYO90" s="75"/>
      <c r="JYP90" s="75"/>
      <c r="JYQ90" s="75"/>
      <c r="JYR90" s="75"/>
      <c r="JYS90" s="75"/>
      <c r="JYT90" s="75"/>
      <c r="JYU90" s="75"/>
      <c r="JYV90" s="75"/>
      <c r="JYW90" s="75"/>
      <c r="JYX90" s="75"/>
      <c r="JYY90" s="75"/>
      <c r="JYZ90" s="75"/>
      <c r="JZA90" s="75"/>
      <c r="JZB90" s="75"/>
      <c r="JZC90" s="75"/>
      <c r="JZD90" s="75"/>
      <c r="JZE90" s="75"/>
      <c r="JZF90" s="75"/>
      <c r="JZG90" s="75"/>
      <c r="JZH90" s="75"/>
      <c r="JZI90" s="75"/>
      <c r="JZJ90" s="75"/>
      <c r="JZK90" s="75"/>
      <c r="JZL90" s="75"/>
      <c r="JZM90" s="75"/>
      <c r="JZN90" s="75"/>
      <c r="JZO90" s="75"/>
      <c r="JZP90" s="75"/>
      <c r="JZQ90" s="75"/>
      <c r="JZR90" s="75"/>
      <c r="JZS90" s="75"/>
      <c r="JZT90" s="75"/>
      <c r="JZU90" s="75"/>
      <c r="JZV90" s="75"/>
      <c r="JZW90" s="75"/>
      <c r="JZX90" s="75"/>
      <c r="JZY90" s="75"/>
      <c r="JZZ90" s="75"/>
      <c r="KAA90" s="75"/>
      <c r="KAB90" s="75"/>
      <c r="KAC90" s="75"/>
      <c r="KAD90" s="75"/>
      <c r="KAE90" s="75"/>
      <c r="KAF90" s="75"/>
      <c r="KAG90" s="75"/>
      <c r="KAH90" s="75"/>
      <c r="KAI90" s="75"/>
      <c r="KAJ90" s="75"/>
      <c r="KAK90" s="75"/>
      <c r="KAL90" s="75"/>
      <c r="KAM90" s="75"/>
      <c r="KAN90" s="75"/>
      <c r="KAO90" s="75"/>
      <c r="KAP90" s="75"/>
      <c r="KAQ90" s="75"/>
      <c r="KAR90" s="75"/>
      <c r="KAS90" s="75"/>
      <c r="KAT90" s="75"/>
      <c r="KAU90" s="75"/>
      <c r="KAV90" s="75"/>
      <c r="KAW90" s="75"/>
      <c r="KAX90" s="75"/>
      <c r="KAY90" s="75"/>
      <c r="KAZ90" s="75"/>
      <c r="KBA90" s="75"/>
      <c r="KBB90" s="75"/>
      <c r="KBC90" s="75"/>
      <c r="KBD90" s="75"/>
      <c r="KBE90" s="75"/>
      <c r="KBF90" s="75"/>
      <c r="KBG90" s="75"/>
      <c r="KBH90" s="75"/>
      <c r="KBI90" s="75"/>
      <c r="KBJ90" s="75"/>
      <c r="KBK90" s="75"/>
      <c r="KBL90" s="75"/>
      <c r="KBM90" s="75"/>
      <c r="KBN90" s="75"/>
      <c r="KBO90" s="75"/>
      <c r="KBP90" s="75"/>
      <c r="KBQ90" s="75"/>
      <c r="KBR90" s="75"/>
      <c r="KBS90" s="75"/>
      <c r="KBT90" s="75"/>
      <c r="KBU90" s="75"/>
      <c r="KBV90" s="75"/>
      <c r="KBW90" s="75"/>
      <c r="KBX90" s="75"/>
      <c r="KBY90" s="75"/>
      <c r="KBZ90" s="75"/>
      <c r="KCA90" s="75"/>
      <c r="KCB90" s="75"/>
      <c r="KCC90" s="75"/>
      <c r="KCD90" s="75"/>
      <c r="KCE90" s="75"/>
      <c r="KCF90" s="75"/>
      <c r="KCG90" s="75"/>
      <c r="KCH90" s="75"/>
      <c r="KCI90" s="75"/>
      <c r="KCJ90" s="75"/>
      <c r="KCK90" s="75"/>
      <c r="KCL90" s="75"/>
      <c r="KCM90" s="75"/>
      <c r="KCN90" s="75"/>
      <c r="KCO90" s="75"/>
      <c r="KCP90" s="75"/>
      <c r="KCQ90" s="75"/>
      <c r="KCR90" s="75"/>
      <c r="KCS90" s="75"/>
      <c r="KCT90" s="75"/>
      <c r="KCU90" s="75"/>
      <c r="KCV90" s="75"/>
      <c r="KCW90" s="75"/>
      <c r="KCX90" s="75"/>
      <c r="KCY90" s="75"/>
      <c r="KCZ90" s="75"/>
      <c r="KDA90" s="75"/>
      <c r="KDB90" s="75"/>
      <c r="KDC90" s="75"/>
      <c r="KDD90" s="75"/>
      <c r="KDE90" s="75"/>
      <c r="KDF90" s="75"/>
      <c r="KDG90" s="75"/>
      <c r="KDH90" s="75"/>
      <c r="KDI90" s="75"/>
      <c r="KDJ90" s="75"/>
      <c r="KDK90" s="75"/>
      <c r="KDL90" s="75"/>
      <c r="KDM90" s="75"/>
      <c r="KDN90" s="75"/>
      <c r="KDO90" s="75"/>
      <c r="KDP90" s="75"/>
      <c r="KDQ90" s="75"/>
      <c r="KDR90" s="75"/>
      <c r="KDS90" s="75"/>
      <c r="KDT90" s="75"/>
      <c r="KDU90" s="75"/>
      <c r="KDV90" s="75"/>
      <c r="KDW90" s="75"/>
      <c r="KDX90" s="75"/>
      <c r="KDY90" s="75"/>
      <c r="KDZ90" s="75"/>
      <c r="KEA90" s="75"/>
      <c r="KEB90" s="75"/>
      <c r="KEC90" s="75"/>
      <c r="KED90" s="75"/>
      <c r="KEE90" s="75"/>
      <c r="KEF90" s="75"/>
      <c r="KEG90" s="75"/>
      <c r="KEH90" s="75"/>
      <c r="KEI90" s="75"/>
      <c r="KEJ90" s="75"/>
      <c r="KEK90" s="75"/>
      <c r="KEL90" s="75"/>
      <c r="KEM90" s="75"/>
      <c r="KEN90" s="75"/>
      <c r="KEO90" s="75"/>
      <c r="KEP90" s="75"/>
      <c r="KEQ90" s="75"/>
      <c r="KER90" s="75"/>
      <c r="KES90" s="75"/>
      <c r="KET90" s="75"/>
      <c r="KEU90" s="75"/>
      <c r="KEV90" s="75"/>
      <c r="KEW90" s="75"/>
      <c r="KEX90" s="75"/>
      <c r="KEY90" s="75"/>
      <c r="KEZ90" s="75"/>
      <c r="KFA90" s="75"/>
      <c r="KFB90" s="75"/>
      <c r="KFC90" s="75"/>
      <c r="KFD90" s="75"/>
      <c r="KFE90" s="75"/>
      <c r="KFF90" s="75"/>
      <c r="KFG90" s="75"/>
      <c r="KFH90" s="75"/>
      <c r="KFI90" s="75"/>
      <c r="KFJ90" s="75"/>
      <c r="KFK90" s="75"/>
      <c r="KFL90" s="75"/>
      <c r="KFM90" s="75"/>
      <c r="KFN90" s="75"/>
      <c r="KFO90" s="75"/>
      <c r="KFP90" s="75"/>
      <c r="KFQ90" s="75"/>
      <c r="KFR90" s="75"/>
      <c r="KFS90" s="75"/>
      <c r="KFT90" s="75"/>
      <c r="KFU90" s="75"/>
      <c r="KFV90" s="75"/>
      <c r="KFW90" s="75"/>
      <c r="KFX90" s="75"/>
      <c r="KFY90" s="75"/>
      <c r="KFZ90" s="75"/>
      <c r="KGA90" s="75"/>
      <c r="KGB90" s="75"/>
      <c r="KGC90" s="75"/>
      <c r="KGD90" s="75"/>
      <c r="KGE90" s="75"/>
      <c r="KGF90" s="75"/>
      <c r="KGG90" s="75"/>
      <c r="KGH90" s="75"/>
      <c r="KGI90" s="75"/>
      <c r="KGJ90" s="75"/>
      <c r="KGK90" s="75"/>
      <c r="KGL90" s="75"/>
      <c r="KGM90" s="75"/>
      <c r="KGN90" s="75"/>
      <c r="KGO90" s="75"/>
      <c r="KGP90" s="75"/>
      <c r="KGQ90" s="75"/>
      <c r="KGR90" s="75"/>
      <c r="KGS90" s="75"/>
      <c r="KGT90" s="75"/>
      <c r="KGU90" s="75"/>
      <c r="KGV90" s="75"/>
      <c r="KGW90" s="75"/>
      <c r="KGX90" s="75"/>
      <c r="KGY90" s="75"/>
      <c r="KGZ90" s="75"/>
      <c r="KHA90" s="75"/>
      <c r="KHB90" s="75"/>
      <c r="KHC90" s="75"/>
      <c r="KHD90" s="75"/>
      <c r="KHE90" s="75"/>
      <c r="KHF90" s="75"/>
      <c r="KHG90" s="75"/>
      <c r="KHH90" s="75"/>
      <c r="KHI90" s="75"/>
      <c r="KHJ90" s="75"/>
      <c r="KHK90" s="75"/>
      <c r="KHL90" s="75"/>
      <c r="KHM90" s="75"/>
      <c r="KHN90" s="75"/>
      <c r="KHO90" s="75"/>
      <c r="KHP90" s="75"/>
      <c r="KHQ90" s="75"/>
      <c r="KHR90" s="75"/>
      <c r="KHS90" s="75"/>
      <c r="KHT90" s="75"/>
      <c r="KHU90" s="75"/>
      <c r="KHV90" s="75"/>
      <c r="KHW90" s="75"/>
      <c r="KHX90" s="75"/>
      <c r="KHY90" s="75"/>
      <c r="KHZ90" s="75"/>
      <c r="KIA90" s="75"/>
      <c r="KIB90" s="75"/>
      <c r="KIC90" s="75"/>
      <c r="KID90" s="75"/>
      <c r="KIE90" s="75"/>
      <c r="KIF90" s="75"/>
      <c r="KIG90" s="75"/>
      <c r="KIH90" s="75"/>
      <c r="KII90" s="75"/>
      <c r="KIJ90" s="75"/>
      <c r="KIK90" s="75"/>
      <c r="KIL90" s="75"/>
      <c r="KIM90" s="75"/>
      <c r="KIN90" s="75"/>
      <c r="KIO90" s="75"/>
      <c r="KIP90" s="75"/>
      <c r="KIQ90" s="75"/>
      <c r="KIR90" s="75"/>
      <c r="KIS90" s="75"/>
      <c r="KIT90" s="75"/>
      <c r="KIU90" s="75"/>
      <c r="KIV90" s="75"/>
      <c r="KIW90" s="75"/>
      <c r="KIX90" s="75"/>
      <c r="KIY90" s="75"/>
      <c r="KIZ90" s="75"/>
      <c r="KJA90" s="75"/>
      <c r="KJB90" s="75"/>
      <c r="KJC90" s="75"/>
      <c r="KJD90" s="75"/>
      <c r="KJE90" s="75"/>
      <c r="KJF90" s="75"/>
      <c r="KJG90" s="75"/>
      <c r="KJH90" s="75"/>
      <c r="KJI90" s="75"/>
      <c r="KJJ90" s="75"/>
      <c r="KJK90" s="75"/>
      <c r="KJL90" s="75"/>
      <c r="KJM90" s="75"/>
      <c r="KJN90" s="75"/>
      <c r="KJO90" s="75"/>
      <c r="KJP90" s="75"/>
      <c r="KJQ90" s="75"/>
      <c r="KJR90" s="75"/>
      <c r="KJS90" s="75"/>
      <c r="KJT90" s="75"/>
      <c r="KJU90" s="75"/>
      <c r="KJV90" s="75"/>
      <c r="KJW90" s="75"/>
      <c r="KJX90" s="75"/>
      <c r="KJY90" s="75"/>
      <c r="KJZ90" s="75"/>
      <c r="KKA90" s="75"/>
      <c r="KKB90" s="75"/>
      <c r="KKC90" s="75"/>
      <c r="KKD90" s="75"/>
      <c r="KKE90" s="75"/>
      <c r="KKF90" s="75"/>
      <c r="KKG90" s="75"/>
      <c r="KKH90" s="75"/>
      <c r="KKI90" s="75"/>
      <c r="KKJ90" s="75"/>
      <c r="KKK90" s="75"/>
      <c r="KKL90" s="75"/>
      <c r="KKM90" s="75"/>
      <c r="KKN90" s="75"/>
      <c r="KKO90" s="75"/>
      <c r="KKP90" s="75"/>
      <c r="KKQ90" s="75"/>
      <c r="KKR90" s="75"/>
      <c r="KKS90" s="75"/>
      <c r="KKT90" s="75"/>
      <c r="KKU90" s="75"/>
      <c r="KKV90" s="75"/>
      <c r="KKW90" s="75"/>
      <c r="KKX90" s="75"/>
      <c r="KKY90" s="75"/>
      <c r="KKZ90" s="75"/>
      <c r="KLA90" s="75"/>
      <c r="KLB90" s="75"/>
      <c r="KLC90" s="75"/>
      <c r="KLD90" s="75"/>
      <c r="KLE90" s="75"/>
      <c r="KLF90" s="75"/>
      <c r="KLG90" s="75"/>
      <c r="KLH90" s="75"/>
      <c r="KLI90" s="75"/>
      <c r="KLJ90" s="75"/>
      <c r="KLK90" s="75"/>
      <c r="KLL90" s="75"/>
      <c r="KLM90" s="75"/>
      <c r="KLN90" s="75"/>
      <c r="KLO90" s="75"/>
      <c r="KLP90" s="75"/>
      <c r="KLQ90" s="75"/>
      <c r="KLR90" s="75"/>
      <c r="KLS90" s="75"/>
      <c r="KLT90" s="75"/>
      <c r="KLU90" s="75"/>
      <c r="KLV90" s="75"/>
      <c r="KLW90" s="75"/>
      <c r="KLX90" s="75"/>
      <c r="KLY90" s="75"/>
      <c r="KLZ90" s="75"/>
      <c r="KMA90" s="75"/>
      <c r="KMB90" s="75"/>
      <c r="KMC90" s="75"/>
      <c r="KMD90" s="75"/>
      <c r="KME90" s="75"/>
      <c r="KMF90" s="75"/>
      <c r="KMG90" s="75"/>
      <c r="KMH90" s="75"/>
      <c r="KMI90" s="75"/>
      <c r="KMJ90" s="75"/>
      <c r="KMK90" s="75"/>
      <c r="KML90" s="75"/>
      <c r="KMM90" s="75"/>
      <c r="KMN90" s="75"/>
      <c r="KMO90" s="75"/>
      <c r="KMP90" s="75"/>
      <c r="KMQ90" s="75"/>
      <c r="KMR90" s="75"/>
      <c r="KMS90" s="75"/>
      <c r="KMT90" s="75"/>
      <c r="KMU90" s="75"/>
      <c r="KMV90" s="75"/>
      <c r="KMW90" s="75"/>
      <c r="KMX90" s="75"/>
      <c r="KMY90" s="75"/>
      <c r="KMZ90" s="75"/>
      <c r="KNA90" s="75"/>
      <c r="KNB90" s="75"/>
      <c r="KNC90" s="75"/>
      <c r="KND90" s="75"/>
      <c r="KNE90" s="75"/>
      <c r="KNF90" s="75"/>
      <c r="KNG90" s="75"/>
      <c r="KNH90" s="75"/>
      <c r="KNI90" s="75"/>
      <c r="KNJ90" s="75"/>
      <c r="KNK90" s="75"/>
      <c r="KNL90" s="75"/>
      <c r="KNM90" s="75"/>
      <c r="KNN90" s="75"/>
      <c r="KNO90" s="75"/>
      <c r="KNP90" s="75"/>
      <c r="KNQ90" s="75"/>
      <c r="KNR90" s="75"/>
      <c r="KNS90" s="75"/>
      <c r="KNT90" s="75"/>
      <c r="KNU90" s="75"/>
      <c r="KNV90" s="75"/>
      <c r="KNW90" s="75"/>
      <c r="KNX90" s="75"/>
      <c r="KNY90" s="75"/>
      <c r="KNZ90" s="75"/>
      <c r="KOA90" s="75"/>
      <c r="KOB90" s="75"/>
      <c r="KOC90" s="75"/>
      <c r="KOD90" s="75"/>
      <c r="KOE90" s="75"/>
      <c r="KOF90" s="75"/>
      <c r="KOG90" s="75"/>
      <c r="KOH90" s="75"/>
      <c r="KOI90" s="75"/>
      <c r="KOJ90" s="75"/>
      <c r="KOK90" s="75"/>
      <c r="KOL90" s="75"/>
      <c r="KOM90" s="75"/>
      <c r="KON90" s="75"/>
      <c r="KOO90" s="75"/>
      <c r="KOP90" s="75"/>
      <c r="KOQ90" s="75"/>
      <c r="KOR90" s="75"/>
      <c r="KOS90" s="75"/>
      <c r="KOT90" s="75"/>
      <c r="KOU90" s="75"/>
      <c r="KOV90" s="75"/>
      <c r="KOW90" s="75"/>
      <c r="KOX90" s="75"/>
      <c r="KOY90" s="75"/>
      <c r="KOZ90" s="75"/>
      <c r="KPA90" s="75"/>
      <c r="KPB90" s="75"/>
      <c r="KPC90" s="75"/>
      <c r="KPD90" s="75"/>
      <c r="KPE90" s="75"/>
      <c r="KPF90" s="75"/>
      <c r="KPG90" s="75"/>
      <c r="KPH90" s="75"/>
      <c r="KPI90" s="75"/>
      <c r="KPJ90" s="75"/>
      <c r="KPK90" s="75"/>
      <c r="KPL90" s="75"/>
      <c r="KPM90" s="75"/>
      <c r="KPN90" s="75"/>
      <c r="KPO90" s="75"/>
      <c r="KPP90" s="75"/>
      <c r="KPQ90" s="75"/>
      <c r="KPR90" s="75"/>
      <c r="KPS90" s="75"/>
      <c r="KPT90" s="75"/>
      <c r="KPU90" s="75"/>
      <c r="KPV90" s="75"/>
      <c r="KPW90" s="75"/>
      <c r="KPX90" s="75"/>
      <c r="KPY90" s="75"/>
      <c r="KPZ90" s="75"/>
      <c r="KQA90" s="75"/>
      <c r="KQB90" s="75"/>
      <c r="KQC90" s="75"/>
      <c r="KQD90" s="75"/>
      <c r="KQE90" s="75"/>
      <c r="KQF90" s="75"/>
      <c r="KQG90" s="75"/>
      <c r="KQH90" s="75"/>
      <c r="KQI90" s="75"/>
      <c r="KQJ90" s="75"/>
      <c r="KQK90" s="75"/>
      <c r="KQL90" s="75"/>
      <c r="KQM90" s="75"/>
      <c r="KQN90" s="75"/>
      <c r="KQO90" s="75"/>
      <c r="KQP90" s="75"/>
      <c r="KQQ90" s="75"/>
      <c r="KQR90" s="75"/>
      <c r="KQS90" s="75"/>
      <c r="KQT90" s="75"/>
      <c r="KQU90" s="75"/>
      <c r="KQV90" s="75"/>
      <c r="KQW90" s="75"/>
      <c r="KQX90" s="75"/>
      <c r="KQY90" s="75"/>
      <c r="KQZ90" s="75"/>
      <c r="KRA90" s="75"/>
      <c r="KRB90" s="75"/>
      <c r="KRC90" s="75"/>
      <c r="KRD90" s="75"/>
      <c r="KRE90" s="75"/>
      <c r="KRF90" s="75"/>
      <c r="KRG90" s="75"/>
      <c r="KRH90" s="75"/>
      <c r="KRI90" s="75"/>
      <c r="KRJ90" s="75"/>
      <c r="KRK90" s="75"/>
      <c r="KRL90" s="75"/>
      <c r="KRM90" s="75"/>
      <c r="KRN90" s="75"/>
      <c r="KRO90" s="75"/>
      <c r="KRP90" s="75"/>
      <c r="KRQ90" s="75"/>
      <c r="KRR90" s="75"/>
      <c r="KRS90" s="75"/>
      <c r="KRT90" s="75"/>
      <c r="KRU90" s="75"/>
      <c r="KRV90" s="75"/>
      <c r="KRW90" s="75"/>
      <c r="KRX90" s="75"/>
      <c r="KRY90" s="75"/>
      <c r="KRZ90" s="75"/>
      <c r="KSA90" s="75"/>
      <c r="KSB90" s="75"/>
      <c r="KSC90" s="75"/>
      <c r="KSD90" s="75"/>
      <c r="KSE90" s="75"/>
      <c r="KSF90" s="75"/>
      <c r="KSG90" s="75"/>
      <c r="KSH90" s="75"/>
      <c r="KSI90" s="75"/>
      <c r="KSJ90" s="75"/>
      <c r="KSK90" s="75"/>
      <c r="KSL90" s="75"/>
      <c r="KSM90" s="75"/>
      <c r="KSN90" s="75"/>
      <c r="KSO90" s="75"/>
      <c r="KSP90" s="75"/>
      <c r="KSQ90" s="75"/>
      <c r="KSR90" s="75"/>
      <c r="KSS90" s="75"/>
      <c r="KST90" s="75"/>
      <c r="KSU90" s="75"/>
      <c r="KSV90" s="75"/>
      <c r="KSW90" s="75"/>
      <c r="KSX90" s="75"/>
      <c r="KSY90" s="75"/>
      <c r="KSZ90" s="75"/>
      <c r="KTA90" s="75"/>
      <c r="KTB90" s="75"/>
      <c r="KTC90" s="75"/>
      <c r="KTD90" s="75"/>
      <c r="KTE90" s="75"/>
      <c r="KTF90" s="75"/>
      <c r="KTG90" s="75"/>
      <c r="KTH90" s="75"/>
      <c r="KTI90" s="75"/>
      <c r="KTJ90" s="75"/>
      <c r="KTK90" s="75"/>
      <c r="KTL90" s="75"/>
      <c r="KTM90" s="75"/>
      <c r="KTN90" s="75"/>
      <c r="KTO90" s="75"/>
      <c r="KTP90" s="75"/>
      <c r="KTQ90" s="75"/>
      <c r="KTR90" s="75"/>
      <c r="KTS90" s="75"/>
      <c r="KTT90" s="75"/>
      <c r="KTU90" s="75"/>
      <c r="KTV90" s="75"/>
      <c r="KTW90" s="75"/>
      <c r="KTX90" s="75"/>
      <c r="KTY90" s="75"/>
      <c r="KTZ90" s="75"/>
      <c r="KUA90" s="75"/>
      <c r="KUB90" s="75"/>
      <c r="KUC90" s="75"/>
      <c r="KUD90" s="75"/>
      <c r="KUE90" s="75"/>
      <c r="KUF90" s="75"/>
      <c r="KUG90" s="75"/>
      <c r="KUH90" s="75"/>
      <c r="KUI90" s="75"/>
      <c r="KUJ90" s="75"/>
      <c r="KUK90" s="75"/>
      <c r="KUL90" s="75"/>
      <c r="KUM90" s="75"/>
      <c r="KUN90" s="75"/>
      <c r="KUO90" s="75"/>
      <c r="KUP90" s="75"/>
      <c r="KUQ90" s="75"/>
      <c r="KUR90" s="75"/>
      <c r="KUS90" s="75"/>
      <c r="KUT90" s="75"/>
      <c r="KUU90" s="75"/>
      <c r="KUV90" s="75"/>
      <c r="KUW90" s="75"/>
      <c r="KUX90" s="75"/>
      <c r="KUY90" s="75"/>
      <c r="KUZ90" s="75"/>
      <c r="KVA90" s="75"/>
      <c r="KVB90" s="75"/>
      <c r="KVC90" s="75"/>
      <c r="KVD90" s="75"/>
      <c r="KVE90" s="75"/>
      <c r="KVF90" s="75"/>
      <c r="KVG90" s="75"/>
      <c r="KVH90" s="75"/>
      <c r="KVI90" s="75"/>
      <c r="KVJ90" s="75"/>
      <c r="KVK90" s="75"/>
      <c r="KVL90" s="75"/>
      <c r="KVM90" s="75"/>
      <c r="KVN90" s="75"/>
      <c r="KVO90" s="75"/>
      <c r="KVP90" s="75"/>
      <c r="KVQ90" s="75"/>
      <c r="KVR90" s="75"/>
      <c r="KVS90" s="75"/>
      <c r="KVT90" s="75"/>
      <c r="KVU90" s="75"/>
      <c r="KVV90" s="75"/>
      <c r="KVW90" s="75"/>
      <c r="KVX90" s="75"/>
      <c r="KVY90" s="75"/>
      <c r="KVZ90" s="75"/>
      <c r="KWA90" s="75"/>
      <c r="KWB90" s="75"/>
      <c r="KWC90" s="75"/>
      <c r="KWD90" s="75"/>
      <c r="KWE90" s="75"/>
      <c r="KWF90" s="75"/>
      <c r="KWG90" s="75"/>
      <c r="KWH90" s="75"/>
      <c r="KWI90" s="75"/>
      <c r="KWJ90" s="75"/>
      <c r="KWK90" s="75"/>
      <c r="KWL90" s="75"/>
      <c r="KWM90" s="75"/>
      <c r="KWN90" s="75"/>
      <c r="KWO90" s="75"/>
      <c r="KWP90" s="75"/>
      <c r="KWQ90" s="75"/>
      <c r="KWR90" s="75"/>
      <c r="KWS90" s="75"/>
      <c r="KWT90" s="75"/>
      <c r="KWU90" s="75"/>
      <c r="KWV90" s="75"/>
      <c r="KWW90" s="75"/>
      <c r="KWX90" s="75"/>
      <c r="KWY90" s="75"/>
      <c r="KWZ90" s="75"/>
      <c r="KXA90" s="75"/>
      <c r="KXB90" s="75"/>
      <c r="KXC90" s="75"/>
      <c r="KXD90" s="75"/>
      <c r="KXE90" s="75"/>
      <c r="KXF90" s="75"/>
      <c r="KXG90" s="75"/>
      <c r="KXH90" s="75"/>
      <c r="KXI90" s="75"/>
      <c r="KXJ90" s="75"/>
      <c r="KXK90" s="75"/>
      <c r="KXL90" s="75"/>
      <c r="KXM90" s="75"/>
      <c r="KXN90" s="75"/>
      <c r="KXO90" s="75"/>
      <c r="KXP90" s="75"/>
      <c r="KXQ90" s="75"/>
      <c r="KXR90" s="75"/>
      <c r="KXS90" s="75"/>
      <c r="KXT90" s="75"/>
      <c r="KXU90" s="75"/>
      <c r="KXV90" s="75"/>
      <c r="KXW90" s="75"/>
      <c r="KXX90" s="75"/>
      <c r="KXY90" s="75"/>
      <c r="KXZ90" s="75"/>
      <c r="KYA90" s="75"/>
      <c r="KYB90" s="75"/>
      <c r="KYC90" s="75"/>
      <c r="KYD90" s="75"/>
      <c r="KYE90" s="75"/>
      <c r="KYF90" s="75"/>
      <c r="KYG90" s="75"/>
      <c r="KYH90" s="75"/>
      <c r="KYI90" s="75"/>
      <c r="KYJ90" s="75"/>
      <c r="KYK90" s="75"/>
      <c r="KYL90" s="75"/>
      <c r="KYM90" s="75"/>
      <c r="KYN90" s="75"/>
      <c r="KYO90" s="75"/>
      <c r="KYP90" s="75"/>
      <c r="KYQ90" s="75"/>
      <c r="KYR90" s="75"/>
      <c r="KYS90" s="75"/>
      <c r="KYT90" s="75"/>
      <c r="KYU90" s="75"/>
      <c r="KYV90" s="75"/>
      <c r="KYW90" s="75"/>
      <c r="KYX90" s="75"/>
      <c r="KYY90" s="75"/>
      <c r="KYZ90" s="75"/>
      <c r="KZA90" s="75"/>
      <c r="KZB90" s="75"/>
      <c r="KZC90" s="75"/>
      <c r="KZD90" s="75"/>
      <c r="KZE90" s="75"/>
      <c r="KZF90" s="75"/>
      <c r="KZG90" s="75"/>
      <c r="KZH90" s="75"/>
      <c r="KZI90" s="75"/>
      <c r="KZJ90" s="75"/>
      <c r="KZK90" s="75"/>
      <c r="KZL90" s="75"/>
      <c r="KZM90" s="75"/>
      <c r="KZN90" s="75"/>
      <c r="KZO90" s="75"/>
      <c r="KZP90" s="75"/>
      <c r="KZQ90" s="75"/>
      <c r="KZR90" s="75"/>
      <c r="KZS90" s="75"/>
      <c r="KZT90" s="75"/>
      <c r="KZU90" s="75"/>
      <c r="KZV90" s="75"/>
      <c r="KZW90" s="75"/>
      <c r="KZX90" s="75"/>
      <c r="KZY90" s="75"/>
      <c r="KZZ90" s="75"/>
      <c r="LAA90" s="75"/>
      <c r="LAB90" s="75"/>
      <c r="LAC90" s="75"/>
      <c r="LAD90" s="75"/>
      <c r="LAE90" s="75"/>
      <c r="LAF90" s="75"/>
      <c r="LAG90" s="75"/>
      <c r="LAH90" s="75"/>
      <c r="LAI90" s="75"/>
      <c r="LAJ90" s="75"/>
      <c r="LAK90" s="75"/>
      <c r="LAL90" s="75"/>
      <c r="LAM90" s="75"/>
      <c r="LAN90" s="75"/>
      <c r="LAO90" s="75"/>
      <c r="LAP90" s="75"/>
      <c r="LAQ90" s="75"/>
      <c r="LAR90" s="75"/>
      <c r="LAS90" s="75"/>
      <c r="LAT90" s="75"/>
      <c r="LAU90" s="75"/>
      <c r="LAV90" s="75"/>
      <c r="LAW90" s="75"/>
      <c r="LAX90" s="75"/>
      <c r="LAY90" s="75"/>
      <c r="LAZ90" s="75"/>
      <c r="LBA90" s="75"/>
      <c r="LBB90" s="75"/>
      <c r="LBC90" s="75"/>
      <c r="LBD90" s="75"/>
      <c r="LBE90" s="75"/>
      <c r="LBF90" s="75"/>
      <c r="LBG90" s="75"/>
      <c r="LBH90" s="75"/>
      <c r="LBI90" s="75"/>
      <c r="LBJ90" s="75"/>
      <c r="LBK90" s="75"/>
      <c r="LBL90" s="75"/>
      <c r="LBM90" s="75"/>
      <c r="LBN90" s="75"/>
      <c r="LBO90" s="75"/>
      <c r="LBP90" s="75"/>
      <c r="LBQ90" s="75"/>
      <c r="LBR90" s="75"/>
      <c r="LBS90" s="75"/>
      <c r="LBT90" s="75"/>
      <c r="LBU90" s="75"/>
      <c r="LBV90" s="75"/>
      <c r="LBW90" s="75"/>
      <c r="LBX90" s="75"/>
      <c r="LBY90" s="75"/>
      <c r="LBZ90" s="75"/>
      <c r="LCA90" s="75"/>
      <c r="LCB90" s="75"/>
      <c r="LCC90" s="75"/>
      <c r="LCD90" s="75"/>
      <c r="LCE90" s="75"/>
      <c r="LCF90" s="75"/>
      <c r="LCG90" s="75"/>
      <c r="LCH90" s="75"/>
      <c r="LCI90" s="75"/>
      <c r="LCJ90" s="75"/>
      <c r="LCK90" s="75"/>
      <c r="LCL90" s="75"/>
      <c r="LCM90" s="75"/>
      <c r="LCN90" s="75"/>
      <c r="LCO90" s="75"/>
      <c r="LCP90" s="75"/>
      <c r="LCQ90" s="75"/>
      <c r="LCR90" s="75"/>
      <c r="LCS90" s="75"/>
      <c r="LCT90" s="75"/>
      <c r="LCU90" s="75"/>
      <c r="LCV90" s="75"/>
      <c r="LCW90" s="75"/>
      <c r="LCX90" s="75"/>
      <c r="LCY90" s="75"/>
      <c r="LCZ90" s="75"/>
      <c r="LDA90" s="75"/>
      <c r="LDB90" s="75"/>
      <c r="LDC90" s="75"/>
      <c r="LDD90" s="75"/>
      <c r="LDE90" s="75"/>
      <c r="LDF90" s="75"/>
      <c r="LDG90" s="75"/>
      <c r="LDH90" s="75"/>
      <c r="LDI90" s="75"/>
      <c r="LDJ90" s="75"/>
      <c r="LDK90" s="75"/>
      <c r="LDL90" s="75"/>
      <c r="LDM90" s="75"/>
      <c r="LDN90" s="75"/>
      <c r="LDO90" s="75"/>
      <c r="LDP90" s="75"/>
      <c r="LDQ90" s="75"/>
      <c r="LDR90" s="75"/>
      <c r="LDS90" s="75"/>
      <c r="LDT90" s="75"/>
      <c r="LDU90" s="75"/>
      <c r="LDV90" s="75"/>
      <c r="LDW90" s="75"/>
      <c r="LDX90" s="75"/>
      <c r="LDY90" s="75"/>
      <c r="LDZ90" s="75"/>
      <c r="LEA90" s="75"/>
      <c r="LEB90" s="75"/>
      <c r="LEC90" s="75"/>
      <c r="LED90" s="75"/>
      <c r="LEE90" s="75"/>
      <c r="LEF90" s="75"/>
      <c r="LEG90" s="75"/>
      <c r="LEH90" s="75"/>
      <c r="LEI90" s="75"/>
      <c r="LEJ90" s="75"/>
      <c r="LEK90" s="75"/>
      <c r="LEL90" s="75"/>
      <c r="LEM90" s="75"/>
      <c r="LEN90" s="75"/>
      <c r="LEO90" s="75"/>
      <c r="LEP90" s="75"/>
      <c r="LEQ90" s="75"/>
      <c r="LER90" s="75"/>
      <c r="LES90" s="75"/>
      <c r="LET90" s="75"/>
      <c r="LEU90" s="75"/>
      <c r="LEV90" s="75"/>
      <c r="LEW90" s="75"/>
      <c r="LEX90" s="75"/>
      <c r="LEY90" s="75"/>
      <c r="LEZ90" s="75"/>
      <c r="LFA90" s="75"/>
      <c r="LFB90" s="75"/>
      <c r="LFC90" s="75"/>
      <c r="LFD90" s="75"/>
      <c r="LFE90" s="75"/>
      <c r="LFF90" s="75"/>
      <c r="LFG90" s="75"/>
      <c r="LFH90" s="75"/>
      <c r="LFI90" s="75"/>
      <c r="LFJ90" s="75"/>
      <c r="LFK90" s="75"/>
      <c r="LFL90" s="75"/>
      <c r="LFM90" s="75"/>
      <c r="LFN90" s="75"/>
      <c r="LFO90" s="75"/>
      <c r="LFP90" s="75"/>
      <c r="LFQ90" s="75"/>
      <c r="LFR90" s="75"/>
      <c r="LFS90" s="75"/>
      <c r="LFT90" s="75"/>
      <c r="LFU90" s="75"/>
      <c r="LFV90" s="75"/>
      <c r="LFW90" s="75"/>
      <c r="LFX90" s="75"/>
      <c r="LFY90" s="75"/>
      <c r="LFZ90" s="75"/>
      <c r="LGA90" s="75"/>
      <c r="LGB90" s="75"/>
      <c r="LGC90" s="75"/>
      <c r="LGD90" s="75"/>
      <c r="LGE90" s="75"/>
      <c r="LGF90" s="75"/>
      <c r="LGG90" s="75"/>
      <c r="LGH90" s="75"/>
      <c r="LGI90" s="75"/>
      <c r="LGJ90" s="75"/>
      <c r="LGK90" s="75"/>
      <c r="LGL90" s="75"/>
      <c r="LGM90" s="75"/>
      <c r="LGN90" s="75"/>
      <c r="LGO90" s="75"/>
      <c r="LGP90" s="75"/>
      <c r="LGQ90" s="75"/>
      <c r="LGR90" s="75"/>
      <c r="LGS90" s="75"/>
      <c r="LGT90" s="75"/>
      <c r="LGU90" s="75"/>
      <c r="LGV90" s="75"/>
      <c r="LGW90" s="75"/>
      <c r="LGX90" s="75"/>
      <c r="LGY90" s="75"/>
      <c r="LGZ90" s="75"/>
      <c r="LHA90" s="75"/>
      <c r="LHB90" s="75"/>
      <c r="LHC90" s="75"/>
      <c r="LHD90" s="75"/>
      <c r="LHE90" s="75"/>
      <c r="LHF90" s="75"/>
      <c r="LHG90" s="75"/>
      <c r="LHH90" s="75"/>
      <c r="LHI90" s="75"/>
      <c r="LHJ90" s="75"/>
      <c r="LHK90" s="75"/>
      <c r="LHL90" s="75"/>
      <c r="LHM90" s="75"/>
      <c r="LHN90" s="75"/>
      <c r="LHO90" s="75"/>
      <c r="LHP90" s="75"/>
      <c r="LHQ90" s="75"/>
      <c r="LHR90" s="75"/>
      <c r="LHS90" s="75"/>
      <c r="LHT90" s="75"/>
      <c r="LHU90" s="75"/>
      <c r="LHV90" s="75"/>
      <c r="LHW90" s="75"/>
      <c r="LHX90" s="75"/>
      <c r="LHY90" s="75"/>
      <c r="LHZ90" s="75"/>
      <c r="LIA90" s="75"/>
      <c r="LIB90" s="75"/>
      <c r="LIC90" s="75"/>
      <c r="LID90" s="75"/>
      <c r="LIE90" s="75"/>
      <c r="LIF90" s="75"/>
      <c r="LIG90" s="75"/>
      <c r="LIH90" s="75"/>
      <c r="LII90" s="75"/>
      <c r="LIJ90" s="75"/>
      <c r="LIK90" s="75"/>
      <c r="LIL90" s="75"/>
      <c r="LIM90" s="75"/>
      <c r="LIN90" s="75"/>
      <c r="LIO90" s="75"/>
      <c r="LIP90" s="75"/>
      <c r="LIQ90" s="75"/>
      <c r="LIR90" s="75"/>
      <c r="LIS90" s="75"/>
      <c r="LIT90" s="75"/>
      <c r="LIU90" s="75"/>
      <c r="LIV90" s="75"/>
      <c r="LIW90" s="75"/>
      <c r="LIX90" s="75"/>
      <c r="LIY90" s="75"/>
      <c r="LIZ90" s="75"/>
      <c r="LJA90" s="75"/>
      <c r="LJB90" s="75"/>
      <c r="LJC90" s="75"/>
      <c r="LJD90" s="75"/>
      <c r="LJE90" s="75"/>
      <c r="LJF90" s="75"/>
      <c r="LJG90" s="75"/>
      <c r="LJH90" s="75"/>
      <c r="LJI90" s="75"/>
      <c r="LJJ90" s="75"/>
      <c r="LJK90" s="75"/>
      <c r="LJL90" s="75"/>
      <c r="LJM90" s="75"/>
      <c r="LJN90" s="75"/>
      <c r="LJO90" s="75"/>
      <c r="LJP90" s="75"/>
      <c r="LJQ90" s="75"/>
      <c r="LJR90" s="75"/>
      <c r="LJS90" s="75"/>
      <c r="LJT90" s="75"/>
      <c r="LJU90" s="75"/>
      <c r="LJV90" s="75"/>
      <c r="LJW90" s="75"/>
      <c r="LJX90" s="75"/>
      <c r="LJY90" s="75"/>
      <c r="LJZ90" s="75"/>
      <c r="LKA90" s="75"/>
      <c r="LKB90" s="75"/>
      <c r="LKC90" s="75"/>
      <c r="LKD90" s="75"/>
      <c r="LKE90" s="75"/>
      <c r="LKF90" s="75"/>
      <c r="LKG90" s="75"/>
      <c r="LKH90" s="75"/>
      <c r="LKI90" s="75"/>
      <c r="LKJ90" s="75"/>
      <c r="LKK90" s="75"/>
      <c r="LKL90" s="75"/>
      <c r="LKM90" s="75"/>
      <c r="LKN90" s="75"/>
      <c r="LKO90" s="75"/>
      <c r="LKP90" s="75"/>
      <c r="LKQ90" s="75"/>
      <c r="LKR90" s="75"/>
      <c r="LKS90" s="75"/>
      <c r="LKT90" s="75"/>
      <c r="LKU90" s="75"/>
      <c r="LKV90" s="75"/>
      <c r="LKW90" s="75"/>
      <c r="LKX90" s="75"/>
      <c r="LKY90" s="75"/>
      <c r="LKZ90" s="75"/>
      <c r="LLA90" s="75"/>
      <c r="LLB90" s="75"/>
      <c r="LLC90" s="75"/>
      <c r="LLD90" s="75"/>
      <c r="LLE90" s="75"/>
      <c r="LLF90" s="75"/>
      <c r="LLG90" s="75"/>
      <c r="LLH90" s="75"/>
      <c r="LLI90" s="75"/>
      <c r="LLJ90" s="75"/>
      <c r="LLK90" s="75"/>
      <c r="LLL90" s="75"/>
      <c r="LLM90" s="75"/>
      <c r="LLN90" s="75"/>
      <c r="LLO90" s="75"/>
      <c r="LLP90" s="75"/>
      <c r="LLQ90" s="75"/>
      <c r="LLR90" s="75"/>
      <c r="LLS90" s="75"/>
      <c r="LLT90" s="75"/>
      <c r="LLU90" s="75"/>
      <c r="LLV90" s="75"/>
      <c r="LLW90" s="75"/>
      <c r="LLX90" s="75"/>
      <c r="LLY90" s="75"/>
      <c r="LLZ90" s="75"/>
      <c r="LMA90" s="75"/>
      <c r="LMB90" s="75"/>
      <c r="LMC90" s="75"/>
      <c r="LMD90" s="75"/>
      <c r="LME90" s="75"/>
      <c r="LMF90" s="75"/>
      <c r="LMG90" s="75"/>
      <c r="LMH90" s="75"/>
      <c r="LMI90" s="75"/>
      <c r="LMJ90" s="75"/>
      <c r="LMK90" s="75"/>
      <c r="LML90" s="75"/>
      <c r="LMM90" s="75"/>
      <c r="LMN90" s="75"/>
      <c r="LMO90" s="75"/>
      <c r="LMP90" s="75"/>
      <c r="LMQ90" s="75"/>
      <c r="LMR90" s="75"/>
      <c r="LMS90" s="75"/>
      <c r="LMT90" s="75"/>
      <c r="LMU90" s="75"/>
      <c r="LMV90" s="75"/>
      <c r="LMW90" s="75"/>
      <c r="LMX90" s="75"/>
      <c r="LMY90" s="75"/>
      <c r="LMZ90" s="75"/>
      <c r="LNA90" s="75"/>
      <c r="LNB90" s="75"/>
      <c r="LNC90" s="75"/>
      <c r="LND90" s="75"/>
      <c r="LNE90" s="75"/>
      <c r="LNF90" s="75"/>
      <c r="LNG90" s="75"/>
      <c r="LNH90" s="75"/>
      <c r="LNI90" s="75"/>
      <c r="LNJ90" s="75"/>
      <c r="LNK90" s="75"/>
      <c r="LNL90" s="75"/>
      <c r="LNM90" s="75"/>
      <c r="LNN90" s="75"/>
      <c r="LNO90" s="75"/>
      <c r="LNP90" s="75"/>
      <c r="LNQ90" s="75"/>
      <c r="LNR90" s="75"/>
      <c r="LNS90" s="75"/>
      <c r="LNT90" s="75"/>
      <c r="LNU90" s="75"/>
      <c r="LNV90" s="75"/>
      <c r="LNW90" s="75"/>
      <c r="LNX90" s="75"/>
      <c r="LNY90" s="75"/>
      <c r="LNZ90" s="75"/>
      <c r="LOA90" s="75"/>
      <c r="LOB90" s="75"/>
      <c r="LOC90" s="75"/>
      <c r="LOD90" s="75"/>
      <c r="LOE90" s="75"/>
      <c r="LOF90" s="75"/>
      <c r="LOG90" s="75"/>
      <c r="LOH90" s="75"/>
      <c r="LOI90" s="75"/>
      <c r="LOJ90" s="75"/>
      <c r="LOK90" s="75"/>
      <c r="LOL90" s="75"/>
      <c r="LOM90" s="75"/>
      <c r="LON90" s="75"/>
      <c r="LOO90" s="75"/>
      <c r="LOP90" s="75"/>
      <c r="LOQ90" s="75"/>
      <c r="LOR90" s="75"/>
      <c r="LOS90" s="75"/>
      <c r="LOT90" s="75"/>
      <c r="LOU90" s="75"/>
      <c r="LOV90" s="75"/>
      <c r="LOW90" s="75"/>
      <c r="LOX90" s="75"/>
      <c r="LOY90" s="75"/>
      <c r="LOZ90" s="75"/>
      <c r="LPA90" s="75"/>
      <c r="LPB90" s="75"/>
      <c r="LPC90" s="75"/>
      <c r="LPD90" s="75"/>
      <c r="LPE90" s="75"/>
      <c r="LPF90" s="75"/>
      <c r="LPG90" s="75"/>
      <c r="LPH90" s="75"/>
      <c r="LPI90" s="75"/>
      <c r="LPJ90" s="75"/>
      <c r="LPK90" s="75"/>
      <c r="LPL90" s="75"/>
      <c r="LPM90" s="75"/>
      <c r="LPN90" s="75"/>
      <c r="LPO90" s="75"/>
      <c r="LPP90" s="75"/>
      <c r="LPQ90" s="75"/>
      <c r="LPR90" s="75"/>
      <c r="LPS90" s="75"/>
      <c r="LPT90" s="75"/>
      <c r="LPU90" s="75"/>
      <c r="LPV90" s="75"/>
      <c r="LPW90" s="75"/>
      <c r="LPX90" s="75"/>
      <c r="LPY90" s="75"/>
      <c r="LPZ90" s="75"/>
      <c r="LQA90" s="75"/>
      <c r="LQB90" s="75"/>
      <c r="LQC90" s="75"/>
      <c r="LQD90" s="75"/>
      <c r="LQE90" s="75"/>
      <c r="LQF90" s="75"/>
      <c r="LQG90" s="75"/>
      <c r="LQH90" s="75"/>
      <c r="LQI90" s="75"/>
      <c r="LQJ90" s="75"/>
      <c r="LQK90" s="75"/>
      <c r="LQL90" s="75"/>
      <c r="LQM90" s="75"/>
      <c r="LQN90" s="75"/>
      <c r="LQO90" s="75"/>
      <c r="LQP90" s="75"/>
      <c r="LQQ90" s="75"/>
      <c r="LQR90" s="75"/>
      <c r="LQS90" s="75"/>
      <c r="LQT90" s="75"/>
      <c r="LQU90" s="75"/>
      <c r="LQV90" s="75"/>
      <c r="LQW90" s="75"/>
      <c r="LQX90" s="75"/>
      <c r="LQY90" s="75"/>
      <c r="LQZ90" s="75"/>
      <c r="LRA90" s="75"/>
      <c r="LRB90" s="75"/>
      <c r="LRC90" s="75"/>
      <c r="LRD90" s="75"/>
      <c r="LRE90" s="75"/>
      <c r="LRF90" s="75"/>
      <c r="LRG90" s="75"/>
      <c r="LRH90" s="75"/>
      <c r="LRI90" s="75"/>
      <c r="LRJ90" s="75"/>
      <c r="LRK90" s="75"/>
      <c r="LRL90" s="75"/>
      <c r="LRM90" s="75"/>
      <c r="LRN90" s="75"/>
      <c r="LRO90" s="75"/>
      <c r="LRP90" s="75"/>
      <c r="LRQ90" s="75"/>
      <c r="LRR90" s="75"/>
      <c r="LRS90" s="75"/>
      <c r="LRT90" s="75"/>
      <c r="LRU90" s="75"/>
      <c r="LRV90" s="75"/>
      <c r="LRW90" s="75"/>
      <c r="LRX90" s="75"/>
      <c r="LRY90" s="75"/>
      <c r="LRZ90" s="75"/>
      <c r="LSA90" s="75"/>
      <c r="LSB90" s="75"/>
      <c r="LSC90" s="75"/>
      <c r="LSD90" s="75"/>
      <c r="LSE90" s="75"/>
      <c r="LSF90" s="75"/>
      <c r="LSG90" s="75"/>
      <c r="LSH90" s="75"/>
      <c r="LSI90" s="75"/>
      <c r="LSJ90" s="75"/>
      <c r="LSK90" s="75"/>
      <c r="LSL90" s="75"/>
      <c r="LSM90" s="75"/>
      <c r="LSN90" s="75"/>
      <c r="LSO90" s="75"/>
      <c r="LSP90" s="75"/>
      <c r="LSQ90" s="75"/>
      <c r="LSR90" s="75"/>
      <c r="LSS90" s="75"/>
      <c r="LST90" s="75"/>
      <c r="LSU90" s="75"/>
      <c r="LSV90" s="75"/>
      <c r="LSW90" s="75"/>
      <c r="LSX90" s="75"/>
      <c r="LSY90" s="75"/>
      <c r="LSZ90" s="75"/>
      <c r="LTA90" s="75"/>
      <c r="LTB90" s="75"/>
      <c r="LTC90" s="75"/>
      <c r="LTD90" s="75"/>
      <c r="LTE90" s="75"/>
      <c r="LTF90" s="75"/>
      <c r="LTG90" s="75"/>
      <c r="LTH90" s="75"/>
      <c r="LTI90" s="75"/>
      <c r="LTJ90" s="75"/>
      <c r="LTK90" s="75"/>
      <c r="LTL90" s="75"/>
      <c r="LTM90" s="75"/>
      <c r="LTN90" s="75"/>
      <c r="LTO90" s="75"/>
      <c r="LTP90" s="75"/>
      <c r="LTQ90" s="75"/>
      <c r="LTR90" s="75"/>
      <c r="LTS90" s="75"/>
      <c r="LTT90" s="75"/>
      <c r="LTU90" s="75"/>
      <c r="LTV90" s="75"/>
      <c r="LTW90" s="75"/>
      <c r="LTX90" s="75"/>
      <c r="LTY90" s="75"/>
      <c r="LTZ90" s="75"/>
      <c r="LUA90" s="75"/>
      <c r="LUB90" s="75"/>
      <c r="LUC90" s="75"/>
      <c r="LUD90" s="75"/>
      <c r="LUE90" s="75"/>
      <c r="LUF90" s="75"/>
      <c r="LUG90" s="75"/>
      <c r="LUH90" s="75"/>
      <c r="LUI90" s="75"/>
      <c r="LUJ90" s="75"/>
      <c r="LUK90" s="75"/>
      <c r="LUL90" s="75"/>
      <c r="LUM90" s="75"/>
      <c r="LUN90" s="75"/>
      <c r="LUO90" s="75"/>
      <c r="LUP90" s="75"/>
      <c r="LUQ90" s="75"/>
      <c r="LUR90" s="75"/>
      <c r="LUS90" s="75"/>
      <c r="LUT90" s="75"/>
      <c r="LUU90" s="75"/>
      <c r="LUV90" s="75"/>
      <c r="LUW90" s="75"/>
      <c r="LUX90" s="75"/>
      <c r="LUY90" s="75"/>
      <c r="LUZ90" s="75"/>
      <c r="LVA90" s="75"/>
      <c r="LVB90" s="75"/>
      <c r="LVC90" s="75"/>
      <c r="LVD90" s="75"/>
      <c r="LVE90" s="75"/>
      <c r="LVF90" s="75"/>
      <c r="LVG90" s="75"/>
      <c r="LVH90" s="75"/>
      <c r="LVI90" s="75"/>
      <c r="LVJ90" s="75"/>
      <c r="LVK90" s="75"/>
      <c r="LVL90" s="75"/>
      <c r="LVM90" s="75"/>
      <c r="LVN90" s="75"/>
      <c r="LVO90" s="75"/>
      <c r="LVP90" s="75"/>
      <c r="LVQ90" s="75"/>
      <c r="LVR90" s="75"/>
      <c r="LVS90" s="75"/>
      <c r="LVT90" s="75"/>
      <c r="LVU90" s="75"/>
      <c r="LVV90" s="75"/>
      <c r="LVW90" s="75"/>
      <c r="LVX90" s="75"/>
      <c r="LVY90" s="75"/>
      <c r="LVZ90" s="75"/>
      <c r="LWA90" s="75"/>
      <c r="LWB90" s="75"/>
      <c r="LWC90" s="75"/>
      <c r="LWD90" s="75"/>
      <c r="LWE90" s="75"/>
      <c r="LWF90" s="75"/>
      <c r="LWG90" s="75"/>
      <c r="LWH90" s="75"/>
      <c r="LWI90" s="75"/>
      <c r="LWJ90" s="75"/>
      <c r="LWK90" s="75"/>
      <c r="LWL90" s="75"/>
      <c r="LWM90" s="75"/>
      <c r="LWN90" s="75"/>
      <c r="LWO90" s="75"/>
      <c r="LWP90" s="75"/>
      <c r="LWQ90" s="75"/>
      <c r="LWR90" s="75"/>
      <c r="LWS90" s="75"/>
      <c r="LWT90" s="75"/>
      <c r="LWU90" s="75"/>
      <c r="LWV90" s="75"/>
      <c r="LWW90" s="75"/>
      <c r="LWX90" s="75"/>
      <c r="LWY90" s="75"/>
      <c r="LWZ90" s="75"/>
      <c r="LXA90" s="75"/>
      <c r="LXB90" s="75"/>
      <c r="LXC90" s="75"/>
      <c r="LXD90" s="75"/>
      <c r="LXE90" s="75"/>
      <c r="LXF90" s="75"/>
      <c r="LXG90" s="75"/>
      <c r="LXH90" s="75"/>
      <c r="LXI90" s="75"/>
      <c r="LXJ90" s="75"/>
      <c r="LXK90" s="75"/>
      <c r="LXL90" s="75"/>
      <c r="LXM90" s="75"/>
      <c r="LXN90" s="75"/>
      <c r="LXO90" s="75"/>
      <c r="LXP90" s="75"/>
      <c r="LXQ90" s="75"/>
      <c r="LXR90" s="75"/>
      <c r="LXS90" s="75"/>
      <c r="LXT90" s="75"/>
      <c r="LXU90" s="75"/>
      <c r="LXV90" s="75"/>
      <c r="LXW90" s="75"/>
      <c r="LXX90" s="75"/>
      <c r="LXY90" s="75"/>
      <c r="LXZ90" s="75"/>
      <c r="LYA90" s="75"/>
      <c r="LYB90" s="75"/>
      <c r="LYC90" s="75"/>
      <c r="LYD90" s="75"/>
      <c r="LYE90" s="75"/>
      <c r="LYF90" s="75"/>
      <c r="LYG90" s="75"/>
      <c r="LYH90" s="75"/>
      <c r="LYI90" s="75"/>
      <c r="LYJ90" s="75"/>
      <c r="LYK90" s="75"/>
      <c r="LYL90" s="75"/>
      <c r="LYM90" s="75"/>
      <c r="LYN90" s="75"/>
      <c r="LYO90" s="75"/>
      <c r="LYP90" s="75"/>
      <c r="LYQ90" s="75"/>
      <c r="LYR90" s="75"/>
      <c r="LYS90" s="75"/>
      <c r="LYT90" s="75"/>
      <c r="LYU90" s="75"/>
      <c r="LYV90" s="75"/>
      <c r="LYW90" s="75"/>
      <c r="LYX90" s="75"/>
      <c r="LYY90" s="75"/>
      <c r="LYZ90" s="75"/>
      <c r="LZA90" s="75"/>
      <c r="LZB90" s="75"/>
      <c r="LZC90" s="75"/>
      <c r="LZD90" s="75"/>
      <c r="LZE90" s="75"/>
      <c r="LZF90" s="75"/>
      <c r="LZG90" s="75"/>
      <c r="LZH90" s="75"/>
      <c r="LZI90" s="75"/>
      <c r="LZJ90" s="75"/>
      <c r="LZK90" s="75"/>
      <c r="LZL90" s="75"/>
      <c r="LZM90" s="75"/>
      <c r="LZN90" s="75"/>
      <c r="LZO90" s="75"/>
      <c r="LZP90" s="75"/>
      <c r="LZQ90" s="75"/>
      <c r="LZR90" s="75"/>
      <c r="LZS90" s="75"/>
      <c r="LZT90" s="75"/>
      <c r="LZU90" s="75"/>
      <c r="LZV90" s="75"/>
      <c r="LZW90" s="75"/>
      <c r="LZX90" s="75"/>
      <c r="LZY90" s="75"/>
      <c r="LZZ90" s="75"/>
      <c r="MAA90" s="75"/>
      <c r="MAB90" s="75"/>
      <c r="MAC90" s="75"/>
      <c r="MAD90" s="75"/>
      <c r="MAE90" s="75"/>
      <c r="MAF90" s="75"/>
      <c r="MAG90" s="75"/>
      <c r="MAH90" s="75"/>
      <c r="MAI90" s="75"/>
      <c r="MAJ90" s="75"/>
      <c r="MAK90" s="75"/>
      <c r="MAL90" s="75"/>
      <c r="MAM90" s="75"/>
      <c r="MAN90" s="75"/>
      <c r="MAO90" s="75"/>
      <c r="MAP90" s="75"/>
      <c r="MAQ90" s="75"/>
      <c r="MAR90" s="75"/>
      <c r="MAS90" s="75"/>
      <c r="MAT90" s="75"/>
      <c r="MAU90" s="75"/>
      <c r="MAV90" s="75"/>
      <c r="MAW90" s="75"/>
      <c r="MAX90" s="75"/>
      <c r="MAY90" s="75"/>
      <c r="MAZ90" s="75"/>
      <c r="MBA90" s="75"/>
      <c r="MBB90" s="75"/>
      <c r="MBC90" s="75"/>
      <c r="MBD90" s="75"/>
      <c r="MBE90" s="75"/>
      <c r="MBF90" s="75"/>
      <c r="MBG90" s="75"/>
      <c r="MBH90" s="75"/>
      <c r="MBI90" s="75"/>
      <c r="MBJ90" s="75"/>
      <c r="MBK90" s="75"/>
      <c r="MBL90" s="75"/>
      <c r="MBM90" s="75"/>
      <c r="MBN90" s="75"/>
      <c r="MBO90" s="75"/>
      <c r="MBP90" s="75"/>
      <c r="MBQ90" s="75"/>
      <c r="MBR90" s="75"/>
      <c r="MBS90" s="75"/>
      <c r="MBT90" s="75"/>
      <c r="MBU90" s="75"/>
      <c r="MBV90" s="75"/>
      <c r="MBW90" s="75"/>
      <c r="MBX90" s="75"/>
      <c r="MBY90" s="75"/>
      <c r="MBZ90" s="75"/>
      <c r="MCA90" s="75"/>
      <c r="MCB90" s="75"/>
      <c r="MCC90" s="75"/>
      <c r="MCD90" s="75"/>
      <c r="MCE90" s="75"/>
      <c r="MCF90" s="75"/>
      <c r="MCG90" s="75"/>
      <c r="MCH90" s="75"/>
      <c r="MCI90" s="75"/>
      <c r="MCJ90" s="75"/>
      <c r="MCK90" s="75"/>
      <c r="MCL90" s="75"/>
      <c r="MCM90" s="75"/>
      <c r="MCN90" s="75"/>
      <c r="MCO90" s="75"/>
      <c r="MCP90" s="75"/>
      <c r="MCQ90" s="75"/>
      <c r="MCR90" s="75"/>
      <c r="MCS90" s="75"/>
      <c r="MCT90" s="75"/>
      <c r="MCU90" s="75"/>
      <c r="MCV90" s="75"/>
      <c r="MCW90" s="75"/>
      <c r="MCX90" s="75"/>
      <c r="MCY90" s="75"/>
      <c r="MCZ90" s="75"/>
      <c r="MDA90" s="75"/>
      <c r="MDB90" s="75"/>
      <c r="MDC90" s="75"/>
      <c r="MDD90" s="75"/>
      <c r="MDE90" s="75"/>
      <c r="MDF90" s="75"/>
      <c r="MDG90" s="75"/>
      <c r="MDH90" s="75"/>
      <c r="MDI90" s="75"/>
      <c r="MDJ90" s="75"/>
      <c r="MDK90" s="75"/>
      <c r="MDL90" s="75"/>
      <c r="MDM90" s="75"/>
      <c r="MDN90" s="75"/>
      <c r="MDO90" s="75"/>
      <c r="MDP90" s="75"/>
      <c r="MDQ90" s="75"/>
      <c r="MDR90" s="75"/>
      <c r="MDS90" s="75"/>
      <c r="MDT90" s="75"/>
      <c r="MDU90" s="75"/>
      <c r="MDV90" s="75"/>
      <c r="MDW90" s="75"/>
      <c r="MDX90" s="75"/>
      <c r="MDY90" s="75"/>
      <c r="MDZ90" s="75"/>
      <c r="MEA90" s="75"/>
      <c r="MEB90" s="75"/>
      <c r="MEC90" s="75"/>
      <c r="MED90" s="75"/>
      <c r="MEE90" s="75"/>
      <c r="MEF90" s="75"/>
      <c r="MEG90" s="75"/>
      <c r="MEH90" s="75"/>
      <c r="MEI90" s="75"/>
      <c r="MEJ90" s="75"/>
      <c r="MEK90" s="75"/>
      <c r="MEL90" s="75"/>
      <c r="MEM90" s="75"/>
      <c r="MEN90" s="75"/>
      <c r="MEO90" s="75"/>
      <c r="MEP90" s="75"/>
      <c r="MEQ90" s="75"/>
      <c r="MER90" s="75"/>
      <c r="MES90" s="75"/>
      <c r="MET90" s="75"/>
      <c r="MEU90" s="75"/>
      <c r="MEV90" s="75"/>
      <c r="MEW90" s="75"/>
      <c r="MEX90" s="75"/>
      <c r="MEY90" s="75"/>
      <c r="MEZ90" s="75"/>
      <c r="MFA90" s="75"/>
      <c r="MFB90" s="75"/>
      <c r="MFC90" s="75"/>
      <c r="MFD90" s="75"/>
      <c r="MFE90" s="75"/>
      <c r="MFF90" s="75"/>
      <c r="MFG90" s="75"/>
      <c r="MFH90" s="75"/>
      <c r="MFI90" s="75"/>
      <c r="MFJ90" s="75"/>
      <c r="MFK90" s="75"/>
      <c r="MFL90" s="75"/>
      <c r="MFM90" s="75"/>
      <c r="MFN90" s="75"/>
      <c r="MFO90" s="75"/>
      <c r="MFP90" s="75"/>
      <c r="MFQ90" s="75"/>
      <c r="MFR90" s="75"/>
      <c r="MFS90" s="75"/>
      <c r="MFT90" s="75"/>
      <c r="MFU90" s="75"/>
      <c r="MFV90" s="75"/>
      <c r="MFW90" s="75"/>
      <c r="MFX90" s="75"/>
      <c r="MFY90" s="75"/>
      <c r="MFZ90" s="75"/>
      <c r="MGA90" s="75"/>
      <c r="MGB90" s="75"/>
      <c r="MGC90" s="75"/>
      <c r="MGD90" s="75"/>
      <c r="MGE90" s="75"/>
      <c r="MGF90" s="75"/>
      <c r="MGG90" s="75"/>
      <c r="MGH90" s="75"/>
      <c r="MGI90" s="75"/>
      <c r="MGJ90" s="75"/>
      <c r="MGK90" s="75"/>
      <c r="MGL90" s="75"/>
      <c r="MGM90" s="75"/>
      <c r="MGN90" s="75"/>
      <c r="MGO90" s="75"/>
      <c r="MGP90" s="75"/>
      <c r="MGQ90" s="75"/>
      <c r="MGR90" s="75"/>
      <c r="MGS90" s="75"/>
      <c r="MGT90" s="75"/>
      <c r="MGU90" s="75"/>
      <c r="MGV90" s="75"/>
      <c r="MGW90" s="75"/>
      <c r="MGX90" s="75"/>
      <c r="MGY90" s="75"/>
      <c r="MGZ90" s="75"/>
      <c r="MHA90" s="75"/>
      <c r="MHB90" s="75"/>
      <c r="MHC90" s="75"/>
      <c r="MHD90" s="75"/>
      <c r="MHE90" s="75"/>
      <c r="MHF90" s="75"/>
      <c r="MHG90" s="75"/>
      <c r="MHH90" s="75"/>
      <c r="MHI90" s="75"/>
      <c r="MHJ90" s="75"/>
      <c r="MHK90" s="75"/>
      <c r="MHL90" s="75"/>
      <c r="MHM90" s="75"/>
      <c r="MHN90" s="75"/>
      <c r="MHO90" s="75"/>
      <c r="MHP90" s="75"/>
      <c r="MHQ90" s="75"/>
      <c r="MHR90" s="75"/>
      <c r="MHS90" s="75"/>
      <c r="MHT90" s="75"/>
      <c r="MHU90" s="75"/>
      <c r="MHV90" s="75"/>
      <c r="MHW90" s="75"/>
      <c r="MHX90" s="75"/>
      <c r="MHY90" s="75"/>
      <c r="MHZ90" s="75"/>
      <c r="MIA90" s="75"/>
      <c r="MIB90" s="75"/>
      <c r="MIC90" s="75"/>
      <c r="MID90" s="75"/>
      <c r="MIE90" s="75"/>
      <c r="MIF90" s="75"/>
      <c r="MIG90" s="75"/>
      <c r="MIH90" s="75"/>
      <c r="MII90" s="75"/>
      <c r="MIJ90" s="75"/>
      <c r="MIK90" s="75"/>
      <c r="MIL90" s="75"/>
      <c r="MIM90" s="75"/>
      <c r="MIN90" s="75"/>
      <c r="MIO90" s="75"/>
      <c r="MIP90" s="75"/>
      <c r="MIQ90" s="75"/>
      <c r="MIR90" s="75"/>
      <c r="MIS90" s="75"/>
      <c r="MIT90" s="75"/>
      <c r="MIU90" s="75"/>
      <c r="MIV90" s="75"/>
      <c r="MIW90" s="75"/>
      <c r="MIX90" s="75"/>
      <c r="MIY90" s="75"/>
      <c r="MIZ90" s="75"/>
      <c r="MJA90" s="75"/>
      <c r="MJB90" s="75"/>
      <c r="MJC90" s="75"/>
      <c r="MJD90" s="75"/>
      <c r="MJE90" s="75"/>
      <c r="MJF90" s="75"/>
      <c r="MJG90" s="75"/>
      <c r="MJH90" s="75"/>
      <c r="MJI90" s="75"/>
      <c r="MJJ90" s="75"/>
      <c r="MJK90" s="75"/>
      <c r="MJL90" s="75"/>
      <c r="MJM90" s="75"/>
      <c r="MJN90" s="75"/>
      <c r="MJO90" s="75"/>
      <c r="MJP90" s="75"/>
      <c r="MJQ90" s="75"/>
      <c r="MJR90" s="75"/>
      <c r="MJS90" s="75"/>
      <c r="MJT90" s="75"/>
      <c r="MJU90" s="75"/>
      <c r="MJV90" s="75"/>
      <c r="MJW90" s="75"/>
      <c r="MJX90" s="75"/>
      <c r="MJY90" s="75"/>
      <c r="MJZ90" s="75"/>
      <c r="MKA90" s="75"/>
      <c r="MKB90" s="75"/>
      <c r="MKC90" s="75"/>
      <c r="MKD90" s="75"/>
      <c r="MKE90" s="75"/>
      <c r="MKF90" s="75"/>
      <c r="MKG90" s="75"/>
      <c r="MKH90" s="75"/>
      <c r="MKI90" s="75"/>
      <c r="MKJ90" s="75"/>
      <c r="MKK90" s="75"/>
      <c r="MKL90" s="75"/>
      <c r="MKM90" s="75"/>
      <c r="MKN90" s="75"/>
      <c r="MKO90" s="75"/>
      <c r="MKP90" s="75"/>
      <c r="MKQ90" s="75"/>
      <c r="MKR90" s="75"/>
      <c r="MKS90" s="75"/>
      <c r="MKT90" s="75"/>
      <c r="MKU90" s="75"/>
      <c r="MKV90" s="75"/>
      <c r="MKW90" s="75"/>
      <c r="MKX90" s="75"/>
      <c r="MKY90" s="75"/>
      <c r="MKZ90" s="75"/>
      <c r="MLA90" s="75"/>
      <c r="MLB90" s="75"/>
      <c r="MLC90" s="75"/>
      <c r="MLD90" s="75"/>
      <c r="MLE90" s="75"/>
      <c r="MLF90" s="75"/>
      <c r="MLG90" s="75"/>
      <c r="MLH90" s="75"/>
      <c r="MLI90" s="75"/>
      <c r="MLJ90" s="75"/>
      <c r="MLK90" s="75"/>
      <c r="MLL90" s="75"/>
      <c r="MLM90" s="75"/>
      <c r="MLN90" s="75"/>
      <c r="MLO90" s="75"/>
      <c r="MLP90" s="75"/>
      <c r="MLQ90" s="75"/>
      <c r="MLR90" s="75"/>
      <c r="MLS90" s="75"/>
      <c r="MLT90" s="75"/>
      <c r="MLU90" s="75"/>
      <c r="MLV90" s="75"/>
      <c r="MLW90" s="75"/>
      <c r="MLX90" s="75"/>
      <c r="MLY90" s="75"/>
      <c r="MLZ90" s="75"/>
      <c r="MMA90" s="75"/>
      <c r="MMB90" s="75"/>
      <c r="MMC90" s="75"/>
      <c r="MMD90" s="75"/>
      <c r="MME90" s="75"/>
      <c r="MMF90" s="75"/>
      <c r="MMG90" s="75"/>
      <c r="MMH90" s="75"/>
      <c r="MMI90" s="75"/>
      <c r="MMJ90" s="75"/>
      <c r="MMK90" s="75"/>
      <c r="MML90" s="75"/>
      <c r="MMM90" s="75"/>
      <c r="MMN90" s="75"/>
      <c r="MMO90" s="75"/>
      <c r="MMP90" s="75"/>
      <c r="MMQ90" s="75"/>
      <c r="MMR90" s="75"/>
      <c r="MMS90" s="75"/>
      <c r="MMT90" s="75"/>
      <c r="MMU90" s="75"/>
      <c r="MMV90" s="75"/>
      <c r="MMW90" s="75"/>
      <c r="MMX90" s="75"/>
      <c r="MMY90" s="75"/>
      <c r="MMZ90" s="75"/>
      <c r="MNA90" s="75"/>
      <c r="MNB90" s="75"/>
      <c r="MNC90" s="75"/>
      <c r="MND90" s="75"/>
      <c r="MNE90" s="75"/>
      <c r="MNF90" s="75"/>
      <c r="MNG90" s="75"/>
      <c r="MNH90" s="75"/>
      <c r="MNI90" s="75"/>
      <c r="MNJ90" s="75"/>
      <c r="MNK90" s="75"/>
      <c r="MNL90" s="75"/>
      <c r="MNM90" s="75"/>
      <c r="MNN90" s="75"/>
      <c r="MNO90" s="75"/>
      <c r="MNP90" s="75"/>
      <c r="MNQ90" s="75"/>
      <c r="MNR90" s="75"/>
      <c r="MNS90" s="75"/>
      <c r="MNT90" s="75"/>
      <c r="MNU90" s="75"/>
      <c r="MNV90" s="75"/>
      <c r="MNW90" s="75"/>
      <c r="MNX90" s="75"/>
      <c r="MNY90" s="75"/>
      <c r="MNZ90" s="75"/>
      <c r="MOA90" s="75"/>
      <c r="MOB90" s="75"/>
      <c r="MOC90" s="75"/>
      <c r="MOD90" s="75"/>
      <c r="MOE90" s="75"/>
      <c r="MOF90" s="75"/>
      <c r="MOG90" s="75"/>
      <c r="MOH90" s="75"/>
      <c r="MOI90" s="75"/>
      <c r="MOJ90" s="75"/>
      <c r="MOK90" s="75"/>
      <c r="MOL90" s="75"/>
      <c r="MOM90" s="75"/>
      <c r="MON90" s="75"/>
      <c r="MOO90" s="75"/>
      <c r="MOP90" s="75"/>
      <c r="MOQ90" s="75"/>
      <c r="MOR90" s="75"/>
      <c r="MOS90" s="75"/>
      <c r="MOT90" s="75"/>
      <c r="MOU90" s="75"/>
      <c r="MOV90" s="75"/>
      <c r="MOW90" s="75"/>
      <c r="MOX90" s="75"/>
      <c r="MOY90" s="75"/>
      <c r="MOZ90" s="75"/>
      <c r="MPA90" s="75"/>
      <c r="MPB90" s="75"/>
      <c r="MPC90" s="75"/>
      <c r="MPD90" s="75"/>
      <c r="MPE90" s="75"/>
      <c r="MPF90" s="75"/>
      <c r="MPG90" s="75"/>
      <c r="MPH90" s="75"/>
      <c r="MPI90" s="75"/>
      <c r="MPJ90" s="75"/>
      <c r="MPK90" s="75"/>
      <c r="MPL90" s="75"/>
      <c r="MPM90" s="75"/>
      <c r="MPN90" s="75"/>
      <c r="MPO90" s="75"/>
      <c r="MPP90" s="75"/>
      <c r="MPQ90" s="75"/>
      <c r="MPR90" s="75"/>
      <c r="MPS90" s="75"/>
      <c r="MPT90" s="75"/>
      <c r="MPU90" s="75"/>
      <c r="MPV90" s="75"/>
      <c r="MPW90" s="75"/>
      <c r="MPX90" s="75"/>
      <c r="MPY90" s="75"/>
      <c r="MPZ90" s="75"/>
      <c r="MQA90" s="75"/>
      <c r="MQB90" s="75"/>
      <c r="MQC90" s="75"/>
      <c r="MQD90" s="75"/>
      <c r="MQE90" s="75"/>
      <c r="MQF90" s="75"/>
      <c r="MQG90" s="75"/>
      <c r="MQH90" s="75"/>
      <c r="MQI90" s="75"/>
      <c r="MQJ90" s="75"/>
      <c r="MQK90" s="75"/>
      <c r="MQL90" s="75"/>
      <c r="MQM90" s="75"/>
      <c r="MQN90" s="75"/>
      <c r="MQO90" s="75"/>
      <c r="MQP90" s="75"/>
      <c r="MQQ90" s="75"/>
      <c r="MQR90" s="75"/>
      <c r="MQS90" s="75"/>
      <c r="MQT90" s="75"/>
      <c r="MQU90" s="75"/>
      <c r="MQV90" s="75"/>
      <c r="MQW90" s="75"/>
      <c r="MQX90" s="75"/>
      <c r="MQY90" s="75"/>
      <c r="MQZ90" s="75"/>
      <c r="MRA90" s="75"/>
      <c r="MRB90" s="75"/>
      <c r="MRC90" s="75"/>
      <c r="MRD90" s="75"/>
      <c r="MRE90" s="75"/>
      <c r="MRF90" s="75"/>
      <c r="MRG90" s="75"/>
      <c r="MRH90" s="75"/>
      <c r="MRI90" s="75"/>
      <c r="MRJ90" s="75"/>
      <c r="MRK90" s="75"/>
      <c r="MRL90" s="75"/>
      <c r="MRM90" s="75"/>
      <c r="MRN90" s="75"/>
      <c r="MRO90" s="75"/>
      <c r="MRP90" s="75"/>
      <c r="MRQ90" s="75"/>
      <c r="MRR90" s="75"/>
      <c r="MRS90" s="75"/>
      <c r="MRT90" s="75"/>
      <c r="MRU90" s="75"/>
      <c r="MRV90" s="75"/>
      <c r="MRW90" s="75"/>
      <c r="MRX90" s="75"/>
      <c r="MRY90" s="75"/>
      <c r="MRZ90" s="75"/>
      <c r="MSA90" s="75"/>
      <c r="MSB90" s="75"/>
      <c r="MSC90" s="75"/>
      <c r="MSD90" s="75"/>
      <c r="MSE90" s="75"/>
      <c r="MSF90" s="75"/>
      <c r="MSG90" s="75"/>
      <c r="MSH90" s="75"/>
      <c r="MSI90" s="75"/>
      <c r="MSJ90" s="75"/>
      <c r="MSK90" s="75"/>
      <c r="MSL90" s="75"/>
      <c r="MSM90" s="75"/>
      <c r="MSN90" s="75"/>
      <c r="MSO90" s="75"/>
      <c r="MSP90" s="75"/>
      <c r="MSQ90" s="75"/>
      <c r="MSR90" s="75"/>
      <c r="MSS90" s="75"/>
      <c r="MST90" s="75"/>
      <c r="MSU90" s="75"/>
      <c r="MSV90" s="75"/>
      <c r="MSW90" s="75"/>
      <c r="MSX90" s="75"/>
      <c r="MSY90" s="75"/>
      <c r="MSZ90" s="75"/>
      <c r="MTA90" s="75"/>
      <c r="MTB90" s="75"/>
      <c r="MTC90" s="75"/>
      <c r="MTD90" s="75"/>
      <c r="MTE90" s="75"/>
      <c r="MTF90" s="75"/>
      <c r="MTG90" s="75"/>
      <c r="MTH90" s="75"/>
      <c r="MTI90" s="75"/>
      <c r="MTJ90" s="75"/>
      <c r="MTK90" s="75"/>
      <c r="MTL90" s="75"/>
      <c r="MTM90" s="75"/>
      <c r="MTN90" s="75"/>
      <c r="MTO90" s="75"/>
      <c r="MTP90" s="75"/>
      <c r="MTQ90" s="75"/>
      <c r="MTR90" s="75"/>
      <c r="MTS90" s="75"/>
      <c r="MTT90" s="75"/>
      <c r="MTU90" s="75"/>
      <c r="MTV90" s="75"/>
      <c r="MTW90" s="75"/>
      <c r="MTX90" s="75"/>
      <c r="MTY90" s="75"/>
      <c r="MTZ90" s="75"/>
      <c r="MUA90" s="75"/>
      <c r="MUB90" s="75"/>
      <c r="MUC90" s="75"/>
      <c r="MUD90" s="75"/>
      <c r="MUE90" s="75"/>
      <c r="MUF90" s="75"/>
      <c r="MUG90" s="75"/>
      <c r="MUH90" s="75"/>
      <c r="MUI90" s="75"/>
      <c r="MUJ90" s="75"/>
      <c r="MUK90" s="75"/>
      <c r="MUL90" s="75"/>
      <c r="MUM90" s="75"/>
      <c r="MUN90" s="75"/>
      <c r="MUO90" s="75"/>
      <c r="MUP90" s="75"/>
      <c r="MUQ90" s="75"/>
      <c r="MUR90" s="75"/>
      <c r="MUS90" s="75"/>
      <c r="MUT90" s="75"/>
      <c r="MUU90" s="75"/>
      <c r="MUV90" s="75"/>
      <c r="MUW90" s="75"/>
      <c r="MUX90" s="75"/>
      <c r="MUY90" s="75"/>
      <c r="MUZ90" s="75"/>
      <c r="MVA90" s="75"/>
      <c r="MVB90" s="75"/>
      <c r="MVC90" s="75"/>
      <c r="MVD90" s="75"/>
      <c r="MVE90" s="75"/>
      <c r="MVF90" s="75"/>
      <c r="MVG90" s="75"/>
      <c r="MVH90" s="75"/>
      <c r="MVI90" s="75"/>
      <c r="MVJ90" s="75"/>
      <c r="MVK90" s="75"/>
      <c r="MVL90" s="75"/>
      <c r="MVM90" s="75"/>
      <c r="MVN90" s="75"/>
      <c r="MVO90" s="75"/>
      <c r="MVP90" s="75"/>
      <c r="MVQ90" s="75"/>
      <c r="MVR90" s="75"/>
      <c r="MVS90" s="75"/>
      <c r="MVT90" s="75"/>
      <c r="MVU90" s="75"/>
      <c r="MVV90" s="75"/>
      <c r="MVW90" s="75"/>
      <c r="MVX90" s="75"/>
      <c r="MVY90" s="75"/>
      <c r="MVZ90" s="75"/>
      <c r="MWA90" s="75"/>
      <c r="MWB90" s="75"/>
      <c r="MWC90" s="75"/>
      <c r="MWD90" s="75"/>
      <c r="MWE90" s="75"/>
      <c r="MWF90" s="75"/>
      <c r="MWG90" s="75"/>
      <c r="MWH90" s="75"/>
      <c r="MWI90" s="75"/>
      <c r="MWJ90" s="75"/>
      <c r="MWK90" s="75"/>
      <c r="MWL90" s="75"/>
      <c r="MWM90" s="75"/>
      <c r="MWN90" s="75"/>
      <c r="MWO90" s="75"/>
      <c r="MWP90" s="75"/>
      <c r="MWQ90" s="75"/>
      <c r="MWR90" s="75"/>
      <c r="MWS90" s="75"/>
      <c r="MWT90" s="75"/>
      <c r="MWU90" s="75"/>
      <c r="MWV90" s="75"/>
      <c r="MWW90" s="75"/>
      <c r="MWX90" s="75"/>
      <c r="MWY90" s="75"/>
      <c r="MWZ90" s="75"/>
      <c r="MXA90" s="75"/>
      <c r="MXB90" s="75"/>
      <c r="MXC90" s="75"/>
      <c r="MXD90" s="75"/>
      <c r="MXE90" s="75"/>
      <c r="MXF90" s="75"/>
      <c r="MXG90" s="75"/>
      <c r="MXH90" s="75"/>
      <c r="MXI90" s="75"/>
      <c r="MXJ90" s="75"/>
      <c r="MXK90" s="75"/>
      <c r="MXL90" s="75"/>
      <c r="MXM90" s="75"/>
      <c r="MXN90" s="75"/>
      <c r="MXO90" s="75"/>
      <c r="MXP90" s="75"/>
      <c r="MXQ90" s="75"/>
      <c r="MXR90" s="75"/>
      <c r="MXS90" s="75"/>
      <c r="MXT90" s="75"/>
      <c r="MXU90" s="75"/>
      <c r="MXV90" s="75"/>
      <c r="MXW90" s="75"/>
      <c r="MXX90" s="75"/>
      <c r="MXY90" s="75"/>
      <c r="MXZ90" s="75"/>
      <c r="MYA90" s="75"/>
      <c r="MYB90" s="75"/>
      <c r="MYC90" s="75"/>
      <c r="MYD90" s="75"/>
      <c r="MYE90" s="75"/>
      <c r="MYF90" s="75"/>
      <c r="MYG90" s="75"/>
      <c r="MYH90" s="75"/>
      <c r="MYI90" s="75"/>
      <c r="MYJ90" s="75"/>
      <c r="MYK90" s="75"/>
      <c r="MYL90" s="75"/>
      <c r="MYM90" s="75"/>
      <c r="MYN90" s="75"/>
      <c r="MYO90" s="75"/>
      <c r="MYP90" s="75"/>
      <c r="MYQ90" s="75"/>
      <c r="MYR90" s="75"/>
      <c r="MYS90" s="75"/>
      <c r="MYT90" s="75"/>
      <c r="MYU90" s="75"/>
      <c r="MYV90" s="75"/>
      <c r="MYW90" s="75"/>
      <c r="MYX90" s="75"/>
      <c r="MYY90" s="75"/>
      <c r="MYZ90" s="75"/>
      <c r="MZA90" s="75"/>
      <c r="MZB90" s="75"/>
      <c r="MZC90" s="75"/>
      <c r="MZD90" s="75"/>
      <c r="MZE90" s="75"/>
      <c r="MZF90" s="75"/>
      <c r="MZG90" s="75"/>
      <c r="MZH90" s="75"/>
      <c r="MZI90" s="75"/>
      <c r="MZJ90" s="75"/>
      <c r="MZK90" s="75"/>
      <c r="MZL90" s="75"/>
      <c r="MZM90" s="75"/>
      <c r="MZN90" s="75"/>
      <c r="MZO90" s="75"/>
      <c r="MZP90" s="75"/>
      <c r="MZQ90" s="75"/>
      <c r="MZR90" s="75"/>
      <c r="MZS90" s="75"/>
      <c r="MZT90" s="75"/>
      <c r="MZU90" s="75"/>
      <c r="MZV90" s="75"/>
      <c r="MZW90" s="75"/>
      <c r="MZX90" s="75"/>
      <c r="MZY90" s="75"/>
      <c r="MZZ90" s="75"/>
      <c r="NAA90" s="75"/>
      <c r="NAB90" s="75"/>
      <c r="NAC90" s="75"/>
      <c r="NAD90" s="75"/>
      <c r="NAE90" s="75"/>
      <c r="NAF90" s="75"/>
      <c r="NAG90" s="75"/>
      <c r="NAH90" s="75"/>
      <c r="NAI90" s="75"/>
      <c r="NAJ90" s="75"/>
      <c r="NAK90" s="75"/>
      <c r="NAL90" s="75"/>
      <c r="NAM90" s="75"/>
      <c r="NAN90" s="75"/>
      <c r="NAO90" s="75"/>
      <c r="NAP90" s="75"/>
      <c r="NAQ90" s="75"/>
      <c r="NAR90" s="75"/>
      <c r="NAS90" s="75"/>
      <c r="NAT90" s="75"/>
      <c r="NAU90" s="75"/>
      <c r="NAV90" s="75"/>
      <c r="NAW90" s="75"/>
      <c r="NAX90" s="75"/>
      <c r="NAY90" s="75"/>
      <c r="NAZ90" s="75"/>
      <c r="NBA90" s="75"/>
      <c r="NBB90" s="75"/>
      <c r="NBC90" s="75"/>
      <c r="NBD90" s="75"/>
      <c r="NBE90" s="75"/>
      <c r="NBF90" s="75"/>
      <c r="NBG90" s="75"/>
      <c r="NBH90" s="75"/>
      <c r="NBI90" s="75"/>
      <c r="NBJ90" s="75"/>
      <c r="NBK90" s="75"/>
      <c r="NBL90" s="75"/>
      <c r="NBM90" s="75"/>
      <c r="NBN90" s="75"/>
      <c r="NBO90" s="75"/>
      <c r="NBP90" s="75"/>
      <c r="NBQ90" s="75"/>
      <c r="NBR90" s="75"/>
      <c r="NBS90" s="75"/>
      <c r="NBT90" s="75"/>
      <c r="NBU90" s="75"/>
      <c r="NBV90" s="75"/>
      <c r="NBW90" s="75"/>
      <c r="NBX90" s="75"/>
      <c r="NBY90" s="75"/>
      <c r="NBZ90" s="75"/>
      <c r="NCA90" s="75"/>
      <c r="NCB90" s="75"/>
      <c r="NCC90" s="75"/>
      <c r="NCD90" s="75"/>
      <c r="NCE90" s="75"/>
      <c r="NCF90" s="75"/>
      <c r="NCG90" s="75"/>
      <c r="NCH90" s="75"/>
      <c r="NCI90" s="75"/>
      <c r="NCJ90" s="75"/>
      <c r="NCK90" s="75"/>
      <c r="NCL90" s="75"/>
      <c r="NCM90" s="75"/>
      <c r="NCN90" s="75"/>
      <c r="NCO90" s="75"/>
      <c r="NCP90" s="75"/>
      <c r="NCQ90" s="75"/>
      <c r="NCR90" s="75"/>
      <c r="NCS90" s="75"/>
      <c r="NCT90" s="75"/>
      <c r="NCU90" s="75"/>
      <c r="NCV90" s="75"/>
      <c r="NCW90" s="75"/>
      <c r="NCX90" s="75"/>
      <c r="NCY90" s="75"/>
      <c r="NCZ90" s="75"/>
      <c r="NDA90" s="75"/>
      <c r="NDB90" s="75"/>
      <c r="NDC90" s="75"/>
      <c r="NDD90" s="75"/>
      <c r="NDE90" s="75"/>
      <c r="NDF90" s="75"/>
      <c r="NDG90" s="75"/>
      <c r="NDH90" s="75"/>
      <c r="NDI90" s="75"/>
      <c r="NDJ90" s="75"/>
      <c r="NDK90" s="75"/>
      <c r="NDL90" s="75"/>
      <c r="NDM90" s="75"/>
      <c r="NDN90" s="75"/>
      <c r="NDO90" s="75"/>
      <c r="NDP90" s="75"/>
      <c r="NDQ90" s="75"/>
      <c r="NDR90" s="75"/>
      <c r="NDS90" s="75"/>
      <c r="NDT90" s="75"/>
      <c r="NDU90" s="75"/>
      <c r="NDV90" s="75"/>
      <c r="NDW90" s="75"/>
      <c r="NDX90" s="75"/>
      <c r="NDY90" s="75"/>
      <c r="NDZ90" s="75"/>
      <c r="NEA90" s="75"/>
      <c r="NEB90" s="75"/>
      <c r="NEC90" s="75"/>
      <c r="NED90" s="75"/>
      <c r="NEE90" s="75"/>
      <c r="NEF90" s="75"/>
      <c r="NEG90" s="75"/>
      <c r="NEH90" s="75"/>
      <c r="NEI90" s="75"/>
      <c r="NEJ90" s="75"/>
      <c r="NEK90" s="75"/>
      <c r="NEL90" s="75"/>
      <c r="NEM90" s="75"/>
      <c r="NEN90" s="75"/>
      <c r="NEO90" s="75"/>
      <c r="NEP90" s="75"/>
      <c r="NEQ90" s="75"/>
      <c r="NER90" s="75"/>
      <c r="NES90" s="75"/>
      <c r="NET90" s="75"/>
      <c r="NEU90" s="75"/>
      <c r="NEV90" s="75"/>
      <c r="NEW90" s="75"/>
      <c r="NEX90" s="75"/>
      <c r="NEY90" s="75"/>
      <c r="NEZ90" s="75"/>
      <c r="NFA90" s="75"/>
      <c r="NFB90" s="75"/>
      <c r="NFC90" s="75"/>
      <c r="NFD90" s="75"/>
      <c r="NFE90" s="75"/>
      <c r="NFF90" s="75"/>
      <c r="NFG90" s="75"/>
      <c r="NFH90" s="75"/>
      <c r="NFI90" s="75"/>
      <c r="NFJ90" s="75"/>
      <c r="NFK90" s="75"/>
      <c r="NFL90" s="75"/>
      <c r="NFM90" s="75"/>
      <c r="NFN90" s="75"/>
      <c r="NFO90" s="75"/>
      <c r="NFP90" s="75"/>
      <c r="NFQ90" s="75"/>
      <c r="NFR90" s="75"/>
      <c r="NFS90" s="75"/>
      <c r="NFT90" s="75"/>
      <c r="NFU90" s="75"/>
      <c r="NFV90" s="75"/>
      <c r="NFW90" s="75"/>
      <c r="NFX90" s="75"/>
      <c r="NFY90" s="75"/>
      <c r="NFZ90" s="75"/>
      <c r="NGA90" s="75"/>
      <c r="NGB90" s="75"/>
      <c r="NGC90" s="75"/>
      <c r="NGD90" s="75"/>
      <c r="NGE90" s="75"/>
      <c r="NGF90" s="75"/>
      <c r="NGG90" s="75"/>
      <c r="NGH90" s="75"/>
      <c r="NGI90" s="75"/>
      <c r="NGJ90" s="75"/>
      <c r="NGK90" s="75"/>
      <c r="NGL90" s="75"/>
      <c r="NGM90" s="75"/>
      <c r="NGN90" s="75"/>
      <c r="NGO90" s="75"/>
      <c r="NGP90" s="75"/>
      <c r="NGQ90" s="75"/>
      <c r="NGR90" s="75"/>
      <c r="NGS90" s="75"/>
      <c r="NGT90" s="75"/>
      <c r="NGU90" s="75"/>
      <c r="NGV90" s="75"/>
      <c r="NGW90" s="75"/>
      <c r="NGX90" s="75"/>
      <c r="NGY90" s="75"/>
      <c r="NGZ90" s="75"/>
      <c r="NHA90" s="75"/>
      <c r="NHB90" s="75"/>
      <c r="NHC90" s="75"/>
      <c r="NHD90" s="75"/>
      <c r="NHE90" s="75"/>
      <c r="NHF90" s="75"/>
      <c r="NHG90" s="75"/>
      <c r="NHH90" s="75"/>
      <c r="NHI90" s="75"/>
      <c r="NHJ90" s="75"/>
      <c r="NHK90" s="75"/>
      <c r="NHL90" s="75"/>
      <c r="NHM90" s="75"/>
      <c r="NHN90" s="75"/>
      <c r="NHO90" s="75"/>
      <c r="NHP90" s="75"/>
      <c r="NHQ90" s="75"/>
      <c r="NHR90" s="75"/>
      <c r="NHS90" s="75"/>
      <c r="NHT90" s="75"/>
      <c r="NHU90" s="75"/>
      <c r="NHV90" s="75"/>
      <c r="NHW90" s="75"/>
      <c r="NHX90" s="75"/>
      <c r="NHY90" s="75"/>
      <c r="NHZ90" s="75"/>
      <c r="NIA90" s="75"/>
      <c r="NIB90" s="75"/>
      <c r="NIC90" s="75"/>
      <c r="NID90" s="75"/>
      <c r="NIE90" s="75"/>
      <c r="NIF90" s="75"/>
      <c r="NIG90" s="75"/>
      <c r="NIH90" s="75"/>
      <c r="NII90" s="75"/>
      <c r="NIJ90" s="75"/>
      <c r="NIK90" s="75"/>
      <c r="NIL90" s="75"/>
      <c r="NIM90" s="75"/>
      <c r="NIN90" s="75"/>
      <c r="NIO90" s="75"/>
      <c r="NIP90" s="75"/>
      <c r="NIQ90" s="75"/>
      <c r="NIR90" s="75"/>
      <c r="NIS90" s="75"/>
      <c r="NIT90" s="75"/>
      <c r="NIU90" s="75"/>
      <c r="NIV90" s="75"/>
      <c r="NIW90" s="75"/>
      <c r="NIX90" s="75"/>
      <c r="NIY90" s="75"/>
      <c r="NIZ90" s="75"/>
      <c r="NJA90" s="75"/>
      <c r="NJB90" s="75"/>
      <c r="NJC90" s="75"/>
      <c r="NJD90" s="75"/>
      <c r="NJE90" s="75"/>
      <c r="NJF90" s="75"/>
      <c r="NJG90" s="75"/>
      <c r="NJH90" s="75"/>
      <c r="NJI90" s="75"/>
      <c r="NJJ90" s="75"/>
      <c r="NJK90" s="75"/>
      <c r="NJL90" s="75"/>
      <c r="NJM90" s="75"/>
      <c r="NJN90" s="75"/>
      <c r="NJO90" s="75"/>
      <c r="NJP90" s="75"/>
      <c r="NJQ90" s="75"/>
      <c r="NJR90" s="75"/>
      <c r="NJS90" s="75"/>
      <c r="NJT90" s="75"/>
      <c r="NJU90" s="75"/>
      <c r="NJV90" s="75"/>
      <c r="NJW90" s="75"/>
      <c r="NJX90" s="75"/>
      <c r="NJY90" s="75"/>
      <c r="NJZ90" s="75"/>
      <c r="NKA90" s="75"/>
      <c r="NKB90" s="75"/>
      <c r="NKC90" s="75"/>
      <c r="NKD90" s="75"/>
      <c r="NKE90" s="75"/>
      <c r="NKF90" s="75"/>
      <c r="NKG90" s="75"/>
      <c r="NKH90" s="75"/>
      <c r="NKI90" s="75"/>
      <c r="NKJ90" s="75"/>
      <c r="NKK90" s="75"/>
      <c r="NKL90" s="75"/>
      <c r="NKM90" s="75"/>
      <c r="NKN90" s="75"/>
      <c r="NKO90" s="75"/>
      <c r="NKP90" s="75"/>
      <c r="NKQ90" s="75"/>
      <c r="NKR90" s="75"/>
      <c r="NKS90" s="75"/>
      <c r="NKT90" s="75"/>
      <c r="NKU90" s="75"/>
      <c r="NKV90" s="75"/>
      <c r="NKW90" s="75"/>
      <c r="NKX90" s="75"/>
      <c r="NKY90" s="75"/>
      <c r="NKZ90" s="75"/>
      <c r="NLA90" s="75"/>
      <c r="NLB90" s="75"/>
      <c r="NLC90" s="75"/>
      <c r="NLD90" s="75"/>
      <c r="NLE90" s="75"/>
      <c r="NLF90" s="75"/>
      <c r="NLG90" s="75"/>
      <c r="NLH90" s="75"/>
      <c r="NLI90" s="75"/>
      <c r="NLJ90" s="75"/>
      <c r="NLK90" s="75"/>
      <c r="NLL90" s="75"/>
      <c r="NLM90" s="75"/>
      <c r="NLN90" s="75"/>
      <c r="NLO90" s="75"/>
      <c r="NLP90" s="75"/>
      <c r="NLQ90" s="75"/>
      <c r="NLR90" s="75"/>
      <c r="NLS90" s="75"/>
      <c r="NLT90" s="75"/>
      <c r="NLU90" s="75"/>
      <c r="NLV90" s="75"/>
      <c r="NLW90" s="75"/>
      <c r="NLX90" s="75"/>
      <c r="NLY90" s="75"/>
      <c r="NLZ90" s="75"/>
      <c r="NMA90" s="75"/>
      <c r="NMB90" s="75"/>
      <c r="NMC90" s="75"/>
      <c r="NMD90" s="75"/>
      <c r="NME90" s="75"/>
      <c r="NMF90" s="75"/>
      <c r="NMG90" s="75"/>
      <c r="NMH90" s="75"/>
      <c r="NMI90" s="75"/>
      <c r="NMJ90" s="75"/>
      <c r="NMK90" s="75"/>
      <c r="NML90" s="75"/>
      <c r="NMM90" s="75"/>
      <c r="NMN90" s="75"/>
      <c r="NMO90" s="75"/>
      <c r="NMP90" s="75"/>
      <c r="NMQ90" s="75"/>
      <c r="NMR90" s="75"/>
      <c r="NMS90" s="75"/>
      <c r="NMT90" s="75"/>
      <c r="NMU90" s="75"/>
      <c r="NMV90" s="75"/>
      <c r="NMW90" s="75"/>
      <c r="NMX90" s="75"/>
      <c r="NMY90" s="75"/>
      <c r="NMZ90" s="75"/>
      <c r="NNA90" s="75"/>
      <c r="NNB90" s="75"/>
      <c r="NNC90" s="75"/>
      <c r="NND90" s="75"/>
      <c r="NNE90" s="75"/>
      <c r="NNF90" s="75"/>
      <c r="NNG90" s="75"/>
      <c r="NNH90" s="75"/>
      <c r="NNI90" s="75"/>
      <c r="NNJ90" s="75"/>
      <c r="NNK90" s="75"/>
      <c r="NNL90" s="75"/>
      <c r="NNM90" s="75"/>
      <c r="NNN90" s="75"/>
      <c r="NNO90" s="75"/>
      <c r="NNP90" s="75"/>
      <c r="NNQ90" s="75"/>
      <c r="NNR90" s="75"/>
      <c r="NNS90" s="75"/>
      <c r="NNT90" s="75"/>
      <c r="NNU90" s="75"/>
      <c r="NNV90" s="75"/>
      <c r="NNW90" s="75"/>
      <c r="NNX90" s="75"/>
      <c r="NNY90" s="75"/>
      <c r="NNZ90" s="75"/>
      <c r="NOA90" s="75"/>
      <c r="NOB90" s="75"/>
      <c r="NOC90" s="75"/>
      <c r="NOD90" s="75"/>
      <c r="NOE90" s="75"/>
      <c r="NOF90" s="75"/>
      <c r="NOG90" s="75"/>
      <c r="NOH90" s="75"/>
      <c r="NOI90" s="75"/>
      <c r="NOJ90" s="75"/>
      <c r="NOK90" s="75"/>
      <c r="NOL90" s="75"/>
      <c r="NOM90" s="75"/>
      <c r="NON90" s="75"/>
      <c r="NOO90" s="75"/>
      <c r="NOP90" s="75"/>
      <c r="NOQ90" s="75"/>
      <c r="NOR90" s="75"/>
      <c r="NOS90" s="75"/>
      <c r="NOT90" s="75"/>
      <c r="NOU90" s="75"/>
      <c r="NOV90" s="75"/>
      <c r="NOW90" s="75"/>
      <c r="NOX90" s="75"/>
      <c r="NOY90" s="75"/>
      <c r="NOZ90" s="75"/>
      <c r="NPA90" s="75"/>
      <c r="NPB90" s="75"/>
      <c r="NPC90" s="75"/>
      <c r="NPD90" s="75"/>
      <c r="NPE90" s="75"/>
      <c r="NPF90" s="75"/>
      <c r="NPG90" s="75"/>
      <c r="NPH90" s="75"/>
      <c r="NPI90" s="75"/>
      <c r="NPJ90" s="75"/>
      <c r="NPK90" s="75"/>
      <c r="NPL90" s="75"/>
      <c r="NPM90" s="75"/>
      <c r="NPN90" s="75"/>
      <c r="NPO90" s="75"/>
      <c r="NPP90" s="75"/>
      <c r="NPQ90" s="75"/>
      <c r="NPR90" s="75"/>
      <c r="NPS90" s="75"/>
      <c r="NPT90" s="75"/>
      <c r="NPU90" s="75"/>
      <c r="NPV90" s="75"/>
      <c r="NPW90" s="75"/>
      <c r="NPX90" s="75"/>
      <c r="NPY90" s="75"/>
      <c r="NPZ90" s="75"/>
      <c r="NQA90" s="75"/>
      <c r="NQB90" s="75"/>
      <c r="NQC90" s="75"/>
      <c r="NQD90" s="75"/>
      <c r="NQE90" s="75"/>
      <c r="NQF90" s="75"/>
      <c r="NQG90" s="75"/>
      <c r="NQH90" s="75"/>
      <c r="NQI90" s="75"/>
      <c r="NQJ90" s="75"/>
      <c r="NQK90" s="75"/>
      <c r="NQL90" s="75"/>
      <c r="NQM90" s="75"/>
      <c r="NQN90" s="75"/>
      <c r="NQO90" s="75"/>
      <c r="NQP90" s="75"/>
      <c r="NQQ90" s="75"/>
      <c r="NQR90" s="75"/>
      <c r="NQS90" s="75"/>
      <c r="NQT90" s="75"/>
      <c r="NQU90" s="75"/>
      <c r="NQV90" s="75"/>
      <c r="NQW90" s="75"/>
      <c r="NQX90" s="75"/>
      <c r="NQY90" s="75"/>
      <c r="NQZ90" s="75"/>
      <c r="NRA90" s="75"/>
      <c r="NRB90" s="75"/>
      <c r="NRC90" s="75"/>
      <c r="NRD90" s="75"/>
      <c r="NRE90" s="75"/>
      <c r="NRF90" s="75"/>
      <c r="NRG90" s="75"/>
      <c r="NRH90" s="75"/>
      <c r="NRI90" s="75"/>
      <c r="NRJ90" s="75"/>
      <c r="NRK90" s="75"/>
      <c r="NRL90" s="75"/>
      <c r="NRM90" s="75"/>
      <c r="NRN90" s="75"/>
      <c r="NRO90" s="75"/>
      <c r="NRP90" s="75"/>
      <c r="NRQ90" s="75"/>
      <c r="NRR90" s="75"/>
      <c r="NRS90" s="75"/>
      <c r="NRT90" s="75"/>
      <c r="NRU90" s="75"/>
      <c r="NRV90" s="75"/>
      <c r="NRW90" s="75"/>
      <c r="NRX90" s="75"/>
      <c r="NRY90" s="75"/>
      <c r="NRZ90" s="75"/>
      <c r="NSA90" s="75"/>
      <c r="NSB90" s="75"/>
      <c r="NSC90" s="75"/>
      <c r="NSD90" s="75"/>
      <c r="NSE90" s="75"/>
      <c r="NSF90" s="75"/>
      <c r="NSG90" s="75"/>
      <c r="NSH90" s="75"/>
      <c r="NSI90" s="75"/>
      <c r="NSJ90" s="75"/>
      <c r="NSK90" s="75"/>
      <c r="NSL90" s="75"/>
      <c r="NSM90" s="75"/>
      <c r="NSN90" s="75"/>
      <c r="NSO90" s="75"/>
      <c r="NSP90" s="75"/>
      <c r="NSQ90" s="75"/>
      <c r="NSR90" s="75"/>
      <c r="NSS90" s="75"/>
      <c r="NST90" s="75"/>
      <c r="NSU90" s="75"/>
      <c r="NSV90" s="75"/>
      <c r="NSW90" s="75"/>
      <c r="NSX90" s="75"/>
      <c r="NSY90" s="75"/>
      <c r="NSZ90" s="75"/>
      <c r="NTA90" s="75"/>
      <c r="NTB90" s="75"/>
      <c r="NTC90" s="75"/>
      <c r="NTD90" s="75"/>
      <c r="NTE90" s="75"/>
      <c r="NTF90" s="75"/>
      <c r="NTG90" s="75"/>
      <c r="NTH90" s="75"/>
      <c r="NTI90" s="75"/>
      <c r="NTJ90" s="75"/>
      <c r="NTK90" s="75"/>
      <c r="NTL90" s="75"/>
      <c r="NTM90" s="75"/>
      <c r="NTN90" s="75"/>
      <c r="NTO90" s="75"/>
      <c r="NTP90" s="75"/>
      <c r="NTQ90" s="75"/>
      <c r="NTR90" s="75"/>
      <c r="NTS90" s="75"/>
      <c r="NTT90" s="75"/>
      <c r="NTU90" s="75"/>
      <c r="NTV90" s="75"/>
      <c r="NTW90" s="75"/>
      <c r="NTX90" s="75"/>
      <c r="NTY90" s="75"/>
      <c r="NTZ90" s="75"/>
      <c r="NUA90" s="75"/>
      <c r="NUB90" s="75"/>
      <c r="NUC90" s="75"/>
      <c r="NUD90" s="75"/>
      <c r="NUE90" s="75"/>
      <c r="NUF90" s="75"/>
      <c r="NUG90" s="75"/>
      <c r="NUH90" s="75"/>
      <c r="NUI90" s="75"/>
      <c r="NUJ90" s="75"/>
      <c r="NUK90" s="75"/>
      <c r="NUL90" s="75"/>
      <c r="NUM90" s="75"/>
      <c r="NUN90" s="75"/>
      <c r="NUO90" s="75"/>
      <c r="NUP90" s="75"/>
      <c r="NUQ90" s="75"/>
      <c r="NUR90" s="75"/>
      <c r="NUS90" s="75"/>
      <c r="NUT90" s="75"/>
      <c r="NUU90" s="75"/>
      <c r="NUV90" s="75"/>
      <c r="NUW90" s="75"/>
      <c r="NUX90" s="75"/>
      <c r="NUY90" s="75"/>
      <c r="NUZ90" s="75"/>
      <c r="NVA90" s="75"/>
      <c r="NVB90" s="75"/>
      <c r="NVC90" s="75"/>
      <c r="NVD90" s="75"/>
      <c r="NVE90" s="75"/>
      <c r="NVF90" s="75"/>
      <c r="NVG90" s="75"/>
      <c r="NVH90" s="75"/>
      <c r="NVI90" s="75"/>
      <c r="NVJ90" s="75"/>
      <c r="NVK90" s="75"/>
      <c r="NVL90" s="75"/>
      <c r="NVM90" s="75"/>
      <c r="NVN90" s="75"/>
      <c r="NVO90" s="75"/>
      <c r="NVP90" s="75"/>
      <c r="NVQ90" s="75"/>
      <c r="NVR90" s="75"/>
      <c r="NVS90" s="75"/>
      <c r="NVT90" s="75"/>
      <c r="NVU90" s="75"/>
      <c r="NVV90" s="75"/>
      <c r="NVW90" s="75"/>
      <c r="NVX90" s="75"/>
      <c r="NVY90" s="75"/>
      <c r="NVZ90" s="75"/>
      <c r="NWA90" s="75"/>
      <c r="NWB90" s="75"/>
      <c r="NWC90" s="75"/>
      <c r="NWD90" s="75"/>
      <c r="NWE90" s="75"/>
      <c r="NWF90" s="75"/>
      <c r="NWG90" s="75"/>
      <c r="NWH90" s="75"/>
      <c r="NWI90" s="75"/>
      <c r="NWJ90" s="75"/>
      <c r="NWK90" s="75"/>
      <c r="NWL90" s="75"/>
      <c r="NWM90" s="75"/>
      <c r="NWN90" s="75"/>
      <c r="NWO90" s="75"/>
      <c r="NWP90" s="75"/>
      <c r="NWQ90" s="75"/>
      <c r="NWR90" s="75"/>
      <c r="NWS90" s="75"/>
      <c r="NWT90" s="75"/>
      <c r="NWU90" s="75"/>
      <c r="NWV90" s="75"/>
      <c r="NWW90" s="75"/>
      <c r="NWX90" s="75"/>
      <c r="NWY90" s="75"/>
      <c r="NWZ90" s="75"/>
      <c r="NXA90" s="75"/>
      <c r="NXB90" s="75"/>
      <c r="NXC90" s="75"/>
      <c r="NXD90" s="75"/>
      <c r="NXE90" s="75"/>
      <c r="NXF90" s="75"/>
      <c r="NXG90" s="75"/>
      <c r="NXH90" s="75"/>
      <c r="NXI90" s="75"/>
      <c r="NXJ90" s="75"/>
      <c r="NXK90" s="75"/>
      <c r="NXL90" s="75"/>
      <c r="NXM90" s="75"/>
      <c r="NXN90" s="75"/>
      <c r="NXO90" s="75"/>
      <c r="NXP90" s="75"/>
      <c r="NXQ90" s="75"/>
      <c r="NXR90" s="75"/>
      <c r="NXS90" s="75"/>
      <c r="NXT90" s="75"/>
      <c r="NXU90" s="75"/>
      <c r="NXV90" s="75"/>
      <c r="NXW90" s="75"/>
      <c r="NXX90" s="75"/>
      <c r="NXY90" s="75"/>
      <c r="NXZ90" s="75"/>
      <c r="NYA90" s="75"/>
      <c r="NYB90" s="75"/>
      <c r="NYC90" s="75"/>
      <c r="NYD90" s="75"/>
      <c r="NYE90" s="75"/>
      <c r="NYF90" s="75"/>
      <c r="NYG90" s="75"/>
      <c r="NYH90" s="75"/>
      <c r="NYI90" s="75"/>
      <c r="NYJ90" s="75"/>
      <c r="NYK90" s="75"/>
      <c r="NYL90" s="75"/>
      <c r="NYM90" s="75"/>
      <c r="NYN90" s="75"/>
      <c r="NYO90" s="75"/>
      <c r="NYP90" s="75"/>
      <c r="NYQ90" s="75"/>
      <c r="NYR90" s="75"/>
      <c r="NYS90" s="75"/>
      <c r="NYT90" s="75"/>
      <c r="NYU90" s="75"/>
      <c r="NYV90" s="75"/>
      <c r="NYW90" s="75"/>
      <c r="NYX90" s="75"/>
      <c r="NYY90" s="75"/>
      <c r="NYZ90" s="75"/>
      <c r="NZA90" s="75"/>
      <c r="NZB90" s="75"/>
      <c r="NZC90" s="75"/>
      <c r="NZD90" s="75"/>
      <c r="NZE90" s="75"/>
      <c r="NZF90" s="75"/>
      <c r="NZG90" s="75"/>
      <c r="NZH90" s="75"/>
      <c r="NZI90" s="75"/>
      <c r="NZJ90" s="75"/>
      <c r="NZK90" s="75"/>
      <c r="NZL90" s="75"/>
      <c r="NZM90" s="75"/>
      <c r="NZN90" s="75"/>
      <c r="NZO90" s="75"/>
      <c r="NZP90" s="75"/>
      <c r="NZQ90" s="75"/>
      <c r="NZR90" s="75"/>
      <c r="NZS90" s="75"/>
      <c r="NZT90" s="75"/>
      <c r="NZU90" s="75"/>
      <c r="NZV90" s="75"/>
      <c r="NZW90" s="75"/>
      <c r="NZX90" s="75"/>
      <c r="NZY90" s="75"/>
      <c r="NZZ90" s="75"/>
      <c r="OAA90" s="75"/>
      <c r="OAB90" s="75"/>
      <c r="OAC90" s="75"/>
      <c r="OAD90" s="75"/>
      <c r="OAE90" s="75"/>
      <c r="OAF90" s="75"/>
      <c r="OAG90" s="75"/>
      <c r="OAH90" s="75"/>
      <c r="OAI90" s="75"/>
      <c r="OAJ90" s="75"/>
      <c r="OAK90" s="75"/>
      <c r="OAL90" s="75"/>
      <c r="OAM90" s="75"/>
      <c r="OAN90" s="75"/>
      <c r="OAO90" s="75"/>
      <c r="OAP90" s="75"/>
      <c r="OAQ90" s="75"/>
      <c r="OAR90" s="75"/>
      <c r="OAS90" s="75"/>
      <c r="OAT90" s="75"/>
      <c r="OAU90" s="75"/>
      <c r="OAV90" s="75"/>
      <c r="OAW90" s="75"/>
      <c r="OAX90" s="75"/>
      <c r="OAY90" s="75"/>
      <c r="OAZ90" s="75"/>
      <c r="OBA90" s="75"/>
      <c r="OBB90" s="75"/>
      <c r="OBC90" s="75"/>
      <c r="OBD90" s="75"/>
      <c r="OBE90" s="75"/>
      <c r="OBF90" s="75"/>
      <c r="OBG90" s="75"/>
      <c r="OBH90" s="75"/>
      <c r="OBI90" s="75"/>
      <c r="OBJ90" s="75"/>
      <c r="OBK90" s="75"/>
      <c r="OBL90" s="75"/>
      <c r="OBM90" s="75"/>
      <c r="OBN90" s="75"/>
      <c r="OBO90" s="75"/>
      <c r="OBP90" s="75"/>
      <c r="OBQ90" s="75"/>
      <c r="OBR90" s="75"/>
      <c r="OBS90" s="75"/>
      <c r="OBT90" s="75"/>
      <c r="OBU90" s="75"/>
      <c r="OBV90" s="75"/>
      <c r="OBW90" s="75"/>
      <c r="OBX90" s="75"/>
      <c r="OBY90" s="75"/>
      <c r="OBZ90" s="75"/>
      <c r="OCA90" s="75"/>
      <c r="OCB90" s="75"/>
      <c r="OCC90" s="75"/>
      <c r="OCD90" s="75"/>
      <c r="OCE90" s="75"/>
      <c r="OCF90" s="75"/>
      <c r="OCG90" s="75"/>
      <c r="OCH90" s="75"/>
      <c r="OCI90" s="75"/>
      <c r="OCJ90" s="75"/>
      <c r="OCK90" s="75"/>
      <c r="OCL90" s="75"/>
      <c r="OCM90" s="75"/>
      <c r="OCN90" s="75"/>
      <c r="OCO90" s="75"/>
      <c r="OCP90" s="75"/>
      <c r="OCQ90" s="75"/>
      <c r="OCR90" s="75"/>
      <c r="OCS90" s="75"/>
      <c r="OCT90" s="75"/>
      <c r="OCU90" s="75"/>
      <c r="OCV90" s="75"/>
      <c r="OCW90" s="75"/>
      <c r="OCX90" s="75"/>
      <c r="OCY90" s="75"/>
      <c r="OCZ90" s="75"/>
      <c r="ODA90" s="75"/>
      <c r="ODB90" s="75"/>
      <c r="ODC90" s="75"/>
      <c r="ODD90" s="75"/>
      <c r="ODE90" s="75"/>
      <c r="ODF90" s="75"/>
      <c r="ODG90" s="75"/>
      <c r="ODH90" s="75"/>
      <c r="ODI90" s="75"/>
      <c r="ODJ90" s="75"/>
      <c r="ODK90" s="75"/>
      <c r="ODL90" s="75"/>
      <c r="ODM90" s="75"/>
      <c r="ODN90" s="75"/>
      <c r="ODO90" s="75"/>
      <c r="ODP90" s="75"/>
      <c r="ODQ90" s="75"/>
      <c r="ODR90" s="75"/>
      <c r="ODS90" s="75"/>
      <c r="ODT90" s="75"/>
      <c r="ODU90" s="75"/>
      <c r="ODV90" s="75"/>
      <c r="ODW90" s="75"/>
      <c r="ODX90" s="75"/>
      <c r="ODY90" s="75"/>
      <c r="ODZ90" s="75"/>
      <c r="OEA90" s="75"/>
      <c r="OEB90" s="75"/>
      <c r="OEC90" s="75"/>
      <c r="OED90" s="75"/>
      <c r="OEE90" s="75"/>
      <c r="OEF90" s="75"/>
      <c r="OEG90" s="75"/>
      <c r="OEH90" s="75"/>
      <c r="OEI90" s="75"/>
      <c r="OEJ90" s="75"/>
      <c r="OEK90" s="75"/>
      <c r="OEL90" s="75"/>
      <c r="OEM90" s="75"/>
      <c r="OEN90" s="75"/>
      <c r="OEO90" s="75"/>
      <c r="OEP90" s="75"/>
      <c r="OEQ90" s="75"/>
      <c r="OER90" s="75"/>
      <c r="OES90" s="75"/>
      <c r="OET90" s="75"/>
      <c r="OEU90" s="75"/>
      <c r="OEV90" s="75"/>
      <c r="OEW90" s="75"/>
      <c r="OEX90" s="75"/>
      <c r="OEY90" s="75"/>
      <c r="OEZ90" s="75"/>
      <c r="OFA90" s="75"/>
      <c r="OFB90" s="75"/>
      <c r="OFC90" s="75"/>
      <c r="OFD90" s="75"/>
      <c r="OFE90" s="75"/>
      <c r="OFF90" s="75"/>
      <c r="OFG90" s="75"/>
      <c r="OFH90" s="75"/>
      <c r="OFI90" s="75"/>
      <c r="OFJ90" s="75"/>
      <c r="OFK90" s="75"/>
      <c r="OFL90" s="75"/>
      <c r="OFM90" s="75"/>
      <c r="OFN90" s="75"/>
      <c r="OFO90" s="75"/>
      <c r="OFP90" s="75"/>
      <c r="OFQ90" s="75"/>
      <c r="OFR90" s="75"/>
      <c r="OFS90" s="75"/>
      <c r="OFT90" s="75"/>
      <c r="OFU90" s="75"/>
      <c r="OFV90" s="75"/>
      <c r="OFW90" s="75"/>
      <c r="OFX90" s="75"/>
      <c r="OFY90" s="75"/>
      <c r="OFZ90" s="75"/>
      <c r="OGA90" s="75"/>
      <c r="OGB90" s="75"/>
      <c r="OGC90" s="75"/>
      <c r="OGD90" s="75"/>
      <c r="OGE90" s="75"/>
      <c r="OGF90" s="75"/>
      <c r="OGG90" s="75"/>
      <c r="OGH90" s="75"/>
      <c r="OGI90" s="75"/>
      <c r="OGJ90" s="75"/>
      <c r="OGK90" s="75"/>
      <c r="OGL90" s="75"/>
      <c r="OGM90" s="75"/>
      <c r="OGN90" s="75"/>
      <c r="OGO90" s="75"/>
      <c r="OGP90" s="75"/>
      <c r="OGQ90" s="75"/>
      <c r="OGR90" s="75"/>
      <c r="OGS90" s="75"/>
      <c r="OGT90" s="75"/>
      <c r="OGU90" s="75"/>
      <c r="OGV90" s="75"/>
      <c r="OGW90" s="75"/>
      <c r="OGX90" s="75"/>
      <c r="OGY90" s="75"/>
      <c r="OGZ90" s="75"/>
      <c r="OHA90" s="75"/>
      <c r="OHB90" s="75"/>
      <c r="OHC90" s="75"/>
      <c r="OHD90" s="75"/>
      <c r="OHE90" s="75"/>
      <c r="OHF90" s="75"/>
      <c r="OHG90" s="75"/>
      <c r="OHH90" s="75"/>
      <c r="OHI90" s="75"/>
      <c r="OHJ90" s="75"/>
      <c r="OHK90" s="75"/>
      <c r="OHL90" s="75"/>
      <c r="OHM90" s="75"/>
      <c r="OHN90" s="75"/>
      <c r="OHO90" s="75"/>
      <c r="OHP90" s="75"/>
      <c r="OHQ90" s="75"/>
      <c r="OHR90" s="75"/>
      <c r="OHS90" s="75"/>
      <c r="OHT90" s="75"/>
      <c r="OHU90" s="75"/>
      <c r="OHV90" s="75"/>
      <c r="OHW90" s="75"/>
      <c r="OHX90" s="75"/>
      <c r="OHY90" s="75"/>
      <c r="OHZ90" s="75"/>
      <c r="OIA90" s="75"/>
      <c r="OIB90" s="75"/>
      <c r="OIC90" s="75"/>
      <c r="OID90" s="75"/>
      <c r="OIE90" s="75"/>
      <c r="OIF90" s="75"/>
      <c r="OIG90" s="75"/>
      <c r="OIH90" s="75"/>
      <c r="OII90" s="75"/>
      <c r="OIJ90" s="75"/>
      <c r="OIK90" s="75"/>
      <c r="OIL90" s="75"/>
      <c r="OIM90" s="75"/>
      <c r="OIN90" s="75"/>
      <c r="OIO90" s="75"/>
      <c r="OIP90" s="75"/>
      <c r="OIQ90" s="75"/>
      <c r="OIR90" s="75"/>
      <c r="OIS90" s="75"/>
      <c r="OIT90" s="75"/>
      <c r="OIU90" s="75"/>
      <c r="OIV90" s="75"/>
      <c r="OIW90" s="75"/>
      <c r="OIX90" s="75"/>
      <c r="OIY90" s="75"/>
      <c r="OIZ90" s="75"/>
      <c r="OJA90" s="75"/>
      <c r="OJB90" s="75"/>
      <c r="OJC90" s="75"/>
      <c r="OJD90" s="75"/>
      <c r="OJE90" s="75"/>
      <c r="OJF90" s="75"/>
      <c r="OJG90" s="75"/>
      <c r="OJH90" s="75"/>
      <c r="OJI90" s="75"/>
      <c r="OJJ90" s="75"/>
      <c r="OJK90" s="75"/>
      <c r="OJL90" s="75"/>
      <c r="OJM90" s="75"/>
      <c r="OJN90" s="75"/>
      <c r="OJO90" s="75"/>
      <c r="OJP90" s="75"/>
      <c r="OJQ90" s="75"/>
      <c r="OJR90" s="75"/>
      <c r="OJS90" s="75"/>
      <c r="OJT90" s="75"/>
      <c r="OJU90" s="75"/>
      <c r="OJV90" s="75"/>
      <c r="OJW90" s="75"/>
      <c r="OJX90" s="75"/>
      <c r="OJY90" s="75"/>
      <c r="OJZ90" s="75"/>
      <c r="OKA90" s="75"/>
      <c r="OKB90" s="75"/>
      <c r="OKC90" s="75"/>
      <c r="OKD90" s="75"/>
      <c r="OKE90" s="75"/>
      <c r="OKF90" s="75"/>
      <c r="OKG90" s="75"/>
      <c r="OKH90" s="75"/>
      <c r="OKI90" s="75"/>
      <c r="OKJ90" s="75"/>
      <c r="OKK90" s="75"/>
      <c r="OKL90" s="75"/>
      <c r="OKM90" s="75"/>
      <c r="OKN90" s="75"/>
      <c r="OKO90" s="75"/>
      <c r="OKP90" s="75"/>
      <c r="OKQ90" s="75"/>
      <c r="OKR90" s="75"/>
      <c r="OKS90" s="75"/>
      <c r="OKT90" s="75"/>
      <c r="OKU90" s="75"/>
      <c r="OKV90" s="75"/>
      <c r="OKW90" s="75"/>
      <c r="OKX90" s="75"/>
      <c r="OKY90" s="75"/>
      <c r="OKZ90" s="75"/>
      <c r="OLA90" s="75"/>
      <c r="OLB90" s="75"/>
      <c r="OLC90" s="75"/>
      <c r="OLD90" s="75"/>
      <c r="OLE90" s="75"/>
      <c r="OLF90" s="75"/>
      <c r="OLG90" s="75"/>
      <c r="OLH90" s="75"/>
      <c r="OLI90" s="75"/>
      <c r="OLJ90" s="75"/>
      <c r="OLK90" s="75"/>
      <c r="OLL90" s="75"/>
      <c r="OLM90" s="75"/>
      <c r="OLN90" s="75"/>
      <c r="OLO90" s="75"/>
      <c r="OLP90" s="75"/>
      <c r="OLQ90" s="75"/>
      <c r="OLR90" s="75"/>
      <c r="OLS90" s="75"/>
      <c r="OLT90" s="75"/>
      <c r="OLU90" s="75"/>
      <c r="OLV90" s="75"/>
      <c r="OLW90" s="75"/>
      <c r="OLX90" s="75"/>
      <c r="OLY90" s="75"/>
      <c r="OLZ90" s="75"/>
      <c r="OMA90" s="75"/>
      <c r="OMB90" s="75"/>
      <c r="OMC90" s="75"/>
      <c r="OMD90" s="75"/>
      <c r="OME90" s="75"/>
      <c r="OMF90" s="75"/>
      <c r="OMG90" s="75"/>
      <c r="OMH90" s="75"/>
      <c r="OMI90" s="75"/>
      <c r="OMJ90" s="75"/>
      <c r="OMK90" s="75"/>
      <c r="OML90" s="75"/>
      <c r="OMM90" s="75"/>
      <c r="OMN90" s="75"/>
      <c r="OMO90" s="75"/>
      <c r="OMP90" s="75"/>
      <c r="OMQ90" s="75"/>
      <c r="OMR90" s="75"/>
      <c r="OMS90" s="75"/>
      <c r="OMT90" s="75"/>
      <c r="OMU90" s="75"/>
      <c r="OMV90" s="75"/>
      <c r="OMW90" s="75"/>
      <c r="OMX90" s="75"/>
      <c r="OMY90" s="75"/>
      <c r="OMZ90" s="75"/>
      <c r="ONA90" s="75"/>
      <c r="ONB90" s="75"/>
      <c r="ONC90" s="75"/>
      <c r="OND90" s="75"/>
      <c r="ONE90" s="75"/>
      <c r="ONF90" s="75"/>
      <c r="ONG90" s="75"/>
      <c r="ONH90" s="75"/>
      <c r="ONI90" s="75"/>
      <c r="ONJ90" s="75"/>
      <c r="ONK90" s="75"/>
      <c r="ONL90" s="75"/>
      <c r="ONM90" s="75"/>
      <c r="ONN90" s="75"/>
      <c r="ONO90" s="75"/>
      <c r="ONP90" s="75"/>
      <c r="ONQ90" s="75"/>
      <c r="ONR90" s="75"/>
      <c r="ONS90" s="75"/>
      <c r="ONT90" s="75"/>
      <c r="ONU90" s="75"/>
      <c r="ONV90" s="75"/>
      <c r="ONW90" s="75"/>
      <c r="ONX90" s="75"/>
      <c r="ONY90" s="75"/>
      <c r="ONZ90" s="75"/>
      <c r="OOA90" s="75"/>
      <c r="OOB90" s="75"/>
      <c r="OOC90" s="75"/>
      <c r="OOD90" s="75"/>
      <c r="OOE90" s="75"/>
      <c r="OOF90" s="75"/>
      <c r="OOG90" s="75"/>
      <c r="OOH90" s="75"/>
      <c r="OOI90" s="75"/>
      <c r="OOJ90" s="75"/>
      <c r="OOK90" s="75"/>
      <c r="OOL90" s="75"/>
      <c r="OOM90" s="75"/>
      <c r="OON90" s="75"/>
      <c r="OOO90" s="75"/>
      <c r="OOP90" s="75"/>
      <c r="OOQ90" s="75"/>
      <c r="OOR90" s="75"/>
      <c r="OOS90" s="75"/>
      <c r="OOT90" s="75"/>
      <c r="OOU90" s="75"/>
      <c r="OOV90" s="75"/>
      <c r="OOW90" s="75"/>
      <c r="OOX90" s="75"/>
      <c r="OOY90" s="75"/>
      <c r="OOZ90" s="75"/>
      <c r="OPA90" s="75"/>
      <c r="OPB90" s="75"/>
      <c r="OPC90" s="75"/>
      <c r="OPD90" s="75"/>
      <c r="OPE90" s="75"/>
      <c r="OPF90" s="75"/>
      <c r="OPG90" s="75"/>
      <c r="OPH90" s="75"/>
      <c r="OPI90" s="75"/>
      <c r="OPJ90" s="75"/>
      <c r="OPK90" s="75"/>
      <c r="OPL90" s="75"/>
      <c r="OPM90" s="75"/>
      <c r="OPN90" s="75"/>
      <c r="OPO90" s="75"/>
      <c r="OPP90" s="75"/>
      <c r="OPQ90" s="75"/>
      <c r="OPR90" s="75"/>
      <c r="OPS90" s="75"/>
      <c r="OPT90" s="75"/>
      <c r="OPU90" s="75"/>
      <c r="OPV90" s="75"/>
      <c r="OPW90" s="75"/>
      <c r="OPX90" s="75"/>
      <c r="OPY90" s="75"/>
      <c r="OPZ90" s="75"/>
      <c r="OQA90" s="75"/>
      <c r="OQB90" s="75"/>
      <c r="OQC90" s="75"/>
      <c r="OQD90" s="75"/>
      <c r="OQE90" s="75"/>
      <c r="OQF90" s="75"/>
      <c r="OQG90" s="75"/>
      <c r="OQH90" s="75"/>
      <c r="OQI90" s="75"/>
      <c r="OQJ90" s="75"/>
      <c r="OQK90" s="75"/>
      <c r="OQL90" s="75"/>
      <c r="OQM90" s="75"/>
      <c r="OQN90" s="75"/>
      <c r="OQO90" s="75"/>
      <c r="OQP90" s="75"/>
      <c r="OQQ90" s="75"/>
      <c r="OQR90" s="75"/>
      <c r="OQS90" s="75"/>
      <c r="OQT90" s="75"/>
      <c r="OQU90" s="75"/>
      <c r="OQV90" s="75"/>
      <c r="OQW90" s="75"/>
      <c r="OQX90" s="75"/>
      <c r="OQY90" s="75"/>
      <c r="OQZ90" s="75"/>
      <c r="ORA90" s="75"/>
      <c r="ORB90" s="75"/>
      <c r="ORC90" s="75"/>
      <c r="ORD90" s="75"/>
      <c r="ORE90" s="75"/>
      <c r="ORF90" s="75"/>
      <c r="ORG90" s="75"/>
      <c r="ORH90" s="75"/>
      <c r="ORI90" s="75"/>
      <c r="ORJ90" s="75"/>
      <c r="ORK90" s="75"/>
      <c r="ORL90" s="75"/>
      <c r="ORM90" s="75"/>
      <c r="ORN90" s="75"/>
      <c r="ORO90" s="75"/>
      <c r="ORP90" s="75"/>
      <c r="ORQ90" s="75"/>
      <c r="ORR90" s="75"/>
      <c r="ORS90" s="75"/>
      <c r="ORT90" s="75"/>
      <c r="ORU90" s="75"/>
      <c r="ORV90" s="75"/>
      <c r="ORW90" s="75"/>
      <c r="ORX90" s="75"/>
      <c r="ORY90" s="75"/>
      <c r="ORZ90" s="75"/>
      <c r="OSA90" s="75"/>
      <c r="OSB90" s="75"/>
      <c r="OSC90" s="75"/>
      <c r="OSD90" s="75"/>
      <c r="OSE90" s="75"/>
      <c r="OSF90" s="75"/>
      <c r="OSG90" s="75"/>
      <c r="OSH90" s="75"/>
      <c r="OSI90" s="75"/>
      <c r="OSJ90" s="75"/>
      <c r="OSK90" s="75"/>
      <c r="OSL90" s="75"/>
      <c r="OSM90" s="75"/>
      <c r="OSN90" s="75"/>
      <c r="OSO90" s="75"/>
      <c r="OSP90" s="75"/>
      <c r="OSQ90" s="75"/>
      <c r="OSR90" s="75"/>
      <c r="OSS90" s="75"/>
      <c r="OST90" s="75"/>
      <c r="OSU90" s="75"/>
      <c r="OSV90" s="75"/>
      <c r="OSW90" s="75"/>
      <c r="OSX90" s="75"/>
      <c r="OSY90" s="75"/>
      <c r="OSZ90" s="75"/>
      <c r="OTA90" s="75"/>
      <c r="OTB90" s="75"/>
      <c r="OTC90" s="75"/>
      <c r="OTD90" s="75"/>
      <c r="OTE90" s="75"/>
      <c r="OTF90" s="75"/>
      <c r="OTG90" s="75"/>
      <c r="OTH90" s="75"/>
      <c r="OTI90" s="75"/>
      <c r="OTJ90" s="75"/>
      <c r="OTK90" s="75"/>
      <c r="OTL90" s="75"/>
      <c r="OTM90" s="75"/>
      <c r="OTN90" s="75"/>
      <c r="OTO90" s="75"/>
      <c r="OTP90" s="75"/>
      <c r="OTQ90" s="75"/>
      <c r="OTR90" s="75"/>
      <c r="OTS90" s="75"/>
      <c r="OTT90" s="75"/>
      <c r="OTU90" s="75"/>
      <c r="OTV90" s="75"/>
      <c r="OTW90" s="75"/>
      <c r="OTX90" s="75"/>
      <c r="OTY90" s="75"/>
      <c r="OTZ90" s="75"/>
      <c r="OUA90" s="75"/>
      <c r="OUB90" s="75"/>
      <c r="OUC90" s="75"/>
      <c r="OUD90" s="75"/>
      <c r="OUE90" s="75"/>
      <c r="OUF90" s="75"/>
      <c r="OUG90" s="75"/>
      <c r="OUH90" s="75"/>
      <c r="OUI90" s="75"/>
      <c r="OUJ90" s="75"/>
      <c r="OUK90" s="75"/>
      <c r="OUL90" s="75"/>
      <c r="OUM90" s="75"/>
      <c r="OUN90" s="75"/>
      <c r="OUO90" s="75"/>
      <c r="OUP90" s="75"/>
      <c r="OUQ90" s="75"/>
      <c r="OUR90" s="75"/>
      <c r="OUS90" s="75"/>
      <c r="OUT90" s="75"/>
      <c r="OUU90" s="75"/>
      <c r="OUV90" s="75"/>
      <c r="OUW90" s="75"/>
      <c r="OUX90" s="75"/>
      <c r="OUY90" s="75"/>
      <c r="OUZ90" s="75"/>
      <c r="OVA90" s="75"/>
      <c r="OVB90" s="75"/>
      <c r="OVC90" s="75"/>
      <c r="OVD90" s="75"/>
      <c r="OVE90" s="75"/>
      <c r="OVF90" s="75"/>
      <c r="OVG90" s="75"/>
      <c r="OVH90" s="75"/>
      <c r="OVI90" s="75"/>
      <c r="OVJ90" s="75"/>
      <c r="OVK90" s="75"/>
      <c r="OVL90" s="75"/>
      <c r="OVM90" s="75"/>
      <c r="OVN90" s="75"/>
      <c r="OVO90" s="75"/>
      <c r="OVP90" s="75"/>
      <c r="OVQ90" s="75"/>
      <c r="OVR90" s="75"/>
      <c r="OVS90" s="75"/>
      <c r="OVT90" s="75"/>
      <c r="OVU90" s="75"/>
      <c r="OVV90" s="75"/>
      <c r="OVW90" s="75"/>
      <c r="OVX90" s="75"/>
      <c r="OVY90" s="75"/>
      <c r="OVZ90" s="75"/>
      <c r="OWA90" s="75"/>
      <c r="OWB90" s="75"/>
      <c r="OWC90" s="75"/>
      <c r="OWD90" s="75"/>
      <c r="OWE90" s="75"/>
      <c r="OWF90" s="75"/>
      <c r="OWG90" s="75"/>
      <c r="OWH90" s="75"/>
      <c r="OWI90" s="75"/>
      <c r="OWJ90" s="75"/>
      <c r="OWK90" s="75"/>
      <c r="OWL90" s="75"/>
      <c r="OWM90" s="75"/>
      <c r="OWN90" s="75"/>
      <c r="OWO90" s="75"/>
      <c r="OWP90" s="75"/>
      <c r="OWQ90" s="75"/>
      <c r="OWR90" s="75"/>
      <c r="OWS90" s="75"/>
      <c r="OWT90" s="75"/>
      <c r="OWU90" s="75"/>
      <c r="OWV90" s="75"/>
      <c r="OWW90" s="75"/>
      <c r="OWX90" s="75"/>
      <c r="OWY90" s="75"/>
      <c r="OWZ90" s="75"/>
      <c r="OXA90" s="75"/>
      <c r="OXB90" s="75"/>
      <c r="OXC90" s="75"/>
      <c r="OXD90" s="75"/>
      <c r="OXE90" s="75"/>
      <c r="OXF90" s="75"/>
      <c r="OXG90" s="75"/>
      <c r="OXH90" s="75"/>
      <c r="OXI90" s="75"/>
      <c r="OXJ90" s="75"/>
      <c r="OXK90" s="75"/>
      <c r="OXL90" s="75"/>
      <c r="OXM90" s="75"/>
      <c r="OXN90" s="75"/>
      <c r="OXO90" s="75"/>
      <c r="OXP90" s="75"/>
      <c r="OXQ90" s="75"/>
      <c r="OXR90" s="75"/>
      <c r="OXS90" s="75"/>
      <c r="OXT90" s="75"/>
      <c r="OXU90" s="75"/>
      <c r="OXV90" s="75"/>
      <c r="OXW90" s="75"/>
      <c r="OXX90" s="75"/>
      <c r="OXY90" s="75"/>
      <c r="OXZ90" s="75"/>
      <c r="OYA90" s="75"/>
      <c r="OYB90" s="75"/>
      <c r="OYC90" s="75"/>
      <c r="OYD90" s="75"/>
      <c r="OYE90" s="75"/>
      <c r="OYF90" s="75"/>
      <c r="OYG90" s="75"/>
      <c r="OYH90" s="75"/>
      <c r="OYI90" s="75"/>
      <c r="OYJ90" s="75"/>
      <c r="OYK90" s="75"/>
      <c r="OYL90" s="75"/>
      <c r="OYM90" s="75"/>
      <c r="OYN90" s="75"/>
      <c r="OYO90" s="75"/>
      <c r="OYP90" s="75"/>
      <c r="OYQ90" s="75"/>
      <c r="OYR90" s="75"/>
      <c r="OYS90" s="75"/>
      <c r="OYT90" s="75"/>
      <c r="OYU90" s="75"/>
      <c r="OYV90" s="75"/>
      <c r="OYW90" s="75"/>
      <c r="OYX90" s="75"/>
      <c r="OYY90" s="75"/>
      <c r="OYZ90" s="75"/>
      <c r="OZA90" s="75"/>
      <c r="OZB90" s="75"/>
      <c r="OZC90" s="75"/>
      <c r="OZD90" s="75"/>
      <c r="OZE90" s="75"/>
      <c r="OZF90" s="75"/>
      <c r="OZG90" s="75"/>
      <c r="OZH90" s="75"/>
      <c r="OZI90" s="75"/>
      <c r="OZJ90" s="75"/>
      <c r="OZK90" s="75"/>
      <c r="OZL90" s="75"/>
      <c r="OZM90" s="75"/>
      <c r="OZN90" s="75"/>
      <c r="OZO90" s="75"/>
      <c r="OZP90" s="75"/>
      <c r="OZQ90" s="75"/>
      <c r="OZR90" s="75"/>
      <c r="OZS90" s="75"/>
      <c r="OZT90" s="75"/>
      <c r="OZU90" s="75"/>
      <c r="OZV90" s="75"/>
      <c r="OZW90" s="75"/>
      <c r="OZX90" s="75"/>
      <c r="OZY90" s="75"/>
      <c r="OZZ90" s="75"/>
      <c r="PAA90" s="75"/>
      <c r="PAB90" s="75"/>
      <c r="PAC90" s="75"/>
      <c r="PAD90" s="75"/>
      <c r="PAE90" s="75"/>
      <c r="PAF90" s="75"/>
      <c r="PAG90" s="75"/>
      <c r="PAH90" s="75"/>
      <c r="PAI90" s="75"/>
      <c r="PAJ90" s="75"/>
      <c r="PAK90" s="75"/>
      <c r="PAL90" s="75"/>
      <c r="PAM90" s="75"/>
      <c r="PAN90" s="75"/>
      <c r="PAO90" s="75"/>
      <c r="PAP90" s="75"/>
      <c r="PAQ90" s="75"/>
      <c r="PAR90" s="75"/>
      <c r="PAS90" s="75"/>
      <c r="PAT90" s="75"/>
      <c r="PAU90" s="75"/>
      <c r="PAV90" s="75"/>
      <c r="PAW90" s="75"/>
      <c r="PAX90" s="75"/>
      <c r="PAY90" s="75"/>
      <c r="PAZ90" s="75"/>
      <c r="PBA90" s="75"/>
      <c r="PBB90" s="75"/>
      <c r="PBC90" s="75"/>
      <c r="PBD90" s="75"/>
      <c r="PBE90" s="75"/>
      <c r="PBF90" s="75"/>
      <c r="PBG90" s="75"/>
      <c r="PBH90" s="75"/>
      <c r="PBI90" s="75"/>
      <c r="PBJ90" s="75"/>
      <c r="PBK90" s="75"/>
      <c r="PBL90" s="75"/>
      <c r="PBM90" s="75"/>
      <c r="PBN90" s="75"/>
      <c r="PBO90" s="75"/>
      <c r="PBP90" s="75"/>
      <c r="PBQ90" s="75"/>
      <c r="PBR90" s="75"/>
      <c r="PBS90" s="75"/>
      <c r="PBT90" s="75"/>
      <c r="PBU90" s="75"/>
      <c r="PBV90" s="75"/>
      <c r="PBW90" s="75"/>
      <c r="PBX90" s="75"/>
      <c r="PBY90" s="75"/>
      <c r="PBZ90" s="75"/>
      <c r="PCA90" s="75"/>
      <c r="PCB90" s="75"/>
      <c r="PCC90" s="75"/>
      <c r="PCD90" s="75"/>
      <c r="PCE90" s="75"/>
      <c r="PCF90" s="75"/>
      <c r="PCG90" s="75"/>
      <c r="PCH90" s="75"/>
      <c r="PCI90" s="75"/>
      <c r="PCJ90" s="75"/>
      <c r="PCK90" s="75"/>
      <c r="PCL90" s="75"/>
      <c r="PCM90" s="75"/>
      <c r="PCN90" s="75"/>
      <c r="PCO90" s="75"/>
      <c r="PCP90" s="75"/>
      <c r="PCQ90" s="75"/>
      <c r="PCR90" s="75"/>
      <c r="PCS90" s="75"/>
      <c r="PCT90" s="75"/>
      <c r="PCU90" s="75"/>
      <c r="PCV90" s="75"/>
      <c r="PCW90" s="75"/>
      <c r="PCX90" s="75"/>
      <c r="PCY90" s="75"/>
      <c r="PCZ90" s="75"/>
      <c r="PDA90" s="75"/>
      <c r="PDB90" s="75"/>
      <c r="PDC90" s="75"/>
      <c r="PDD90" s="75"/>
      <c r="PDE90" s="75"/>
      <c r="PDF90" s="75"/>
      <c r="PDG90" s="75"/>
      <c r="PDH90" s="75"/>
      <c r="PDI90" s="75"/>
      <c r="PDJ90" s="75"/>
      <c r="PDK90" s="75"/>
      <c r="PDL90" s="75"/>
      <c r="PDM90" s="75"/>
      <c r="PDN90" s="75"/>
      <c r="PDO90" s="75"/>
      <c r="PDP90" s="75"/>
      <c r="PDQ90" s="75"/>
      <c r="PDR90" s="75"/>
      <c r="PDS90" s="75"/>
      <c r="PDT90" s="75"/>
      <c r="PDU90" s="75"/>
      <c r="PDV90" s="75"/>
      <c r="PDW90" s="75"/>
      <c r="PDX90" s="75"/>
      <c r="PDY90" s="75"/>
      <c r="PDZ90" s="75"/>
      <c r="PEA90" s="75"/>
      <c r="PEB90" s="75"/>
      <c r="PEC90" s="75"/>
      <c r="PED90" s="75"/>
      <c r="PEE90" s="75"/>
      <c r="PEF90" s="75"/>
      <c r="PEG90" s="75"/>
      <c r="PEH90" s="75"/>
      <c r="PEI90" s="75"/>
      <c r="PEJ90" s="75"/>
      <c r="PEK90" s="75"/>
      <c r="PEL90" s="75"/>
      <c r="PEM90" s="75"/>
      <c r="PEN90" s="75"/>
      <c r="PEO90" s="75"/>
      <c r="PEP90" s="75"/>
      <c r="PEQ90" s="75"/>
      <c r="PER90" s="75"/>
      <c r="PES90" s="75"/>
      <c r="PET90" s="75"/>
      <c r="PEU90" s="75"/>
      <c r="PEV90" s="75"/>
      <c r="PEW90" s="75"/>
      <c r="PEX90" s="75"/>
      <c r="PEY90" s="75"/>
      <c r="PEZ90" s="75"/>
      <c r="PFA90" s="75"/>
      <c r="PFB90" s="75"/>
      <c r="PFC90" s="75"/>
      <c r="PFD90" s="75"/>
      <c r="PFE90" s="75"/>
      <c r="PFF90" s="75"/>
      <c r="PFG90" s="75"/>
      <c r="PFH90" s="75"/>
      <c r="PFI90" s="75"/>
      <c r="PFJ90" s="75"/>
      <c r="PFK90" s="75"/>
      <c r="PFL90" s="75"/>
      <c r="PFM90" s="75"/>
      <c r="PFN90" s="75"/>
      <c r="PFO90" s="75"/>
      <c r="PFP90" s="75"/>
      <c r="PFQ90" s="75"/>
      <c r="PFR90" s="75"/>
      <c r="PFS90" s="75"/>
      <c r="PFT90" s="75"/>
      <c r="PFU90" s="75"/>
      <c r="PFV90" s="75"/>
      <c r="PFW90" s="75"/>
      <c r="PFX90" s="75"/>
      <c r="PFY90" s="75"/>
      <c r="PFZ90" s="75"/>
      <c r="PGA90" s="75"/>
      <c r="PGB90" s="75"/>
      <c r="PGC90" s="75"/>
      <c r="PGD90" s="75"/>
      <c r="PGE90" s="75"/>
      <c r="PGF90" s="75"/>
      <c r="PGG90" s="75"/>
      <c r="PGH90" s="75"/>
      <c r="PGI90" s="75"/>
      <c r="PGJ90" s="75"/>
      <c r="PGK90" s="75"/>
      <c r="PGL90" s="75"/>
      <c r="PGM90" s="75"/>
      <c r="PGN90" s="75"/>
      <c r="PGO90" s="75"/>
      <c r="PGP90" s="75"/>
      <c r="PGQ90" s="75"/>
      <c r="PGR90" s="75"/>
      <c r="PGS90" s="75"/>
      <c r="PGT90" s="75"/>
      <c r="PGU90" s="75"/>
      <c r="PGV90" s="75"/>
      <c r="PGW90" s="75"/>
      <c r="PGX90" s="75"/>
      <c r="PGY90" s="75"/>
      <c r="PGZ90" s="75"/>
      <c r="PHA90" s="75"/>
      <c r="PHB90" s="75"/>
      <c r="PHC90" s="75"/>
      <c r="PHD90" s="75"/>
      <c r="PHE90" s="75"/>
      <c r="PHF90" s="75"/>
      <c r="PHG90" s="75"/>
      <c r="PHH90" s="75"/>
      <c r="PHI90" s="75"/>
      <c r="PHJ90" s="75"/>
      <c r="PHK90" s="75"/>
      <c r="PHL90" s="75"/>
      <c r="PHM90" s="75"/>
      <c r="PHN90" s="75"/>
      <c r="PHO90" s="75"/>
      <c r="PHP90" s="75"/>
      <c r="PHQ90" s="75"/>
      <c r="PHR90" s="75"/>
      <c r="PHS90" s="75"/>
      <c r="PHT90" s="75"/>
      <c r="PHU90" s="75"/>
      <c r="PHV90" s="75"/>
      <c r="PHW90" s="75"/>
      <c r="PHX90" s="75"/>
      <c r="PHY90" s="75"/>
      <c r="PHZ90" s="75"/>
      <c r="PIA90" s="75"/>
      <c r="PIB90" s="75"/>
      <c r="PIC90" s="75"/>
      <c r="PID90" s="75"/>
      <c r="PIE90" s="75"/>
      <c r="PIF90" s="75"/>
      <c r="PIG90" s="75"/>
      <c r="PIH90" s="75"/>
      <c r="PII90" s="75"/>
      <c r="PIJ90" s="75"/>
      <c r="PIK90" s="75"/>
      <c r="PIL90" s="75"/>
      <c r="PIM90" s="75"/>
      <c r="PIN90" s="75"/>
      <c r="PIO90" s="75"/>
      <c r="PIP90" s="75"/>
      <c r="PIQ90" s="75"/>
      <c r="PIR90" s="75"/>
      <c r="PIS90" s="75"/>
      <c r="PIT90" s="75"/>
      <c r="PIU90" s="75"/>
      <c r="PIV90" s="75"/>
      <c r="PIW90" s="75"/>
      <c r="PIX90" s="75"/>
      <c r="PIY90" s="75"/>
      <c r="PIZ90" s="75"/>
      <c r="PJA90" s="75"/>
      <c r="PJB90" s="75"/>
      <c r="PJC90" s="75"/>
      <c r="PJD90" s="75"/>
      <c r="PJE90" s="75"/>
      <c r="PJF90" s="75"/>
      <c r="PJG90" s="75"/>
      <c r="PJH90" s="75"/>
      <c r="PJI90" s="75"/>
      <c r="PJJ90" s="75"/>
      <c r="PJK90" s="75"/>
      <c r="PJL90" s="75"/>
      <c r="PJM90" s="75"/>
      <c r="PJN90" s="75"/>
      <c r="PJO90" s="75"/>
      <c r="PJP90" s="75"/>
      <c r="PJQ90" s="75"/>
      <c r="PJR90" s="75"/>
      <c r="PJS90" s="75"/>
      <c r="PJT90" s="75"/>
      <c r="PJU90" s="75"/>
      <c r="PJV90" s="75"/>
      <c r="PJW90" s="75"/>
      <c r="PJX90" s="75"/>
      <c r="PJY90" s="75"/>
      <c r="PJZ90" s="75"/>
      <c r="PKA90" s="75"/>
      <c r="PKB90" s="75"/>
      <c r="PKC90" s="75"/>
      <c r="PKD90" s="75"/>
      <c r="PKE90" s="75"/>
      <c r="PKF90" s="75"/>
      <c r="PKG90" s="75"/>
      <c r="PKH90" s="75"/>
      <c r="PKI90" s="75"/>
      <c r="PKJ90" s="75"/>
      <c r="PKK90" s="75"/>
      <c r="PKL90" s="75"/>
      <c r="PKM90" s="75"/>
      <c r="PKN90" s="75"/>
      <c r="PKO90" s="75"/>
      <c r="PKP90" s="75"/>
      <c r="PKQ90" s="75"/>
      <c r="PKR90" s="75"/>
      <c r="PKS90" s="75"/>
      <c r="PKT90" s="75"/>
      <c r="PKU90" s="75"/>
      <c r="PKV90" s="75"/>
      <c r="PKW90" s="75"/>
      <c r="PKX90" s="75"/>
      <c r="PKY90" s="75"/>
      <c r="PKZ90" s="75"/>
      <c r="PLA90" s="75"/>
      <c r="PLB90" s="75"/>
      <c r="PLC90" s="75"/>
      <c r="PLD90" s="75"/>
      <c r="PLE90" s="75"/>
      <c r="PLF90" s="75"/>
      <c r="PLG90" s="75"/>
      <c r="PLH90" s="75"/>
      <c r="PLI90" s="75"/>
      <c r="PLJ90" s="75"/>
      <c r="PLK90" s="75"/>
      <c r="PLL90" s="75"/>
      <c r="PLM90" s="75"/>
      <c r="PLN90" s="75"/>
      <c r="PLO90" s="75"/>
      <c r="PLP90" s="75"/>
      <c r="PLQ90" s="75"/>
      <c r="PLR90" s="75"/>
      <c r="PLS90" s="75"/>
      <c r="PLT90" s="75"/>
      <c r="PLU90" s="75"/>
      <c r="PLV90" s="75"/>
      <c r="PLW90" s="75"/>
      <c r="PLX90" s="75"/>
      <c r="PLY90" s="75"/>
      <c r="PLZ90" s="75"/>
      <c r="PMA90" s="75"/>
      <c r="PMB90" s="75"/>
      <c r="PMC90" s="75"/>
      <c r="PMD90" s="75"/>
      <c r="PME90" s="75"/>
      <c r="PMF90" s="75"/>
      <c r="PMG90" s="75"/>
      <c r="PMH90" s="75"/>
      <c r="PMI90" s="75"/>
      <c r="PMJ90" s="75"/>
      <c r="PMK90" s="75"/>
      <c r="PML90" s="75"/>
      <c r="PMM90" s="75"/>
      <c r="PMN90" s="75"/>
      <c r="PMO90" s="75"/>
      <c r="PMP90" s="75"/>
      <c r="PMQ90" s="75"/>
      <c r="PMR90" s="75"/>
      <c r="PMS90" s="75"/>
      <c r="PMT90" s="75"/>
      <c r="PMU90" s="75"/>
      <c r="PMV90" s="75"/>
      <c r="PMW90" s="75"/>
      <c r="PMX90" s="75"/>
      <c r="PMY90" s="75"/>
      <c r="PMZ90" s="75"/>
      <c r="PNA90" s="75"/>
      <c r="PNB90" s="75"/>
      <c r="PNC90" s="75"/>
      <c r="PND90" s="75"/>
      <c r="PNE90" s="75"/>
      <c r="PNF90" s="75"/>
      <c r="PNG90" s="75"/>
      <c r="PNH90" s="75"/>
      <c r="PNI90" s="75"/>
      <c r="PNJ90" s="75"/>
      <c r="PNK90" s="75"/>
      <c r="PNL90" s="75"/>
      <c r="PNM90" s="75"/>
      <c r="PNN90" s="75"/>
      <c r="PNO90" s="75"/>
      <c r="PNP90" s="75"/>
      <c r="PNQ90" s="75"/>
      <c r="PNR90" s="75"/>
      <c r="PNS90" s="75"/>
      <c r="PNT90" s="75"/>
      <c r="PNU90" s="75"/>
      <c r="PNV90" s="75"/>
      <c r="PNW90" s="75"/>
      <c r="PNX90" s="75"/>
      <c r="PNY90" s="75"/>
      <c r="PNZ90" s="75"/>
      <c r="POA90" s="75"/>
      <c r="POB90" s="75"/>
      <c r="POC90" s="75"/>
      <c r="POD90" s="75"/>
      <c r="POE90" s="75"/>
      <c r="POF90" s="75"/>
      <c r="POG90" s="75"/>
      <c r="POH90" s="75"/>
      <c r="POI90" s="75"/>
      <c r="POJ90" s="75"/>
      <c r="POK90" s="75"/>
      <c r="POL90" s="75"/>
      <c r="POM90" s="75"/>
      <c r="PON90" s="75"/>
      <c r="POO90" s="75"/>
      <c r="POP90" s="75"/>
      <c r="POQ90" s="75"/>
      <c r="POR90" s="75"/>
      <c r="POS90" s="75"/>
      <c r="POT90" s="75"/>
      <c r="POU90" s="75"/>
      <c r="POV90" s="75"/>
      <c r="POW90" s="75"/>
      <c r="POX90" s="75"/>
      <c r="POY90" s="75"/>
      <c r="POZ90" s="75"/>
      <c r="PPA90" s="75"/>
      <c r="PPB90" s="75"/>
      <c r="PPC90" s="75"/>
      <c r="PPD90" s="75"/>
      <c r="PPE90" s="75"/>
      <c r="PPF90" s="75"/>
      <c r="PPG90" s="75"/>
      <c r="PPH90" s="75"/>
      <c r="PPI90" s="75"/>
      <c r="PPJ90" s="75"/>
      <c r="PPK90" s="75"/>
      <c r="PPL90" s="75"/>
      <c r="PPM90" s="75"/>
      <c r="PPN90" s="75"/>
      <c r="PPO90" s="75"/>
      <c r="PPP90" s="75"/>
      <c r="PPQ90" s="75"/>
      <c r="PPR90" s="75"/>
      <c r="PPS90" s="75"/>
      <c r="PPT90" s="75"/>
      <c r="PPU90" s="75"/>
      <c r="PPV90" s="75"/>
      <c r="PPW90" s="75"/>
      <c r="PPX90" s="75"/>
      <c r="PPY90" s="75"/>
      <c r="PPZ90" s="75"/>
      <c r="PQA90" s="75"/>
      <c r="PQB90" s="75"/>
      <c r="PQC90" s="75"/>
      <c r="PQD90" s="75"/>
      <c r="PQE90" s="75"/>
      <c r="PQF90" s="75"/>
      <c r="PQG90" s="75"/>
      <c r="PQH90" s="75"/>
      <c r="PQI90" s="75"/>
      <c r="PQJ90" s="75"/>
      <c r="PQK90" s="75"/>
      <c r="PQL90" s="75"/>
      <c r="PQM90" s="75"/>
      <c r="PQN90" s="75"/>
      <c r="PQO90" s="75"/>
      <c r="PQP90" s="75"/>
      <c r="PQQ90" s="75"/>
      <c r="PQR90" s="75"/>
      <c r="PQS90" s="75"/>
      <c r="PQT90" s="75"/>
      <c r="PQU90" s="75"/>
      <c r="PQV90" s="75"/>
      <c r="PQW90" s="75"/>
      <c r="PQX90" s="75"/>
      <c r="PQY90" s="75"/>
      <c r="PQZ90" s="75"/>
      <c r="PRA90" s="75"/>
      <c r="PRB90" s="75"/>
      <c r="PRC90" s="75"/>
      <c r="PRD90" s="75"/>
      <c r="PRE90" s="75"/>
      <c r="PRF90" s="75"/>
      <c r="PRG90" s="75"/>
      <c r="PRH90" s="75"/>
      <c r="PRI90" s="75"/>
      <c r="PRJ90" s="75"/>
      <c r="PRK90" s="75"/>
      <c r="PRL90" s="75"/>
      <c r="PRM90" s="75"/>
      <c r="PRN90" s="75"/>
      <c r="PRO90" s="75"/>
      <c r="PRP90" s="75"/>
      <c r="PRQ90" s="75"/>
      <c r="PRR90" s="75"/>
      <c r="PRS90" s="75"/>
      <c r="PRT90" s="75"/>
      <c r="PRU90" s="75"/>
      <c r="PRV90" s="75"/>
      <c r="PRW90" s="75"/>
      <c r="PRX90" s="75"/>
      <c r="PRY90" s="75"/>
      <c r="PRZ90" s="75"/>
      <c r="PSA90" s="75"/>
      <c r="PSB90" s="75"/>
      <c r="PSC90" s="75"/>
      <c r="PSD90" s="75"/>
      <c r="PSE90" s="75"/>
      <c r="PSF90" s="75"/>
      <c r="PSG90" s="75"/>
      <c r="PSH90" s="75"/>
      <c r="PSI90" s="75"/>
      <c r="PSJ90" s="75"/>
      <c r="PSK90" s="75"/>
      <c r="PSL90" s="75"/>
      <c r="PSM90" s="75"/>
      <c r="PSN90" s="75"/>
      <c r="PSO90" s="75"/>
      <c r="PSP90" s="75"/>
      <c r="PSQ90" s="75"/>
      <c r="PSR90" s="75"/>
      <c r="PSS90" s="75"/>
      <c r="PST90" s="75"/>
      <c r="PSU90" s="75"/>
      <c r="PSV90" s="75"/>
      <c r="PSW90" s="75"/>
      <c r="PSX90" s="75"/>
      <c r="PSY90" s="75"/>
      <c r="PSZ90" s="75"/>
      <c r="PTA90" s="75"/>
      <c r="PTB90" s="75"/>
      <c r="PTC90" s="75"/>
      <c r="PTD90" s="75"/>
      <c r="PTE90" s="75"/>
      <c r="PTF90" s="75"/>
      <c r="PTG90" s="75"/>
      <c r="PTH90" s="75"/>
      <c r="PTI90" s="75"/>
      <c r="PTJ90" s="75"/>
      <c r="PTK90" s="75"/>
      <c r="PTL90" s="75"/>
      <c r="PTM90" s="75"/>
      <c r="PTN90" s="75"/>
      <c r="PTO90" s="75"/>
      <c r="PTP90" s="75"/>
      <c r="PTQ90" s="75"/>
      <c r="PTR90" s="75"/>
      <c r="PTS90" s="75"/>
      <c r="PTT90" s="75"/>
      <c r="PTU90" s="75"/>
      <c r="PTV90" s="75"/>
      <c r="PTW90" s="75"/>
      <c r="PTX90" s="75"/>
      <c r="PTY90" s="75"/>
      <c r="PTZ90" s="75"/>
      <c r="PUA90" s="75"/>
      <c r="PUB90" s="75"/>
      <c r="PUC90" s="75"/>
      <c r="PUD90" s="75"/>
      <c r="PUE90" s="75"/>
      <c r="PUF90" s="75"/>
      <c r="PUG90" s="75"/>
      <c r="PUH90" s="75"/>
      <c r="PUI90" s="75"/>
      <c r="PUJ90" s="75"/>
      <c r="PUK90" s="75"/>
      <c r="PUL90" s="75"/>
      <c r="PUM90" s="75"/>
      <c r="PUN90" s="75"/>
      <c r="PUO90" s="75"/>
      <c r="PUP90" s="75"/>
      <c r="PUQ90" s="75"/>
      <c r="PUR90" s="75"/>
      <c r="PUS90" s="75"/>
      <c r="PUT90" s="75"/>
      <c r="PUU90" s="75"/>
      <c r="PUV90" s="75"/>
      <c r="PUW90" s="75"/>
      <c r="PUX90" s="75"/>
      <c r="PUY90" s="75"/>
      <c r="PUZ90" s="75"/>
      <c r="PVA90" s="75"/>
      <c r="PVB90" s="75"/>
      <c r="PVC90" s="75"/>
      <c r="PVD90" s="75"/>
      <c r="PVE90" s="75"/>
      <c r="PVF90" s="75"/>
      <c r="PVG90" s="75"/>
      <c r="PVH90" s="75"/>
      <c r="PVI90" s="75"/>
      <c r="PVJ90" s="75"/>
      <c r="PVK90" s="75"/>
      <c r="PVL90" s="75"/>
      <c r="PVM90" s="75"/>
      <c r="PVN90" s="75"/>
      <c r="PVO90" s="75"/>
      <c r="PVP90" s="75"/>
      <c r="PVQ90" s="75"/>
      <c r="PVR90" s="75"/>
      <c r="PVS90" s="75"/>
      <c r="PVT90" s="75"/>
      <c r="PVU90" s="75"/>
      <c r="PVV90" s="75"/>
      <c r="PVW90" s="75"/>
      <c r="PVX90" s="75"/>
      <c r="PVY90" s="75"/>
      <c r="PVZ90" s="75"/>
      <c r="PWA90" s="75"/>
      <c r="PWB90" s="75"/>
      <c r="PWC90" s="75"/>
      <c r="PWD90" s="75"/>
      <c r="PWE90" s="75"/>
      <c r="PWF90" s="75"/>
      <c r="PWG90" s="75"/>
      <c r="PWH90" s="75"/>
      <c r="PWI90" s="75"/>
      <c r="PWJ90" s="75"/>
      <c r="PWK90" s="75"/>
      <c r="PWL90" s="75"/>
      <c r="PWM90" s="75"/>
      <c r="PWN90" s="75"/>
      <c r="PWO90" s="75"/>
      <c r="PWP90" s="75"/>
      <c r="PWQ90" s="75"/>
      <c r="PWR90" s="75"/>
      <c r="PWS90" s="75"/>
      <c r="PWT90" s="75"/>
      <c r="PWU90" s="75"/>
      <c r="PWV90" s="75"/>
      <c r="PWW90" s="75"/>
      <c r="PWX90" s="75"/>
      <c r="PWY90" s="75"/>
      <c r="PWZ90" s="75"/>
      <c r="PXA90" s="75"/>
      <c r="PXB90" s="75"/>
      <c r="PXC90" s="75"/>
      <c r="PXD90" s="75"/>
      <c r="PXE90" s="75"/>
      <c r="PXF90" s="75"/>
      <c r="PXG90" s="75"/>
      <c r="PXH90" s="75"/>
      <c r="PXI90" s="75"/>
      <c r="PXJ90" s="75"/>
      <c r="PXK90" s="75"/>
      <c r="PXL90" s="75"/>
      <c r="PXM90" s="75"/>
      <c r="PXN90" s="75"/>
      <c r="PXO90" s="75"/>
      <c r="PXP90" s="75"/>
      <c r="PXQ90" s="75"/>
      <c r="PXR90" s="75"/>
      <c r="PXS90" s="75"/>
      <c r="PXT90" s="75"/>
      <c r="PXU90" s="75"/>
      <c r="PXV90" s="75"/>
      <c r="PXW90" s="75"/>
      <c r="PXX90" s="75"/>
      <c r="PXY90" s="75"/>
      <c r="PXZ90" s="75"/>
      <c r="PYA90" s="75"/>
      <c r="PYB90" s="75"/>
      <c r="PYC90" s="75"/>
      <c r="PYD90" s="75"/>
      <c r="PYE90" s="75"/>
      <c r="PYF90" s="75"/>
      <c r="PYG90" s="75"/>
      <c r="PYH90" s="75"/>
      <c r="PYI90" s="75"/>
      <c r="PYJ90" s="75"/>
      <c r="PYK90" s="75"/>
      <c r="PYL90" s="75"/>
      <c r="PYM90" s="75"/>
      <c r="PYN90" s="75"/>
      <c r="PYO90" s="75"/>
      <c r="PYP90" s="75"/>
      <c r="PYQ90" s="75"/>
      <c r="PYR90" s="75"/>
      <c r="PYS90" s="75"/>
      <c r="PYT90" s="75"/>
      <c r="PYU90" s="75"/>
      <c r="PYV90" s="75"/>
      <c r="PYW90" s="75"/>
      <c r="PYX90" s="75"/>
      <c r="PYY90" s="75"/>
      <c r="PYZ90" s="75"/>
      <c r="PZA90" s="75"/>
      <c r="PZB90" s="75"/>
      <c r="PZC90" s="75"/>
      <c r="PZD90" s="75"/>
      <c r="PZE90" s="75"/>
      <c r="PZF90" s="75"/>
      <c r="PZG90" s="75"/>
      <c r="PZH90" s="75"/>
      <c r="PZI90" s="75"/>
      <c r="PZJ90" s="75"/>
      <c r="PZK90" s="75"/>
      <c r="PZL90" s="75"/>
      <c r="PZM90" s="75"/>
      <c r="PZN90" s="75"/>
      <c r="PZO90" s="75"/>
      <c r="PZP90" s="75"/>
      <c r="PZQ90" s="75"/>
      <c r="PZR90" s="75"/>
      <c r="PZS90" s="75"/>
      <c r="PZT90" s="75"/>
      <c r="PZU90" s="75"/>
      <c r="PZV90" s="75"/>
      <c r="PZW90" s="75"/>
      <c r="PZX90" s="75"/>
      <c r="PZY90" s="75"/>
      <c r="PZZ90" s="75"/>
      <c r="QAA90" s="75"/>
      <c r="QAB90" s="75"/>
      <c r="QAC90" s="75"/>
      <c r="QAD90" s="75"/>
      <c r="QAE90" s="75"/>
      <c r="QAF90" s="75"/>
      <c r="QAG90" s="75"/>
      <c r="QAH90" s="75"/>
      <c r="QAI90" s="75"/>
      <c r="QAJ90" s="75"/>
      <c r="QAK90" s="75"/>
      <c r="QAL90" s="75"/>
      <c r="QAM90" s="75"/>
      <c r="QAN90" s="75"/>
      <c r="QAO90" s="75"/>
      <c r="QAP90" s="75"/>
      <c r="QAQ90" s="75"/>
      <c r="QAR90" s="75"/>
      <c r="QAS90" s="75"/>
      <c r="QAT90" s="75"/>
      <c r="QAU90" s="75"/>
      <c r="QAV90" s="75"/>
      <c r="QAW90" s="75"/>
      <c r="QAX90" s="75"/>
      <c r="QAY90" s="75"/>
      <c r="QAZ90" s="75"/>
      <c r="QBA90" s="75"/>
      <c r="QBB90" s="75"/>
      <c r="QBC90" s="75"/>
      <c r="QBD90" s="75"/>
      <c r="QBE90" s="75"/>
      <c r="QBF90" s="75"/>
      <c r="QBG90" s="75"/>
      <c r="QBH90" s="75"/>
      <c r="QBI90" s="75"/>
      <c r="QBJ90" s="75"/>
      <c r="QBK90" s="75"/>
      <c r="QBL90" s="75"/>
      <c r="QBM90" s="75"/>
      <c r="QBN90" s="75"/>
      <c r="QBO90" s="75"/>
      <c r="QBP90" s="75"/>
      <c r="QBQ90" s="75"/>
      <c r="QBR90" s="75"/>
      <c r="QBS90" s="75"/>
      <c r="QBT90" s="75"/>
      <c r="QBU90" s="75"/>
      <c r="QBV90" s="75"/>
      <c r="QBW90" s="75"/>
      <c r="QBX90" s="75"/>
      <c r="QBY90" s="75"/>
      <c r="QBZ90" s="75"/>
      <c r="QCA90" s="75"/>
      <c r="QCB90" s="75"/>
      <c r="QCC90" s="75"/>
      <c r="QCD90" s="75"/>
      <c r="QCE90" s="75"/>
      <c r="QCF90" s="75"/>
      <c r="QCG90" s="75"/>
      <c r="QCH90" s="75"/>
      <c r="QCI90" s="75"/>
      <c r="QCJ90" s="75"/>
      <c r="QCK90" s="75"/>
      <c r="QCL90" s="75"/>
      <c r="QCM90" s="75"/>
      <c r="QCN90" s="75"/>
      <c r="QCO90" s="75"/>
      <c r="QCP90" s="75"/>
      <c r="QCQ90" s="75"/>
      <c r="QCR90" s="75"/>
      <c r="QCS90" s="75"/>
      <c r="QCT90" s="75"/>
      <c r="QCU90" s="75"/>
      <c r="QCV90" s="75"/>
      <c r="QCW90" s="75"/>
      <c r="QCX90" s="75"/>
      <c r="QCY90" s="75"/>
      <c r="QCZ90" s="75"/>
      <c r="QDA90" s="75"/>
      <c r="QDB90" s="75"/>
      <c r="QDC90" s="75"/>
      <c r="QDD90" s="75"/>
      <c r="QDE90" s="75"/>
      <c r="QDF90" s="75"/>
      <c r="QDG90" s="75"/>
      <c r="QDH90" s="75"/>
      <c r="QDI90" s="75"/>
      <c r="QDJ90" s="75"/>
      <c r="QDK90" s="75"/>
      <c r="QDL90" s="75"/>
      <c r="QDM90" s="75"/>
      <c r="QDN90" s="75"/>
      <c r="QDO90" s="75"/>
      <c r="QDP90" s="75"/>
      <c r="QDQ90" s="75"/>
      <c r="QDR90" s="75"/>
      <c r="QDS90" s="75"/>
      <c r="QDT90" s="75"/>
      <c r="QDU90" s="75"/>
      <c r="QDV90" s="75"/>
      <c r="QDW90" s="75"/>
      <c r="QDX90" s="75"/>
      <c r="QDY90" s="75"/>
      <c r="QDZ90" s="75"/>
      <c r="QEA90" s="75"/>
      <c r="QEB90" s="75"/>
      <c r="QEC90" s="75"/>
      <c r="QED90" s="75"/>
      <c r="QEE90" s="75"/>
      <c r="QEF90" s="75"/>
      <c r="QEG90" s="75"/>
      <c r="QEH90" s="75"/>
      <c r="QEI90" s="75"/>
      <c r="QEJ90" s="75"/>
      <c r="QEK90" s="75"/>
      <c r="QEL90" s="75"/>
      <c r="QEM90" s="75"/>
      <c r="QEN90" s="75"/>
      <c r="QEO90" s="75"/>
      <c r="QEP90" s="75"/>
      <c r="QEQ90" s="75"/>
      <c r="QER90" s="75"/>
      <c r="QES90" s="75"/>
      <c r="QET90" s="75"/>
      <c r="QEU90" s="75"/>
      <c r="QEV90" s="75"/>
      <c r="QEW90" s="75"/>
      <c r="QEX90" s="75"/>
      <c r="QEY90" s="75"/>
      <c r="QEZ90" s="75"/>
      <c r="QFA90" s="75"/>
      <c r="QFB90" s="75"/>
      <c r="QFC90" s="75"/>
      <c r="QFD90" s="75"/>
      <c r="QFE90" s="75"/>
      <c r="QFF90" s="75"/>
      <c r="QFG90" s="75"/>
      <c r="QFH90" s="75"/>
      <c r="QFI90" s="75"/>
      <c r="QFJ90" s="75"/>
      <c r="QFK90" s="75"/>
      <c r="QFL90" s="75"/>
      <c r="QFM90" s="75"/>
      <c r="QFN90" s="75"/>
      <c r="QFO90" s="75"/>
      <c r="QFP90" s="75"/>
      <c r="QFQ90" s="75"/>
      <c r="QFR90" s="75"/>
      <c r="QFS90" s="75"/>
      <c r="QFT90" s="75"/>
      <c r="QFU90" s="75"/>
      <c r="QFV90" s="75"/>
      <c r="QFW90" s="75"/>
      <c r="QFX90" s="75"/>
      <c r="QFY90" s="75"/>
      <c r="QFZ90" s="75"/>
      <c r="QGA90" s="75"/>
      <c r="QGB90" s="75"/>
      <c r="QGC90" s="75"/>
      <c r="QGD90" s="75"/>
      <c r="QGE90" s="75"/>
      <c r="QGF90" s="75"/>
      <c r="QGG90" s="75"/>
      <c r="QGH90" s="75"/>
      <c r="QGI90" s="75"/>
      <c r="QGJ90" s="75"/>
      <c r="QGK90" s="75"/>
      <c r="QGL90" s="75"/>
      <c r="QGM90" s="75"/>
      <c r="QGN90" s="75"/>
      <c r="QGO90" s="75"/>
      <c r="QGP90" s="75"/>
      <c r="QGQ90" s="75"/>
      <c r="QGR90" s="75"/>
      <c r="QGS90" s="75"/>
      <c r="QGT90" s="75"/>
      <c r="QGU90" s="75"/>
      <c r="QGV90" s="75"/>
      <c r="QGW90" s="75"/>
      <c r="QGX90" s="75"/>
      <c r="QGY90" s="75"/>
      <c r="QGZ90" s="75"/>
      <c r="QHA90" s="75"/>
      <c r="QHB90" s="75"/>
      <c r="QHC90" s="75"/>
      <c r="QHD90" s="75"/>
      <c r="QHE90" s="75"/>
      <c r="QHF90" s="75"/>
      <c r="QHG90" s="75"/>
      <c r="QHH90" s="75"/>
      <c r="QHI90" s="75"/>
      <c r="QHJ90" s="75"/>
      <c r="QHK90" s="75"/>
      <c r="QHL90" s="75"/>
      <c r="QHM90" s="75"/>
      <c r="QHN90" s="75"/>
      <c r="QHO90" s="75"/>
      <c r="QHP90" s="75"/>
      <c r="QHQ90" s="75"/>
      <c r="QHR90" s="75"/>
      <c r="QHS90" s="75"/>
      <c r="QHT90" s="75"/>
      <c r="QHU90" s="75"/>
      <c r="QHV90" s="75"/>
      <c r="QHW90" s="75"/>
      <c r="QHX90" s="75"/>
      <c r="QHY90" s="75"/>
      <c r="QHZ90" s="75"/>
      <c r="QIA90" s="75"/>
      <c r="QIB90" s="75"/>
      <c r="QIC90" s="75"/>
      <c r="QID90" s="75"/>
      <c r="QIE90" s="75"/>
      <c r="QIF90" s="75"/>
      <c r="QIG90" s="75"/>
      <c r="QIH90" s="75"/>
      <c r="QII90" s="75"/>
      <c r="QIJ90" s="75"/>
      <c r="QIK90" s="75"/>
      <c r="QIL90" s="75"/>
      <c r="QIM90" s="75"/>
      <c r="QIN90" s="75"/>
      <c r="QIO90" s="75"/>
      <c r="QIP90" s="75"/>
      <c r="QIQ90" s="75"/>
      <c r="QIR90" s="75"/>
      <c r="QIS90" s="75"/>
      <c r="QIT90" s="75"/>
      <c r="QIU90" s="75"/>
      <c r="QIV90" s="75"/>
      <c r="QIW90" s="75"/>
      <c r="QIX90" s="75"/>
      <c r="QIY90" s="75"/>
      <c r="QIZ90" s="75"/>
      <c r="QJA90" s="75"/>
      <c r="QJB90" s="75"/>
      <c r="QJC90" s="75"/>
      <c r="QJD90" s="75"/>
      <c r="QJE90" s="75"/>
      <c r="QJF90" s="75"/>
      <c r="QJG90" s="75"/>
      <c r="QJH90" s="75"/>
      <c r="QJI90" s="75"/>
      <c r="QJJ90" s="75"/>
      <c r="QJK90" s="75"/>
      <c r="QJL90" s="75"/>
      <c r="QJM90" s="75"/>
      <c r="QJN90" s="75"/>
      <c r="QJO90" s="75"/>
      <c r="QJP90" s="75"/>
      <c r="QJQ90" s="75"/>
      <c r="QJR90" s="75"/>
      <c r="QJS90" s="75"/>
      <c r="QJT90" s="75"/>
      <c r="QJU90" s="75"/>
      <c r="QJV90" s="75"/>
      <c r="QJW90" s="75"/>
      <c r="QJX90" s="75"/>
      <c r="QJY90" s="75"/>
      <c r="QJZ90" s="75"/>
      <c r="QKA90" s="75"/>
      <c r="QKB90" s="75"/>
      <c r="QKC90" s="75"/>
      <c r="QKD90" s="75"/>
      <c r="QKE90" s="75"/>
      <c r="QKF90" s="75"/>
      <c r="QKG90" s="75"/>
      <c r="QKH90" s="75"/>
      <c r="QKI90" s="75"/>
      <c r="QKJ90" s="75"/>
      <c r="QKK90" s="75"/>
      <c r="QKL90" s="75"/>
      <c r="QKM90" s="75"/>
      <c r="QKN90" s="75"/>
      <c r="QKO90" s="75"/>
      <c r="QKP90" s="75"/>
      <c r="QKQ90" s="75"/>
      <c r="QKR90" s="75"/>
      <c r="QKS90" s="75"/>
      <c r="QKT90" s="75"/>
      <c r="QKU90" s="75"/>
      <c r="QKV90" s="75"/>
      <c r="QKW90" s="75"/>
      <c r="QKX90" s="75"/>
      <c r="QKY90" s="75"/>
      <c r="QKZ90" s="75"/>
      <c r="QLA90" s="75"/>
      <c r="QLB90" s="75"/>
      <c r="QLC90" s="75"/>
      <c r="QLD90" s="75"/>
      <c r="QLE90" s="75"/>
      <c r="QLF90" s="75"/>
      <c r="QLG90" s="75"/>
      <c r="QLH90" s="75"/>
      <c r="QLI90" s="75"/>
      <c r="QLJ90" s="75"/>
      <c r="QLK90" s="75"/>
      <c r="QLL90" s="75"/>
      <c r="QLM90" s="75"/>
      <c r="QLN90" s="75"/>
      <c r="QLO90" s="75"/>
      <c r="QLP90" s="75"/>
      <c r="QLQ90" s="75"/>
      <c r="QLR90" s="75"/>
      <c r="QLS90" s="75"/>
      <c r="QLT90" s="75"/>
      <c r="QLU90" s="75"/>
      <c r="QLV90" s="75"/>
      <c r="QLW90" s="75"/>
      <c r="QLX90" s="75"/>
      <c r="QLY90" s="75"/>
      <c r="QLZ90" s="75"/>
      <c r="QMA90" s="75"/>
      <c r="QMB90" s="75"/>
      <c r="QMC90" s="75"/>
      <c r="QMD90" s="75"/>
      <c r="QME90" s="75"/>
      <c r="QMF90" s="75"/>
      <c r="QMG90" s="75"/>
      <c r="QMH90" s="75"/>
      <c r="QMI90" s="75"/>
      <c r="QMJ90" s="75"/>
      <c r="QMK90" s="75"/>
      <c r="QML90" s="75"/>
      <c r="QMM90" s="75"/>
      <c r="QMN90" s="75"/>
      <c r="QMO90" s="75"/>
      <c r="QMP90" s="75"/>
      <c r="QMQ90" s="75"/>
      <c r="QMR90" s="75"/>
      <c r="QMS90" s="75"/>
      <c r="QMT90" s="75"/>
      <c r="QMU90" s="75"/>
      <c r="QMV90" s="75"/>
      <c r="QMW90" s="75"/>
      <c r="QMX90" s="75"/>
      <c r="QMY90" s="75"/>
      <c r="QMZ90" s="75"/>
      <c r="QNA90" s="75"/>
      <c r="QNB90" s="75"/>
      <c r="QNC90" s="75"/>
      <c r="QND90" s="75"/>
      <c r="QNE90" s="75"/>
      <c r="QNF90" s="75"/>
      <c r="QNG90" s="75"/>
      <c r="QNH90" s="75"/>
      <c r="QNI90" s="75"/>
      <c r="QNJ90" s="75"/>
      <c r="QNK90" s="75"/>
      <c r="QNL90" s="75"/>
      <c r="QNM90" s="75"/>
      <c r="QNN90" s="75"/>
      <c r="QNO90" s="75"/>
      <c r="QNP90" s="75"/>
      <c r="QNQ90" s="75"/>
      <c r="QNR90" s="75"/>
      <c r="QNS90" s="75"/>
      <c r="QNT90" s="75"/>
      <c r="QNU90" s="75"/>
      <c r="QNV90" s="75"/>
      <c r="QNW90" s="75"/>
      <c r="QNX90" s="75"/>
      <c r="QNY90" s="75"/>
      <c r="QNZ90" s="75"/>
      <c r="QOA90" s="75"/>
      <c r="QOB90" s="75"/>
      <c r="QOC90" s="75"/>
      <c r="QOD90" s="75"/>
      <c r="QOE90" s="75"/>
      <c r="QOF90" s="75"/>
      <c r="QOG90" s="75"/>
      <c r="QOH90" s="75"/>
      <c r="QOI90" s="75"/>
      <c r="QOJ90" s="75"/>
      <c r="QOK90" s="75"/>
      <c r="QOL90" s="75"/>
      <c r="QOM90" s="75"/>
      <c r="QON90" s="75"/>
      <c r="QOO90" s="75"/>
      <c r="QOP90" s="75"/>
      <c r="QOQ90" s="75"/>
      <c r="QOR90" s="75"/>
      <c r="QOS90" s="75"/>
      <c r="QOT90" s="75"/>
      <c r="QOU90" s="75"/>
      <c r="QOV90" s="75"/>
      <c r="QOW90" s="75"/>
      <c r="QOX90" s="75"/>
      <c r="QOY90" s="75"/>
      <c r="QOZ90" s="75"/>
      <c r="QPA90" s="75"/>
      <c r="QPB90" s="75"/>
      <c r="QPC90" s="75"/>
      <c r="QPD90" s="75"/>
      <c r="QPE90" s="75"/>
      <c r="QPF90" s="75"/>
      <c r="QPG90" s="75"/>
      <c r="QPH90" s="75"/>
      <c r="QPI90" s="75"/>
      <c r="QPJ90" s="75"/>
      <c r="QPK90" s="75"/>
      <c r="QPL90" s="75"/>
      <c r="QPM90" s="75"/>
      <c r="QPN90" s="75"/>
      <c r="QPO90" s="75"/>
      <c r="QPP90" s="75"/>
      <c r="QPQ90" s="75"/>
      <c r="QPR90" s="75"/>
      <c r="QPS90" s="75"/>
      <c r="QPT90" s="75"/>
      <c r="QPU90" s="75"/>
      <c r="QPV90" s="75"/>
      <c r="QPW90" s="75"/>
      <c r="QPX90" s="75"/>
      <c r="QPY90" s="75"/>
      <c r="QPZ90" s="75"/>
      <c r="QQA90" s="75"/>
      <c r="QQB90" s="75"/>
      <c r="QQC90" s="75"/>
      <c r="QQD90" s="75"/>
      <c r="QQE90" s="75"/>
      <c r="QQF90" s="75"/>
      <c r="QQG90" s="75"/>
      <c r="QQH90" s="75"/>
      <c r="QQI90" s="75"/>
      <c r="QQJ90" s="75"/>
      <c r="QQK90" s="75"/>
      <c r="QQL90" s="75"/>
      <c r="QQM90" s="75"/>
      <c r="QQN90" s="75"/>
      <c r="QQO90" s="75"/>
      <c r="QQP90" s="75"/>
      <c r="QQQ90" s="75"/>
      <c r="QQR90" s="75"/>
      <c r="QQS90" s="75"/>
      <c r="QQT90" s="75"/>
      <c r="QQU90" s="75"/>
      <c r="QQV90" s="75"/>
      <c r="QQW90" s="75"/>
      <c r="QQX90" s="75"/>
      <c r="QQY90" s="75"/>
      <c r="QQZ90" s="75"/>
      <c r="QRA90" s="75"/>
      <c r="QRB90" s="75"/>
      <c r="QRC90" s="75"/>
      <c r="QRD90" s="75"/>
      <c r="QRE90" s="75"/>
      <c r="QRF90" s="75"/>
      <c r="QRG90" s="75"/>
      <c r="QRH90" s="75"/>
      <c r="QRI90" s="75"/>
      <c r="QRJ90" s="75"/>
      <c r="QRK90" s="75"/>
      <c r="QRL90" s="75"/>
      <c r="QRM90" s="75"/>
      <c r="QRN90" s="75"/>
      <c r="QRO90" s="75"/>
      <c r="QRP90" s="75"/>
      <c r="QRQ90" s="75"/>
      <c r="QRR90" s="75"/>
      <c r="QRS90" s="75"/>
      <c r="QRT90" s="75"/>
      <c r="QRU90" s="75"/>
      <c r="QRV90" s="75"/>
      <c r="QRW90" s="75"/>
      <c r="QRX90" s="75"/>
      <c r="QRY90" s="75"/>
      <c r="QRZ90" s="75"/>
      <c r="QSA90" s="75"/>
      <c r="QSB90" s="75"/>
      <c r="QSC90" s="75"/>
      <c r="QSD90" s="75"/>
      <c r="QSE90" s="75"/>
      <c r="QSF90" s="75"/>
      <c r="QSG90" s="75"/>
      <c r="QSH90" s="75"/>
      <c r="QSI90" s="75"/>
      <c r="QSJ90" s="75"/>
      <c r="QSK90" s="75"/>
      <c r="QSL90" s="75"/>
      <c r="QSM90" s="75"/>
      <c r="QSN90" s="75"/>
      <c r="QSO90" s="75"/>
      <c r="QSP90" s="75"/>
      <c r="QSQ90" s="75"/>
      <c r="QSR90" s="75"/>
      <c r="QSS90" s="75"/>
      <c r="QST90" s="75"/>
      <c r="QSU90" s="75"/>
      <c r="QSV90" s="75"/>
      <c r="QSW90" s="75"/>
      <c r="QSX90" s="75"/>
      <c r="QSY90" s="75"/>
      <c r="QSZ90" s="75"/>
      <c r="QTA90" s="75"/>
      <c r="QTB90" s="75"/>
      <c r="QTC90" s="75"/>
      <c r="QTD90" s="75"/>
      <c r="QTE90" s="75"/>
      <c r="QTF90" s="75"/>
      <c r="QTG90" s="75"/>
      <c r="QTH90" s="75"/>
      <c r="QTI90" s="75"/>
      <c r="QTJ90" s="75"/>
      <c r="QTK90" s="75"/>
      <c r="QTL90" s="75"/>
      <c r="QTM90" s="75"/>
      <c r="QTN90" s="75"/>
      <c r="QTO90" s="75"/>
      <c r="QTP90" s="75"/>
      <c r="QTQ90" s="75"/>
      <c r="QTR90" s="75"/>
      <c r="QTS90" s="75"/>
      <c r="QTT90" s="75"/>
      <c r="QTU90" s="75"/>
      <c r="QTV90" s="75"/>
      <c r="QTW90" s="75"/>
      <c r="QTX90" s="75"/>
      <c r="QTY90" s="75"/>
      <c r="QTZ90" s="75"/>
      <c r="QUA90" s="75"/>
      <c r="QUB90" s="75"/>
      <c r="QUC90" s="75"/>
      <c r="QUD90" s="75"/>
      <c r="QUE90" s="75"/>
      <c r="QUF90" s="75"/>
      <c r="QUG90" s="75"/>
      <c r="QUH90" s="75"/>
      <c r="QUI90" s="75"/>
      <c r="QUJ90" s="75"/>
      <c r="QUK90" s="75"/>
      <c r="QUL90" s="75"/>
      <c r="QUM90" s="75"/>
      <c r="QUN90" s="75"/>
      <c r="QUO90" s="75"/>
      <c r="QUP90" s="75"/>
      <c r="QUQ90" s="75"/>
      <c r="QUR90" s="75"/>
      <c r="QUS90" s="75"/>
      <c r="QUT90" s="75"/>
      <c r="QUU90" s="75"/>
      <c r="QUV90" s="75"/>
      <c r="QUW90" s="75"/>
      <c r="QUX90" s="75"/>
      <c r="QUY90" s="75"/>
      <c r="QUZ90" s="75"/>
      <c r="QVA90" s="75"/>
      <c r="QVB90" s="75"/>
      <c r="QVC90" s="75"/>
      <c r="QVD90" s="75"/>
      <c r="QVE90" s="75"/>
      <c r="QVF90" s="75"/>
      <c r="QVG90" s="75"/>
      <c r="QVH90" s="75"/>
      <c r="QVI90" s="75"/>
      <c r="QVJ90" s="75"/>
      <c r="QVK90" s="75"/>
      <c r="QVL90" s="75"/>
      <c r="QVM90" s="75"/>
      <c r="QVN90" s="75"/>
      <c r="QVO90" s="75"/>
      <c r="QVP90" s="75"/>
      <c r="QVQ90" s="75"/>
      <c r="QVR90" s="75"/>
      <c r="QVS90" s="75"/>
      <c r="QVT90" s="75"/>
      <c r="QVU90" s="75"/>
      <c r="QVV90" s="75"/>
      <c r="QVW90" s="75"/>
      <c r="QVX90" s="75"/>
      <c r="QVY90" s="75"/>
      <c r="QVZ90" s="75"/>
      <c r="QWA90" s="75"/>
      <c r="QWB90" s="75"/>
      <c r="QWC90" s="75"/>
      <c r="QWD90" s="75"/>
      <c r="QWE90" s="75"/>
      <c r="QWF90" s="75"/>
      <c r="QWG90" s="75"/>
      <c r="QWH90" s="75"/>
      <c r="QWI90" s="75"/>
      <c r="QWJ90" s="75"/>
      <c r="QWK90" s="75"/>
      <c r="QWL90" s="75"/>
      <c r="QWM90" s="75"/>
      <c r="QWN90" s="75"/>
      <c r="QWO90" s="75"/>
      <c r="QWP90" s="75"/>
      <c r="QWQ90" s="75"/>
      <c r="QWR90" s="75"/>
      <c r="QWS90" s="75"/>
      <c r="QWT90" s="75"/>
      <c r="QWU90" s="75"/>
      <c r="QWV90" s="75"/>
      <c r="QWW90" s="75"/>
      <c r="QWX90" s="75"/>
      <c r="QWY90" s="75"/>
      <c r="QWZ90" s="75"/>
      <c r="QXA90" s="75"/>
      <c r="QXB90" s="75"/>
      <c r="QXC90" s="75"/>
      <c r="QXD90" s="75"/>
      <c r="QXE90" s="75"/>
      <c r="QXF90" s="75"/>
      <c r="QXG90" s="75"/>
      <c r="QXH90" s="75"/>
      <c r="QXI90" s="75"/>
      <c r="QXJ90" s="75"/>
      <c r="QXK90" s="75"/>
      <c r="QXL90" s="75"/>
      <c r="QXM90" s="75"/>
      <c r="QXN90" s="75"/>
      <c r="QXO90" s="75"/>
      <c r="QXP90" s="75"/>
      <c r="QXQ90" s="75"/>
      <c r="QXR90" s="75"/>
      <c r="QXS90" s="75"/>
      <c r="QXT90" s="75"/>
      <c r="QXU90" s="75"/>
      <c r="QXV90" s="75"/>
      <c r="QXW90" s="75"/>
      <c r="QXX90" s="75"/>
      <c r="QXY90" s="75"/>
      <c r="QXZ90" s="75"/>
      <c r="QYA90" s="75"/>
      <c r="QYB90" s="75"/>
      <c r="QYC90" s="75"/>
      <c r="QYD90" s="75"/>
      <c r="QYE90" s="75"/>
      <c r="QYF90" s="75"/>
      <c r="QYG90" s="75"/>
      <c r="QYH90" s="75"/>
      <c r="QYI90" s="75"/>
      <c r="QYJ90" s="75"/>
      <c r="QYK90" s="75"/>
      <c r="QYL90" s="75"/>
      <c r="QYM90" s="75"/>
      <c r="QYN90" s="75"/>
      <c r="QYO90" s="75"/>
      <c r="QYP90" s="75"/>
      <c r="QYQ90" s="75"/>
      <c r="QYR90" s="75"/>
      <c r="QYS90" s="75"/>
      <c r="QYT90" s="75"/>
      <c r="QYU90" s="75"/>
      <c r="QYV90" s="75"/>
      <c r="QYW90" s="75"/>
      <c r="QYX90" s="75"/>
      <c r="QYY90" s="75"/>
      <c r="QYZ90" s="75"/>
      <c r="QZA90" s="75"/>
      <c r="QZB90" s="75"/>
      <c r="QZC90" s="75"/>
      <c r="QZD90" s="75"/>
      <c r="QZE90" s="75"/>
      <c r="QZF90" s="75"/>
      <c r="QZG90" s="75"/>
      <c r="QZH90" s="75"/>
      <c r="QZI90" s="75"/>
      <c r="QZJ90" s="75"/>
      <c r="QZK90" s="75"/>
      <c r="QZL90" s="75"/>
      <c r="QZM90" s="75"/>
      <c r="QZN90" s="75"/>
      <c r="QZO90" s="75"/>
      <c r="QZP90" s="75"/>
      <c r="QZQ90" s="75"/>
      <c r="QZR90" s="75"/>
      <c r="QZS90" s="75"/>
      <c r="QZT90" s="75"/>
      <c r="QZU90" s="75"/>
      <c r="QZV90" s="75"/>
      <c r="QZW90" s="75"/>
      <c r="QZX90" s="75"/>
      <c r="QZY90" s="75"/>
      <c r="QZZ90" s="75"/>
      <c r="RAA90" s="75"/>
      <c r="RAB90" s="75"/>
      <c r="RAC90" s="75"/>
      <c r="RAD90" s="75"/>
      <c r="RAE90" s="75"/>
      <c r="RAF90" s="75"/>
      <c r="RAG90" s="75"/>
      <c r="RAH90" s="75"/>
      <c r="RAI90" s="75"/>
      <c r="RAJ90" s="75"/>
      <c r="RAK90" s="75"/>
      <c r="RAL90" s="75"/>
      <c r="RAM90" s="75"/>
      <c r="RAN90" s="75"/>
      <c r="RAO90" s="75"/>
      <c r="RAP90" s="75"/>
      <c r="RAQ90" s="75"/>
      <c r="RAR90" s="75"/>
      <c r="RAS90" s="75"/>
      <c r="RAT90" s="75"/>
      <c r="RAU90" s="75"/>
      <c r="RAV90" s="75"/>
      <c r="RAW90" s="75"/>
      <c r="RAX90" s="75"/>
      <c r="RAY90" s="75"/>
      <c r="RAZ90" s="75"/>
      <c r="RBA90" s="75"/>
      <c r="RBB90" s="75"/>
      <c r="RBC90" s="75"/>
      <c r="RBD90" s="75"/>
      <c r="RBE90" s="75"/>
      <c r="RBF90" s="75"/>
      <c r="RBG90" s="75"/>
      <c r="RBH90" s="75"/>
      <c r="RBI90" s="75"/>
      <c r="RBJ90" s="75"/>
      <c r="RBK90" s="75"/>
      <c r="RBL90" s="75"/>
      <c r="RBM90" s="75"/>
      <c r="RBN90" s="75"/>
      <c r="RBO90" s="75"/>
      <c r="RBP90" s="75"/>
      <c r="RBQ90" s="75"/>
      <c r="RBR90" s="75"/>
      <c r="RBS90" s="75"/>
      <c r="RBT90" s="75"/>
      <c r="RBU90" s="75"/>
      <c r="RBV90" s="75"/>
      <c r="RBW90" s="75"/>
      <c r="RBX90" s="75"/>
      <c r="RBY90" s="75"/>
      <c r="RBZ90" s="75"/>
      <c r="RCA90" s="75"/>
      <c r="RCB90" s="75"/>
      <c r="RCC90" s="75"/>
      <c r="RCD90" s="75"/>
      <c r="RCE90" s="75"/>
      <c r="RCF90" s="75"/>
      <c r="RCG90" s="75"/>
      <c r="RCH90" s="75"/>
      <c r="RCI90" s="75"/>
      <c r="RCJ90" s="75"/>
      <c r="RCK90" s="75"/>
      <c r="RCL90" s="75"/>
      <c r="RCM90" s="75"/>
      <c r="RCN90" s="75"/>
      <c r="RCO90" s="75"/>
      <c r="RCP90" s="75"/>
      <c r="RCQ90" s="75"/>
      <c r="RCR90" s="75"/>
      <c r="RCS90" s="75"/>
      <c r="RCT90" s="75"/>
      <c r="RCU90" s="75"/>
      <c r="RCV90" s="75"/>
      <c r="RCW90" s="75"/>
      <c r="RCX90" s="75"/>
      <c r="RCY90" s="75"/>
      <c r="RCZ90" s="75"/>
      <c r="RDA90" s="75"/>
      <c r="RDB90" s="75"/>
      <c r="RDC90" s="75"/>
      <c r="RDD90" s="75"/>
      <c r="RDE90" s="75"/>
      <c r="RDF90" s="75"/>
      <c r="RDG90" s="75"/>
      <c r="RDH90" s="75"/>
      <c r="RDI90" s="75"/>
      <c r="RDJ90" s="75"/>
      <c r="RDK90" s="75"/>
      <c r="RDL90" s="75"/>
      <c r="RDM90" s="75"/>
      <c r="RDN90" s="75"/>
      <c r="RDO90" s="75"/>
      <c r="RDP90" s="75"/>
      <c r="RDQ90" s="75"/>
      <c r="RDR90" s="75"/>
      <c r="RDS90" s="75"/>
      <c r="RDT90" s="75"/>
      <c r="RDU90" s="75"/>
      <c r="RDV90" s="75"/>
      <c r="RDW90" s="75"/>
      <c r="RDX90" s="75"/>
      <c r="RDY90" s="75"/>
      <c r="RDZ90" s="75"/>
      <c r="REA90" s="75"/>
      <c r="REB90" s="75"/>
      <c r="REC90" s="75"/>
      <c r="RED90" s="75"/>
      <c r="REE90" s="75"/>
      <c r="REF90" s="75"/>
      <c r="REG90" s="75"/>
      <c r="REH90" s="75"/>
      <c r="REI90" s="75"/>
      <c r="REJ90" s="75"/>
      <c r="REK90" s="75"/>
      <c r="REL90" s="75"/>
      <c r="REM90" s="75"/>
      <c r="REN90" s="75"/>
      <c r="REO90" s="75"/>
      <c r="REP90" s="75"/>
      <c r="REQ90" s="75"/>
      <c r="RER90" s="75"/>
      <c r="RES90" s="75"/>
      <c r="RET90" s="75"/>
      <c r="REU90" s="75"/>
      <c r="REV90" s="75"/>
      <c r="REW90" s="75"/>
      <c r="REX90" s="75"/>
      <c r="REY90" s="75"/>
      <c r="REZ90" s="75"/>
      <c r="RFA90" s="75"/>
      <c r="RFB90" s="75"/>
      <c r="RFC90" s="75"/>
      <c r="RFD90" s="75"/>
      <c r="RFE90" s="75"/>
      <c r="RFF90" s="75"/>
      <c r="RFG90" s="75"/>
      <c r="RFH90" s="75"/>
      <c r="RFI90" s="75"/>
      <c r="RFJ90" s="75"/>
      <c r="RFK90" s="75"/>
      <c r="RFL90" s="75"/>
      <c r="RFM90" s="75"/>
      <c r="RFN90" s="75"/>
      <c r="RFO90" s="75"/>
      <c r="RFP90" s="75"/>
      <c r="RFQ90" s="75"/>
      <c r="RFR90" s="75"/>
      <c r="RFS90" s="75"/>
      <c r="RFT90" s="75"/>
      <c r="RFU90" s="75"/>
      <c r="RFV90" s="75"/>
      <c r="RFW90" s="75"/>
      <c r="RFX90" s="75"/>
      <c r="RFY90" s="75"/>
      <c r="RFZ90" s="75"/>
      <c r="RGA90" s="75"/>
      <c r="RGB90" s="75"/>
      <c r="RGC90" s="75"/>
      <c r="RGD90" s="75"/>
      <c r="RGE90" s="75"/>
      <c r="RGF90" s="75"/>
      <c r="RGG90" s="75"/>
      <c r="RGH90" s="75"/>
      <c r="RGI90" s="75"/>
      <c r="RGJ90" s="75"/>
      <c r="RGK90" s="75"/>
      <c r="RGL90" s="75"/>
      <c r="RGM90" s="75"/>
      <c r="RGN90" s="75"/>
      <c r="RGO90" s="75"/>
      <c r="RGP90" s="75"/>
      <c r="RGQ90" s="75"/>
      <c r="RGR90" s="75"/>
      <c r="RGS90" s="75"/>
      <c r="RGT90" s="75"/>
      <c r="RGU90" s="75"/>
      <c r="RGV90" s="75"/>
      <c r="RGW90" s="75"/>
      <c r="RGX90" s="75"/>
      <c r="RGY90" s="75"/>
      <c r="RGZ90" s="75"/>
      <c r="RHA90" s="75"/>
      <c r="RHB90" s="75"/>
      <c r="RHC90" s="75"/>
      <c r="RHD90" s="75"/>
      <c r="RHE90" s="75"/>
      <c r="RHF90" s="75"/>
      <c r="RHG90" s="75"/>
      <c r="RHH90" s="75"/>
      <c r="RHI90" s="75"/>
      <c r="RHJ90" s="75"/>
      <c r="RHK90" s="75"/>
      <c r="RHL90" s="75"/>
      <c r="RHM90" s="75"/>
      <c r="RHN90" s="75"/>
      <c r="RHO90" s="75"/>
      <c r="RHP90" s="75"/>
      <c r="RHQ90" s="75"/>
      <c r="RHR90" s="75"/>
      <c r="RHS90" s="75"/>
      <c r="RHT90" s="75"/>
      <c r="RHU90" s="75"/>
      <c r="RHV90" s="75"/>
      <c r="RHW90" s="75"/>
      <c r="RHX90" s="75"/>
      <c r="RHY90" s="75"/>
      <c r="RHZ90" s="75"/>
      <c r="RIA90" s="75"/>
      <c r="RIB90" s="75"/>
      <c r="RIC90" s="75"/>
      <c r="RID90" s="75"/>
      <c r="RIE90" s="75"/>
      <c r="RIF90" s="75"/>
      <c r="RIG90" s="75"/>
      <c r="RIH90" s="75"/>
      <c r="RII90" s="75"/>
      <c r="RIJ90" s="75"/>
      <c r="RIK90" s="75"/>
      <c r="RIL90" s="75"/>
      <c r="RIM90" s="75"/>
      <c r="RIN90" s="75"/>
      <c r="RIO90" s="75"/>
      <c r="RIP90" s="75"/>
      <c r="RIQ90" s="75"/>
      <c r="RIR90" s="75"/>
      <c r="RIS90" s="75"/>
      <c r="RIT90" s="75"/>
      <c r="RIU90" s="75"/>
      <c r="RIV90" s="75"/>
      <c r="RIW90" s="75"/>
      <c r="RIX90" s="75"/>
      <c r="RIY90" s="75"/>
      <c r="RIZ90" s="75"/>
      <c r="RJA90" s="75"/>
      <c r="RJB90" s="75"/>
      <c r="RJC90" s="75"/>
      <c r="RJD90" s="75"/>
      <c r="RJE90" s="75"/>
      <c r="RJF90" s="75"/>
      <c r="RJG90" s="75"/>
      <c r="RJH90" s="75"/>
      <c r="RJI90" s="75"/>
      <c r="RJJ90" s="75"/>
      <c r="RJK90" s="75"/>
      <c r="RJL90" s="75"/>
      <c r="RJM90" s="75"/>
      <c r="RJN90" s="75"/>
      <c r="RJO90" s="75"/>
      <c r="RJP90" s="75"/>
      <c r="RJQ90" s="75"/>
      <c r="RJR90" s="75"/>
      <c r="RJS90" s="75"/>
      <c r="RJT90" s="75"/>
      <c r="RJU90" s="75"/>
      <c r="RJV90" s="75"/>
      <c r="RJW90" s="75"/>
      <c r="RJX90" s="75"/>
      <c r="RJY90" s="75"/>
      <c r="RJZ90" s="75"/>
      <c r="RKA90" s="75"/>
      <c r="RKB90" s="75"/>
      <c r="RKC90" s="75"/>
      <c r="RKD90" s="75"/>
      <c r="RKE90" s="75"/>
      <c r="RKF90" s="75"/>
      <c r="RKG90" s="75"/>
      <c r="RKH90" s="75"/>
      <c r="RKI90" s="75"/>
      <c r="RKJ90" s="75"/>
      <c r="RKK90" s="75"/>
      <c r="RKL90" s="75"/>
      <c r="RKM90" s="75"/>
      <c r="RKN90" s="75"/>
      <c r="RKO90" s="75"/>
      <c r="RKP90" s="75"/>
      <c r="RKQ90" s="75"/>
      <c r="RKR90" s="75"/>
      <c r="RKS90" s="75"/>
      <c r="RKT90" s="75"/>
      <c r="RKU90" s="75"/>
      <c r="RKV90" s="75"/>
      <c r="RKW90" s="75"/>
      <c r="RKX90" s="75"/>
      <c r="RKY90" s="75"/>
      <c r="RKZ90" s="75"/>
      <c r="RLA90" s="75"/>
      <c r="RLB90" s="75"/>
      <c r="RLC90" s="75"/>
      <c r="RLD90" s="75"/>
      <c r="RLE90" s="75"/>
      <c r="RLF90" s="75"/>
      <c r="RLG90" s="75"/>
      <c r="RLH90" s="75"/>
      <c r="RLI90" s="75"/>
      <c r="RLJ90" s="75"/>
      <c r="RLK90" s="75"/>
      <c r="RLL90" s="75"/>
      <c r="RLM90" s="75"/>
      <c r="RLN90" s="75"/>
      <c r="RLO90" s="75"/>
      <c r="RLP90" s="75"/>
      <c r="RLQ90" s="75"/>
      <c r="RLR90" s="75"/>
      <c r="RLS90" s="75"/>
      <c r="RLT90" s="75"/>
      <c r="RLU90" s="75"/>
      <c r="RLV90" s="75"/>
      <c r="RLW90" s="75"/>
      <c r="RLX90" s="75"/>
      <c r="RLY90" s="75"/>
      <c r="RLZ90" s="75"/>
      <c r="RMA90" s="75"/>
      <c r="RMB90" s="75"/>
      <c r="RMC90" s="75"/>
      <c r="RMD90" s="75"/>
      <c r="RME90" s="75"/>
      <c r="RMF90" s="75"/>
      <c r="RMG90" s="75"/>
      <c r="RMH90" s="75"/>
      <c r="RMI90" s="75"/>
      <c r="RMJ90" s="75"/>
      <c r="RMK90" s="75"/>
      <c r="RML90" s="75"/>
      <c r="RMM90" s="75"/>
      <c r="RMN90" s="75"/>
      <c r="RMO90" s="75"/>
      <c r="RMP90" s="75"/>
      <c r="RMQ90" s="75"/>
      <c r="RMR90" s="75"/>
      <c r="RMS90" s="75"/>
      <c r="RMT90" s="75"/>
      <c r="RMU90" s="75"/>
      <c r="RMV90" s="75"/>
      <c r="RMW90" s="75"/>
      <c r="RMX90" s="75"/>
      <c r="RMY90" s="75"/>
      <c r="RMZ90" s="75"/>
      <c r="RNA90" s="75"/>
      <c r="RNB90" s="75"/>
      <c r="RNC90" s="75"/>
      <c r="RND90" s="75"/>
      <c r="RNE90" s="75"/>
      <c r="RNF90" s="75"/>
      <c r="RNG90" s="75"/>
      <c r="RNH90" s="75"/>
      <c r="RNI90" s="75"/>
      <c r="RNJ90" s="75"/>
      <c r="RNK90" s="75"/>
      <c r="RNL90" s="75"/>
      <c r="RNM90" s="75"/>
      <c r="RNN90" s="75"/>
      <c r="RNO90" s="75"/>
      <c r="RNP90" s="75"/>
      <c r="RNQ90" s="75"/>
      <c r="RNR90" s="75"/>
      <c r="RNS90" s="75"/>
      <c r="RNT90" s="75"/>
      <c r="RNU90" s="75"/>
      <c r="RNV90" s="75"/>
      <c r="RNW90" s="75"/>
      <c r="RNX90" s="75"/>
      <c r="RNY90" s="75"/>
      <c r="RNZ90" s="75"/>
      <c r="ROA90" s="75"/>
      <c r="ROB90" s="75"/>
      <c r="ROC90" s="75"/>
      <c r="ROD90" s="75"/>
      <c r="ROE90" s="75"/>
      <c r="ROF90" s="75"/>
      <c r="ROG90" s="75"/>
      <c r="ROH90" s="75"/>
      <c r="ROI90" s="75"/>
      <c r="ROJ90" s="75"/>
      <c r="ROK90" s="75"/>
      <c r="ROL90" s="75"/>
      <c r="ROM90" s="75"/>
      <c r="RON90" s="75"/>
      <c r="ROO90" s="75"/>
      <c r="ROP90" s="75"/>
      <c r="ROQ90" s="75"/>
      <c r="ROR90" s="75"/>
      <c r="ROS90" s="75"/>
      <c r="ROT90" s="75"/>
      <c r="ROU90" s="75"/>
      <c r="ROV90" s="75"/>
      <c r="ROW90" s="75"/>
      <c r="ROX90" s="75"/>
      <c r="ROY90" s="75"/>
      <c r="ROZ90" s="75"/>
      <c r="RPA90" s="75"/>
      <c r="RPB90" s="75"/>
      <c r="RPC90" s="75"/>
      <c r="RPD90" s="75"/>
      <c r="RPE90" s="75"/>
      <c r="RPF90" s="75"/>
      <c r="RPG90" s="75"/>
      <c r="RPH90" s="75"/>
      <c r="RPI90" s="75"/>
      <c r="RPJ90" s="75"/>
      <c r="RPK90" s="75"/>
      <c r="RPL90" s="75"/>
      <c r="RPM90" s="75"/>
      <c r="RPN90" s="75"/>
      <c r="RPO90" s="75"/>
      <c r="RPP90" s="75"/>
      <c r="RPQ90" s="75"/>
      <c r="RPR90" s="75"/>
      <c r="RPS90" s="75"/>
      <c r="RPT90" s="75"/>
      <c r="RPU90" s="75"/>
      <c r="RPV90" s="75"/>
      <c r="RPW90" s="75"/>
      <c r="RPX90" s="75"/>
      <c r="RPY90" s="75"/>
      <c r="RPZ90" s="75"/>
      <c r="RQA90" s="75"/>
      <c r="RQB90" s="75"/>
      <c r="RQC90" s="75"/>
      <c r="RQD90" s="75"/>
      <c r="RQE90" s="75"/>
      <c r="RQF90" s="75"/>
      <c r="RQG90" s="75"/>
      <c r="RQH90" s="75"/>
      <c r="RQI90" s="75"/>
      <c r="RQJ90" s="75"/>
      <c r="RQK90" s="75"/>
      <c r="RQL90" s="75"/>
      <c r="RQM90" s="75"/>
      <c r="RQN90" s="75"/>
      <c r="RQO90" s="75"/>
      <c r="RQP90" s="75"/>
      <c r="RQQ90" s="75"/>
      <c r="RQR90" s="75"/>
      <c r="RQS90" s="75"/>
      <c r="RQT90" s="75"/>
      <c r="RQU90" s="75"/>
      <c r="RQV90" s="75"/>
      <c r="RQW90" s="75"/>
      <c r="RQX90" s="75"/>
      <c r="RQY90" s="75"/>
      <c r="RQZ90" s="75"/>
      <c r="RRA90" s="75"/>
      <c r="RRB90" s="75"/>
      <c r="RRC90" s="75"/>
      <c r="RRD90" s="75"/>
      <c r="RRE90" s="75"/>
      <c r="RRF90" s="75"/>
      <c r="RRG90" s="75"/>
      <c r="RRH90" s="75"/>
      <c r="RRI90" s="75"/>
      <c r="RRJ90" s="75"/>
      <c r="RRK90" s="75"/>
      <c r="RRL90" s="75"/>
      <c r="RRM90" s="75"/>
      <c r="RRN90" s="75"/>
      <c r="RRO90" s="75"/>
      <c r="RRP90" s="75"/>
      <c r="RRQ90" s="75"/>
      <c r="RRR90" s="75"/>
      <c r="RRS90" s="75"/>
      <c r="RRT90" s="75"/>
      <c r="RRU90" s="75"/>
      <c r="RRV90" s="75"/>
      <c r="RRW90" s="75"/>
      <c r="RRX90" s="75"/>
      <c r="RRY90" s="75"/>
      <c r="RRZ90" s="75"/>
      <c r="RSA90" s="75"/>
      <c r="RSB90" s="75"/>
      <c r="RSC90" s="75"/>
      <c r="RSD90" s="75"/>
      <c r="RSE90" s="75"/>
      <c r="RSF90" s="75"/>
      <c r="RSG90" s="75"/>
      <c r="RSH90" s="75"/>
      <c r="RSI90" s="75"/>
      <c r="RSJ90" s="75"/>
      <c r="RSK90" s="75"/>
      <c r="RSL90" s="75"/>
      <c r="RSM90" s="75"/>
      <c r="RSN90" s="75"/>
      <c r="RSO90" s="75"/>
      <c r="RSP90" s="75"/>
      <c r="RSQ90" s="75"/>
      <c r="RSR90" s="75"/>
      <c r="RSS90" s="75"/>
      <c r="RST90" s="75"/>
      <c r="RSU90" s="75"/>
      <c r="RSV90" s="75"/>
      <c r="RSW90" s="75"/>
      <c r="RSX90" s="75"/>
      <c r="RSY90" s="75"/>
      <c r="RSZ90" s="75"/>
      <c r="RTA90" s="75"/>
      <c r="RTB90" s="75"/>
      <c r="RTC90" s="75"/>
      <c r="RTD90" s="75"/>
      <c r="RTE90" s="75"/>
      <c r="RTF90" s="75"/>
      <c r="RTG90" s="75"/>
      <c r="RTH90" s="75"/>
      <c r="RTI90" s="75"/>
      <c r="RTJ90" s="75"/>
      <c r="RTK90" s="75"/>
      <c r="RTL90" s="75"/>
      <c r="RTM90" s="75"/>
      <c r="RTN90" s="75"/>
      <c r="RTO90" s="75"/>
      <c r="RTP90" s="75"/>
      <c r="RTQ90" s="75"/>
      <c r="RTR90" s="75"/>
      <c r="RTS90" s="75"/>
      <c r="RTT90" s="75"/>
      <c r="RTU90" s="75"/>
      <c r="RTV90" s="75"/>
      <c r="RTW90" s="75"/>
      <c r="RTX90" s="75"/>
      <c r="RTY90" s="75"/>
      <c r="RTZ90" s="75"/>
      <c r="RUA90" s="75"/>
      <c r="RUB90" s="75"/>
      <c r="RUC90" s="75"/>
      <c r="RUD90" s="75"/>
      <c r="RUE90" s="75"/>
      <c r="RUF90" s="75"/>
      <c r="RUG90" s="75"/>
      <c r="RUH90" s="75"/>
      <c r="RUI90" s="75"/>
      <c r="RUJ90" s="75"/>
      <c r="RUK90" s="75"/>
      <c r="RUL90" s="75"/>
      <c r="RUM90" s="75"/>
      <c r="RUN90" s="75"/>
      <c r="RUO90" s="75"/>
      <c r="RUP90" s="75"/>
      <c r="RUQ90" s="75"/>
      <c r="RUR90" s="75"/>
      <c r="RUS90" s="75"/>
      <c r="RUT90" s="75"/>
      <c r="RUU90" s="75"/>
      <c r="RUV90" s="75"/>
      <c r="RUW90" s="75"/>
      <c r="RUX90" s="75"/>
      <c r="RUY90" s="75"/>
      <c r="RUZ90" s="75"/>
      <c r="RVA90" s="75"/>
      <c r="RVB90" s="75"/>
      <c r="RVC90" s="75"/>
      <c r="RVD90" s="75"/>
      <c r="RVE90" s="75"/>
      <c r="RVF90" s="75"/>
      <c r="RVG90" s="75"/>
      <c r="RVH90" s="75"/>
      <c r="RVI90" s="75"/>
      <c r="RVJ90" s="75"/>
      <c r="RVK90" s="75"/>
      <c r="RVL90" s="75"/>
      <c r="RVM90" s="75"/>
      <c r="RVN90" s="75"/>
      <c r="RVO90" s="75"/>
      <c r="RVP90" s="75"/>
      <c r="RVQ90" s="75"/>
      <c r="RVR90" s="75"/>
      <c r="RVS90" s="75"/>
      <c r="RVT90" s="75"/>
      <c r="RVU90" s="75"/>
      <c r="RVV90" s="75"/>
      <c r="RVW90" s="75"/>
      <c r="RVX90" s="75"/>
      <c r="RVY90" s="75"/>
      <c r="RVZ90" s="75"/>
      <c r="RWA90" s="75"/>
      <c r="RWB90" s="75"/>
      <c r="RWC90" s="75"/>
      <c r="RWD90" s="75"/>
      <c r="RWE90" s="75"/>
      <c r="RWF90" s="75"/>
      <c r="RWG90" s="75"/>
      <c r="RWH90" s="75"/>
      <c r="RWI90" s="75"/>
      <c r="RWJ90" s="75"/>
      <c r="RWK90" s="75"/>
      <c r="RWL90" s="75"/>
      <c r="RWM90" s="75"/>
      <c r="RWN90" s="75"/>
      <c r="RWO90" s="75"/>
      <c r="RWP90" s="75"/>
      <c r="RWQ90" s="75"/>
      <c r="RWR90" s="75"/>
      <c r="RWS90" s="75"/>
      <c r="RWT90" s="75"/>
      <c r="RWU90" s="75"/>
      <c r="RWV90" s="75"/>
      <c r="RWW90" s="75"/>
      <c r="RWX90" s="75"/>
      <c r="RWY90" s="75"/>
      <c r="RWZ90" s="75"/>
      <c r="RXA90" s="75"/>
      <c r="RXB90" s="75"/>
      <c r="RXC90" s="75"/>
      <c r="RXD90" s="75"/>
      <c r="RXE90" s="75"/>
      <c r="RXF90" s="75"/>
      <c r="RXG90" s="75"/>
      <c r="RXH90" s="75"/>
      <c r="RXI90" s="75"/>
      <c r="RXJ90" s="75"/>
      <c r="RXK90" s="75"/>
      <c r="RXL90" s="75"/>
      <c r="RXM90" s="75"/>
      <c r="RXN90" s="75"/>
      <c r="RXO90" s="75"/>
      <c r="RXP90" s="75"/>
      <c r="RXQ90" s="75"/>
      <c r="RXR90" s="75"/>
      <c r="RXS90" s="75"/>
      <c r="RXT90" s="75"/>
      <c r="RXU90" s="75"/>
      <c r="RXV90" s="75"/>
      <c r="RXW90" s="75"/>
      <c r="RXX90" s="75"/>
      <c r="RXY90" s="75"/>
      <c r="RXZ90" s="75"/>
      <c r="RYA90" s="75"/>
      <c r="RYB90" s="75"/>
      <c r="RYC90" s="75"/>
      <c r="RYD90" s="75"/>
      <c r="RYE90" s="75"/>
      <c r="RYF90" s="75"/>
      <c r="RYG90" s="75"/>
      <c r="RYH90" s="75"/>
      <c r="RYI90" s="75"/>
      <c r="RYJ90" s="75"/>
      <c r="RYK90" s="75"/>
      <c r="RYL90" s="75"/>
      <c r="RYM90" s="75"/>
      <c r="RYN90" s="75"/>
      <c r="RYO90" s="75"/>
      <c r="RYP90" s="75"/>
      <c r="RYQ90" s="75"/>
      <c r="RYR90" s="75"/>
      <c r="RYS90" s="75"/>
      <c r="RYT90" s="75"/>
      <c r="RYU90" s="75"/>
      <c r="RYV90" s="75"/>
      <c r="RYW90" s="75"/>
      <c r="RYX90" s="75"/>
      <c r="RYY90" s="75"/>
      <c r="RYZ90" s="75"/>
      <c r="RZA90" s="75"/>
      <c r="RZB90" s="75"/>
      <c r="RZC90" s="75"/>
      <c r="RZD90" s="75"/>
      <c r="RZE90" s="75"/>
      <c r="RZF90" s="75"/>
      <c r="RZG90" s="75"/>
      <c r="RZH90" s="75"/>
      <c r="RZI90" s="75"/>
      <c r="RZJ90" s="75"/>
      <c r="RZK90" s="75"/>
      <c r="RZL90" s="75"/>
      <c r="RZM90" s="75"/>
      <c r="RZN90" s="75"/>
      <c r="RZO90" s="75"/>
      <c r="RZP90" s="75"/>
      <c r="RZQ90" s="75"/>
      <c r="RZR90" s="75"/>
      <c r="RZS90" s="75"/>
      <c r="RZT90" s="75"/>
      <c r="RZU90" s="75"/>
      <c r="RZV90" s="75"/>
      <c r="RZW90" s="75"/>
      <c r="RZX90" s="75"/>
      <c r="RZY90" s="75"/>
      <c r="RZZ90" s="75"/>
      <c r="SAA90" s="75"/>
      <c r="SAB90" s="75"/>
      <c r="SAC90" s="75"/>
      <c r="SAD90" s="75"/>
      <c r="SAE90" s="75"/>
      <c r="SAF90" s="75"/>
      <c r="SAG90" s="75"/>
      <c r="SAH90" s="75"/>
      <c r="SAI90" s="75"/>
      <c r="SAJ90" s="75"/>
      <c r="SAK90" s="75"/>
      <c r="SAL90" s="75"/>
      <c r="SAM90" s="75"/>
      <c r="SAN90" s="75"/>
      <c r="SAO90" s="75"/>
      <c r="SAP90" s="75"/>
      <c r="SAQ90" s="75"/>
      <c r="SAR90" s="75"/>
      <c r="SAS90" s="75"/>
      <c r="SAT90" s="75"/>
      <c r="SAU90" s="75"/>
      <c r="SAV90" s="75"/>
      <c r="SAW90" s="75"/>
      <c r="SAX90" s="75"/>
      <c r="SAY90" s="75"/>
      <c r="SAZ90" s="75"/>
      <c r="SBA90" s="75"/>
      <c r="SBB90" s="75"/>
      <c r="SBC90" s="75"/>
      <c r="SBD90" s="75"/>
      <c r="SBE90" s="75"/>
      <c r="SBF90" s="75"/>
      <c r="SBG90" s="75"/>
      <c r="SBH90" s="75"/>
      <c r="SBI90" s="75"/>
      <c r="SBJ90" s="75"/>
      <c r="SBK90" s="75"/>
      <c r="SBL90" s="75"/>
      <c r="SBM90" s="75"/>
      <c r="SBN90" s="75"/>
      <c r="SBO90" s="75"/>
      <c r="SBP90" s="75"/>
      <c r="SBQ90" s="75"/>
      <c r="SBR90" s="75"/>
      <c r="SBS90" s="75"/>
      <c r="SBT90" s="75"/>
      <c r="SBU90" s="75"/>
      <c r="SBV90" s="75"/>
      <c r="SBW90" s="75"/>
      <c r="SBX90" s="75"/>
      <c r="SBY90" s="75"/>
      <c r="SBZ90" s="75"/>
      <c r="SCA90" s="75"/>
      <c r="SCB90" s="75"/>
      <c r="SCC90" s="75"/>
      <c r="SCD90" s="75"/>
      <c r="SCE90" s="75"/>
      <c r="SCF90" s="75"/>
      <c r="SCG90" s="75"/>
      <c r="SCH90" s="75"/>
      <c r="SCI90" s="75"/>
      <c r="SCJ90" s="75"/>
      <c r="SCK90" s="75"/>
      <c r="SCL90" s="75"/>
      <c r="SCM90" s="75"/>
      <c r="SCN90" s="75"/>
      <c r="SCO90" s="75"/>
      <c r="SCP90" s="75"/>
      <c r="SCQ90" s="75"/>
      <c r="SCR90" s="75"/>
      <c r="SCS90" s="75"/>
      <c r="SCT90" s="75"/>
      <c r="SCU90" s="75"/>
      <c r="SCV90" s="75"/>
      <c r="SCW90" s="75"/>
      <c r="SCX90" s="75"/>
      <c r="SCY90" s="75"/>
      <c r="SCZ90" s="75"/>
      <c r="SDA90" s="75"/>
      <c r="SDB90" s="75"/>
      <c r="SDC90" s="75"/>
      <c r="SDD90" s="75"/>
      <c r="SDE90" s="75"/>
      <c r="SDF90" s="75"/>
      <c r="SDG90" s="75"/>
      <c r="SDH90" s="75"/>
      <c r="SDI90" s="75"/>
      <c r="SDJ90" s="75"/>
      <c r="SDK90" s="75"/>
      <c r="SDL90" s="75"/>
      <c r="SDM90" s="75"/>
      <c r="SDN90" s="75"/>
      <c r="SDO90" s="75"/>
      <c r="SDP90" s="75"/>
      <c r="SDQ90" s="75"/>
      <c r="SDR90" s="75"/>
      <c r="SDS90" s="75"/>
      <c r="SDT90" s="75"/>
      <c r="SDU90" s="75"/>
      <c r="SDV90" s="75"/>
      <c r="SDW90" s="75"/>
      <c r="SDX90" s="75"/>
      <c r="SDY90" s="75"/>
      <c r="SDZ90" s="75"/>
      <c r="SEA90" s="75"/>
      <c r="SEB90" s="75"/>
      <c r="SEC90" s="75"/>
      <c r="SED90" s="75"/>
      <c r="SEE90" s="75"/>
      <c r="SEF90" s="75"/>
      <c r="SEG90" s="75"/>
      <c r="SEH90" s="75"/>
      <c r="SEI90" s="75"/>
      <c r="SEJ90" s="75"/>
      <c r="SEK90" s="75"/>
      <c r="SEL90" s="75"/>
      <c r="SEM90" s="75"/>
      <c r="SEN90" s="75"/>
      <c r="SEO90" s="75"/>
      <c r="SEP90" s="75"/>
      <c r="SEQ90" s="75"/>
      <c r="SER90" s="75"/>
      <c r="SES90" s="75"/>
      <c r="SET90" s="75"/>
      <c r="SEU90" s="75"/>
      <c r="SEV90" s="75"/>
      <c r="SEW90" s="75"/>
      <c r="SEX90" s="75"/>
      <c r="SEY90" s="75"/>
      <c r="SEZ90" s="75"/>
      <c r="SFA90" s="75"/>
      <c r="SFB90" s="75"/>
      <c r="SFC90" s="75"/>
      <c r="SFD90" s="75"/>
      <c r="SFE90" s="75"/>
      <c r="SFF90" s="75"/>
      <c r="SFG90" s="75"/>
      <c r="SFH90" s="75"/>
      <c r="SFI90" s="75"/>
      <c r="SFJ90" s="75"/>
      <c r="SFK90" s="75"/>
      <c r="SFL90" s="75"/>
      <c r="SFM90" s="75"/>
      <c r="SFN90" s="75"/>
      <c r="SFO90" s="75"/>
      <c r="SFP90" s="75"/>
      <c r="SFQ90" s="75"/>
      <c r="SFR90" s="75"/>
      <c r="SFS90" s="75"/>
      <c r="SFT90" s="75"/>
      <c r="SFU90" s="75"/>
      <c r="SFV90" s="75"/>
      <c r="SFW90" s="75"/>
      <c r="SFX90" s="75"/>
      <c r="SFY90" s="75"/>
      <c r="SFZ90" s="75"/>
      <c r="SGA90" s="75"/>
      <c r="SGB90" s="75"/>
      <c r="SGC90" s="75"/>
      <c r="SGD90" s="75"/>
      <c r="SGE90" s="75"/>
      <c r="SGF90" s="75"/>
      <c r="SGG90" s="75"/>
      <c r="SGH90" s="75"/>
      <c r="SGI90" s="75"/>
      <c r="SGJ90" s="75"/>
      <c r="SGK90" s="75"/>
      <c r="SGL90" s="75"/>
      <c r="SGM90" s="75"/>
      <c r="SGN90" s="75"/>
      <c r="SGO90" s="75"/>
      <c r="SGP90" s="75"/>
      <c r="SGQ90" s="75"/>
      <c r="SGR90" s="75"/>
      <c r="SGS90" s="75"/>
      <c r="SGT90" s="75"/>
      <c r="SGU90" s="75"/>
      <c r="SGV90" s="75"/>
      <c r="SGW90" s="75"/>
      <c r="SGX90" s="75"/>
      <c r="SGY90" s="75"/>
      <c r="SGZ90" s="75"/>
      <c r="SHA90" s="75"/>
      <c r="SHB90" s="75"/>
      <c r="SHC90" s="75"/>
      <c r="SHD90" s="75"/>
      <c r="SHE90" s="75"/>
      <c r="SHF90" s="75"/>
      <c r="SHG90" s="75"/>
      <c r="SHH90" s="75"/>
      <c r="SHI90" s="75"/>
      <c r="SHJ90" s="75"/>
      <c r="SHK90" s="75"/>
      <c r="SHL90" s="75"/>
      <c r="SHM90" s="75"/>
      <c r="SHN90" s="75"/>
      <c r="SHO90" s="75"/>
      <c r="SHP90" s="75"/>
      <c r="SHQ90" s="75"/>
      <c r="SHR90" s="75"/>
      <c r="SHS90" s="75"/>
      <c r="SHT90" s="75"/>
      <c r="SHU90" s="75"/>
      <c r="SHV90" s="75"/>
      <c r="SHW90" s="75"/>
      <c r="SHX90" s="75"/>
      <c r="SHY90" s="75"/>
      <c r="SHZ90" s="75"/>
      <c r="SIA90" s="75"/>
      <c r="SIB90" s="75"/>
      <c r="SIC90" s="75"/>
      <c r="SID90" s="75"/>
      <c r="SIE90" s="75"/>
      <c r="SIF90" s="75"/>
      <c r="SIG90" s="75"/>
      <c r="SIH90" s="75"/>
      <c r="SII90" s="75"/>
      <c r="SIJ90" s="75"/>
      <c r="SIK90" s="75"/>
      <c r="SIL90" s="75"/>
      <c r="SIM90" s="75"/>
      <c r="SIN90" s="75"/>
      <c r="SIO90" s="75"/>
      <c r="SIP90" s="75"/>
      <c r="SIQ90" s="75"/>
      <c r="SIR90" s="75"/>
      <c r="SIS90" s="75"/>
      <c r="SIT90" s="75"/>
      <c r="SIU90" s="75"/>
      <c r="SIV90" s="75"/>
      <c r="SIW90" s="75"/>
      <c r="SIX90" s="75"/>
      <c r="SIY90" s="75"/>
      <c r="SIZ90" s="75"/>
      <c r="SJA90" s="75"/>
      <c r="SJB90" s="75"/>
      <c r="SJC90" s="75"/>
      <c r="SJD90" s="75"/>
      <c r="SJE90" s="75"/>
      <c r="SJF90" s="75"/>
      <c r="SJG90" s="75"/>
      <c r="SJH90" s="75"/>
      <c r="SJI90" s="75"/>
      <c r="SJJ90" s="75"/>
      <c r="SJK90" s="75"/>
      <c r="SJL90" s="75"/>
      <c r="SJM90" s="75"/>
      <c r="SJN90" s="75"/>
      <c r="SJO90" s="75"/>
      <c r="SJP90" s="75"/>
      <c r="SJQ90" s="75"/>
      <c r="SJR90" s="75"/>
      <c r="SJS90" s="75"/>
      <c r="SJT90" s="75"/>
      <c r="SJU90" s="75"/>
      <c r="SJV90" s="75"/>
      <c r="SJW90" s="75"/>
      <c r="SJX90" s="75"/>
      <c r="SJY90" s="75"/>
      <c r="SJZ90" s="75"/>
      <c r="SKA90" s="75"/>
      <c r="SKB90" s="75"/>
      <c r="SKC90" s="75"/>
      <c r="SKD90" s="75"/>
      <c r="SKE90" s="75"/>
      <c r="SKF90" s="75"/>
      <c r="SKG90" s="75"/>
      <c r="SKH90" s="75"/>
      <c r="SKI90" s="75"/>
      <c r="SKJ90" s="75"/>
      <c r="SKK90" s="75"/>
      <c r="SKL90" s="75"/>
      <c r="SKM90" s="75"/>
      <c r="SKN90" s="75"/>
      <c r="SKO90" s="75"/>
      <c r="SKP90" s="75"/>
      <c r="SKQ90" s="75"/>
      <c r="SKR90" s="75"/>
      <c r="SKS90" s="75"/>
      <c r="SKT90" s="75"/>
      <c r="SKU90" s="75"/>
      <c r="SKV90" s="75"/>
      <c r="SKW90" s="75"/>
      <c r="SKX90" s="75"/>
      <c r="SKY90" s="75"/>
      <c r="SKZ90" s="75"/>
      <c r="SLA90" s="75"/>
      <c r="SLB90" s="75"/>
      <c r="SLC90" s="75"/>
      <c r="SLD90" s="75"/>
      <c r="SLE90" s="75"/>
      <c r="SLF90" s="75"/>
      <c r="SLG90" s="75"/>
      <c r="SLH90" s="75"/>
      <c r="SLI90" s="75"/>
      <c r="SLJ90" s="75"/>
      <c r="SLK90" s="75"/>
      <c r="SLL90" s="75"/>
      <c r="SLM90" s="75"/>
      <c r="SLN90" s="75"/>
      <c r="SLO90" s="75"/>
      <c r="SLP90" s="75"/>
      <c r="SLQ90" s="75"/>
      <c r="SLR90" s="75"/>
      <c r="SLS90" s="75"/>
      <c r="SLT90" s="75"/>
      <c r="SLU90" s="75"/>
      <c r="SLV90" s="75"/>
      <c r="SLW90" s="75"/>
      <c r="SLX90" s="75"/>
      <c r="SLY90" s="75"/>
      <c r="SLZ90" s="75"/>
      <c r="SMA90" s="75"/>
      <c r="SMB90" s="75"/>
      <c r="SMC90" s="75"/>
      <c r="SMD90" s="75"/>
      <c r="SME90" s="75"/>
      <c r="SMF90" s="75"/>
      <c r="SMG90" s="75"/>
      <c r="SMH90" s="75"/>
      <c r="SMI90" s="75"/>
      <c r="SMJ90" s="75"/>
      <c r="SMK90" s="75"/>
      <c r="SML90" s="75"/>
      <c r="SMM90" s="75"/>
      <c r="SMN90" s="75"/>
      <c r="SMO90" s="75"/>
      <c r="SMP90" s="75"/>
      <c r="SMQ90" s="75"/>
      <c r="SMR90" s="75"/>
      <c r="SMS90" s="75"/>
      <c r="SMT90" s="75"/>
      <c r="SMU90" s="75"/>
      <c r="SMV90" s="75"/>
      <c r="SMW90" s="75"/>
      <c r="SMX90" s="75"/>
      <c r="SMY90" s="75"/>
      <c r="SMZ90" s="75"/>
      <c r="SNA90" s="75"/>
      <c r="SNB90" s="75"/>
      <c r="SNC90" s="75"/>
      <c r="SND90" s="75"/>
      <c r="SNE90" s="75"/>
      <c r="SNF90" s="75"/>
      <c r="SNG90" s="75"/>
      <c r="SNH90" s="75"/>
      <c r="SNI90" s="75"/>
      <c r="SNJ90" s="75"/>
      <c r="SNK90" s="75"/>
      <c r="SNL90" s="75"/>
      <c r="SNM90" s="75"/>
      <c r="SNN90" s="75"/>
      <c r="SNO90" s="75"/>
      <c r="SNP90" s="75"/>
      <c r="SNQ90" s="75"/>
      <c r="SNR90" s="75"/>
      <c r="SNS90" s="75"/>
      <c r="SNT90" s="75"/>
      <c r="SNU90" s="75"/>
      <c r="SNV90" s="75"/>
      <c r="SNW90" s="75"/>
      <c r="SNX90" s="75"/>
      <c r="SNY90" s="75"/>
      <c r="SNZ90" s="75"/>
      <c r="SOA90" s="75"/>
      <c r="SOB90" s="75"/>
      <c r="SOC90" s="75"/>
      <c r="SOD90" s="75"/>
      <c r="SOE90" s="75"/>
      <c r="SOF90" s="75"/>
      <c r="SOG90" s="75"/>
      <c r="SOH90" s="75"/>
      <c r="SOI90" s="75"/>
      <c r="SOJ90" s="75"/>
      <c r="SOK90" s="75"/>
      <c r="SOL90" s="75"/>
      <c r="SOM90" s="75"/>
      <c r="SON90" s="75"/>
      <c r="SOO90" s="75"/>
      <c r="SOP90" s="75"/>
      <c r="SOQ90" s="75"/>
      <c r="SOR90" s="75"/>
      <c r="SOS90" s="75"/>
      <c r="SOT90" s="75"/>
      <c r="SOU90" s="75"/>
      <c r="SOV90" s="75"/>
      <c r="SOW90" s="75"/>
      <c r="SOX90" s="75"/>
      <c r="SOY90" s="75"/>
      <c r="SOZ90" s="75"/>
      <c r="SPA90" s="75"/>
      <c r="SPB90" s="75"/>
      <c r="SPC90" s="75"/>
      <c r="SPD90" s="75"/>
      <c r="SPE90" s="75"/>
      <c r="SPF90" s="75"/>
      <c r="SPG90" s="75"/>
      <c r="SPH90" s="75"/>
      <c r="SPI90" s="75"/>
      <c r="SPJ90" s="75"/>
      <c r="SPK90" s="75"/>
      <c r="SPL90" s="75"/>
      <c r="SPM90" s="75"/>
      <c r="SPN90" s="75"/>
      <c r="SPO90" s="75"/>
      <c r="SPP90" s="75"/>
      <c r="SPQ90" s="75"/>
      <c r="SPR90" s="75"/>
      <c r="SPS90" s="75"/>
      <c r="SPT90" s="75"/>
      <c r="SPU90" s="75"/>
      <c r="SPV90" s="75"/>
      <c r="SPW90" s="75"/>
      <c r="SPX90" s="75"/>
      <c r="SPY90" s="75"/>
      <c r="SPZ90" s="75"/>
      <c r="SQA90" s="75"/>
      <c r="SQB90" s="75"/>
      <c r="SQC90" s="75"/>
      <c r="SQD90" s="75"/>
      <c r="SQE90" s="75"/>
      <c r="SQF90" s="75"/>
      <c r="SQG90" s="75"/>
      <c r="SQH90" s="75"/>
      <c r="SQI90" s="75"/>
      <c r="SQJ90" s="75"/>
      <c r="SQK90" s="75"/>
      <c r="SQL90" s="75"/>
      <c r="SQM90" s="75"/>
      <c r="SQN90" s="75"/>
      <c r="SQO90" s="75"/>
      <c r="SQP90" s="75"/>
      <c r="SQQ90" s="75"/>
      <c r="SQR90" s="75"/>
      <c r="SQS90" s="75"/>
      <c r="SQT90" s="75"/>
      <c r="SQU90" s="75"/>
      <c r="SQV90" s="75"/>
      <c r="SQW90" s="75"/>
      <c r="SQX90" s="75"/>
      <c r="SQY90" s="75"/>
      <c r="SQZ90" s="75"/>
      <c r="SRA90" s="75"/>
      <c r="SRB90" s="75"/>
      <c r="SRC90" s="75"/>
      <c r="SRD90" s="75"/>
      <c r="SRE90" s="75"/>
      <c r="SRF90" s="75"/>
      <c r="SRG90" s="75"/>
      <c r="SRH90" s="75"/>
      <c r="SRI90" s="75"/>
      <c r="SRJ90" s="75"/>
      <c r="SRK90" s="75"/>
      <c r="SRL90" s="75"/>
      <c r="SRM90" s="75"/>
      <c r="SRN90" s="75"/>
      <c r="SRO90" s="75"/>
      <c r="SRP90" s="75"/>
      <c r="SRQ90" s="75"/>
      <c r="SRR90" s="75"/>
      <c r="SRS90" s="75"/>
      <c r="SRT90" s="75"/>
      <c r="SRU90" s="75"/>
      <c r="SRV90" s="75"/>
      <c r="SRW90" s="75"/>
      <c r="SRX90" s="75"/>
      <c r="SRY90" s="75"/>
      <c r="SRZ90" s="75"/>
      <c r="SSA90" s="75"/>
      <c r="SSB90" s="75"/>
      <c r="SSC90" s="75"/>
      <c r="SSD90" s="75"/>
      <c r="SSE90" s="75"/>
      <c r="SSF90" s="75"/>
      <c r="SSG90" s="75"/>
      <c r="SSH90" s="75"/>
      <c r="SSI90" s="75"/>
      <c r="SSJ90" s="75"/>
      <c r="SSK90" s="75"/>
      <c r="SSL90" s="75"/>
      <c r="SSM90" s="75"/>
      <c r="SSN90" s="75"/>
      <c r="SSO90" s="75"/>
      <c r="SSP90" s="75"/>
      <c r="SSQ90" s="75"/>
      <c r="SSR90" s="75"/>
      <c r="SSS90" s="75"/>
      <c r="SST90" s="75"/>
      <c r="SSU90" s="75"/>
      <c r="SSV90" s="75"/>
      <c r="SSW90" s="75"/>
      <c r="SSX90" s="75"/>
      <c r="SSY90" s="75"/>
      <c r="SSZ90" s="75"/>
      <c r="STA90" s="75"/>
      <c r="STB90" s="75"/>
      <c r="STC90" s="75"/>
      <c r="STD90" s="75"/>
      <c r="STE90" s="75"/>
      <c r="STF90" s="75"/>
      <c r="STG90" s="75"/>
      <c r="STH90" s="75"/>
      <c r="STI90" s="75"/>
      <c r="STJ90" s="75"/>
      <c r="STK90" s="75"/>
      <c r="STL90" s="75"/>
      <c r="STM90" s="75"/>
      <c r="STN90" s="75"/>
      <c r="STO90" s="75"/>
      <c r="STP90" s="75"/>
      <c r="STQ90" s="75"/>
      <c r="STR90" s="75"/>
      <c r="STS90" s="75"/>
      <c r="STT90" s="75"/>
      <c r="STU90" s="75"/>
      <c r="STV90" s="75"/>
      <c r="STW90" s="75"/>
      <c r="STX90" s="75"/>
      <c r="STY90" s="75"/>
      <c r="STZ90" s="75"/>
      <c r="SUA90" s="75"/>
      <c r="SUB90" s="75"/>
      <c r="SUC90" s="75"/>
      <c r="SUD90" s="75"/>
      <c r="SUE90" s="75"/>
      <c r="SUF90" s="75"/>
      <c r="SUG90" s="75"/>
      <c r="SUH90" s="75"/>
      <c r="SUI90" s="75"/>
      <c r="SUJ90" s="75"/>
      <c r="SUK90" s="75"/>
      <c r="SUL90" s="75"/>
      <c r="SUM90" s="75"/>
      <c r="SUN90" s="75"/>
      <c r="SUO90" s="75"/>
      <c r="SUP90" s="75"/>
      <c r="SUQ90" s="75"/>
      <c r="SUR90" s="75"/>
      <c r="SUS90" s="75"/>
      <c r="SUT90" s="75"/>
      <c r="SUU90" s="75"/>
      <c r="SUV90" s="75"/>
      <c r="SUW90" s="75"/>
      <c r="SUX90" s="75"/>
      <c r="SUY90" s="75"/>
      <c r="SUZ90" s="75"/>
      <c r="SVA90" s="75"/>
      <c r="SVB90" s="75"/>
      <c r="SVC90" s="75"/>
      <c r="SVD90" s="75"/>
      <c r="SVE90" s="75"/>
      <c r="SVF90" s="75"/>
      <c r="SVG90" s="75"/>
      <c r="SVH90" s="75"/>
      <c r="SVI90" s="75"/>
      <c r="SVJ90" s="75"/>
      <c r="SVK90" s="75"/>
      <c r="SVL90" s="75"/>
      <c r="SVM90" s="75"/>
      <c r="SVN90" s="75"/>
      <c r="SVO90" s="75"/>
      <c r="SVP90" s="75"/>
      <c r="SVQ90" s="75"/>
      <c r="SVR90" s="75"/>
      <c r="SVS90" s="75"/>
      <c r="SVT90" s="75"/>
      <c r="SVU90" s="75"/>
      <c r="SVV90" s="75"/>
      <c r="SVW90" s="75"/>
      <c r="SVX90" s="75"/>
      <c r="SVY90" s="75"/>
      <c r="SVZ90" s="75"/>
      <c r="SWA90" s="75"/>
      <c r="SWB90" s="75"/>
      <c r="SWC90" s="75"/>
      <c r="SWD90" s="75"/>
      <c r="SWE90" s="75"/>
      <c r="SWF90" s="75"/>
      <c r="SWG90" s="75"/>
      <c r="SWH90" s="75"/>
      <c r="SWI90" s="75"/>
      <c r="SWJ90" s="75"/>
      <c r="SWK90" s="75"/>
      <c r="SWL90" s="75"/>
      <c r="SWM90" s="75"/>
      <c r="SWN90" s="75"/>
      <c r="SWO90" s="75"/>
      <c r="SWP90" s="75"/>
      <c r="SWQ90" s="75"/>
      <c r="SWR90" s="75"/>
      <c r="SWS90" s="75"/>
      <c r="SWT90" s="75"/>
      <c r="SWU90" s="75"/>
      <c r="SWV90" s="75"/>
      <c r="SWW90" s="75"/>
      <c r="SWX90" s="75"/>
      <c r="SWY90" s="75"/>
      <c r="SWZ90" s="75"/>
      <c r="SXA90" s="75"/>
      <c r="SXB90" s="75"/>
      <c r="SXC90" s="75"/>
      <c r="SXD90" s="75"/>
      <c r="SXE90" s="75"/>
      <c r="SXF90" s="75"/>
      <c r="SXG90" s="75"/>
      <c r="SXH90" s="75"/>
      <c r="SXI90" s="75"/>
      <c r="SXJ90" s="75"/>
      <c r="SXK90" s="75"/>
      <c r="SXL90" s="75"/>
      <c r="SXM90" s="75"/>
      <c r="SXN90" s="75"/>
      <c r="SXO90" s="75"/>
      <c r="SXP90" s="75"/>
      <c r="SXQ90" s="75"/>
      <c r="SXR90" s="75"/>
      <c r="SXS90" s="75"/>
      <c r="SXT90" s="75"/>
      <c r="SXU90" s="75"/>
      <c r="SXV90" s="75"/>
      <c r="SXW90" s="75"/>
      <c r="SXX90" s="75"/>
      <c r="SXY90" s="75"/>
      <c r="SXZ90" s="75"/>
      <c r="SYA90" s="75"/>
      <c r="SYB90" s="75"/>
      <c r="SYC90" s="75"/>
      <c r="SYD90" s="75"/>
      <c r="SYE90" s="75"/>
      <c r="SYF90" s="75"/>
      <c r="SYG90" s="75"/>
      <c r="SYH90" s="75"/>
      <c r="SYI90" s="75"/>
      <c r="SYJ90" s="75"/>
      <c r="SYK90" s="75"/>
      <c r="SYL90" s="75"/>
      <c r="SYM90" s="75"/>
      <c r="SYN90" s="75"/>
      <c r="SYO90" s="75"/>
      <c r="SYP90" s="75"/>
      <c r="SYQ90" s="75"/>
      <c r="SYR90" s="75"/>
      <c r="SYS90" s="75"/>
      <c r="SYT90" s="75"/>
      <c r="SYU90" s="75"/>
      <c r="SYV90" s="75"/>
      <c r="SYW90" s="75"/>
      <c r="SYX90" s="75"/>
      <c r="SYY90" s="75"/>
      <c r="SYZ90" s="75"/>
      <c r="SZA90" s="75"/>
      <c r="SZB90" s="75"/>
      <c r="SZC90" s="75"/>
      <c r="SZD90" s="75"/>
      <c r="SZE90" s="75"/>
      <c r="SZF90" s="75"/>
      <c r="SZG90" s="75"/>
      <c r="SZH90" s="75"/>
      <c r="SZI90" s="75"/>
      <c r="SZJ90" s="75"/>
      <c r="SZK90" s="75"/>
      <c r="SZL90" s="75"/>
      <c r="SZM90" s="75"/>
      <c r="SZN90" s="75"/>
      <c r="SZO90" s="75"/>
      <c r="SZP90" s="75"/>
      <c r="SZQ90" s="75"/>
      <c r="SZR90" s="75"/>
      <c r="SZS90" s="75"/>
      <c r="SZT90" s="75"/>
      <c r="SZU90" s="75"/>
      <c r="SZV90" s="75"/>
      <c r="SZW90" s="75"/>
      <c r="SZX90" s="75"/>
      <c r="SZY90" s="75"/>
      <c r="SZZ90" s="75"/>
      <c r="TAA90" s="75"/>
      <c r="TAB90" s="75"/>
      <c r="TAC90" s="75"/>
      <c r="TAD90" s="75"/>
      <c r="TAE90" s="75"/>
      <c r="TAF90" s="75"/>
      <c r="TAG90" s="75"/>
      <c r="TAH90" s="75"/>
      <c r="TAI90" s="75"/>
      <c r="TAJ90" s="75"/>
      <c r="TAK90" s="75"/>
      <c r="TAL90" s="75"/>
      <c r="TAM90" s="75"/>
      <c r="TAN90" s="75"/>
      <c r="TAO90" s="75"/>
      <c r="TAP90" s="75"/>
      <c r="TAQ90" s="75"/>
      <c r="TAR90" s="75"/>
      <c r="TAS90" s="75"/>
      <c r="TAT90" s="75"/>
      <c r="TAU90" s="75"/>
      <c r="TAV90" s="75"/>
      <c r="TAW90" s="75"/>
      <c r="TAX90" s="75"/>
      <c r="TAY90" s="75"/>
      <c r="TAZ90" s="75"/>
      <c r="TBA90" s="75"/>
      <c r="TBB90" s="75"/>
      <c r="TBC90" s="75"/>
      <c r="TBD90" s="75"/>
      <c r="TBE90" s="75"/>
      <c r="TBF90" s="75"/>
      <c r="TBG90" s="75"/>
      <c r="TBH90" s="75"/>
      <c r="TBI90" s="75"/>
      <c r="TBJ90" s="75"/>
      <c r="TBK90" s="75"/>
      <c r="TBL90" s="75"/>
      <c r="TBM90" s="75"/>
      <c r="TBN90" s="75"/>
      <c r="TBO90" s="75"/>
      <c r="TBP90" s="75"/>
      <c r="TBQ90" s="75"/>
      <c r="TBR90" s="75"/>
      <c r="TBS90" s="75"/>
      <c r="TBT90" s="75"/>
      <c r="TBU90" s="75"/>
      <c r="TBV90" s="75"/>
      <c r="TBW90" s="75"/>
      <c r="TBX90" s="75"/>
      <c r="TBY90" s="75"/>
      <c r="TBZ90" s="75"/>
      <c r="TCA90" s="75"/>
      <c r="TCB90" s="75"/>
      <c r="TCC90" s="75"/>
      <c r="TCD90" s="75"/>
      <c r="TCE90" s="75"/>
      <c r="TCF90" s="75"/>
      <c r="TCG90" s="75"/>
      <c r="TCH90" s="75"/>
      <c r="TCI90" s="75"/>
      <c r="TCJ90" s="75"/>
      <c r="TCK90" s="75"/>
      <c r="TCL90" s="75"/>
      <c r="TCM90" s="75"/>
      <c r="TCN90" s="75"/>
      <c r="TCO90" s="75"/>
      <c r="TCP90" s="75"/>
      <c r="TCQ90" s="75"/>
      <c r="TCR90" s="75"/>
      <c r="TCS90" s="75"/>
      <c r="TCT90" s="75"/>
      <c r="TCU90" s="75"/>
      <c r="TCV90" s="75"/>
      <c r="TCW90" s="75"/>
      <c r="TCX90" s="75"/>
      <c r="TCY90" s="75"/>
      <c r="TCZ90" s="75"/>
      <c r="TDA90" s="75"/>
      <c r="TDB90" s="75"/>
      <c r="TDC90" s="75"/>
      <c r="TDD90" s="75"/>
      <c r="TDE90" s="75"/>
      <c r="TDF90" s="75"/>
      <c r="TDG90" s="75"/>
      <c r="TDH90" s="75"/>
      <c r="TDI90" s="75"/>
      <c r="TDJ90" s="75"/>
      <c r="TDK90" s="75"/>
      <c r="TDL90" s="75"/>
      <c r="TDM90" s="75"/>
      <c r="TDN90" s="75"/>
      <c r="TDO90" s="75"/>
      <c r="TDP90" s="75"/>
      <c r="TDQ90" s="75"/>
      <c r="TDR90" s="75"/>
      <c r="TDS90" s="75"/>
      <c r="TDT90" s="75"/>
      <c r="TDU90" s="75"/>
      <c r="TDV90" s="75"/>
      <c r="TDW90" s="75"/>
      <c r="TDX90" s="75"/>
      <c r="TDY90" s="75"/>
      <c r="TDZ90" s="75"/>
      <c r="TEA90" s="75"/>
      <c r="TEB90" s="75"/>
      <c r="TEC90" s="75"/>
      <c r="TED90" s="75"/>
      <c r="TEE90" s="75"/>
      <c r="TEF90" s="75"/>
      <c r="TEG90" s="75"/>
      <c r="TEH90" s="75"/>
      <c r="TEI90" s="75"/>
      <c r="TEJ90" s="75"/>
      <c r="TEK90" s="75"/>
      <c r="TEL90" s="75"/>
      <c r="TEM90" s="75"/>
      <c r="TEN90" s="75"/>
      <c r="TEO90" s="75"/>
      <c r="TEP90" s="75"/>
      <c r="TEQ90" s="75"/>
      <c r="TER90" s="75"/>
      <c r="TES90" s="75"/>
      <c r="TET90" s="75"/>
      <c r="TEU90" s="75"/>
      <c r="TEV90" s="75"/>
      <c r="TEW90" s="75"/>
      <c r="TEX90" s="75"/>
      <c r="TEY90" s="75"/>
      <c r="TEZ90" s="75"/>
      <c r="TFA90" s="75"/>
      <c r="TFB90" s="75"/>
      <c r="TFC90" s="75"/>
      <c r="TFD90" s="75"/>
      <c r="TFE90" s="75"/>
      <c r="TFF90" s="75"/>
      <c r="TFG90" s="75"/>
      <c r="TFH90" s="75"/>
      <c r="TFI90" s="75"/>
      <c r="TFJ90" s="75"/>
      <c r="TFK90" s="75"/>
      <c r="TFL90" s="75"/>
      <c r="TFM90" s="75"/>
      <c r="TFN90" s="75"/>
      <c r="TFO90" s="75"/>
      <c r="TFP90" s="75"/>
      <c r="TFQ90" s="75"/>
      <c r="TFR90" s="75"/>
      <c r="TFS90" s="75"/>
      <c r="TFT90" s="75"/>
      <c r="TFU90" s="75"/>
      <c r="TFV90" s="75"/>
      <c r="TFW90" s="75"/>
      <c r="TFX90" s="75"/>
      <c r="TFY90" s="75"/>
      <c r="TFZ90" s="75"/>
      <c r="TGA90" s="75"/>
      <c r="TGB90" s="75"/>
      <c r="TGC90" s="75"/>
      <c r="TGD90" s="75"/>
      <c r="TGE90" s="75"/>
      <c r="TGF90" s="75"/>
      <c r="TGG90" s="75"/>
      <c r="TGH90" s="75"/>
      <c r="TGI90" s="75"/>
      <c r="TGJ90" s="75"/>
      <c r="TGK90" s="75"/>
      <c r="TGL90" s="75"/>
      <c r="TGM90" s="75"/>
      <c r="TGN90" s="75"/>
      <c r="TGO90" s="75"/>
      <c r="TGP90" s="75"/>
      <c r="TGQ90" s="75"/>
      <c r="TGR90" s="75"/>
      <c r="TGS90" s="75"/>
      <c r="TGT90" s="75"/>
      <c r="TGU90" s="75"/>
      <c r="TGV90" s="75"/>
      <c r="TGW90" s="75"/>
      <c r="TGX90" s="75"/>
      <c r="TGY90" s="75"/>
      <c r="TGZ90" s="75"/>
      <c r="THA90" s="75"/>
      <c r="THB90" s="75"/>
      <c r="THC90" s="75"/>
      <c r="THD90" s="75"/>
      <c r="THE90" s="75"/>
      <c r="THF90" s="75"/>
      <c r="THG90" s="75"/>
      <c r="THH90" s="75"/>
      <c r="THI90" s="75"/>
      <c r="THJ90" s="75"/>
      <c r="THK90" s="75"/>
      <c r="THL90" s="75"/>
      <c r="THM90" s="75"/>
      <c r="THN90" s="75"/>
      <c r="THO90" s="75"/>
      <c r="THP90" s="75"/>
      <c r="THQ90" s="75"/>
      <c r="THR90" s="75"/>
      <c r="THS90" s="75"/>
      <c r="THT90" s="75"/>
      <c r="THU90" s="75"/>
      <c r="THV90" s="75"/>
      <c r="THW90" s="75"/>
      <c r="THX90" s="75"/>
      <c r="THY90" s="75"/>
      <c r="THZ90" s="75"/>
      <c r="TIA90" s="75"/>
      <c r="TIB90" s="75"/>
      <c r="TIC90" s="75"/>
      <c r="TID90" s="75"/>
      <c r="TIE90" s="75"/>
      <c r="TIF90" s="75"/>
      <c r="TIG90" s="75"/>
      <c r="TIH90" s="75"/>
      <c r="TII90" s="75"/>
      <c r="TIJ90" s="75"/>
      <c r="TIK90" s="75"/>
      <c r="TIL90" s="75"/>
      <c r="TIM90" s="75"/>
      <c r="TIN90" s="75"/>
      <c r="TIO90" s="75"/>
      <c r="TIP90" s="75"/>
      <c r="TIQ90" s="75"/>
      <c r="TIR90" s="75"/>
      <c r="TIS90" s="75"/>
      <c r="TIT90" s="75"/>
      <c r="TIU90" s="75"/>
      <c r="TIV90" s="75"/>
      <c r="TIW90" s="75"/>
      <c r="TIX90" s="75"/>
      <c r="TIY90" s="75"/>
      <c r="TIZ90" s="75"/>
      <c r="TJA90" s="75"/>
      <c r="TJB90" s="75"/>
      <c r="TJC90" s="75"/>
      <c r="TJD90" s="75"/>
      <c r="TJE90" s="75"/>
      <c r="TJF90" s="75"/>
      <c r="TJG90" s="75"/>
      <c r="TJH90" s="75"/>
      <c r="TJI90" s="75"/>
      <c r="TJJ90" s="75"/>
      <c r="TJK90" s="75"/>
      <c r="TJL90" s="75"/>
      <c r="TJM90" s="75"/>
      <c r="TJN90" s="75"/>
      <c r="TJO90" s="75"/>
      <c r="TJP90" s="75"/>
      <c r="TJQ90" s="75"/>
      <c r="TJR90" s="75"/>
      <c r="TJS90" s="75"/>
      <c r="TJT90" s="75"/>
      <c r="TJU90" s="75"/>
      <c r="TJV90" s="75"/>
      <c r="TJW90" s="75"/>
      <c r="TJX90" s="75"/>
      <c r="TJY90" s="75"/>
      <c r="TJZ90" s="75"/>
      <c r="TKA90" s="75"/>
      <c r="TKB90" s="75"/>
      <c r="TKC90" s="75"/>
      <c r="TKD90" s="75"/>
      <c r="TKE90" s="75"/>
      <c r="TKF90" s="75"/>
      <c r="TKG90" s="75"/>
      <c r="TKH90" s="75"/>
      <c r="TKI90" s="75"/>
      <c r="TKJ90" s="75"/>
      <c r="TKK90" s="75"/>
      <c r="TKL90" s="75"/>
      <c r="TKM90" s="75"/>
      <c r="TKN90" s="75"/>
      <c r="TKO90" s="75"/>
      <c r="TKP90" s="75"/>
      <c r="TKQ90" s="75"/>
      <c r="TKR90" s="75"/>
      <c r="TKS90" s="75"/>
      <c r="TKT90" s="75"/>
      <c r="TKU90" s="75"/>
      <c r="TKV90" s="75"/>
      <c r="TKW90" s="75"/>
      <c r="TKX90" s="75"/>
      <c r="TKY90" s="75"/>
      <c r="TKZ90" s="75"/>
      <c r="TLA90" s="75"/>
      <c r="TLB90" s="75"/>
      <c r="TLC90" s="75"/>
      <c r="TLD90" s="75"/>
      <c r="TLE90" s="75"/>
      <c r="TLF90" s="75"/>
      <c r="TLG90" s="75"/>
      <c r="TLH90" s="75"/>
      <c r="TLI90" s="75"/>
      <c r="TLJ90" s="75"/>
      <c r="TLK90" s="75"/>
      <c r="TLL90" s="75"/>
      <c r="TLM90" s="75"/>
      <c r="TLN90" s="75"/>
      <c r="TLO90" s="75"/>
      <c r="TLP90" s="75"/>
      <c r="TLQ90" s="75"/>
      <c r="TLR90" s="75"/>
      <c r="TLS90" s="75"/>
      <c r="TLT90" s="75"/>
      <c r="TLU90" s="75"/>
      <c r="TLV90" s="75"/>
      <c r="TLW90" s="75"/>
      <c r="TLX90" s="75"/>
      <c r="TLY90" s="75"/>
      <c r="TLZ90" s="75"/>
      <c r="TMA90" s="75"/>
      <c r="TMB90" s="75"/>
      <c r="TMC90" s="75"/>
      <c r="TMD90" s="75"/>
      <c r="TME90" s="75"/>
      <c r="TMF90" s="75"/>
      <c r="TMG90" s="75"/>
      <c r="TMH90" s="75"/>
      <c r="TMI90" s="75"/>
      <c r="TMJ90" s="75"/>
      <c r="TMK90" s="75"/>
      <c r="TML90" s="75"/>
      <c r="TMM90" s="75"/>
      <c r="TMN90" s="75"/>
      <c r="TMO90" s="75"/>
      <c r="TMP90" s="75"/>
      <c r="TMQ90" s="75"/>
      <c r="TMR90" s="75"/>
      <c r="TMS90" s="75"/>
      <c r="TMT90" s="75"/>
      <c r="TMU90" s="75"/>
      <c r="TMV90" s="75"/>
      <c r="TMW90" s="75"/>
      <c r="TMX90" s="75"/>
      <c r="TMY90" s="75"/>
      <c r="TMZ90" s="75"/>
      <c r="TNA90" s="75"/>
      <c r="TNB90" s="75"/>
      <c r="TNC90" s="75"/>
      <c r="TND90" s="75"/>
      <c r="TNE90" s="75"/>
      <c r="TNF90" s="75"/>
      <c r="TNG90" s="75"/>
      <c r="TNH90" s="75"/>
      <c r="TNI90" s="75"/>
      <c r="TNJ90" s="75"/>
      <c r="TNK90" s="75"/>
      <c r="TNL90" s="75"/>
      <c r="TNM90" s="75"/>
      <c r="TNN90" s="75"/>
      <c r="TNO90" s="75"/>
      <c r="TNP90" s="75"/>
      <c r="TNQ90" s="75"/>
      <c r="TNR90" s="75"/>
      <c r="TNS90" s="75"/>
      <c r="TNT90" s="75"/>
      <c r="TNU90" s="75"/>
      <c r="TNV90" s="75"/>
      <c r="TNW90" s="75"/>
      <c r="TNX90" s="75"/>
      <c r="TNY90" s="75"/>
      <c r="TNZ90" s="75"/>
      <c r="TOA90" s="75"/>
      <c r="TOB90" s="75"/>
      <c r="TOC90" s="75"/>
      <c r="TOD90" s="75"/>
      <c r="TOE90" s="75"/>
      <c r="TOF90" s="75"/>
      <c r="TOG90" s="75"/>
      <c r="TOH90" s="75"/>
      <c r="TOI90" s="75"/>
      <c r="TOJ90" s="75"/>
      <c r="TOK90" s="75"/>
      <c r="TOL90" s="75"/>
      <c r="TOM90" s="75"/>
      <c r="TON90" s="75"/>
      <c r="TOO90" s="75"/>
      <c r="TOP90" s="75"/>
      <c r="TOQ90" s="75"/>
      <c r="TOR90" s="75"/>
      <c r="TOS90" s="75"/>
      <c r="TOT90" s="75"/>
      <c r="TOU90" s="75"/>
      <c r="TOV90" s="75"/>
      <c r="TOW90" s="75"/>
      <c r="TOX90" s="75"/>
      <c r="TOY90" s="75"/>
      <c r="TOZ90" s="75"/>
      <c r="TPA90" s="75"/>
      <c r="TPB90" s="75"/>
      <c r="TPC90" s="75"/>
      <c r="TPD90" s="75"/>
      <c r="TPE90" s="75"/>
      <c r="TPF90" s="75"/>
      <c r="TPG90" s="75"/>
      <c r="TPH90" s="75"/>
      <c r="TPI90" s="75"/>
      <c r="TPJ90" s="75"/>
      <c r="TPK90" s="75"/>
      <c r="TPL90" s="75"/>
      <c r="TPM90" s="75"/>
      <c r="TPN90" s="75"/>
      <c r="TPO90" s="75"/>
      <c r="TPP90" s="75"/>
      <c r="TPQ90" s="75"/>
      <c r="TPR90" s="75"/>
      <c r="TPS90" s="75"/>
      <c r="TPT90" s="75"/>
      <c r="TPU90" s="75"/>
      <c r="TPV90" s="75"/>
      <c r="TPW90" s="75"/>
      <c r="TPX90" s="75"/>
      <c r="TPY90" s="75"/>
      <c r="TPZ90" s="75"/>
      <c r="TQA90" s="75"/>
      <c r="TQB90" s="75"/>
      <c r="TQC90" s="75"/>
      <c r="TQD90" s="75"/>
      <c r="TQE90" s="75"/>
      <c r="TQF90" s="75"/>
      <c r="TQG90" s="75"/>
      <c r="TQH90" s="75"/>
      <c r="TQI90" s="75"/>
      <c r="TQJ90" s="75"/>
      <c r="TQK90" s="75"/>
      <c r="TQL90" s="75"/>
      <c r="TQM90" s="75"/>
      <c r="TQN90" s="75"/>
      <c r="TQO90" s="75"/>
      <c r="TQP90" s="75"/>
      <c r="TQQ90" s="75"/>
      <c r="TQR90" s="75"/>
      <c r="TQS90" s="75"/>
      <c r="TQT90" s="75"/>
      <c r="TQU90" s="75"/>
      <c r="TQV90" s="75"/>
      <c r="TQW90" s="75"/>
      <c r="TQX90" s="75"/>
      <c r="TQY90" s="75"/>
      <c r="TQZ90" s="75"/>
      <c r="TRA90" s="75"/>
      <c r="TRB90" s="75"/>
      <c r="TRC90" s="75"/>
      <c r="TRD90" s="75"/>
      <c r="TRE90" s="75"/>
      <c r="TRF90" s="75"/>
      <c r="TRG90" s="75"/>
      <c r="TRH90" s="75"/>
      <c r="TRI90" s="75"/>
      <c r="TRJ90" s="75"/>
      <c r="TRK90" s="75"/>
      <c r="TRL90" s="75"/>
      <c r="TRM90" s="75"/>
      <c r="TRN90" s="75"/>
      <c r="TRO90" s="75"/>
      <c r="TRP90" s="75"/>
      <c r="TRQ90" s="75"/>
      <c r="TRR90" s="75"/>
      <c r="TRS90" s="75"/>
      <c r="TRT90" s="75"/>
      <c r="TRU90" s="75"/>
      <c r="TRV90" s="75"/>
      <c r="TRW90" s="75"/>
      <c r="TRX90" s="75"/>
      <c r="TRY90" s="75"/>
      <c r="TRZ90" s="75"/>
      <c r="TSA90" s="75"/>
      <c r="TSB90" s="75"/>
      <c r="TSC90" s="75"/>
      <c r="TSD90" s="75"/>
      <c r="TSE90" s="75"/>
      <c r="TSF90" s="75"/>
      <c r="TSG90" s="75"/>
      <c r="TSH90" s="75"/>
      <c r="TSI90" s="75"/>
      <c r="TSJ90" s="75"/>
      <c r="TSK90" s="75"/>
      <c r="TSL90" s="75"/>
      <c r="TSM90" s="75"/>
      <c r="TSN90" s="75"/>
      <c r="TSO90" s="75"/>
      <c r="TSP90" s="75"/>
      <c r="TSQ90" s="75"/>
      <c r="TSR90" s="75"/>
      <c r="TSS90" s="75"/>
      <c r="TST90" s="75"/>
      <c r="TSU90" s="75"/>
      <c r="TSV90" s="75"/>
      <c r="TSW90" s="75"/>
      <c r="TSX90" s="75"/>
      <c r="TSY90" s="75"/>
      <c r="TSZ90" s="75"/>
      <c r="TTA90" s="75"/>
      <c r="TTB90" s="75"/>
      <c r="TTC90" s="75"/>
      <c r="TTD90" s="75"/>
      <c r="TTE90" s="75"/>
      <c r="TTF90" s="75"/>
      <c r="TTG90" s="75"/>
      <c r="TTH90" s="75"/>
      <c r="TTI90" s="75"/>
      <c r="TTJ90" s="75"/>
      <c r="TTK90" s="75"/>
      <c r="TTL90" s="75"/>
      <c r="TTM90" s="75"/>
      <c r="TTN90" s="75"/>
      <c r="TTO90" s="75"/>
      <c r="TTP90" s="75"/>
      <c r="TTQ90" s="75"/>
      <c r="TTR90" s="75"/>
      <c r="TTS90" s="75"/>
      <c r="TTT90" s="75"/>
      <c r="TTU90" s="75"/>
      <c r="TTV90" s="75"/>
      <c r="TTW90" s="75"/>
      <c r="TTX90" s="75"/>
      <c r="TTY90" s="75"/>
      <c r="TTZ90" s="75"/>
      <c r="TUA90" s="75"/>
      <c r="TUB90" s="75"/>
      <c r="TUC90" s="75"/>
      <c r="TUD90" s="75"/>
      <c r="TUE90" s="75"/>
      <c r="TUF90" s="75"/>
      <c r="TUG90" s="75"/>
      <c r="TUH90" s="75"/>
      <c r="TUI90" s="75"/>
      <c r="TUJ90" s="75"/>
      <c r="TUK90" s="75"/>
      <c r="TUL90" s="75"/>
      <c r="TUM90" s="75"/>
      <c r="TUN90" s="75"/>
      <c r="TUO90" s="75"/>
      <c r="TUP90" s="75"/>
      <c r="TUQ90" s="75"/>
      <c r="TUR90" s="75"/>
      <c r="TUS90" s="75"/>
      <c r="TUT90" s="75"/>
      <c r="TUU90" s="75"/>
      <c r="TUV90" s="75"/>
      <c r="TUW90" s="75"/>
      <c r="TUX90" s="75"/>
      <c r="TUY90" s="75"/>
      <c r="TUZ90" s="75"/>
      <c r="TVA90" s="75"/>
      <c r="TVB90" s="75"/>
      <c r="TVC90" s="75"/>
      <c r="TVD90" s="75"/>
      <c r="TVE90" s="75"/>
      <c r="TVF90" s="75"/>
      <c r="TVG90" s="75"/>
      <c r="TVH90" s="75"/>
      <c r="TVI90" s="75"/>
      <c r="TVJ90" s="75"/>
      <c r="TVK90" s="75"/>
      <c r="TVL90" s="75"/>
      <c r="TVM90" s="75"/>
      <c r="TVN90" s="75"/>
      <c r="TVO90" s="75"/>
      <c r="TVP90" s="75"/>
      <c r="TVQ90" s="75"/>
      <c r="TVR90" s="75"/>
      <c r="TVS90" s="75"/>
      <c r="TVT90" s="75"/>
      <c r="TVU90" s="75"/>
      <c r="TVV90" s="75"/>
      <c r="TVW90" s="75"/>
      <c r="TVX90" s="75"/>
      <c r="TVY90" s="75"/>
      <c r="TVZ90" s="75"/>
      <c r="TWA90" s="75"/>
      <c r="TWB90" s="75"/>
      <c r="TWC90" s="75"/>
      <c r="TWD90" s="75"/>
      <c r="TWE90" s="75"/>
      <c r="TWF90" s="75"/>
      <c r="TWG90" s="75"/>
      <c r="TWH90" s="75"/>
      <c r="TWI90" s="75"/>
      <c r="TWJ90" s="75"/>
      <c r="TWK90" s="75"/>
      <c r="TWL90" s="75"/>
      <c r="TWM90" s="75"/>
      <c r="TWN90" s="75"/>
      <c r="TWO90" s="75"/>
      <c r="TWP90" s="75"/>
      <c r="TWQ90" s="75"/>
      <c r="TWR90" s="75"/>
      <c r="TWS90" s="75"/>
      <c r="TWT90" s="75"/>
      <c r="TWU90" s="75"/>
      <c r="TWV90" s="75"/>
      <c r="TWW90" s="75"/>
      <c r="TWX90" s="75"/>
      <c r="TWY90" s="75"/>
      <c r="TWZ90" s="75"/>
      <c r="TXA90" s="75"/>
      <c r="TXB90" s="75"/>
      <c r="TXC90" s="75"/>
      <c r="TXD90" s="75"/>
      <c r="TXE90" s="75"/>
      <c r="TXF90" s="75"/>
      <c r="TXG90" s="75"/>
      <c r="TXH90" s="75"/>
      <c r="TXI90" s="75"/>
      <c r="TXJ90" s="75"/>
      <c r="TXK90" s="75"/>
      <c r="TXL90" s="75"/>
      <c r="TXM90" s="75"/>
      <c r="TXN90" s="75"/>
      <c r="TXO90" s="75"/>
      <c r="TXP90" s="75"/>
      <c r="TXQ90" s="75"/>
      <c r="TXR90" s="75"/>
      <c r="TXS90" s="75"/>
      <c r="TXT90" s="75"/>
      <c r="TXU90" s="75"/>
      <c r="TXV90" s="75"/>
      <c r="TXW90" s="75"/>
      <c r="TXX90" s="75"/>
      <c r="TXY90" s="75"/>
      <c r="TXZ90" s="75"/>
      <c r="TYA90" s="75"/>
      <c r="TYB90" s="75"/>
      <c r="TYC90" s="75"/>
      <c r="TYD90" s="75"/>
      <c r="TYE90" s="75"/>
      <c r="TYF90" s="75"/>
      <c r="TYG90" s="75"/>
      <c r="TYH90" s="75"/>
      <c r="TYI90" s="75"/>
      <c r="TYJ90" s="75"/>
      <c r="TYK90" s="75"/>
      <c r="TYL90" s="75"/>
      <c r="TYM90" s="75"/>
      <c r="TYN90" s="75"/>
      <c r="TYO90" s="75"/>
      <c r="TYP90" s="75"/>
      <c r="TYQ90" s="75"/>
      <c r="TYR90" s="75"/>
      <c r="TYS90" s="75"/>
      <c r="TYT90" s="75"/>
      <c r="TYU90" s="75"/>
      <c r="TYV90" s="75"/>
      <c r="TYW90" s="75"/>
      <c r="TYX90" s="75"/>
      <c r="TYY90" s="75"/>
      <c r="TYZ90" s="75"/>
      <c r="TZA90" s="75"/>
      <c r="TZB90" s="75"/>
      <c r="TZC90" s="75"/>
      <c r="TZD90" s="75"/>
      <c r="TZE90" s="75"/>
      <c r="TZF90" s="75"/>
      <c r="TZG90" s="75"/>
      <c r="TZH90" s="75"/>
      <c r="TZI90" s="75"/>
      <c r="TZJ90" s="75"/>
      <c r="TZK90" s="75"/>
      <c r="TZL90" s="75"/>
      <c r="TZM90" s="75"/>
      <c r="TZN90" s="75"/>
      <c r="TZO90" s="75"/>
      <c r="TZP90" s="75"/>
      <c r="TZQ90" s="75"/>
      <c r="TZR90" s="75"/>
      <c r="TZS90" s="75"/>
      <c r="TZT90" s="75"/>
      <c r="TZU90" s="75"/>
      <c r="TZV90" s="75"/>
      <c r="TZW90" s="75"/>
      <c r="TZX90" s="75"/>
      <c r="TZY90" s="75"/>
      <c r="TZZ90" s="75"/>
      <c r="UAA90" s="75"/>
      <c r="UAB90" s="75"/>
      <c r="UAC90" s="75"/>
      <c r="UAD90" s="75"/>
      <c r="UAE90" s="75"/>
      <c r="UAF90" s="75"/>
      <c r="UAG90" s="75"/>
      <c r="UAH90" s="75"/>
      <c r="UAI90" s="75"/>
      <c r="UAJ90" s="75"/>
      <c r="UAK90" s="75"/>
      <c r="UAL90" s="75"/>
      <c r="UAM90" s="75"/>
      <c r="UAN90" s="75"/>
      <c r="UAO90" s="75"/>
      <c r="UAP90" s="75"/>
      <c r="UAQ90" s="75"/>
      <c r="UAR90" s="75"/>
      <c r="UAS90" s="75"/>
      <c r="UAT90" s="75"/>
      <c r="UAU90" s="75"/>
      <c r="UAV90" s="75"/>
      <c r="UAW90" s="75"/>
      <c r="UAX90" s="75"/>
      <c r="UAY90" s="75"/>
      <c r="UAZ90" s="75"/>
      <c r="UBA90" s="75"/>
      <c r="UBB90" s="75"/>
      <c r="UBC90" s="75"/>
      <c r="UBD90" s="75"/>
      <c r="UBE90" s="75"/>
      <c r="UBF90" s="75"/>
      <c r="UBG90" s="75"/>
      <c r="UBH90" s="75"/>
      <c r="UBI90" s="75"/>
      <c r="UBJ90" s="75"/>
      <c r="UBK90" s="75"/>
      <c r="UBL90" s="75"/>
      <c r="UBM90" s="75"/>
      <c r="UBN90" s="75"/>
      <c r="UBO90" s="75"/>
      <c r="UBP90" s="75"/>
      <c r="UBQ90" s="75"/>
      <c r="UBR90" s="75"/>
      <c r="UBS90" s="75"/>
      <c r="UBT90" s="75"/>
      <c r="UBU90" s="75"/>
      <c r="UBV90" s="75"/>
      <c r="UBW90" s="75"/>
      <c r="UBX90" s="75"/>
      <c r="UBY90" s="75"/>
      <c r="UBZ90" s="75"/>
      <c r="UCA90" s="75"/>
      <c r="UCB90" s="75"/>
      <c r="UCC90" s="75"/>
      <c r="UCD90" s="75"/>
      <c r="UCE90" s="75"/>
      <c r="UCF90" s="75"/>
      <c r="UCG90" s="75"/>
      <c r="UCH90" s="75"/>
      <c r="UCI90" s="75"/>
      <c r="UCJ90" s="75"/>
      <c r="UCK90" s="75"/>
      <c r="UCL90" s="75"/>
      <c r="UCM90" s="75"/>
      <c r="UCN90" s="75"/>
      <c r="UCO90" s="75"/>
      <c r="UCP90" s="75"/>
      <c r="UCQ90" s="75"/>
      <c r="UCR90" s="75"/>
      <c r="UCS90" s="75"/>
      <c r="UCT90" s="75"/>
      <c r="UCU90" s="75"/>
      <c r="UCV90" s="75"/>
      <c r="UCW90" s="75"/>
      <c r="UCX90" s="75"/>
      <c r="UCY90" s="75"/>
      <c r="UCZ90" s="75"/>
      <c r="UDA90" s="75"/>
      <c r="UDB90" s="75"/>
      <c r="UDC90" s="75"/>
      <c r="UDD90" s="75"/>
      <c r="UDE90" s="75"/>
      <c r="UDF90" s="75"/>
      <c r="UDG90" s="75"/>
      <c r="UDH90" s="75"/>
      <c r="UDI90" s="75"/>
      <c r="UDJ90" s="75"/>
      <c r="UDK90" s="75"/>
      <c r="UDL90" s="75"/>
      <c r="UDM90" s="75"/>
      <c r="UDN90" s="75"/>
      <c r="UDO90" s="75"/>
      <c r="UDP90" s="75"/>
      <c r="UDQ90" s="75"/>
      <c r="UDR90" s="75"/>
      <c r="UDS90" s="75"/>
      <c r="UDT90" s="75"/>
      <c r="UDU90" s="75"/>
      <c r="UDV90" s="75"/>
      <c r="UDW90" s="75"/>
      <c r="UDX90" s="75"/>
      <c r="UDY90" s="75"/>
      <c r="UDZ90" s="75"/>
      <c r="UEA90" s="75"/>
      <c r="UEB90" s="75"/>
      <c r="UEC90" s="75"/>
      <c r="UED90" s="75"/>
      <c r="UEE90" s="75"/>
      <c r="UEF90" s="75"/>
      <c r="UEG90" s="75"/>
      <c r="UEH90" s="75"/>
      <c r="UEI90" s="75"/>
      <c r="UEJ90" s="75"/>
      <c r="UEK90" s="75"/>
      <c r="UEL90" s="75"/>
      <c r="UEM90" s="75"/>
      <c r="UEN90" s="75"/>
      <c r="UEO90" s="75"/>
      <c r="UEP90" s="75"/>
      <c r="UEQ90" s="75"/>
      <c r="UER90" s="75"/>
      <c r="UES90" s="75"/>
      <c r="UET90" s="75"/>
      <c r="UEU90" s="75"/>
      <c r="UEV90" s="75"/>
      <c r="UEW90" s="75"/>
      <c r="UEX90" s="75"/>
      <c r="UEY90" s="75"/>
      <c r="UEZ90" s="75"/>
      <c r="UFA90" s="75"/>
      <c r="UFB90" s="75"/>
      <c r="UFC90" s="75"/>
      <c r="UFD90" s="75"/>
      <c r="UFE90" s="75"/>
      <c r="UFF90" s="75"/>
      <c r="UFG90" s="75"/>
      <c r="UFH90" s="75"/>
      <c r="UFI90" s="75"/>
      <c r="UFJ90" s="75"/>
      <c r="UFK90" s="75"/>
      <c r="UFL90" s="75"/>
      <c r="UFM90" s="75"/>
      <c r="UFN90" s="75"/>
      <c r="UFO90" s="75"/>
      <c r="UFP90" s="75"/>
      <c r="UFQ90" s="75"/>
      <c r="UFR90" s="75"/>
      <c r="UFS90" s="75"/>
      <c r="UFT90" s="75"/>
      <c r="UFU90" s="75"/>
      <c r="UFV90" s="75"/>
      <c r="UFW90" s="75"/>
      <c r="UFX90" s="75"/>
      <c r="UFY90" s="75"/>
      <c r="UFZ90" s="75"/>
      <c r="UGA90" s="75"/>
      <c r="UGB90" s="75"/>
      <c r="UGC90" s="75"/>
      <c r="UGD90" s="75"/>
      <c r="UGE90" s="75"/>
      <c r="UGF90" s="75"/>
      <c r="UGG90" s="75"/>
      <c r="UGH90" s="75"/>
      <c r="UGI90" s="75"/>
      <c r="UGJ90" s="75"/>
      <c r="UGK90" s="75"/>
      <c r="UGL90" s="75"/>
      <c r="UGM90" s="75"/>
      <c r="UGN90" s="75"/>
      <c r="UGO90" s="75"/>
      <c r="UGP90" s="75"/>
      <c r="UGQ90" s="75"/>
      <c r="UGR90" s="75"/>
      <c r="UGS90" s="75"/>
      <c r="UGT90" s="75"/>
      <c r="UGU90" s="75"/>
      <c r="UGV90" s="75"/>
      <c r="UGW90" s="75"/>
      <c r="UGX90" s="75"/>
      <c r="UGY90" s="75"/>
      <c r="UGZ90" s="75"/>
      <c r="UHA90" s="75"/>
      <c r="UHB90" s="75"/>
      <c r="UHC90" s="75"/>
      <c r="UHD90" s="75"/>
      <c r="UHE90" s="75"/>
      <c r="UHF90" s="75"/>
      <c r="UHG90" s="75"/>
      <c r="UHH90" s="75"/>
      <c r="UHI90" s="75"/>
      <c r="UHJ90" s="75"/>
      <c r="UHK90" s="75"/>
      <c r="UHL90" s="75"/>
      <c r="UHM90" s="75"/>
      <c r="UHN90" s="75"/>
      <c r="UHO90" s="75"/>
      <c r="UHP90" s="75"/>
      <c r="UHQ90" s="75"/>
      <c r="UHR90" s="75"/>
      <c r="UHS90" s="75"/>
      <c r="UHT90" s="75"/>
      <c r="UHU90" s="75"/>
      <c r="UHV90" s="75"/>
      <c r="UHW90" s="75"/>
      <c r="UHX90" s="75"/>
      <c r="UHY90" s="75"/>
      <c r="UHZ90" s="75"/>
      <c r="UIA90" s="75"/>
      <c r="UIB90" s="75"/>
      <c r="UIC90" s="75"/>
      <c r="UID90" s="75"/>
      <c r="UIE90" s="75"/>
      <c r="UIF90" s="75"/>
      <c r="UIG90" s="75"/>
      <c r="UIH90" s="75"/>
      <c r="UII90" s="75"/>
      <c r="UIJ90" s="75"/>
      <c r="UIK90" s="75"/>
      <c r="UIL90" s="75"/>
      <c r="UIM90" s="75"/>
      <c r="UIN90" s="75"/>
      <c r="UIO90" s="75"/>
      <c r="UIP90" s="75"/>
      <c r="UIQ90" s="75"/>
      <c r="UIR90" s="75"/>
      <c r="UIS90" s="75"/>
      <c r="UIT90" s="75"/>
      <c r="UIU90" s="75"/>
      <c r="UIV90" s="75"/>
      <c r="UIW90" s="75"/>
      <c r="UIX90" s="75"/>
      <c r="UIY90" s="75"/>
      <c r="UIZ90" s="75"/>
      <c r="UJA90" s="75"/>
      <c r="UJB90" s="75"/>
      <c r="UJC90" s="75"/>
      <c r="UJD90" s="75"/>
      <c r="UJE90" s="75"/>
      <c r="UJF90" s="75"/>
      <c r="UJG90" s="75"/>
      <c r="UJH90" s="75"/>
      <c r="UJI90" s="75"/>
      <c r="UJJ90" s="75"/>
      <c r="UJK90" s="75"/>
      <c r="UJL90" s="75"/>
      <c r="UJM90" s="75"/>
      <c r="UJN90" s="75"/>
      <c r="UJO90" s="75"/>
      <c r="UJP90" s="75"/>
      <c r="UJQ90" s="75"/>
      <c r="UJR90" s="75"/>
      <c r="UJS90" s="75"/>
      <c r="UJT90" s="75"/>
      <c r="UJU90" s="75"/>
      <c r="UJV90" s="75"/>
      <c r="UJW90" s="75"/>
      <c r="UJX90" s="75"/>
      <c r="UJY90" s="75"/>
      <c r="UJZ90" s="75"/>
      <c r="UKA90" s="75"/>
      <c r="UKB90" s="75"/>
      <c r="UKC90" s="75"/>
      <c r="UKD90" s="75"/>
      <c r="UKE90" s="75"/>
      <c r="UKF90" s="75"/>
      <c r="UKG90" s="75"/>
      <c r="UKH90" s="75"/>
      <c r="UKI90" s="75"/>
      <c r="UKJ90" s="75"/>
      <c r="UKK90" s="75"/>
      <c r="UKL90" s="75"/>
      <c r="UKM90" s="75"/>
      <c r="UKN90" s="75"/>
      <c r="UKO90" s="75"/>
      <c r="UKP90" s="75"/>
      <c r="UKQ90" s="75"/>
      <c r="UKR90" s="75"/>
      <c r="UKS90" s="75"/>
      <c r="UKT90" s="75"/>
      <c r="UKU90" s="75"/>
      <c r="UKV90" s="75"/>
      <c r="UKW90" s="75"/>
      <c r="UKX90" s="75"/>
      <c r="UKY90" s="75"/>
      <c r="UKZ90" s="75"/>
      <c r="ULA90" s="75"/>
      <c r="ULB90" s="75"/>
      <c r="ULC90" s="75"/>
      <c r="ULD90" s="75"/>
      <c r="ULE90" s="75"/>
      <c r="ULF90" s="75"/>
      <c r="ULG90" s="75"/>
      <c r="ULH90" s="75"/>
      <c r="ULI90" s="75"/>
      <c r="ULJ90" s="75"/>
      <c r="ULK90" s="75"/>
      <c r="ULL90" s="75"/>
      <c r="ULM90" s="75"/>
      <c r="ULN90" s="75"/>
      <c r="ULO90" s="75"/>
      <c r="ULP90" s="75"/>
      <c r="ULQ90" s="75"/>
      <c r="ULR90" s="75"/>
      <c r="ULS90" s="75"/>
      <c r="ULT90" s="75"/>
      <c r="ULU90" s="75"/>
      <c r="ULV90" s="75"/>
      <c r="ULW90" s="75"/>
      <c r="ULX90" s="75"/>
      <c r="ULY90" s="75"/>
      <c r="ULZ90" s="75"/>
      <c r="UMA90" s="75"/>
      <c r="UMB90" s="75"/>
      <c r="UMC90" s="75"/>
      <c r="UMD90" s="75"/>
      <c r="UME90" s="75"/>
      <c r="UMF90" s="75"/>
      <c r="UMG90" s="75"/>
      <c r="UMH90" s="75"/>
      <c r="UMI90" s="75"/>
      <c r="UMJ90" s="75"/>
      <c r="UMK90" s="75"/>
      <c r="UML90" s="75"/>
      <c r="UMM90" s="75"/>
      <c r="UMN90" s="75"/>
      <c r="UMO90" s="75"/>
      <c r="UMP90" s="75"/>
      <c r="UMQ90" s="75"/>
      <c r="UMR90" s="75"/>
      <c r="UMS90" s="75"/>
      <c r="UMT90" s="75"/>
      <c r="UMU90" s="75"/>
      <c r="UMV90" s="75"/>
      <c r="UMW90" s="75"/>
      <c r="UMX90" s="75"/>
      <c r="UMY90" s="75"/>
      <c r="UMZ90" s="75"/>
      <c r="UNA90" s="75"/>
      <c r="UNB90" s="75"/>
      <c r="UNC90" s="75"/>
      <c r="UND90" s="75"/>
      <c r="UNE90" s="75"/>
      <c r="UNF90" s="75"/>
      <c r="UNG90" s="75"/>
      <c r="UNH90" s="75"/>
      <c r="UNI90" s="75"/>
      <c r="UNJ90" s="75"/>
      <c r="UNK90" s="75"/>
      <c r="UNL90" s="75"/>
      <c r="UNM90" s="75"/>
      <c r="UNN90" s="75"/>
      <c r="UNO90" s="75"/>
      <c r="UNP90" s="75"/>
      <c r="UNQ90" s="75"/>
      <c r="UNR90" s="75"/>
      <c r="UNS90" s="75"/>
      <c r="UNT90" s="75"/>
      <c r="UNU90" s="75"/>
      <c r="UNV90" s="75"/>
      <c r="UNW90" s="75"/>
      <c r="UNX90" s="75"/>
      <c r="UNY90" s="75"/>
      <c r="UNZ90" s="75"/>
      <c r="UOA90" s="75"/>
      <c r="UOB90" s="75"/>
      <c r="UOC90" s="75"/>
      <c r="UOD90" s="75"/>
      <c r="UOE90" s="75"/>
      <c r="UOF90" s="75"/>
      <c r="UOG90" s="75"/>
      <c r="UOH90" s="75"/>
      <c r="UOI90" s="75"/>
      <c r="UOJ90" s="75"/>
      <c r="UOK90" s="75"/>
      <c r="UOL90" s="75"/>
      <c r="UOM90" s="75"/>
      <c r="UON90" s="75"/>
      <c r="UOO90" s="75"/>
      <c r="UOP90" s="75"/>
      <c r="UOQ90" s="75"/>
      <c r="UOR90" s="75"/>
      <c r="UOS90" s="75"/>
      <c r="UOT90" s="75"/>
      <c r="UOU90" s="75"/>
      <c r="UOV90" s="75"/>
      <c r="UOW90" s="75"/>
      <c r="UOX90" s="75"/>
      <c r="UOY90" s="75"/>
      <c r="UOZ90" s="75"/>
      <c r="UPA90" s="75"/>
      <c r="UPB90" s="75"/>
      <c r="UPC90" s="75"/>
      <c r="UPD90" s="75"/>
      <c r="UPE90" s="75"/>
      <c r="UPF90" s="75"/>
      <c r="UPG90" s="75"/>
      <c r="UPH90" s="75"/>
      <c r="UPI90" s="75"/>
      <c r="UPJ90" s="75"/>
      <c r="UPK90" s="75"/>
      <c r="UPL90" s="75"/>
      <c r="UPM90" s="75"/>
      <c r="UPN90" s="75"/>
      <c r="UPO90" s="75"/>
      <c r="UPP90" s="75"/>
      <c r="UPQ90" s="75"/>
      <c r="UPR90" s="75"/>
      <c r="UPS90" s="75"/>
      <c r="UPT90" s="75"/>
      <c r="UPU90" s="75"/>
      <c r="UPV90" s="75"/>
      <c r="UPW90" s="75"/>
      <c r="UPX90" s="75"/>
      <c r="UPY90" s="75"/>
      <c r="UPZ90" s="75"/>
      <c r="UQA90" s="75"/>
      <c r="UQB90" s="75"/>
      <c r="UQC90" s="75"/>
      <c r="UQD90" s="75"/>
      <c r="UQE90" s="75"/>
      <c r="UQF90" s="75"/>
      <c r="UQG90" s="75"/>
      <c r="UQH90" s="75"/>
      <c r="UQI90" s="75"/>
      <c r="UQJ90" s="75"/>
      <c r="UQK90" s="75"/>
      <c r="UQL90" s="75"/>
      <c r="UQM90" s="75"/>
      <c r="UQN90" s="75"/>
      <c r="UQO90" s="75"/>
      <c r="UQP90" s="75"/>
      <c r="UQQ90" s="75"/>
      <c r="UQR90" s="75"/>
      <c r="UQS90" s="75"/>
      <c r="UQT90" s="75"/>
      <c r="UQU90" s="75"/>
      <c r="UQV90" s="75"/>
      <c r="UQW90" s="75"/>
      <c r="UQX90" s="75"/>
      <c r="UQY90" s="75"/>
      <c r="UQZ90" s="75"/>
      <c r="URA90" s="75"/>
      <c r="URB90" s="75"/>
      <c r="URC90" s="75"/>
      <c r="URD90" s="75"/>
      <c r="URE90" s="75"/>
      <c r="URF90" s="75"/>
      <c r="URG90" s="75"/>
      <c r="URH90" s="75"/>
      <c r="URI90" s="75"/>
      <c r="URJ90" s="75"/>
      <c r="URK90" s="75"/>
      <c r="URL90" s="75"/>
      <c r="URM90" s="75"/>
      <c r="URN90" s="75"/>
      <c r="URO90" s="75"/>
      <c r="URP90" s="75"/>
      <c r="URQ90" s="75"/>
      <c r="URR90" s="75"/>
      <c r="URS90" s="75"/>
      <c r="URT90" s="75"/>
      <c r="URU90" s="75"/>
      <c r="URV90" s="75"/>
      <c r="URW90" s="75"/>
      <c r="URX90" s="75"/>
      <c r="URY90" s="75"/>
      <c r="URZ90" s="75"/>
      <c r="USA90" s="75"/>
      <c r="USB90" s="75"/>
      <c r="USC90" s="75"/>
      <c r="USD90" s="75"/>
      <c r="USE90" s="75"/>
      <c r="USF90" s="75"/>
      <c r="USG90" s="75"/>
      <c r="USH90" s="75"/>
      <c r="USI90" s="75"/>
      <c r="USJ90" s="75"/>
      <c r="USK90" s="75"/>
      <c r="USL90" s="75"/>
      <c r="USM90" s="75"/>
      <c r="USN90" s="75"/>
      <c r="USO90" s="75"/>
      <c r="USP90" s="75"/>
      <c r="USQ90" s="75"/>
      <c r="USR90" s="75"/>
      <c r="USS90" s="75"/>
      <c r="UST90" s="75"/>
      <c r="USU90" s="75"/>
      <c r="USV90" s="75"/>
      <c r="USW90" s="75"/>
      <c r="USX90" s="75"/>
      <c r="USY90" s="75"/>
      <c r="USZ90" s="75"/>
      <c r="UTA90" s="75"/>
      <c r="UTB90" s="75"/>
      <c r="UTC90" s="75"/>
      <c r="UTD90" s="75"/>
      <c r="UTE90" s="75"/>
      <c r="UTF90" s="75"/>
      <c r="UTG90" s="75"/>
      <c r="UTH90" s="75"/>
      <c r="UTI90" s="75"/>
      <c r="UTJ90" s="75"/>
      <c r="UTK90" s="75"/>
      <c r="UTL90" s="75"/>
      <c r="UTM90" s="75"/>
      <c r="UTN90" s="75"/>
      <c r="UTO90" s="75"/>
      <c r="UTP90" s="75"/>
      <c r="UTQ90" s="75"/>
      <c r="UTR90" s="75"/>
      <c r="UTS90" s="75"/>
      <c r="UTT90" s="75"/>
      <c r="UTU90" s="75"/>
      <c r="UTV90" s="75"/>
      <c r="UTW90" s="75"/>
      <c r="UTX90" s="75"/>
      <c r="UTY90" s="75"/>
      <c r="UTZ90" s="75"/>
      <c r="UUA90" s="75"/>
      <c r="UUB90" s="75"/>
      <c r="UUC90" s="75"/>
      <c r="UUD90" s="75"/>
      <c r="UUE90" s="75"/>
      <c r="UUF90" s="75"/>
      <c r="UUG90" s="75"/>
      <c r="UUH90" s="75"/>
      <c r="UUI90" s="75"/>
      <c r="UUJ90" s="75"/>
      <c r="UUK90" s="75"/>
      <c r="UUL90" s="75"/>
      <c r="UUM90" s="75"/>
      <c r="UUN90" s="75"/>
      <c r="UUO90" s="75"/>
      <c r="UUP90" s="75"/>
      <c r="UUQ90" s="75"/>
      <c r="UUR90" s="75"/>
      <c r="UUS90" s="75"/>
      <c r="UUT90" s="75"/>
      <c r="UUU90" s="75"/>
      <c r="UUV90" s="75"/>
      <c r="UUW90" s="75"/>
      <c r="UUX90" s="75"/>
      <c r="UUY90" s="75"/>
      <c r="UUZ90" s="75"/>
      <c r="UVA90" s="75"/>
      <c r="UVB90" s="75"/>
      <c r="UVC90" s="75"/>
      <c r="UVD90" s="75"/>
      <c r="UVE90" s="75"/>
      <c r="UVF90" s="75"/>
      <c r="UVG90" s="75"/>
      <c r="UVH90" s="75"/>
      <c r="UVI90" s="75"/>
      <c r="UVJ90" s="75"/>
      <c r="UVK90" s="75"/>
      <c r="UVL90" s="75"/>
      <c r="UVM90" s="75"/>
      <c r="UVN90" s="75"/>
      <c r="UVO90" s="75"/>
      <c r="UVP90" s="75"/>
      <c r="UVQ90" s="75"/>
      <c r="UVR90" s="75"/>
      <c r="UVS90" s="75"/>
      <c r="UVT90" s="75"/>
      <c r="UVU90" s="75"/>
      <c r="UVV90" s="75"/>
      <c r="UVW90" s="75"/>
      <c r="UVX90" s="75"/>
      <c r="UVY90" s="75"/>
      <c r="UVZ90" s="75"/>
      <c r="UWA90" s="75"/>
      <c r="UWB90" s="75"/>
      <c r="UWC90" s="75"/>
      <c r="UWD90" s="75"/>
      <c r="UWE90" s="75"/>
      <c r="UWF90" s="75"/>
      <c r="UWG90" s="75"/>
      <c r="UWH90" s="75"/>
      <c r="UWI90" s="75"/>
      <c r="UWJ90" s="75"/>
      <c r="UWK90" s="75"/>
      <c r="UWL90" s="75"/>
      <c r="UWM90" s="75"/>
      <c r="UWN90" s="75"/>
      <c r="UWO90" s="75"/>
      <c r="UWP90" s="75"/>
      <c r="UWQ90" s="75"/>
      <c r="UWR90" s="75"/>
      <c r="UWS90" s="75"/>
      <c r="UWT90" s="75"/>
      <c r="UWU90" s="75"/>
      <c r="UWV90" s="75"/>
      <c r="UWW90" s="75"/>
      <c r="UWX90" s="75"/>
      <c r="UWY90" s="75"/>
      <c r="UWZ90" s="75"/>
      <c r="UXA90" s="75"/>
      <c r="UXB90" s="75"/>
      <c r="UXC90" s="75"/>
      <c r="UXD90" s="75"/>
      <c r="UXE90" s="75"/>
      <c r="UXF90" s="75"/>
      <c r="UXG90" s="75"/>
      <c r="UXH90" s="75"/>
      <c r="UXI90" s="75"/>
      <c r="UXJ90" s="75"/>
      <c r="UXK90" s="75"/>
      <c r="UXL90" s="75"/>
      <c r="UXM90" s="75"/>
      <c r="UXN90" s="75"/>
      <c r="UXO90" s="75"/>
      <c r="UXP90" s="75"/>
      <c r="UXQ90" s="75"/>
      <c r="UXR90" s="75"/>
      <c r="UXS90" s="75"/>
      <c r="UXT90" s="75"/>
      <c r="UXU90" s="75"/>
      <c r="UXV90" s="75"/>
      <c r="UXW90" s="75"/>
      <c r="UXX90" s="75"/>
      <c r="UXY90" s="75"/>
      <c r="UXZ90" s="75"/>
      <c r="UYA90" s="75"/>
      <c r="UYB90" s="75"/>
      <c r="UYC90" s="75"/>
      <c r="UYD90" s="75"/>
      <c r="UYE90" s="75"/>
      <c r="UYF90" s="75"/>
      <c r="UYG90" s="75"/>
      <c r="UYH90" s="75"/>
      <c r="UYI90" s="75"/>
      <c r="UYJ90" s="75"/>
      <c r="UYK90" s="75"/>
      <c r="UYL90" s="75"/>
      <c r="UYM90" s="75"/>
      <c r="UYN90" s="75"/>
      <c r="UYO90" s="75"/>
      <c r="UYP90" s="75"/>
      <c r="UYQ90" s="75"/>
      <c r="UYR90" s="75"/>
      <c r="UYS90" s="75"/>
      <c r="UYT90" s="75"/>
      <c r="UYU90" s="75"/>
      <c r="UYV90" s="75"/>
      <c r="UYW90" s="75"/>
      <c r="UYX90" s="75"/>
      <c r="UYY90" s="75"/>
      <c r="UYZ90" s="75"/>
      <c r="UZA90" s="75"/>
      <c r="UZB90" s="75"/>
      <c r="UZC90" s="75"/>
      <c r="UZD90" s="75"/>
      <c r="UZE90" s="75"/>
      <c r="UZF90" s="75"/>
      <c r="UZG90" s="75"/>
      <c r="UZH90" s="75"/>
      <c r="UZI90" s="75"/>
      <c r="UZJ90" s="75"/>
      <c r="UZK90" s="75"/>
      <c r="UZL90" s="75"/>
      <c r="UZM90" s="75"/>
      <c r="UZN90" s="75"/>
      <c r="UZO90" s="75"/>
      <c r="UZP90" s="75"/>
      <c r="UZQ90" s="75"/>
      <c r="UZR90" s="75"/>
      <c r="UZS90" s="75"/>
      <c r="UZT90" s="75"/>
      <c r="UZU90" s="75"/>
      <c r="UZV90" s="75"/>
      <c r="UZW90" s="75"/>
      <c r="UZX90" s="75"/>
      <c r="UZY90" s="75"/>
      <c r="UZZ90" s="75"/>
      <c r="VAA90" s="75"/>
      <c r="VAB90" s="75"/>
      <c r="VAC90" s="75"/>
      <c r="VAD90" s="75"/>
      <c r="VAE90" s="75"/>
      <c r="VAF90" s="75"/>
      <c r="VAG90" s="75"/>
      <c r="VAH90" s="75"/>
      <c r="VAI90" s="75"/>
      <c r="VAJ90" s="75"/>
      <c r="VAK90" s="75"/>
      <c r="VAL90" s="75"/>
      <c r="VAM90" s="75"/>
      <c r="VAN90" s="75"/>
      <c r="VAO90" s="75"/>
      <c r="VAP90" s="75"/>
      <c r="VAQ90" s="75"/>
      <c r="VAR90" s="75"/>
      <c r="VAS90" s="75"/>
      <c r="VAT90" s="75"/>
      <c r="VAU90" s="75"/>
      <c r="VAV90" s="75"/>
      <c r="VAW90" s="75"/>
      <c r="VAX90" s="75"/>
      <c r="VAY90" s="75"/>
      <c r="VAZ90" s="75"/>
      <c r="VBA90" s="75"/>
      <c r="VBB90" s="75"/>
      <c r="VBC90" s="75"/>
      <c r="VBD90" s="75"/>
      <c r="VBE90" s="75"/>
      <c r="VBF90" s="75"/>
      <c r="VBG90" s="75"/>
      <c r="VBH90" s="75"/>
      <c r="VBI90" s="75"/>
      <c r="VBJ90" s="75"/>
      <c r="VBK90" s="75"/>
      <c r="VBL90" s="75"/>
      <c r="VBM90" s="75"/>
      <c r="VBN90" s="75"/>
      <c r="VBO90" s="75"/>
      <c r="VBP90" s="75"/>
      <c r="VBQ90" s="75"/>
      <c r="VBR90" s="75"/>
      <c r="VBS90" s="75"/>
      <c r="VBT90" s="75"/>
      <c r="VBU90" s="75"/>
      <c r="VBV90" s="75"/>
      <c r="VBW90" s="75"/>
      <c r="VBX90" s="75"/>
      <c r="VBY90" s="75"/>
      <c r="VBZ90" s="75"/>
      <c r="VCA90" s="75"/>
      <c r="VCB90" s="75"/>
      <c r="VCC90" s="75"/>
      <c r="VCD90" s="75"/>
      <c r="VCE90" s="75"/>
      <c r="VCF90" s="75"/>
      <c r="VCG90" s="75"/>
      <c r="VCH90" s="75"/>
      <c r="VCI90" s="75"/>
      <c r="VCJ90" s="75"/>
      <c r="VCK90" s="75"/>
      <c r="VCL90" s="75"/>
      <c r="VCM90" s="75"/>
      <c r="VCN90" s="75"/>
      <c r="VCO90" s="75"/>
      <c r="VCP90" s="75"/>
      <c r="VCQ90" s="75"/>
      <c r="VCR90" s="75"/>
      <c r="VCS90" s="75"/>
      <c r="VCT90" s="75"/>
      <c r="VCU90" s="75"/>
      <c r="VCV90" s="75"/>
      <c r="VCW90" s="75"/>
      <c r="VCX90" s="75"/>
      <c r="VCY90" s="75"/>
      <c r="VCZ90" s="75"/>
      <c r="VDA90" s="75"/>
      <c r="VDB90" s="75"/>
      <c r="VDC90" s="75"/>
      <c r="VDD90" s="75"/>
      <c r="VDE90" s="75"/>
      <c r="VDF90" s="75"/>
      <c r="VDG90" s="75"/>
      <c r="VDH90" s="75"/>
      <c r="VDI90" s="75"/>
      <c r="VDJ90" s="75"/>
      <c r="VDK90" s="75"/>
      <c r="VDL90" s="75"/>
      <c r="VDM90" s="75"/>
      <c r="VDN90" s="75"/>
      <c r="VDO90" s="75"/>
      <c r="VDP90" s="75"/>
      <c r="VDQ90" s="75"/>
      <c r="VDR90" s="75"/>
      <c r="VDS90" s="75"/>
      <c r="VDT90" s="75"/>
      <c r="VDU90" s="75"/>
      <c r="VDV90" s="75"/>
      <c r="VDW90" s="75"/>
      <c r="VDX90" s="75"/>
      <c r="VDY90" s="75"/>
      <c r="VDZ90" s="75"/>
      <c r="VEA90" s="75"/>
      <c r="VEB90" s="75"/>
      <c r="VEC90" s="75"/>
      <c r="VED90" s="75"/>
      <c r="VEE90" s="75"/>
      <c r="VEF90" s="75"/>
      <c r="VEG90" s="75"/>
      <c r="VEH90" s="75"/>
      <c r="VEI90" s="75"/>
      <c r="VEJ90" s="75"/>
      <c r="VEK90" s="75"/>
      <c r="VEL90" s="75"/>
      <c r="VEM90" s="75"/>
      <c r="VEN90" s="75"/>
      <c r="VEO90" s="75"/>
      <c r="VEP90" s="75"/>
      <c r="VEQ90" s="75"/>
      <c r="VER90" s="75"/>
      <c r="VES90" s="75"/>
      <c r="VET90" s="75"/>
      <c r="VEU90" s="75"/>
      <c r="VEV90" s="75"/>
      <c r="VEW90" s="75"/>
      <c r="VEX90" s="75"/>
      <c r="VEY90" s="75"/>
      <c r="VEZ90" s="75"/>
      <c r="VFA90" s="75"/>
      <c r="VFB90" s="75"/>
      <c r="VFC90" s="75"/>
      <c r="VFD90" s="75"/>
      <c r="VFE90" s="75"/>
      <c r="VFF90" s="75"/>
      <c r="VFG90" s="75"/>
      <c r="VFH90" s="75"/>
      <c r="VFI90" s="75"/>
      <c r="VFJ90" s="75"/>
      <c r="VFK90" s="75"/>
      <c r="VFL90" s="75"/>
      <c r="VFM90" s="75"/>
      <c r="VFN90" s="75"/>
      <c r="VFO90" s="75"/>
      <c r="VFP90" s="75"/>
      <c r="VFQ90" s="75"/>
      <c r="VFR90" s="75"/>
      <c r="VFS90" s="75"/>
      <c r="VFT90" s="75"/>
      <c r="VFU90" s="75"/>
      <c r="VFV90" s="75"/>
      <c r="VFW90" s="75"/>
      <c r="VFX90" s="75"/>
      <c r="VFY90" s="75"/>
      <c r="VFZ90" s="75"/>
      <c r="VGA90" s="75"/>
      <c r="VGB90" s="75"/>
      <c r="VGC90" s="75"/>
      <c r="VGD90" s="75"/>
      <c r="VGE90" s="75"/>
      <c r="VGF90" s="75"/>
      <c r="VGG90" s="75"/>
      <c r="VGH90" s="75"/>
      <c r="VGI90" s="75"/>
      <c r="VGJ90" s="75"/>
      <c r="VGK90" s="75"/>
      <c r="VGL90" s="75"/>
      <c r="VGM90" s="75"/>
      <c r="VGN90" s="75"/>
      <c r="VGO90" s="75"/>
      <c r="VGP90" s="75"/>
      <c r="VGQ90" s="75"/>
      <c r="VGR90" s="75"/>
      <c r="VGS90" s="75"/>
      <c r="VGT90" s="75"/>
      <c r="VGU90" s="75"/>
      <c r="VGV90" s="75"/>
      <c r="VGW90" s="75"/>
      <c r="VGX90" s="75"/>
      <c r="VGY90" s="75"/>
      <c r="VGZ90" s="75"/>
      <c r="VHA90" s="75"/>
      <c r="VHB90" s="75"/>
      <c r="VHC90" s="75"/>
      <c r="VHD90" s="75"/>
      <c r="VHE90" s="75"/>
      <c r="VHF90" s="75"/>
      <c r="VHG90" s="75"/>
      <c r="VHH90" s="75"/>
      <c r="VHI90" s="75"/>
      <c r="VHJ90" s="75"/>
      <c r="VHK90" s="75"/>
      <c r="VHL90" s="75"/>
      <c r="VHM90" s="75"/>
      <c r="VHN90" s="75"/>
      <c r="VHO90" s="75"/>
      <c r="VHP90" s="75"/>
      <c r="VHQ90" s="75"/>
      <c r="VHR90" s="75"/>
      <c r="VHS90" s="75"/>
      <c r="VHT90" s="75"/>
      <c r="VHU90" s="75"/>
      <c r="VHV90" s="75"/>
      <c r="VHW90" s="75"/>
      <c r="VHX90" s="75"/>
      <c r="VHY90" s="75"/>
      <c r="VHZ90" s="75"/>
      <c r="VIA90" s="75"/>
      <c r="VIB90" s="75"/>
      <c r="VIC90" s="75"/>
      <c r="VID90" s="75"/>
      <c r="VIE90" s="75"/>
      <c r="VIF90" s="75"/>
      <c r="VIG90" s="75"/>
      <c r="VIH90" s="75"/>
      <c r="VII90" s="75"/>
      <c r="VIJ90" s="75"/>
      <c r="VIK90" s="75"/>
      <c r="VIL90" s="75"/>
      <c r="VIM90" s="75"/>
      <c r="VIN90" s="75"/>
      <c r="VIO90" s="75"/>
      <c r="VIP90" s="75"/>
      <c r="VIQ90" s="75"/>
      <c r="VIR90" s="75"/>
      <c r="VIS90" s="75"/>
      <c r="VIT90" s="75"/>
      <c r="VIU90" s="75"/>
      <c r="VIV90" s="75"/>
      <c r="VIW90" s="75"/>
      <c r="VIX90" s="75"/>
      <c r="VIY90" s="75"/>
      <c r="VIZ90" s="75"/>
      <c r="VJA90" s="75"/>
      <c r="VJB90" s="75"/>
      <c r="VJC90" s="75"/>
      <c r="VJD90" s="75"/>
      <c r="VJE90" s="75"/>
      <c r="VJF90" s="75"/>
      <c r="VJG90" s="75"/>
      <c r="VJH90" s="75"/>
      <c r="VJI90" s="75"/>
      <c r="VJJ90" s="75"/>
      <c r="VJK90" s="75"/>
      <c r="VJL90" s="75"/>
      <c r="VJM90" s="75"/>
      <c r="VJN90" s="75"/>
      <c r="VJO90" s="75"/>
      <c r="VJP90" s="75"/>
      <c r="VJQ90" s="75"/>
      <c r="VJR90" s="75"/>
      <c r="VJS90" s="75"/>
      <c r="VJT90" s="75"/>
      <c r="VJU90" s="75"/>
      <c r="VJV90" s="75"/>
      <c r="VJW90" s="75"/>
      <c r="VJX90" s="75"/>
      <c r="VJY90" s="75"/>
      <c r="VJZ90" s="75"/>
      <c r="VKA90" s="75"/>
      <c r="VKB90" s="75"/>
      <c r="VKC90" s="75"/>
      <c r="VKD90" s="75"/>
      <c r="VKE90" s="75"/>
      <c r="VKF90" s="75"/>
      <c r="VKG90" s="75"/>
      <c r="VKH90" s="75"/>
      <c r="VKI90" s="75"/>
      <c r="VKJ90" s="75"/>
      <c r="VKK90" s="75"/>
      <c r="VKL90" s="75"/>
      <c r="VKM90" s="75"/>
      <c r="VKN90" s="75"/>
      <c r="VKO90" s="75"/>
      <c r="VKP90" s="75"/>
      <c r="VKQ90" s="75"/>
      <c r="VKR90" s="75"/>
      <c r="VKS90" s="75"/>
      <c r="VKT90" s="75"/>
      <c r="VKU90" s="75"/>
      <c r="VKV90" s="75"/>
      <c r="VKW90" s="75"/>
      <c r="VKX90" s="75"/>
      <c r="VKY90" s="75"/>
      <c r="VKZ90" s="75"/>
      <c r="VLA90" s="75"/>
      <c r="VLB90" s="75"/>
      <c r="VLC90" s="75"/>
      <c r="VLD90" s="75"/>
      <c r="VLE90" s="75"/>
      <c r="VLF90" s="75"/>
      <c r="VLG90" s="75"/>
      <c r="VLH90" s="75"/>
      <c r="VLI90" s="75"/>
      <c r="VLJ90" s="75"/>
      <c r="VLK90" s="75"/>
      <c r="VLL90" s="75"/>
      <c r="VLM90" s="75"/>
      <c r="VLN90" s="75"/>
      <c r="VLO90" s="75"/>
      <c r="VLP90" s="75"/>
      <c r="VLQ90" s="75"/>
      <c r="VLR90" s="75"/>
      <c r="VLS90" s="75"/>
      <c r="VLT90" s="75"/>
      <c r="VLU90" s="75"/>
      <c r="VLV90" s="75"/>
      <c r="VLW90" s="75"/>
      <c r="VLX90" s="75"/>
      <c r="VLY90" s="75"/>
      <c r="VLZ90" s="75"/>
      <c r="VMA90" s="75"/>
      <c r="VMB90" s="75"/>
      <c r="VMC90" s="75"/>
      <c r="VMD90" s="75"/>
      <c r="VME90" s="75"/>
      <c r="VMF90" s="75"/>
      <c r="VMG90" s="75"/>
      <c r="VMH90" s="75"/>
      <c r="VMI90" s="75"/>
      <c r="VMJ90" s="75"/>
      <c r="VMK90" s="75"/>
      <c r="VML90" s="75"/>
      <c r="VMM90" s="75"/>
      <c r="VMN90" s="75"/>
      <c r="VMO90" s="75"/>
      <c r="VMP90" s="75"/>
      <c r="VMQ90" s="75"/>
      <c r="VMR90" s="75"/>
      <c r="VMS90" s="75"/>
      <c r="VMT90" s="75"/>
      <c r="VMU90" s="75"/>
      <c r="VMV90" s="75"/>
      <c r="VMW90" s="75"/>
      <c r="VMX90" s="75"/>
      <c r="VMY90" s="75"/>
      <c r="VMZ90" s="75"/>
      <c r="VNA90" s="75"/>
      <c r="VNB90" s="75"/>
      <c r="VNC90" s="75"/>
      <c r="VND90" s="75"/>
      <c r="VNE90" s="75"/>
      <c r="VNF90" s="75"/>
      <c r="VNG90" s="75"/>
      <c r="VNH90" s="75"/>
      <c r="VNI90" s="75"/>
      <c r="VNJ90" s="75"/>
      <c r="VNK90" s="75"/>
      <c r="VNL90" s="75"/>
      <c r="VNM90" s="75"/>
      <c r="VNN90" s="75"/>
      <c r="VNO90" s="75"/>
      <c r="VNP90" s="75"/>
      <c r="VNQ90" s="75"/>
      <c r="VNR90" s="75"/>
      <c r="VNS90" s="75"/>
      <c r="VNT90" s="75"/>
      <c r="VNU90" s="75"/>
      <c r="VNV90" s="75"/>
      <c r="VNW90" s="75"/>
      <c r="VNX90" s="75"/>
      <c r="VNY90" s="75"/>
      <c r="VNZ90" s="75"/>
      <c r="VOA90" s="75"/>
      <c r="VOB90" s="75"/>
      <c r="VOC90" s="75"/>
      <c r="VOD90" s="75"/>
      <c r="VOE90" s="75"/>
      <c r="VOF90" s="75"/>
      <c r="VOG90" s="75"/>
      <c r="VOH90" s="75"/>
      <c r="VOI90" s="75"/>
      <c r="VOJ90" s="75"/>
      <c r="VOK90" s="75"/>
      <c r="VOL90" s="75"/>
      <c r="VOM90" s="75"/>
      <c r="VON90" s="75"/>
      <c r="VOO90" s="75"/>
      <c r="VOP90" s="75"/>
      <c r="VOQ90" s="75"/>
      <c r="VOR90" s="75"/>
      <c r="VOS90" s="75"/>
      <c r="VOT90" s="75"/>
      <c r="VOU90" s="75"/>
      <c r="VOV90" s="75"/>
      <c r="VOW90" s="75"/>
      <c r="VOX90" s="75"/>
      <c r="VOY90" s="75"/>
      <c r="VOZ90" s="75"/>
      <c r="VPA90" s="75"/>
      <c r="VPB90" s="75"/>
      <c r="VPC90" s="75"/>
      <c r="VPD90" s="75"/>
      <c r="VPE90" s="75"/>
      <c r="VPF90" s="75"/>
      <c r="VPG90" s="75"/>
      <c r="VPH90" s="75"/>
      <c r="VPI90" s="75"/>
      <c r="VPJ90" s="75"/>
      <c r="VPK90" s="75"/>
      <c r="VPL90" s="75"/>
      <c r="VPM90" s="75"/>
      <c r="VPN90" s="75"/>
      <c r="VPO90" s="75"/>
      <c r="VPP90" s="75"/>
      <c r="VPQ90" s="75"/>
      <c r="VPR90" s="75"/>
      <c r="VPS90" s="75"/>
      <c r="VPT90" s="75"/>
      <c r="VPU90" s="75"/>
      <c r="VPV90" s="75"/>
      <c r="VPW90" s="75"/>
      <c r="VPX90" s="75"/>
      <c r="VPY90" s="75"/>
      <c r="VPZ90" s="75"/>
      <c r="VQA90" s="75"/>
      <c r="VQB90" s="75"/>
      <c r="VQC90" s="75"/>
      <c r="VQD90" s="75"/>
      <c r="VQE90" s="75"/>
      <c r="VQF90" s="75"/>
      <c r="VQG90" s="75"/>
      <c r="VQH90" s="75"/>
      <c r="VQI90" s="75"/>
      <c r="VQJ90" s="75"/>
      <c r="VQK90" s="75"/>
      <c r="VQL90" s="75"/>
      <c r="VQM90" s="75"/>
      <c r="VQN90" s="75"/>
      <c r="VQO90" s="75"/>
      <c r="VQP90" s="75"/>
      <c r="VQQ90" s="75"/>
      <c r="VQR90" s="75"/>
      <c r="VQS90" s="75"/>
      <c r="VQT90" s="75"/>
      <c r="VQU90" s="75"/>
      <c r="VQV90" s="75"/>
      <c r="VQW90" s="75"/>
      <c r="VQX90" s="75"/>
      <c r="VQY90" s="75"/>
      <c r="VQZ90" s="75"/>
      <c r="VRA90" s="75"/>
      <c r="VRB90" s="75"/>
      <c r="VRC90" s="75"/>
      <c r="VRD90" s="75"/>
      <c r="VRE90" s="75"/>
      <c r="VRF90" s="75"/>
      <c r="VRG90" s="75"/>
      <c r="VRH90" s="75"/>
      <c r="VRI90" s="75"/>
      <c r="VRJ90" s="75"/>
      <c r="VRK90" s="75"/>
      <c r="VRL90" s="75"/>
      <c r="VRM90" s="75"/>
      <c r="VRN90" s="75"/>
      <c r="VRO90" s="75"/>
      <c r="VRP90" s="75"/>
      <c r="VRQ90" s="75"/>
      <c r="VRR90" s="75"/>
      <c r="VRS90" s="75"/>
      <c r="VRT90" s="75"/>
      <c r="VRU90" s="75"/>
      <c r="VRV90" s="75"/>
      <c r="VRW90" s="75"/>
      <c r="VRX90" s="75"/>
      <c r="VRY90" s="75"/>
      <c r="VRZ90" s="75"/>
      <c r="VSA90" s="75"/>
      <c r="VSB90" s="75"/>
      <c r="VSC90" s="75"/>
      <c r="VSD90" s="75"/>
      <c r="VSE90" s="75"/>
      <c r="VSF90" s="75"/>
      <c r="VSG90" s="75"/>
      <c r="VSH90" s="75"/>
      <c r="VSI90" s="75"/>
      <c r="VSJ90" s="75"/>
      <c r="VSK90" s="75"/>
      <c r="VSL90" s="75"/>
      <c r="VSM90" s="75"/>
      <c r="VSN90" s="75"/>
      <c r="VSO90" s="75"/>
      <c r="VSP90" s="75"/>
      <c r="VSQ90" s="75"/>
      <c r="VSR90" s="75"/>
      <c r="VSS90" s="75"/>
      <c r="VST90" s="75"/>
      <c r="VSU90" s="75"/>
      <c r="VSV90" s="75"/>
      <c r="VSW90" s="75"/>
      <c r="VSX90" s="75"/>
      <c r="VSY90" s="75"/>
      <c r="VSZ90" s="75"/>
      <c r="VTA90" s="75"/>
      <c r="VTB90" s="75"/>
      <c r="VTC90" s="75"/>
      <c r="VTD90" s="75"/>
      <c r="VTE90" s="75"/>
      <c r="VTF90" s="75"/>
      <c r="VTG90" s="75"/>
      <c r="VTH90" s="75"/>
      <c r="VTI90" s="75"/>
      <c r="VTJ90" s="75"/>
      <c r="VTK90" s="75"/>
      <c r="VTL90" s="75"/>
      <c r="VTM90" s="75"/>
      <c r="VTN90" s="75"/>
      <c r="VTO90" s="75"/>
      <c r="VTP90" s="75"/>
      <c r="VTQ90" s="75"/>
      <c r="VTR90" s="75"/>
      <c r="VTS90" s="75"/>
      <c r="VTT90" s="75"/>
      <c r="VTU90" s="75"/>
      <c r="VTV90" s="75"/>
      <c r="VTW90" s="75"/>
      <c r="VTX90" s="75"/>
      <c r="VTY90" s="75"/>
      <c r="VTZ90" s="75"/>
      <c r="VUA90" s="75"/>
      <c r="VUB90" s="75"/>
      <c r="VUC90" s="75"/>
      <c r="VUD90" s="75"/>
      <c r="VUE90" s="75"/>
      <c r="VUF90" s="75"/>
      <c r="VUG90" s="75"/>
      <c r="VUH90" s="75"/>
      <c r="VUI90" s="75"/>
      <c r="VUJ90" s="75"/>
      <c r="VUK90" s="75"/>
      <c r="VUL90" s="75"/>
      <c r="VUM90" s="75"/>
      <c r="VUN90" s="75"/>
      <c r="VUO90" s="75"/>
      <c r="VUP90" s="75"/>
      <c r="VUQ90" s="75"/>
      <c r="VUR90" s="75"/>
      <c r="VUS90" s="75"/>
      <c r="VUT90" s="75"/>
      <c r="VUU90" s="75"/>
      <c r="VUV90" s="75"/>
      <c r="VUW90" s="75"/>
      <c r="VUX90" s="75"/>
      <c r="VUY90" s="75"/>
      <c r="VUZ90" s="75"/>
      <c r="VVA90" s="75"/>
      <c r="VVB90" s="75"/>
      <c r="VVC90" s="75"/>
      <c r="VVD90" s="75"/>
      <c r="VVE90" s="75"/>
      <c r="VVF90" s="75"/>
      <c r="VVG90" s="75"/>
      <c r="VVH90" s="75"/>
      <c r="VVI90" s="75"/>
      <c r="VVJ90" s="75"/>
      <c r="VVK90" s="75"/>
      <c r="VVL90" s="75"/>
      <c r="VVM90" s="75"/>
      <c r="VVN90" s="75"/>
      <c r="VVO90" s="75"/>
      <c r="VVP90" s="75"/>
      <c r="VVQ90" s="75"/>
      <c r="VVR90" s="75"/>
      <c r="VVS90" s="75"/>
      <c r="VVT90" s="75"/>
      <c r="VVU90" s="75"/>
      <c r="VVV90" s="75"/>
      <c r="VVW90" s="75"/>
      <c r="VVX90" s="75"/>
      <c r="VVY90" s="75"/>
      <c r="VVZ90" s="75"/>
      <c r="VWA90" s="75"/>
      <c r="VWB90" s="75"/>
      <c r="VWC90" s="75"/>
      <c r="VWD90" s="75"/>
      <c r="VWE90" s="75"/>
      <c r="VWF90" s="75"/>
      <c r="VWG90" s="75"/>
      <c r="VWH90" s="75"/>
      <c r="VWI90" s="75"/>
      <c r="VWJ90" s="75"/>
      <c r="VWK90" s="75"/>
      <c r="VWL90" s="75"/>
      <c r="VWM90" s="75"/>
      <c r="VWN90" s="75"/>
      <c r="VWO90" s="75"/>
      <c r="VWP90" s="75"/>
      <c r="VWQ90" s="75"/>
      <c r="VWR90" s="75"/>
      <c r="VWS90" s="75"/>
      <c r="VWT90" s="75"/>
      <c r="VWU90" s="75"/>
      <c r="VWV90" s="75"/>
      <c r="VWW90" s="75"/>
      <c r="VWX90" s="75"/>
      <c r="VWY90" s="75"/>
      <c r="VWZ90" s="75"/>
      <c r="VXA90" s="75"/>
      <c r="VXB90" s="75"/>
      <c r="VXC90" s="75"/>
      <c r="VXD90" s="75"/>
      <c r="VXE90" s="75"/>
      <c r="VXF90" s="75"/>
      <c r="VXG90" s="75"/>
      <c r="VXH90" s="75"/>
      <c r="VXI90" s="75"/>
      <c r="VXJ90" s="75"/>
      <c r="VXK90" s="75"/>
      <c r="VXL90" s="75"/>
      <c r="VXM90" s="75"/>
      <c r="VXN90" s="75"/>
      <c r="VXO90" s="75"/>
      <c r="VXP90" s="75"/>
      <c r="VXQ90" s="75"/>
      <c r="VXR90" s="75"/>
      <c r="VXS90" s="75"/>
      <c r="VXT90" s="75"/>
      <c r="VXU90" s="75"/>
      <c r="VXV90" s="75"/>
      <c r="VXW90" s="75"/>
      <c r="VXX90" s="75"/>
      <c r="VXY90" s="75"/>
      <c r="VXZ90" s="75"/>
      <c r="VYA90" s="75"/>
      <c r="VYB90" s="75"/>
      <c r="VYC90" s="75"/>
      <c r="VYD90" s="75"/>
      <c r="VYE90" s="75"/>
      <c r="VYF90" s="75"/>
      <c r="VYG90" s="75"/>
      <c r="VYH90" s="75"/>
      <c r="VYI90" s="75"/>
      <c r="VYJ90" s="75"/>
      <c r="VYK90" s="75"/>
      <c r="VYL90" s="75"/>
      <c r="VYM90" s="75"/>
      <c r="VYN90" s="75"/>
      <c r="VYO90" s="75"/>
      <c r="VYP90" s="75"/>
      <c r="VYQ90" s="75"/>
      <c r="VYR90" s="75"/>
      <c r="VYS90" s="75"/>
      <c r="VYT90" s="75"/>
      <c r="VYU90" s="75"/>
      <c r="VYV90" s="75"/>
      <c r="VYW90" s="75"/>
      <c r="VYX90" s="75"/>
      <c r="VYY90" s="75"/>
      <c r="VYZ90" s="75"/>
      <c r="VZA90" s="75"/>
      <c r="VZB90" s="75"/>
      <c r="VZC90" s="75"/>
      <c r="VZD90" s="75"/>
      <c r="VZE90" s="75"/>
      <c r="VZF90" s="75"/>
      <c r="VZG90" s="75"/>
      <c r="VZH90" s="75"/>
      <c r="VZI90" s="75"/>
      <c r="VZJ90" s="75"/>
      <c r="VZK90" s="75"/>
      <c r="VZL90" s="75"/>
      <c r="VZM90" s="75"/>
      <c r="VZN90" s="75"/>
      <c r="VZO90" s="75"/>
      <c r="VZP90" s="75"/>
      <c r="VZQ90" s="75"/>
      <c r="VZR90" s="75"/>
      <c r="VZS90" s="75"/>
      <c r="VZT90" s="75"/>
      <c r="VZU90" s="75"/>
      <c r="VZV90" s="75"/>
      <c r="VZW90" s="75"/>
      <c r="VZX90" s="75"/>
      <c r="VZY90" s="75"/>
      <c r="VZZ90" s="75"/>
      <c r="WAA90" s="75"/>
      <c r="WAB90" s="75"/>
      <c r="WAC90" s="75"/>
      <c r="WAD90" s="75"/>
      <c r="WAE90" s="75"/>
      <c r="WAF90" s="75"/>
      <c r="WAG90" s="75"/>
      <c r="WAH90" s="75"/>
      <c r="WAI90" s="75"/>
      <c r="WAJ90" s="75"/>
      <c r="WAK90" s="75"/>
      <c r="WAL90" s="75"/>
      <c r="WAM90" s="75"/>
      <c r="WAN90" s="75"/>
      <c r="WAO90" s="75"/>
      <c r="WAP90" s="75"/>
      <c r="WAQ90" s="75"/>
      <c r="WAR90" s="75"/>
      <c r="WAS90" s="75"/>
      <c r="WAT90" s="75"/>
      <c r="WAU90" s="75"/>
      <c r="WAV90" s="75"/>
      <c r="WAW90" s="75"/>
      <c r="WAX90" s="75"/>
      <c r="WAY90" s="75"/>
      <c r="WAZ90" s="75"/>
      <c r="WBA90" s="75"/>
      <c r="WBB90" s="75"/>
      <c r="WBC90" s="75"/>
      <c r="WBD90" s="75"/>
      <c r="WBE90" s="75"/>
      <c r="WBF90" s="75"/>
      <c r="WBG90" s="75"/>
      <c r="WBH90" s="75"/>
      <c r="WBI90" s="75"/>
      <c r="WBJ90" s="75"/>
      <c r="WBK90" s="75"/>
      <c r="WBL90" s="75"/>
      <c r="WBM90" s="75"/>
      <c r="WBN90" s="75"/>
      <c r="WBO90" s="75"/>
      <c r="WBP90" s="75"/>
      <c r="WBQ90" s="75"/>
      <c r="WBR90" s="75"/>
      <c r="WBS90" s="75"/>
      <c r="WBT90" s="75"/>
      <c r="WBU90" s="75"/>
      <c r="WBV90" s="75"/>
      <c r="WBW90" s="75"/>
      <c r="WBX90" s="75"/>
      <c r="WBY90" s="75"/>
      <c r="WBZ90" s="75"/>
      <c r="WCA90" s="75"/>
      <c r="WCB90" s="75"/>
      <c r="WCC90" s="75"/>
      <c r="WCD90" s="75"/>
      <c r="WCE90" s="75"/>
      <c r="WCF90" s="75"/>
      <c r="WCG90" s="75"/>
      <c r="WCH90" s="75"/>
      <c r="WCI90" s="75"/>
      <c r="WCJ90" s="75"/>
      <c r="WCK90" s="75"/>
      <c r="WCL90" s="75"/>
      <c r="WCM90" s="75"/>
      <c r="WCN90" s="75"/>
      <c r="WCO90" s="75"/>
      <c r="WCP90" s="75"/>
      <c r="WCQ90" s="75"/>
      <c r="WCR90" s="75"/>
      <c r="WCS90" s="75"/>
      <c r="WCT90" s="75"/>
      <c r="WCU90" s="75"/>
      <c r="WCV90" s="75"/>
      <c r="WCW90" s="75"/>
      <c r="WCX90" s="75"/>
      <c r="WCY90" s="75"/>
      <c r="WCZ90" s="75"/>
      <c r="WDA90" s="75"/>
      <c r="WDB90" s="75"/>
      <c r="WDC90" s="75"/>
      <c r="WDD90" s="75"/>
      <c r="WDE90" s="75"/>
      <c r="WDF90" s="75"/>
      <c r="WDG90" s="75"/>
      <c r="WDH90" s="75"/>
      <c r="WDI90" s="75"/>
      <c r="WDJ90" s="75"/>
      <c r="WDK90" s="75"/>
      <c r="WDL90" s="75"/>
      <c r="WDM90" s="75"/>
      <c r="WDN90" s="75"/>
      <c r="WDO90" s="75"/>
      <c r="WDP90" s="75"/>
      <c r="WDQ90" s="75"/>
      <c r="WDR90" s="75"/>
      <c r="WDS90" s="75"/>
      <c r="WDT90" s="75"/>
      <c r="WDU90" s="75"/>
      <c r="WDV90" s="75"/>
      <c r="WDW90" s="75"/>
      <c r="WDX90" s="75"/>
      <c r="WDY90" s="75"/>
      <c r="WDZ90" s="75"/>
      <c r="WEA90" s="75"/>
      <c r="WEB90" s="75"/>
      <c r="WEC90" s="75"/>
      <c r="WED90" s="75"/>
      <c r="WEE90" s="75"/>
      <c r="WEF90" s="75"/>
      <c r="WEG90" s="75"/>
      <c r="WEH90" s="75"/>
      <c r="WEI90" s="75"/>
      <c r="WEJ90" s="75"/>
      <c r="WEK90" s="75"/>
      <c r="WEL90" s="75"/>
      <c r="WEM90" s="75"/>
      <c r="WEN90" s="75"/>
      <c r="WEO90" s="75"/>
      <c r="WEP90" s="75"/>
      <c r="WEQ90" s="75"/>
      <c r="WER90" s="75"/>
      <c r="WES90" s="75"/>
      <c r="WET90" s="75"/>
      <c r="WEU90" s="75"/>
      <c r="WEV90" s="75"/>
      <c r="WEW90" s="75"/>
      <c r="WEX90" s="75"/>
      <c r="WEY90" s="75"/>
      <c r="WEZ90" s="75"/>
      <c r="WFA90" s="75"/>
      <c r="WFB90" s="75"/>
      <c r="WFC90" s="75"/>
      <c r="WFD90" s="75"/>
      <c r="WFE90" s="75"/>
      <c r="WFF90" s="75"/>
      <c r="WFG90" s="75"/>
      <c r="WFH90" s="75"/>
      <c r="WFI90" s="75"/>
      <c r="WFJ90" s="75"/>
      <c r="WFK90" s="75"/>
      <c r="WFL90" s="75"/>
      <c r="WFM90" s="75"/>
      <c r="WFN90" s="75"/>
      <c r="WFO90" s="75"/>
      <c r="WFP90" s="75"/>
      <c r="WFQ90" s="75"/>
      <c r="WFR90" s="75"/>
      <c r="WFS90" s="75"/>
      <c r="WFT90" s="75"/>
      <c r="WFU90" s="75"/>
      <c r="WFV90" s="75"/>
      <c r="WFW90" s="75"/>
      <c r="WFX90" s="75"/>
      <c r="WFY90" s="75"/>
      <c r="WFZ90" s="75"/>
      <c r="WGA90" s="75"/>
      <c r="WGB90" s="75"/>
      <c r="WGC90" s="75"/>
      <c r="WGD90" s="75"/>
      <c r="WGE90" s="75"/>
      <c r="WGF90" s="75"/>
      <c r="WGG90" s="75"/>
      <c r="WGH90" s="75"/>
      <c r="WGI90" s="75"/>
      <c r="WGJ90" s="75"/>
      <c r="WGK90" s="75"/>
      <c r="WGL90" s="75"/>
      <c r="WGM90" s="75"/>
      <c r="WGN90" s="75"/>
      <c r="WGO90" s="75"/>
      <c r="WGP90" s="75"/>
      <c r="WGQ90" s="75"/>
      <c r="WGR90" s="75"/>
      <c r="WGS90" s="75"/>
      <c r="WGT90" s="75"/>
      <c r="WGU90" s="75"/>
      <c r="WGV90" s="75"/>
      <c r="WGW90" s="75"/>
      <c r="WGX90" s="75"/>
      <c r="WGY90" s="75"/>
      <c r="WGZ90" s="75"/>
      <c r="WHA90" s="75"/>
      <c r="WHB90" s="75"/>
      <c r="WHC90" s="75"/>
      <c r="WHD90" s="75"/>
      <c r="WHE90" s="75"/>
      <c r="WHF90" s="75"/>
      <c r="WHG90" s="75"/>
      <c r="WHH90" s="75"/>
      <c r="WHI90" s="75"/>
      <c r="WHJ90" s="75"/>
      <c r="WHK90" s="75"/>
      <c r="WHL90" s="75"/>
      <c r="WHM90" s="75"/>
      <c r="WHN90" s="75"/>
      <c r="WHO90" s="75"/>
      <c r="WHP90" s="75"/>
      <c r="WHQ90" s="75"/>
      <c r="WHR90" s="75"/>
      <c r="WHS90" s="75"/>
      <c r="WHT90" s="75"/>
      <c r="WHU90" s="75"/>
      <c r="WHV90" s="75"/>
      <c r="WHW90" s="75"/>
      <c r="WHX90" s="75"/>
      <c r="WHY90" s="75"/>
      <c r="WHZ90" s="75"/>
      <c r="WIA90" s="75"/>
      <c r="WIB90" s="75"/>
      <c r="WIC90" s="75"/>
      <c r="WID90" s="75"/>
      <c r="WIE90" s="75"/>
      <c r="WIF90" s="75"/>
      <c r="WIG90" s="75"/>
      <c r="WIH90" s="75"/>
      <c r="WII90" s="75"/>
      <c r="WIJ90" s="75"/>
      <c r="WIK90" s="75"/>
      <c r="WIL90" s="75"/>
      <c r="WIM90" s="75"/>
      <c r="WIN90" s="75"/>
      <c r="WIO90" s="75"/>
      <c r="WIP90" s="75"/>
      <c r="WIQ90" s="75"/>
      <c r="WIR90" s="75"/>
      <c r="WIS90" s="75"/>
      <c r="WIT90" s="75"/>
      <c r="WIU90" s="75"/>
      <c r="WIV90" s="75"/>
      <c r="WIW90" s="75"/>
      <c r="WIX90" s="75"/>
      <c r="WIY90" s="75"/>
      <c r="WIZ90" s="75"/>
      <c r="WJA90" s="75"/>
      <c r="WJB90" s="75"/>
      <c r="WJC90" s="75"/>
      <c r="WJD90" s="75"/>
      <c r="WJE90" s="75"/>
      <c r="WJF90" s="75"/>
      <c r="WJG90" s="75"/>
      <c r="WJH90" s="75"/>
      <c r="WJI90" s="75"/>
      <c r="WJJ90" s="75"/>
      <c r="WJK90" s="75"/>
      <c r="WJL90" s="75"/>
      <c r="WJM90" s="75"/>
      <c r="WJN90" s="75"/>
      <c r="WJO90" s="75"/>
      <c r="WJP90" s="75"/>
      <c r="WJQ90" s="75"/>
      <c r="WJR90" s="75"/>
      <c r="WJS90" s="75"/>
      <c r="WJT90" s="75"/>
      <c r="WJU90" s="75"/>
      <c r="WJV90" s="75"/>
      <c r="WJW90" s="75"/>
      <c r="WJX90" s="75"/>
      <c r="WJY90" s="75"/>
      <c r="WJZ90" s="75"/>
      <c r="WKA90" s="75"/>
      <c r="WKB90" s="75"/>
      <c r="WKC90" s="75"/>
      <c r="WKD90" s="75"/>
      <c r="WKE90" s="75"/>
      <c r="WKF90" s="75"/>
      <c r="WKG90" s="75"/>
      <c r="WKH90" s="75"/>
      <c r="WKI90" s="75"/>
      <c r="WKJ90" s="75"/>
      <c r="WKK90" s="75"/>
      <c r="WKL90" s="75"/>
      <c r="WKM90" s="75"/>
      <c r="WKN90" s="75"/>
      <c r="WKO90" s="75"/>
      <c r="WKP90" s="75"/>
      <c r="WKQ90" s="75"/>
      <c r="WKR90" s="75"/>
      <c r="WKS90" s="75"/>
      <c r="WKT90" s="75"/>
      <c r="WKU90" s="75"/>
      <c r="WKV90" s="75"/>
      <c r="WKW90" s="75"/>
      <c r="WKX90" s="75"/>
      <c r="WKY90" s="75"/>
      <c r="WKZ90" s="75"/>
      <c r="WLA90" s="75"/>
      <c r="WLB90" s="75"/>
      <c r="WLC90" s="75"/>
      <c r="WLD90" s="75"/>
      <c r="WLE90" s="75"/>
      <c r="WLF90" s="75"/>
      <c r="WLG90" s="75"/>
      <c r="WLH90" s="75"/>
      <c r="WLI90" s="75"/>
      <c r="WLJ90" s="75"/>
      <c r="WLK90" s="75"/>
      <c r="WLL90" s="75"/>
      <c r="WLM90" s="75"/>
      <c r="WLN90" s="75"/>
      <c r="WLO90" s="75"/>
      <c r="WLP90" s="75"/>
      <c r="WLQ90" s="75"/>
      <c r="WLR90" s="75"/>
      <c r="WLS90" s="75"/>
      <c r="WLT90" s="75"/>
      <c r="WLU90" s="75"/>
      <c r="WLV90" s="75"/>
      <c r="WLW90" s="75"/>
      <c r="WLX90" s="75"/>
      <c r="WLY90" s="75"/>
      <c r="WLZ90" s="75"/>
      <c r="WMA90" s="75"/>
      <c r="WMB90" s="75"/>
      <c r="WMC90" s="75"/>
      <c r="WMD90" s="75"/>
      <c r="WME90" s="75"/>
      <c r="WMF90" s="75"/>
      <c r="WMG90" s="75"/>
      <c r="WMH90" s="75"/>
      <c r="WMI90" s="75"/>
      <c r="WMJ90" s="75"/>
      <c r="WMK90" s="75"/>
      <c r="WML90" s="75"/>
      <c r="WMM90" s="75"/>
      <c r="WMN90" s="75"/>
      <c r="WMO90" s="75"/>
      <c r="WMP90" s="75"/>
      <c r="WMQ90" s="75"/>
      <c r="WMR90" s="75"/>
      <c r="WMS90" s="75"/>
      <c r="WMT90" s="75"/>
      <c r="WMU90" s="75"/>
      <c r="WMV90" s="75"/>
      <c r="WMW90" s="75"/>
      <c r="WMX90" s="75"/>
      <c r="WMY90" s="75"/>
      <c r="WMZ90" s="75"/>
      <c r="WNA90" s="75"/>
      <c r="WNB90" s="75"/>
      <c r="WNC90" s="75"/>
      <c r="WND90" s="75"/>
      <c r="WNE90" s="75"/>
      <c r="WNF90" s="75"/>
      <c r="WNG90" s="75"/>
      <c r="WNH90" s="75"/>
      <c r="WNI90" s="75"/>
      <c r="WNJ90" s="75"/>
      <c r="WNK90" s="75"/>
      <c r="WNL90" s="75"/>
      <c r="WNM90" s="75"/>
      <c r="WNN90" s="75"/>
      <c r="WNO90" s="75"/>
      <c r="WNP90" s="75"/>
      <c r="WNQ90" s="75"/>
      <c r="WNR90" s="75"/>
      <c r="WNS90" s="75"/>
      <c r="WNT90" s="75"/>
      <c r="WNU90" s="75"/>
      <c r="WNV90" s="75"/>
      <c r="WNW90" s="75"/>
      <c r="WNX90" s="75"/>
      <c r="WNY90" s="75"/>
      <c r="WNZ90" s="75"/>
      <c r="WOA90" s="75"/>
      <c r="WOB90" s="75"/>
      <c r="WOC90" s="75"/>
      <c r="WOD90" s="75"/>
      <c r="WOE90" s="75"/>
      <c r="WOF90" s="75"/>
      <c r="WOG90" s="75"/>
      <c r="WOH90" s="75"/>
      <c r="WOI90" s="75"/>
      <c r="WOJ90" s="75"/>
      <c r="WOK90" s="75"/>
      <c r="WOL90" s="75"/>
      <c r="WOM90" s="75"/>
      <c r="WON90" s="75"/>
      <c r="WOO90" s="75"/>
      <c r="WOP90" s="75"/>
      <c r="WOQ90" s="75"/>
      <c r="WOR90" s="75"/>
      <c r="WOS90" s="75"/>
      <c r="WOT90" s="75"/>
      <c r="WOU90" s="75"/>
      <c r="WOV90" s="75"/>
      <c r="WOW90" s="75"/>
      <c r="WOX90" s="75"/>
      <c r="WOY90" s="75"/>
      <c r="WOZ90" s="75"/>
      <c r="WPA90" s="75"/>
      <c r="WPB90" s="75"/>
      <c r="WPC90" s="75"/>
      <c r="WPD90" s="75"/>
      <c r="WPE90" s="75"/>
      <c r="WPF90" s="75"/>
      <c r="WPG90" s="75"/>
      <c r="WPH90" s="75"/>
      <c r="WPI90" s="75"/>
      <c r="WPJ90" s="75"/>
      <c r="WPK90" s="75"/>
      <c r="WPL90" s="75"/>
      <c r="WPM90" s="75"/>
      <c r="WPN90" s="75"/>
      <c r="WPO90" s="75"/>
      <c r="WPP90" s="75"/>
      <c r="WPQ90" s="75"/>
      <c r="WPR90" s="75"/>
      <c r="WPS90" s="75"/>
      <c r="WPT90" s="75"/>
      <c r="WPU90" s="75"/>
      <c r="WPV90" s="75"/>
      <c r="WPW90" s="75"/>
      <c r="WPX90" s="75"/>
      <c r="WPY90" s="75"/>
      <c r="WPZ90" s="75"/>
      <c r="WQA90" s="75"/>
      <c r="WQB90" s="75"/>
      <c r="WQC90" s="75"/>
      <c r="WQD90" s="75"/>
      <c r="WQE90" s="75"/>
      <c r="WQF90" s="75"/>
      <c r="WQG90" s="75"/>
      <c r="WQH90" s="75"/>
      <c r="WQI90" s="75"/>
      <c r="WQJ90" s="75"/>
      <c r="WQK90" s="75"/>
      <c r="WQL90" s="75"/>
      <c r="WQM90" s="75"/>
      <c r="WQN90" s="75"/>
      <c r="WQO90" s="75"/>
      <c r="WQP90" s="75"/>
      <c r="WQQ90" s="75"/>
      <c r="WQR90" s="75"/>
      <c r="WQS90" s="75"/>
      <c r="WQT90" s="75"/>
      <c r="WQU90" s="75"/>
      <c r="WQV90" s="75"/>
      <c r="WQW90" s="75"/>
      <c r="WQX90" s="75"/>
      <c r="WQY90" s="75"/>
      <c r="WQZ90" s="75"/>
      <c r="WRA90" s="75"/>
      <c r="WRB90" s="75"/>
      <c r="WRC90" s="75"/>
      <c r="WRD90" s="75"/>
      <c r="WRE90" s="75"/>
      <c r="WRF90" s="75"/>
      <c r="WRG90" s="75"/>
      <c r="WRH90" s="75"/>
      <c r="WRI90" s="75"/>
      <c r="WRJ90" s="75"/>
      <c r="WRK90" s="75"/>
      <c r="WRL90" s="75"/>
      <c r="WRM90" s="75"/>
      <c r="WRN90" s="75"/>
      <c r="WRO90" s="75"/>
      <c r="WRP90" s="75"/>
      <c r="WRQ90" s="75"/>
      <c r="WRR90" s="75"/>
      <c r="WRS90" s="75"/>
      <c r="WRT90" s="75"/>
      <c r="WRU90" s="75"/>
      <c r="WRV90" s="75"/>
      <c r="WRW90" s="75"/>
      <c r="WRX90" s="75"/>
      <c r="WRY90" s="75"/>
      <c r="WRZ90" s="75"/>
      <c r="WSA90" s="75"/>
      <c r="WSB90" s="75"/>
      <c r="WSC90" s="75"/>
      <c r="WSD90" s="75"/>
      <c r="WSE90" s="75"/>
      <c r="WSF90" s="75"/>
      <c r="WSG90" s="75"/>
      <c r="WSH90" s="75"/>
      <c r="WSI90" s="75"/>
      <c r="WSJ90" s="75"/>
      <c r="WSK90" s="75"/>
      <c r="WSL90" s="75"/>
      <c r="WSM90" s="75"/>
      <c r="WSN90" s="75"/>
      <c r="WSO90" s="75"/>
      <c r="WSP90" s="75"/>
      <c r="WSQ90" s="75"/>
      <c r="WSR90" s="75"/>
      <c r="WSS90" s="75"/>
      <c r="WST90" s="75"/>
      <c r="WSU90" s="75"/>
      <c r="WSV90" s="75"/>
      <c r="WSW90" s="75"/>
      <c r="WSX90" s="75"/>
      <c r="WSY90" s="75"/>
      <c r="WSZ90" s="75"/>
      <c r="WTA90" s="75"/>
      <c r="WTB90" s="75"/>
      <c r="WTC90" s="75"/>
      <c r="WTD90" s="75"/>
      <c r="WTE90" s="75"/>
      <c r="WTF90" s="75"/>
      <c r="WTG90" s="75"/>
      <c r="WTH90" s="75"/>
      <c r="WTI90" s="75"/>
      <c r="WTJ90" s="75"/>
      <c r="WTK90" s="75"/>
      <c r="WTL90" s="75"/>
      <c r="WTM90" s="75"/>
      <c r="WTN90" s="75"/>
      <c r="WTO90" s="75"/>
      <c r="WTP90" s="75"/>
      <c r="WTQ90" s="75"/>
      <c r="WTR90" s="75"/>
      <c r="WTS90" s="75"/>
      <c r="WTT90" s="75"/>
      <c r="WTU90" s="75"/>
      <c r="WTV90" s="75"/>
      <c r="WTW90" s="75"/>
      <c r="WTX90" s="75"/>
      <c r="WTY90" s="75"/>
      <c r="WTZ90" s="75"/>
      <c r="WUA90" s="75"/>
      <c r="WUB90" s="75"/>
      <c r="WUC90" s="75"/>
      <c r="WUD90" s="75"/>
      <c r="WUE90" s="75"/>
      <c r="WUF90" s="75"/>
      <c r="WUG90" s="75"/>
      <c r="WUH90" s="75"/>
      <c r="WUI90" s="75"/>
      <c r="WUJ90" s="75"/>
      <c r="WUK90" s="75"/>
      <c r="WUL90" s="75"/>
      <c r="WUM90" s="75"/>
      <c r="WUN90" s="75"/>
      <c r="WUO90" s="75"/>
      <c r="WUP90" s="75"/>
      <c r="WUQ90" s="75"/>
      <c r="WUR90" s="75"/>
      <c r="WUS90" s="75"/>
      <c r="WUT90" s="75"/>
      <c r="WUU90" s="75"/>
      <c r="WUV90" s="75"/>
      <c r="WUW90" s="75"/>
      <c r="WUX90" s="75"/>
      <c r="WUY90" s="75"/>
      <c r="WUZ90" s="75"/>
      <c r="WVA90" s="75"/>
      <c r="WVB90" s="75"/>
      <c r="WVC90" s="75"/>
      <c r="WVD90" s="75"/>
      <c r="WVE90" s="75"/>
      <c r="WVF90" s="75"/>
      <c r="WVG90" s="75"/>
      <c r="WVH90" s="75"/>
      <c r="WVI90" s="75"/>
      <c r="WVJ90" s="75"/>
      <c r="WVK90" s="75"/>
      <c r="WVL90" s="75"/>
      <c r="WVM90" s="75"/>
      <c r="WVN90" s="75"/>
      <c r="WVO90" s="75"/>
      <c r="WVP90" s="75"/>
      <c r="WVQ90" s="75"/>
      <c r="WVR90" s="75"/>
      <c r="WVS90" s="75"/>
      <c r="WVT90" s="75"/>
      <c r="WVU90" s="75"/>
      <c r="WVV90" s="75"/>
      <c r="WVW90" s="75"/>
      <c r="WVX90" s="75"/>
      <c r="WVY90" s="75"/>
      <c r="WVZ90" s="75"/>
      <c r="WWA90" s="75"/>
      <c r="WWB90" s="75"/>
      <c r="WWC90" s="75"/>
      <c r="WWD90" s="75"/>
      <c r="WWE90" s="75"/>
      <c r="WWF90" s="75"/>
      <c r="WWG90" s="75"/>
      <c r="WWH90" s="75"/>
      <c r="WWI90" s="75"/>
      <c r="WWJ90" s="75"/>
      <c r="WWK90" s="75"/>
      <c r="WWL90" s="75"/>
      <c r="WWM90" s="75"/>
      <c r="WWN90" s="75"/>
      <c r="WWO90" s="75"/>
      <c r="WWP90" s="75"/>
      <c r="WWQ90" s="75"/>
      <c r="WWR90" s="75"/>
      <c r="WWS90" s="75"/>
      <c r="WWT90" s="75"/>
      <c r="WWU90" s="75"/>
      <c r="WWV90" s="75"/>
      <c r="WWW90" s="75"/>
      <c r="WWX90" s="75"/>
      <c r="WWY90" s="75"/>
      <c r="WWZ90" s="75"/>
      <c r="WXA90" s="75"/>
      <c r="WXB90" s="75"/>
      <c r="WXC90" s="75"/>
      <c r="WXD90" s="75"/>
      <c r="WXE90" s="75"/>
      <c r="WXF90" s="75"/>
      <c r="WXG90" s="75"/>
      <c r="WXH90" s="75"/>
      <c r="WXI90" s="75"/>
      <c r="WXJ90" s="75"/>
      <c r="WXK90" s="75"/>
      <c r="WXL90" s="75"/>
      <c r="WXM90" s="75"/>
      <c r="WXN90" s="75"/>
      <c r="WXO90" s="75"/>
      <c r="WXP90" s="75"/>
      <c r="WXQ90" s="75"/>
      <c r="WXR90" s="75"/>
      <c r="WXS90" s="75"/>
      <c r="WXT90" s="75"/>
      <c r="WXU90" s="75"/>
      <c r="WXV90" s="75"/>
      <c r="WXW90" s="75"/>
      <c r="WXX90" s="75"/>
      <c r="WXY90" s="75"/>
      <c r="WXZ90" s="75"/>
      <c r="WYA90" s="75"/>
      <c r="WYB90" s="75"/>
      <c r="WYC90" s="75"/>
      <c r="WYD90" s="75"/>
      <c r="WYE90" s="75"/>
      <c r="WYF90" s="75"/>
      <c r="WYG90" s="75"/>
      <c r="WYH90" s="75"/>
      <c r="WYI90" s="75"/>
      <c r="WYJ90" s="75"/>
      <c r="WYK90" s="75"/>
      <c r="WYL90" s="75"/>
      <c r="WYM90" s="75"/>
      <c r="WYN90" s="75"/>
      <c r="WYO90" s="75"/>
      <c r="WYP90" s="75"/>
      <c r="WYQ90" s="75"/>
      <c r="WYR90" s="75"/>
      <c r="WYS90" s="75"/>
      <c r="WYT90" s="75"/>
      <c r="WYU90" s="75"/>
      <c r="WYV90" s="75"/>
      <c r="WYW90" s="75"/>
      <c r="WYX90" s="75"/>
      <c r="WYY90" s="75"/>
      <c r="WYZ90" s="75"/>
      <c r="WZA90" s="75"/>
      <c r="WZB90" s="75"/>
      <c r="WZC90" s="75"/>
      <c r="WZD90" s="75"/>
      <c r="WZE90" s="75"/>
      <c r="WZF90" s="75"/>
      <c r="WZG90" s="75"/>
      <c r="WZH90" s="75"/>
      <c r="WZI90" s="75"/>
      <c r="WZJ90" s="75"/>
      <c r="WZK90" s="75"/>
      <c r="WZL90" s="75"/>
      <c r="WZM90" s="75"/>
      <c r="WZN90" s="75"/>
      <c r="WZO90" s="75"/>
      <c r="WZP90" s="75"/>
      <c r="WZQ90" s="75"/>
      <c r="WZR90" s="75"/>
      <c r="WZS90" s="75"/>
      <c r="WZT90" s="75"/>
      <c r="WZU90" s="75"/>
      <c r="WZV90" s="75"/>
      <c r="WZW90" s="75"/>
      <c r="WZX90" s="75"/>
      <c r="WZY90" s="75"/>
      <c r="WZZ90" s="75"/>
      <c r="XAA90" s="75"/>
      <c r="XAB90" s="75"/>
      <c r="XAC90" s="75"/>
      <c r="XAD90" s="75"/>
      <c r="XAE90" s="75"/>
      <c r="XAF90" s="75"/>
      <c r="XAG90" s="75"/>
      <c r="XAH90" s="75"/>
      <c r="XAI90" s="75"/>
      <c r="XAJ90" s="75"/>
      <c r="XAK90" s="75"/>
      <c r="XAL90" s="75"/>
      <c r="XAM90" s="75"/>
      <c r="XAN90" s="75"/>
      <c r="XAO90" s="75"/>
      <c r="XAP90" s="75"/>
      <c r="XAQ90" s="75"/>
      <c r="XAR90" s="75"/>
      <c r="XAS90" s="75"/>
      <c r="XAT90" s="75"/>
      <c r="XAU90" s="75"/>
      <c r="XAV90" s="75"/>
      <c r="XAW90" s="75"/>
      <c r="XAX90" s="75"/>
      <c r="XAY90" s="75"/>
      <c r="XAZ90" s="75"/>
      <c r="XBA90" s="75"/>
      <c r="XBB90" s="75"/>
      <c r="XBC90" s="75"/>
      <c r="XBD90" s="75"/>
      <c r="XBE90" s="75"/>
      <c r="XBF90" s="75"/>
      <c r="XBG90" s="75"/>
      <c r="XBH90" s="75"/>
      <c r="XBI90" s="75"/>
      <c r="XBJ90" s="75"/>
      <c r="XBK90" s="75"/>
      <c r="XBL90" s="75"/>
      <c r="XBM90" s="75"/>
      <c r="XBN90" s="75"/>
      <c r="XBO90" s="75"/>
      <c r="XBP90" s="75"/>
      <c r="XBQ90" s="75"/>
      <c r="XBR90" s="75"/>
      <c r="XBS90" s="75"/>
      <c r="XBT90" s="75"/>
      <c r="XBU90" s="75"/>
      <c r="XBV90" s="75"/>
      <c r="XBW90" s="75"/>
      <c r="XBX90" s="75"/>
      <c r="XBY90" s="75"/>
      <c r="XBZ90" s="75"/>
      <c r="XCA90" s="75"/>
      <c r="XCB90" s="75"/>
      <c r="XCC90" s="75"/>
      <c r="XCD90" s="75"/>
      <c r="XCE90" s="75"/>
      <c r="XCF90" s="75"/>
      <c r="XCG90" s="75"/>
      <c r="XCH90" s="75"/>
      <c r="XCI90" s="75"/>
      <c r="XCJ90" s="75"/>
      <c r="XCK90" s="75"/>
      <c r="XCL90" s="75"/>
      <c r="XCM90" s="75"/>
      <c r="XCN90" s="75"/>
      <c r="XCO90" s="75"/>
      <c r="XCP90" s="75"/>
      <c r="XCQ90" s="75"/>
      <c r="XCR90" s="75"/>
      <c r="XCS90" s="75"/>
      <c r="XCT90" s="75"/>
      <c r="XCU90" s="75"/>
      <c r="XCV90" s="75"/>
      <c r="XCW90" s="75"/>
      <c r="XCX90" s="75"/>
      <c r="XCY90" s="75"/>
      <c r="XCZ90" s="75"/>
      <c r="XDA90" s="75"/>
      <c r="XDB90" s="75"/>
      <c r="XDC90" s="75"/>
      <c r="XDD90" s="75"/>
      <c r="XDE90" s="75"/>
      <c r="XDF90" s="75"/>
      <c r="XDG90" s="137"/>
      <c r="XDH90" s="137"/>
      <c r="XDI90" s="137"/>
      <c r="XDJ90" s="137"/>
      <c r="XDK90" s="137"/>
      <c r="XDL90" s="137"/>
      <c r="XDM90" s="137"/>
      <c r="XDN90" s="137"/>
      <c r="XDO90" s="137"/>
      <c r="XDP90" s="137"/>
      <c r="XDQ90" s="137"/>
      <c r="XDR90" s="137"/>
      <c r="XDS90" s="137"/>
      <c r="XDT90" s="137"/>
      <c r="XDU90" s="137"/>
      <c r="XDV90" s="137"/>
      <c r="XDW90" s="137"/>
      <c r="XDX90" s="137"/>
      <c r="XDY90" s="137"/>
      <c r="XDZ90" s="137"/>
      <c r="XEA90" s="137"/>
      <c r="XEB90" s="137"/>
      <c r="XEC90" s="137"/>
      <c r="XED90" s="137"/>
      <c r="XEE90" s="137"/>
      <c r="XEF90" s="137"/>
      <c r="XEG90" s="137"/>
      <c r="XEH90" s="137"/>
      <c r="XEI90" s="137"/>
      <c r="XEJ90" s="137"/>
      <c r="XEK90" s="137"/>
      <c r="XEL90" s="137"/>
      <c r="XEM90" s="137"/>
      <c r="XEN90" s="137"/>
      <c r="XEO90" s="137"/>
      <c r="XEP90" s="138"/>
      <c r="XEQ90" s="137"/>
      <c r="XER90" s="137"/>
      <c r="XES90" s="137"/>
      <c r="XET90" s="137"/>
      <c r="XEU90" s="137"/>
      <c r="XEV90" s="137"/>
      <c r="XEW90" s="137"/>
      <c r="XEX90" s="137"/>
      <c r="XEY90" s="137"/>
      <c r="XEZ90" s="137"/>
      <c r="XFA90" s="137"/>
      <c r="XFB90" s="137"/>
      <c r="XFC90" s="137"/>
      <c r="XFD90" s="137"/>
    </row>
    <row r="91" s="78" customFormat="1" ht="23" customHeight="1" spans="1:1024 1025:16384">
      <c r="A91" s="49">
        <v>86</v>
      </c>
      <c r="B91" s="123" t="s">
        <v>434</v>
      </c>
      <c r="C91" s="124" t="s">
        <v>495</v>
      </c>
      <c r="D91" s="147"/>
      <c r="E91" s="126" t="s">
        <v>500</v>
      </c>
      <c r="F91" s="125" t="s">
        <v>372</v>
      </c>
      <c r="G91" s="127" t="s">
        <v>501</v>
      </c>
      <c r="H91" s="128">
        <v>6</v>
      </c>
      <c r="I91" s="129" t="s">
        <v>374</v>
      </c>
      <c r="J91" s="148">
        <f t="shared" si="4"/>
        <v>751.8</v>
      </c>
      <c r="K91" s="131">
        <v>125.3</v>
      </c>
      <c r="L91" s="130">
        <f t="shared" si="5"/>
        <v>906</v>
      </c>
      <c r="M91" s="148">
        <v>151</v>
      </c>
      <c r="N91" s="133">
        <f t="shared" si="6"/>
        <v>0.170198675496689</v>
      </c>
      <c r="O91" s="131">
        <v>359</v>
      </c>
      <c r="P91" s="144">
        <f t="shared" si="7"/>
        <v>0.579387186629526</v>
      </c>
      <c r="Q91" s="135"/>
      <c r="R91" s="150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  <c r="FV91" s="75"/>
      <c r="FW91" s="75"/>
      <c r="FX91" s="75"/>
      <c r="FY91" s="75"/>
      <c r="FZ91" s="75"/>
      <c r="GA91" s="75"/>
      <c r="GB91" s="75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  <c r="HM91" s="75"/>
      <c r="HN91" s="75"/>
      <c r="HO91" s="75"/>
      <c r="HP91" s="75"/>
      <c r="HQ91" s="75"/>
      <c r="HR91" s="75"/>
      <c r="HS91" s="75"/>
      <c r="HT91" s="75"/>
      <c r="HU91" s="75"/>
      <c r="HV91" s="75"/>
      <c r="HW91" s="75"/>
      <c r="HX91" s="75"/>
      <c r="HY91" s="75"/>
      <c r="HZ91" s="75"/>
      <c r="IA91" s="75"/>
      <c r="IB91" s="75"/>
      <c r="IC91" s="75"/>
      <c r="ID91" s="75"/>
      <c r="IE91" s="75"/>
      <c r="IF91" s="75"/>
      <c r="IG91" s="75"/>
      <c r="IH91" s="75"/>
      <c r="II91" s="75"/>
      <c r="IJ91" s="75"/>
      <c r="IK91" s="75"/>
      <c r="IL91" s="75"/>
      <c r="IM91" s="75"/>
      <c r="IN91" s="75"/>
      <c r="IO91" s="75"/>
      <c r="IP91" s="75"/>
      <c r="IQ91" s="75"/>
      <c r="IR91" s="75"/>
      <c r="IS91" s="75"/>
      <c r="IT91" s="75"/>
      <c r="IU91" s="75"/>
      <c r="IV91" s="75"/>
      <c r="IW91" s="75"/>
      <c r="IX91" s="75"/>
      <c r="IY91" s="75"/>
      <c r="IZ91" s="75"/>
      <c r="JA91" s="75"/>
      <c r="JB91" s="75"/>
      <c r="JC91" s="75"/>
      <c r="JD91" s="75"/>
      <c r="JE91" s="75"/>
      <c r="JF91" s="75"/>
      <c r="JG91" s="75"/>
      <c r="JH91" s="75"/>
      <c r="JI91" s="75"/>
      <c r="JJ91" s="75"/>
      <c r="JK91" s="75"/>
      <c r="JL91" s="75"/>
      <c r="JM91" s="75"/>
      <c r="JN91" s="75"/>
      <c r="JO91" s="75"/>
      <c r="JP91" s="75"/>
      <c r="JQ91" s="75"/>
      <c r="JR91" s="75"/>
      <c r="JS91" s="75"/>
      <c r="JT91" s="75"/>
      <c r="JU91" s="75"/>
      <c r="JV91" s="75"/>
      <c r="JW91" s="75"/>
      <c r="JX91" s="75"/>
      <c r="JY91" s="75"/>
      <c r="JZ91" s="75"/>
      <c r="KA91" s="75"/>
      <c r="KB91" s="75"/>
      <c r="KC91" s="75"/>
      <c r="KD91" s="75"/>
      <c r="KE91" s="75"/>
      <c r="KF91" s="75"/>
      <c r="KG91" s="75"/>
      <c r="KH91" s="75"/>
      <c r="KI91" s="75"/>
      <c r="KJ91" s="75"/>
      <c r="KK91" s="75"/>
      <c r="KL91" s="75"/>
      <c r="KM91" s="75"/>
      <c r="KN91" s="75"/>
      <c r="KO91" s="75"/>
      <c r="KP91" s="75"/>
      <c r="KQ91" s="75"/>
      <c r="KR91" s="75"/>
      <c r="KS91" s="75"/>
      <c r="KT91" s="75"/>
      <c r="KU91" s="75"/>
      <c r="KV91" s="75"/>
      <c r="KW91" s="75"/>
      <c r="KX91" s="75"/>
      <c r="KY91" s="75"/>
      <c r="KZ91" s="75"/>
      <c r="LA91" s="75"/>
      <c r="LB91" s="75"/>
      <c r="LC91" s="75"/>
      <c r="LD91" s="75"/>
      <c r="LE91" s="75"/>
      <c r="LF91" s="75"/>
      <c r="LG91" s="75"/>
      <c r="LH91" s="75"/>
      <c r="LI91" s="75"/>
      <c r="LJ91" s="75"/>
      <c r="LK91" s="75"/>
      <c r="LL91" s="75"/>
      <c r="LM91" s="75"/>
      <c r="LN91" s="75"/>
      <c r="LO91" s="75"/>
      <c r="LP91" s="75"/>
      <c r="LQ91" s="75"/>
      <c r="LR91" s="75"/>
      <c r="LS91" s="75"/>
      <c r="LT91" s="75"/>
      <c r="LU91" s="75"/>
      <c r="LV91" s="75"/>
      <c r="LW91" s="75"/>
      <c r="LX91" s="75"/>
      <c r="LY91" s="75"/>
      <c r="LZ91" s="75"/>
      <c r="MA91" s="75"/>
      <c r="MB91" s="75"/>
      <c r="MC91" s="75"/>
      <c r="MD91" s="75"/>
      <c r="ME91" s="75"/>
      <c r="MF91" s="75"/>
      <c r="MG91" s="75"/>
      <c r="MH91" s="75"/>
      <c r="MI91" s="75"/>
      <c r="MJ91" s="75"/>
      <c r="MK91" s="75"/>
      <c r="ML91" s="75"/>
      <c r="MM91" s="75"/>
      <c r="MN91" s="75"/>
      <c r="MO91" s="75"/>
      <c r="MP91" s="75"/>
      <c r="MQ91" s="75"/>
      <c r="MR91" s="75"/>
      <c r="MS91" s="75"/>
      <c r="MT91" s="75"/>
      <c r="MU91" s="75"/>
      <c r="MV91" s="75"/>
      <c r="MW91" s="75"/>
      <c r="MX91" s="75"/>
      <c r="MY91" s="75"/>
      <c r="MZ91" s="75"/>
      <c r="NA91" s="75"/>
      <c r="NB91" s="75"/>
      <c r="NC91" s="75"/>
      <c r="ND91" s="75"/>
      <c r="NE91" s="75"/>
      <c r="NF91" s="75"/>
      <c r="NG91" s="75"/>
      <c r="NH91" s="75"/>
      <c r="NI91" s="75"/>
      <c r="NJ91" s="75"/>
      <c r="NK91" s="75"/>
      <c r="NL91" s="75"/>
      <c r="NM91" s="75"/>
      <c r="NN91" s="75"/>
      <c r="NO91" s="75"/>
      <c r="NP91" s="75"/>
      <c r="NQ91" s="75"/>
      <c r="NR91" s="75"/>
      <c r="NS91" s="75"/>
      <c r="NT91" s="75"/>
      <c r="NU91" s="75"/>
      <c r="NV91" s="75"/>
      <c r="NW91" s="75"/>
      <c r="NX91" s="75"/>
      <c r="NY91" s="75"/>
      <c r="NZ91" s="75"/>
      <c r="OA91" s="75"/>
      <c r="OB91" s="75"/>
      <c r="OC91" s="75"/>
      <c r="OD91" s="75"/>
      <c r="OE91" s="75"/>
      <c r="OF91" s="75"/>
      <c r="OG91" s="75"/>
      <c r="OH91" s="75"/>
      <c r="OI91" s="75"/>
      <c r="OJ91" s="75"/>
      <c r="OK91" s="75"/>
      <c r="OL91" s="75"/>
      <c r="OM91" s="75"/>
      <c r="ON91" s="75"/>
      <c r="OO91" s="75"/>
      <c r="OP91" s="75"/>
      <c r="OQ91" s="75"/>
      <c r="OR91" s="75"/>
      <c r="OS91" s="75"/>
      <c r="OT91" s="75"/>
      <c r="OU91" s="75"/>
      <c r="OV91" s="75"/>
      <c r="OW91" s="75"/>
      <c r="OX91" s="75"/>
      <c r="OY91" s="75"/>
      <c r="OZ91" s="75"/>
      <c r="PA91" s="75"/>
      <c r="PB91" s="75"/>
      <c r="PC91" s="75"/>
      <c r="PD91" s="75"/>
      <c r="PE91" s="75"/>
      <c r="PF91" s="75"/>
      <c r="PG91" s="75"/>
      <c r="PH91" s="75"/>
      <c r="PI91" s="75"/>
      <c r="PJ91" s="75"/>
      <c r="PK91" s="75"/>
      <c r="PL91" s="75"/>
      <c r="PM91" s="75"/>
      <c r="PN91" s="75"/>
      <c r="PO91" s="75"/>
      <c r="PP91" s="75"/>
      <c r="PQ91" s="75"/>
      <c r="PR91" s="75"/>
      <c r="PS91" s="75"/>
      <c r="PT91" s="75"/>
      <c r="PU91" s="75"/>
      <c r="PV91" s="75"/>
      <c r="PW91" s="75"/>
      <c r="PX91" s="75"/>
      <c r="PY91" s="75"/>
      <c r="PZ91" s="75"/>
      <c r="QA91" s="75"/>
      <c r="QB91" s="75"/>
      <c r="QC91" s="75"/>
      <c r="QD91" s="75"/>
      <c r="QE91" s="75"/>
      <c r="QF91" s="75"/>
      <c r="QG91" s="75"/>
      <c r="QH91" s="75"/>
      <c r="QI91" s="75"/>
      <c r="QJ91" s="75"/>
      <c r="QK91" s="75"/>
      <c r="QL91" s="75"/>
      <c r="QM91" s="75"/>
      <c r="QN91" s="75"/>
      <c r="QO91" s="75"/>
      <c r="QP91" s="75"/>
      <c r="QQ91" s="75"/>
      <c r="QR91" s="75"/>
      <c r="QS91" s="75"/>
      <c r="QT91" s="75"/>
      <c r="QU91" s="75"/>
      <c r="QV91" s="75"/>
      <c r="QW91" s="75"/>
      <c r="QX91" s="75"/>
      <c r="QY91" s="75"/>
      <c r="QZ91" s="75"/>
      <c r="RA91" s="75"/>
      <c r="RB91" s="75"/>
      <c r="RC91" s="75"/>
      <c r="RD91" s="75"/>
      <c r="RE91" s="75"/>
      <c r="RF91" s="75"/>
      <c r="RG91" s="75"/>
      <c r="RH91" s="75"/>
      <c r="RI91" s="75"/>
      <c r="RJ91" s="75"/>
      <c r="RK91" s="75"/>
      <c r="RL91" s="75"/>
      <c r="RM91" s="75"/>
      <c r="RN91" s="75"/>
      <c r="RO91" s="75"/>
      <c r="RP91" s="75"/>
      <c r="RQ91" s="75"/>
      <c r="RR91" s="75"/>
      <c r="RS91" s="75"/>
      <c r="RT91" s="75"/>
      <c r="RU91" s="75"/>
      <c r="RV91" s="75"/>
      <c r="RW91" s="75"/>
      <c r="RX91" s="75"/>
      <c r="RY91" s="75"/>
      <c r="RZ91" s="75"/>
      <c r="SA91" s="75"/>
      <c r="SB91" s="75"/>
      <c r="SC91" s="75"/>
      <c r="SD91" s="75"/>
      <c r="SE91" s="75"/>
      <c r="SF91" s="75"/>
      <c r="SG91" s="75"/>
      <c r="SH91" s="75"/>
      <c r="SI91" s="75"/>
      <c r="SJ91" s="75"/>
      <c r="SK91" s="75"/>
      <c r="SL91" s="75"/>
      <c r="SM91" s="75"/>
      <c r="SN91" s="75"/>
      <c r="SO91" s="75"/>
      <c r="SP91" s="75"/>
      <c r="SQ91" s="75"/>
      <c r="SR91" s="75"/>
      <c r="SS91" s="75"/>
      <c r="ST91" s="75"/>
      <c r="SU91" s="75"/>
      <c r="SV91" s="75"/>
      <c r="SW91" s="75"/>
      <c r="SX91" s="75"/>
      <c r="SY91" s="75"/>
      <c r="SZ91" s="75"/>
      <c r="TA91" s="75"/>
      <c r="TB91" s="75"/>
      <c r="TC91" s="75"/>
      <c r="TD91" s="75"/>
      <c r="TE91" s="75"/>
      <c r="TF91" s="75"/>
      <c r="TG91" s="75"/>
      <c r="TH91" s="75"/>
      <c r="TI91" s="75"/>
      <c r="TJ91" s="75"/>
      <c r="TK91" s="75"/>
      <c r="TL91" s="75"/>
      <c r="TM91" s="75"/>
      <c r="TN91" s="75"/>
      <c r="TO91" s="75"/>
      <c r="TP91" s="75"/>
      <c r="TQ91" s="75"/>
      <c r="TR91" s="75"/>
      <c r="TS91" s="75"/>
      <c r="TT91" s="75"/>
      <c r="TU91" s="75"/>
      <c r="TV91" s="75"/>
      <c r="TW91" s="75"/>
      <c r="TX91" s="75"/>
      <c r="TY91" s="75"/>
      <c r="TZ91" s="75"/>
      <c r="UA91" s="75"/>
      <c r="UB91" s="75"/>
      <c r="UC91" s="75"/>
      <c r="UD91" s="75"/>
      <c r="UE91" s="75"/>
      <c r="UF91" s="75"/>
      <c r="UG91" s="75"/>
      <c r="UH91" s="75"/>
      <c r="UI91" s="75"/>
      <c r="UJ91" s="75"/>
      <c r="UK91" s="75"/>
      <c r="UL91" s="75"/>
      <c r="UM91" s="75"/>
      <c r="UN91" s="75"/>
      <c r="UO91" s="75"/>
      <c r="UP91" s="75"/>
      <c r="UQ91" s="75"/>
      <c r="UR91" s="75"/>
      <c r="US91" s="75"/>
      <c r="UT91" s="75"/>
      <c r="UU91" s="75"/>
      <c r="UV91" s="75"/>
      <c r="UW91" s="75"/>
      <c r="UX91" s="75"/>
      <c r="UY91" s="75"/>
      <c r="UZ91" s="75"/>
      <c r="VA91" s="75"/>
      <c r="VB91" s="75"/>
      <c r="VC91" s="75"/>
      <c r="VD91" s="75"/>
      <c r="VE91" s="75"/>
      <c r="VF91" s="75"/>
      <c r="VG91" s="75"/>
      <c r="VH91" s="75"/>
      <c r="VI91" s="75"/>
      <c r="VJ91" s="75"/>
      <c r="VK91" s="75"/>
      <c r="VL91" s="75"/>
      <c r="VM91" s="75"/>
      <c r="VN91" s="75"/>
      <c r="VO91" s="75"/>
      <c r="VP91" s="75"/>
      <c r="VQ91" s="75"/>
      <c r="VR91" s="75"/>
      <c r="VS91" s="75"/>
      <c r="VT91" s="75"/>
      <c r="VU91" s="75"/>
      <c r="VV91" s="75"/>
      <c r="VW91" s="75"/>
      <c r="VX91" s="75"/>
      <c r="VY91" s="75"/>
      <c r="VZ91" s="75"/>
      <c r="WA91" s="75"/>
      <c r="WB91" s="75"/>
      <c r="WC91" s="75"/>
      <c r="WD91" s="75"/>
      <c r="WE91" s="75"/>
      <c r="WF91" s="75"/>
      <c r="WG91" s="75"/>
      <c r="WH91" s="75"/>
      <c r="WI91" s="75"/>
      <c r="WJ91" s="75"/>
      <c r="WK91" s="75"/>
      <c r="WL91" s="75"/>
      <c r="WM91" s="75"/>
      <c r="WN91" s="75"/>
      <c r="WO91" s="75"/>
      <c r="WP91" s="75"/>
      <c r="WQ91" s="75"/>
      <c r="WR91" s="75"/>
      <c r="WS91" s="75"/>
      <c r="WT91" s="75"/>
      <c r="WU91" s="75"/>
      <c r="WV91" s="75"/>
      <c r="WW91" s="75"/>
      <c r="WX91" s="75"/>
      <c r="WY91" s="75"/>
      <c r="WZ91" s="75"/>
      <c r="XA91" s="75"/>
      <c r="XB91" s="75"/>
      <c r="XC91" s="75"/>
      <c r="XD91" s="75"/>
      <c r="XE91" s="75"/>
      <c r="XF91" s="75"/>
      <c r="XG91" s="75"/>
      <c r="XH91" s="75"/>
      <c r="XI91" s="75"/>
      <c r="XJ91" s="75"/>
      <c r="XK91" s="75"/>
      <c r="XL91" s="75"/>
      <c r="XM91" s="75"/>
      <c r="XN91" s="75"/>
      <c r="XO91" s="75"/>
      <c r="XP91" s="75"/>
      <c r="XQ91" s="75"/>
      <c r="XR91" s="75"/>
      <c r="XS91" s="75"/>
      <c r="XT91" s="75"/>
      <c r="XU91" s="75"/>
      <c r="XV91" s="75"/>
      <c r="XW91" s="75"/>
      <c r="XX91" s="75"/>
      <c r="XY91" s="75"/>
      <c r="XZ91" s="75"/>
      <c r="YA91" s="75"/>
      <c r="YB91" s="75"/>
      <c r="YC91" s="75"/>
      <c r="YD91" s="75"/>
      <c r="YE91" s="75"/>
      <c r="YF91" s="75"/>
      <c r="YG91" s="75"/>
      <c r="YH91" s="75"/>
      <c r="YI91" s="75"/>
      <c r="YJ91" s="75"/>
      <c r="YK91" s="75"/>
      <c r="YL91" s="75"/>
      <c r="YM91" s="75"/>
      <c r="YN91" s="75"/>
      <c r="YO91" s="75"/>
      <c r="YP91" s="75"/>
      <c r="YQ91" s="75"/>
      <c r="YR91" s="75"/>
      <c r="YS91" s="75"/>
      <c r="YT91" s="75"/>
      <c r="YU91" s="75"/>
      <c r="YV91" s="75"/>
      <c r="YW91" s="75"/>
      <c r="YX91" s="75"/>
      <c r="YY91" s="75"/>
      <c r="YZ91" s="75"/>
      <c r="ZA91" s="75"/>
      <c r="ZB91" s="75"/>
      <c r="ZC91" s="75"/>
      <c r="ZD91" s="75"/>
      <c r="ZE91" s="75"/>
      <c r="ZF91" s="75"/>
      <c r="ZG91" s="75"/>
      <c r="ZH91" s="75"/>
      <c r="ZI91" s="75"/>
      <c r="ZJ91" s="75"/>
      <c r="ZK91" s="75"/>
      <c r="ZL91" s="75"/>
      <c r="ZM91" s="75"/>
      <c r="ZN91" s="75"/>
      <c r="ZO91" s="75"/>
      <c r="ZP91" s="75"/>
      <c r="ZQ91" s="75"/>
      <c r="ZR91" s="75"/>
      <c r="ZS91" s="75"/>
      <c r="ZT91" s="75"/>
      <c r="ZU91" s="75"/>
      <c r="ZV91" s="75"/>
      <c r="ZW91" s="75"/>
      <c r="ZX91" s="75"/>
      <c r="ZY91" s="75"/>
      <c r="ZZ91" s="75"/>
      <c r="AAA91" s="75"/>
      <c r="AAB91" s="75"/>
      <c r="AAC91" s="75"/>
      <c r="AAD91" s="75"/>
      <c r="AAE91" s="75"/>
      <c r="AAF91" s="75"/>
      <c r="AAG91" s="75"/>
      <c r="AAH91" s="75"/>
      <c r="AAI91" s="75"/>
      <c r="AAJ91" s="75"/>
      <c r="AAK91" s="75"/>
      <c r="AAL91" s="75"/>
      <c r="AAM91" s="75"/>
      <c r="AAN91" s="75"/>
      <c r="AAO91" s="75"/>
      <c r="AAP91" s="75"/>
      <c r="AAQ91" s="75"/>
      <c r="AAR91" s="75"/>
      <c r="AAS91" s="75"/>
      <c r="AAT91" s="75"/>
      <c r="AAU91" s="75"/>
      <c r="AAV91" s="75"/>
      <c r="AAW91" s="75"/>
      <c r="AAX91" s="75"/>
      <c r="AAY91" s="75"/>
      <c r="AAZ91" s="75"/>
      <c r="ABA91" s="75"/>
      <c r="ABB91" s="75"/>
      <c r="ABC91" s="75"/>
      <c r="ABD91" s="75"/>
      <c r="ABE91" s="75"/>
      <c r="ABF91" s="75"/>
      <c r="ABG91" s="75"/>
      <c r="ABH91" s="75"/>
      <c r="ABI91" s="75"/>
      <c r="ABJ91" s="75"/>
      <c r="ABK91" s="75"/>
      <c r="ABL91" s="75"/>
      <c r="ABM91" s="75"/>
      <c r="ABN91" s="75"/>
      <c r="ABO91" s="75"/>
      <c r="ABP91" s="75"/>
      <c r="ABQ91" s="75"/>
      <c r="ABR91" s="75"/>
      <c r="ABS91" s="75"/>
      <c r="ABT91" s="75"/>
      <c r="ABU91" s="75"/>
      <c r="ABV91" s="75"/>
      <c r="ABW91" s="75"/>
      <c r="ABX91" s="75"/>
      <c r="ABY91" s="75"/>
      <c r="ABZ91" s="75"/>
      <c r="ACA91" s="75"/>
      <c r="ACB91" s="75"/>
      <c r="ACC91" s="75"/>
      <c r="ACD91" s="75"/>
      <c r="ACE91" s="75"/>
      <c r="ACF91" s="75"/>
      <c r="ACG91" s="75"/>
      <c r="ACH91" s="75"/>
      <c r="ACI91" s="75"/>
      <c r="ACJ91" s="75"/>
      <c r="ACK91" s="75"/>
      <c r="ACL91" s="75"/>
      <c r="ACM91" s="75"/>
      <c r="ACN91" s="75"/>
      <c r="ACO91" s="75"/>
      <c r="ACP91" s="75"/>
      <c r="ACQ91" s="75"/>
      <c r="ACR91" s="75"/>
      <c r="ACS91" s="75"/>
      <c r="ACT91" s="75"/>
      <c r="ACU91" s="75"/>
      <c r="ACV91" s="75"/>
      <c r="ACW91" s="75"/>
      <c r="ACX91" s="75"/>
      <c r="ACY91" s="75"/>
      <c r="ACZ91" s="75"/>
      <c r="ADA91" s="75"/>
      <c r="ADB91" s="75"/>
      <c r="ADC91" s="75"/>
      <c r="ADD91" s="75"/>
      <c r="ADE91" s="75"/>
      <c r="ADF91" s="75"/>
      <c r="ADG91" s="75"/>
      <c r="ADH91" s="75"/>
      <c r="ADI91" s="75"/>
      <c r="ADJ91" s="75"/>
      <c r="ADK91" s="75"/>
      <c r="ADL91" s="75"/>
      <c r="ADM91" s="75"/>
      <c r="ADN91" s="75"/>
      <c r="ADO91" s="75"/>
      <c r="ADP91" s="75"/>
      <c r="ADQ91" s="75"/>
      <c r="ADR91" s="75"/>
      <c r="ADS91" s="75"/>
      <c r="ADT91" s="75"/>
      <c r="ADU91" s="75"/>
      <c r="ADV91" s="75"/>
      <c r="ADW91" s="75"/>
      <c r="ADX91" s="75"/>
      <c r="ADY91" s="75"/>
      <c r="ADZ91" s="75"/>
      <c r="AEA91" s="75"/>
      <c r="AEB91" s="75"/>
      <c r="AEC91" s="75"/>
      <c r="AED91" s="75"/>
      <c r="AEE91" s="75"/>
      <c r="AEF91" s="75"/>
      <c r="AEG91" s="75"/>
      <c r="AEH91" s="75"/>
      <c r="AEI91" s="75"/>
      <c r="AEJ91" s="75"/>
      <c r="AEK91" s="75"/>
      <c r="AEL91" s="75"/>
      <c r="AEM91" s="75"/>
      <c r="AEN91" s="75"/>
      <c r="AEO91" s="75"/>
      <c r="AEP91" s="75"/>
      <c r="AEQ91" s="75"/>
      <c r="AER91" s="75"/>
      <c r="AES91" s="75"/>
      <c r="AET91" s="75"/>
      <c r="AEU91" s="75"/>
      <c r="AEV91" s="75"/>
      <c r="AEW91" s="75"/>
      <c r="AEX91" s="75"/>
      <c r="AEY91" s="75"/>
      <c r="AEZ91" s="75"/>
      <c r="AFA91" s="75"/>
      <c r="AFB91" s="75"/>
      <c r="AFC91" s="75"/>
      <c r="AFD91" s="75"/>
      <c r="AFE91" s="75"/>
      <c r="AFF91" s="75"/>
      <c r="AFG91" s="75"/>
      <c r="AFH91" s="75"/>
      <c r="AFI91" s="75"/>
      <c r="AFJ91" s="75"/>
      <c r="AFK91" s="75"/>
      <c r="AFL91" s="75"/>
      <c r="AFM91" s="75"/>
      <c r="AFN91" s="75"/>
      <c r="AFO91" s="75"/>
      <c r="AFP91" s="75"/>
      <c r="AFQ91" s="75"/>
      <c r="AFR91" s="75"/>
      <c r="AFS91" s="75"/>
      <c r="AFT91" s="75"/>
      <c r="AFU91" s="75"/>
      <c r="AFV91" s="75"/>
      <c r="AFW91" s="75"/>
      <c r="AFX91" s="75"/>
      <c r="AFY91" s="75"/>
      <c r="AFZ91" s="75"/>
      <c r="AGA91" s="75"/>
      <c r="AGB91" s="75"/>
      <c r="AGC91" s="75"/>
      <c r="AGD91" s="75"/>
      <c r="AGE91" s="75"/>
      <c r="AGF91" s="75"/>
      <c r="AGG91" s="75"/>
      <c r="AGH91" s="75"/>
      <c r="AGI91" s="75"/>
      <c r="AGJ91" s="75"/>
      <c r="AGK91" s="75"/>
      <c r="AGL91" s="75"/>
      <c r="AGM91" s="75"/>
      <c r="AGN91" s="75"/>
      <c r="AGO91" s="75"/>
      <c r="AGP91" s="75"/>
      <c r="AGQ91" s="75"/>
      <c r="AGR91" s="75"/>
      <c r="AGS91" s="75"/>
      <c r="AGT91" s="75"/>
      <c r="AGU91" s="75"/>
      <c r="AGV91" s="75"/>
      <c r="AGW91" s="75"/>
      <c r="AGX91" s="75"/>
      <c r="AGY91" s="75"/>
      <c r="AGZ91" s="75"/>
      <c r="AHA91" s="75"/>
      <c r="AHB91" s="75"/>
      <c r="AHC91" s="75"/>
      <c r="AHD91" s="75"/>
      <c r="AHE91" s="75"/>
      <c r="AHF91" s="75"/>
      <c r="AHG91" s="75"/>
      <c r="AHH91" s="75"/>
      <c r="AHI91" s="75"/>
      <c r="AHJ91" s="75"/>
      <c r="AHK91" s="75"/>
      <c r="AHL91" s="75"/>
      <c r="AHM91" s="75"/>
      <c r="AHN91" s="75"/>
      <c r="AHO91" s="75"/>
      <c r="AHP91" s="75"/>
      <c r="AHQ91" s="75"/>
      <c r="AHR91" s="75"/>
      <c r="AHS91" s="75"/>
      <c r="AHT91" s="75"/>
      <c r="AHU91" s="75"/>
      <c r="AHV91" s="75"/>
      <c r="AHW91" s="75"/>
      <c r="AHX91" s="75"/>
      <c r="AHY91" s="75"/>
      <c r="AHZ91" s="75"/>
      <c r="AIA91" s="75"/>
      <c r="AIB91" s="75"/>
      <c r="AIC91" s="75"/>
      <c r="AID91" s="75"/>
      <c r="AIE91" s="75"/>
      <c r="AIF91" s="75"/>
      <c r="AIG91" s="75"/>
      <c r="AIH91" s="75"/>
      <c r="AII91" s="75"/>
      <c r="AIJ91" s="75"/>
      <c r="AIK91" s="75"/>
      <c r="AIL91" s="75"/>
      <c r="AIM91" s="75"/>
      <c r="AIN91" s="75"/>
      <c r="AIO91" s="75"/>
      <c r="AIP91" s="75"/>
      <c r="AIQ91" s="75"/>
      <c r="AIR91" s="75"/>
      <c r="AIS91" s="75"/>
      <c r="AIT91" s="75"/>
      <c r="AIU91" s="75"/>
      <c r="AIV91" s="75"/>
      <c r="AIW91" s="75"/>
      <c r="AIX91" s="75"/>
      <c r="AIY91" s="75"/>
      <c r="AIZ91" s="75"/>
      <c r="AJA91" s="75"/>
      <c r="AJB91" s="75"/>
      <c r="AJC91" s="75"/>
      <c r="AJD91" s="75"/>
      <c r="AJE91" s="75"/>
      <c r="AJF91" s="75"/>
      <c r="AJG91" s="75"/>
      <c r="AJH91" s="75"/>
      <c r="AJI91" s="75"/>
      <c r="AJJ91" s="75"/>
      <c r="AJK91" s="75"/>
      <c r="AJL91" s="75"/>
      <c r="AJM91" s="75"/>
      <c r="AJN91" s="75"/>
      <c r="AJO91" s="75"/>
      <c r="AJP91" s="75"/>
      <c r="AJQ91" s="75"/>
      <c r="AJR91" s="75"/>
      <c r="AJS91" s="75"/>
      <c r="AJT91" s="75"/>
      <c r="AJU91" s="75"/>
      <c r="AJV91" s="75"/>
      <c r="AJW91" s="75"/>
      <c r="AJX91" s="75"/>
      <c r="AJY91" s="75"/>
      <c r="AJZ91" s="75"/>
      <c r="AKA91" s="75"/>
      <c r="AKB91" s="75"/>
      <c r="AKC91" s="75"/>
      <c r="AKD91" s="75"/>
      <c r="AKE91" s="75"/>
      <c r="AKF91" s="75"/>
      <c r="AKG91" s="75"/>
      <c r="AKH91" s="75"/>
      <c r="AKI91" s="75"/>
      <c r="AKJ91" s="75"/>
      <c r="AKK91" s="75"/>
      <c r="AKL91" s="75"/>
      <c r="AKM91" s="75"/>
      <c r="AKN91" s="75"/>
      <c r="AKO91" s="75"/>
      <c r="AKP91" s="75"/>
      <c r="AKQ91" s="75"/>
      <c r="AKR91" s="75"/>
      <c r="AKS91" s="75"/>
      <c r="AKT91" s="75"/>
      <c r="AKU91" s="75"/>
      <c r="AKV91" s="75"/>
      <c r="AKW91" s="75"/>
      <c r="AKX91" s="75"/>
      <c r="AKY91" s="75"/>
      <c r="AKZ91" s="75"/>
      <c r="ALA91" s="75"/>
      <c r="ALB91" s="75"/>
      <c r="ALC91" s="75"/>
      <c r="ALD91" s="75"/>
      <c r="ALE91" s="75"/>
      <c r="ALF91" s="75"/>
      <c r="ALG91" s="75"/>
      <c r="ALH91" s="75"/>
      <c r="ALI91" s="75"/>
      <c r="ALJ91" s="75"/>
      <c r="ALK91" s="75"/>
      <c r="ALL91" s="75"/>
      <c r="ALM91" s="75"/>
      <c r="ALN91" s="75"/>
      <c r="ALO91" s="75"/>
      <c r="ALP91" s="75"/>
      <c r="ALQ91" s="75"/>
      <c r="ALR91" s="75"/>
      <c r="ALS91" s="75"/>
      <c r="ALT91" s="75"/>
      <c r="ALU91" s="75"/>
      <c r="ALV91" s="75"/>
      <c r="ALW91" s="75"/>
      <c r="ALX91" s="75"/>
      <c r="ALY91" s="75"/>
      <c r="ALZ91" s="75"/>
      <c r="AMA91" s="75"/>
      <c r="AMB91" s="75"/>
      <c r="AMC91" s="75"/>
      <c r="AMD91" s="75"/>
      <c r="AME91" s="75"/>
      <c r="AMF91" s="75"/>
      <c r="AMG91" s="75"/>
      <c r="AMH91" s="75"/>
      <c r="AMI91" s="75"/>
      <c r="AMJ91" s="75"/>
      <c r="AMK91" s="75"/>
      <c r="AML91" s="75"/>
      <c r="AMM91" s="75"/>
      <c r="AMN91" s="75"/>
      <c r="AMO91" s="75"/>
      <c r="AMP91" s="75"/>
      <c r="AMQ91" s="75"/>
      <c r="AMR91" s="75"/>
      <c r="AMS91" s="75"/>
      <c r="AMT91" s="75"/>
      <c r="AMU91" s="75"/>
      <c r="AMV91" s="75"/>
      <c r="AMW91" s="75"/>
      <c r="AMX91" s="75"/>
      <c r="AMY91" s="75"/>
      <c r="AMZ91" s="75"/>
      <c r="ANA91" s="75"/>
      <c r="ANB91" s="75"/>
      <c r="ANC91" s="75"/>
      <c r="AND91" s="75"/>
      <c r="ANE91" s="75"/>
      <c r="ANF91" s="75"/>
      <c r="ANG91" s="75"/>
      <c r="ANH91" s="75"/>
      <c r="ANI91" s="75"/>
      <c r="ANJ91" s="75"/>
      <c r="ANK91" s="75"/>
      <c r="ANL91" s="75"/>
      <c r="ANM91" s="75"/>
      <c r="ANN91" s="75"/>
      <c r="ANO91" s="75"/>
      <c r="ANP91" s="75"/>
      <c r="ANQ91" s="75"/>
      <c r="ANR91" s="75"/>
      <c r="ANS91" s="75"/>
      <c r="ANT91" s="75"/>
      <c r="ANU91" s="75"/>
      <c r="ANV91" s="75"/>
      <c r="ANW91" s="75"/>
      <c r="ANX91" s="75"/>
      <c r="ANY91" s="75"/>
      <c r="ANZ91" s="75"/>
      <c r="AOA91" s="75"/>
      <c r="AOB91" s="75"/>
      <c r="AOC91" s="75"/>
      <c r="AOD91" s="75"/>
      <c r="AOE91" s="75"/>
      <c r="AOF91" s="75"/>
      <c r="AOG91" s="75"/>
      <c r="AOH91" s="75"/>
      <c r="AOI91" s="75"/>
      <c r="AOJ91" s="75"/>
      <c r="AOK91" s="75"/>
      <c r="AOL91" s="75"/>
      <c r="AOM91" s="75"/>
      <c r="AON91" s="75"/>
      <c r="AOO91" s="75"/>
      <c r="AOP91" s="75"/>
      <c r="AOQ91" s="75"/>
      <c r="AOR91" s="75"/>
      <c r="AOS91" s="75"/>
      <c r="AOT91" s="75"/>
      <c r="AOU91" s="75"/>
      <c r="AOV91" s="75"/>
      <c r="AOW91" s="75"/>
      <c r="AOX91" s="75"/>
      <c r="AOY91" s="75"/>
      <c r="AOZ91" s="75"/>
      <c r="APA91" s="75"/>
      <c r="APB91" s="75"/>
      <c r="APC91" s="75"/>
      <c r="APD91" s="75"/>
      <c r="APE91" s="75"/>
      <c r="APF91" s="75"/>
      <c r="APG91" s="75"/>
      <c r="APH91" s="75"/>
      <c r="API91" s="75"/>
      <c r="APJ91" s="75"/>
      <c r="APK91" s="75"/>
      <c r="APL91" s="75"/>
      <c r="APM91" s="75"/>
      <c r="APN91" s="75"/>
      <c r="APO91" s="75"/>
      <c r="APP91" s="75"/>
      <c r="APQ91" s="75"/>
      <c r="APR91" s="75"/>
      <c r="APS91" s="75"/>
      <c r="APT91" s="75"/>
      <c r="APU91" s="75"/>
      <c r="APV91" s="75"/>
      <c r="APW91" s="75"/>
      <c r="APX91" s="75"/>
      <c r="APY91" s="75"/>
      <c r="APZ91" s="75"/>
      <c r="AQA91" s="75"/>
      <c r="AQB91" s="75"/>
      <c r="AQC91" s="75"/>
      <c r="AQD91" s="75"/>
      <c r="AQE91" s="75"/>
      <c r="AQF91" s="75"/>
      <c r="AQG91" s="75"/>
      <c r="AQH91" s="75"/>
      <c r="AQI91" s="75"/>
      <c r="AQJ91" s="75"/>
      <c r="AQK91" s="75"/>
      <c r="AQL91" s="75"/>
      <c r="AQM91" s="75"/>
      <c r="AQN91" s="75"/>
      <c r="AQO91" s="75"/>
      <c r="AQP91" s="75"/>
      <c r="AQQ91" s="75"/>
      <c r="AQR91" s="75"/>
      <c r="AQS91" s="75"/>
      <c r="AQT91" s="75"/>
      <c r="AQU91" s="75"/>
      <c r="AQV91" s="75"/>
      <c r="AQW91" s="75"/>
      <c r="AQX91" s="75"/>
      <c r="AQY91" s="75"/>
      <c r="AQZ91" s="75"/>
      <c r="ARA91" s="75"/>
      <c r="ARB91" s="75"/>
      <c r="ARC91" s="75"/>
      <c r="ARD91" s="75"/>
      <c r="ARE91" s="75"/>
      <c r="ARF91" s="75"/>
      <c r="ARG91" s="75"/>
      <c r="ARH91" s="75"/>
      <c r="ARI91" s="75"/>
      <c r="ARJ91" s="75"/>
      <c r="ARK91" s="75"/>
      <c r="ARL91" s="75"/>
      <c r="ARM91" s="75"/>
      <c r="ARN91" s="75"/>
      <c r="ARO91" s="75"/>
      <c r="ARP91" s="75"/>
      <c r="ARQ91" s="75"/>
      <c r="ARR91" s="75"/>
      <c r="ARS91" s="75"/>
      <c r="ART91" s="75"/>
      <c r="ARU91" s="75"/>
      <c r="ARV91" s="75"/>
      <c r="ARW91" s="75"/>
      <c r="ARX91" s="75"/>
      <c r="ARY91" s="75"/>
      <c r="ARZ91" s="75"/>
      <c r="ASA91" s="75"/>
      <c r="ASB91" s="75"/>
      <c r="ASC91" s="75"/>
      <c r="ASD91" s="75"/>
      <c r="ASE91" s="75"/>
      <c r="ASF91" s="75"/>
      <c r="ASG91" s="75"/>
      <c r="ASH91" s="75"/>
      <c r="ASI91" s="75"/>
      <c r="ASJ91" s="75"/>
      <c r="ASK91" s="75"/>
      <c r="ASL91" s="75"/>
      <c r="ASM91" s="75"/>
      <c r="ASN91" s="75"/>
      <c r="ASO91" s="75"/>
      <c r="ASP91" s="75"/>
      <c r="ASQ91" s="75"/>
      <c r="ASR91" s="75"/>
      <c r="ASS91" s="75"/>
      <c r="AST91" s="75"/>
      <c r="ASU91" s="75"/>
      <c r="ASV91" s="75"/>
      <c r="ASW91" s="75"/>
      <c r="ASX91" s="75"/>
      <c r="ASY91" s="75"/>
      <c r="ASZ91" s="75"/>
      <c r="ATA91" s="75"/>
      <c r="ATB91" s="75"/>
      <c r="ATC91" s="75"/>
      <c r="ATD91" s="75"/>
      <c r="ATE91" s="75"/>
      <c r="ATF91" s="75"/>
      <c r="ATG91" s="75"/>
      <c r="ATH91" s="75"/>
      <c r="ATI91" s="75"/>
      <c r="ATJ91" s="75"/>
      <c r="ATK91" s="75"/>
      <c r="ATL91" s="75"/>
      <c r="ATM91" s="75"/>
      <c r="ATN91" s="75"/>
      <c r="ATO91" s="75"/>
      <c r="ATP91" s="75"/>
      <c r="ATQ91" s="75"/>
      <c r="ATR91" s="75"/>
      <c r="ATS91" s="75"/>
      <c r="ATT91" s="75"/>
      <c r="ATU91" s="75"/>
      <c r="ATV91" s="75"/>
      <c r="ATW91" s="75"/>
      <c r="ATX91" s="75"/>
      <c r="ATY91" s="75"/>
      <c r="ATZ91" s="75"/>
      <c r="AUA91" s="75"/>
      <c r="AUB91" s="75"/>
      <c r="AUC91" s="75"/>
      <c r="AUD91" s="75"/>
      <c r="AUE91" s="75"/>
      <c r="AUF91" s="75"/>
      <c r="AUG91" s="75"/>
      <c r="AUH91" s="75"/>
      <c r="AUI91" s="75"/>
      <c r="AUJ91" s="75"/>
      <c r="AUK91" s="75"/>
      <c r="AUL91" s="75"/>
      <c r="AUM91" s="75"/>
      <c r="AUN91" s="75"/>
      <c r="AUO91" s="75"/>
      <c r="AUP91" s="75"/>
      <c r="AUQ91" s="75"/>
      <c r="AUR91" s="75"/>
      <c r="AUS91" s="75"/>
      <c r="AUT91" s="75"/>
      <c r="AUU91" s="75"/>
      <c r="AUV91" s="75"/>
      <c r="AUW91" s="75"/>
      <c r="AUX91" s="75"/>
      <c r="AUY91" s="75"/>
      <c r="AUZ91" s="75"/>
      <c r="AVA91" s="75"/>
      <c r="AVB91" s="75"/>
      <c r="AVC91" s="75"/>
      <c r="AVD91" s="75"/>
      <c r="AVE91" s="75"/>
      <c r="AVF91" s="75"/>
      <c r="AVG91" s="75"/>
      <c r="AVH91" s="75"/>
      <c r="AVI91" s="75"/>
      <c r="AVJ91" s="75"/>
      <c r="AVK91" s="75"/>
      <c r="AVL91" s="75"/>
      <c r="AVM91" s="75"/>
      <c r="AVN91" s="75"/>
      <c r="AVO91" s="75"/>
      <c r="AVP91" s="75"/>
      <c r="AVQ91" s="75"/>
      <c r="AVR91" s="75"/>
      <c r="AVS91" s="75"/>
      <c r="AVT91" s="75"/>
      <c r="AVU91" s="75"/>
      <c r="AVV91" s="75"/>
      <c r="AVW91" s="75"/>
      <c r="AVX91" s="75"/>
      <c r="AVY91" s="75"/>
      <c r="AVZ91" s="75"/>
      <c r="AWA91" s="75"/>
      <c r="AWB91" s="75"/>
      <c r="AWC91" s="75"/>
      <c r="AWD91" s="75"/>
      <c r="AWE91" s="75"/>
      <c r="AWF91" s="75"/>
      <c r="AWG91" s="75"/>
      <c r="AWH91" s="75"/>
      <c r="AWI91" s="75"/>
      <c r="AWJ91" s="75"/>
      <c r="AWK91" s="75"/>
      <c r="AWL91" s="75"/>
      <c r="AWM91" s="75"/>
      <c r="AWN91" s="75"/>
      <c r="AWO91" s="75"/>
      <c r="AWP91" s="75"/>
      <c r="AWQ91" s="75"/>
      <c r="AWR91" s="75"/>
      <c r="AWS91" s="75"/>
      <c r="AWT91" s="75"/>
      <c r="AWU91" s="75"/>
      <c r="AWV91" s="75"/>
      <c r="AWW91" s="75"/>
      <c r="AWX91" s="75"/>
      <c r="AWY91" s="75"/>
      <c r="AWZ91" s="75"/>
      <c r="AXA91" s="75"/>
      <c r="AXB91" s="75"/>
      <c r="AXC91" s="75"/>
      <c r="AXD91" s="75"/>
      <c r="AXE91" s="75"/>
      <c r="AXF91" s="75"/>
      <c r="AXG91" s="75"/>
      <c r="AXH91" s="75"/>
      <c r="AXI91" s="75"/>
      <c r="AXJ91" s="75"/>
      <c r="AXK91" s="75"/>
      <c r="AXL91" s="75"/>
      <c r="AXM91" s="75"/>
      <c r="AXN91" s="75"/>
      <c r="AXO91" s="75"/>
      <c r="AXP91" s="75"/>
      <c r="AXQ91" s="75"/>
      <c r="AXR91" s="75"/>
      <c r="AXS91" s="75"/>
      <c r="AXT91" s="75"/>
      <c r="AXU91" s="75"/>
      <c r="AXV91" s="75"/>
      <c r="AXW91" s="75"/>
      <c r="AXX91" s="75"/>
      <c r="AXY91" s="75"/>
      <c r="AXZ91" s="75"/>
      <c r="AYA91" s="75"/>
      <c r="AYB91" s="75"/>
      <c r="AYC91" s="75"/>
      <c r="AYD91" s="75"/>
      <c r="AYE91" s="75"/>
      <c r="AYF91" s="75"/>
      <c r="AYG91" s="75"/>
      <c r="AYH91" s="75"/>
      <c r="AYI91" s="75"/>
      <c r="AYJ91" s="75"/>
      <c r="AYK91" s="75"/>
      <c r="AYL91" s="75"/>
      <c r="AYM91" s="75"/>
      <c r="AYN91" s="75"/>
      <c r="AYO91" s="75"/>
      <c r="AYP91" s="75"/>
      <c r="AYQ91" s="75"/>
      <c r="AYR91" s="75"/>
      <c r="AYS91" s="75"/>
      <c r="AYT91" s="75"/>
      <c r="AYU91" s="75"/>
      <c r="AYV91" s="75"/>
      <c r="AYW91" s="75"/>
      <c r="AYX91" s="75"/>
      <c r="AYY91" s="75"/>
      <c r="AYZ91" s="75"/>
      <c r="AZA91" s="75"/>
      <c r="AZB91" s="75"/>
      <c r="AZC91" s="75"/>
      <c r="AZD91" s="75"/>
      <c r="AZE91" s="75"/>
      <c r="AZF91" s="75"/>
      <c r="AZG91" s="75"/>
      <c r="AZH91" s="75"/>
      <c r="AZI91" s="75"/>
      <c r="AZJ91" s="75"/>
      <c r="AZK91" s="75"/>
      <c r="AZL91" s="75"/>
      <c r="AZM91" s="75"/>
      <c r="AZN91" s="75"/>
      <c r="AZO91" s="75"/>
      <c r="AZP91" s="75"/>
      <c r="AZQ91" s="75"/>
      <c r="AZR91" s="75"/>
      <c r="AZS91" s="75"/>
      <c r="AZT91" s="75"/>
      <c r="AZU91" s="75"/>
      <c r="AZV91" s="75"/>
      <c r="AZW91" s="75"/>
      <c r="AZX91" s="75"/>
      <c r="AZY91" s="75"/>
      <c r="AZZ91" s="75"/>
      <c r="BAA91" s="75"/>
      <c r="BAB91" s="75"/>
      <c r="BAC91" s="75"/>
      <c r="BAD91" s="75"/>
      <c r="BAE91" s="75"/>
      <c r="BAF91" s="75"/>
      <c r="BAG91" s="75"/>
      <c r="BAH91" s="75"/>
      <c r="BAI91" s="75"/>
      <c r="BAJ91" s="75"/>
      <c r="BAK91" s="75"/>
      <c r="BAL91" s="75"/>
      <c r="BAM91" s="75"/>
      <c r="BAN91" s="75"/>
      <c r="BAO91" s="75"/>
      <c r="BAP91" s="75"/>
      <c r="BAQ91" s="75"/>
      <c r="BAR91" s="75"/>
      <c r="BAS91" s="75"/>
      <c r="BAT91" s="75"/>
      <c r="BAU91" s="75"/>
      <c r="BAV91" s="75"/>
      <c r="BAW91" s="75"/>
      <c r="BAX91" s="75"/>
      <c r="BAY91" s="75"/>
      <c r="BAZ91" s="75"/>
      <c r="BBA91" s="75"/>
      <c r="BBB91" s="75"/>
      <c r="BBC91" s="75"/>
      <c r="BBD91" s="75"/>
      <c r="BBE91" s="75"/>
      <c r="BBF91" s="75"/>
      <c r="BBG91" s="75"/>
      <c r="BBH91" s="75"/>
      <c r="BBI91" s="75"/>
      <c r="BBJ91" s="75"/>
      <c r="BBK91" s="75"/>
      <c r="BBL91" s="75"/>
      <c r="BBM91" s="75"/>
      <c r="BBN91" s="75"/>
      <c r="BBO91" s="75"/>
      <c r="BBP91" s="75"/>
      <c r="BBQ91" s="75"/>
      <c r="BBR91" s="75"/>
      <c r="BBS91" s="75"/>
      <c r="BBT91" s="75"/>
      <c r="BBU91" s="75"/>
      <c r="BBV91" s="75"/>
      <c r="BBW91" s="75"/>
      <c r="BBX91" s="75"/>
      <c r="BBY91" s="75"/>
      <c r="BBZ91" s="75"/>
      <c r="BCA91" s="75"/>
      <c r="BCB91" s="75"/>
      <c r="BCC91" s="75"/>
      <c r="BCD91" s="75"/>
      <c r="BCE91" s="75"/>
      <c r="BCF91" s="75"/>
      <c r="BCG91" s="75"/>
      <c r="BCH91" s="75"/>
      <c r="BCI91" s="75"/>
      <c r="BCJ91" s="75"/>
      <c r="BCK91" s="75"/>
      <c r="BCL91" s="75"/>
      <c r="BCM91" s="75"/>
      <c r="BCN91" s="75"/>
      <c r="BCO91" s="75"/>
      <c r="BCP91" s="75"/>
      <c r="BCQ91" s="75"/>
      <c r="BCR91" s="75"/>
      <c r="BCS91" s="75"/>
      <c r="BCT91" s="75"/>
      <c r="BCU91" s="75"/>
      <c r="BCV91" s="75"/>
      <c r="BCW91" s="75"/>
      <c r="BCX91" s="75"/>
      <c r="BCY91" s="75"/>
      <c r="BCZ91" s="75"/>
      <c r="BDA91" s="75"/>
      <c r="BDB91" s="75"/>
      <c r="BDC91" s="75"/>
      <c r="BDD91" s="75"/>
      <c r="BDE91" s="75"/>
      <c r="BDF91" s="75"/>
      <c r="BDG91" s="75"/>
      <c r="BDH91" s="75"/>
      <c r="BDI91" s="75"/>
      <c r="BDJ91" s="75"/>
      <c r="BDK91" s="75"/>
      <c r="BDL91" s="75"/>
      <c r="BDM91" s="75"/>
      <c r="BDN91" s="75"/>
      <c r="BDO91" s="75"/>
      <c r="BDP91" s="75"/>
      <c r="BDQ91" s="75"/>
      <c r="BDR91" s="75"/>
      <c r="BDS91" s="75"/>
      <c r="BDT91" s="75"/>
      <c r="BDU91" s="75"/>
      <c r="BDV91" s="75"/>
      <c r="BDW91" s="75"/>
      <c r="BDX91" s="75"/>
      <c r="BDY91" s="75"/>
      <c r="BDZ91" s="75"/>
      <c r="BEA91" s="75"/>
      <c r="BEB91" s="75"/>
      <c r="BEC91" s="75"/>
      <c r="BED91" s="75"/>
      <c r="BEE91" s="75"/>
      <c r="BEF91" s="75"/>
      <c r="BEG91" s="75"/>
      <c r="BEH91" s="75"/>
      <c r="BEI91" s="75"/>
      <c r="BEJ91" s="75"/>
      <c r="BEK91" s="75"/>
      <c r="BEL91" s="75"/>
      <c r="BEM91" s="75"/>
      <c r="BEN91" s="75"/>
      <c r="BEO91" s="75"/>
      <c r="BEP91" s="75"/>
      <c r="BEQ91" s="75"/>
      <c r="BER91" s="75"/>
      <c r="BES91" s="75"/>
      <c r="BET91" s="75"/>
      <c r="BEU91" s="75"/>
      <c r="BEV91" s="75"/>
      <c r="BEW91" s="75"/>
      <c r="BEX91" s="75"/>
      <c r="BEY91" s="75"/>
      <c r="BEZ91" s="75"/>
      <c r="BFA91" s="75"/>
      <c r="BFB91" s="75"/>
      <c r="BFC91" s="75"/>
      <c r="BFD91" s="75"/>
      <c r="BFE91" s="75"/>
      <c r="BFF91" s="75"/>
      <c r="BFG91" s="75"/>
      <c r="BFH91" s="75"/>
      <c r="BFI91" s="75"/>
      <c r="BFJ91" s="75"/>
      <c r="BFK91" s="75"/>
      <c r="BFL91" s="75"/>
      <c r="BFM91" s="75"/>
      <c r="BFN91" s="75"/>
      <c r="BFO91" s="75"/>
      <c r="BFP91" s="75"/>
      <c r="BFQ91" s="75"/>
      <c r="BFR91" s="75"/>
      <c r="BFS91" s="75"/>
      <c r="BFT91" s="75"/>
      <c r="BFU91" s="75"/>
      <c r="BFV91" s="75"/>
      <c r="BFW91" s="75"/>
      <c r="BFX91" s="75"/>
      <c r="BFY91" s="75"/>
      <c r="BFZ91" s="75"/>
      <c r="BGA91" s="75"/>
      <c r="BGB91" s="75"/>
      <c r="BGC91" s="75"/>
      <c r="BGD91" s="75"/>
      <c r="BGE91" s="75"/>
      <c r="BGF91" s="75"/>
      <c r="BGG91" s="75"/>
      <c r="BGH91" s="75"/>
      <c r="BGI91" s="75"/>
      <c r="BGJ91" s="75"/>
      <c r="BGK91" s="75"/>
      <c r="BGL91" s="75"/>
      <c r="BGM91" s="75"/>
      <c r="BGN91" s="75"/>
      <c r="BGO91" s="75"/>
      <c r="BGP91" s="75"/>
      <c r="BGQ91" s="75"/>
      <c r="BGR91" s="75"/>
      <c r="BGS91" s="75"/>
      <c r="BGT91" s="75"/>
      <c r="BGU91" s="75"/>
      <c r="BGV91" s="75"/>
      <c r="BGW91" s="75"/>
      <c r="BGX91" s="75"/>
      <c r="BGY91" s="75"/>
      <c r="BGZ91" s="75"/>
      <c r="BHA91" s="75"/>
      <c r="BHB91" s="75"/>
      <c r="BHC91" s="75"/>
      <c r="BHD91" s="75"/>
      <c r="BHE91" s="75"/>
      <c r="BHF91" s="75"/>
      <c r="BHG91" s="75"/>
      <c r="BHH91" s="75"/>
      <c r="BHI91" s="75"/>
      <c r="BHJ91" s="75"/>
      <c r="BHK91" s="75"/>
      <c r="BHL91" s="75"/>
      <c r="BHM91" s="75"/>
      <c r="BHN91" s="75"/>
      <c r="BHO91" s="75"/>
      <c r="BHP91" s="75"/>
      <c r="BHQ91" s="75"/>
      <c r="BHR91" s="75"/>
      <c r="BHS91" s="75"/>
      <c r="BHT91" s="75"/>
      <c r="BHU91" s="75"/>
      <c r="BHV91" s="75"/>
      <c r="BHW91" s="75"/>
      <c r="BHX91" s="75"/>
      <c r="BHY91" s="75"/>
      <c r="BHZ91" s="75"/>
      <c r="BIA91" s="75"/>
      <c r="BIB91" s="75"/>
      <c r="BIC91" s="75"/>
      <c r="BID91" s="75"/>
      <c r="BIE91" s="75"/>
      <c r="BIF91" s="75"/>
      <c r="BIG91" s="75"/>
      <c r="BIH91" s="75"/>
      <c r="BII91" s="75"/>
      <c r="BIJ91" s="75"/>
      <c r="BIK91" s="75"/>
      <c r="BIL91" s="75"/>
      <c r="BIM91" s="75"/>
      <c r="BIN91" s="75"/>
      <c r="BIO91" s="75"/>
      <c r="BIP91" s="75"/>
      <c r="BIQ91" s="75"/>
      <c r="BIR91" s="75"/>
      <c r="BIS91" s="75"/>
      <c r="BIT91" s="75"/>
      <c r="BIU91" s="75"/>
      <c r="BIV91" s="75"/>
      <c r="BIW91" s="75"/>
      <c r="BIX91" s="75"/>
      <c r="BIY91" s="75"/>
      <c r="BIZ91" s="75"/>
      <c r="BJA91" s="75"/>
      <c r="BJB91" s="75"/>
      <c r="BJC91" s="75"/>
      <c r="BJD91" s="75"/>
      <c r="BJE91" s="75"/>
      <c r="BJF91" s="75"/>
      <c r="BJG91" s="75"/>
      <c r="BJH91" s="75"/>
      <c r="BJI91" s="75"/>
      <c r="BJJ91" s="75"/>
      <c r="BJK91" s="75"/>
      <c r="BJL91" s="75"/>
      <c r="BJM91" s="75"/>
      <c r="BJN91" s="75"/>
      <c r="BJO91" s="75"/>
      <c r="BJP91" s="75"/>
      <c r="BJQ91" s="75"/>
      <c r="BJR91" s="75"/>
      <c r="BJS91" s="75"/>
      <c r="BJT91" s="75"/>
      <c r="BJU91" s="75"/>
      <c r="BJV91" s="75"/>
      <c r="BJW91" s="75"/>
      <c r="BJX91" s="75"/>
      <c r="BJY91" s="75"/>
      <c r="BJZ91" s="75"/>
      <c r="BKA91" s="75"/>
      <c r="BKB91" s="75"/>
      <c r="BKC91" s="75"/>
      <c r="BKD91" s="75"/>
      <c r="BKE91" s="75"/>
      <c r="BKF91" s="75"/>
      <c r="BKG91" s="75"/>
      <c r="BKH91" s="75"/>
      <c r="BKI91" s="75"/>
      <c r="BKJ91" s="75"/>
      <c r="BKK91" s="75"/>
      <c r="BKL91" s="75"/>
      <c r="BKM91" s="75"/>
      <c r="BKN91" s="75"/>
      <c r="BKO91" s="75"/>
      <c r="BKP91" s="75"/>
      <c r="BKQ91" s="75"/>
      <c r="BKR91" s="75"/>
      <c r="BKS91" s="75"/>
      <c r="BKT91" s="75"/>
      <c r="BKU91" s="75"/>
      <c r="BKV91" s="75"/>
      <c r="BKW91" s="75"/>
      <c r="BKX91" s="75"/>
      <c r="BKY91" s="75"/>
      <c r="BKZ91" s="75"/>
      <c r="BLA91" s="75"/>
      <c r="BLB91" s="75"/>
      <c r="BLC91" s="75"/>
      <c r="BLD91" s="75"/>
      <c r="BLE91" s="75"/>
      <c r="BLF91" s="75"/>
      <c r="BLG91" s="75"/>
      <c r="BLH91" s="75"/>
      <c r="BLI91" s="75"/>
      <c r="BLJ91" s="75"/>
      <c r="BLK91" s="75"/>
      <c r="BLL91" s="75"/>
      <c r="BLM91" s="75"/>
      <c r="BLN91" s="75"/>
      <c r="BLO91" s="75"/>
      <c r="BLP91" s="75"/>
      <c r="BLQ91" s="75"/>
      <c r="BLR91" s="75"/>
      <c r="BLS91" s="75"/>
      <c r="BLT91" s="75"/>
      <c r="BLU91" s="75"/>
      <c r="BLV91" s="75"/>
      <c r="BLW91" s="75"/>
      <c r="BLX91" s="75"/>
      <c r="BLY91" s="75"/>
      <c r="BLZ91" s="75"/>
      <c r="BMA91" s="75"/>
      <c r="BMB91" s="75"/>
      <c r="BMC91" s="75"/>
      <c r="BMD91" s="75"/>
      <c r="BME91" s="75"/>
      <c r="BMF91" s="75"/>
      <c r="BMG91" s="75"/>
      <c r="BMH91" s="75"/>
      <c r="BMI91" s="75"/>
      <c r="BMJ91" s="75"/>
      <c r="BMK91" s="75"/>
      <c r="BML91" s="75"/>
      <c r="BMM91" s="75"/>
      <c r="BMN91" s="75"/>
      <c r="BMO91" s="75"/>
      <c r="BMP91" s="75"/>
      <c r="BMQ91" s="75"/>
      <c r="BMR91" s="75"/>
      <c r="BMS91" s="75"/>
      <c r="BMT91" s="75"/>
      <c r="BMU91" s="75"/>
      <c r="BMV91" s="75"/>
      <c r="BMW91" s="75"/>
      <c r="BMX91" s="75"/>
      <c r="BMY91" s="75"/>
      <c r="BMZ91" s="75"/>
      <c r="BNA91" s="75"/>
      <c r="BNB91" s="75"/>
      <c r="BNC91" s="75"/>
      <c r="BND91" s="75"/>
      <c r="BNE91" s="75"/>
      <c r="BNF91" s="75"/>
      <c r="BNG91" s="75"/>
      <c r="BNH91" s="75"/>
      <c r="BNI91" s="75"/>
      <c r="BNJ91" s="75"/>
      <c r="BNK91" s="75"/>
      <c r="BNL91" s="75"/>
      <c r="BNM91" s="75"/>
      <c r="BNN91" s="75"/>
      <c r="BNO91" s="75"/>
      <c r="BNP91" s="75"/>
      <c r="BNQ91" s="75"/>
      <c r="BNR91" s="75"/>
      <c r="BNS91" s="75"/>
      <c r="BNT91" s="75"/>
      <c r="BNU91" s="75"/>
      <c r="BNV91" s="75"/>
      <c r="BNW91" s="75"/>
      <c r="BNX91" s="75"/>
      <c r="BNY91" s="75"/>
      <c r="BNZ91" s="75"/>
      <c r="BOA91" s="75"/>
      <c r="BOB91" s="75"/>
      <c r="BOC91" s="75"/>
      <c r="BOD91" s="75"/>
      <c r="BOE91" s="75"/>
      <c r="BOF91" s="75"/>
      <c r="BOG91" s="75"/>
      <c r="BOH91" s="75"/>
      <c r="BOI91" s="75"/>
      <c r="BOJ91" s="75"/>
      <c r="BOK91" s="75"/>
      <c r="BOL91" s="75"/>
      <c r="BOM91" s="75"/>
      <c r="BON91" s="75"/>
      <c r="BOO91" s="75"/>
      <c r="BOP91" s="75"/>
      <c r="BOQ91" s="75"/>
      <c r="BOR91" s="75"/>
      <c r="BOS91" s="75"/>
      <c r="BOT91" s="75"/>
      <c r="BOU91" s="75"/>
      <c r="BOV91" s="75"/>
      <c r="BOW91" s="75"/>
      <c r="BOX91" s="75"/>
      <c r="BOY91" s="75"/>
      <c r="BOZ91" s="75"/>
      <c r="BPA91" s="75"/>
      <c r="BPB91" s="75"/>
      <c r="BPC91" s="75"/>
      <c r="BPD91" s="75"/>
      <c r="BPE91" s="75"/>
      <c r="BPF91" s="75"/>
      <c r="BPG91" s="75"/>
      <c r="BPH91" s="75"/>
      <c r="BPI91" s="75"/>
      <c r="BPJ91" s="75"/>
      <c r="BPK91" s="75"/>
      <c r="BPL91" s="75"/>
      <c r="BPM91" s="75"/>
      <c r="BPN91" s="75"/>
      <c r="BPO91" s="75"/>
      <c r="BPP91" s="75"/>
      <c r="BPQ91" s="75"/>
      <c r="BPR91" s="75"/>
      <c r="BPS91" s="75"/>
      <c r="BPT91" s="75"/>
      <c r="BPU91" s="75"/>
      <c r="BPV91" s="75"/>
      <c r="BPW91" s="75"/>
      <c r="BPX91" s="75"/>
      <c r="BPY91" s="75"/>
      <c r="BPZ91" s="75"/>
      <c r="BQA91" s="75"/>
      <c r="BQB91" s="75"/>
      <c r="BQC91" s="75"/>
      <c r="BQD91" s="75"/>
      <c r="BQE91" s="75"/>
      <c r="BQF91" s="75"/>
      <c r="BQG91" s="75"/>
      <c r="BQH91" s="75"/>
      <c r="BQI91" s="75"/>
      <c r="BQJ91" s="75"/>
      <c r="BQK91" s="75"/>
      <c r="BQL91" s="75"/>
      <c r="BQM91" s="75"/>
      <c r="BQN91" s="75"/>
      <c r="BQO91" s="75"/>
      <c r="BQP91" s="75"/>
      <c r="BQQ91" s="75"/>
      <c r="BQR91" s="75"/>
      <c r="BQS91" s="75"/>
      <c r="BQT91" s="75"/>
      <c r="BQU91" s="75"/>
      <c r="BQV91" s="75"/>
      <c r="BQW91" s="75"/>
      <c r="BQX91" s="75"/>
      <c r="BQY91" s="75"/>
      <c r="BQZ91" s="75"/>
      <c r="BRA91" s="75"/>
      <c r="BRB91" s="75"/>
      <c r="BRC91" s="75"/>
      <c r="BRD91" s="75"/>
      <c r="BRE91" s="75"/>
      <c r="BRF91" s="75"/>
      <c r="BRG91" s="75"/>
      <c r="BRH91" s="75"/>
      <c r="BRI91" s="75"/>
      <c r="BRJ91" s="75"/>
      <c r="BRK91" s="75"/>
      <c r="BRL91" s="75"/>
      <c r="BRM91" s="75"/>
      <c r="BRN91" s="75"/>
      <c r="BRO91" s="75"/>
      <c r="BRP91" s="75"/>
      <c r="BRQ91" s="75"/>
      <c r="BRR91" s="75"/>
      <c r="BRS91" s="75"/>
      <c r="BRT91" s="75"/>
      <c r="BRU91" s="75"/>
      <c r="BRV91" s="75"/>
      <c r="BRW91" s="75"/>
      <c r="BRX91" s="75"/>
      <c r="BRY91" s="75"/>
      <c r="BRZ91" s="75"/>
      <c r="BSA91" s="75"/>
      <c r="BSB91" s="75"/>
      <c r="BSC91" s="75"/>
      <c r="BSD91" s="75"/>
      <c r="BSE91" s="75"/>
      <c r="BSF91" s="75"/>
      <c r="BSG91" s="75"/>
      <c r="BSH91" s="75"/>
      <c r="BSI91" s="75"/>
      <c r="BSJ91" s="75"/>
      <c r="BSK91" s="75"/>
      <c r="BSL91" s="75"/>
      <c r="BSM91" s="75"/>
      <c r="BSN91" s="75"/>
      <c r="BSO91" s="75"/>
      <c r="BSP91" s="75"/>
      <c r="BSQ91" s="75"/>
      <c r="BSR91" s="75"/>
      <c r="BSS91" s="75"/>
      <c r="BST91" s="75"/>
      <c r="BSU91" s="75"/>
      <c r="BSV91" s="75"/>
      <c r="BSW91" s="75"/>
      <c r="BSX91" s="75"/>
      <c r="BSY91" s="75"/>
      <c r="BSZ91" s="75"/>
      <c r="BTA91" s="75"/>
      <c r="BTB91" s="75"/>
      <c r="BTC91" s="75"/>
      <c r="BTD91" s="75"/>
      <c r="BTE91" s="75"/>
      <c r="BTF91" s="75"/>
      <c r="BTG91" s="75"/>
      <c r="BTH91" s="75"/>
      <c r="BTI91" s="75"/>
      <c r="BTJ91" s="75"/>
      <c r="BTK91" s="75"/>
      <c r="BTL91" s="75"/>
      <c r="BTM91" s="75"/>
      <c r="BTN91" s="75"/>
      <c r="BTO91" s="75"/>
      <c r="BTP91" s="75"/>
      <c r="BTQ91" s="75"/>
      <c r="BTR91" s="75"/>
      <c r="BTS91" s="75"/>
      <c r="BTT91" s="75"/>
      <c r="BTU91" s="75"/>
      <c r="BTV91" s="75"/>
      <c r="BTW91" s="75"/>
      <c r="BTX91" s="75"/>
      <c r="BTY91" s="75"/>
      <c r="BTZ91" s="75"/>
      <c r="BUA91" s="75"/>
      <c r="BUB91" s="75"/>
      <c r="BUC91" s="75"/>
      <c r="BUD91" s="75"/>
      <c r="BUE91" s="75"/>
      <c r="BUF91" s="75"/>
      <c r="BUG91" s="75"/>
      <c r="BUH91" s="75"/>
      <c r="BUI91" s="75"/>
      <c r="BUJ91" s="75"/>
      <c r="BUK91" s="75"/>
      <c r="BUL91" s="75"/>
      <c r="BUM91" s="75"/>
      <c r="BUN91" s="75"/>
      <c r="BUO91" s="75"/>
      <c r="BUP91" s="75"/>
      <c r="BUQ91" s="75"/>
      <c r="BUR91" s="75"/>
      <c r="BUS91" s="75"/>
      <c r="BUT91" s="75"/>
      <c r="BUU91" s="75"/>
      <c r="BUV91" s="75"/>
      <c r="BUW91" s="75"/>
      <c r="BUX91" s="75"/>
      <c r="BUY91" s="75"/>
      <c r="BUZ91" s="75"/>
      <c r="BVA91" s="75"/>
      <c r="BVB91" s="75"/>
      <c r="BVC91" s="75"/>
      <c r="BVD91" s="75"/>
      <c r="BVE91" s="75"/>
      <c r="BVF91" s="75"/>
      <c r="BVG91" s="75"/>
      <c r="BVH91" s="75"/>
      <c r="BVI91" s="75"/>
      <c r="BVJ91" s="75"/>
      <c r="BVK91" s="75"/>
      <c r="BVL91" s="75"/>
      <c r="BVM91" s="75"/>
      <c r="BVN91" s="75"/>
      <c r="BVO91" s="75"/>
      <c r="BVP91" s="75"/>
      <c r="BVQ91" s="75"/>
      <c r="BVR91" s="75"/>
      <c r="BVS91" s="75"/>
      <c r="BVT91" s="75"/>
      <c r="BVU91" s="75"/>
      <c r="BVV91" s="75"/>
      <c r="BVW91" s="75"/>
      <c r="BVX91" s="75"/>
      <c r="BVY91" s="75"/>
      <c r="BVZ91" s="75"/>
      <c r="BWA91" s="75"/>
      <c r="BWB91" s="75"/>
      <c r="BWC91" s="75"/>
      <c r="BWD91" s="75"/>
      <c r="BWE91" s="75"/>
      <c r="BWF91" s="75"/>
      <c r="BWG91" s="75"/>
      <c r="BWH91" s="75"/>
      <c r="BWI91" s="75"/>
      <c r="BWJ91" s="75"/>
      <c r="BWK91" s="75"/>
      <c r="BWL91" s="75"/>
      <c r="BWM91" s="75"/>
      <c r="BWN91" s="75"/>
      <c r="BWO91" s="75"/>
      <c r="BWP91" s="75"/>
      <c r="BWQ91" s="75"/>
      <c r="BWR91" s="75"/>
      <c r="BWS91" s="75"/>
      <c r="BWT91" s="75"/>
      <c r="BWU91" s="75"/>
      <c r="BWV91" s="75"/>
      <c r="BWW91" s="75"/>
      <c r="BWX91" s="75"/>
      <c r="BWY91" s="75"/>
      <c r="BWZ91" s="75"/>
      <c r="BXA91" s="75"/>
      <c r="BXB91" s="75"/>
      <c r="BXC91" s="75"/>
      <c r="BXD91" s="75"/>
      <c r="BXE91" s="75"/>
      <c r="BXF91" s="75"/>
      <c r="BXG91" s="75"/>
      <c r="BXH91" s="75"/>
      <c r="BXI91" s="75"/>
      <c r="BXJ91" s="75"/>
      <c r="BXK91" s="75"/>
      <c r="BXL91" s="75"/>
      <c r="BXM91" s="75"/>
      <c r="BXN91" s="75"/>
      <c r="BXO91" s="75"/>
      <c r="BXP91" s="75"/>
      <c r="BXQ91" s="75"/>
      <c r="BXR91" s="75"/>
      <c r="BXS91" s="75"/>
      <c r="BXT91" s="75"/>
      <c r="BXU91" s="75"/>
      <c r="BXV91" s="75"/>
      <c r="BXW91" s="75"/>
      <c r="BXX91" s="75"/>
      <c r="BXY91" s="75"/>
      <c r="BXZ91" s="75"/>
      <c r="BYA91" s="75"/>
      <c r="BYB91" s="75"/>
      <c r="BYC91" s="75"/>
      <c r="BYD91" s="75"/>
      <c r="BYE91" s="75"/>
      <c r="BYF91" s="75"/>
      <c r="BYG91" s="75"/>
      <c r="BYH91" s="75"/>
      <c r="BYI91" s="75"/>
      <c r="BYJ91" s="75"/>
      <c r="BYK91" s="75"/>
      <c r="BYL91" s="75"/>
      <c r="BYM91" s="75"/>
      <c r="BYN91" s="75"/>
      <c r="BYO91" s="75"/>
      <c r="BYP91" s="75"/>
      <c r="BYQ91" s="75"/>
      <c r="BYR91" s="75"/>
      <c r="BYS91" s="75"/>
      <c r="BYT91" s="75"/>
      <c r="BYU91" s="75"/>
      <c r="BYV91" s="75"/>
      <c r="BYW91" s="75"/>
      <c r="BYX91" s="75"/>
      <c r="BYY91" s="75"/>
      <c r="BYZ91" s="75"/>
      <c r="BZA91" s="75"/>
      <c r="BZB91" s="75"/>
      <c r="BZC91" s="75"/>
      <c r="BZD91" s="75"/>
      <c r="BZE91" s="75"/>
      <c r="BZF91" s="75"/>
      <c r="BZG91" s="75"/>
      <c r="BZH91" s="75"/>
      <c r="BZI91" s="75"/>
      <c r="BZJ91" s="75"/>
      <c r="BZK91" s="75"/>
      <c r="BZL91" s="75"/>
      <c r="BZM91" s="75"/>
      <c r="BZN91" s="75"/>
      <c r="BZO91" s="75"/>
      <c r="BZP91" s="75"/>
      <c r="BZQ91" s="75"/>
      <c r="BZR91" s="75"/>
      <c r="BZS91" s="75"/>
      <c r="BZT91" s="75"/>
      <c r="BZU91" s="75"/>
      <c r="BZV91" s="75"/>
      <c r="BZW91" s="75"/>
      <c r="BZX91" s="75"/>
      <c r="BZY91" s="75"/>
      <c r="BZZ91" s="75"/>
      <c r="CAA91" s="75"/>
      <c r="CAB91" s="75"/>
      <c r="CAC91" s="75"/>
      <c r="CAD91" s="75"/>
      <c r="CAE91" s="75"/>
      <c r="CAF91" s="75"/>
      <c r="CAG91" s="75"/>
      <c r="CAH91" s="75"/>
      <c r="CAI91" s="75"/>
      <c r="CAJ91" s="75"/>
      <c r="CAK91" s="75"/>
      <c r="CAL91" s="75"/>
      <c r="CAM91" s="75"/>
      <c r="CAN91" s="75"/>
      <c r="CAO91" s="75"/>
      <c r="CAP91" s="75"/>
      <c r="CAQ91" s="75"/>
      <c r="CAR91" s="75"/>
      <c r="CAS91" s="75"/>
      <c r="CAT91" s="75"/>
      <c r="CAU91" s="75"/>
      <c r="CAV91" s="75"/>
      <c r="CAW91" s="75"/>
      <c r="CAX91" s="75"/>
      <c r="CAY91" s="75"/>
      <c r="CAZ91" s="75"/>
      <c r="CBA91" s="75"/>
      <c r="CBB91" s="75"/>
      <c r="CBC91" s="75"/>
      <c r="CBD91" s="75"/>
      <c r="CBE91" s="75"/>
      <c r="CBF91" s="75"/>
      <c r="CBG91" s="75"/>
      <c r="CBH91" s="75"/>
      <c r="CBI91" s="75"/>
      <c r="CBJ91" s="75"/>
      <c r="CBK91" s="75"/>
      <c r="CBL91" s="75"/>
      <c r="CBM91" s="75"/>
      <c r="CBN91" s="75"/>
      <c r="CBO91" s="75"/>
      <c r="CBP91" s="75"/>
      <c r="CBQ91" s="75"/>
      <c r="CBR91" s="75"/>
      <c r="CBS91" s="75"/>
      <c r="CBT91" s="75"/>
      <c r="CBU91" s="75"/>
      <c r="CBV91" s="75"/>
      <c r="CBW91" s="75"/>
      <c r="CBX91" s="75"/>
      <c r="CBY91" s="75"/>
      <c r="CBZ91" s="75"/>
      <c r="CCA91" s="75"/>
      <c r="CCB91" s="75"/>
      <c r="CCC91" s="75"/>
      <c r="CCD91" s="75"/>
      <c r="CCE91" s="75"/>
      <c r="CCF91" s="75"/>
      <c r="CCG91" s="75"/>
      <c r="CCH91" s="75"/>
      <c r="CCI91" s="75"/>
      <c r="CCJ91" s="75"/>
      <c r="CCK91" s="75"/>
      <c r="CCL91" s="75"/>
      <c r="CCM91" s="75"/>
      <c r="CCN91" s="75"/>
      <c r="CCO91" s="75"/>
      <c r="CCP91" s="75"/>
      <c r="CCQ91" s="75"/>
      <c r="CCR91" s="75"/>
      <c r="CCS91" s="75"/>
      <c r="CCT91" s="75"/>
      <c r="CCU91" s="75"/>
      <c r="CCV91" s="75"/>
      <c r="CCW91" s="75"/>
      <c r="CCX91" s="75"/>
      <c r="CCY91" s="75"/>
      <c r="CCZ91" s="75"/>
      <c r="CDA91" s="75"/>
      <c r="CDB91" s="75"/>
      <c r="CDC91" s="75"/>
      <c r="CDD91" s="75"/>
      <c r="CDE91" s="75"/>
      <c r="CDF91" s="75"/>
      <c r="CDG91" s="75"/>
      <c r="CDH91" s="75"/>
      <c r="CDI91" s="75"/>
      <c r="CDJ91" s="75"/>
      <c r="CDK91" s="75"/>
      <c r="CDL91" s="75"/>
      <c r="CDM91" s="75"/>
      <c r="CDN91" s="75"/>
      <c r="CDO91" s="75"/>
      <c r="CDP91" s="75"/>
      <c r="CDQ91" s="75"/>
      <c r="CDR91" s="75"/>
      <c r="CDS91" s="75"/>
      <c r="CDT91" s="75"/>
      <c r="CDU91" s="75"/>
      <c r="CDV91" s="75"/>
      <c r="CDW91" s="75"/>
      <c r="CDX91" s="75"/>
      <c r="CDY91" s="75"/>
      <c r="CDZ91" s="75"/>
      <c r="CEA91" s="75"/>
      <c r="CEB91" s="75"/>
      <c r="CEC91" s="75"/>
      <c r="CED91" s="75"/>
      <c r="CEE91" s="75"/>
      <c r="CEF91" s="75"/>
      <c r="CEG91" s="75"/>
      <c r="CEH91" s="75"/>
      <c r="CEI91" s="75"/>
      <c r="CEJ91" s="75"/>
      <c r="CEK91" s="75"/>
      <c r="CEL91" s="75"/>
      <c r="CEM91" s="75"/>
      <c r="CEN91" s="75"/>
      <c r="CEO91" s="75"/>
      <c r="CEP91" s="75"/>
      <c r="CEQ91" s="75"/>
      <c r="CER91" s="75"/>
      <c r="CES91" s="75"/>
      <c r="CET91" s="75"/>
      <c r="CEU91" s="75"/>
      <c r="CEV91" s="75"/>
      <c r="CEW91" s="75"/>
      <c r="CEX91" s="75"/>
      <c r="CEY91" s="75"/>
      <c r="CEZ91" s="75"/>
      <c r="CFA91" s="75"/>
      <c r="CFB91" s="75"/>
      <c r="CFC91" s="75"/>
      <c r="CFD91" s="75"/>
      <c r="CFE91" s="75"/>
      <c r="CFF91" s="75"/>
      <c r="CFG91" s="75"/>
      <c r="CFH91" s="75"/>
      <c r="CFI91" s="75"/>
      <c r="CFJ91" s="75"/>
      <c r="CFK91" s="75"/>
      <c r="CFL91" s="75"/>
      <c r="CFM91" s="75"/>
      <c r="CFN91" s="75"/>
      <c r="CFO91" s="75"/>
      <c r="CFP91" s="75"/>
      <c r="CFQ91" s="75"/>
      <c r="CFR91" s="75"/>
      <c r="CFS91" s="75"/>
      <c r="CFT91" s="75"/>
      <c r="CFU91" s="75"/>
      <c r="CFV91" s="75"/>
      <c r="CFW91" s="75"/>
      <c r="CFX91" s="75"/>
      <c r="CFY91" s="75"/>
      <c r="CFZ91" s="75"/>
      <c r="CGA91" s="75"/>
      <c r="CGB91" s="75"/>
      <c r="CGC91" s="75"/>
      <c r="CGD91" s="75"/>
      <c r="CGE91" s="75"/>
      <c r="CGF91" s="75"/>
      <c r="CGG91" s="75"/>
      <c r="CGH91" s="75"/>
      <c r="CGI91" s="75"/>
      <c r="CGJ91" s="75"/>
      <c r="CGK91" s="75"/>
      <c r="CGL91" s="75"/>
      <c r="CGM91" s="75"/>
      <c r="CGN91" s="75"/>
      <c r="CGO91" s="75"/>
      <c r="CGP91" s="75"/>
      <c r="CGQ91" s="75"/>
      <c r="CGR91" s="75"/>
      <c r="CGS91" s="75"/>
      <c r="CGT91" s="75"/>
      <c r="CGU91" s="75"/>
      <c r="CGV91" s="75"/>
      <c r="CGW91" s="75"/>
      <c r="CGX91" s="75"/>
      <c r="CGY91" s="75"/>
      <c r="CGZ91" s="75"/>
      <c r="CHA91" s="75"/>
      <c r="CHB91" s="75"/>
      <c r="CHC91" s="75"/>
      <c r="CHD91" s="75"/>
      <c r="CHE91" s="75"/>
      <c r="CHF91" s="75"/>
      <c r="CHG91" s="75"/>
      <c r="CHH91" s="75"/>
      <c r="CHI91" s="75"/>
      <c r="CHJ91" s="75"/>
      <c r="CHK91" s="75"/>
      <c r="CHL91" s="75"/>
      <c r="CHM91" s="75"/>
      <c r="CHN91" s="75"/>
      <c r="CHO91" s="75"/>
      <c r="CHP91" s="75"/>
      <c r="CHQ91" s="75"/>
      <c r="CHR91" s="75"/>
      <c r="CHS91" s="75"/>
      <c r="CHT91" s="75"/>
      <c r="CHU91" s="75"/>
      <c r="CHV91" s="75"/>
      <c r="CHW91" s="75"/>
      <c r="CHX91" s="75"/>
      <c r="CHY91" s="75"/>
      <c r="CHZ91" s="75"/>
      <c r="CIA91" s="75"/>
      <c r="CIB91" s="75"/>
      <c r="CIC91" s="75"/>
      <c r="CID91" s="75"/>
      <c r="CIE91" s="75"/>
      <c r="CIF91" s="75"/>
      <c r="CIG91" s="75"/>
      <c r="CIH91" s="75"/>
      <c r="CII91" s="75"/>
      <c r="CIJ91" s="75"/>
      <c r="CIK91" s="75"/>
      <c r="CIL91" s="75"/>
      <c r="CIM91" s="75"/>
      <c r="CIN91" s="75"/>
      <c r="CIO91" s="75"/>
      <c r="CIP91" s="75"/>
      <c r="CIQ91" s="75"/>
      <c r="CIR91" s="75"/>
      <c r="CIS91" s="75"/>
      <c r="CIT91" s="75"/>
      <c r="CIU91" s="75"/>
      <c r="CIV91" s="75"/>
      <c r="CIW91" s="75"/>
      <c r="CIX91" s="75"/>
      <c r="CIY91" s="75"/>
      <c r="CIZ91" s="75"/>
      <c r="CJA91" s="75"/>
      <c r="CJB91" s="75"/>
      <c r="CJC91" s="75"/>
      <c r="CJD91" s="75"/>
      <c r="CJE91" s="75"/>
      <c r="CJF91" s="75"/>
      <c r="CJG91" s="75"/>
      <c r="CJH91" s="75"/>
      <c r="CJI91" s="75"/>
      <c r="CJJ91" s="75"/>
      <c r="CJK91" s="75"/>
      <c r="CJL91" s="75"/>
      <c r="CJM91" s="75"/>
      <c r="CJN91" s="75"/>
      <c r="CJO91" s="75"/>
      <c r="CJP91" s="75"/>
      <c r="CJQ91" s="75"/>
      <c r="CJR91" s="75"/>
      <c r="CJS91" s="75"/>
      <c r="CJT91" s="75"/>
      <c r="CJU91" s="75"/>
      <c r="CJV91" s="75"/>
      <c r="CJW91" s="75"/>
      <c r="CJX91" s="75"/>
      <c r="CJY91" s="75"/>
      <c r="CJZ91" s="75"/>
      <c r="CKA91" s="75"/>
      <c r="CKB91" s="75"/>
      <c r="CKC91" s="75"/>
      <c r="CKD91" s="75"/>
      <c r="CKE91" s="75"/>
      <c r="CKF91" s="75"/>
      <c r="CKG91" s="75"/>
      <c r="CKH91" s="75"/>
      <c r="CKI91" s="75"/>
      <c r="CKJ91" s="75"/>
      <c r="CKK91" s="75"/>
      <c r="CKL91" s="75"/>
      <c r="CKM91" s="75"/>
      <c r="CKN91" s="75"/>
      <c r="CKO91" s="75"/>
      <c r="CKP91" s="75"/>
      <c r="CKQ91" s="75"/>
      <c r="CKR91" s="75"/>
      <c r="CKS91" s="75"/>
      <c r="CKT91" s="75"/>
      <c r="CKU91" s="75"/>
      <c r="CKV91" s="75"/>
      <c r="CKW91" s="75"/>
      <c r="CKX91" s="75"/>
      <c r="CKY91" s="75"/>
      <c r="CKZ91" s="75"/>
      <c r="CLA91" s="75"/>
      <c r="CLB91" s="75"/>
      <c r="CLC91" s="75"/>
      <c r="CLD91" s="75"/>
      <c r="CLE91" s="75"/>
      <c r="CLF91" s="75"/>
      <c r="CLG91" s="75"/>
      <c r="CLH91" s="75"/>
      <c r="CLI91" s="75"/>
      <c r="CLJ91" s="75"/>
      <c r="CLK91" s="75"/>
      <c r="CLL91" s="75"/>
      <c r="CLM91" s="75"/>
      <c r="CLN91" s="75"/>
      <c r="CLO91" s="75"/>
      <c r="CLP91" s="75"/>
      <c r="CLQ91" s="75"/>
      <c r="CLR91" s="75"/>
      <c r="CLS91" s="75"/>
      <c r="CLT91" s="75"/>
      <c r="CLU91" s="75"/>
      <c r="CLV91" s="75"/>
      <c r="CLW91" s="75"/>
      <c r="CLX91" s="75"/>
      <c r="CLY91" s="75"/>
      <c r="CLZ91" s="75"/>
      <c r="CMA91" s="75"/>
      <c r="CMB91" s="75"/>
      <c r="CMC91" s="75"/>
      <c r="CMD91" s="75"/>
      <c r="CME91" s="75"/>
      <c r="CMF91" s="75"/>
      <c r="CMG91" s="75"/>
      <c r="CMH91" s="75"/>
      <c r="CMI91" s="75"/>
      <c r="CMJ91" s="75"/>
      <c r="CMK91" s="75"/>
      <c r="CML91" s="75"/>
      <c r="CMM91" s="75"/>
      <c r="CMN91" s="75"/>
      <c r="CMO91" s="75"/>
      <c r="CMP91" s="75"/>
      <c r="CMQ91" s="75"/>
      <c r="CMR91" s="75"/>
      <c r="CMS91" s="75"/>
      <c r="CMT91" s="75"/>
      <c r="CMU91" s="75"/>
      <c r="CMV91" s="75"/>
      <c r="CMW91" s="75"/>
      <c r="CMX91" s="75"/>
      <c r="CMY91" s="75"/>
      <c r="CMZ91" s="75"/>
      <c r="CNA91" s="75"/>
      <c r="CNB91" s="75"/>
      <c r="CNC91" s="75"/>
      <c r="CND91" s="75"/>
      <c r="CNE91" s="75"/>
      <c r="CNF91" s="75"/>
      <c r="CNG91" s="75"/>
      <c r="CNH91" s="75"/>
      <c r="CNI91" s="75"/>
      <c r="CNJ91" s="75"/>
      <c r="CNK91" s="75"/>
      <c r="CNL91" s="75"/>
      <c r="CNM91" s="75"/>
      <c r="CNN91" s="75"/>
      <c r="CNO91" s="75"/>
      <c r="CNP91" s="75"/>
      <c r="CNQ91" s="75"/>
      <c r="CNR91" s="75"/>
      <c r="CNS91" s="75"/>
      <c r="CNT91" s="75"/>
      <c r="CNU91" s="75"/>
      <c r="CNV91" s="75"/>
      <c r="CNW91" s="75"/>
      <c r="CNX91" s="75"/>
      <c r="CNY91" s="75"/>
      <c r="CNZ91" s="75"/>
      <c r="COA91" s="75"/>
      <c r="COB91" s="75"/>
      <c r="COC91" s="75"/>
      <c r="COD91" s="75"/>
      <c r="COE91" s="75"/>
      <c r="COF91" s="75"/>
      <c r="COG91" s="75"/>
      <c r="COH91" s="75"/>
      <c r="COI91" s="75"/>
      <c r="COJ91" s="75"/>
      <c r="COK91" s="75"/>
      <c r="COL91" s="75"/>
      <c r="COM91" s="75"/>
      <c r="CON91" s="75"/>
      <c r="COO91" s="75"/>
      <c r="COP91" s="75"/>
      <c r="COQ91" s="75"/>
      <c r="COR91" s="75"/>
      <c r="COS91" s="75"/>
      <c r="COT91" s="75"/>
      <c r="COU91" s="75"/>
      <c r="COV91" s="75"/>
      <c r="COW91" s="75"/>
      <c r="COX91" s="75"/>
      <c r="COY91" s="75"/>
      <c r="COZ91" s="75"/>
      <c r="CPA91" s="75"/>
      <c r="CPB91" s="75"/>
      <c r="CPC91" s="75"/>
      <c r="CPD91" s="75"/>
      <c r="CPE91" s="75"/>
      <c r="CPF91" s="75"/>
      <c r="CPG91" s="75"/>
      <c r="CPH91" s="75"/>
      <c r="CPI91" s="75"/>
      <c r="CPJ91" s="75"/>
      <c r="CPK91" s="75"/>
      <c r="CPL91" s="75"/>
      <c r="CPM91" s="75"/>
      <c r="CPN91" s="75"/>
      <c r="CPO91" s="75"/>
      <c r="CPP91" s="75"/>
      <c r="CPQ91" s="75"/>
      <c r="CPR91" s="75"/>
      <c r="CPS91" s="75"/>
      <c r="CPT91" s="75"/>
      <c r="CPU91" s="75"/>
      <c r="CPV91" s="75"/>
      <c r="CPW91" s="75"/>
      <c r="CPX91" s="75"/>
      <c r="CPY91" s="75"/>
      <c r="CPZ91" s="75"/>
      <c r="CQA91" s="75"/>
      <c r="CQB91" s="75"/>
      <c r="CQC91" s="75"/>
      <c r="CQD91" s="75"/>
      <c r="CQE91" s="75"/>
      <c r="CQF91" s="75"/>
      <c r="CQG91" s="75"/>
      <c r="CQH91" s="75"/>
      <c r="CQI91" s="75"/>
      <c r="CQJ91" s="75"/>
      <c r="CQK91" s="75"/>
      <c r="CQL91" s="75"/>
      <c r="CQM91" s="75"/>
      <c r="CQN91" s="75"/>
      <c r="CQO91" s="75"/>
      <c r="CQP91" s="75"/>
      <c r="CQQ91" s="75"/>
      <c r="CQR91" s="75"/>
      <c r="CQS91" s="75"/>
      <c r="CQT91" s="75"/>
      <c r="CQU91" s="75"/>
      <c r="CQV91" s="75"/>
      <c r="CQW91" s="75"/>
      <c r="CQX91" s="75"/>
      <c r="CQY91" s="75"/>
      <c r="CQZ91" s="75"/>
      <c r="CRA91" s="75"/>
      <c r="CRB91" s="75"/>
      <c r="CRC91" s="75"/>
      <c r="CRD91" s="75"/>
      <c r="CRE91" s="75"/>
      <c r="CRF91" s="75"/>
      <c r="CRG91" s="75"/>
      <c r="CRH91" s="75"/>
      <c r="CRI91" s="75"/>
      <c r="CRJ91" s="75"/>
      <c r="CRK91" s="75"/>
      <c r="CRL91" s="75"/>
      <c r="CRM91" s="75"/>
      <c r="CRN91" s="75"/>
      <c r="CRO91" s="75"/>
      <c r="CRP91" s="75"/>
      <c r="CRQ91" s="75"/>
      <c r="CRR91" s="75"/>
      <c r="CRS91" s="75"/>
      <c r="CRT91" s="75"/>
      <c r="CRU91" s="75"/>
      <c r="CRV91" s="75"/>
      <c r="CRW91" s="75"/>
      <c r="CRX91" s="75"/>
      <c r="CRY91" s="75"/>
      <c r="CRZ91" s="75"/>
      <c r="CSA91" s="75"/>
      <c r="CSB91" s="75"/>
      <c r="CSC91" s="75"/>
      <c r="CSD91" s="75"/>
      <c r="CSE91" s="75"/>
      <c r="CSF91" s="75"/>
      <c r="CSG91" s="75"/>
      <c r="CSH91" s="75"/>
      <c r="CSI91" s="75"/>
      <c r="CSJ91" s="75"/>
      <c r="CSK91" s="75"/>
      <c r="CSL91" s="75"/>
      <c r="CSM91" s="75"/>
      <c r="CSN91" s="75"/>
      <c r="CSO91" s="75"/>
      <c r="CSP91" s="75"/>
      <c r="CSQ91" s="75"/>
      <c r="CSR91" s="75"/>
      <c r="CSS91" s="75"/>
      <c r="CST91" s="75"/>
      <c r="CSU91" s="75"/>
      <c r="CSV91" s="75"/>
      <c r="CSW91" s="75"/>
      <c r="CSX91" s="75"/>
      <c r="CSY91" s="75"/>
      <c r="CSZ91" s="75"/>
      <c r="CTA91" s="75"/>
      <c r="CTB91" s="75"/>
      <c r="CTC91" s="75"/>
      <c r="CTD91" s="75"/>
      <c r="CTE91" s="75"/>
      <c r="CTF91" s="75"/>
      <c r="CTG91" s="75"/>
      <c r="CTH91" s="75"/>
      <c r="CTI91" s="75"/>
      <c r="CTJ91" s="75"/>
      <c r="CTK91" s="75"/>
      <c r="CTL91" s="75"/>
      <c r="CTM91" s="75"/>
      <c r="CTN91" s="75"/>
      <c r="CTO91" s="75"/>
      <c r="CTP91" s="75"/>
      <c r="CTQ91" s="75"/>
      <c r="CTR91" s="75"/>
      <c r="CTS91" s="75"/>
      <c r="CTT91" s="75"/>
      <c r="CTU91" s="75"/>
      <c r="CTV91" s="75"/>
      <c r="CTW91" s="75"/>
      <c r="CTX91" s="75"/>
      <c r="CTY91" s="75"/>
      <c r="CTZ91" s="75"/>
      <c r="CUA91" s="75"/>
      <c r="CUB91" s="75"/>
      <c r="CUC91" s="75"/>
      <c r="CUD91" s="75"/>
      <c r="CUE91" s="75"/>
      <c r="CUF91" s="75"/>
      <c r="CUG91" s="75"/>
      <c r="CUH91" s="75"/>
      <c r="CUI91" s="75"/>
      <c r="CUJ91" s="75"/>
      <c r="CUK91" s="75"/>
      <c r="CUL91" s="75"/>
      <c r="CUM91" s="75"/>
      <c r="CUN91" s="75"/>
      <c r="CUO91" s="75"/>
      <c r="CUP91" s="75"/>
      <c r="CUQ91" s="75"/>
      <c r="CUR91" s="75"/>
      <c r="CUS91" s="75"/>
      <c r="CUT91" s="75"/>
      <c r="CUU91" s="75"/>
      <c r="CUV91" s="75"/>
      <c r="CUW91" s="75"/>
      <c r="CUX91" s="75"/>
      <c r="CUY91" s="75"/>
      <c r="CUZ91" s="75"/>
      <c r="CVA91" s="75"/>
      <c r="CVB91" s="75"/>
      <c r="CVC91" s="75"/>
      <c r="CVD91" s="75"/>
      <c r="CVE91" s="75"/>
      <c r="CVF91" s="75"/>
      <c r="CVG91" s="75"/>
      <c r="CVH91" s="75"/>
      <c r="CVI91" s="75"/>
      <c r="CVJ91" s="75"/>
      <c r="CVK91" s="75"/>
      <c r="CVL91" s="75"/>
      <c r="CVM91" s="75"/>
      <c r="CVN91" s="75"/>
      <c r="CVO91" s="75"/>
      <c r="CVP91" s="75"/>
      <c r="CVQ91" s="75"/>
      <c r="CVR91" s="75"/>
      <c r="CVS91" s="75"/>
      <c r="CVT91" s="75"/>
      <c r="CVU91" s="75"/>
      <c r="CVV91" s="75"/>
      <c r="CVW91" s="75"/>
      <c r="CVX91" s="75"/>
      <c r="CVY91" s="75"/>
      <c r="CVZ91" s="75"/>
      <c r="CWA91" s="75"/>
      <c r="CWB91" s="75"/>
      <c r="CWC91" s="75"/>
      <c r="CWD91" s="75"/>
      <c r="CWE91" s="75"/>
      <c r="CWF91" s="75"/>
      <c r="CWG91" s="75"/>
      <c r="CWH91" s="75"/>
      <c r="CWI91" s="75"/>
      <c r="CWJ91" s="75"/>
      <c r="CWK91" s="75"/>
      <c r="CWL91" s="75"/>
      <c r="CWM91" s="75"/>
      <c r="CWN91" s="75"/>
      <c r="CWO91" s="75"/>
      <c r="CWP91" s="75"/>
      <c r="CWQ91" s="75"/>
      <c r="CWR91" s="75"/>
      <c r="CWS91" s="75"/>
      <c r="CWT91" s="75"/>
      <c r="CWU91" s="75"/>
      <c r="CWV91" s="75"/>
      <c r="CWW91" s="75"/>
      <c r="CWX91" s="75"/>
      <c r="CWY91" s="75"/>
      <c r="CWZ91" s="75"/>
      <c r="CXA91" s="75"/>
      <c r="CXB91" s="75"/>
      <c r="CXC91" s="75"/>
      <c r="CXD91" s="75"/>
      <c r="CXE91" s="75"/>
      <c r="CXF91" s="75"/>
      <c r="CXG91" s="75"/>
      <c r="CXH91" s="75"/>
      <c r="CXI91" s="75"/>
      <c r="CXJ91" s="75"/>
      <c r="CXK91" s="75"/>
      <c r="CXL91" s="75"/>
      <c r="CXM91" s="75"/>
      <c r="CXN91" s="75"/>
      <c r="CXO91" s="75"/>
      <c r="CXP91" s="75"/>
      <c r="CXQ91" s="75"/>
      <c r="CXR91" s="75"/>
      <c r="CXS91" s="75"/>
      <c r="CXT91" s="75"/>
      <c r="CXU91" s="75"/>
      <c r="CXV91" s="75"/>
      <c r="CXW91" s="75"/>
      <c r="CXX91" s="75"/>
      <c r="CXY91" s="75"/>
      <c r="CXZ91" s="75"/>
      <c r="CYA91" s="75"/>
      <c r="CYB91" s="75"/>
      <c r="CYC91" s="75"/>
      <c r="CYD91" s="75"/>
      <c r="CYE91" s="75"/>
      <c r="CYF91" s="75"/>
      <c r="CYG91" s="75"/>
      <c r="CYH91" s="75"/>
      <c r="CYI91" s="75"/>
      <c r="CYJ91" s="75"/>
      <c r="CYK91" s="75"/>
      <c r="CYL91" s="75"/>
      <c r="CYM91" s="75"/>
      <c r="CYN91" s="75"/>
      <c r="CYO91" s="75"/>
      <c r="CYP91" s="75"/>
      <c r="CYQ91" s="75"/>
      <c r="CYR91" s="75"/>
      <c r="CYS91" s="75"/>
      <c r="CYT91" s="75"/>
      <c r="CYU91" s="75"/>
      <c r="CYV91" s="75"/>
      <c r="CYW91" s="75"/>
      <c r="CYX91" s="75"/>
      <c r="CYY91" s="75"/>
      <c r="CYZ91" s="75"/>
      <c r="CZA91" s="75"/>
      <c r="CZB91" s="75"/>
      <c r="CZC91" s="75"/>
      <c r="CZD91" s="75"/>
      <c r="CZE91" s="75"/>
      <c r="CZF91" s="75"/>
      <c r="CZG91" s="75"/>
      <c r="CZH91" s="75"/>
      <c r="CZI91" s="75"/>
      <c r="CZJ91" s="75"/>
      <c r="CZK91" s="75"/>
      <c r="CZL91" s="75"/>
      <c r="CZM91" s="75"/>
      <c r="CZN91" s="75"/>
      <c r="CZO91" s="75"/>
      <c r="CZP91" s="75"/>
      <c r="CZQ91" s="75"/>
      <c r="CZR91" s="75"/>
      <c r="CZS91" s="75"/>
      <c r="CZT91" s="75"/>
      <c r="CZU91" s="75"/>
      <c r="CZV91" s="75"/>
      <c r="CZW91" s="75"/>
      <c r="CZX91" s="75"/>
      <c r="CZY91" s="75"/>
      <c r="CZZ91" s="75"/>
      <c r="DAA91" s="75"/>
      <c r="DAB91" s="75"/>
      <c r="DAC91" s="75"/>
      <c r="DAD91" s="75"/>
      <c r="DAE91" s="75"/>
      <c r="DAF91" s="75"/>
      <c r="DAG91" s="75"/>
      <c r="DAH91" s="75"/>
      <c r="DAI91" s="75"/>
      <c r="DAJ91" s="75"/>
      <c r="DAK91" s="75"/>
      <c r="DAL91" s="75"/>
      <c r="DAM91" s="75"/>
      <c r="DAN91" s="75"/>
      <c r="DAO91" s="75"/>
      <c r="DAP91" s="75"/>
      <c r="DAQ91" s="75"/>
      <c r="DAR91" s="75"/>
      <c r="DAS91" s="75"/>
      <c r="DAT91" s="75"/>
      <c r="DAU91" s="75"/>
      <c r="DAV91" s="75"/>
      <c r="DAW91" s="75"/>
      <c r="DAX91" s="75"/>
      <c r="DAY91" s="75"/>
      <c r="DAZ91" s="75"/>
      <c r="DBA91" s="75"/>
      <c r="DBB91" s="75"/>
      <c r="DBC91" s="75"/>
      <c r="DBD91" s="75"/>
      <c r="DBE91" s="75"/>
      <c r="DBF91" s="75"/>
      <c r="DBG91" s="75"/>
      <c r="DBH91" s="75"/>
      <c r="DBI91" s="75"/>
      <c r="DBJ91" s="75"/>
      <c r="DBK91" s="75"/>
      <c r="DBL91" s="75"/>
      <c r="DBM91" s="75"/>
      <c r="DBN91" s="75"/>
      <c r="DBO91" s="75"/>
      <c r="DBP91" s="75"/>
      <c r="DBQ91" s="75"/>
      <c r="DBR91" s="75"/>
      <c r="DBS91" s="75"/>
      <c r="DBT91" s="75"/>
      <c r="DBU91" s="75"/>
      <c r="DBV91" s="75"/>
      <c r="DBW91" s="75"/>
      <c r="DBX91" s="75"/>
      <c r="DBY91" s="75"/>
      <c r="DBZ91" s="75"/>
      <c r="DCA91" s="75"/>
      <c r="DCB91" s="75"/>
      <c r="DCC91" s="75"/>
      <c r="DCD91" s="75"/>
      <c r="DCE91" s="75"/>
      <c r="DCF91" s="75"/>
      <c r="DCG91" s="75"/>
      <c r="DCH91" s="75"/>
      <c r="DCI91" s="75"/>
      <c r="DCJ91" s="75"/>
      <c r="DCK91" s="75"/>
      <c r="DCL91" s="75"/>
      <c r="DCM91" s="75"/>
      <c r="DCN91" s="75"/>
      <c r="DCO91" s="75"/>
      <c r="DCP91" s="75"/>
      <c r="DCQ91" s="75"/>
      <c r="DCR91" s="75"/>
      <c r="DCS91" s="75"/>
      <c r="DCT91" s="75"/>
      <c r="DCU91" s="75"/>
      <c r="DCV91" s="75"/>
      <c r="DCW91" s="75"/>
      <c r="DCX91" s="75"/>
      <c r="DCY91" s="75"/>
      <c r="DCZ91" s="75"/>
      <c r="DDA91" s="75"/>
      <c r="DDB91" s="75"/>
      <c r="DDC91" s="75"/>
      <c r="DDD91" s="75"/>
      <c r="DDE91" s="75"/>
      <c r="DDF91" s="75"/>
      <c r="DDG91" s="75"/>
      <c r="DDH91" s="75"/>
      <c r="DDI91" s="75"/>
      <c r="DDJ91" s="75"/>
      <c r="DDK91" s="75"/>
      <c r="DDL91" s="75"/>
      <c r="DDM91" s="75"/>
      <c r="DDN91" s="75"/>
      <c r="DDO91" s="75"/>
      <c r="DDP91" s="75"/>
      <c r="DDQ91" s="75"/>
      <c r="DDR91" s="75"/>
      <c r="DDS91" s="75"/>
      <c r="DDT91" s="75"/>
      <c r="DDU91" s="75"/>
      <c r="DDV91" s="75"/>
      <c r="DDW91" s="75"/>
      <c r="DDX91" s="75"/>
      <c r="DDY91" s="75"/>
      <c r="DDZ91" s="75"/>
      <c r="DEA91" s="75"/>
      <c r="DEB91" s="75"/>
      <c r="DEC91" s="75"/>
      <c r="DED91" s="75"/>
      <c r="DEE91" s="75"/>
      <c r="DEF91" s="75"/>
      <c r="DEG91" s="75"/>
      <c r="DEH91" s="75"/>
      <c r="DEI91" s="75"/>
      <c r="DEJ91" s="75"/>
      <c r="DEK91" s="75"/>
      <c r="DEL91" s="75"/>
      <c r="DEM91" s="75"/>
      <c r="DEN91" s="75"/>
      <c r="DEO91" s="75"/>
      <c r="DEP91" s="75"/>
      <c r="DEQ91" s="75"/>
      <c r="DER91" s="75"/>
      <c r="DES91" s="75"/>
      <c r="DET91" s="75"/>
      <c r="DEU91" s="75"/>
      <c r="DEV91" s="75"/>
      <c r="DEW91" s="75"/>
      <c r="DEX91" s="75"/>
      <c r="DEY91" s="75"/>
      <c r="DEZ91" s="75"/>
      <c r="DFA91" s="75"/>
      <c r="DFB91" s="75"/>
      <c r="DFC91" s="75"/>
      <c r="DFD91" s="75"/>
      <c r="DFE91" s="75"/>
      <c r="DFF91" s="75"/>
      <c r="DFG91" s="75"/>
      <c r="DFH91" s="75"/>
      <c r="DFI91" s="75"/>
      <c r="DFJ91" s="75"/>
      <c r="DFK91" s="75"/>
      <c r="DFL91" s="75"/>
      <c r="DFM91" s="75"/>
      <c r="DFN91" s="75"/>
      <c r="DFO91" s="75"/>
      <c r="DFP91" s="75"/>
      <c r="DFQ91" s="75"/>
      <c r="DFR91" s="75"/>
      <c r="DFS91" s="75"/>
      <c r="DFT91" s="75"/>
      <c r="DFU91" s="75"/>
      <c r="DFV91" s="75"/>
      <c r="DFW91" s="75"/>
      <c r="DFX91" s="75"/>
      <c r="DFY91" s="75"/>
      <c r="DFZ91" s="75"/>
      <c r="DGA91" s="75"/>
      <c r="DGB91" s="75"/>
      <c r="DGC91" s="75"/>
      <c r="DGD91" s="75"/>
      <c r="DGE91" s="75"/>
      <c r="DGF91" s="75"/>
      <c r="DGG91" s="75"/>
      <c r="DGH91" s="75"/>
      <c r="DGI91" s="75"/>
      <c r="DGJ91" s="75"/>
      <c r="DGK91" s="75"/>
      <c r="DGL91" s="75"/>
      <c r="DGM91" s="75"/>
      <c r="DGN91" s="75"/>
      <c r="DGO91" s="75"/>
      <c r="DGP91" s="75"/>
      <c r="DGQ91" s="75"/>
      <c r="DGR91" s="75"/>
      <c r="DGS91" s="75"/>
      <c r="DGT91" s="75"/>
      <c r="DGU91" s="75"/>
      <c r="DGV91" s="75"/>
      <c r="DGW91" s="75"/>
      <c r="DGX91" s="75"/>
      <c r="DGY91" s="75"/>
      <c r="DGZ91" s="75"/>
      <c r="DHA91" s="75"/>
      <c r="DHB91" s="75"/>
      <c r="DHC91" s="75"/>
      <c r="DHD91" s="75"/>
      <c r="DHE91" s="75"/>
      <c r="DHF91" s="75"/>
      <c r="DHG91" s="75"/>
      <c r="DHH91" s="75"/>
      <c r="DHI91" s="75"/>
      <c r="DHJ91" s="75"/>
      <c r="DHK91" s="75"/>
      <c r="DHL91" s="75"/>
      <c r="DHM91" s="75"/>
      <c r="DHN91" s="75"/>
      <c r="DHO91" s="75"/>
      <c r="DHP91" s="75"/>
      <c r="DHQ91" s="75"/>
      <c r="DHR91" s="75"/>
      <c r="DHS91" s="75"/>
      <c r="DHT91" s="75"/>
      <c r="DHU91" s="75"/>
      <c r="DHV91" s="75"/>
      <c r="DHW91" s="75"/>
      <c r="DHX91" s="75"/>
      <c r="DHY91" s="75"/>
      <c r="DHZ91" s="75"/>
      <c r="DIA91" s="75"/>
      <c r="DIB91" s="75"/>
      <c r="DIC91" s="75"/>
      <c r="DID91" s="75"/>
      <c r="DIE91" s="75"/>
      <c r="DIF91" s="75"/>
      <c r="DIG91" s="75"/>
      <c r="DIH91" s="75"/>
      <c r="DII91" s="75"/>
      <c r="DIJ91" s="75"/>
      <c r="DIK91" s="75"/>
      <c r="DIL91" s="75"/>
      <c r="DIM91" s="75"/>
      <c r="DIN91" s="75"/>
      <c r="DIO91" s="75"/>
      <c r="DIP91" s="75"/>
      <c r="DIQ91" s="75"/>
      <c r="DIR91" s="75"/>
      <c r="DIS91" s="75"/>
      <c r="DIT91" s="75"/>
      <c r="DIU91" s="75"/>
      <c r="DIV91" s="75"/>
      <c r="DIW91" s="75"/>
      <c r="DIX91" s="75"/>
      <c r="DIY91" s="75"/>
      <c r="DIZ91" s="75"/>
      <c r="DJA91" s="75"/>
      <c r="DJB91" s="75"/>
      <c r="DJC91" s="75"/>
      <c r="DJD91" s="75"/>
      <c r="DJE91" s="75"/>
      <c r="DJF91" s="75"/>
      <c r="DJG91" s="75"/>
      <c r="DJH91" s="75"/>
      <c r="DJI91" s="75"/>
      <c r="DJJ91" s="75"/>
      <c r="DJK91" s="75"/>
      <c r="DJL91" s="75"/>
      <c r="DJM91" s="75"/>
      <c r="DJN91" s="75"/>
      <c r="DJO91" s="75"/>
      <c r="DJP91" s="75"/>
      <c r="DJQ91" s="75"/>
      <c r="DJR91" s="75"/>
      <c r="DJS91" s="75"/>
      <c r="DJT91" s="75"/>
      <c r="DJU91" s="75"/>
      <c r="DJV91" s="75"/>
      <c r="DJW91" s="75"/>
      <c r="DJX91" s="75"/>
      <c r="DJY91" s="75"/>
      <c r="DJZ91" s="75"/>
      <c r="DKA91" s="75"/>
      <c r="DKB91" s="75"/>
      <c r="DKC91" s="75"/>
      <c r="DKD91" s="75"/>
      <c r="DKE91" s="75"/>
      <c r="DKF91" s="75"/>
      <c r="DKG91" s="75"/>
      <c r="DKH91" s="75"/>
      <c r="DKI91" s="75"/>
      <c r="DKJ91" s="75"/>
      <c r="DKK91" s="75"/>
      <c r="DKL91" s="75"/>
      <c r="DKM91" s="75"/>
      <c r="DKN91" s="75"/>
      <c r="DKO91" s="75"/>
      <c r="DKP91" s="75"/>
      <c r="DKQ91" s="75"/>
      <c r="DKR91" s="75"/>
      <c r="DKS91" s="75"/>
      <c r="DKT91" s="75"/>
      <c r="DKU91" s="75"/>
      <c r="DKV91" s="75"/>
      <c r="DKW91" s="75"/>
      <c r="DKX91" s="75"/>
      <c r="DKY91" s="75"/>
      <c r="DKZ91" s="75"/>
      <c r="DLA91" s="75"/>
      <c r="DLB91" s="75"/>
      <c r="DLC91" s="75"/>
      <c r="DLD91" s="75"/>
      <c r="DLE91" s="75"/>
      <c r="DLF91" s="75"/>
      <c r="DLG91" s="75"/>
      <c r="DLH91" s="75"/>
      <c r="DLI91" s="75"/>
      <c r="DLJ91" s="75"/>
      <c r="DLK91" s="75"/>
      <c r="DLL91" s="75"/>
      <c r="DLM91" s="75"/>
      <c r="DLN91" s="75"/>
      <c r="DLO91" s="75"/>
      <c r="DLP91" s="75"/>
      <c r="DLQ91" s="75"/>
      <c r="DLR91" s="75"/>
      <c r="DLS91" s="75"/>
      <c r="DLT91" s="75"/>
      <c r="DLU91" s="75"/>
      <c r="DLV91" s="75"/>
      <c r="DLW91" s="75"/>
      <c r="DLX91" s="75"/>
      <c r="DLY91" s="75"/>
      <c r="DLZ91" s="75"/>
      <c r="DMA91" s="75"/>
      <c r="DMB91" s="75"/>
      <c r="DMC91" s="75"/>
      <c r="DMD91" s="75"/>
      <c r="DME91" s="75"/>
      <c r="DMF91" s="75"/>
      <c r="DMG91" s="75"/>
      <c r="DMH91" s="75"/>
      <c r="DMI91" s="75"/>
      <c r="DMJ91" s="75"/>
      <c r="DMK91" s="75"/>
      <c r="DML91" s="75"/>
      <c r="DMM91" s="75"/>
      <c r="DMN91" s="75"/>
      <c r="DMO91" s="75"/>
      <c r="DMP91" s="75"/>
      <c r="DMQ91" s="75"/>
      <c r="DMR91" s="75"/>
      <c r="DMS91" s="75"/>
      <c r="DMT91" s="75"/>
      <c r="DMU91" s="75"/>
      <c r="DMV91" s="75"/>
      <c r="DMW91" s="75"/>
      <c r="DMX91" s="75"/>
      <c r="DMY91" s="75"/>
      <c r="DMZ91" s="75"/>
      <c r="DNA91" s="75"/>
      <c r="DNB91" s="75"/>
      <c r="DNC91" s="75"/>
      <c r="DND91" s="75"/>
      <c r="DNE91" s="75"/>
      <c r="DNF91" s="75"/>
      <c r="DNG91" s="75"/>
      <c r="DNH91" s="75"/>
      <c r="DNI91" s="75"/>
      <c r="DNJ91" s="75"/>
      <c r="DNK91" s="75"/>
      <c r="DNL91" s="75"/>
      <c r="DNM91" s="75"/>
      <c r="DNN91" s="75"/>
      <c r="DNO91" s="75"/>
      <c r="DNP91" s="75"/>
      <c r="DNQ91" s="75"/>
      <c r="DNR91" s="75"/>
      <c r="DNS91" s="75"/>
      <c r="DNT91" s="75"/>
      <c r="DNU91" s="75"/>
      <c r="DNV91" s="75"/>
      <c r="DNW91" s="75"/>
      <c r="DNX91" s="75"/>
      <c r="DNY91" s="75"/>
      <c r="DNZ91" s="75"/>
      <c r="DOA91" s="75"/>
      <c r="DOB91" s="75"/>
      <c r="DOC91" s="75"/>
      <c r="DOD91" s="75"/>
      <c r="DOE91" s="75"/>
      <c r="DOF91" s="75"/>
      <c r="DOG91" s="75"/>
      <c r="DOH91" s="75"/>
      <c r="DOI91" s="75"/>
      <c r="DOJ91" s="75"/>
      <c r="DOK91" s="75"/>
      <c r="DOL91" s="75"/>
      <c r="DOM91" s="75"/>
      <c r="DON91" s="75"/>
      <c r="DOO91" s="75"/>
      <c r="DOP91" s="75"/>
      <c r="DOQ91" s="75"/>
      <c r="DOR91" s="75"/>
      <c r="DOS91" s="75"/>
      <c r="DOT91" s="75"/>
      <c r="DOU91" s="75"/>
      <c r="DOV91" s="75"/>
      <c r="DOW91" s="75"/>
      <c r="DOX91" s="75"/>
      <c r="DOY91" s="75"/>
      <c r="DOZ91" s="75"/>
      <c r="DPA91" s="75"/>
      <c r="DPB91" s="75"/>
      <c r="DPC91" s="75"/>
      <c r="DPD91" s="75"/>
      <c r="DPE91" s="75"/>
      <c r="DPF91" s="75"/>
      <c r="DPG91" s="75"/>
      <c r="DPH91" s="75"/>
      <c r="DPI91" s="75"/>
      <c r="DPJ91" s="75"/>
      <c r="DPK91" s="75"/>
      <c r="DPL91" s="75"/>
      <c r="DPM91" s="75"/>
      <c r="DPN91" s="75"/>
      <c r="DPO91" s="75"/>
      <c r="DPP91" s="75"/>
      <c r="DPQ91" s="75"/>
      <c r="DPR91" s="75"/>
      <c r="DPS91" s="75"/>
      <c r="DPT91" s="75"/>
      <c r="DPU91" s="75"/>
      <c r="DPV91" s="75"/>
      <c r="DPW91" s="75"/>
      <c r="DPX91" s="75"/>
      <c r="DPY91" s="75"/>
      <c r="DPZ91" s="75"/>
      <c r="DQA91" s="75"/>
      <c r="DQB91" s="75"/>
      <c r="DQC91" s="75"/>
      <c r="DQD91" s="75"/>
      <c r="DQE91" s="75"/>
      <c r="DQF91" s="75"/>
      <c r="DQG91" s="75"/>
      <c r="DQH91" s="75"/>
      <c r="DQI91" s="75"/>
      <c r="DQJ91" s="75"/>
      <c r="DQK91" s="75"/>
      <c r="DQL91" s="75"/>
      <c r="DQM91" s="75"/>
      <c r="DQN91" s="75"/>
      <c r="DQO91" s="75"/>
      <c r="DQP91" s="75"/>
      <c r="DQQ91" s="75"/>
      <c r="DQR91" s="75"/>
      <c r="DQS91" s="75"/>
      <c r="DQT91" s="75"/>
      <c r="DQU91" s="75"/>
      <c r="DQV91" s="75"/>
      <c r="DQW91" s="75"/>
      <c r="DQX91" s="75"/>
      <c r="DQY91" s="75"/>
      <c r="DQZ91" s="75"/>
      <c r="DRA91" s="75"/>
      <c r="DRB91" s="75"/>
      <c r="DRC91" s="75"/>
      <c r="DRD91" s="75"/>
      <c r="DRE91" s="75"/>
      <c r="DRF91" s="75"/>
      <c r="DRG91" s="75"/>
      <c r="DRH91" s="75"/>
      <c r="DRI91" s="75"/>
      <c r="DRJ91" s="75"/>
      <c r="DRK91" s="75"/>
      <c r="DRL91" s="75"/>
      <c r="DRM91" s="75"/>
      <c r="DRN91" s="75"/>
      <c r="DRO91" s="75"/>
      <c r="DRP91" s="75"/>
      <c r="DRQ91" s="75"/>
      <c r="DRR91" s="75"/>
      <c r="DRS91" s="75"/>
      <c r="DRT91" s="75"/>
      <c r="DRU91" s="75"/>
      <c r="DRV91" s="75"/>
      <c r="DRW91" s="75"/>
      <c r="DRX91" s="75"/>
      <c r="DRY91" s="75"/>
      <c r="DRZ91" s="75"/>
      <c r="DSA91" s="75"/>
      <c r="DSB91" s="75"/>
      <c r="DSC91" s="75"/>
      <c r="DSD91" s="75"/>
      <c r="DSE91" s="75"/>
      <c r="DSF91" s="75"/>
      <c r="DSG91" s="75"/>
      <c r="DSH91" s="75"/>
      <c r="DSI91" s="75"/>
      <c r="DSJ91" s="75"/>
      <c r="DSK91" s="75"/>
      <c r="DSL91" s="75"/>
      <c r="DSM91" s="75"/>
      <c r="DSN91" s="75"/>
      <c r="DSO91" s="75"/>
      <c r="DSP91" s="75"/>
      <c r="DSQ91" s="75"/>
      <c r="DSR91" s="75"/>
      <c r="DSS91" s="75"/>
      <c r="DST91" s="75"/>
      <c r="DSU91" s="75"/>
      <c r="DSV91" s="75"/>
      <c r="DSW91" s="75"/>
      <c r="DSX91" s="75"/>
      <c r="DSY91" s="75"/>
      <c r="DSZ91" s="75"/>
      <c r="DTA91" s="75"/>
      <c r="DTB91" s="75"/>
      <c r="DTC91" s="75"/>
      <c r="DTD91" s="75"/>
      <c r="DTE91" s="75"/>
      <c r="DTF91" s="75"/>
      <c r="DTG91" s="75"/>
      <c r="DTH91" s="75"/>
      <c r="DTI91" s="75"/>
      <c r="DTJ91" s="75"/>
      <c r="DTK91" s="75"/>
      <c r="DTL91" s="75"/>
      <c r="DTM91" s="75"/>
      <c r="DTN91" s="75"/>
      <c r="DTO91" s="75"/>
      <c r="DTP91" s="75"/>
      <c r="DTQ91" s="75"/>
      <c r="DTR91" s="75"/>
      <c r="DTS91" s="75"/>
      <c r="DTT91" s="75"/>
      <c r="DTU91" s="75"/>
      <c r="DTV91" s="75"/>
      <c r="DTW91" s="75"/>
      <c r="DTX91" s="75"/>
      <c r="DTY91" s="75"/>
      <c r="DTZ91" s="75"/>
      <c r="DUA91" s="75"/>
      <c r="DUB91" s="75"/>
      <c r="DUC91" s="75"/>
      <c r="DUD91" s="75"/>
      <c r="DUE91" s="75"/>
      <c r="DUF91" s="75"/>
      <c r="DUG91" s="75"/>
      <c r="DUH91" s="75"/>
      <c r="DUI91" s="75"/>
      <c r="DUJ91" s="75"/>
      <c r="DUK91" s="75"/>
      <c r="DUL91" s="75"/>
      <c r="DUM91" s="75"/>
      <c r="DUN91" s="75"/>
      <c r="DUO91" s="75"/>
      <c r="DUP91" s="75"/>
      <c r="DUQ91" s="75"/>
      <c r="DUR91" s="75"/>
      <c r="DUS91" s="75"/>
      <c r="DUT91" s="75"/>
      <c r="DUU91" s="75"/>
      <c r="DUV91" s="75"/>
      <c r="DUW91" s="75"/>
      <c r="DUX91" s="75"/>
      <c r="DUY91" s="75"/>
      <c r="DUZ91" s="75"/>
      <c r="DVA91" s="75"/>
      <c r="DVB91" s="75"/>
      <c r="DVC91" s="75"/>
      <c r="DVD91" s="75"/>
      <c r="DVE91" s="75"/>
      <c r="DVF91" s="75"/>
      <c r="DVG91" s="75"/>
      <c r="DVH91" s="75"/>
      <c r="DVI91" s="75"/>
      <c r="DVJ91" s="75"/>
      <c r="DVK91" s="75"/>
      <c r="DVL91" s="75"/>
      <c r="DVM91" s="75"/>
      <c r="DVN91" s="75"/>
      <c r="DVO91" s="75"/>
      <c r="DVP91" s="75"/>
      <c r="DVQ91" s="75"/>
      <c r="DVR91" s="75"/>
      <c r="DVS91" s="75"/>
      <c r="DVT91" s="75"/>
      <c r="DVU91" s="75"/>
      <c r="DVV91" s="75"/>
      <c r="DVW91" s="75"/>
      <c r="DVX91" s="75"/>
      <c r="DVY91" s="75"/>
      <c r="DVZ91" s="75"/>
      <c r="DWA91" s="75"/>
      <c r="DWB91" s="75"/>
      <c r="DWC91" s="75"/>
      <c r="DWD91" s="75"/>
      <c r="DWE91" s="75"/>
      <c r="DWF91" s="75"/>
      <c r="DWG91" s="75"/>
      <c r="DWH91" s="75"/>
      <c r="DWI91" s="75"/>
      <c r="DWJ91" s="75"/>
      <c r="DWK91" s="75"/>
      <c r="DWL91" s="75"/>
      <c r="DWM91" s="75"/>
      <c r="DWN91" s="75"/>
      <c r="DWO91" s="75"/>
      <c r="DWP91" s="75"/>
      <c r="DWQ91" s="75"/>
      <c r="DWR91" s="75"/>
      <c r="DWS91" s="75"/>
      <c r="DWT91" s="75"/>
      <c r="DWU91" s="75"/>
      <c r="DWV91" s="75"/>
      <c r="DWW91" s="75"/>
      <c r="DWX91" s="75"/>
      <c r="DWY91" s="75"/>
      <c r="DWZ91" s="75"/>
      <c r="DXA91" s="75"/>
      <c r="DXB91" s="75"/>
      <c r="DXC91" s="75"/>
      <c r="DXD91" s="75"/>
      <c r="DXE91" s="75"/>
      <c r="DXF91" s="75"/>
      <c r="DXG91" s="75"/>
      <c r="DXH91" s="75"/>
      <c r="DXI91" s="75"/>
      <c r="DXJ91" s="75"/>
      <c r="DXK91" s="75"/>
      <c r="DXL91" s="75"/>
      <c r="DXM91" s="75"/>
      <c r="DXN91" s="75"/>
      <c r="DXO91" s="75"/>
      <c r="DXP91" s="75"/>
      <c r="DXQ91" s="75"/>
      <c r="DXR91" s="75"/>
      <c r="DXS91" s="75"/>
      <c r="DXT91" s="75"/>
      <c r="DXU91" s="75"/>
      <c r="DXV91" s="75"/>
      <c r="DXW91" s="75"/>
      <c r="DXX91" s="75"/>
      <c r="DXY91" s="75"/>
      <c r="DXZ91" s="75"/>
      <c r="DYA91" s="75"/>
      <c r="DYB91" s="75"/>
      <c r="DYC91" s="75"/>
      <c r="DYD91" s="75"/>
      <c r="DYE91" s="75"/>
      <c r="DYF91" s="75"/>
      <c r="DYG91" s="75"/>
      <c r="DYH91" s="75"/>
      <c r="DYI91" s="75"/>
      <c r="DYJ91" s="75"/>
      <c r="DYK91" s="75"/>
      <c r="DYL91" s="75"/>
      <c r="DYM91" s="75"/>
      <c r="DYN91" s="75"/>
      <c r="DYO91" s="75"/>
      <c r="DYP91" s="75"/>
      <c r="DYQ91" s="75"/>
      <c r="DYR91" s="75"/>
      <c r="DYS91" s="75"/>
      <c r="DYT91" s="75"/>
      <c r="DYU91" s="75"/>
      <c r="DYV91" s="75"/>
      <c r="DYW91" s="75"/>
      <c r="DYX91" s="75"/>
      <c r="DYY91" s="75"/>
      <c r="DYZ91" s="75"/>
      <c r="DZA91" s="75"/>
      <c r="DZB91" s="75"/>
      <c r="DZC91" s="75"/>
      <c r="DZD91" s="75"/>
      <c r="DZE91" s="75"/>
      <c r="DZF91" s="75"/>
      <c r="DZG91" s="75"/>
      <c r="DZH91" s="75"/>
      <c r="DZI91" s="75"/>
      <c r="DZJ91" s="75"/>
      <c r="DZK91" s="75"/>
      <c r="DZL91" s="75"/>
      <c r="DZM91" s="75"/>
      <c r="DZN91" s="75"/>
      <c r="DZO91" s="75"/>
      <c r="DZP91" s="75"/>
      <c r="DZQ91" s="75"/>
      <c r="DZR91" s="75"/>
      <c r="DZS91" s="75"/>
      <c r="DZT91" s="75"/>
      <c r="DZU91" s="75"/>
      <c r="DZV91" s="75"/>
      <c r="DZW91" s="75"/>
      <c r="DZX91" s="75"/>
      <c r="DZY91" s="75"/>
      <c r="DZZ91" s="75"/>
      <c r="EAA91" s="75"/>
      <c r="EAB91" s="75"/>
      <c r="EAC91" s="75"/>
      <c r="EAD91" s="75"/>
      <c r="EAE91" s="75"/>
      <c r="EAF91" s="75"/>
      <c r="EAG91" s="75"/>
      <c r="EAH91" s="75"/>
      <c r="EAI91" s="75"/>
      <c r="EAJ91" s="75"/>
      <c r="EAK91" s="75"/>
      <c r="EAL91" s="75"/>
      <c r="EAM91" s="75"/>
      <c r="EAN91" s="75"/>
      <c r="EAO91" s="75"/>
      <c r="EAP91" s="75"/>
      <c r="EAQ91" s="75"/>
      <c r="EAR91" s="75"/>
      <c r="EAS91" s="75"/>
      <c r="EAT91" s="75"/>
      <c r="EAU91" s="75"/>
      <c r="EAV91" s="75"/>
      <c r="EAW91" s="75"/>
      <c r="EAX91" s="75"/>
      <c r="EAY91" s="75"/>
      <c r="EAZ91" s="75"/>
      <c r="EBA91" s="75"/>
      <c r="EBB91" s="75"/>
      <c r="EBC91" s="75"/>
      <c r="EBD91" s="75"/>
      <c r="EBE91" s="75"/>
      <c r="EBF91" s="75"/>
      <c r="EBG91" s="75"/>
      <c r="EBH91" s="75"/>
      <c r="EBI91" s="75"/>
      <c r="EBJ91" s="75"/>
      <c r="EBK91" s="75"/>
      <c r="EBL91" s="75"/>
      <c r="EBM91" s="75"/>
      <c r="EBN91" s="75"/>
      <c r="EBO91" s="75"/>
      <c r="EBP91" s="75"/>
      <c r="EBQ91" s="75"/>
      <c r="EBR91" s="75"/>
      <c r="EBS91" s="75"/>
      <c r="EBT91" s="75"/>
      <c r="EBU91" s="75"/>
      <c r="EBV91" s="75"/>
      <c r="EBW91" s="75"/>
      <c r="EBX91" s="75"/>
      <c r="EBY91" s="75"/>
      <c r="EBZ91" s="75"/>
      <c r="ECA91" s="75"/>
      <c r="ECB91" s="75"/>
      <c r="ECC91" s="75"/>
      <c r="ECD91" s="75"/>
      <c r="ECE91" s="75"/>
      <c r="ECF91" s="75"/>
      <c r="ECG91" s="75"/>
      <c r="ECH91" s="75"/>
      <c r="ECI91" s="75"/>
      <c r="ECJ91" s="75"/>
      <c r="ECK91" s="75"/>
      <c r="ECL91" s="75"/>
      <c r="ECM91" s="75"/>
      <c r="ECN91" s="75"/>
      <c r="ECO91" s="75"/>
      <c r="ECP91" s="75"/>
      <c r="ECQ91" s="75"/>
      <c r="ECR91" s="75"/>
      <c r="ECS91" s="75"/>
      <c r="ECT91" s="75"/>
      <c r="ECU91" s="75"/>
      <c r="ECV91" s="75"/>
      <c r="ECW91" s="75"/>
      <c r="ECX91" s="75"/>
      <c r="ECY91" s="75"/>
      <c r="ECZ91" s="75"/>
      <c r="EDA91" s="75"/>
      <c r="EDB91" s="75"/>
      <c r="EDC91" s="75"/>
      <c r="EDD91" s="75"/>
      <c r="EDE91" s="75"/>
      <c r="EDF91" s="75"/>
      <c r="EDG91" s="75"/>
      <c r="EDH91" s="75"/>
      <c r="EDI91" s="75"/>
      <c r="EDJ91" s="75"/>
      <c r="EDK91" s="75"/>
      <c r="EDL91" s="75"/>
      <c r="EDM91" s="75"/>
      <c r="EDN91" s="75"/>
      <c r="EDO91" s="75"/>
      <c r="EDP91" s="75"/>
      <c r="EDQ91" s="75"/>
      <c r="EDR91" s="75"/>
      <c r="EDS91" s="75"/>
      <c r="EDT91" s="75"/>
      <c r="EDU91" s="75"/>
      <c r="EDV91" s="75"/>
      <c r="EDW91" s="75"/>
      <c r="EDX91" s="75"/>
      <c r="EDY91" s="75"/>
      <c r="EDZ91" s="75"/>
      <c r="EEA91" s="75"/>
      <c r="EEB91" s="75"/>
      <c r="EEC91" s="75"/>
      <c r="EED91" s="75"/>
      <c r="EEE91" s="75"/>
      <c r="EEF91" s="75"/>
      <c r="EEG91" s="75"/>
      <c r="EEH91" s="75"/>
      <c r="EEI91" s="75"/>
      <c r="EEJ91" s="75"/>
      <c r="EEK91" s="75"/>
      <c r="EEL91" s="75"/>
      <c r="EEM91" s="75"/>
      <c r="EEN91" s="75"/>
      <c r="EEO91" s="75"/>
      <c r="EEP91" s="75"/>
      <c r="EEQ91" s="75"/>
      <c r="EER91" s="75"/>
      <c r="EES91" s="75"/>
      <c r="EET91" s="75"/>
      <c r="EEU91" s="75"/>
      <c r="EEV91" s="75"/>
      <c r="EEW91" s="75"/>
      <c r="EEX91" s="75"/>
      <c r="EEY91" s="75"/>
      <c r="EEZ91" s="75"/>
      <c r="EFA91" s="75"/>
      <c r="EFB91" s="75"/>
      <c r="EFC91" s="75"/>
      <c r="EFD91" s="75"/>
      <c r="EFE91" s="75"/>
      <c r="EFF91" s="75"/>
      <c r="EFG91" s="75"/>
      <c r="EFH91" s="75"/>
      <c r="EFI91" s="75"/>
      <c r="EFJ91" s="75"/>
      <c r="EFK91" s="75"/>
      <c r="EFL91" s="75"/>
      <c r="EFM91" s="75"/>
      <c r="EFN91" s="75"/>
      <c r="EFO91" s="75"/>
      <c r="EFP91" s="75"/>
      <c r="EFQ91" s="75"/>
      <c r="EFR91" s="75"/>
      <c r="EFS91" s="75"/>
      <c r="EFT91" s="75"/>
      <c r="EFU91" s="75"/>
      <c r="EFV91" s="75"/>
      <c r="EFW91" s="75"/>
      <c r="EFX91" s="75"/>
      <c r="EFY91" s="75"/>
      <c r="EFZ91" s="75"/>
      <c r="EGA91" s="75"/>
      <c r="EGB91" s="75"/>
      <c r="EGC91" s="75"/>
      <c r="EGD91" s="75"/>
      <c r="EGE91" s="75"/>
      <c r="EGF91" s="75"/>
      <c r="EGG91" s="75"/>
      <c r="EGH91" s="75"/>
      <c r="EGI91" s="75"/>
      <c r="EGJ91" s="75"/>
      <c r="EGK91" s="75"/>
      <c r="EGL91" s="75"/>
      <c r="EGM91" s="75"/>
      <c r="EGN91" s="75"/>
      <c r="EGO91" s="75"/>
      <c r="EGP91" s="75"/>
      <c r="EGQ91" s="75"/>
      <c r="EGR91" s="75"/>
      <c r="EGS91" s="75"/>
      <c r="EGT91" s="75"/>
      <c r="EGU91" s="75"/>
      <c r="EGV91" s="75"/>
      <c r="EGW91" s="75"/>
      <c r="EGX91" s="75"/>
      <c r="EGY91" s="75"/>
      <c r="EGZ91" s="75"/>
      <c r="EHA91" s="75"/>
      <c r="EHB91" s="75"/>
      <c r="EHC91" s="75"/>
      <c r="EHD91" s="75"/>
      <c r="EHE91" s="75"/>
      <c r="EHF91" s="75"/>
      <c r="EHG91" s="75"/>
      <c r="EHH91" s="75"/>
      <c r="EHI91" s="75"/>
      <c r="EHJ91" s="75"/>
      <c r="EHK91" s="75"/>
      <c r="EHL91" s="75"/>
      <c r="EHM91" s="75"/>
      <c r="EHN91" s="75"/>
      <c r="EHO91" s="75"/>
      <c r="EHP91" s="75"/>
      <c r="EHQ91" s="75"/>
      <c r="EHR91" s="75"/>
      <c r="EHS91" s="75"/>
      <c r="EHT91" s="75"/>
      <c r="EHU91" s="75"/>
      <c r="EHV91" s="75"/>
      <c r="EHW91" s="75"/>
      <c r="EHX91" s="75"/>
      <c r="EHY91" s="75"/>
      <c r="EHZ91" s="75"/>
      <c r="EIA91" s="75"/>
      <c r="EIB91" s="75"/>
      <c r="EIC91" s="75"/>
      <c r="EID91" s="75"/>
      <c r="EIE91" s="75"/>
      <c r="EIF91" s="75"/>
      <c r="EIG91" s="75"/>
      <c r="EIH91" s="75"/>
      <c r="EII91" s="75"/>
      <c r="EIJ91" s="75"/>
      <c r="EIK91" s="75"/>
      <c r="EIL91" s="75"/>
      <c r="EIM91" s="75"/>
      <c r="EIN91" s="75"/>
      <c r="EIO91" s="75"/>
      <c r="EIP91" s="75"/>
      <c r="EIQ91" s="75"/>
      <c r="EIR91" s="75"/>
      <c r="EIS91" s="75"/>
      <c r="EIT91" s="75"/>
      <c r="EIU91" s="75"/>
      <c r="EIV91" s="75"/>
      <c r="EIW91" s="75"/>
      <c r="EIX91" s="75"/>
      <c r="EIY91" s="75"/>
      <c r="EIZ91" s="75"/>
      <c r="EJA91" s="75"/>
      <c r="EJB91" s="75"/>
      <c r="EJC91" s="75"/>
      <c r="EJD91" s="75"/>
      <c r="EJE91" s="75"/>
      <c r="EJF91" s="75"/>
      <c r="EJG91" s="75"/>
      <c r="EJH91" s="75"/>
      <c r="EJI91" s="75"/>
      <c r="EJJ91" s="75"/>
      <c r="EJK91" s="75"/>
      <c r="EJL91" s="75"/>
      <c r="EJM91" s="75"/>
      <c r="EJN91" s="75"/>
      <c r="EJO91" s="75"/>
      <c r="EJP91" s="75"/>
      <c r="EJQ91" s="75"/>
      <c r="EJR91" s="75"/>
      <c r="EJS91" s="75"/>
      <c r="EJT91" s="75"/>
      <c r="EJU91" s="75"/>
      <c r="EJV91" s="75"/>
      <c r="EJW91" s="75"/>
      <c r="EJX91" s="75"/>
      <c r="EJY91" s="75"/>
      <c r="EJZ91" s="75"/>
      <c r="EKA91" s="75"/>
      <c r="EKB91" s="75"/>
      <c r="EKC91" s="75"/>
      <c r="EKD91" s="75"/>
      <c r="EKE91" s="75"/>
      <c r="EKF91" s="75"/>
      <c r="EKG91" s="75"/>
      <c r="EKH91" s="75"/>
      <c r="EKI91" s="75"/>
      <c r="EKJ91" s="75"/>
      <c r="EKK91" s="75"/>
      <c r="EKL91" s="75"/>
      <c r="EKM91" s="75"/>
      <c r="EKN91" s="75"/>
      <c r="EKO91" s="75"/>
      <c r="EKP91" s="75"/>
      <c r="EKQ91" s="75"/>
      <c r="EKR91" s="75"/>
      <c r="EKS91" s="75"/>
      <c r="EKT91" s="75"/>
      <c r="EKU91" s="75"/>
      <c r="EKV91" s="75"/>
      <c r="EKW91" s="75"/>
      <c r="EKX91" s="75"/>
      <c r="EKY91" s="75"/>
      <c r="EKZ91" s="75"/>
      <c r="ELA91" s="75"/>
      <c r="ELB91" s="75"/>
      <c r="ELC91" s="75"/>
      <c r="ELD91" s="75"/>
      <c r="ELE91" s="75"/>
      <c r="ELF91" s="75"/>
      <c r="ELG91" s="75"/>
      <c r="ELH91" s="75"/>
      <c r="ELI91" s="75"/>
      <c r="ELJ91" s="75"/>
      <c r="ELK91" s="75"/>
      <c r="ELL91" s="75"/>
      <c r="ELM91" s="75"/>
      <c r="ELN91" s="75"/>
      <c r="ELO91" s="75"/>
      <c r="ELP91" s="75"/>
      <c r="ELQ91" s="75"/>
      <c r="ELR91" s="75"/>
      <c r="ELS91" s="75"/>
      <c r="ELT91" s="75"/>
      <c r="ELU91" s="75"/>
      <c r="ELV91" s="75"/>
      <c r="ELW91" s="75"/>
      <c r="ELX91" s="75"/>
      <c r="ELY91" s="75"/>
      <c r="ELZ91" s="75"/>
      <c r="EMA91" s="75"/>
      <c r="EMB91" s="75"/>
      <c r="EMC91" s="75"/>
      <c r="EMD91" s="75"/>
      <c r="EME91" s="75"/>
      <c r="EMF91" s="75"/>
      <c r="EMG91" s="75"/>
      <c r="EMH91" s="75"/>
      <c r="EMI91" s="75"/>
      <c r="EMJ91" s="75"/>
      <c r="EMK91" s="75"/>
      <c r="EML91" s="75"/>
      <c r="EMM91" s="75"/>
      <c r="EMN91" s="75"/>
      <c r="EMO91" s="75"/>
      <c r="EMP91" s="75"/>
      <c r="EMQ91" s="75"/>
      <c r="EMR91" s="75"/>
      <c r="EMS91" s="75"/>
      <c r="EMT91" s="75"/>
      <c r="EMU91" s="75"/>
      <c r="EMV91" s="75"/>
      <c r="EMW91" s="75"/>
      <c r="EMX91" s="75"/>
      <c r="EMY91" s="75"/>
      <c r="EMZ91" s="75"/>
      <c r="ENA91" s="75"/>
      <c r="ENB91" s="75"/>
      <c r="ENC91" s="75"/>
      <c r="END91" s="75"/>
      <c r="ENE91" s="75"/>
      <c r="ENF91" s="75"/>
      <c r="ENG91" s="75"/>
      <c r="ENH91" s="75"/>
      <c r="ENI91" s="75"/>
      <c r="ENJ91" s="75"/>
      <c r="ENK91" s="75"/>
      <c r="ENL91" s="75"/>
      <c r="ENM91" s="75"/>
      <c r="ENN91" s="75"/>
      <c r="ENO91" s="75"/>
      <c r="ENP91" s="75"/>
      <c r="ENQ91" s="75"/>
      <c r="ENR91" s="75"/>
      <c r="ENS91" s="75"/>
      <c r="ENT91" s="75"/>
      <c r="ENU91" s="75"/>
      <c r="ENV91" s="75"/>
      <c r="ENW91" s="75"/>
      <c r="ENX91" s="75"/>
      <c r="ENY91" s="75"/>
      <c r="ENZ91" s="75"/>
      <c r="EOA91" s="75"/>
      <c r="EOB91" s="75"/>
      <c r="EOC91" s="75"/>
      <c r="EOD91" s="75"/>
      <c r="EOE91" s="75"/>
      <c r="EOF91" s="75"/>
      <c r="EOG91" s="75"/>
      <c r="EOH91" s="75"/>
      <c r="EOI91" s="75"/>
      <c r="EOJ91" s="75"/>
      <c r="EOK91" s="75"/>
      <c r="EOL91" s="75"/>
      <c r="EOM91" s="75"/>
      <c r="EON91" s="75"/>
      <c r="EOO91" s="75"/>
      <c r="EOP91" s="75"/>
      <c r="EOQ91" s="75"/>
      <c r="EOR91" s="75"/>
      <c r="EOS91" s="75"/>
      <c r="EOT91" s="75"/>
      <c r="EOU91" s="75"/>
      <c r="EOV91" s="75"/>
      <c r="EOW91" s="75"/>
      <c r="EOX91" s="75"/>
      <c r="EOY91" s="75"/>
      <c r="EOZ91" s="75"/>
      <c r="EPA91" s="75"/>
      <c r="EPB91" s="75"/>
      <c r="EPC91" s="75"/>
      <c r="EPD91" s="75"/>
      <c r="EPE91" s="75"/>
      <c r="EPF91" s="75"/>
      <c r="EPG91" s="75"/>
      <c r="EPH91" s="75"/>
      <c r="EPI91" s="75"/>
      <c r="EPJ91" s="75"/>
      <c r="EPK91" s="75"/>
      <c r="EPL91" s="75"/>
      <c r="EPM91" s="75"/>
      <c r="EPN91" s="75"/>
      <c r="EPO91" s="75"/>
      <c r="EPP91" s="75"/>
      <c r="EPQ91" s="75"/>
      <c r="EPR91" s="75"/>
      <c r="EPS91" s="75"/>
      <c r="EPT91" s="75"/>
      <c r="EPU91" s="75"/>
      <c r="EPV91" s="75"/>
      <c r="EPW91" s="75"/>
      <c r="EPX91" s="75"/>
      <c r="EPY91" s="75"/>
      <c r="EPZ91" s="75"/>
      <c r="EQA91" s="75"/>
      <c r="EQB91" s="75"/>
      <c r="EQC91" s="75"/>
      <c r="EQD91" s="75"/>
      <c r="EQE91" s="75"/>
      <c r="EQF91" s="75"/>
      <c r="EQG91" s="75"/>
      <c r="EQH91" s="75"/>
      <c r="EQI91" s="75"/>
      <c r="EQJ91" s="75"/>
      <c r="EQK91" s="75"/>
      <c r="EQL91" s="75"/>
      <c r="EQM91" s="75"/>
      <c r="EQN91" s="75"/>
      <c r="EQO91" s="75"/>
      <c r="EQP91" s="75"/>
      <c r="EQQ91" s="75"/>
      <c r="EQR91" s="75"/>
      <c r="EQS91" s="75"/>
      <c r="EQT91" s="75"/>
      <c r="EQU91" s="75"/>
      <c r="EQV91" s="75"/>
      <c r="EQW91" s="75"/>
      <c r="EQX91" s="75"/>
      <c r="EQY91" s="75"/>
      <c r="EQZ91" s="75"/>
      <c r="ERA91" s="75"/>
      <c r="ERB91" s="75"/>
      <c r="ERC91" s="75"/>
      <c r="ERD91" s="75"/>
      <c r="ERE91" s="75"/>
      <c r="ERF91" s="75"/>
      <c r="ERG91" s="75"/>
      <c r="ERH91" s="75"/>
      <c r="ERI91" s="75"/>
      <c r="ERJ91" s="75"/>
      <c r="ERK91" s="75"/>
      <c r="ERL91" s="75"/>
      <c r="ERM91" s="75"/>
      <c r="ERN91" s="75"/>
      <c r="ERO91" s="75"/>
      <c r="ERP91" s="75"/>
      <c r="ERQ91" s="75"/>
      <c r="ERR91" s="75"/>
      <c r="ERS91" s="75"/>
      <c r="ERT91" s="75"/>
      <c r="ERU91" s="75"/>
      <c r="ERV91" s="75"/>
      <c r="ERW91" s="75"/>
      <c r="ERX91" s="75"/>
      <c r="ERY91" s="75"/>
      <c r="ERZ91" s="75"/>
      <c r="ESA91" s="75"/>
      <c r="ESB91" s="75"/>
      <c r="ESC91" s="75"/>
      <c r="ESD91" s="75"/>
      <c r="ESE91" s="75"/>
      <c r="ESF91" s="75"/>
      <c r="ESG91" s="75"/>
      <c r="ESH91" s="75"/>
      <c r="ESI91" s="75"/>
      <c r="ESJ91" s="75"/>
      <c r="ESK91" s="75"/>
      <c r="ESL91" s="75"/>
      <c r="ESM91" s="75"/>
      <c r="ESN91" s="75"/>
      <c r="ESO91" s="75"/>
      <c r="ESP91" s="75"/>
      <c r="ESQ91" s="75"/>
      <c r="ESR91" s="75"/>
      <c r="ESS91" s="75"/>
      <c r="EST91" s="75"/>
      <c r="ESU91" s="75"/>
      <c r="ESV91" s="75"/>
      <c r="ESW91" s="75"/>
      <c r="ESX91" s="75"/>
      <c r="ESY91" s="75"/>
      <c r="ESZ91" s="75"/>
      <c r="ETA91" s="75"/>
      <c r="ETB91" s="75"/>
      <c r="ETC91" s="75"/>
      <c r="ETD91" s="75"/>
      <c r="ETE91" s="75"/>
      <c r="ETF91" s="75"/>
      <c r="ETG91" s="75"/>
      <c r="ETH91" s="75"/>
      <c r="ETI91" s="75"/>
      <c r="ETJ91" s="75"/>
      <c r="ETK91" s="75"/>
      <c r="ETL91" s="75"/>
      <c r="ETM91" s="75"/>
      <c r="ETN91" s="75"/>
      <c r="ETO91" s="75"/>
      <c r="ETP91" s="75"/>
      <c r="ETQ91" s="75"/>
      <c r="ETR91" s="75"/>
      <c r="ETS91" s="75"/>
      <c r="ETT91" s="75"/>
      <c r="ETU91" s="75"/>
      <c r="ETV91" s="75"/>
      <c r="ETW91" s="75"/>
      <c r="ETX91" s="75"/>
      <c r="ETY91" s="75"/>
      <c r="ETZ91" s="75"/>
      <c r="EUA91" s="75"/>
      <c r="EUB91" s="75"/>
      <c r="EUC91" s="75"/>
      <c r="EUD91" s="75"/>
      <c r="EUE91" s="75"/>
      <c r="EUF91" s="75"/>
      <c r="EUG91" s="75"/>
      <c r="EUH91" s="75"/>
      <c r="EUI91" s="75"/>
      <c r="EUJ91" s="75"/>
      <c r="EUK91" s="75"/>
      <c r="EUL91" s="75"/>
      <c r="EUM91" s="75"/>
      <c r="EUN91" s="75"/>
      <c r="EUO91" s="75"/>
      <c r="EUP91" s="75"/>
      <c r="EUQ91" s="75"/>
      <c r="EUR91" s="75"/>
      <c r="EUS91" s="75"/>
      <c r="EUT91" s="75"/>
      <c r="EUU91" s="75"/>
      <c r="EUV91" s="75"/>
      <c r="EUW91" s="75"/>
      <c r="EUX91" s="75"/>
      <c r="EUY91" s="75"/>
      <c r="EUZ91" s="75"/>
      <c r="EVA91" s="75"/>
      <c r="EVB91" s="75"/>
      <c r="EVC91" s="75"/>
      <c r="EVD91" s="75"/>
      <c r="EVE91" s="75"/>
      <c r="EVF91" s="75"/>
      <c r="EVG91" s="75"/>
      <c r="EVH91" s="75"/>
      <c r="EVI91" s="75"/>
      <c r="EVJ91" s="75"/>
      <c r="EVK91" s="75"/>
      <c r="EVL91" s="75"/>
      <c r="EVM91" s="75"/>
      <c r="EVN91" s="75"/>
      <c r="EVO91" s="75"/>
      <c r="EVP91" s="75"/>
      <c r="EVQ91" s="75"/>
      <c r="EVR91" s="75"/>
      <c r="EVS91" s="75"/>
      <c r="EVT91" s="75"/>
      <c r="EVU91" s="75"/>
      <c r="EVV91" s="75"/>
      <c r="EVW91" s="75"/>
      <c r="EVX91" s="75"/>
      <c r="EVY91" s="75"/>
      <c r="EVZ91" s="75"/>
      <c r="EWA91" s="75"/>
      <c r="EWB91" s="75"/>
      <c r="EWC91" s="75"/>
      <c r="EWD91" s="75"/>
      <c r="EWE91" s="75"/>
      <c r="EWF91" s="75"/>
      <c r="EWG91" s="75"/>
      <c r="EWH91" s="75"/>
      <c r="EWI91" s="75"/>
      <c r="EWJ91" s="75"/>
      <c r="EWK91" s="75"/>
      <c r="EWL91" s="75"/>
      <c r="EWM91" s="75"/>
      <c r="EWN91" s="75"/>
      <c r="EWO91" s="75"/>
      <c r="EWP91" s="75"/>
      <c r="EWQ91" s="75"/>
      <c r="EWR91" s="75"/>
      <c r="EWS91" s="75"/>
      <c r="EWT91" s="75"/>
      <c r="EWU91" s="75"/>
      <c r="EWV91" s="75"/>
      <c r="EWW91" s="75"/>
      <c r="EWX91" s="75"/>
      <c r="EWY91" s="75"/>
      <c r="EWZ91" s="75"/>
      <c r="EXA91" s="75"/>
      <c r="EXB91" s="75"/>
      <c r="EXC91" s="75"/>
      <c r="EXD91" s="75"/>
      <c r="EXE91" s="75"/>
      <c r="EXF91" s="75"/>
      <c r="EXG91" s="75"/>
      <c r="EXH91" s="75"/>
      <c r="EXI91" s="75"/>
      <c r="EXJ91" s="75"/>
      <c r="EXK91" s="75"/>
      <c r="EXL91" s="75"/>
      <c r="EXM91" s="75"/>
      <c r="EXN91" s="75"/>
      <c r="EXO91" s="75"/>
      <c r="EXP91" s="75"/>
      <c r="EXQ91" s="75"/>
      <c r="EXR91" s="75"/>
      <c r="EXS91" s="75"/>
      <c r="EXT91" s="75"/>
      <c r="EXU91" s="75"/>
      <c r="EXV91" s="75"/>
      <c r="EXW91" s="75"/>
      <c r="EXX91" s="75"/>
      <c r="EXY91" s="75"/>
      <c r="EXZ91" s="75"/>
      <c r="EYA91" s="75"/>
      <c r="EYB91" s="75"/>
      <c r="EYC91" s="75"/>
      <c r="EYD91" s="75"/>
      <c r="EYE91" s="75"/>
      <c r="EYF91" s="75"/>
      <c r="EYG91" s="75"/>
      <c r="EYH91" s="75"/>
      <c r="EYI91" s="75"/>
      <c r="EYJ91" s="75"/>
      <c r="EYK91" s="75"/>
      <c r="EYL91" s="75"/>
      <c r="EYM91" s="75"/>
      <c r="EYN91" s="75"/>
      <c r="EYO91" s="75"/>
      <c r="EYP91" s="75"/>
      <c r="EYQ91" s="75"/>
      <c r="EYR91" s="75"/>
      <c r="EYS91" s="75"/>
      <c r="EYT91" s="75"/>
      <c r="EYU91" s="75"/>
      <c r="EYV91" s="75"/>
      <c r="EYW91" s="75"/>
      <c r="EYX91" s="75"/>
      <c r="EYY91" s="75"/>
      <c r="EYZ91" s="75"/>
      <c r="EZA91" s="75"/>
      <c r="EZB91" s="75"/>
      <c r="EZC91" s="75"/>
      <c r="EZD91" s="75"/>
      <c r="EZE91" s="75"/>
      <c r="EZF91" s="75"/>
      <c r="EZG91" s="75"/>
      <c r="EZH91" s="75"/>
      <c r="EZI91" s="75"/>
      <c r="EZJ91" s="75"/>
      <c r="EZK91" s="75"/>
      <c r="EZL91" s="75"/>
      <c r="EZM91" s="75"/>
      <c r="EZN91" s="75"/>
      <c r="EZO91" s="75"/>
      <c r="EZP91" s="75"/>
      <c r="EZQ91" s="75"/>
      <c r="EZR91" s="75"/>
      <c r="EZS91" s="75"/>
      <c r="EZT91" s="75"/>
      <c r="EZU91" s="75"/>
      <c r="EZV91" s="75"/>
      <c r="EZW91" s="75"/>
      <c r="EZX91" s="75"/>
      <c r="EZY91" s="75"/>
      <c r="EZZ91" s="75"/>
      <c r="FAA91" s="75"/>
      <c r="FAB91" s="75"/>
      <c r="FAC91" s="75"/>
      <c r="FAD91" s="75"/>
      <c r="FAE91" s="75"/>
      <c r="FAF91" s="75"/>
      <c r="FAG91" s="75"/>
      <c r="FAH91" s="75"/>
      <c r="FAI91" s="75"/>
      <c r="FAJ91" s="75"/>
      <c r="FAK91" s="75"/>
      <c r="FAL91" s="75"/>
      <c r="FAM91" s="75"/>
      <c r="FAN91" s="75"/>
      <c r="FAO91" s="75"/>
      <c r="FAP91" s="75"/>
      <c r="FAQ91" s="75"/>
      <c r="FAR91" s="75"/>
      <c r="FAS91" s="75"/>
      <c r="FAT91" s="75"/>
      <c r="FAU91" s="75"/>
      <c r="FAV91" s="75"/>
      <c r="FAW91" s="75"/>
      <c r="FAX91" s="75"/>
      <c r="FAY91" s="75"/>
      <c r="FAZ91" s="75"/>
      <c r="FBA91" s="75"/>
      <c r="FBB91" s="75"/>
      <c r="FBC91" s="75"/>
      <c r="FBD91" s="75"/>
      <c r="FBE91" s="75"/>
      <c r="FBF91" s="75"/>
      <c r="FBG91" s="75"/>
      <c r="FBH91" s="75"/>
      <c r="FBI91" s="75"/>
      <c r="FBJ91" s="75"/>
      <c r="FBK91" s="75"/>
      <c r="FBL91" s="75"/>
      <c r="FBM91" s="75"/>
      <c r="FBN91" s="75"/>
      <c r="FBO91" s="75"/>
      <c r="FBP91" s="75"/>
      <c r="FBQ91" s="75"/>
      <c r="FBR91" s="75"/>
      <c r="FBS91" s="75"/>
      <c r="FBT91" s="75"/>
      <c r="FBU91" s="75"/>
      <c r="FBV91" s="75"/>
      <c r="FBW91" s="75"/>
      <c r="FBX91" s="75"/>
      <c r="FBY91" s="75"/>
      <c r="FBZ91" s="75"/>
      <c r="FCA91" s="75"/>
      <c r="FCB91" s="75"/>
      <c r="FCC91" s="75"/>
      <c r="FCD91" s="75"/>
      <c r="FCE91" s="75"/>
      <c r="FCF91" s="75"/>
      <c r="FCG91" s="75"/>
      <c r="FCH91" s="75"/>
      <c r="FCI91" s="75"/>
      <c r="FCJ91" s="75"/>
      <c r="FCK91" s="75"/>
      <c r="FCL91" s="75"/>
      <c r="FCM91" s="75"/>
      <c r="FCN91" s="75"/>
      <c r="FCO91" s="75"/>
      <c r="FCP91" s="75"/>
      <c r="FCQ91" s="75"/>
      <c r="FCR91" s="75"/>
      <c r="FCS91" s="75"/>
      <c r="FCT91" s="75"/>
      <c r="FCU91" s="75"/>
      <c r="FCV91" s="75"/>
      <c r="FCW91" s="75"/>
      <c r="FCX91" s="75"/>
      <c r="FCY91" s="75"/>
      <c r="FCZ91" s="75"/>
      <c r="FDA91" s="75"/>
      <c r="FDB91" s="75"/>
      <c r="FDC91" s="75"/>
      <c r="FDD91" s="75"/>
      <c r="FDE91" s="75"/>
      <c r="FDF91" s="75"/>
      <c r="FDG91" s="75"/>
      <c r="FDH91" s="75"/>
      <c r="FDI91" s="75"/>
      <c r="FDJ91" s="75"/>
      <c r="FDK91" s="75"/>
      <c r="FDL91" s="75"/>
      <c r="FDM91" s="75"/>
      <c r="FDN91" s="75"/>
      <c r="FDO91" s="75"/>
      <c r="FDP91" s="75"/>
      <c r="FDQ91" s="75"/>
      <c r="FDR91" s="75"/>
      <c r="FDS91" s="75"/>
      <c r="FDT91" s="75"/>
      <c r="FDU91" s="75"/>
      <c r="FDV91" s="75"/>
      <c r="FDW91" s="75"/>
      <c r="FDX91" s="75"/>
      <c r="FDY91" s="75"/>
      <c r="FDZ91" s="75"/>
      <c r="FEA91" s="75"/>
      <c r="FEB91" s="75"/>
      <c r="FEC91" s="75"/>
      <c r="FED91" s="75"/>
      <c r="FEE91" s="75"/>
      <c r="FEF91" s="75"/>
      <c r="FEG91" s="75"/>
      <c r="FEH91" s="75"/>
      <c r="FEI91" s="75"/>
      <c r="FEJ91" s="75"/>
      <c r="FEK91" s="75"/>
      <c r="FEL91" s="75"/>
      <c r="FEM91" s="75"/>
      <c r="FEN91" s="75"/>
      <c r="FEO91" s="75"/>
      <c r="FEP91" s="75"/>
      <c r="FEQ91" s="75"/>
      <c r="FER91" s="75"/>
      <c r="FES91" s="75"/>
      <c r="FET91" s="75"/>
      <c r="FEU91" s="75"/>
      <c r="FEV91" s="75"/>
      <c r="FEW91" s="75"/>
      <c r="FEX91" s="75"/>
      <c r="FEY91" s="75"/>
      <c r="FEZ91" s="75"/>
      <c r="FFA91" s="75"/>
      <c r="FFB91" s="75"/>
      <c r="FFC91" s="75"/>
      <c r="FFD91" s="75"/>
      <c r="FFE91" s="75"/>
      <c r="FFF91" s="75"/>
      <c r="FFG91" s="75"/>
      <c r="FFH91" s="75"/>
      <c r="FFI91" s="75"/>
      <c r="FFJ91" s="75"/>
      <c r="FFK91" s="75"/>
      <c r="FFL91" s="75"/>
      <c r="FFM91" s="75"/>
      <c r="FFN91" s="75"/>
      <c r="FFO91" s="75"/>
      <c r="FFP91" s="75"/>
      <c r="FFQ91" s="75"/>
      <c r="FFR91" s="75"/>
      <c r="FFS91" s="75"/>
      <c r="FFT91" s="75"/>
      <c r="FFU91" s="75"/>
      <c r="FFV91" s="75"/>
      <c r="FFW91" s="75"/>
      <c r="FFX91" s="75"/>
      <c r="FFY91" s="75"/>
      <c r="FFZ91" s="75"/>
      <c r="FGA91" s="75"/>
      <c r="FGB91" s="75"/>
      <c r="FGC91" s="75"/>
      <c r="FGD91" s="75"/>
      <c r="FGE91" s="75"/>
      <c r="FGF91" s="75"/>
      <c r="FGG91" s="75"/>
      <c r="FGH91" s="75"/>
      <c r="FGI91" s="75"/>
      <c r="FGJ91" s="75"/>
      <c r="FGK91" s="75"/>
      <c r="FGL91" s="75"/>
      <c r="FGM91" s="75"/>
      <c r="FGN91" s="75"/>
      <c r="FGO91" s="75"/>
      <c r="FGP91" s="75"/>
      <c r="FGQ91" s="75"/>
      <c r="FGR91" s="75"/>
      <c r="FGS91" s="75"/>
      <c r="FGT91" s="75"/>
      <c r="FGU91" s="75"/>
      <c r="FGV91" s="75"/>
      <c r="FGW91" s="75"/>
      <c r="FGX91" s="75"/>
      <c r="FGY91" s="75"/>
      <c r="FGZ91" s="75"/>
      <c r="FHA91" s="75"/>
      <c r="FHB91" s="75"/>
      <c r="FHC91" s="75"/>
      <c r="FHD91" s="75"/>
      <c r="FHE91" s="75"/>
      <c r="FHF91" s="75"/>
      <c r="FHG91" s="75"/>
      <c r="FHH91" s="75"/>
      <c r="FHI91" s="75"/>
      <c r="FHJ91" s="75"/>
      <c r="FHK91" s="75"/>
      <c r="FHL91" s="75"/>
      <c r="FHM91" s="75"/>
      <c r="FHN91" s="75"/>
      <c r="FHO91" s="75"/>
      <c r="FHP91" s="75"/>
      <c r="FHQ91" s="75"/>
      <c r="FHR91" s="75"/>
      <c r="FHS91" s="75"/>
      <c r="FHT91" s="75"/>
      <c r="FHU91" s="75"/>
      <c r="FHV91" s="75"/>
      <c r="FHW91" s="75"/>
      <c r="FHX91" s="75"/>
      <c r="FHY91" s="75"/>
      <c r="FHZ91" s="75"/>
      <c r="FIA91" s="75"/>
      <c r="FIB91" s="75"/>
      <c r="FIC91" s="75"/>
      <c r="FID91" s="75"/>
      <c r="FIE91" s="75"/>
      <c r="FIF91" s="75"/>
      <c r="FIG91" s="75"/>
      <c r="FIH91" s="75"/>
      <c r="FII91" s="75"/>
      <c r="FIJ91" s="75"/>
      <c r="FIK91" s="75"/>
      <c r="FIL91" s="75"/>
      <c r="FIM91" s="75"/>
      <c r="FIN91" s="75"/>
      <c r="FIO91" s="75"/>
      <c r="FIP91" s="75"/>
      <c r="FIQ91" s="75"/>
      <c r="FIR91" s="75"/>
      <c r="FIS91" s="75"/>
      <c r="FIT91" s="75"/>
      <c r="FIU91" s="75"/>
      <c r="FIV91" s="75"/>
      <c r="FIW91" s="75"/>
      <c r="FIX91" s="75"/>
      <c r="FIY91" s="75"/>
      <c r="FIZ91" s="75"/>
      <c r="FJA91" s="75"/>
      <c r="FJB91" s="75"/>
      <c r="FJC91" s="75"/>
      <c r="FJD91" s="75"/>
      <c r="FJE91" s="75"/>
      <c r="FJF91" s="75"/>
      <c r="FJG91" s="75"/>
      <c r="FJH91" s="75"/>
      <c r="FJI91" s="75"/>
      <c r="FJJ91" s="75"/>
      <c r="FJK91" s="75"/>
      <c r="FJL91" s="75"/>
      <c r="FJM91" s="75"/>
      <c r="FJN91" s="75"/>
      <c r="FJO91" s="75"/>
      <c r="FJP91" s="75"/>
      <c r="FJQ91" s="75"/>
      <c r="FJR91" s="75"/>
      <c r="FJS91" s="75"/>
      <c r="FJT91" s="75"/>
      <c r="FJU91" s="75"/>
      <c r="FJV91" s="75"/>
      <c r="FJW91" s="75"/>
      <c r="FJX91" s="75"/>
      <c r="FJY91" s="75"/>
      <c r="FJZ91" s="75"/>
      <c r="FKA91" s="75"/>
      <c r="FKB91" s="75"/>
      <c r="FKC91" s="75"/>
      <c r="FKD91" s="75"/>
      <c r="FKE91" s="75"/>
      <c r="FKF91" s="75"/>
      <c r="FKG91" s="75"/>
      <c r="FKH91" s="75"/>
      <c r="FKI91" s="75"/>
      <c r="FKJ91" s="75"/>
      <c r="FKK91" s="75"/>
      <c r="FKL91" s="75"/>
      <c r="FKM91" s="75"/>
      <c r="FKN91" s="75"/>
      <c r="FKO91" s="75"/>
      <c r="FKP91" s="75"/>
      <c r="FKQ91" s="75"/>
      <c r="FKR91" s="75"/>
      <c r="FKS91" s="75"/>
      <c r="FKT91" s="75"/>
      <c r="FKU91" s="75"/>
      <c r="FKV91" s="75"/>
      <c r="FKW91" s="75"/>
      <c r="FKX91" s="75"/>
      <c r="FKY91" s="75"/>
      <c r="FKZ91" s="75"/>
      <c r="FLA91" s="75"/>
      <c r="FLB91" s="75"/>
      <c r="FLC91" s="75"/>
      <c r="FLD91" s="75"/>
      <c r="FLE91" s="75"/>
      <c r="FLF91" s="75"/>
      <c r="FLG91" s="75"/>
      <c r="FLH91" s="75"/>
      <c r="FLI91" s="75"/>
      <c r="FLJ91" s="75"/>
      <c r="FLK91" s="75"/>
      <c r="FLL91" s="75"/>
      <c r="FLM91" s="75"/>
      <c r="FLN91" s="75"/>
      <c r="FLO91" s="75"/>
      <c r="FLP91" s="75"/>
      <c r="FLQ91" s="75"/>
      <c r="FLR91" s="75"/>
      <c r="FLS91" s="75"/>
      <c r="FLT91" s="75"/>
      <c r="FLU91" s="75"/>
      <c r="FLV91" s="75"/>
      <c r="FLW91" s="75"/>
      <c r="FLX91" s="75"/>
      <c r="FLY91" s="75"/>
      <c r="FLZ91" s="75"/>
      <c r="FMA91" s="75"/>
      <c r="FMB91" s="75"/>
      <c r="FMC91" s="75"/>
      <c r="FMD91" s="75"/>
      <c r="FME91" s="75"/>
      <c r="FMF91" s="75"/>
      <c r="FMG91" s="75"/>
      <c r="FMH91" s="75"/>
      <c r="FMI91" s="75"/>
      <c r="FMJ91" s="75"/>
      <c r="FMK91" s="75"/>
      <c r="FML91" s="75"/>
      <c r="FMM91" s="75"/>
      <c r="FMN91" s="75"/>
      <c r="FMO91" s="75"/>
      <c r="FMP91" s="75"/>
      <c r="FMQ91" s="75"/>
      <c r="FMR91" s="75"/>
      <c r="FMS91" s="75"/>
      <c r="FMT91" s="75"/>
      <c r="FMU91" s="75"/>
      <c r="FMV91" s="75"/>
      <c r="FMW91" s="75"/>
      <c r="FMX91" s="75"/>
      <c r="FMY91" s="75"/>
      <c r="FMZ91" s="75"/>
      <c r="FNA91" s="75"/>
      <c r="FNB91" s="75"/>
      <c r="FNC91" s="75"/>
      <c r="FND91" s="75"/>
      <c r="FNE91" s="75"/>
      <c r="FNF91" s="75"/>
      <c r="FNG91" s="75"/>
      <c r="FNH91" s="75"/>
      <c r="FNI91" s="75"/>
      <c r="FNJ91" s="75"/>
      <c r="FNK91" s="75"/>
      <c r="FNL91" s="75"/>
      <c r="FNM91" s="75"/>
      <c r="FNN91" s="75"/>
      <c r="FNO91" s="75"/>
      <c r="FNP91" s="75"/>
      <c r="FNQ91" s="75"/>
      <c r="FNR91" s="75"/>
      <c r="FNS91" s="75"/>
      <c r="FNT91" s="75"/>
      <c r="FNU91" s="75"/>
      <c r="FNV91" s="75"/>
      <c r="FNW91" s="75"/>
      <c r="FNX91" s="75"/>
      <c r="FNY91" s="75"/>
      <c r="FNZ91" s="75"/>
      <c r="FOA91" s="75"/>
      <c r="FOB91" s="75"/>
      <c r="FOC91" s="75"/>
      <c r="FOD91" s="75"/>
      <c r="FOE91" s="75"/>
      <c r="FOF91" s="75"/>
      <c r="FOG91" s="75"/>
      <c r="FOH91" s="75"/>
      <c r="FOI91" s="75"/>
      <c r="FOJ91" s="75"/>
      <c r="FOK91" s="75"/>
      <c r="FOL91" s="75"/>
      <c r="FOM91" s="75"/>
      <c r="FON91" s="75"/>
      <c r="FOO91" s="75"/>
      <c r="FOP91" s="75"/>
      <c r="FOQ91" s="75"/>
      <c r="FOR91" s="75"/>
      <c r="FOS91" s="75"/>
      <c r="FOT91" s="75"/>
      <c r="FOU91" s="75"/>
      <c r="FOV91" s="75"/>
      <c r="FOW91" s="75"/>
      <c r="FOX91" s="75"/>
      <c r="FOY91" s="75"/>
      <c r="FOZ91" s="75"/>
      <c r="FPA91" s="75"/>
      <c r="FPB91" s="75"/>
      <c r="FPC91" s="75"/>
      <c r="FPD91" s="75"/>
      <c r="FPE91" s="75"/>
      <c r="FPF91" s="75"/>
      <c r="FPG91" s="75"/>
      <c r="FPH91" s="75"/>
      <c r="FPI91" s="75"/>
      <c r="FPJ91" s="75"/>
      <c r="FPK91" s="75"/>
      <c r="FPL91" s="75"/>
      <c r="FPM91" s="75"/>
      <c r="FPN91" s="75"/>
      <c r="FPO91" s="75"/>
      <c r="FPP91" s="75"/>
      <c r="FPQ91" s="75"/>
      <c r="FPR91" s="75"/>
      <c r="FPS91" s="75"/>
      <c r="FPT91" s="75"/>
      <c r="FPU91" s="75"/>
      <c r="FPV91" s="75"/>
      <c r="FPW91" s="75"/>
      <c r="FPX91" s="75"/>
      <c r="FPY91" s="75"/>
      <c r="FPZ91" s="75"/>
      <c r="FQA91" s="75"/>
      <c r="FQB91" s="75"/>
      <c r="FQC91" s="75"/>
      <c r="FQD91" s="75"/>
      <c r="FQE91" s="75"/>
      <c r="FQF91" s="75"/>
      <c r="FQG91" s="75"/>
      <c r="FQH91" s="75"/>
      <c r="FQI91" s="75"/>
      <c r="FQJ91" s="75"/>
      <c r="FQK91" s="75"/>
      <c r="FQL91" s="75"/>
      <c r="FQM91" s="75"/>
      <c r="FQN91" s="75"/>
      <c r="FQO91" s="75"/>
      <c r="FQP91" s="75"/>
      <c r="FQQ91" s="75"/>
      <c r="FQR91" s="75"/>
      <c r="FQS91" s="75"/>
      <c r="FQT91" s="75"/>
      <c r="FQU91" s="75"/>
      <c r="FQV91" s="75"/>
      <c r="FQW91" s="75"/>
      <c r="FQX91" s="75"/>
      <c r="FQY91" s="75"/>
      <c r="FQZ91" s="75"/>
      <c r="FRA91" s="75"/>
      <c r="FRB91" s="75"/>
      <c r="FRC91" s="75"/>
      <c r="FRD91" s="75"/>
      <c r="FRE91" s="75"/>
      <c r="FRF91" s="75"/>
      <c r="FRG91" s="75"/>
      <c r="FRH91" s="75"/>
      <c r="FRI91" s="75"/>
      <c r="FRJ91" s="75"/>
      <c r="FRK91" s="75"/>
      <c r="FRL91" s="75"/>
      <c r="FRM91" s="75"/>
      <c r="FRN91" s="75"/>
      <c r="FRO91" s="75"/>
      <c r="FRP91" s="75"/>
      <c r="FRQ91" s="75"/>
      <c r="FRR91" s="75"/>
      <c r="FRS91" s="75"/>
      <c r="FRT91" s="75"/>
      <c r="FRU91" s="75"/>
      <c r="FRV91" s="75"/>
      <c r="FRW91" s="75"/>
      <c r="FRX91" s="75"/>
      <c r="FRY91" s="75"/>
      <c r="FRZ91" s="75"/>
      <c r="FSA91" s="75"/>
      <c r="FSB91" s="75"/>
      <c r="FSC91" s="75"/>
      <c r="FSD91" s="75"/>
      <c r="FSE91" s="75"/>
      <c r="FSF91" s="75"/>
      <c r="FSG91" s="75"/>
      <c r="FSH91" s="75"/>
      <c r="FSI91" s="75"/>
      <c r="FSJ91" s="75"/>
      <c r="FSK91" s="75"/>
      <c r="FSL91" s="75"/>
      <c r="FSM91" s="75"/>
      <c r="FSN91" s="75"/>
      <c r="FSO91" s="75"/>
      <c r="FSP91" s="75"/>
      <c r="FSQ91" s="75"/>
      <c r="FSR91" s="75"/>
      <c r="FSS91" s="75"/>
      <c r="FST91" s="75"/>
      <c r="FSU91" s="75"/>
      <c r="FSV91" s="75"/>
      <c r="FSW91" s="75"/>
      <c r="FSX91" s="75"/>
      <c r="FSY91" s="75"/>
      <c r="FSZ91" s="75"/>
      <c r="FTA91" s="75"/>
      <c r="FTB91" s="75"/>
      <c r="FTC91" s="75"/>
      <c r="FTD91" s="75"/>
      <c r="FTE91" s="75"/>
      <c r="FTF91" s="75"/>
      <c r="FTG91" s="75"/>
      <c r="FTH91" s="75"/>
      <c r="FTI91" s="75"/>
      <c r="FTJ91" s="75"/>
      <c r="FTK91" s="75"/>
      <c r="FTL91" s="75"/>
      <c r="FTM91" s="75"/>
      <c r="FTN91" s="75"/>
      <c r="FTO91" s="75"/>
      <c r="FTP91" s="75"/>
      <c r="FTQ91" s="75"/>
      <c r="FTR91" s="75"/>
      <c r="FTS91" s="75"/>
      <c r="FTT91" s="75"/>
      <c r="FTU91" s="75"/>
      <c r="FTV91" s="75"/>
      <c r="FTW91" s="75"/>
      <c r="FTX91" s="75"/>
      <c r="FTY91" s="75"/>
      <c r="FTZ91" s="75"/>
      <c r="FUA91" s="75"/>
      <c r="FUB91" s="75"/>
      <c r="FUC91" s="75"/>
      <c r="FUD91" s="75"/>
      <c r="FUE91" s="75"/>
      <c r="FUF91" s="75"/>
      <c r="FUG91" s="75"/>
      <c r="FUH91" s="75"/>
      <c r="FUI91" s="75"/>
      <c r="FUJ91" s="75"/>
      <c r="FUK91" s="75"/>
      <c r="FUL91" s="75"/>
      <c r="FUM91" s="75"/>
      <c r="FUN91" s="75"/>
      <c r="FUO91" s="75"/>
      <c r="FUP91" s="75"/>
      <c r="FUQ91" s="75"/>
      <c r="FUR91" s="75"/>
      <c r="FUS91" s="75"/>
      <c r="FUT91" s="75"/>
      <c r="FUU91" s="75"/>
      <c r="FUV91" s="75"/>
      <c r="FUW91" s="75"/>
      <c r="FUX91" s="75"/>
      <c r="FUY91" s="75"/>
      <c r="FUZ91" s="75"/>
      <c r="FVA91" s="75"/>
      <c r="FVB91" s="75"/>
      <c r="FVC91" s="75"/>
      <c r="FVD91" s="75"/>
      <c r="FVE91" s="75"/>
      <c r="FVF91" s="75"/>
      <c r="FVG91" s="75"/>
      <c r="FVH91" s="75"/>
      <c r="FVI91" s="75"/>
      <c r="FVJ91" s="75"/>
      <c r="FVK91" s="75"/>
      <c r="FVL91" s="75"/>
      <c r="FVM91" s="75"/>
      <c r="FVN91" s="75"/>
      <c r="FVO91" s="75"/>
      <c r="FVP91" s="75"/>
      <c r="FVQ91" s="75"/>
      <c r="FVR91" s="75"/>
      <c r="FVS91" s="75"/>
      <c r="FVT91" s="75"/>
      <c r="FVU91" s="75"/>
      <c r="FVV91" s="75"/>
      <c r="FVW91" s="75"/>
      <c r="FVX91" s="75"/>
      <c r="FVY91" s="75"/>
      <c r="FVZ91" s="75"/>
      <c r="FWA91" s="75"/>
      <c r="FWB91" s="75"/>
      <c r="FWC91" s="75"/>
      <c r="FWD91" s="75"/>
      <c r="FWE91" s="75"/>
      <c r="FWF91" s="75"/>
      <c r="FWG91" s="75"/>
      <c r="FWH91" s="75"/>
      <c r="FWI91" s="75"/>
      <c r="FWJ91" s="75"/>
      <c r="FWK91" s="75"/>
      <c r="FWL91" s="75"/>
      <c r="FWM91" s="75"/>
      <c r="FWN91" s="75"/>
      <c r="FWO91" s="75"/>
      <c r="FWP91" s="75"/>
      <c r="FWQ91" s="75"/>
      <c r="FWR91" s="75"/>
      <c r="FWS91" s="75"/>
      <c r="FWT91" s="75"/>
      <c r="FWU91" s="75"/>
      <c r="FWV91" s="75"/>
      <c r="FWW91" s="75"/>
      <c r="FWX91" s="75"/>
      <c r="FWY91" s="75"/>
      <c r="FWZ91" s="75"/>
      <c r="FXA91" s="75"/>
      <c r="FXB91" s="75"/>
      <c r="FXC91" s="75"/>
      <c r="FXD91" s="75"/>
      <c r="FXE91" s="75"/>
      <c r="FXF91" s="75"/>
      <c r="FXG91" s="75"/>
      <c r="FXH91" s="75"/>
      <c r="FXI91" s="75"/>
      <c r="FXJ91" s="75"/>
      <c r="FXK91" s="75"/>
      <c r="FXL91" s="75"/>
      <c r="FXM91" s="75"/>
      <c r="FXN91" s="75"/>
      <c r="FXO91" s="75"/>
      <c r="FXP91" s="75"/>
      <c r="FXQ91" s="75"/>
      <c r="FXR91" s="75"/>
      <c r="FXS91" s="75"/>
      <c r="FXT91" s="75"/>
      <c r="FXU91" s="75"/>
      <c r="FXV91" s="75"/>
      <c r="FXW91" s="75"/>
      <c r="FXX91" s="75"/>
      <c r="FXY91" s="75"/>
      <c r="FXZ91" s="75"/>
      <c r="FYA91" s="75"/>
      <c r="FYB91" s="75"/>
      <c r="FYC91" s="75"/>
      <c r="FYD91" s="75"/>
      <c r="FYE91" s="75"/>
      <c r="FYF91" s="75"/>
      <c r="FYG91" s="75"/>
      <c r="FYH91" s="75"/>
      <c r="FYI91" s="75"/>
      <c r="FYJ91" s="75"/>
      <c r="FYK91" s="75"/>
      <c r="FYL91" s="75"/>
      <c r="FYM91" s="75"/>
      <c r="FYN91" s="75"/>
      <c r="FYO91" s="75"/>
      <c r="FYP91" s="75"/>
      <c r="FYQ91" s="75"/>
      <c r="FYR91" s="75"/>
      <c r="FYS91" s="75"/>
      <c r="FYT91" s="75"/>
      <c r="FYU91" s="75"/>
      <c r="FYV91" s="75"/>
      <c r="FYW91" s="75"/>
      <c r="FYX91" s="75"/>
      <c r="FYY91" s="75"/>
      <c r="FYZ91" s="75"/>
      <c r="FZA91" s="75"/>
      <c r="FZB91" s="75"/>
      <c r="FZC91" s="75"/>
      <c r="FZD91" s="75"/>
      <c r="FZE91" s="75"/>
      <c r="FZF91" s="75"/>
      <c r="FZG91" s="75"/>
      <c r="FZH91" s="75"/>
      <c r="FZI91" s="75"/>
      <c r="FZJ91" s="75"/>
      <c r="FZK91" s="75"/>
      <c r="FZL91" s="75"/>
      <c r="FZM91" s="75"/>
      <c r="FZN91" s="75"/>
      <c r="FZO91" s="75"/>
      <c r="FZP91" s="75"/>
      <c r="FZQ91" s="75"/>
      <c r="FZR91" s="75"/>
      <c r="FZS91" s="75"/>
      <c r="FZT91" s="75"/>
      <c r="FZU91" s="75"/>
      <c r="FZV91" s="75"/>
      <c r="FZW91" s="75"/>
      <c r="FZX91" s="75"/>
      <c r="FZY91" s="75"/>
      <c r="FZZ91" s="75"/>
      <c r="GAA91" s="75"/>
      <c r="GAB91" s="75"/>
      <c r="GAC91" s="75"/>
      <c r="GAD91" s="75"/>
      <c r="GAE91" s="75"/>
      <c r="GAF91" s="75"/>
      <c r="GAG91" s="75"/>
      <c r="GAH91" s="75"/>
      <c r="GAI91" s="75"/>
      <c r="GAJ91" s="75"/>
      <c r="GAK91" s="75"/>
      <c r="GAL91" s="75"/>
      <c r="GAM91" s="75"/>
      <c r="GAN91" s="75"/>
      <c r="GAO91" s="75"/>
      <c r="GAP91" s="75"/>
      <c r="GAQ91" s="75"/>
      <c r="GAR91" s="75"/>
      <c r="GAS91" s="75"/>
      <c r="GAT91" s="75"/>
      <c r="GAU91" s="75"/>
      <c r="GAV91" s="75"/>
      <c r="GAW91" s="75"/>
      <c r="GAX91" s="75"/>
      <c r="GAY91" s="75"/>
      <c r="GAZ91" s="75"/>
      <c r="GBA91" s="75"/>
      <c r="GBB91" s="75"/>
      <c r="GBC91" s="75"/>
      <c r="GBD91" s="75"/>
      <c r="GBE91" s="75"/>
      <c r="GBF91" s="75"/>
      <c r="GBG91" s="75"/>
      <c r="GBH91" s="75"/>
      <c r="GBI91" s="75"/>
      <c r="GBJ91" s="75"/>
      <c r="GBK91" s="75"/>
      <c r="GBL91" s="75"/>
      <c r="GBM91" s="75"/>
      <c r="GBN91" s="75"/>
      <c r="GBO91" s="75"/>
      <c r="GBP91" s="75"/>
      <c r="GBQ91" s="75"/>
      <c r="GBR91" s="75"/>
      <c r="GBS91" s="75"/>
      <c r="GBT91" s="75"/>
      <c r="GBU91" s="75"/>
      <c r="GBV91" s="75"/>
      <c r="GBW91" s="75"/>
      <c r="GBX91" s="75"/>
      <c r="GBY91" s="75"/>
      <c r="GBZ91" s="75"/>
      <c r="GCA91" s="75"/>
      <c r="GCB91" s="75"/>
      <c r="GCC91" s="75"/>
      <c r="GCD91" s="75"/>
      <c r="GCE91" s="75"/>
      <c r="GCF91" s="75"/>
      <c r="GCG91" s="75"/>
      <c r="GCH91" s="75"/>
      <c r="GCI91" s="75"/>
      <c r="GCJ91" s="75"/>
      <c r="GCK91" s="75"/>
      <c r="GCL91" s="75"/>
      <c r="GCM91" s="75"/>
      <c r="GCN91" s="75"/>
      <c r="GCO91" s="75"/>
      <c r="GCP91" s="75"/>
      <c r="GCQ91" s="75"/>
      <c r="GCR91" s="75"/>
      <c r="GCS91" s="75"/>
      <c r="GCT91" s="75"/>
      <c r="GCU91" s="75"/>
      <c r="GCV91" s="75"/>
      <c r="GCW91" s="75"/>
      <c r="GCX91" s="75"/>
      <c r="GCY91" s="75"/>
      <c r="GCZ91" s="75"/>
      <c r="GDA91" s="75"/>
      <c r="GDB91" s="75"/>
      <c r="GDC91" s="75"/>
      <c r="GDD91" s="75"/>
      <c r="GDE91" s="75"/>
      <c r="GDF91" s="75"/>
      <c r="GDG91" s="75"/>
      <c r="GDH91" s="75"/>
      <c r="GDI91" s="75"/>
      <c r="GDJ91" s="75"/>
      <c r="GDK91" s="75"/>
      <c r="GDL91" s="75"/>
      <c r="GDM91" s="75"/>
      <c r="GDN91" s="75"/>
      <c r="GDO91" s="75"/>
      <c r="GDP91" s="75"/>
      <c r="GDQ91" s="75"/>
      <c r="GDR91" s="75"/>
      <c r="GDS91" s="75"/>
      <c r="GDT91" s="75"/>
      <c r="GDU91" s="75"/>
      <c r="GDV91" s="75"/>
      <c r="GDW91" s="75"/>
      <c r="GDX91" s="75"/>
      <c r="GDY91" s="75"/>
      <c r="GDZ91" s="75"/>
      <c r="GEA91" s="75"/>
      <c r="GEB91" s="75"/>
      <c r="GEC91" s="75"/>
      <c r="GED91" s="75"/>
      <c r="GEE91" s="75"/>
      <c r="GEF91" s="75"/>
      <c r="GEG91" s="75"/>
      <c r="GEH91" s="75"/>
      <c r="GEI91" s="75"/>
      <c r="GEJ91" s="75"/>
      <c r="GEK91" s="75"/>
      <c r="GEL91" s="75"/>
      <c r="GEM91" s="75"/>
      <c r="GEN91" s="75"/>
      <c r="GEO91" s="75"/>
      <c r="GEP91" s="75"/>
      <c r="GEQ91" s="75"/>
      <c r="GER91" s="75"/>
      <c r="GES91" s="75"/>
      <c r="GET91" s="75"/>
      <c r="GEU91" s="75"/>
      <c r="GEV91" s="75"/>
      <c r="GEW91" s="75"/>
      <c r="GEX91" s="75"/>
      <c r="GEY91" s="75"/>
      <c r="GEZ91" s="75"/>
      <c r="GFA91" s="75"/>
      <c r="GFB91" s="75"/>
      <c r="GFC91" s="75"/>
      <c r="GFD91" s="75"/>
      <c r="GFE91" s="75"/>
      <c r="GFF91" s="75"/>
      <c r="GFG91" s="75"/>
      <c r="GFH91" s="75"/>
      <c r="GFI91" s="75"/>
      <c r="GFJ91" s="75"/>
      <c r="GFK91" s="75"/>
      <c r="GFL91" s="75"/>
      <c r="GFM91" s="75"/>
      <c r="GFN91" s="75"/>
      <c r="GFO91" s="75"/>
      <c r="GFP91" s="75"/>
      <c r="GFQ91" s="75"/>
      <c r="GFR91" s="75"/>
      <c r="GFS91" s="75"/>
      <c r="GFT91" s="75"/>
      <c r="GFU91" s="75"/>
      <c r="GFV91" s="75"/>
      <c r="GFW91" s="75"/>
      <c r="GFX91" s="75"/>
      <c r="GFY91" s="75"/>
      <c r="GFZ91" s="75"/>
      <c r="GGA91" s="75"/>
      <c r="GGB91" s="75"/>
      <c r="GGC91" s="75"/>
      <c r="GGD91" s="75"/>
      <c r="GGE91" s="75"/>
      <c r="GGF91" s="75"/>
      <c r="GGG91" s="75"/>
      <c r="GGH91" s="75"/>
      <c r="GGI91" s="75"/>
      <c r="GGJ91" s="75"/>
      <c r="GGK91" s="75"/>
      <c r="GGL91" s="75"/>
      <c r="GGM91" s="75"/>
      <c r="GGN91" s="75"/>
      <c r="GGO91" s="75"/>
      <c r="GGP91" s="75"/>
      <c r="GGQ91" s="75"/>
      <c r="GGR91" s="75"/>
      <c r="GGS91" s="75"/>
      <c r="GGT91" s="75"/>
      <c r="GGU91" s="75"/>
      <c r="GGV91" s="75"/>
      <c r="GGW91" s="75"/>
      <c r="GGX91" s="75"/>
      <c r="GGY91" s="75"/>
      <c r="GGZ91" s="75"/>
      <c r="GHA91" s="75"/>
      <c r="GHB91" s="75"/>
      <c r="GHC91" s="75"/>
      <c r="GHD91" s="75"/>
      <c r="GHE91" s="75"/>
      <c r="GHF91" s="75"/>
      <c r="GHG91" s="75"/>
      <c r="GHH91" s="75"/>
      <c r="GHI91" s="75"/>
      <c r="GHJ91" s="75"/>
      <c r="GHK91" s="75"/>
      <c r="GHL91" s="75"/>
      <c r="GHM91" s="75"/>
      <c r="GHN91" s="75"/>
      <c r="GHO91" s="75"/>
      <c r="GHP91" s="75"/>
      <c r="GHQ91" s="75"/>
      <c r="GHR91" s="75"/>
      <c r="GHS91" s="75"/>
      <c r="GHT91" s="75"/>
      <c r="GHU91" s="75"/>
      <c r="GHV91" s="75"/>
      <c r="GHW91" s="75"/>
      <c r="GHX91" s="75"/>
      <c r="GHY91" s="75"/>
      <c r="GHZ91" s="75"/>
      <c r="GIA91" s="75"/>
      <c r="GIB91" s="75"/>
      <c r="GIC91" s="75"/>
      <c r="GID91" s="75"/>
      <c r="GIE91" s="75"/>
      <c r="GIF91" s="75"/>
      <c r="GIG91" s="75"/>
      <c r="GIH91" s="75"/>
      <c r="GII91" s="75"/>
      <c r="GIJ91" s="75"/>
      <c r="GIK91" s="75"/>
      <c r="GIL91" s="75"/>
      <c r="GIM91" s="75"/>
      <c r="GIN91" s="75"/>
      <c r="GIO91" s="75"/>
      <c r="GIP91" s="75"/>
      <c r="GIQ91" s="75"/>
      <c r="GIR91" s="75"/>
      <c r="GIS91" s="75"/>
      <c r="GIT91" s="75"/>
      <c r="GIU91" s="75"/>
      <c r="GIV91" s="75"/>
      <c r="GIW91" s="75"/>
      <c r="GIX91" s="75"/>
      <c r="GIY91" s="75"/>
      <c r="GIZ91" s="75"/>
      <c r="GJA91" s="75"/>
      <c r="GJB91" s="75"/>
      <c r="GJC91" s="75"/>
      <c r="GJD91" s="75"/>
      <c r="GJE91" s="75"/>
      <c r="GJF91" s="75"/>
      <c r="GJG91" s="75"/>
      <c r="GJH91" s="75"/>
      <c r="GJI91" s="75"/>
      <c r="GJJ91" s="75"/>
      <c r="GJK91" s="75"/>
      <c r="GJL91" s="75"/>
      <c r="GJM91" s="75"/>
      <c r="GJN91" s="75"/>
      <c r="GJO91" s="75"/>
      <c r="GJP91" s="75"/>
      <c r="GJQ91" s="75"/>
      <c r="GJR91" s="75"/>
      <c r="GJS91" s="75"/>
      <c r="GJT91" s="75"/>
      <c r="GJU91" s="75"/>
      <c r="GJV91" s="75"/>
      <c r="GJW91" s="75"/>
      <c r="GJX91" s="75"/>
      <c r="GJY91" s="75"/>
      <c r="GJZ91" s="75"/>
      <c r="GKA91" s="75"/>
      <c r="GKB91" s="75"/>
      <c r="GKC91" s="75"/>
      <c r="GKD91" s="75"/>
      <c r="GKE91" s="75"/>
      <c r="GKF91" s="75"/>
      <c r="GKG91" s="75"/>
      <c r="GKH91" s="75"/>
      <c r="GKI91" s="75"/>
      <c r="GKJ91" s="75"/>
      <c r="GKK91" s="75"/>
      <c r="GKL91" s="75"/>
      <c r="GKM91" s="75"/>
      <c r="GKN91" s="75"/>
      <c r="GKO91" s="75"/>
      <c r="GKP91" s="75"/>
      <c r="GKQ91" s="75"/>
      <c r="GKR91" s="75"/>
      <c r="GKS91" s="75"/>
      <c r="GKT91" s="75"/>
      <c r="GKU91" s="75"/>
      <c r="GKV91" s="75"/>
      <c r="GKW91" s="75"/>
      <c r="GKX91" s="75"/>
      <c r="GKY91" s="75"/>
      <c r="GKZ91" s="75"/>
      <c r="GLA91" s="75"/>
      <c r="GLB91" s="75"/>
      <c r="GLC91" s="75"/>
      <c r="GLD91" s="75"/>
      <c r="GLE91" s="75"/>
      <c r="GLF91" s="75"/>
      <c r="GLG91" s="75"/>
      <c r="GLH91" s="75"/>
      <c r="GLI91" s="75"/>
      <c r="GLJ91" s="75"/>
      <c r="GLK91" s="75"/>
      <c r="GLL91" s="75"/>
      <c r="GLM91" s="75"/>
      <c r="GLN91" s="75"/>
      <c r="GLO91" s="75"/>
      <c r="GLP91" s="75"/>
      <c r="GLQ91" s="75"/>
      <c r="GLR91" s="75"/>
      <c r="GLS91" s="75"/>
      <c r="GLT91" s="75"/>
      <c r="GLU91" s="75"/>
      <c r="GLV91" s="75"/>
      <c r="GLW91" s="75"/>
      <c r="GLX91" s="75"/>
      <c r="GLY91" s="75"/>
      <c r="GLZ91" s="75"/>
      <c r="GMA91" s="75"/>
      <c r="GMB91" s="75"/>
      <c r="GMC91" s="75"/>
      <c r="GMD91" s="75"/>
      <c r="GME91" s="75"/>
      <c r="GMF91" s="75"/>
      <c r="GMG91" s="75"/>
      <c r="GMH91" s="75"/>
      <c r="GMI91" s="75"/>
      <c r="GMJ91" s="75"/>
      <c r="GMK91" s="75"/>
      <c r="GML91" s="75"/>
      <c r="GMM91" s="75"/>
      <c r="GMN91" s="75"/>
      <c r="GMO91" s="75"/>
      <c r="GMP91" s="75"/>
      <c r="GMQ91" s="75"/>
      <c r="GMR91" s="75"/>
      <c r="GMS91" s="75"/>
      <c r="GMT91" s="75"/>
      <c r="GMU91" s="75"/>
      <c r="GMV91" s="75"/>
      <c r="GMW91" s="75"/>
      <c r="GMX91" s="75"/>
      <c r="GMY91" s="75"/>
      <c r="GMZ91" s="75"/>
      <c r="GNA91" s="75"/>
      <c r="GNB91" s="75"/>
      <c r="GNC91" s="75"/>
      <c r="GND91" s="75"/>
      <c r="GNE91" s="75"/>
      <c r="GNF91" s="75"/>
      <c r="GNG91" s="75"/>
      <c r="GNH91" s="75"/>
      <c r="GNI91" s="75"/>
      <c r="GNJ91" s="75"/>
      <c r="GNK91" s="75"/>
      <c r="GNL91" s="75"/>
      <c r="GNM91" s="75"/>
      <c r="GNN91" s="75"/>
      <c r="GNO91" s="75"/>
      <c r="GNP91" s="75"/>
      <c r="GNQ91" s="75"/>
      <c r="GNR91" s="75"/>
      <c r="GNS91" s="75"/>
      <c r="GNT91" s="75"/>
      <c r="GNU91" s="75"/>
      <c r="GNV91" s="75"/>
      <c r="GNW91" s="75"/>
      <c r="GNX91" s="75"/>
      <c r="GNY91" s="75"/>
      <c r="GNZ91" s="75"/>
      <c r="GOA91" s="75"/>
      <c r="GOB91" s="75"/>
      <c r="GOC91" s="75"/>
      <c r="GOD91" s="75"/>
      <c r="GOE91" s="75"/>
      <c r="GOF91" s="75"/>
      <c r="GOG91" s="75"/>
      <c r="GOH91" s="75"/>
      <c r="GOI91" s="75"/>
      <c r="GOJ91" s="75"/>
      <c r="GOK91" s="75"/>
      <c r="GOL91" s="75"/>
      <c r="GOM91" s="75"/>
      <c r="GON91" s="75"/>
      <c r="GOO91" s="75"/>
      <c r="GOP91" s="75"/>
      <c r="GOQ91" s="75"/>
      <c r="GOR91" s="75"/>
      <c r="GOS91" s="75"/>
      <c r="GOT91" s="75"/>
      <c r="GOU91" s="75"/>
      <c r="GOV91" s="75"/>
      <c r="GOW91" s="75"/>
      <c r="GOX91" s="75"/>
      <c r="GOY91" s="75"/>
      <c r="GOZ91" s="75"/>
      <c r="GPA91" s="75"/>
      <c r="GPB91" s="75"/>
      <c r="GPC91" s="75"/>
      <c r="GPD91" s="75"/>
      <c r="GPE91" s="75"/>
      <c r="GPF91" s="75"/>
      <c r="GPG91" s="75"/>
      <c r="GPH91" s="75"/>
      <c r="GPI91" s="75"/>
      <c r="GPJ91" s="75"/>
      <c r="GPK91" s="75"/>
      <c r="GPL91" s="75"/>
      <c r="GPM91" s="75"/>
      <c r="GPN91" s="75"/>
      <c r="GPO91" s="75"/>
      <c r="GPP91" s="75"/>
      <c r="GPQ91" s="75"/>
      <c r="GPR91" s="75"/>
      <c r="GPS91" s="75"/>
      <c r="GPT91" s="75"/>
      <c r="GPU91" s="75"/>
      <c r="GPV91" s="75"/>
      <c r="GPW91" s="75"/>
      <c r="GPX91" s="75"/>
      <c r="GPY91" s="75"/>
      <c r="GPZ91" s="75"/>
      <c r="GQA91" s="75"/>
      <c r="GQB91" s="75"/>
      <c r="GQC91" s="75"/>
      <c r="GQD91" s="75"/>
      <c r="GQE91" s="75"/>
      <c r="GQF91" s="75"/>
      <c r="GQG91" s="75"/>
      <c r="GQH91" s="75"/>
      <c r="GQI91" s="75"/>
      <c r="GQJ91" s="75"/>
      <c r="GQK91" s="75"/>
      <c r="GQL91" s="75"/>
      <c r="GQM91" s="75"/>
      <c r="GQN91" s="75"/>
      <c r="GQO91" s="75"/>
      <c r="GQP91" s="75"/>
      <c r="GQQ91" s="75"/>
      <c r="GQR91" s="75"/>
      <c r="GQS91" s="75"/>
      <c r="GQT91" s="75"/>
      <c r="GQU91" s="75"/>
      <c r="GQV91" s="75"/>
      <c r="GQW91" s="75"/>
      <c r="GQX91" s="75"/>
      <c r="GQY91" s="75"/>
      <c r="GQZ91" s="75"/>
      <c r="GRA91" s="75"/>
      <c r="GRB91" s="75"/>
      <c r="GRC91" s="75"/>
      <c r="GRD91" s="75"/>
      <c r="GRE91" s="75"/>
      <c r="GRF91" s="75"/>
      <c r="GRG91" s="75"/>
      <c r="GRH91" s="75"/>
      <c r="GRI91" s="75"/>
      <c r="GRJ91" s="75"/>
      <c r="GRK91" s="75"/>
      <c r="GRL91" s="75"/>
      <c r="GRM91" s="75"/>
      <c r="GRN91" s="75"/>
      <c r="GRO91" s="75"/>
      <c r="GRP91" s="75"/>
      <c r="GRQ91" s="75"/>
      <c r="GRR91" s="75"/>
      <c r="GRS91" s="75"/>
      <c r="GRT91" s="75"/>
      <c r="GRU91" s="75"/>
      <c r="GRV91" s="75"/>
      <c r="GRW91" s="75"/>
      <c r="GRX91" s="75"/>
      <c r="GRY91" s="75"/>
      <c r="GRZ91" s="75"/>
      <c r="GSA91" s="75"/>
      <c r="GSB91" s="75"/>
      <c r="GSC91" s="75"/>
      <c r="GSD91" s="75"/>
      <c r="GSE91" s="75"/>
      <c r="GSF91" s="75"/>
      <c r="GSG91" s="75"/>
      <c r="GSH91" s="75"/>
      <c r="GSI91" s="75"/>
      <c r="GSJ91" s="75"/>
      <c r="GSK91" s="75"/>
      <c r="GSL91" s="75"/>
      <c r="GSM91" s="75"/>
      <c r="GSN91" s="75"/>
      <c r="GSO91" s="75"/>
      <c r="GSP91" s="75"/>
      <c r="GSQ91" s="75"/>
      <c r="GSR91" s="75"/>
      <c r="GSS91" s="75"/>
      <c r="GST91" s="75"/>
      <c r="GSU91" s="75"/>
      <c r="GSV91" s="75"/>
      <c r="GSW91" s="75"/>
      <c r="GSX91" s="75"/>
      <c r="GSY91" s="75"/>
      <c r="GSZ91" s="75"/>
      <c r="GTA91" s="75"/>
      <c r="GTB91" s="75"/>
      <c r="GTC91" s="75"/>
      <c r="GTD91" s="75"/>
      <c r="GTE91" s="75"/>
      <c r="GTF91" s="75"/>
      <c r="GTG91" s="75"/>
      <c r="GTH91" s="75"/>
      <c r="GTI91" s="75"/>
      <c r="GTJ91" s="75"/>
      <c r="GTK91" s="75"/>
      <c r="GTL91" s="75"/>
      <c r="GTM91" s="75"/>
      <c r="GTN91" s="75"/>
      <c r="GTO91" s="75"/>
      <c r="GTP91" s="75"/>
      <c r="GTQ91" s="75"/>
      <c r="GTR91" s="75"/>
      <c r="GTS91" s="75"/>
      <c r="GTT91" s="75"/>
      <c r="GTU91" s="75"/>
      <c r="GTV91" s="75"/>
      <c r="GTW91" s="75"/>
      <c r="GTX91" s="75"/>
      <c r="GTY91" s="75"/>
      <c r="GTZ91" s="75"/>
      <c r="GUA91" s="75"/>
      <c r="GUB91" s="75"/>
      <c r="GUC91" s="75"/>
      <c r="GUD91" s="75"/>
      <c r="GUE91" s="75"/>
      <c r="GUF91" s="75"/>
      <c r="GUG91" s="75"/>
      <c r="GUH91" s="75"/>
      <c r="GUI91" s="75"/>
      <c r="GUJ91" s="75"/>
      <c r="GUK91" s="75"/>
      <c r="GUL91" s="75"/>
      <c r="GUM91" s="75"/>
      <c r="GUN91" s="75"/>
      <c r="GUO91" s="75"/>
      <c r="GUP91" s="75"/>
      <c r="GUQ91" s="75"/>
      <c r="GUR91" s="75"/>
      <c r="GUS91" s="75"/>
      <c r="GUT91" s="75"/>
      <c r="GUU91" s="75"/>
      <c r="GUV91" s="75"/>
      <c r="GUW91" s="75"/>
      <c r="GUX91" s="75"/>
      <c r="GUY91" s="75"/>
      <c r="GUZ91" s="75"/>
      <c r="GVA91" s="75"/>
      <c r="GVB91" s="75"/>
      <c r="GVC91" s="75"/>
      <c r="GVD91" s="75"/>
      <c r="GVE91" s="75"/>
      <c r="GVF91" s="75"/>
      <c r="GVG91" s="75"/>
      <c r="GVH91" s="75"/>
      <c r="GVI91" s="75"/>
      <c r="GVJ91" s="75"/>
      <c r="GVK91" s="75"/>
      <c r="GVL91" s="75"/>
      <c r="GVM91" s="75"/>
      <c r="GVN91" s="75"/>
      <c r="GVO91" s="75"/>
      <c r="GVP91" s="75"/>
      <c r="GVQ91" s="75"/>
      <c r="GVR91" s="75"/>
      <c r="GVS91" s="75"/>
      <c r="GVT91" s="75"/>
      <c r="GVU91" s="75"/>
      <c r="GVV91" s="75"/>
      <c r="GVW91" s="75"/>
      <c r="GVX91" s="75"/>
      <c r="GVY91" s="75"/>
      <c r="GVZ91" s="75"/>
      <c r="GWA91" s="75"/>
      <c r="GWB91" s="75"/>
      <c r="GWC91" s="75"/>
      <c r="GWD91" s="75"/>
      <c r="GWE91" s="75"/>
      <c r="GWF91" s="75"/>
      <c r="GWG91" s="75"/>
      <c r="GWH91" s="75"/>
      <c r="GWI91" s="75"/>
      <c r="GWJ91" s="75"/>
      <c r="GWK91" s="75"/>
      <c r="GWL91" s="75"/>
      <c r="GWM91" s="75"/>
      <c r="GWN91" s="75"/>
      <c r="GWO91" s="75"/>
      <c r="GWP91" s="75"/>
      <c r="GWQ91" s="75"/>
      <c r="GWR91" s="75"/>
      <c r="GWS91" s="75"/>
      <c r="GWT91" s="75"/>
      <c r="GWU91" s="75"/>
      <c r="GWV91" s="75"/>
      <c r="GWW91" s="75"/>
      <c r="GWX91" s="75"/>
      <c r="GWY91" s="75"/>
      <c r="GWZ91" s="75"/>
      <c r="GXA91" s="75"/>
      <c r="GXB91" s="75"/>
      <c r="GXC91" s="75"/>
      <c r="GXD91" s="75"/>
      <c r="GXE91" s="75"/>
      <c r="GXF91" s="75"/>
      <c r="GXG91" s="75"/>
      <c r="GXH91" s="75"/>
      <c r="GXI91" s="75"/>
      <c r="GXJ91" s="75"/>
      <c r="GXK91" s="75"/>
      <c r="GXL91" s="75"/>
      <c r="GXM91" s="75"/>
      <c r="GXN91" s="75"/>
      <c r="GXO91" s="75"/>
      <c r="GXP91" s="75"/>
      <c r="GXQ91" s="75"/>
      <c r="GXR91" s="75"/>
      <c r="GXS91" s="75"/>
      <c r="GXT91" s="75"/>
      <c r="GXU91" s="75"/>
      <c r="GXV91" s="75"/>
      <c r="GXW91" s="75"/>
      <c r="GXX91" s="75"/>
      <c r="GXY91" s="75"/>
      <c r="GXZ91" s="75"/>
      <c r="GYA91" s="75"/>
      <c r="GYB91" s="75"/>
      <c r="GYC91" s="75"/>
      <c r="GYD91" s="75"/>
      <c r="GYE91" s="75"/>
      <c r="GYF91" s="75"/>
      <c r="GYG91" s="75"/>
      <c r="GYH91" s="75"/>
      <c r="GYI91" s="75"/>
      <c r="GYJ91" s="75"/>
      <c r="GYK91" s="75"/>
      <c r="GYL91" s="75"/>
      <c r="GYM91" s="75"/>
      <c r="GYN91" s="75"/>
      <c r="GYO91" s="75"/>
      <c r="GYP91" s="75"/>
      <c r="GYQ91" s="75"/>
      <c r="GYR91" s="75"/>
      <c r="GYS91" s="75"/>
      <c r="GYT91" s="75"/>
      <c r="GYU91" s="75"/>
      <c r="GYV91" s="75"/>
      <c r="GYW91" s="75"/>
      <c r="GYX91" s="75"/>
      <c r="GYY91" s="75"/>
      <c r="GYZ91" s="75"/>
      <c r="GZA91" s="75"/>
      <c r="GZB91" s="75"/>
      <c r="GZC91" s="75"/>
      <c r="GZD91" s="75"/>
      <c r="GZE91" s="75"/>
      <c r="GZF91" s="75"/>
      <c r="GZG91" s="75"/>
      <c r="GZH91" s="75"/>
      <c r="GZI91" s="75"/>
      <c r="GZJ91" s="75"/>
      <c r="GZK91" s="75"/>
      <c r="GZL91" s="75"/>
      <c r="GZM91" s="75"/>
      <c r="GZN91" s="75"/>
      <c r="GZO91" s="75"/>
      <c r="GZP91" s="75"/>
      <c r="GZQ91" s="75"/>
      <c r="GZR91" s="75"/>
      <c r="GZS91" s="75"/>
      <c r="GZT91" s="75"/>
      <c r="GZU91" s="75"/>
      <c r="GZV91" s="75"/>
      <c r="GZW91" s="75"/>
      <c r="GZX91" s="75"/>
      <c r="GZY91" s="75"/>
      <c r="GZZ91" s="75"/>
      <c r="HAA91" s="75"/>
      <c r="HAB91" s="75"/>
      <c r="HAC91" s="75"/>
      <c r="HAD91" s="75"/>
      <c r="HAE91" s="75"/>
      <c r="HAF91" s="75"/>
      <c r="HAG91" s="75"/>
      <c r="HAH91" s="75"/>
      <c r="HAI91" s="75"/>
      <c r="HAJ91" s="75"/>
      <c r="HAK91" s="75"/>
      <c r="HAL91" s="75"/>
      <c r="HAM91" s="75"/>
      <c r="HAN91" s="75"/>
      <c r="HAO91" s="75"/>
      <c r="HAP91" s="75"/>
      <c r="HAQ91" s="75"/>
      <c r="HAR91" s="75"/>
      <c r="HAS91" s="75"/>
      <c r="HAT91" s="75"/>
      <c r="HAU91" s="75"/>
      <c r="HAV91" s="75"/>
      <c r="HAW91" s="75"/>
      <c r="HAX91" s="75"/>
      <c r="HAY91" s="75"/>
      <c r="HAZ91" s="75"/>
      <c r="HBA91" s="75"/>
      <c r="HBB91" s="75"/>
      <c r="HBC91" s="75"/>
      <c r="HBD91" s="75"/>
      <c r="HBE91" s="75"/>
      <c r="HBF91" s="75"/>
      <c r="HBG91" s="75"/>
      <c r="HBH91" s="75"/>
      <c r="HBI91" s="75"/>
      <c r="HBJ91" s="75"/>
      <c r="HBK91" s="75"/>
      <c r="HBL91" s="75"/>
      <c r="HBM91" s="75"/>
      <c r="HBN91" s="75"/>
      <c r="HBO91" s="75"/>
      <c r="HBP91" s="75"/>
      <c r="HBQ91" s="75"/>
      <c r="HBR91" s="75"/>
      <c r="HBS91" s="75"/>
      <c r="HBT91" s="75"/>
      <c r="HBU91" s="75"/>
      <c r="HBV91" s="75"/>
      <c r="HBW91" s="75"/>
      <c r="HBX91" s="75"/>
      <c r="HBY91" s="75"/>
      <c r="HBZ91" s="75"/>
      <c r="HCA91" s="75"/>
      <c r="HCB91" s="75"/>
      <c r="HCC91" s="75"/>
      <c r="HCD91" s="75"/>
      <c r="HCE91" s="75"/>
      <c r="HCF91" s="75"/>
      <c r="HCG91" s="75"/>
      <c r="HCH91" s="75"/>
      <c r="HCI91" s="75"/>
      <c r="HCJ91" s="75"/>
      <c r="HCK91" s="75"/>
      <c r="HCL91" s="75"/>
      <c r="HCM91" s="75"/>
      <c r="HCN91" s="75"/>
      <c r="HCO91" s="75"/>
      <c r="HCP91" s="75"/>
      <c r="HCQ91" s="75"/>
      <c r="HCR91" s="75"/>
      <c r="HCS91" s="75"/>
      <c r="HCT91" s="75"/>
      <c r="HCU91" s="75"/>
      <c r="HCV91" s="75"/>
      <c r="HCW91" s="75"/>
      <c r="HCX91" s="75"/>
      <c r="HCY91" s="75"/>
      <c r="HCZ91" s="75"/>
      <c r="HDA91" s="75"/>
      <c r="HDB91" s="75"/>
      <c r="HDC91" s="75"/>
      <c r="HDD91" s="75"/>
      <c r="HDE91" s="75"/>
      <c r="HDF91" s="75"/>
      <c r="HDG91" s="75"/>
      <c r="HDH91" s="75"/>
      <c r="HDI91" s="75"/>
      <c r="HDJ91" s="75"/>
      <c r="HDK91" s="75"/>
      <c r="HDL91" s="75"/>
      <c r="HDM91" s="75"/>
      <c r="HDN91" s="75"/>
      <c r="HDO91" s="75"/>
      <c r="HDP91" s="75"/>
      <c r="HDQ91" s="75"/>
      <c r="HDR91" s="75"/>
      <c r="HDS91" s="75"/>
      <c r="HDT91" s="75"/>
      <c r="HDU91" s="75"/>
      <c r="HDV91" s="75"/>
      <c r="HDW91" s="75"/>
      <c r="HDX91" s="75"/>
      <c r="HDY91" s="75"/>
      <c r="HDZ91" s="75"/>
      <c r="HEA91" s="75"/>
      <c r="HEB91" s="75"/>
      <c r="HEC91" s="75"/>
      <c r="HED91" s="75"/>
      <c r="HEE91" s="75"/>
      <c r="HEF91" s="75"/>
      <c r="HEG91" s="75"/>
      <c r="HEH91" s="75"/>
      <c r="HEI91" s="75"/>
      <c r="HEJ91" s="75"/>
      <c r="HEK91" s="75"/>
      <c r="HEL91" s="75"/>
      <c r="HEM91" s="75"/>
      <c r="HEN91" s="75"/>
      <c r="HEO91" s="75"/>
      <c r="HEP91" s="75"/>
      <c r="HEQ91" s="75"/>
      <c r="HER91" s="75"/>
      <c r="HES91" s="75"/>
      <c r="HET91" s="75"/>
      <c r="HEU91" s="75"/>
      <c r="HEV91" s="75"/>
      <c r="HEW91" s="75"/>
      <c r="HEX91" s="75"/>
      <c r="HEY91" s="75"/>
      <c r="HEZ91" s="75"/>
      <c r="HFA91" s="75"/>
      <c r="HFB91" s="75"/>
      <c r="HFC91" s="75"/>
      <c r="HFD91" s="75"/>
      <c r="HFE91" s="75"/>
      <c r="HFF91" s="75"/>
      <c r="HFG91" s="75"/>
      <c r="HFH91" s="75"/>
      <c r="HFI91" s="75"/>
      <c r="HFJ91" s="75"/>
      <c r="HFK91" s="75"/>
      <c r="HFL91" s="75"/>
      <c r="HFM91" s="75"/>
      <c r="HFN91" s="75"/>
      <c r="HFO91" s="75"/>
      <c r="HFP91" s="75"/>
      <c r="HFQ91" s="75"/>
      <c r="HFR91" s="75"/>
      <c r="HFS91" s="75"/>
      <c r="HFT91" s="75"/>
      <c r="HFU91" s="75"/>
      <c r="HFV91" s="75"/>
      <c r="HFW91" s="75"/>
      <c r="HFX91" s="75"/>
      <c r="HFY91" s="75"/>
      <c r="HFZ91" s="75"/>
      <c r="HGA91" s="75"/>
      <c r="HGB91" s="75"/>
      <c r="HGC91" s="75"/>
      <c r="HGD91" s="75"/>
      <c r="HGE91" s="75"/>
      <c r="HGF91" s="75"/>
      <c r="HGG91" s="75"/>
      <c r="HGH91" s="75"/>
      <c r="HGI91" s="75"/>
      <c r="HGJ91" s="75"/>
      <c r="HGK91" s="75"/>
      <c r="HGL91" s="75"/>
      <c r="HGM91" s="75"/>
      <c r="HGN91" s="75"/>
      <c r="HGO91" s="75"/>
      <c r="HGP91" s="75"/>
      <c r="HGQ91" s="75"/>
      <c r="HGR91" s="75"/>
      <c r="HGS91" s="75"/>
      <c r="HGT91" s="75"/>
      <c r="HGU91" s="75"/>
      <c r="HGV91" s="75"/>
      <c r="HGW91" s="75"/>
      <c r="HGX91" s="75"/>
      <c r="HGY91" s="75"/>
      <c r="HGZ91" s="75"/>
      <c r="HHA91" s="75"/>
      <c r="HHB91" s="75"/>
      <c r="HHC91" s="75"/>
      <c r="HHD91" s="75"/>
      <c r="HHE91" s="75"/>
      <c r="HHF91" s="75"/>
      <c r="HHG91" s="75"/>
      <c r="HHH91" s="75"/>
      <c r="HHI91" s="75"/>
      <c r="HHJ91" s="75"/>
      <c r="HHK91" s="75"/>
      <c r="HHL91" s="75"/>
      <c r="HHM91" s="75"/>
      <c r="HHN91" s="75"/>
      <c r="HHO91" s="75"/>
      <c r="HHP91" s="75"/>
      <c r="HHQ91" s="75"/>
      <c r="HHR91" s="75"/>
      <c r="HHS91" s="75"/>
      <c r="HHT91" s="75"/>
      <c r="HHU91" s="75"/>
      <c r="HHV91" s="75"/>
      <c r="HHW91" s="75"/>
      <c r="HHX91" s="75"/>
      <c r="HHY91" s="75"/>
      <c r="HHZ91" s="75"/>
      <c r="HIA91" s="75"/>
      <c r="HIB91" s="75"/>
      <c r="HIC91" s="75"/>
      <c r="HID91" s="75"/>
      <c r="HIE91" s="75"/>
      <c r="HIF91" s="75"/>
      <c r="HIG91" s="75"/>
      <c r="HIH91" s="75"/>
      <c r="HII91" s="75"/>
      <c r="HIJ91" s="75"/>
      <c r="HIK91" s="75"/>
      <c r="HIL91" s="75"/>
      <c r="HIM91" s="75"/>
      <c r="HIN91" s="75"/>
      <c r="HIO91" s="75"/>
      <c r="HIP91" s="75"/>
      <c r="HIQ91" s="75"/>
      <c r="HIR91" s="75"/>
      <c r="HIS91" s="75"/>
      <c r="HIT91" s="75"/>
      <c r="HIU91" s="75"/>
      <c r="HIV91" s="75"/>
      <c r="HIW91" s="75"/>
      <c r="HIX91" s="75"/>
      <c r="HIY91" s="75"/>
      <c r="HIZ91" s="75"/>
      <c r="HJA91" s="75"/>
      <c r="HJB91" s="75"/>
      <c r="HJC91" s="75"/>
      <c r="HJD91" s="75"/>
      <c r="HJE91" s="75"/>
      <c r="HJF91" s="75"/>
      <c r="HJG91" s="75"/>
      <c r="HJH91" s="75"/>
      <c r="HJI91" s="75"/>
      <c r="HJJ91" s="75"/>
      <c r="HJK91" s="75"/>
      <c r="HJL91" s="75"/>
      <c r="HJM91" s="75"/>
      <c r="HJN91" s="75"/>
      <c r="HJO91" s="75"/>
      <c r="HJP91" s="75"/>
      <c r="HJQ91" s="75"/>
      <c r="HJR91" s="75"/>
      <c r="HJS91" s="75"/>
      <c r="HJT91" s="75"/>
      <c r="HJU91" s="75"/>
      <c r="HJV91" s="75"/>
      <c r="HJW91" s="75"/>
      <c r="HJX91" s="75"/>
      <c r="HJY91" s="75"/>
      <c r="HJZ91" s="75"/>
      <c r="HKA91" s="75"/>
      <c r="HKB91" s="75"/>
      <c r="HKC91" s="75"/>
      <c r="HKD91" s="75"/>
      <c r="HKE91" s="75"/>
      <c r="HKF91" s="75"/>
      <c r="HKG91" s="75"/>
      <c r="HKH91" s="75"/>
      <c r="HKI91" s="75"/>
      <c r="HKJ91" s="75"/>
      <c r="HKK91" s="75"/>
      <c r="HKL91" s="75"/>
      <c r="HKM91" s="75"/>
      <c r="HKN91" s="75"/>
      <c r="HKO91" s="75"/>
      <c r="HKP91" s="75"/>
      <c r="HKQ91" s="75"/>
      <c r="HKR91" s="75"/>
      <c r="HKS91" s="75"/>
      <c r="HKT91" s="75"/>
      <c r="HKU91" s="75"/>
      <c r="HKV91" s="75"/>
      <c r="HKW91" s="75"/>
      <c r="HKX91" s="75"/>
      <c r="HKY91" s="75"/>
      <c r="HKZ91" s="75"/>
      <c r="HLA91" s="75"/>
      <c r="HLB91" s="75"/>
      <c r="HLC91" s="75"/>
      <c r="HLD91" s="75"/>
      <c r="HLE91" s="75"/>
      <c r="HLF91" s="75"/>
      <c r="HLG91" s="75"/>
      <c r="HLH91" s="75"/>
      <c r="HLI91" s="75"/>
      <c r="HLJ91" s="75"/>
      <c r="HLK91" s="75"/>
      <c r="HLL91" s="75"/>
      <c r="HLM91" s="75"/>
      <c r="HLN91" s="75"/>
      <c r="HLO91" s="75"/>
      <c r="HLP91" s="75"/>
      <c r="HLQ91" s="75"/>
      <c r="HLR91" s="75"/>
      <c r="HLS91" s="75"/>
      <c r="HLT91" s="75"/>
      <c r="HLU91" s="75"/>
      <c r="HLV91" s="75"/>
      <c r="HLW91" s="75"/>
      <c r="HLX91" s="75"/>
      <c r="HLY91" s="75"/>
      <c r="HLZ91" s="75"/>
      <c r="HMA91" s="75"/>
      <c r="HMB91" s="75"/>
      <c r="HMC91" s="75"/>
      <c r="HMD91" s="75"/>
      <c r="HME91" s="75"/>
      <c r="HMF91" s="75"/>
      <c r="HMG91" s="75"/>
      <c r="HMH91" s="75"/>
      <c r="HMI91" s="75"/>
      <c r="HMJ91" s="75"/>
      <c r="HMK91" s="75"/>
      <c r="HML91" s="75"/>
      <c r="HMM91" s="75"/>
      <c r="HMN91" s="75"/>
      <c r="HMO91" s="75"/>
      <c r="HMP91" s="75"/>
      <c r="HMQ91" s="75"/>
      <c r="HMR91" s="75"/>
      <c r="HMS91" s="75"/>
      <c r="HMT91" s="75"/>
      <c r="HMU91" s="75"/>
      <c r="HMV91" s="75"/>
      <c r="HMW91" s="75"/>
      <c r="HMX91" s="75"/>
      <c r="HMY91" s="75"/>
      <c r="HMZ91" s="75"/>
      <c r="HNA91" s="75"/>
      <c r="HNB91" s="75"/>
      <c r="HNC91" s="75"/>
      <c r="HND91" s="75"/>
      <c r="HNE91" s="75"/>
      <c r="HNF91" s="75"/>
      <c r="HNG91" s="75"/>
      <c r="HNH91" s="75"/>
      <c r="HNI91" s="75"/>
      <c r="HNJ91" s="75"/>
      <c r="HNK91" s="75"/>
      <c r="HNL91" s="75"/>
      <c r="HNM91" s="75"/>
      <c r="HNN91" s="75"/>
      <c r="HNO91" s="75"/>
      <c r="HNP91" s="75"/>
      <c r="HNQ91" s="75"/>
      <c r="HNR91" s="75"/>
      <c r="HNS91" s="75"/>
      <c r="HNT91" s="75"/>
      <c r="HNU91" s="75"/>
      <c r="HNV91" s="75"/>
      <c r="HNW91" s="75"/>
      <c r="HNX91" s="75"/>
      <c r="HNY91" s="75"/>
      <c r="HNZ91" s="75"/>
      <c r="HOA91" s="75"/>
      <c r="HOB91" s="75"/>
      <c r="HOC91" s="75"/>
      <c r="HOD91" s="75"/>
      <c r="HOE91" s="75"/>
      <c r="HOF91" s="75"/>
      <c r="HOG91" s="75"/>
      <c r="HOH91" s="75"/>
      <c r="HOI91" s="75"/>
      <c r="HOJ91" s="75"/>
      <c r="HOK91" s="75"/>
      <c r="HOL91" s="75"/>
      <c r="HOM91" s="75"/>
      <c r="HON91" s="75"/>
      <c r="HOO91" s="75"/>
      <c r="HOP91" s="75"/>
      <c r="HOQ91" s="75"/>
      <c r="HOR91" s="75"/>
      <c r="HOS91" s="75"/>
      <c r="HOT91" s="75"/>
      <c r="HOU91" s="75"/>
      <c r="HOV91" s="75"/>
      <c r="HOW91" s="75"/>
      <c r="HOX91" s="75"/>
      <c r="HOY91" s="75"/>
      <c r="HOZ91" s="75"/>
      <c r="HPA91" s="75"/>
      <c r="HPB91" s="75"/>
      <c r="HPC91" s="75"/>
      <c r="HPD91" s="75"/>
      <c r="HPE91" s="75"/>
      <c r="HPF91" s="75"/>
      <c r="HPG91" s="75"/>
      <c r="HPH91" s="75"/>
      <c r="HPI91" s="75"/>
      <c r="HPJ91" s="75"/>
      <c r="HPK91" s="75"/>
      <c r="HPL91" s="75"/>
      <c r="HPM91" s="75"/>
      <c r="HPN91" s="75"/>
      <c r="HPO91" s="75"/>
      <c r="HPP91" s="75"/>
      <c r="HPQ91" s="75"/>
      <c r="HPR91" s="75"/>
      <c r="HPS91" s="75"/>
      <c r="HPT91" s="75"/>
      <c r="HPU91" s="75"/>
      <c r="HPV91" s="75"/>
      <c r="HPW91" s="75"/>
      <c r="HPX91" s="75"/>
      <c r="HPY91" s="75"/>
      <c r="HPZ91" s="75"/>
      <c r="HQA91" s="75"/>
      <c r="HQB91" s="75"/>
      <c r="HQC91" s="75"/>
      <c r="HQD91" s="75"/>
      <c r="HQE91" s="75"/>
      <c r="HQF91" s="75"/>
      <c r="HQG91" s="75"/>
      <c r="HQH91" s="75"/>
      <c r="HQI91" s="75"/>
      <c r="HQJ91" s="75"/>
      <c r="HQK91" s="75"/>
      <c r="HQL91" s="75"/>
      <c r="HQM91" s="75"/>
      <c r="HQN91" s="75"/>
      <c r="HQO91" s="75"/>
      <c r="HQP91" s="75"/>
      <c r="HQQ91" s="75"/>
      <c r="HQR91" s="75"/>
      <c r="HQS91" s="75"/>
      <c r="HQT91" s="75"/>
      <c r="HQU91" s="75"/>
      <c r="HQV91" s="75"/>
      <c r="HQW91" s="75"/>
      <c r="HQX91" s="75"/>
      <c r="HQY91" s="75"/>
      <c r="HQZ91" s="75"/>
      <c r="HRA91" s="75"/>
      <c r="HRB91" s="75"/>
      <c r="HRC91" s="75"/>
      <c r="HRD91" s="75"/>
      <c r="HRE91" s="75"/>
      <c r="HRF91" s="75"/>
      <c r="HRG91" s="75"/>
      <c r="HRH91" s="75"/>
      <c r="HRI91" s="75"/>
      <c r="HRJ91" s="75"/>
      <c r="HRK91" s="75"/>
      <c r="HRL91" s="75"/>
      <c r="HRM91" s="75"/>
      <c r="HRN91" s="75"/>
      <c r="HRO91" s="75"/>
      <c r="HRP91" s="75"/>
      <c r="HRQ91" s="75"/>
      <c r="HRR91" s="75"/>
      <c r="HRS91" s="75"/>
      <c r="HRT91" s="75"/>
      <c r="HRU91" s="75"/>
      <c r="HRV91" s="75"/>
      <c r="HRW91" s="75"/>
      <c r="HRX91" s="75"/>
      <c r="HRY91" s="75"/>
      <c r="HRZ91" s="75"/>
      <c r="HSA91" s="75"/>
      <c r="HSB91" s="75"/>
      <c r="HSC91" s="75"/>
      <c r="HSD91" s="75"/>
      <c r="HSE91" s="75"/>
      <c r="HSF91" s="75"/>
      <c r="HSG91" s="75"/>
      <c r="HSH91" s="75"/>
      <c r="HSI91" s="75"/>
      <c r="HSJ91" s="75"/>
      <c r="HSK91" s="75"/>
      <c r="HSL91" s="75"/>
      <c r="HSM91" s="75"/>
      <c r="HSN91" s="75"/>
      <c r="HSO91" s="75"/>
      <c r="HSP91" s="75"/>
      <c r="HSQ91" s="75"/>
      <c r="HSR91" s="75"/>
      <c r="HSS91" s="75"/>
      <c r="HST91" s="75"/>
      <c r="HSU91" s="75"/>
      <c r="HSV91" s="75"/>
      <c r="HSW91" s="75"/>
      <c r="HSX91" s="75"/>
      <c r="HSY91" s="75"/>
      <c r="HSZ91" s="75"/>
      <c r="HTA91" s="75"/>
      <c r="HTB91" s="75"/>
      <c r="HTC91" s="75"/>
      <c r="HTD91" s="75"/>
      <c r="HTE91" s="75"/>
      <c r="HTF91" s="75"/>
      <c r="HTG91" s="75"/>
      <c r="HTH91" s="75"/>
      <c r="HTI91" s="75"/>
      <c r="HTJ91" s="75"/>
      <c r="HTK91" s="75"/>
      <c r="HTL91" s="75"/>
      <c r="HTM91" s="75"/>
      <c r="HTN91" s="75"/>
      <c r="HTO91" s="75"/>
      <c r="HTP91" s="75"/>
      <c r="HTQ91" s="75"/>
      <c r="HTR91" s="75"/>
      <c r="HTS91" s="75"/>
      <c r="HTT91" s="75"/>
      <c r="HTU91" s="75"/>
      <c r="HTV91" s="75"/>
      <c r="HTW91" s="75"/>
      <c r="HTX91" s="75"/>
      <c r="HTY91" s="75"/>
      <c r="HTZ91" s="75"/>
      <c r="HUA91" s="75"/>
      <c r="HUB91" s="75"/>
      <c r="HUC91" s="75"/>
      <c r="HUD91" s="75"/>
      <c r="HUE91" s="75"/>
      <c r="HUF91" s="75"/>
      <c r="HUG91" s="75"/>
      <c r="HUH91" s="75"/>
      <c r="HUI91" s="75"/>
      <c r="HUJ91" s="75"/>
      <c r="HUK91" s="75"/>
      <c r="HUL91" s="75"/>
      <c r="HUM91" s="75"/>
      <c r="HUN91" s="75"/>
      <c r="HUO91" s="75"/>
      <c r="HUP91" s="75"/>
      <c r="HUQ91" s="75"/>
      <c r="HUR91" s="75"/>
      <c r="HUS91" s="75"/>
      <c r="HUT91" s="75"/>
      <c r="HUU91" s="75"/>
      <c r="HUV91" s="75"/>
      <c r="HUW91" s="75"/>
      <c r="HUX91" s="75"/>
      <c r="HUY91" s="75"/>
      <c r="HUZ91" s="75"/>
      <c r="HVA91" s="75"/>
      <c r="HVB91" s="75"/>
      <c r="HVC91" s="75"/>
      <c r="HVD91" s="75"/>
      <c r="HVE91" s="75"/>
      <c r="HVF91" s="75"/>
      <c r="HVG91" s="75"/>
      <c r="HVH91" s="75"/>
      <c r="HVI91" s="75"/>
      <c r="HVJ91" s="75"/>
      <c r="HVK91" s="75"/>
      <c r="HVL91" s="75"/>
      <c r="HVM91" s="75"/>
      <c r="HVN91" s="75"/>
      <c r="HVO91" s="75"/>
      <c r="HVP91" s="75"/>
      <c r="HVQ91" s="75"/>
      <c r="HVR91" s="75"/>
      <c r="HVS91" s="75"/>
      <c r="HVT91" s="75"/>
      <c r="HVU91" s="75"/>
      <c r="HVV91" s="75"/>
      <c r="HVW91" s="75"/>
      <c r="HVX91" s="75"/>
      <c r="HVY91" s="75"/>
      <c r="HVZ91" s="75"/>
      <c r="HWA91" s="75"/>
      <c r="HWB91" s="75"/>
      <c r="HWC91" s="75"/>
      <c r="HWD91" s="75"/>
      <c r="HWE91" s="75"/>
      <c r="HWF91" s="75"/>
      <c r="HWG91" s="75"/>
      <c r="HWH91" s="75"/>
      <c r="HWI91" s="75"/>
      <c r="HWJ91" s="75"/>
      <c r="HWK91" s="75"/>
      <c r="HWL91" s="75"/>
      <c r="HWM91" s="75"/>
      <c r="HWN91" s="75"/>
      <c r="HWO91" s="75"/>
      <c r="HWP91" s="75"/>
      <c r="HWQ91" s="75"/>
      <c r="HWR91" s="75"/>
      <c r="HWS91" s="75"/>
      <c r="HWT91" s="75"/>
      <c r="HWU91" s="75"/>
      <c r="HWV91" s="75"/>
      <c r="HWW91" s="75"/>
      <c r="HWX91" s="75"/>
      <c r="HWY91" s="75"/>
      <c r="HWZ91" s="75"/>
      <c r="HXA91" s="75"/>
      <c r="HXB91" s="75"/>
      <c r="HXC91" s="75"/>
      <c r="HXD91" s="75"/>
      <c r="HXE91" s="75"/>
      <c r="HXF91" s="75"/>
      <c r="HXG91" s="75"/>
      <c r="HXH91" s="75"/>
      <c r="HXI91" s="75"/>
      <c r="HXJ91" s="75"/>
      <c r="HXK91" s="75"/>
      <c r="HXL91" s="75"/>
      <c r="HXM91" s="75"/>
      <c r="HXN91" s="75"/>
      <c r="HXO91" s="75"/>
      <c r="HXP91" s="75"/>
      <c r="HXQ91" s="75"/>
      <c r="HXR91" s="75"/>
      <c r="HXS91" s="75"/>
      <c r="HXT91" s="75"/>
      <c r="HXU91" s="75"/>
      <c r="HXV91" s="75"/>
      <c r="HXW91" s="75"/>
      <c r="HXX91" s="75"/>
      <c r="HXY91" s="75"/>
      <c r="HXZ91" s="75"/>
      <c r="HYA91" s="75"/>
      <c r="HYB91" s="75"/>
      <c r="HYC91" s="75"/>
      <c r="HYD91" s="75"/>
      <c r="HYE91" s="75"/>
      <c r="HYF91" s="75"/>
      <c r="HYG91" s="75"/>
      <c r="HYH91" s="75"/>
      <c r="HYI91" s="75"/>
      <c r="HYJ91" s="75"/>
      <c r="HYK91" s="75"/>
      <c r="HYL91" s="75"/>
      <c r="HYM91" s="75"/>
      <c r="HYN91" s="75"/>
      <c r="HYO91" s="75"/>
      <c r="HYP91" s="75"/>
      <c r="HYQ91" s="75"/>
      <c r="HYR91" s="75"/>
      <c r="HYS91" s="75"/>
      <c r="HYT91" s="75"/>
      <c r="HYU91" s="75"/>
      <c r="HYV91" s="75"/>
      <c r="HYW91" s="75"/>
      <c r="HYX91" s="75"/>
      <c r="HYY91" s="75"/>
      <c r="HYZ91" s="75"/>
      <c r="HZA91" s="75"/>
      <c r="HZB91" s="75"/>
      <c r="HZC91" s="75"/>
      <c r="HZD91" s="75"/>
      <c r="HZE91" s="75"/>
      <c r="HZF91" s="75"/>
      <c r="HZG91" s="75"/>
      <c r="HZH91" s="75"/>
      <c r="HZI91" s="75"/>
      <c r="HZJ91" s="75"/>
      <c r="HZK91" s="75"/>
      <c r="HZL91" s="75"/>
      <c r="HZM91" s="75"/>
      <c r="HZN91" s="75"/>
      <c r="HZO91" s="75"/>
      <c r="HZP91" s="75"/>
      <c r="HZQ91" s="75"/>
      <c r="HZR91" s="75"/>
      <c r="HZS91" s="75"/>
      <c r="HZT91" s="75"/>
      <c r="HZU91" s="75"/>
      <c r="HZV91" s="75"/>
      <c r="HZW91" s="75"/>
      <c r="HZX91" s="75"/>
      <c r="HZY91" s="75"/>
      <c r="HZZ91" s="75"/>
      <c r="IAA91" s="75"/>
      <c r="IAB91" s="75"/>
      <c r="IAC91" s="75"/>
      <c r="IAD91" s="75"/>
      <c r="IAE91" s="75"/>
      <c r="IAF91" s="75"/>
      <c r="IAG91" s="75"/>
      <c r="IAH91" s="75"/>
      <c r="IAI91" s="75"/>
      <c r="IAJ91" s="75"/>
      <c r="IAK91" s="75"/>
      <c r="IAL91" s="75"/>
      <c r="IAM91" s="75"/>
      <c r="IAN91" s="75"/>
      <c r="IAO91" s="75"/>
      <c r="IAP91" s="75"/>
      <c r="IAQ91" s="75"/>
      <c r="IAR91" s="75"/>
      <c r="IAS91" s="75"/>
      <c r="IAT91" s="75"/>
      <c r="IAU91" s="75"/>
      <c r="IAV91" s="75"/>
      <c r="IAW91" s="75"/>
      <c r="IAX91" s="75"/>
      <c r="IAY91" s="75"/>
      <c r="IAZ91" s="75"/>
      <c r="IBA91" s="75"/>
      <c r="IBB91" s="75"/>
      <c r="IBC91" s="75"/>
      <c r="IBD91" s="75"/>
      <c r="IBE91" s="75"/>
      <c r="IBF91" s="75"/>
      <c r="IBG91" s="75"/>
      <c r="IBH91" s="75"/>
      <c r="IBI91" s="75"/>
      <c r="IBJ91" s="75"/>
      <c r="IBK91" s="75"/>
      <c r="IBL91" s="75"/>
      <c r="IBM91" s="75"/>
      <c r="IBN91" s="75"/>
      <c r="IBO91" s="75"/>
      <c r="IBP91" s="75"/>
      <c r="IBQ91" s="75"/>
      <c r="IBR91" s="75"/>
      <c r="IBS91" s="75"/>
      <c r="IBT91" s="75"/>
      <c r="IBU91" s="75"/>
      <c r="IBV91" s="75"/>
      <c r="IBW91" s="75"/>
      <c r="IBX91" s="75"/>
      <c r="IBY91" s="75"/>
      <c r="IBZ91" s="75"/>
      <c r="ICA91" s="75"/>
      <c r="ICB91" s="75"/>
      <c r="ICC91" s="75"/>
      <c r="ICD91" s="75"/>
      <c r="ICE91" s="75"/>
      <c r="ICF91" s="75"/>
      <c r="ICG91" s="75"/>
      <c r="ICH91" s="75"/>
      <c r="ICI91" s="75"/>
      <c r="ICJ91" s="75"/>
      <c r="ICK91" s="75"/>
      <c r="ICL91" s="75"/>
      <c r="ICM91" s="75"/>
      <c r="ICN91" s="75"/>
      <c r="ICO91" s="75"/>
      <c r="ICP91" s="75"/>
      <c r="ICQ91" s="75"/>
      <c r="ICR91" s="75"/>
      <c r="ICS91" s="75"/>
      <c r="ICT91" s="75"/>
      <c r="ICU91" s="75"/>
      <c r="ICV91" s="75"/>
      <c r="ICW91" s="75"/>
      <c r="ICX91" s="75"/>
      <c r="ICY91" s="75"/>
      <c r="ICZ91" s="75"/>
      <c r="IDA91" s="75"/>
      <c r="IDB91" s="75"/>
      <c r="IDC91" s="75"/>
      <c r="IDD91" s="75"/>
      <c r="IDE91" s="75"/>
      <c r="IDF91" s="75"/>
      <c r="IDG91" s="75"/>
      <c r="IDH91" s="75"/>
      <c r="IDI91" s="75"/>
      <c r="IDJ91" s="75"/>
      <c r="IDK91" s="75"/>
      <c r="IDL91" s="75"/>
      <c r="IDM91" s="75"/>
      <c r="IDN91" s="75"/>
      <c r="IDO91" s="75"/>
      <c r="IDP91" s="75"/>
      <c r="IDQ91" s="75"/>
      <c r="IDR91" s="75"/>
      <c r="IDS91" s="75"/>
      <c r="IDT91" s="75"/>
      <c r="IDU91" s="75"/>
      <c r="IDV91" s="75"/>
      <c r="IDW91" s="75"/>
      <c r="IDX91" s="75"/>
      <c r="IDY91" s="75"/>
      <c r="IDZ91" s="75"/>
      <c r="IEA91" s="75"/>
      <c r="IEB91" s="75"/>
      <c r="IEC91" s="75"/>
      <c r="IED91" s="75"/>
      <c r="IEE91" s="75"/>
      <c r="IEF91" s="75"/>
      <c r="IEG91" s="75"/>
      <c r="IEH91" s="75"/>
      <c r="IEI91" s="75"/>
      <c r="IEJ91" s="75"/>
      <c r="IEK91" s="75"/>
      <c r="IEL91" s="75"/>
      <c r="IEM91" s="75"/>
      <c r="IEN91" s="75"/>
      <c r="IEO91" s="75"/>
      <c r="IEP91" s="75"/>
      <c r="IEQ91" s="75"/>
      <c r="IER91" s="75"/>
      <c r="IES91" s="75"/>
      <c r="IET91" s="75"/>
      <c r="IEU91" s="75"/>
      <c r="IEV91" s="75"/>
      <c r="IEW91" s="75"/>
      <c r="IEX91" s="75"/>
      <c r="IEY91" s="75"/>
      <c r="IEZ91" s="75"/>
      <c r="IFA91" s="75"/>
      <c r="IFB91" s="75"/>
      <c r="IFC91" s="75"/>
      <c r="IFD91" s="75"/>
      <c r="IFE91" s="75"/>
      <c r="IFF91" s="75"/>
      <c r="IFG91" s="75"/>
      <c r="IFH91" s="75"/>
      <c r="IFI91" s="75"/>
      <c r="IFJ91" s="75"/>
      <c r="IFK91" s="75"/>
      <c r="IFL91" s="75"/>
      <c r="IFM91" s="75"/>
      <c r="IFN91" s="75"/>
      <c r="IFO91" s="75"/>
      <c r="IFP91" s="75"/>
      <c r="IFQ91" s="75"/>
      <c r="IFR91" s="75"/>
      <c r="IFS91" s="75"/>
      <c r="IFT91" s="75"/>
      <c r="IFU91" s="75"/>
      <c r="IFV91" s="75"/>
      <c r="IFW91" s="75"/>
      <c r="IFX91" s="75"/>
      <c r="IFY91" s="75"/>
      <c r="IFZ91" s="75"/>
      <c r="IGA91" s="75"/>
      <c r="IGB91" s="75"/>
      <c r="IGC91" s="75"/>
      <c r="IGD91" s="75"/>
      <c r="IGE91" s="75"/>
      <c r="IGF91" s="75"/>
      <c r="IGG91" s="75"/>
      <c r="IGH91" s="75"/>
      <c r="IGI91" s="75"/>
      <c r="IGJ91" s="75"/>
      <c r="IGK91" s="75"/>
      <c r="IGL91" s="75"/>
      <c r="IGM91" s="75"/>
      <c r="IGN91" s="75"/>
      <c r="IGO91" s="75"/>
      <c r="IGP91" s="75"/>
      <c r="IGQ91" s="75"/>
      <c r="IGR91" s="75"/>
      <c r="IGS91" s="75"/>
      <c r="IGT91" s="75"/>
      <c r="IGU91" s="75"/>
      <c r="IGV91" s="75"/>
      <c r="IGW91" s="75"/>
      <c r="IGX91" s="75"/>
      <c r="IGY91" s="75"/>
      <c r="IGZ91" s="75"/>
      <c r="IHA91" s="75"/>
      <c r="IHB91" s="75"/>
      <c r="IHC91" s="75"/>
      <c r="IHD91" s="75"/>
      <c r="IHE91" s="75"/>
      <c r="IHF91" s="75"/>
      <c r="IHG91" s="75"/>
      <c r="IHH91" s="75"/>
      <c r="IHI91" s="75"/>
      <c r="IHJ91" s="75"/>
      <c r="IHK91" s="75"/>
      <c r="IHL91" s="75"/>
      <c r="IHM91" s="75"/>
      <c r="IHN91" s="75"/>
      <c r="IHO91" s="75"/>
      <c r="IHP91" s="75"/>
      <c r="IHQ91" s="75"/>
      <c r="IHR91" s="75"/>
      <c r="IHS91" s="75"/>
      <c r="IHT91" s="75"/>
      <c r="IHU91" s="75"/>
      <c r="IHV91" s="75"/>
      <c r="IHW91" s="75"/>
      <c r="IHX91" s="75"/>
      <c r="IHY91" s="75"/>
      <c r="IHZ91" s="75"/>
      <c r="IIA91" s="75"/>
      <c r="IIB91" s="75"/>
      <c r="IIC91" s="75"/>
      <c r="IID91" s="75"/>
      <c r="IIE91" s="75"/>
      <c r="IIF91" s="75"/>
      <c r="IIG91" s="75"/>
      <c r="IIH91" s="75"/>
      <c r="III91" s="75"/>
      <c r="IIJ91" s="75"/>
      <c r="IIK91" s="75"/>
      <c r="IIL91" s="75"/>
      <c r="IIM91" s="75"/>
      <c r="IIN91" s="75"/>
      <c r="IIO91" s="75"/>
      <c r="IIP91" s="75"/>
      <c r="IIQ91" s="75"/>
      <c r="IIR91" s="75"/>
      <c r="IIS91" s="75"/>
      <c r="IIT91" s="75"/>
      <c r="IIU91" s="75"/>
      <c r="IIV91" s="75"/>
      <c r="IIW91" s="75"/>
      <c r="IIX91" s="75"/>
      <c r="IIY91" s="75"/>
      <c r="IIZ91" s="75"/>
      <c r="IJA91" s="75"/>
      <c r="IJB91" s="75"/>
      <c r="IJC91" s="75"/>
      <c r="IJD91" s="75"/>
      <c r="IJE91" s="75"/>
      <c r="IJF91" s="75"/>
      <c r="IJG91" s="75"/>
      <c r="IJH91" s="75"/>
      <c r="IJI91" s="75"/>
      <c r="IJJ91" s="75"/>
      <c r="IJK91" s="75"/>
      <c r="IJL91" s="75"/>
      <c r="IJM91" s="75"/>
      <c r="IJN91" s="75"/>
      <c r="IJO91" s="75"/>
      <c r="IJP91" s="75"/>
      <c r="IJQ91" s="75"/>
      <c r="IJR91" s="75"/>
      <c r="IJS91" s="75"/>
      <c r="IJT91" s="75"/>
      <c r="IJU91" s="75"/>
      <c r="IJV91" s="75"/>
      <c r="IJW91" s="75"/>
      <c r="IJX91" s="75"/>
      <c r="IJY91" s="75"/>
      <c r="IJZ91" s="75"/>
      <c r="IKA91" s="75"/>
      <c r="IKB91" s="75"/>
      <c r="IKC91" s="75"/>
      <c r="IKD91" s="75"/>
      <c r="IKE91" s="75"/>
      <c r="IKF91" s="75"/>
      <c r="IKG91" s="75"/>
      <c r="IKH91" s="75"/>
      <c r="IKI91" s="75"/>
      <c r="IKJ91" s="75"/>
      <c r="IKK91" s="75"/>
      <c r="IKL91" s="75"/>
      <c r="IKM91" s="75"/>
      <c r="IKN91" s="75"/>
      <c r="IKO91" s="75"/>
      <c r="IKP91" s="75"/>
      <c r="IKQ91" s="75"/>
      <c r="IKR91" s="75"/>
      <c r="IKS91" s="75"/>
      <c r="IKT91" s="75"/>
      <c r="IKU91" s="75"/>
      <c r="IKV91" s="75"/>
      <c r="IKW91" s="75"/>
      <c r="IKX91" s="75"/>
      <c r="IKY91" s="75"/>
      <c r="IKZ91" s="75"/>
      <c r="ILA91" s="75"/>
      <c r="ILB91" s="75"/>
      <c r="ILC91" s="75"/>
      <c r="ILD91" s="75"/>
      <c r="ILE91" s="75"/>
      <c r="ILF91" s="75"/>
      <c r="ILG91" s="75"/>
      <c r="ILH91" s="75"/>
      <c r="ILI91" s="75"/>
      <c r="ILJ91" s="75"/>
      <c r="ILK91" s="75"/>
      <c r="ILL91" s="75"/>
      <c r="ILM91" s="75"/>
      <c r="ILN91" s="75"/>
      <c r="ILO91" s="75"/>
      <c r="ILP91" s="75"/>
      <c r="ILQ91" s="75"/>
      <c r="ILR91" s="75"/>
      <c r="ILS91" s="75"/>
      <c r="ILT91" s="75"/>
      <c r="ILU91" s="75"/>
      <c r="ILV91" s="75"/>
      <c r="ILW91" s="75"/>
      <c r="ILX91" s="75"/>
      <c r="ILY91" s="75"/>
      <c r="ILZ91" s="75"/>
      <c r="IMA91" s="75"/>
      <c r="IMB91" s="75"/>
      <c r="IMC91" s="75"/>
      <c r="IMD91" s="75"/>
      <c r="IME91" s="75"/>
      <c r="IMF91" s="75"/>
      <c r="IMG91" s="75"/>
      <c r="IMH91" s="75"/>
      <c r="IMI91" s="75"/>
      <c r="IMJ91" s="75"/>
      <c r="IMK91" s="75"/>
      <c r="IML91" s="75"/>
      <c r="IMM91" s="75"/>
      <c r="IMN91" s="75"/>
      <c r="IMO91" s="75"/>
      <c r="IMP91" s="75"/>
      <c r="IMQ91" s="75"/>
      <c r="IMR91" s="75"/>
      <c r="IMS91" s="75"/>
      <c r="IMT91" s="75"/>
      <c r="IMU91" s="75"/>
      <c r="IMV91" s="75"/>
      <c r="IMW91" s="75"/>
      <c r="IMX91" s="75"/>
      <c r="IMY91" s="75"/>
      <c r="IMZ91" s="75"/>
      <c r="INA91" s="75"/>
      <c r="INB91" s="75"/>
      <c r="INC91" s="75"/>
      <c r="IND91" s="75"/>
      <c r="INE91" s="75"/>
      <c r="INF91" s="75"/>
      <c r="ING91" s="75"/>
      <c r="INH91" s="75"/>
      <c r="INI91" s="75"/>
      <c r="INJ91" s="75"/>
      <c r="INK91" s="75"/>
      <c r="INL91" s="75"/>
      <c r="INM91" s="75"/>
      <c r="INN91" s="75"/>
      <c r="INO91" s="75"/>
      <c r="INP91" s="75"/>
      <c r="INQ91" s="75"/>
      <c r="INR91" s="75"/>
      <c r="INS91" s="75"/>
      <c r="INT91" s="75"/>
      <c r="INU91" s="75"/>
      <c r="INV91" s="75"/>
      <c r="INW91" s="75"/>
      <c r="INX91" s="75"/>
      <c r="INY91" s="75"/>
      <c r="INZ91" s="75"/>
      <c r="IOA91" s="75"/>
      <c r="IOB91" s="75"/>
      <c r="IOC91" s="75"/>
      <c r="IOD91" s="75"/>
      <c r="IOE91" s="75"/>
      <c r="IOF91" s="75"/>
      <c r="IOG91" s="75"/>
      <c r="IOH91" s="75"/>
      <c r="IOI91" s="75"/>
      <c r="IOJ91" s="75"/>
      <c r="IOK91" s="75"/>
      <c r="IOL91" s="75"/>
      <c r="IOM91" s="75"/>
      <c r="ION91" s="75"/>
      <c r="IOO91" s="75"/>
      <c r="IOP91" s="75"/>
      <c r="IOQ91" s="75"/>
      <c r="IOR91" s="75"/>
      <c r="IOS91" s="75"/>
      <c r="IOT91" s="75"/>
      <c r="IOU91" s="75"/>
      <c r="IOV91" s="75"/>
      <c r="IOW91" s="75"/>
      <c r="IOX91" s="75"/>
      <c r="IOY91" s="75"/>
      <c r="IOZ91" s="75"/>
      <c r="IPA91" s="75"/>
      <c r="IPB91" s="75"/>
      <c r="IPC91" s="75"/>
      <c r="IPD91" s="75"/>
      <c r="IPE91" s="75"/>
      <c r="IPF91" s="75"/>
      <c r="IPG91" s="75"/>
      <c r="IPH91" s="75"/>
      <c r="IPI91" s="75"/>
      <c r="IPJ91" s="75"/>
      <c r="IPK91" s="75"/>
      <c r="IPL91" s="75"/>
      <c r="IPM91" s="75"/>
      <c r="IPN91" s="75"/>
      <c r="IPO91" s="75"/>
      <c r="IPP91" s="75"/>
      <c r="IPQ91" s="75"/>
      <c r="IPR91" s="75"/>
      <c r="IPS91" s="75"/>
      <c r="IPT91" s="75"/>
      <c r="IPU91" s="75"/>
      <c r="IPV91" s="75"/>
      <c r="IPW91" s="75"/>
      <c r="IPX91" s="75"/>
      <c r="IPY91" s="75"/>
      <c r="IPZ91" s="75"/>
      <c r="IQA91" s="75"/>
      <c r="IQB91" s="75"/>
      <c r="IQC91" s="75"/>
      <c r="IQD91" s="75"/>
      <c r="IQE91" s="75"/>
      <c r="IQF91" s="75"/>
      <c r="IQG91" s="75"/>
      <c r="IQH91" s="75"/>
      <c r="IQI91" s="75"/>
      <c r="IQJ91" s="75"/>
      <c r="IQK91" s="75"/>
      <c r="IQL91" s="75"/>
      <c r="IQM91" s="75"/>
      <c r="IQN91" s="75"/>
      <c r="IQO91" s="75"/>
      <c r="IQP91" s="75"/>
      <c r="IQQ91" s="75"/>
      <c r="IQR91" s="75"/>
      <c r="IQS91" s="75"/>
      <c r="IQT91" s="75"/>
      <c r="IQU91" s="75"/>
      <c r="IQV91" s="75"/>
      <c r="IQW91" s="75"/>
      <c r="IQX91" s="75"/>
      <c r="IQY91" s="75"/>
      <c r="IQZ91" s="75"/>
      <c r="IRA91" s="75"/>
      <c r="IRB91" s="75"/>
      <c r="IRC91" s="75"/>
      <c r="IRD91" s="75"/>
      <c r="IRE91" s="75"/>
      <c r="IRF91" s="75"/>
      <c r="IRG91" s="75"/>
      <c r="IRH91" s="75"/>
      <c r="IRI91" s="75"/>
      <c r="IRJ91" s="75"/>
      <c r="IRK91" s="75"/>
      <c r="IRL91" s="75"/>
      <c r="IRM91" s="75"/>
      <c r="IRN91" s="75"/>
      <c r="IRO91" s="75"/>
      <c r="IRP91" s="75"/>
      <c r="IRQ91" s="75"/>
      <c r="IRR91" s="75"/>
      <c r="IRS91" s="75"/>
      <c r="IRT91" s="75"/>
      <c r="IRU91" s="75"/>
      <c r="IRV91" s="75"/>
      <c r="IRW91" s="75"/>
      <c r="IRX91" s="75"/>
      <c r="IRY91" s="75"/>
      <c r="IRZ91" s="75"/>
      <c r="ISA91" s="75"/>
      <c r="ISB91" s="75"/>
      <c r="ISC91" s="75"/>
      <c r="ISD91" s="75"/>
      <c r="ISE91" s="75"/>
      <c r="ISF91" s="75"/>
      <c r="ISG91" s="75"/>
      <c r="ISH91" s="75"/>
      <c r="ISI91" s="75"/>
      <c r="ISJ91" s="75"/>
      <c r="ISK91" s="75"/>
      <c r="ISL91" s="75"/>
      <c r="ISM91" s="75"/>
      <c r="ISN91" s="75"/>
      <c r="ISO91" s="75"/>
      <c r="ISP91" s="75"/>
      <c r="ISQ91" s="75"/>
      <c r="ISR91" s="75"/>
      <c r="ISS91" s="75"/>
      <c r="IST91" s="75"/>
      <c r="ISU91" s="75"/>
      <c r="ISV91" s="75"/>
      <c r="ISW91" s="75"/>
      <c r="ISX91" s="75"/>
      <c r="ISY91" s="75"/>
      <c r="ISZ91" s="75"/>
      <c r="ITA91" s="75"/>
      <c r="ITB91" s="75"/>
      <c r="ITC91" s="75"/>
      <c r="ITD91" s="75"/>
      <c r="ITE91" s="75"/>
      <c r="ITF91" s="75"/>
      <c r="ITG91" s="75"/>
      <c r="ITH91" s="75"/>
      <c r="ITI91" s="75"/>
      <c r="ITJ91" s="75"/>
      <c r="ITK91" s="75"/>
      <c r="ITL91" s="75"/>
      <c r="ITM91" s="75"/>
      <c r="ITN91" s="75"/>
      <c r="ITO91" s="75"/>
      <c r="ITP91" s="75"/>
      <c r="ITQ91" s="75"/>
      <c r="ITR91" s="75"/>
      <c r="ITS91" s="75"/>
      <c r="ITT91" s="75"/>
      <c r="ITU91" s="75"/>
      <c r="ITV91" s="75"/>
      <c r="ITW91" s="75"/>
      <c r="ITX91" s="75"/>
      <c r="ITY91" s="75"/>
      <c r="ITZ91" s="75"/>
      <c r="IUA91" s="75"/>
      <c r="IUB91" s="75"/>
      <c r="IUC91" s="75"/>
      <c r="IUD91" s="75"/>
      <c r="IUE91" s="75"/>
      <c r="IUF91" s="75"/>
      <c r="IUG91" s="75"/>
      <c r="IUH91" s="75"/>
      <c r="IUI91" s="75"/>
      <c r="IUJ91" s="75"/>
      <c r="IUK91" s="75"/>
      <c r="IUL91" s="75"/>
      <c r="IUM91" s="75"/>
      <c r="IUN91" s="75"/>
      <c r="IUO91" s="75"/>
      <c r="IUP91" s="75"/>
      <c r="IUQ91" s="75"/>
      <c r="IUR91" s="75"/>
      <c r="IUS91" s="75"/>
      <c r="IUT91" s="75"/>
      <c r="IUU91" s="75"/>
      <c r="IUV91" s="75"/>
      <c r="IUW91" s="75"/>
      <c r="IUX91" s="75"/>
      <c r="IUY91" s="75"/>
      <c r="IUZ91" s="75"/>
      <c r="IVA91" s="75"/>
      <c r="IVB91" s="75"/>
      <c r="IVC91" s="75"/>
      <c r="IVD91" s="75"/>
      <c r="IVE91" s="75"/>
      <c r="IVF91" s="75"/>
      <c r="IVG91" s="75"/>
      <c r="IVH91" s="75"/>
      <c r="IVI91" s="75"/>
      <c r="IVJ91" s="75"/>
      <c r="IVK91" s="75"/>
      <c r="IVL91" s="75"/>
      <c r="IVM91" s="75"/>
      <c r="IVN91" s="75"/>
      <c r="IVO91" s="75"/>
      <c r="IVP91" s="75"/>
      <c r="IVQ91" s="75"/>
      <c r="IVR91" s="75"/>
      <c r="IVS91" s="75"/>
      <c r="IVT91" s="75"/>
      <c r="IVU91" s="75"/>
      <c r="IVV91" s="75"/>
      <c r="IVW91" s="75"/>
      <c r="IVX91" s="75"/>
      <c r="IVY91" s="75"/>
      <c r="IVZ91" s="75"/>
      <c r="IWA91" s="75"/>
      <c r="IWB91" s="75"/>
      <c r="IWC91" s="75"/>
      <c r="IWD91" s="75"/>
      <c r="IWE91" s="75"/>
      <c r="IWF91" s="75"/>
      <c r="IWG91" s="75"/>
      <c r="IWH91" s="75"/>
      <c r="IWI91" s="75"/>
      <c r="IWJ91" s="75"/>
      <c r="IWK91" s="75"/>
      <c r="IWL91" s="75"/>
      <c r="IWM91" s="75"/>
      <c r="IWN91" s="75"/>
      <c r="IWO91" s="75"/>
      <c r="IWP91" s="75"/>
      <c r="IWQ91" s="75"/>
      <c r="IWR91" s="75"/>
      <c r="IWS91" s="75"/>
      <c r="IWT91" s="75"/>
      <c r="IWU91" s="75"/>
      <c r="IWV91" s="75"/>
      <c r="IWW91" s="75"/>
      <c r="IWX91" s="75"/>
      <c r="IWY91" s="75"/>
      <c r="IWZ91" s="75"/>
      <c r="IXA91" s="75"/>
      <c r="IXB91" s="75"/>
      <c r="IXC91" s="75"/>
      <c r="IXD91" s="75"/>
      <c r="IXE91" s="75"/>
      <c r="IXF91" s="75"/>
      <c r="IXG91" s="75"/>
      <c r="IXH91" s="75"/>
      <c r="IXI91" s="75"/>
      <c r="IXJ91" s="75"/>
      <c r="IXK91" s="75"/>
      <c r="IXL91" s="75"/>
      <c r="IXM91" s="75"/>
      <c r="IXN91" s="75"/>
      <c r="IXO91" s="75"/>
      <c r="IXP91" s="75"/>
      <c r="IXQ91" s="75"/>
      <c r="IXR91" s="75"/>
      <c r="IXS91" s="75"/>
      <c r="IXT91" s="75"/>
      <c r="IXU91" s="75"/>
      <c r="IXV91" s="75"/>
      <c r="IXW91" s="75"/>
      <c r="IXX91" s="75"/>
      <c r="IXY91" s="75"/>
      <c r="IXZ91" s="75"/>
      <c r="IYA91" s="75"/>
      <c r="IYB91" s="75"/>
      <c r="IYC91" s="75"/>
      <c r="IYD91" s="75"/>
      <c r="IYE91" s="75"/>
      <c r="IYF91" s="75"/>
      <c r="IYG91" s="75"/>
      <c r="IYH91" s="75"/>
      <c r="IYI91" s="75"/>
      <c r="IYJ91" s="75"/>
      <c r="IYK91" s="75"/>
      <c r="IYL91" s="75"/>
      <c r="IYM91" s="75"/>
      <c r="IYN91" s="75"/>
      <c r="IYO91" s="75"/>
      <c r="IYP91" s="75"/>
      <c r="IYQ91" s="75"/>
      <c r="IYR91" s="75"/>
      <c r="IYS91" s="75"/>
      <c r="IYT91" s="75"/>
      <c r="IYU91" s="75"/>
      <c r="IYV91" s="75"/>
      <c r="IYW91" s="75"/>
      <c r="IYX91" s="75"/>
      <c r="IYY91" s="75"/>
      <c r="IYZ91" s="75"/>
      <c r="IZA91" s="75"/>
      <c r="IZB91" s="75"/>
      <c r="IZC91" s="75"/>
      <c r="IZD91" s="75"/>
      <c r="IZE91" s="75"/>
      <c r="IZF91" s="75"/>
      <c r="IZG91" s="75"/>
      <c r="IZH91" s="75"/>
      <c r="IZI91" s="75"/>
      <c r="IZJ91" s="75"/>
      <c r="IZK91" s="75"/>
      <c r="IZL91" s="75"/>
      <c r="IZM91" s="75"/>
      <c r="IZN91" s="75"/>
      <c r="IZO91" s="75"/>
      <c r="IZP91" s="75"/>
      <c r="IZQ91" s="75"/>
      <c r="IZR91" s="75"/>
      <c r="IZS91" s="75"/>
      <c r="IZT91" s="75"/>
      <c r="IZU91" s="75"/>
      <c r="IZV91" s="75"/>
      <c r="IZW91" s="75"/>
      <c r="IZX91" s="75"/>
      <c r="IZY91" s="75"/>
      <c r="IZZ91" s="75"/>
      <c r="JAA91" s="75"/>
      <c r="JAB91" s="75"/>
      <c r="JAC91" s="75"/>
      <c r="JAD91" s="75"/>
      <c r="JAE91" s="75"/>
      <c r="JAF91" s="75"/>
      <c r="JAG91" s="75"/>
      <c r="JAH91" s="75"/>
      <c r="JAI91" s="75"/>
      <c r="JAJ91" s="75"/>
      <c r="JAK91" s="75"/>
      <c r="JAL91" s="75"/>
      <c r="JAM91" s="75"/>
      <c r="JAN91" s="75"/>
      <c r="JAO91" s="75"/>
      <c r="JAP91" s="75"/>
      <c r="JAQ91" s="75"/>
      <c r="JAR91" s="75"/>
      <c r="JAS91" s="75"/>
      <c r="JAT91" s="75"/>
      <c r="JAU91" s="75"/>
      <c r="JAV91" s="75"/>
      <c r="JAW91" s="75"/>
      <c r="JAX91" s="75"/>
      <c r="JAY91" s="75"/>
      <c r="JAZ91" s="75"/>
      <c r="JBA91" s="75"/>
      <c r="JBB91" s="75"/>
      <c r="JBC91" s="75"/>
      <c r="JBD91" s="75"/>
      <c r="JBE91" s="75"/>
      <c r="JBF91" s="75"/>
      <c r="JBG91" s="75"/>
      <c r="JBH91" s="75"/>
      <c r="JBI91" s="75"/>
      <c r="JBJ91" s="75"/>
      <c r="JBK91" s="75"/>
      <c r="JBL91" s="75"/>
      <c r="JBM91" s="75"/>
      <c r="JBN91" s="75"/>
      <c r="JBO91" s="75"/>
      <c r="JBP91" s="75"/>
      <c r="JBQ91" s="75"/>
      <c r="JBR91" s="75"/>
      <c r="JBS91" s="75"/>
      <c r="JBT91" s="75"/>
      <c r="JBU91" s="75"/>
      <c r="JBV91" s="75"/>
      <c r="JBW91" s="75"/>
      <c r="JBX91" s="75"/>
      <c r="JBY91" s="75"/>
      <c r="JBZ91" s="75"/>
      <c r="JCA91" s="75"/>
      <c r="JCB91" s="75"/>
      <c r="JCC91" s="75"/>
      <c r="JCD91" s="75"/>
      <c r="JCE91" s="75"/>
      <c r="JCF91" s="75"/>
      <c r="JCG91" s="75"/>
      <c r="JCH91" s="75"/>
      <c r="JCI91" s="75"/>
      <c r="JCJ91" s="75"/>
      <c r="JCK91" s="75"/>
      <c r="JCL91" s="75"/>
      <c r="JCM91" s="75"/>
      <c r="JCN91" s="75"/>
      <c r="JCO91" s="75"/>
      <c r="JCP91" s="75"/>
      <c r="JCQ91" s="75"/>
      <c r="JCR91" s="75"/>
      <c r="JCS91" s="75"/>
      <c r="JCT91" s="75"/>
      <c r="JCU91" s="75"/>
      <c r="JCV91" s="75"/>
      <c r="JCW91" s="75"/>
      <c r="JCX91" s="75"/>
      <c r="JCY91" s="75"/>
      <c r="JCZ91" s="75"/>
      <c r="JDA91" s="75"/>
      <c r="JDB91" s="75"/>
      <c r="JDC91" s="75"/>
      <c r="JDD91" s="75"/>
      <c r="JDE91" s="75"/>
      <c r="JDF91" s="75"/>
      <c r="JDG91" s="75"/>
      <c r="JDH91" s="75"/>
      <c r="JDI91" s="75"/>
      <c r="JDJ91" s="75"/>
      <c r="JDK91" s="75"/>
      <c r="JDL91" s="75"/>
      <c r="JDM91" s="75"/>
      <c r="JDN91" s="75"/>
      <c r="JDO91" s="75"/>
      <c r="JDP91" s="75"/>
      <c r="JDQ91" s="75"/>
      <c r="JDR91" s="75"/>
      <c r="JDS91" s="75"/>
      <c r="JDT91" s="75"/>
      <c r="JDU91" s="75"/>
      <c r="JDV91" s="75"/>
      <c r="JDW91" s="75"/>
      <c r="JDX91" s="75"/>
      <c r="JDY91" s="75"/>
      <c r="JDZ91" s="75"/>
      <c r="JEA91" s="75"/>
      <c r="JEB91" s="75"/>
      <c r="JEC91" s="75"/>
      <c r="JED91" s="75"/>
      <c r="JEE91" s="75"/>
      <c r="JEF91" s="75"/>
      <c r="JEG91" s="75"/>
      <c r="JEH91" s="75"/>
      <c r="JEI91" s="75"/>
      <c r="JEJ91" s="75"/>
      <c r="JEK91" s="75"/>
      <c r="JEL91" s="75"/>
      <c r="JEM91" s="75"/>
      <c r="JEN91" s="75"/>
      <c r="JEO91" s="75"/>
      <c r="JEP91" s="75"/>
      <c r="JEQ91" s="75"/>
      <c r="JER91" s="75"/>
      <c r="JES91" s="75"/>
      <c r="JET91" s="75"/>
      <c r="JEU91" s="75"/>
      <c r="JEV91" s="75"/>
      <c r="JEW91" s="75"/>
      <c r="JEX91" s="75"/>
      <c r="JEY91" s="75"/>
      <c r="JEZ91" s="75"/>
      <c r="JFA91" s="75"/>
      <c r="JFB91" s="75"/>
      <c r="JFC91" s="75"/>
      <c r="JFD91" s="75"/>
      <c r="JFE91" s="75"/>
      <c r="JFF91" s="75"/>
      <c r="JFG91" s="75"/>
      <c r="JFH91" s="75"/>
      <c r="JFI91" s="75"/>
      <c r="JFJ91" s="75"/>
      <c r="JFK91" s="75"/>
      <c r="JFL91" s="75"/>
      <c r="JFM91" s="75"/>
      <c r="JFN91" s="75"/>
      <c r="JFO91" s="75"/>
      <c r="JFP91" s="75"/>
      <c r="JFQ91" s="75"/>
      <c r="JFR91" s="75"/>
      <c r="JFS91" s="75"/>
      <c r="JFT91" s="75"/>
      <c r="JFU91" s="75"/>
      <c r="JFV91" s="75"/>
      <c r="JFW91" s="75"/>
      <c r="JFX91" s="75"/>
      <c r="JFY91" s="75"/>
      <c r="JFZ91" s="75"/>
      <c r="JGA91" s="75"/>
      <c r="JGB91" s="75"/>
      <c r="JGC91" s="75"/>
      <c r="JGD91" s="75"/>
      <c r="JGE91" s="75"/>
      <c r="JGF91" s="75"/>
      <c r="JGG91" s="75"/>
      <c r="JGH91" s="75"/>
      <c r="JGI91" s="75"/>
      <c r="JGJ91" s="75"/>
      <c r="JGK91" s="75"/>
      <c r="JGL91" s="75"/>
      <c r="JGM91" s="75"/>
      <c r="JGN91" s="75"/>
      <c r="JGO91" s="75"/>
      <c r="JGP91" s="75"/>
      <c r="JGQ91" s="75"/>
      <c r="JGR91" s="75"/>
      <c r="JGS91" s="75"/>
      <c r="JGT91" s="75"/>
      <c r="JGU91" s="75"/>
      <c r="JGV91" s="75"/>
      <c r="JGW91" s="75"/>
      <c r="JGX91" s="75"/>
      <c r="JGY91" s="75"/>
      <c r="JGZ91" s="75"/>
      <c r="JHA91" s="75"/>
      <c r="JHB91" s="75"/>
      <c r="JHC91" s="75"/>
      <c r="JHD91" s="75"/>
      <c r="JHE91" s="75"/>
      <c r="JHF91" s="75"/>
      <c r="JHG91" s="75"/>
      <c r="JHH91" s="75"/>
      <c r="JHI91" s="75"/>
      <c r="JHJ91" s="75"/>
      <c r="JHK91" s="75"/>
      <c r="JHL91" s="75"/>
      <c r="JHM91" s="75"/>
      <c r="JHN91" s="75"/>
      <c r="JHO91" s="75"/>
      <c r="JHP91" s="75"/>
      <c r="JHQ91" s="75"/>
      <c r="JHR91" s="75"/>
      <c r="JHS91" s="75"/>
      <c r="JHT91" s="75"/>
      <c r="JHU91" s="75"/>
      <c r="JHV91" s="75"/>
      <c r="JHW91" s="75"/>
      <c r="JHX91" s="75"/>
      <c r="JHY91" s="75"/>
      <c r="JHZ91" s="75"/>
      <c r="JIA91" s="75"/>
      <c r="JIB91" s="75"/>
      <c r="JIC91" s="75"/>
      <c r="JID91" s="75"/>
      <c r="JIE91" s="75"/>
      <c r="JIF91" s="75"/>
      <c r="JIG91" s="75"/>
      <c r="JIH91" s="75"/>
      <c r="JII91" s="75"/>
      <c r="JIJ91" s="75"/>
      <c r="JIK91" s="75"/>
      <c r="JIL91" s="75"/>
      <c r="JIM91" s="75"/>
      <c r="JIN91" s="75"/>
      <c r="JIO91" s="75"/>
      <c r="JIP91" s="75"/>
      <c r="JIQ91" s="75"/>
      <c r="JIR91" s="75"/>
      <c r="JIS91" s="75"/>
      <c r="JIT91" s="75"/>
      <c r="JIU91" s="75"/>
      <c r="JIV91" s="75"/>
      <c r="JIW91" s="75"/>
      <c r="JIX91" s="75"/>
      <c r="JIY91" s="75"/>
      <c r="JIZ91" s="75"/>
      <c r="JJA91" s="75"/>
      <c r="JJB91" s="75"/>
      <c r="JJC91" s="75"/>
      <c r="JJD91" s="75"/>
      <c r="JJE91" s="75"/>
      <c r="JJF91" s="75"/>
      <c r="JJG91" s="75"/>
      <c r="JJH91" s="75"/>
      <c r="JJI91" s="75"/>
      <c r="JJJ91" s="75"/>
      <c r="JJK91" s="75"/>
      <c r="JJL91" s="75"/>
      <c r="JJM91" s="75"/>
      <c r="JJN91" s="75"/>
      <c r="JJO91" s="75"/>
      <c r="JJP91" s="75"/>
      <c r="JJQ91" s="75"/>
      <c r="JJR91" s="75"/>
      <c r="JJS91" s="75"/>
      <c r="JJT91" s="75"/>
      <c r="JJU91" s="75"/>
      <c r="JJV91" s="75"/>
      <c r="JJW91" s="75"/>
      <c r="JJX91" s="75"/>
      <c r="JJY91" s="75"/>
      <c r="JJZ91" s="75"/>
      <c r="JKA91" s="75"/>
      <c r="JKB91" s="75"/>
      <c r="JKC91" s="75"/>
      <c r="JKD91" s="75"/>
      <c r="JKE91" s="75"/>
      <c r="JKF91" s="75"/>
      <c r="JKG91" s="75"/>
      <c r="JKH91" s="75"/>
      <c r="JKI91" s="75"/>
      <c r="JKJ91" s="75"/>
      <c r="JKK91" s="75"/>
      <c r="JKL91" s="75"/>
      <c r="JKM91" s="75"/>
      <c r="JKN91" s="75"/>
      <c r="JKO91" s="75"/>
      <c r="JKP91" s="75"/>
      <c r="JKQ91" s="75"/>
      <c r="JKR91" s="75"/>
      <c r="JKS91" s="75"/>
      <c r="JKT91" s="75"/>
      <c r="JKU91" s="75"/>
      <c r="JKV91" s="75"/>
      <c r="JKW91" s="75"/>
      <c r="JKX91" s="75"/>
      <c r="JKY91" s="75"/>
      <c r="JKZ91" s="75"/>
      <c r="JLA91" s="75"/>
      <c r="JLB91" s="75"/>
      <c r="JLC91" s="75"/>
      <c r="JLD91" s="75"/>
      <c r="JLE91" s="75"/>
      <c r="JLF91" s="75"/>
      <c r="JLG91" s="75"/>
      <c r="JLH91" s="75"/>
      <c r="JLI91" s="75"/>
      <c r="JLJ91" s="75"/>
      <c r="JLK91" s="75"/>
      <c r="JLL91" s="75"/>
      <c r="JLM91" s="75"/>
      <c r="JLN91" s="75"/>
      <c r="JLO91" s="75"/>
      <c r="JLP91" s="75"/>
      <c r="JLQ91" s="75"/>
      <c r="JLR91" s="75"/>
      <c r="JLS91" s="75"/>
      <c r="JLT91" s="75"/>
      <c r="JLU91" s="75"/>
      <c r="JLV91" s="75"/>
      <c r="JLW91" s="75"/>
      <c r="JLX91" s="75"/>
      <c r="JLY91" s="75"/>
      <c r="JLZ91" s="75"/>
      <c r="JMA91" s="75"/>
      <c r="JMB91" s="75"/>
      <c r="JMC91" s="75"/>
      <c r="JMD91" s="75"/>
      <c r="JME91" s="75"/>
      <c r="JMF91" s="75"/>
      <c r="JMG91" s="75"/>
      <c r="JMH91" s="75"/>
      <c r="JMI91" s="75"/>
      <c r="JMJ91" s="75"/>
      <c r="JMK91" s="75"/>
      <c r="JML91" s="75"/>
      <c r="JMM91" s="75"/>
      <c r="JMN91" s="75"/>
      <c r="JMO91" s="75"/>
      <c r="JMP91" s="75"/>
      <c r="JMQ91" s="75"/>
      <c r="JMR91" s="75"/>
      <c r="JMS91" s="75"/>
      <c r="JMT91" s="75"/>
      <c r="JMU91" s="75"/>
      <c r="JMV91" s="75"/>
      <c r="JMW91" s="75"/>
      <c r="JMX91" s="75"/>
      <c r="JMY91" s="75"/>
      <c r="JMZ91" s="75"/>
      <c r="JNA91" s="75"/>
      <c r="JNB91" s="75"/>
      <c r="JNC91" s="75"/>
      <c r="JND91" s="75"/>
      <c r="JNE91" s="75"/>
      <c r="JNF91" s="75"/>
      <c r="JNG91" s="75"/>
      <c r="JNH91" s="75"/>
      <c r="JNI91" s="75"/>
      <c r="JNJ91" s="75"/>
      <c r="JNK91" s="75"/>
      <c r="JNL91" s="75"/>
      <c r="JNM91" s="75"/>
      <c r="JNN91" s="75"/>
      <c r="JNO91" s="75"/>
      <c r="JNP91" s="75"/>
      <c r="JNQ91" s="75"/>
      <c r="JNR91" s="75"/>
      <c r="JNS91" s="75"/>
      <c r="JNT91" s="75"/>
      <c r="JNU91" s="75"/>
      <c r="JNV91" s="75"/>
      <c r="JNW91" s="75"/>
      <c r="JNX91" s="75"/>
      <c r="JNY91" s="75"/>
      <c r="JNZ91" s="75"/>
      <c r="JOA91" s="75"/>
      <c r="JOB91" s="75"/>
      <c r="JOC91" s="75"/>
      <c r="JOD91" s="75"/>
      <c r="JOE91" s="75"/>
      <c r="JOF91" s="75"/>
      <c r="JOG91" s="75"/>
      <c r="JOH91" s="75"/>
      <c r="JOI91" s="75"/>
      <c r="JOJ91" s="75"/>
      <c r="JOK91" s="75"/>
      <c r="JOL91" s="75"/>
      <c r="JOM91" s="75"/>
      <c r="JON91" s="75"/>
      <c r="JOO91" s="75"/>
      <c r="JOP91" s="75"/>
      <c r="JOQ91" s="75"/>
      <c r="JOR91" s="75"/>
      <c r="JOS91" s="75"/>
      <c r="JOT91" s="75"/>
      <c r="JOU91" s="75"/>
      <c r="JOV91" s="75"/>
      <c r="JOW91" s="75"/>
      <c r="JOX91" s="75"/>
      <c r="JOY91" s="75"/>
      <c r="JOZ91" s="75"/>
      <c r="JPA91" s="75"/>
      <c r="JPB91" s="75"/>
      <c r="JPC91" s="75"/>
      <c r="JPD91" s="75"/>
      <c r="JPE91" s="75"/>
      <c r="JPF91" s="75"/>
      <c r="JPG91" s="75"/>
      <c r="JPH91" s="75"/>
      <c r="JPI91" s="75"/>
      <c r="JPJ91" s="75"/>
      <c r="JPK91" s="75"/>
      <c r="JPL91" s="75"/>
      <c r="JPM91" s="75"/>
      <c r="JPN91" s="75"/>
      <c r="JPO91" s="75"/>
      <c r="JPP91" s="75"/>
      <c r="JPQ91" s="75"/>
      <c r="JPR91" s="75"/>
      <c r="JPS91" s="75"/>
      <c r="JPT91" s="75"/>
      <c r="JPU91" s="75"/>
      <c r="JPV91" s="75"/>
      <c r="JPW91" s="75"/>
      <c r="JPX91" s="75"/>
      <c r="JPY91" s="75"/>
      <c r="JPZ91" s="75"/>
      <c r="JQA91" s="75"/>
      <c r="JQB91" s="75"/>
      <c r="JQC91" s="75"/>
      <c r="JQD91" s="75"/>
      <c r="JQE91" s="75"/>
      <c r="JQF91" s="75"/>
      <c r="JQG91" s="75"/>
      <c r="JQH91" s="75"/>
      <c r="JQI91" s="75"/>
      <c r="JQJ91" s="75"/>
      <c r="JQK91" s="75"/>
      <c r="JQL91" s="75"/>
      <c r="JQM91" s="75"/>
      <c r="JQN91" s="75"/>
      <c r="JQO91" s="75"/>
      <c r="JQP91" s="75"/>
      <c r="JQQ91" s="75"/>
      <c r="JQR91" s="75"/>
      <c r="JQS91" s="75"/>
      <c r="JQT91" s="75"/>
      <c r="JQU91" s="75"/>
      <c r="JQV91" s="75"/>
      <c r="JQW91" s="75"/>
      <c r="JQX91" s="75"/>
      <c r="JQY91" s="75"/>
      <c r="JQZ91" s="75"/>
      <c r="JRA91" s="75"/>
      <c r="JRB91" s="75"/>
      <c r="JRC91" s="75"/>
      <c r="JRD91" s="75"/>
      <c r="JRE91" s="75"/>
      <c r="JRF91" s="75"/>
      <c r="JRG91" s="75"/>
      <c r="JRH91" s="75"/>
      <c r="JRI91" s="75"/>
      <c r="JRJ91" s="75"/>
      <c r="JRK91" s="75"/>
      <c r="JRL91" s="75"/>
      <c r="JRM91" s="75"/>
      <c r="JRN91" s="75"/>
      <c r="JRO91" s="75"/>
      <c r="JRP91" s="75"/>
      <c r="JRQ91" s="75"/>
      <c r="JRR91" s="75"/>
      <c r="JRS91" s="75"/>
      <c r="JRT91" s="75"/>
      <c r="JRU91" s="75"/>
      <c r="JRV91" s="75"/>
      <c r="JRW91" s="75"/>
      <c r="JRX91" s="75"/>
      <c r="JRY91" s="75"/>
      <c r="JRZ91" s="75"/>
      <c r="JSA91" s="75"/>
      <c r="JSB91" s="75"/>
      <c r="JSC91" s="75"/>
      <c r="JSD91" s="75"/>
      <c r="JSE91" s="75"/>
      <c r="JSF91" s="75"/>
      <c r="JSG91" s="75"/>
      <c r="JSH91" s="75"/>
      <c r="JSI91" s="75"/>
      <c r="JSJ91" s="75"/>
      <c r="JSK91" s="75"/>
      <c r="JSL91" s="75"/>
      <c r="JSM91" s="75"/>
      <c r="JSN91" s="75"/>
      <c r="JSO91" s="75"/>
      <c r="JSP91" s="75"/>
      <c r="JSQ91" s="75"/>
      <c r="JSR91" s="75"/>
      <c r="JSS91" s="75"/>
      <c r="JST91" s="75"/>
      <c r="JSU91" s="75"/>
      <c r="JSV91" s="75"/>
      <c r="JSW91" s="75"/>
      <c r="JSX91" s="75"/>
      <c r="JSY91" s="75"/>
      <c r="JSZ91" s="75"/>
      <c r="JTA91" s="75"/>
      <c r="JTB91" s="75"/>
      <c r="JTC91" s="75"/>
      <c r="JTD91" s="75"/>
      <c r="JTE91" s="75"/>
      <c r="JTF91" s="75"/>
      <c r="JTG91" s="75"/>
      <c r="JTH91" s="75"/>
      <c r="JTI91" s="75"/>
      <c r="JTJ91" s="75"/>
      <c r="JTK91" s="75"/>
      <c r="JTL91" s="75"/>
      <c r="JTM91" s="75"/>
      <c r="JTN91" s="75"/>
      <c r="JTO91" s="75"/>
      <c r="JTP91" s="75"/>
      <c r="JTQ91" s="75"/>
      <c r="JTR91" s="75"/>
      <c r="JTS91" s="75"/>
      <c r="JTT91" s="75"/>
      <c r="JTU91" s="75"/>
      <c r="JTV91" s="75"/>
      <c r="JTW91" s="75"/>
      <c r="JTX91" s="75"/>
      <c r="JTY91" s="75"/>
      <c r="JTZ91" s="75"/>
      <c r="JUA91" s="75"/>
      <c r="JUB91" s="75"/>
      <c r="JUC91" s="75"/>
      <c r="JUD91" s="75"/>
      <c r="JUE91" s="75"/>
      <c r="JUF91" s="75"/>
      <c r="JUG91" s="75"/>
      <c r="JUH91" s="75"/>
      <c r="JUI91" s="75"/>
      <c r="JUJ91" s="75"/>
      <c r="JUK91" s="75"/>
      <c r="JUL91" s="75"/>
      <c r="JUM91" s="75"/>
      <c r="JUN91" s="75"/>
      <c r="JUO91" s="75"/>
      <c r="JUP91" s="75"/>
      <c r="JUQ91" s="75"/>
      <c r="JUR91" s="75"/>
      <c r="JUS91" s="75"/>
      <c r="JUT91" s="75"/>
      <c r="JUU91" s="75"/>
      <c r="JUV91" s="75"/>
      <c r="JUW91" s="75"/>
      <c r="JUX91" s="75"/>
      <c r="JUY91" s="75"/>
      <c r="JUZ91" s="75"/>
      <c r="JVA91" s="75"/>
      <c r="JVB91" s="75"/>
      <c r="JVC91" s="75"/>
      <c r="JVD91" s="75"/>
      <c r="JVE91" s="75"/>
      <c r="JVF91" s="75"/>
      <c r="JVG91" s="75"/>
      <c r="JVH91" s="75"/>
      <c r="JVI91" s="75"/>
      <c r="JVJ91" s="75"/>
      <c r="JVK91" s="75"/>
      <c r="JVL91" s="75"/>
      <c r="JVM91" s="75"/>
      <c r="JVN91" s="75"/>
      <c r="JVO91" s="75"/>
      <c r="JVP91" s="75"/>
      <c r="JVQ91" s="75"/>
      <c r="JVR91" s="75"/>
      <c r="JVS91" s="75"/>
      <c r="JVT91" s="75"/>
      <c r="JVU91" s="75"/>
      <c r="JVV91" s="75"/>
      <c r="JVW91" s="75"/>
      <c r="JVX91" s="75"/>
      <c r="JVY91" s="75"/>
      <c r="JVZ91" s="75"/>
      <c r="JWA91" s="75"/>
      <c r="JWB91" s="75"/>
      <c r="JWC91" s="75"/>
      <c r="JWD91" s="75"/>
      <c r="JWE91" s="75"/>
      <c r="JWF91" s="75"/>
      <c r="JWG91" s="75"/>
      <c r="JWH91" s="75"/>
      <c r="JWI91" s="75"/>
      <c r="JWJ91" s="75"/>
      <c r="JWK91" s="75"/>
      <c r="JWL91" s="75"/>
      <c r="JWM91" s="75"/>
      <c r="JWN91" s="75"/>
      <c r="JWO91" s="75"/>
      <c r="JWP91" s="75"/>
      <c r="JWQ91" s="75"/>
      <c r="JWR91" s="75"/>
      <c r="JWS91" s="75"/>
      <c r="JWT91" s="75"/>
      <c r="JWU91" s="75"/>
      <c r="JWV91" s="75"/>
      <c r="JWW91" s="75"/>
      <c r="JWX91" s="75"/>
      <c r="JWY91" s="75"/>
      <c r="JWZ91" s="75"/>
      <c r="JXA91" s="75"/>
      <c r="JXB91" s="75"/>
      <c r="JXC91" s="75"/>
      <c r="JXD91" s="75"/>
      <c r="JXE91" s="75"/>
      <c r="JXF91" s="75"/>
      <c r="JXG91" s="75"/>
      <c r="JXH91" s="75"/>
      <c r="JXI91" s="75"/>
      <c r="JXJ91" s="75"/>
      <c r="JXK91" s="75"/>
      <c r="JXL91" s="75"/>
      <c r="JXM91" s="75"/>
      <c r="JXN91" s="75"/>
      <c r="JXO91" s="75"/>
      <c r="JXP91" s="75"/>
      <c r="JXQ91" s="75"/>
      <c r="JXR91" s="75"/>
      <c r="JXS91" s="75"/>
      <c r="JXT91" s="75"/>
      <c r="JXU91" s="75"/>
      <c r="JXV91" s="75"/>
      <c r="JXW91" s="75"/>
      <c r="JXX91" s="75"/>
      <c r="JXY91" s="75"/>
      <c r="JXZ91" s="75"/>
      <c r="JYA91" s="75"/>
      <c r="JYB91" s="75"/>
      <c r="JYC91" s="75"/>
      <c r="JYD91" s="75"/>
      <c r="JYE91" s="75"/>
      <c r="JYF91" s="75"/>
      <c r="JYG91" s="75"/>
      <c r="JYH91" s="75"/>
      <c r="JYI91" s="75"/>
      <c r="JYJ91" s="75"/>
      <c r="JYK91" s="75"/>
      <c r="JYL91" s="75"/>
      <c r="JYM91" s="75"/>
      <c r="JYN91" s="75"/>
      <c r="JYO91" s="75"/>
      <c r="JYP91" s="75"/>
      <c r="JYQ91" s="75"/>
      <c r="JYR91" s="75"/>
      <c r="JYS91" s="75"/>
      <c r="JYT91" s="75"/>
      <c r="JYU91" s="75"/>
      <c r="JYV91" s="75"/>
      <c r="JYW91" s="75"/>
      <c r="JYX91" s="75"/>
      <c r="JYY91" s="75"/>
      <c r="JYZ91" s="75"/>
      <c r="JZA91" s="75"/>
      <c r="JZB91" s="75"/>
      <c r="JZC91" s="75"/>
      <c r="JZD91" s="75"/>
      <c r="JZE91" s="75"/>
      <c r="JZF91" s="75"/>
      <c r="JZG91" s="75"/>
      <c r="JZH91" s="75"/>
      <c r="JZI91" s="75"/>
      <c r="JZJ91" s="75"/>
      <c r="JZK91" s="75"/>
      <c r="JZL91" s="75"/>
      <c r="JZM91" s="75"/>
      <c r="JZN91" s="75"/>
      <c r="JZO91" s="75"/>
      <c r="JZP91" s="75"/>
      <c r="JZQ91" s="75"/>
      <c r="JZR91" s="75"/>
      <c r="JZS91" s="75"/>
      <c r="JZT91" s="75"/>
      <c r="JZU91" s="75"/>
      <c r="JZV91" s="75"/>
      <c r="JZW91" s="75"/>
      <c r="JZX91" s="75"/>
      <c r="JZY91" s="75"/>
      <c r="JZZ91" s="75"/>
      <c r="KAA91" s="75"/>
      <c r="KAB91" s="75"/>
      <c r="KAC91" s="75"/>
      <c r="KAD91" s="75"/>
      <c r="KAE91" s="75"/>
      <c r="KAF91" s="75"/>
      <c r="KAG91" s="75"/>
      <c r="KAH91" s="75"/>
      <c r="KAI91" s="75"/>
      <c r="KAJ91" s="75"/>
      <c r="KAK91" s="75"/>
      <c r="KAL91" s="75"/>
      <c r="KAM91" s="75"/>
      <c r="KAN91" s="75"/>
      <c r="KAO91" s="75"/>
      <c r="KAP91" s="75"/>
      <c r="KAQ91" s="75"/>
      <c r="KAR91" s="75"/>
      <c r="KAS91" s="75"/>
      <c r="KAT91" s="75"/>
      <c r="KAU91" s="75"/>
      <c r="KAV91" s="75"/>
      <c r="KAW91" s="75"/>
      <c r="KAX91" s="75"/>
      <c r="KAY91" s="75"/>
      <c r="KAZ91" s="75"/>
      <c r="KBA91" s="75"/>
      <c r="KBB91" s="75"/>
      <c r="KBC91" s="75"/>
      <c r="KBD91" s="75"/>
      <c r="KBE91" s="75"/>
      <c r="KBF91" s="75"/>
      <c r="KBG91" s="75"/>
      <c r="KBH91" s="75"/>
      <c r="KBI91" s="75"/>
      <c r="KBJ91" s="75"/>
      <c r="KBK91" s="75"/>
      <c r="KBL91" s="75"/>
      <c r="KBM91" s="75"/>
      <c r="KBN91" s="75"/>
      <c r="KBO91" s="75"/>
      <c r="KBP91" s="75"/>
      <c r="KBQ91" s="75"/>
      <c r="KBR91" s="75"/>
      <c r="KBS91" s="75"/>
      <c r="KBT91" s="75"/>
      <c r="KBU91" s="75"/>
      <c r="KBV91" s="75"/>
      <c r="KBW91" s="75"/>
      <c r="KBX91" s="75"/>
      <c r="KBY91" s="75"/>
      <c r="KBZ91" s="75"/>
      <c r="KCA91" s="75"/>
      <c r="KCB91" s="75"/>
      <c r="KCC91" s="75"/>
      <c r="KCD91" s="75"/>
      <c r="KCE91" s="75"/>
      <c r="KCF91" s="75"/>
      <c r="KCG91" s="75"/>
      <c r="KCH91" s="75"/>
      <c r="KCI91" s="75"/>
      <c r="KCJ91" s="75"/>
      <c r="KCK91" s="75"/>
      <c r="KCL91" s="75"/>
      <c r="KCM91" s="75"/>
      <c r="KCN91" s="75"/>
      <c r="KCO91" s="75"/>
      <c r="KCP91" s="75"/>
      <c r="KCQ91" s="75"/>
      <c r="KCR91" s="75"/>
      <c r="KCS91" s="75"/>
      <c r="KCT91" s="75"/>
      <c r="KCU91" s="75"/>
      <c r="KCV91" s="75"/>
      <c r="KCW91" s="75"/>
      <c r="KCX91" s="75"/>
      <c r="KCY91" s="75"/>
      <c r="KCZ91" s="75"/>
      <c r="KDA91" s="75"/>
      <c r="KDB91" s="75"/>
      <c r="KDC91" s="75"/>
      <c r="KDD91" s="75"/>
      <c r="KDE91" s="75"/>
      <c r="KDF91" s="75"/>
      <c r="KDG91" s="75"/>
      <c r="KDH91" s="75"/>
      <c r="KDI91" s="75"/>
      <c r="KDJ91" s="75"/>
      <c r="KDK91" s="75"/>
      <c r="KDL91" s="75"/>
      <c r="KDM91" s="75"/>
      <c r="KDN91" s="75"/>
      <c r="KDO91" s="75"/>
      <c r="KDP91" s="75"/>
      <c r="KDQ91" s="75"/>
      <c r="KDR91" s="75"/>
      <c r="KDS91" s="75"/>
      <c r="KDT91" s="75"/>
      <c r="KDU91" s="75"/>
      <c r="KDV91" s="75"/>
      <c r="KDW91" s="75"/>
      <c r="KDX91" s="75"/>
      <c r="KDY91" s="75"/>
      <c r="KDZ91" s="75"/>
      <c r="KEA91" s="75"/>
      <c r="KEB91" s="75"/>
      <c r="KEC91" s="75"/>
      <c r="KED91" s="75"/>
      <c r="KEE91" s="75"/>
      <c r="KEF91" s="75"/>
      <c r="KEG91" s="75"/>
      <c r="KEH91" s="75"/>
      <c r="KEI91" s="75"/>
      <c r="KEJ91" s="75"/>
      <c r="KEK91" s="75"/>
      <c r="KEL91" s="75"/>
      <c r="KEM91" s="75"/>
      <c r="KEN91" s="75"/>
      <c r="KEO91" s="75"/>
      <c r="KEP91" s="75"/>
      <c r="KEQ91" s="75"/>
      <c r="KER91" s="75"/>
      <c r="KES91" s="75"/>
      <c r="KET91" s="75"/>
      <c r="KEU91" s="75"/>
      <c r="KEV91" s="75"/>
      <c r="KEW91" s="75"/>
      <c r="KEX91" s="75"/>
      <c r="KEY91" s="75"/>
      <c r="KEZ91" s="75"/>
      <c r="KFA91" s="75"/>
      <c r="KFB91" s="75"/>
      <c r="KFC91" s="75"/>
      <c r="KFD91" s="75"/>
      <c r="KFE91" s="75"/>
      <c r="KFF91" s="75"/>
      <c r="KFG91" s="75"/>
      <c r="KFH91" s="75"/>
      <c r="KFI91" s="75"/>
      <c r="KFJ91" s="75"/>
      <c r="KFK91" s="75"/>
      <c r="KFL91" s="75"/>
      <c r="KFM91" s="75"/>
      <c r="KFN91" s="75"/>
      <c r="KFO91" s="75"/>
      <c r="KFP91" s="75"/>
      <c r="KFQ91" s="75"/>
      <c r="KFR91" s="75"/>
      <c r="KFS91" s="75"/>
      <c r="KFT91" s="75"/>
      <c r="KFU91" s="75"/>
      <c r="KFV91" s="75"/>
      <c r="KFW91" s="75"/>
      <c r="KFX91" s="75"/>
      <c r="KFY91" s="75"/>
      <c r="KFZ91" s="75"/>
      <c r="KGA91" s="75"/>
      <c r="KGB91" s="75"/>
      <c r="KGC91" s="75"/>
      <c r="KGD91" s="75"/>
      <c r="KGE91" s="75"/>
      <c r="KGF91" s="75"/>
      <c r="KGG91" s="75"/>
      <c r="KGH91" s="75"/>
      <c r="KGI91" s="75"/>
      <c r="KGJ91" s="75"/>
      <c r="KGK91" s="75"/>
      <c r="KGL91" s="75"/>
      <c r="KGM91" s="75"/>
      <c r="KGN91" s="75"/>
      <c r="KGO91" s="75"/>
      <c r="KGP91" s="75"/>
      <c r="KGQ91" s="75"/>
      <c r="KGR91" s="75"/>
      <c r="KGS91" s="75"/>
      <c r="KGT91" s="75"/>
      <c r="KGU91" s="75"/>
      <c r="KGV91" s="75"/>
      <c r="KGW91" s="75"/>
      <c r="KGX91" s="75"/>
      <c r="KGY91" s="75"/>
      <c r="KGZ91" s="75"/>
      <c r="KHA91" s="75"/>
      <c r="KHB91" s="75"/>
      <c r="KHC91" s="75"/>
      <c r="KHD91" s="75"/>
      <c r="KHE91" s="75"/>
      <c r="KHF91" s="75"/>
      <c r="KHG91" s="75"/>
      <c r="KHH91" s="75"/>
      <c r="KHI91" s="75"/>
      <c r="KHJ91" s="75"/>
      <c r="KHK91" s="75"/>
      <c r="KHL91" s="75"/>
      <c r="KHM91" s="75"/>
      <c r="KHN91" s="75"/>
      <c r="KHO91" s="75"/>
      <c r="KHP91" s="75"/>
      <c r="KHQ91" s="75"/>
      <c r="KHR91" s="75"/>
      <c r="KHS91" s="75"/>
      <c r="KHT91" s="75"/>
      <c r="KHU91" s="75"/>
      <c r="KHV91" s="75"/>
      <c r="KHW91" s="75"/>
      <c r="KHX91" s="75"/>
      <c r="KHY91" s="75"/>
      <c r="KHZ91" s="75"/>
      <c r="KIA91" s="75"/>
      <c r="KIB91" s="75"/>
      <c r="KIC91" s="75"/>
      <c r="KID91" s="75"/>
      <c r="KIE91" s="75"/>
      <c r="KIF91" s="75"/>
      <c r="KIG91" s="75"/>
      <c r="KIH91" s="75"/>
      <c r="KII91" s="75"/>
      <c r="KIJ91" s="75"/>
      <c r="KIK91" s="75"/>
      <c r="KIL91" s="75"/>
      <c r="KIM91" s="75"/>
      <c r="KIN91" s="75"/>
      <c r="KIO91" s="75"/>
      <c r="KIP91" s="75"/>
      <c r="KIQ91" s="75"/>
      <c r="KIR91" s="75"/>
      <c r="KIS91" s="75"/>
      <c r="KIT91" s="75"/>
      <c r="KIU91" s="75"/>
      <c r="KIV91" s="75"/>
      <c r="KIW91" s="75"/>
      <c r="KIX91" s="75"/>
      <c r="KIY91" s="75"/>
      <c r="KIZ91" s="75"/>
      <c r="KJA91" s="75"/>
      <c r="KJB91" s="75"/>
      <c r="KJC91" s="75"/>
      <c r="KJD91" s="75"/>
      <c r="KJE91" s="75"/>
      <c r="KJF91" s="75"/>
      <c r="KJG91" s="75"/>
      <c r="KJH91" s="75"/>
      <c r="KJI91" s="75"/>
      <c r="KJJ91" s="75"/>
      <c r="KJK91" s="75"/>
      <c r="KJL91" s="75"/>
      <c r="KJM91" s="75"/>
      <c r="KJN91" s="75"/>
      <c r="KJO91" s="75"/>
      <c r="KJP91" s="75"/>
      <c r="KJQ91" s="75"/>
      <c r="KJR91" s="75"/>
      <c r="KJS91" s="75"/>
      <c r="KJT91" s="75"/>
      <c r="KJU91" s="75"/>
      <c r="KJV91" s="75"/>
      <c r="KJW91" s="75"/>
      <c r="KJX91" s="75"/>
      <c r="KJY91" s="75"/>
      <c r="KJZ91" s="75"/>
      <c r="KKA91" s="75"/>
      <c r="KKB91" s="75"/>
      <c r="KKC91" s="75"/>
      <c r="KKD91" s="75"/>
      <c r="KKE91" s="75"/>
      <c r="KKF91" s="75"/>
      <c r="KKG91" s="75"/>
      <c r="KKH91" s="75"/>
      <c r="KKI91" s="75"/>
      <c r="KKJ91" s="75"/>
      <c r="KKK91" s="75"/>
      <c r="KKL91" s="75"/>
      <c r="KKM91" s="75"/>
      <c r="KKN91" s="75"/>
      <c r="KKO91" s="75"/>
      <c r="KKP91" s="75"/>
      <c r="KKQ91" s="75"/>
      <c r="KKR91" s="75"/>
      <c r="KKS91" s="75"/>
      <c r="KKT91" s="75"/>
      <c r="KKU91" s="75"/>
      <c r="KKV91" s="75"/>
      <c r="KKW91" s="75"/>
      <c r="KKX91" s="75"/>
      <c r="KKY91" s="75"/>
      <c r="KKZ91" s="75"/>
      <c r="KLA91" s="75"/>
      <c r="KLB91" s="75"/>
      <c r="KLC91" s="75"/>
      <c r="KLD91" s="75"/>
      <c r="KLE91" s="75"/>
      <c r="KLF91" s="75"/>
      <c r="KLG91" s="75"/>
      <c r="KLH91" s="75"/>
      <c r="KLI91" s="75"/>
      <c r="KLJ91" s="75"/>
      <c r="KLK91" s="75"/>
      <c r="KLL91" s="75"/>
      <c r="KLM91" s="75"/>
      <c r="KLN91" s="75"/>
      <c r="KLO91" s="75"/>
      <c r="KLP91" s="75"/>
      <c r="KLQ91" s="75"/>
      <c r="KLR91" s="75"/>
      <c r="KLS91" s="75"/>
      <c r="KLT91" s="75"/>
      <c r="KLU91" s="75"/>
      <c r="KLV91" s="75"/>
      <c r="KLW91" s="75"/>
      <c r="KLX91" s="75"/>
      <c r="KLY91" s="75"/>
      <c r="KLZ91" s="75"/>
      <c r="KMA91" s="75"/>
      <c r="KMB91" s="75"/>
      <c r="KMC91" s="75"/>
      <c r="KMD91" s="75"/>
      <c r="KME91" s="75"/>
      <c r="KMF91" s="75"/>
      <c r="KMG91" s="75"/>
      <c r="KMH91" s="75"/>
      <c r="KMI91" s="75"/>
      <c r="KMJ91" s="75"/>
      <c r="KMK91" s="75"/>
      <c r="KML91" s="75"/>
      <c r="KMM91" s="75"/>
      <c r="KMN91" s="75"/>
      <c r="KMO91" s="75"/>
      <c r="KMP91" s="75"/>
      <c r="KMQ91" s="75"/>
      <c r="KMR91" s="75"/>
      <c r="KMS91" s="75"/>
      <c r="KMT91" s="75"/>
      <c r="KMU91" s="75"/>
      <c r="KMV91" s="75"/>
      <c r="KMW91" s="75"/>
      <c r="KMX91" s="75"/>
      <c r="KMY91" s="75"/>
      <c r="KMZ91" s="75"/>
      <c r="KNA91" s="75"/>
      <c r="KNB91" s="75"/>
      <c r="KNC91" s="75"/>
      <c r="KND91" s="75"/>
      <c r="KNE91" s="75"/>
      <c r="KNF91" s="75"/>
      <c r="KNG91" s="75"/>
      <c r="KNH91" s="75"/>
      <c r="KNI91" s="75"/>
      <c r="KNJ91" s="75"/>
      <c r="KNK91" s="75"/>
      <c r="KNL91" s="75"/>
      <c r="KNM91" s="75"/>
      <c r="KNN91" s="75"/>
      <c r="KNO91" s="75"/>
      <c r="KNP91" s="75"/>
      <c r="KNQ91" s="75"/>
      <c r="KNR91" s="75"/>
      <c r="KNS91" s="75"/>
      <c r="KNT91" s="75"/>
      <c r="KNU91" s="75"/>
      <c r="KNV91" s="75"/>
      <c r="KNW91" s="75"/>
      <c r="KNX91" s="75"/>
      <c r="KNY91" s="75"/>
      <c r="KNZ91" s="75"/>
      <c r="KOA91" s="75"/>
      <c r="KOB91" s="75"/>
      <c r="KOC91" s="75"/>
      <c r="KOD91" s="75"/>
      <c r="KOE91" s="75"/>
      <c r="KOF91" s="75"/>
      <c r="KOG91" s="75"/>
      <c r="KOH91" s="75"/>
      <c r="KOI91" s="75"/>
      <c r="KOJ91" s="75"/>
      <c r="KOK91" s="75"/>
      <c r="KOL91" s="75"/>
      <c r="KOM91" s="75"/>
      <c r="KON91" s="75"/>
      <c r="KOO91" s="75"/>
      <c r="KOP91" s="75"/>
      <c r="KOQ91" s="75"/>
      <c r="KOR91" s="75"/>
      <c r="KOS91" s="75"/>
      <c r="KOT91" s="75"/>
      <c r="KOU91" s="75"/>
      <c r="KOV91" s="75"/>
      <c r="KOW91" s="75"/>
      <c r="KOX91" s="75"/>
      <c r="KOY91" s="75"/>
      <c r="KOZ91" s="75"/>
      <c r="KPA91" s="75"/>
      <c r="KPB91" s="75"/>
      <c r="KPC91" s="75"/>
      <c r="KPD91" s="75"/>
      <c r="KPE91" s="75"/>
      <c r="KPF91" s="75"/>
      <c r="KPG91" s="75"/>
      <c r="KPH91" s="75"/>
      <c r="KPI91" s="75"/>
      <c r="KPJ91" s="75"/>
      <c r="KPK91" s="75"/>
      <c r="KPL91" s="75"/>
      <c r="KPM91" s="75"/>
      <c r="KPN91" s="75"/>
      <c r="KPO91" s="75"/>
      <c r="KPP91" s="75"/>
      <c r="KPQ91" s="75"/>
      <c r="KPR91" s="75"/>
      <c r="KPS91" s="75"/>
      <c r="KPT91" s="75"/>
      <c r="KPU91" s="75"/>
      <c r="KPV91" s="75"/>
      <c r="KPW91" s="75"/>
      <c r="KPX91" s="75"/>
      <c r="KPY91" s="75"/>
      <c r="KPZ91" s="75"/>
      <c r="KQA91" s="75"/>
      <c r="KQB91" s="75"/>
      <c r="KQC91" s="75"/>
      <c r="KQD91" s="75"/>
      <c r="KQE91" s="75"/>
      <c r="KQF91" s="75"/>
      <c r="KQG91" s="75"/>
      <c r="KQH91" s="75"/>
      <c r="KQI91" s="75"/>
      <c r="KQJ91" s="75"/>
      <c r="KQK91" s="75"/>
      <c r="KQL91" s="75"/>
      <c r="KQM91" s="75"/>
      <c r="KQN91" s="75"/>
      <c r="KQO91" s="75"/>
      <c r="KQP91" s="75"/>
      <c r="KQQ91" s="75"/>
      <c r="KQR91" s="75"/>
      <c r="KQS91" s="75"/>
      <c r="KQT91" s="75"/>
      <c r="KQU91" s="75"/>
      <c r="KQV91" s="75"/>
      <c r="KQW91" s="75"/>
      <c r="KQX91" s="75"/>
      <c r="KQY91" s="75"/>
      <c r="KQZ91" s="75"/>
      <c r="KRA91" s="75"/>
      <c r="KRB91" s="75"/>
      <c r="KRC91" s="75"/>
      <c r="KRD91" s="75"/>
      <c r="KRE91" s="75"/>
      <c r="KRF91" s="75"/>
      <c r="KRG91" s="75"/>
      <c r="KRH91" s="75"/>
      <c r="KRI91" s="75"/>
      <c r="KRJ91" s="75"/>
      <c r="KRK91" s="75"/>
      <c r="KRL91" s="75"/>
      <c r="KRM91" s="75"/>
      <c r="KRN91" s="75"/>
      <c r="KRO91" s="75"/>
      <c r="KRP91" s="75"/>
      <c r="KRQ91" s="75"/>
      <c r="KRR91" s="75"/>
      <c r="KRS91" s="75"/>
      <c r="KRT91" s="75"/>
      <c r="KRU91" s="75"/>
      <c r="KRV91" s="75"/>
      <c r="KRW91" s="75"/>
      <c r="KRX91" s="75"/>
      <c r="KRY91" s="75"/>
      <c r="KRZ91" s="75"/>
      <c r="KSA91" s="75"/>
      <c r="KSB91" s="75"/>
      <c r="KSC91" s="75"/>
      <c r="KSD91" s="75"/>
      <c r="KSE91" s="75"/>
      <c r="KSF91" s="75"/>
      <c r="KSG91" s="75"/>
      <c r="KSH91" s="75"/>
      <c r="KSI91" s="75"/>
      <c r="KSJ91" s="75"/>
      <c r="KSK91" s="75"/>
      <c r="KSL91" s="75"/>
      <c r="KSM91" s="75"/>
      <c r="KSN91" s="75"/>
      <c r="KSO91" s="75"/>
      <c r="KSP91" s="75"/>
      <c r="KSQ91" s="75"/>
      <c r="KSR91" s="75"/>
      <c r="KSS91" s="75"/>
      <c r="KST91" s="75"/>
      <c r="KSU91" s="75"/>
      <c r="KSV91" s="75"/>
      <c r="KSW91" s="75"/>
      <c r="KSX91" s="75"/>
      <c r="KSY91" s="75"/>
      <c r="KSZ91" s="75"/>
      <c r="KTA91" s="75"/>
      <c r="KTB91" s="75"/>
      <c r="KTC91" s="75"/>
      <c r="KTD91" s="75"/>
      <c r="KTE91" s="75"/>
      <c r="KTF91" s="75"/>
      <c r="KTG91" s="75"/>
      <c r="KTH91" s="75"/>
      <c r="KTI91" s="75"/>
      <c r="KTJ91" s="75"/>
      <c r="KTK91" s="75"/>
      <c r="KTL91" s="75"/>
      <c r="KTM91" s="75"/>
      <c r="KTN91" s="75"/>
      <c r="KTO91" s="75"/>
      <c r="KTP91" s="75"/>
      <c r="KTQ91" s="75"/>
      <c r="KTR91" s="75"/>
      <c r="KTS91" s="75"/>
      <c r="KTT91" s="75"/>
      <c r="KTU91" s="75"/>
      <c r="KTV91" s="75"/>
      <c r="KTW91" s="75"/>
      <c r="KTX91" s="75"/>
      <c r="KTY91" s="75"/>
      <c r="KTZ91" s="75"/>
      <c r="KUA91" s="75"/>
      <c r="KUB91" s="75"/>
      <c r="KUC91" s="75"/>
      <c r="KUD91" s="75"/>
      <c r="KUE91" s="75"/>
      <c r="KUF91" s="75"/>
      <c r="KUG91" s="75"/>
      <c r="KUH91" s="75"/>
      <c r="KUI91" s="75"/>
      <c r="KUJ91" s="75"/>
      <c r="KUK91" s="75"/>
      <c r="KUL91" s="75"/>
      <c r="KUM91" s="75"/>
      <c r="KUN91" s="75"/>
      <c r="KUO91" s="75"/>
      <c r="KUP91" s="75"/>
      <c r="KUQ91" s="75"/>
      <c r="KUR91" s="75"/>
      <c r="KUS91" s="75"/>
      <c r="KUT91" s="75"/>
      <c r="KUU91" s="75"/>
      <c r="KUV91" s="75"/>
      <c r="KUW91" s="75"/>
      <c r="KUX91" s="75"/>
      <c r="KUY91" s="75"/>
      <c r="KUZ91" s="75"/>
      <c r="KVA91" s="75"/>
      <c r="KVB91" s="75"/>
      <c r="KVC91" s="75"/>
      <c r="KVD91" s="75"/>
      <c r="KVE91" s="75"/>
      <c r="KVF91" s="75"/>
      <c r="KVG91" s="75"/>
      <c r="KVH91" s="75"/>
      <c r="KVI91" s="75"/>
      <c r="KVJ91" s="75"/>
      <c r="KVK91" s="75"/>
      <c r="KVL91" s="75"/>
      <c r="KVM91" s="75"/>
      <c r="KVN91" s="75"/>
      <c r="KVO91" s="75"/>
      <c r="KVP91" s="75"/>
      <c r="KVQ91" s="75"/>
      <c r="KVR91" s="75"/>
      <c r="KVS91" s="75"/>
      <c r="KVT91" s="75"/>
      <c r="KVU91" s="75"/>
      <c r="KVV91" s="75"/>
      <c r="KVW91" s="75"/>
      <c r="KVX91" s="75"/>
      <c r="KVY91" s="75"/>
      <c r="KVZ91" s="75"/>
      <c r="KWA91" s="75"/>
      <c r="KWB91" s="75"/>
      <c r="KWC91" s="75"/>
      <c r="KWD91" s="75"/>
      <c r="KWE91" s="75"/>
      <c r="KWF91" s="75"/>
      <c r="KWG91" s="75"/>
      <c r="KWH91" s="75"/>
      <c r="KWI91" s="75"/>
      <c r="KWJ91" s="75"/>
      <c r="KWK91" s="75"/>
      <c r="KWL91" s="75"/>
      <c r="KWM91" s="75"/>
      <c r="KWN91" s="75"/>
      <c r="KWO91" s="75"/>
      <c r="KWP91" s="75"/>
      <c r="KWQ91" s="75"/>
      <c r="KWR91" s="75"/>
      <c r="KWS91" s="75"/>
      <c r="KWT91" s="75"/>
      <c r="KWU91" s="75"/>
      <c r="KWV91" s="75"/>
      <c r="KWW91" s="75"/>
      <c r="KWX91" s="75"/>
      <c r="KWY91" s="75"/>
      <c r="KWZ91" s="75"/>
      <c r="KXA91" s="75"/>
      <c r="KXB91" s="75"/>
      <c r="KXC91" s="75"/>
      <c r="KXD91" s="75"/>
      <c r="KXE91" s="75"/>
      <c r="KXF91" s="75"/>
      <c r="KXG91" s="75"/>
      <c r="KXH91" s="75"/>
      <c r="KXI91" s="75"/>
      <c r="KXJ91" s="75"/>
      <c r="KXK91" s="75"/>
      <c r="KXL91" s="75"/>
      <c r="KXM91" s="75"/>
      <c r="KXN91" s="75"/>
      <c r="KXO91" s="75"/>
      <c r="KXP91" s="75"/>
      <c r="KXQ91" s="75"/>
      <c r="KXR91" s="75"/>
      <c r="KXS91" s="75"/>
      <c r="KXT91" s="75"/>
      <c r="KXU91" s="75"/>
      <c r="KXV91" s="75"/>
      <c r="KXW91" s="75"/>
      <c r="KXX91" s="75"/>
      <c r="KXY91" s="75"/>
      <c r="KXZ91" s="75"/>
      <c r="KYA91" s="75"/>
      <c r="KYB91" s="75"/>
      <c r="KYC91" s="75"/>
      <c r="KYD91" s="75"/>
      <c r="KYE91" s="75"/>
      <c r="KYF91" s="75"/>
      <c r="KYG91" s="75"/>
      <c r="KYH91" s="75"/>
      <c r="KYI91" s="75"/>
      <c r="KYJ91" s="75"/>
      <c r="KYK91" s="75"/>
      <c r="KYL91" s="75"/>
      <c r="KYM91" s="75"/>
      <c r="KYN91" s="75"/>
      <c r="KYO91" s="75"/>
      <c r="KYP91" s="75"/>
      <c r="KYQ91" s="75"/>
      <c r="KYR91" s="75"/>
      <c r="KYS91" s="75"/>
      <c r="KYT91" s="75"/>
      <c r="KYU91" s="75"/>
      <c r="KYV91" s="75"/>
      <c r="KYW91" s="75"/>
      <c r="KYX91" s="75"/>
      <c r="KYY91" s="75"/>
      <c r="KYZ91" s="75"/>
      <c r="KZA91" s="75"/>
      <c r="KZB91" s="75"/>
      <c r="KZC91" s="75"/>
      <c r="KZD91" s="75"/>
      <c r="KZE91" s="75"/>
      <c r="KZF91" s="75"/>
      <c r="KZG91" s="75"/>
      <c r="KZH91" s="75"/>
      <c r="KZI91" s="75"/>
      <c r="KZJ91" s="75"/>
      <c r="KZK91" s="75"/>
      <c r="KZL91" s="75"/>
      <c r="KZM91" s="75"/>
      <c r="KZN91" s="75"/>
      <c r="KZO91" s="75"/>
      <c r="KZP91" s="75"/>
      <c r="KZQ91" s="75"/>
      <c r="KZR91" s="75"/>
      <c r="KZS91" s="75"/>
      <c r="KZT91" s="75"/>
      <c r="KZU91" s="75"/>
      <c r="KZV91" s="75"/>
      <c r="KZW91" s="75"/>
      <c r="KZX91" s="75"/>
      <c r="KZY91" s="75"/>
      <c r="KZZ91" s="75"/>
      <c r="LAA91" s="75"/>
      <c r="LAB91" s="75"/>
      <c r="LAC91" s="75"/>
      <c r="LAD91" s="75"/>
      <c r="LAE91" s="75"/>
      <c r="LAF91" s="75"/>
      <c r="LAG91" s="75"/>
      <c r="LAH91" s="75"/>
      <c r="LAI91" s="75"/>
      <c r="LAJ91" s="75"/>
      <c r="LAK91" s="75"/>
      <c r="LAL91" s="75"/>
      <c r="LAM91" s="75"/>
      <c r="LAN91" s="75"/>
      <c r="LAO91" s="75"/>
      <c r="LAP91" s="75"/>
      <c r="LAQ91" s="75"/>
      <c r="LAR91" s="75"/>
      <c r="LAS91" s="75"/>
      <c r="LAT91" s="75"/>
      <c r="LAU91" s="75"/>
      <c r="LAV91" s="75"/>
      <c r="LAW91" s="75"/>
      <c r="LAX91" s="75"/>
      <c r="LAY91" s="75"/>
      <c r="LAZ91" s="75"/>
      <c r="LBA91" s="75"/>
      <c r="LBB91" s="75"/>
      <c r="LBC91" s="75"/>
      <c r="LBD91" s="75"/>
      <c r="LBE91" s="75"/>
      <c r="LBF91" s="75"/>
      <c r="LBG91" s="75"/>
      <c r="LBH91" s="75"/>
      <c r="LBI91" s="75"/>
      <c r="LBJ91" s="75"/>
      <c r="LBK91" s="75"/>
      <c r="LBL91" s="75"/>
      <c r="LBM91" s="75"/>
      <c r="LBN91" s="75"/>
      <c r="LBO91" s="75"/>
      <c r="LBP91" s="75"/>
      <c r="LBQ91" s="75"/>
      <c r="LBR91" s="75"/>
      <c r="LBS91" s="75"/>
      <c r="LBT91" s="75"/>
      <c r="LBU91" s="75"/>
      <c r="LBV91" s="75"/>
      <c r="LBW91" s="75"/>
      <c r="LBX91" s="75"/>
      <c r="LBY91" s="75"/>
      <c r="LBZ91" s="75"/>
      <c r="LCA91" s="75"/>
      <c r="LCB91" s="75"/>
      <c r="LCC91" s="75"/>
      <c r="LCD91" s="75"/>
      <c r="LCE91" s="75"/>
      <c r="LCF91" s="75"/>
      <c r="LCG91" s="75"/>
      <c r="LCH91" s="75"/>
      <c r="LCI91" s="75"/>
      <c r="LCJ91" s="75"/>
      <c r="LCK91" s="75"/>
      <c r="LCL91" s="75"/>
      <c r="LCM91" s="75"/>
      <c r="LCN91" s="75"/>
      <c r="LCO91" s="75"/>
      <c r="LCP91" s="75"/>
      <c r="LCQ91" s="75"/>
      <c r="LCR91" s="75"/>
      <c r="LCS91" s="75"/>
      <c r="LCT91" s="75"/>
      <c r="LCU91" s="75"/>
      <c r="LCV91" s="75"/>
      <c r="LCW91" s="75"/>
      <c r="LCX91" s="75"/>
      <c r="LCY91" s="75"/>
      <c r="LCZ91" s="75"/>
      <c r="LDA91" s="75"/>
      <c r="LDB91" s="75"/>
      <c r="LDC91" s="75"/>
      <c r="LDD91" s="75"/>
      <c r="LDE91" s="75"/>
      <c r="LDF91" s="75"/>
      <c r="LDG91" s="75"/>
      <c r="LDH91" s="75"/>
      <c r="LDI91" s="75"/>
      <c r="LDJ91" s="75"/>
      <c r="LDK91" s="75"/>
      <c r="LDL91" s="75"/>
      <c r="LDM91" s="75"/>
      <c r="LDN91" s="75"/>
      <c r="LDO91" s="75"/>
      <c r="LDP91" s="75"/>
      <c r="LDQ91" s="75"/>
      <c r="LDR91" s="75"/>
      <c r="LDS91" s="75"/>
      <c r="LDT91" s="75"/>
      <c r="LDU91" s="75"/>
      <c r="LDV91" s="75"/>
      <c r="LDW91" s="75"/>
      <c r="LDX91" s="75"/>
      <c r="LDY91" s="75"/>
      <c r="LDZ91" s="75"/>
      <c r="LEA91" s="75"/>
      <c r="LEB91" s="75"/>
      <c r="LEC91" s="75"/>
      <c r="LED91" s="75"/>
      <c r="LEE91" s="75"/>
      <c r="LEF91" s="75"/>
      <c r="LEG91" s="75"/>
      <c r="LEH91" s="75"/>
      <c r="LEI91" s="75"/>
      <c r="LEJ91" s="75"/>
      <c r="LEK91" s="75"/>
      <c r="LEL91" s="75"/>
      <c r="LEM91" s="75"/>
      <c r="LEN91" s="75"/>
      <c r="LEO91" s="75"/>
      <c r="LEP91" s="75"/>
      <c r="LEQ91" s="75"/>
      <c r="LER91" s="75"/>
      <c r="LES91" s="75"/>
      <c r="LET91" s="75"/>
      <c r="LEU91" s="75"/>
      <c r="LEV91" s="75"/>
      <c r="LEW91" s="75"/>
      <c r="LEX91" s="75"/>
      <c r="LEY91" s="75"/>
      <c r="LEZ91" s="75"/>
      <c r="LFA91" s="75"/>
      <c r="LFB91" s="75"/>
      <c r="LFC91" s="75"/>
      <c r="LFD91" s="75"/>
      <c r="LFE91" s="75"/>
      <c r="LFF91" s="75"/>
      <c r="LFG91" s="75"/>
      <c r="LFH91" s="75"/>
      <c r="LFI91" s="75"/>
      <c r="LFJ91" s="75"/>
      <c r="LFK91" s="75"/>
      <c r="LFL91" s="75"/>
      <c r="LFM91" s="75"/>
      <c r="LFN91" s="75"/>
      <c r="LFO91" s="75"/>
      <c r="LFP91" s="75"/>
      <c r="LFQ91" s="75"/>
      <c r="LFR91" s="75"/>
      <c r="LFS91" s="75"/>
      <c r="LFT91" s="75"/>
      <c r="LFU91" s="75"/>
      <c r="LFV91" s="75"/>
      <c r="LFW91" s="75"/>
      <c r="LFX91" s="75"/>
      <c r="LFY91" s="75"/>
      <c r="LFZ91" s="75"/>
      <c r="LGA91" s="75"/>
      <c r="LGB91" s="75"/>
      <c r="LGC91" s="75"/>
      <c r="LGD91" s="75"/>
      <c r="LGE91" s="75"/>
      <c r="LGF91" s="75"/>
      <c r="LGG91" s="75"/>
      <c r="LGH91" s="75"/>
      <c r="LGI91" s="75"/>
      <c r="LGJ91" s="75"/>
      <c r="LGK91" s="75"/>
      <c r="LGL91" s="75"/>
      <c r="LGM91" s="75"/>
      <c r="LGN91" s="75"/>
      <c r="LGO91" s="75"/>
      <c r="LGP91" s="75"/>
      <c r="LGQ91" s="75"/>
      <c r="LGR91" s="75"/>
      <c r="LGS91" s="75"/>
      <c r="LGT91" s="75"/>
      <c r="LGU91" s="75"/>
      <c r="LGV91" s="75"/>
      <c r="LGW91" s="75"/>
      <c r="LGX91" s="75"/>
      <c r="LGY91" s="75"/>
      <c r="LGZ91" s="75"/>
      <c r="LHA91" s="75"/>
      <c r="LHB91" s="75"/>
      <c r="LHC91" s="75"/>
      <c r="LHD91" s="75"/>
      <c r="LHE91" s="75"/>
      <c r="LHF91" s="75"/>
      <c r="LHG91" s="75"/>
      <c r="LHH91" s="75"/>
      <c r="LHI91" s="75"/>
      <c r="LHJ91" s="75"/>
      <c r="LHK91" s="75"/>
      <c r="LHL91" s="75"/>
      <c r="LHM91" s="75"/>
      <c r="LHN91" s="75"/>
      <c r="LHO91" s="75"/>
      <c r="LHP91" s="75"/>
      <c r="LHQ91" s="75"/>
      <c r="LHR91" s="75"/>
      <c r="LHS91" s="75"/>
      <c r="LHT91" s="75"/>
      <c r="LHU91" s="75"/>
      <c r="LHV91" s="75"/>
      <c r="LHW91" s="75"/>
      <c r="LHX91" s="75"/>
      <c r="LHY91" s="75"/>
      <c r="LHZ91" s="75"/>
      <c r="LIA91" s="75"/>
      <c r="LIB91" s="75"/>
      <c r="LIC91" s="75"/>
      <c r="LID91" s="75"/>
      <c r="LIE91" s="75"/>
      <c r="LIF91" s="75"/>
      <c r="LIG91" s="75"/>
      <c r="LIH91" s="75"/>
      <c r="LII91" s="75"/>
      <c r="LIJ91" s="75"/>
      <c r="LIK91" s="75"/>
      <c r="LIL91" s="75"/>
      <c r="LIM91" s="75"/>
      <c r="LIN91" s="75"/>
      <c r="LIO91" s="75"/>
      <c r="LIP91" s="75"/>
      <c r="LIQ91" s="75"/>
      <c r="LIR91" s="75"/>
      <c r="LIS91" s="75"/>
      <c r="LIT91" s="75"/>
      <c r="LIU91" s="75"/>
      <c r="LIV91" s="75"/>
      <c r="LIW91" s="75"/>
      <c r="LIX91" s="75"/>
      <c r="LIY91" s="75"/>
      <c r="LIZ91" s="75"/>
      <c r="LJA91" s="75"/>
      <c r="LJB91" s="75"/>
      <c r="LJC91" s="75"/>
      <c r="LJD91" s="75"/>
      <c r="LJE91" s="75"/>
      <c r="LJF91" s="75"/>
      <c r="LJG91" s="75"/>
      <c r="LJH91" s="75"/>
      <c r="LJI91" s="75"/>
      <c r="LJJ91" s="75"/>
      <c r="LJK91" s="75"/>
      <c r="LJL91" s="75"/>
      <c r="LJM91" s="75"/>
      <c r="LJN91" s="75"/>
      <c r="LJO91" s="75"/>
      <c r="LJP91" s="75"/>
      <c r="LJQ91" s="75"/>
      <c r="LJR91" s="75"/>
      <c r="LJS91" s="75"/>
      <c r="LJT91" s="75"/>
      <c r="LJU91" s="75"/>
      <c r="LJV91" s="75"/>
      <c r="LJW91" s="75"/>
      <c r="LJX91" s="75"/>
      <c r="LJY91" s="75"/>
      <c r="LJZ91" s="75"/>
      <c r="LKA91" s="75"/>
      <c r="LKB91" s="75"/>
      <c r="LKC91" s="75"/>
      <c r="LKD91" s="75"/>
      <c r="LKE91" s="75"/>
      <c r="LKF91" s="75"/>
      <c r="LKG91" s="75"/>
      <c r="LKH91" s="75"/>
      <c r="LKI91" s="75"/>
      <c r="LKJ91" s="75"/>
      <c r="LKK91" s="75"/>
      <c r="LKL91" s="75"/>
      <c r="LKM91" s="75"/>
      <c r="LKN91" s="75"/>
      <c r="LKO91" s="75"/>
      <c r="LKP91" s="75"/>
      <c r="LKQ91" s="75"/>
      <c r="LKR91" s="75"/>
      <c r="LKS91" s="75"/>
      <c r="LKT91" s="75"/>
      <c r="LKU91" s="75"/>
      <c r="LKV91" s="75"/>
      <c r="LKW91" s="75"/>
      <c r="LKX91" s="75"/>
      <c r="LKY91" s="75"/>
      <c r="LKZ91" s="75"/>
      <c r="LLA91" s="75"/>
      <c r="LLB91" s="75"/>
      <c r="LLC91" s="75"/>
      <c r="LLD91" s="75"/>
      <c r="LLE91" s="75"/>
      <c r="LLF91" s="75"/>
      <c r="LLG91" s="75"/>
      <c r="LLH91" s="75"/>
      <c r="LLI91" s="75"/>
      <c r="LLJ91" s="75"/>
      <c r="LLK91" s="75"/>
      <c r="LLL91" s="75"/>
      <c r="LLM91" s="75"/>
      <c r="LLN91" s="75"/>
      <c r="LLO91" s="75"/>
      <c r="LLP91" s="75"/>
      <c r="LLQ91" s="75"/>
      <c r="LLR91" s="75"/>
      <c r="LLS91" s="75"/>
      <c r="LLT91" s="75"/>
      <c r="LLU91" s="75"/>
      <c r="LLV91" s="75"/>
      <c r="LLW91" s="75"/>
      <c r="LLX91" s="75"/>
      <c r="LLY91" s="75"/>
      <c r="LLZ91" s="75"/>
      <c r="LMA91" s="75"/>
      <c r="LMB91" s="75"/>
      <c r="LMC91" s="75"/>
      <c r="LMD91" s="75"/>
      <c r="LME91" s="75"/>
      <c r="LMF91" s="75"/>
      <c r="LMG91" s="75"/>
      <c r="LMH91" s="75"/>
      <c r="LMI91" s="75"/>
      <c r="LMJ91" s="75"/>
      <c r="LMK91" s="75"/>
      <c r="LML91" s="75"/>
      <c r="LMM91" s="75"/>
      <c r="LMN91" s="75"/>
      <c r="LMO91" s="75"/>
      <c r="LMP91" s="75"/>
      <c r="LMQ91" s="75"/>
      <c r="LMR91" s="75"/>
      <c r="LMS91" s="75"/>
      <c r="LMT91" s="75"/>
      <c r="LMU91" s="75"/>
      <c r="LMV91" s="75"/>
      <c r="LMW91" s="75"/>
      <c r="LMX91" s="75"/>
      <c r="LMY91" s="75"/>
      <c r="LMZ91" s="75"/>
      <c r="LNA91" s="75"/>
      <c r="LNB91" s="75"/>
      <c r="LNC91" s="75"/>
      <c r="LND91" s="75"/>
      <c r="LNE91" s="75"/>
      <c r="LNF91" s="75"/>
      <c r="LNG91" s="75"/>
      <c r="LNH91" s="75"/>
      <c r="LNI91" s="75"/>
      <c r="LNJ91" s="75"/>
      <c r="LNK91" s="75"/>
      <c r="LNL91" s="75"/>
      <c r="LNM91" s="75"/>
      <c r="LNN91" s="75"/>
      <c r="LNO91" s="75"/>
      <c r="LNP91" s="75"/>
      <c r="LNQ91" s="75"/>
      <c r="LNR91" s="75"/>
      <c r="LNS91" s="75"/>
      <c r="LNT91" s="75"/>
      <c r="LNU91" s="75"/>
      <c r="LNV91" s="75"/>
      <c r="LNW91" s="75"/>
      <c r="LNX91" s="75"/>
      <c r="LNY91" s="75"/>
      <c r="LNZ91" s="75"/>
      <c r="LOA91" s="75"/>
      <c r="LOB91" s="75"/>
      <c r="LOC91" s="75"/>
      <c r="LOD91" s="75"/>
      <c r="LOE91" s="75"/>
      <c r="LOF91" s="75"/>
      <c r="LOG91" s="75"/>
      <c r="LOH91" s="75"/>
      <c r="LOI91" s="75"/>
      <c r="LOJ91" s="75"/>
      <c r="LOK91" s="75"/>
      <c r="LOL91" s="75"/>
      <c r="LOM91" s="75"/>
      <c r="LON91" s="75"/>
      <c r="LOO91" s="75"/>
      <c r="LOP91" s="75"/>
      <c r="LOQ91" s="75"/>
      <c r="LOR91" s="75"/>
      <c r="LOS91" s="75"/>
      <c r="LOT91" s="75"/>
      <c r="LOU91" s="75"/>
      <c r="LOV91" s="75"/>
      <c r="LOW91" s="75"/>
      <c r="LOX91" s="75"/>
      <c r="LOY91" s="75"/>
      <c r="LOZ91" s="75"/>
      <c r="LPA91" s="75"/>
      <c r="LPB91" s="75"/>
      <c r="LPC91" s="75"/>
      <c r="LPD91" s="75"/>
      <c r="LPE91" s="75"/>
      <c r="LPF91" s="75"/>
      <c r="LPG91" s="75"/>
      <c r="LPH91" s="75"/>
      <c r="LPI91" s="75"/>
      <c r="LPJ91" s="75"/>
      <c r="LPK91" s="75"/>
      <c r="LPL91" s="75"/>
      <c r="LPM91" s="75"/>
      <c r="LPN91" s="75"/>
      <c r="LPO91" s="75"/>
      <c r="LPP91" s="75"/>
      <c r="LPQ91" s="75"/>
      <c r="LPR91" s="75"/>
      <c r="LPS91" s="75"/>
      <c r="LPT91" s="75"/>
      <c r="LPU91" s="75"/>
      <c r="LPV91" s="75"/>
      <c r="LPW91" s="75"/>
      <c r="LPX91" s="75"/>
      <c r="LPY91" s="75"/>
      <c r="LPZ91" s="75"/>
      <c r="LQA91" s="75"/>
      <c r="LQB91" s="75"/>
      <c r="LQC91" s="75"/>
      <c r="LQD91" s="75"/>
      <c r="LQE91" s="75"/>
      <c r="LQF91" s="75"/>
      <c r="LQG91" s="75"/>
      <c r="LQH91" s="75"/>
      <c r="LQI91" s="75"/>
      <c r="LQJ91" s="75"/>
      <c r="LQK91" s="75"/>
      <c r="LQL91" s="75"/>
      <c r="LQM91" s="75"/>
      <c r="LQN91" s="75"/>
      <c r="LQO91" s="75"/>
      <c r="LQP91" s="75"/>
      <c r="LQQ91" s="75"/>
      <c r="LQR91" s="75"/>
      <c r="LQS91" s="75"/>
      <c r="LQT91" s="75"/>
      <c r="LQU91" s="75"/>
      <c r="LQV91" s="75"/>
      <c r="LQW91" s="75"/>
      <c r="LQX91" s="75"/>
      <c r="LQY91" s="75"/>
      <c r="LQZ91" s="75"/>
      <c r="LRA91" s="75"/>
      <c r="LRB91" s="75"/>
      <c r="LRC91" s="75"/>
      <c r="LRD91" s="75"/>
      <c r="LRE91" s="75"/>
      <c r="LRF91" s="75"/>
      <c r="LRG91" s="75"/>
      <c r="LRH91" s="75"/>
      <c r="LRI91" s="75"/>
      <c r="LRJ91" s="75"/>
      <c r="LRK91" s="75"/>
      <c r="LRL91" s="75"/>
      <c r="LRM91" s="75"/>
      <c r="LRN91" s="75"/>
      <c r="LRO91" s="75"/>
      <c r="LRP91" s="75"/>
      <c r="LRQ91" s="75"/>
      <c r="LRR91" s="75"/>
      <c r="LRS91" s="75"/>
      <c r="LRT91" s="75"/>
      <c r="LRU91" s="75"/>
      <c r="LRV91" s="75"/>
      <c r="LRW91" s="75"/>
      <c r="LRX91" s="75"/>
      <c r="LRY91" s="75"/>
      <c r="LRZ91" s="75"/>
      <c r="LSA91" s="75"/>
      <c r="LSB91" s="75"/>
      <c r="LSC91" s="75"/>
      <c r="LSD91" s="75"/>
      <c r="LSE91" s="75"/>
      <c r="LSF91" s="75"/>
      <c r="LSG91" s="75"/>
      <c r="LSH91" s="75"/>
      <c r="LSI91" s="75"/>
      <c r="LSJ91" s="75"/>
      <c r="LSK91" s="75"/>
      <c r="LSL91" s="75"/>
      <c r="LSM91" s="75"/>
      <c r="LSN91" s="75"/>
      <c r="LSO91" s="75"/>
      <c r="LSP91" s="75"/>
      <c r="LSQ91" s="75"/>
      <c r="LSR91" s="75"/>
      <c r="LSS91" s="75"/>
      <c r="LST91" s="75"/>
      <c r="LSU91" s="75"/>
      <c r="LSV91" s="75"/>
      <c r="LSW91" s="75"/>
      <c r="LSX91" s="75"/>
      <c r="LSY91" s="75"/>
      <c r="LSZ91" s="75"/>
      <c r="LTA91" s="75"/>
      <c r="LTB91" s="75"/>
      <c r="LTC91" s="75"/>
      <c r="LTD91" s="75"/>
      <c r="LTE91" s="75"/>
      <c r="LTF91" s="75"/>
      <c r="LTG91" s="75"/>
      <c r="LTH91" s="75"/>
      <c r="LTI91" s="75"/>
      <c r="LTJ91" s="75"/>
      <c r="LTK91" s="75"/>
      <c r="LTL91" s="75"/>
      <c r="LTM91" s="75"/>
      <c r="LTN91" s="75"/>
      <c r="LTO91" s="75"/>
      <c r="LTP91" s="75"/>
      <c r="LTQ91" s="75"/>
      <c r="LTR91" s="75"/>
      <c r="LTS91" s="75"/>
      <c r="LTT91" s="75"/>
      <c r="LTU91" s="75"/>
      <c r="LTV91" s="75"/>
      <c r="LTW91" s="75"/>
      <c r="LTX91" s="75"/>
      <c r="LTY91" s="75"/>
      <c r="LTZ91" s="75"/>
      <c r="LUA91" s="75"/>
      <c r="LUB91" s="75"/>
      <c r="LUC91" s="75"/>
      <c r="LUD91" s="75"/>
      <c r="LUE91" s="75"/>
      <c r="LUF91" s="75"/>
      <c r="LUG91" s="75"/>
      <c r="LUH91" s="75"/>
      <c r="LUI91" s="75"/>
      <c r="LUJ91" s="75"/>
      <c r="LUK91" s="75"/>
      <c r="LUL91" s="75"/>
      <c r="LUM91" s="75"/>
      <c r="LUN91" s="75"/>
      <c r="LUO91" s="75"/>
      <c r="LUP91" s="75"/>
      <c r="LUQ91" s="75"/>
      <c r="LUR91" s="75"/>
      <c r="LUS91" s="75"/>
      <c r="LUT91" s="75"/>
      <c r="LUU91" s="75"/>
      <c r="LUV91" s="75"/>
      <c r="LUW91" s="75"/>
      <c r="LUX91" s="75"/>
      <c r="LUY91" s="75"/>
      <c r="LUZ91" s="75"/>
      <c r="LVA91" s="75"/>
      <c r="LVB91" s="75"/>
      <c r="LVC91" s="75"/>
      <c r="LVD91" s="75"/>
      <c r="LVE91" s="75"/>
      <c r="LVF91" s="75"/>
      <c r="LVG91" s="75"/>
      <c r="LVH91" s="75"/>
      <c r="LVI91" s="75"/>
      <c r="LVJ91" s="75"/>
      <c r="LVK91" s="75"/>
      <c r="LVL91" s="75"/>
      <c r="LVM91" s="75"/>
      <c r="LVN91" s="75"/>
      <c r="LVO91" s="75"/>
      <c r="LVP91" s="75"/>
      <c r="LVQ91" s="75"/>
      <c r="LVR91" s="75"/>
      <c r="LVS91" s="75"/>
      <c r="LVT91" s="75"/>
      <c r="LVU91" s="75"/>
      <c r="LVV91" s="75"/>
      <c r="LVW91" s="75"/>
      <c r="LVX91" s="75"/>
      <c r="LVY91" s="75"/>
      <c r="LVZ91" s="75"/>
      <c r="LWA91" s="75"/>
      <c r="LWB91" s="75"/>
      <c r="LWC91" s="75"/>
      <c r="LWD91" s="75"/>
      <c r="LWE91" s="75"/>
      <c r="LWF91" s="75"/>
      <c r="LWG91" s="75"/>
      <c r="LWH91" s="75"/>
      <c r="LWI91" s="75"/>
      <c r="LWJ91" s="75"/>
      <c r="LWK91" s="75"/>
      <c r="LWL91" s="75"/>
      <c r="LWM91" s="75"/>
      <c r="LWN91" s="75"/>
      <c r="LWO91" s="75"/>
      <c r="LWP91" s="75"/>
      <c r="LWQ91" s="75"/>
      <c r="LWR91" s="75"/>
      <c r="LWS91" s="75"/>
      <c r="LWT91" s="75"/>
      <c r="LWU91" s="75"/>
      <c r="LWV91" s="75"/>
      <c r="LWW91" s="75"/>
      <c r="LWX91" s="75"/>
      <c r="LWY91" s="75"/>
      <c r="LWZ91" s="75"/>
      <c r="LXA91" s="75"/>
      <c r="LXB91" s="75"/>
      <c r="LXC91" s="75"/>
      <c r="LXD91" s="75"/>
      <c r="LXE91" s="75"/>
      <c r="LXF91" s="75"/>
      <c r="LXG91" s="75"/>
      <c r="LXH91" s="75"/>
      <c r="LXI91" s="75"/>
      <c r="LXJ91" s="75"/>
      <c r="LXK91" s="75"/>
      <c r="LXL91" s="75"/>
      <c r="LXM91" s="75"/>
      <c r="LXN91" s="75"/>
      <c r="LXO91" s="75"/>
      <c r="LXP91" s="75"/>
      <c r="LXQ91" s="75"/>
      <c r="LXR91" s="75"/>
      <c r="LXS91" s="75"/>
      <c r="LXT91" s="75"/>
      <c r="LXU91" s="75"/>
      <c r="LXV91" s="75"/>
      <c r="LXW91" s="75"/>
      <c r="LXX91" s="75"/>
      <c r="LXY91" s="75"/>
      <c r="LXZ91" s="75"/>
      <c r="LYA91" s="75"/>
      <c r="LYB91" s="75"/>
      <c r="LYC91" s="75"/>
      <c r="LYD91" s="75"/>
      <c r="LYE91" s="75"/>
      <c r="LYF91" s="75"/>
      <c r="LYG91" s="75"/>
      <c r="LYH91" s="75"/>
      <c r="LYI91" s="75"/>
      <c r="LYJ91" s="75"/>
      <c r="LYK91" s="75"/>
      <c r="LYL91" s="75"/>
      <c r="LYM91" s="75"/>
      <c r="LYN91" s="75"/>
      <c r="LYO91" s="75"/>
      <c r="LYP91" s="75"/>
      <c r="LYQ91" s="75"/>
      <c r="LYR91" s="75"/>
      <c r="LYS91" s="75"/>
      <c r="LYT91" s="75"/>
      <c r="LYU91" s="75"/>
      <c r="LYV91" s="75"/>
      <c r="LYW91" s="75"/>
      <c r="LYX91" s="75"/>
      <c r="LYY91" s="75"/>
      <c r="LYZ91" s="75"/>
      <c r="LZA91" s="75"/>
      <c r="LZB91" s="75"/>
      <c r="LZC91" s="75"/>
      <c r="LZD91" s="75"/>
      <c r="LZE91" s="75"/>
      <c r="LZF91" s="75"/>
      <c r="LZG91" s="75"/>
      <c r="LZH91" s="75"/>
      <c r="LZI91" s="75"/>
      <c r="LZJ91" s="75"/>
      <c r="LZK91" s="75"/>
      <c r="LZL91" s="75"/>
      <c r="LZM91" s="75"/>
      <c r="LZN91" s="75"/>
      <c r="LZO91" s="75"/>
      <c r="LZP91" s="75"/>
      <c r="LZQ91" s="75"/>
      <c r="LZR91" s="75"/>
      <c r="LZS91" s="75"/>
      <c r="LZT91" s="75"/>
      <c r="LZU91" s="75"/>
      <c r="LZV91" s="75"/>
      <c r="LZW91" s="75"/>
      <c r="LZX91" s="75"/>
      <c r="LZY91" s="75"/>
      <c r="LZZ91" s="75"/>
      <c r="MAA91" s="75"/>
      <c r="MAB91" s="75"/>
      <c r="MAC91" s="75"/>
      <c r="MAD91" s="75"/>
      <c r="MAE91" s="75"/>
      <c r="MAF91" s="75"/>
      <c r="MAG91" s="75"/>
      <c r="MAH91" s="75"/>
      <c r="MAI91" s="75"/>
      <c r="MAJ91" s="75"/>
      <c r="MAK91" s="75"/>
      <c r="MAL91" s="75"/>
      <c r="MAM91" s="75"/>
      <c r="MAN91" s="75"/>
      <c r="MAO91" s="75"/>
      <c r="MAP91" s="75"/>
      <c r="MAQ91" s="75"/>
      <c r="MAR91" s="75"/>
      <c r="MAS91" s="75"/>
      <c r="MAT91" s="75"/>
      <c r="MAU91" s="75"/>
      <c r="MAV91" s="75"/>
      <c r="MAW91" s="75"/>
      <c r="MAX91" s="75"/>
      <c r="MAY91" s="75"/>
      <c r="MAZ91" s="75"/>
      <c r="MBA91" s="75"/>
      <c r="MBB91" s="75"/>
      <c r="MBC91" s="75"/>
      <c r="MBD91" s="75"/>
      <c r="MBE91" s="75"/>
      <c r="MBF91" s="75"/>
      <c r="MBG91" s="75"/>
      <c r="MBH91" s="75"/>
      <c r="MBI91" s="75"/>
      <c r="MBJ91" s="75"/>
      <c r="MBK91" s="75"/>
      <c r="MBL91" s="75"/>
      <c r="MBM91" s="75"/>
      <c r="MBN91" s="75"/>
      <c r="MBO91" s="75"/>
      <c r="MBP91" s="75"/>
      <c r="MBQ91" s="75"/>
      <c r="MBR91" s="75"/>
      <c r="MBS91" s="75"/>
      <c r="MBT91" s="75"/>
      <c r="MBU91" s="75"/>
      <c r="MBV91" s="75"/>
      <c r="MBW91" s="75"/>
      <c r="MBX91" s="75"/>
      <c r="MBY91" s="75"/>
      <c r="MBZ91" s="75"/>
      <c r="MCA91" s="75"/>
      <c r="MCB91" s="75"/>
      <c r="MCC91" s="75"/>
      <c r="MCD91" s="75"/>
      <c r="MCE91" s="75"/>
      <c r="MCF91" s="75"/>
      <c r="MCG91" s="75"/>
      <c r="MCH91" s="75"/>
      <c r="MCI91" s="75"/>
      <c r="MCJ91" s="75"/>
      <c r="MCK91" s="75"/>
      <c r="MCL91" s="75"/>
      <c r="MCM91" s="75"/>
      <c r="MCN91" s="75"/>
      <c r="MCO91" s="75"/>
      <c r="MCP91" s="75"/>
      <c r="MCQ91" s="75"/>
      <c r="MCR91" s="75"/>
      <c r="MCS91" s="75"/>
      <c r="MCT91" s="75"/>
      <c r="MCU91" s="75"/>
      <c r="MCV91" s="75"/>
      <c r="MCW91" s="75"/>
      <c r="MCX91" s="75"/>
      <c r="MCY91" s="75"/>
      <c r="MCZ91" s="75"/>
      <c r="MDA91" s="75"/>
      <c r="MDB91" s="75"/>
      <c r="MDC91" s="75"/>
      <c r="MDD91" s="75"/>
      <c r="MDE91" s="75"/>
      <c r="MDF91" s="75"/>
      <c r="MDG91" s="75"/>
      <c r="MDH91" s="75"/>
      <c r="MDI91" s="75"/>
      <c r="MDJ91" s="75"/>
      <c r="MDK91" s="75"/>
      <c r="MDL91" s="75"/>
      <c r="MDM91" s="75"/>
      <c r="MDN91" s="75"/>
      <c r="MDO91" s="75"/>
      <c r="MDP91" s="75"/>
      <c r="MDQ91" s="75"/>
      <c r="MDR91" s="75"/>
      <c r="MDS91" s="75"/>
      <c r="MDT91" s="75"/>
      <c r="MDU91" s="75"/>
      <c r="MDV91" s="75"/>
      <c r="MDW91" s="75"/>
      <c r="MDX91" s="75"/>
      <c r="MDY91" s="75"/>
      <c r="MDZ91" s="75"/>
      <c r="MEA91" s="75"/>
      <c r="MEB91" s="75"/>
      <c r="MEC91" s="75"/>
      <c r="MED91" s="75"/>
      <c r="MEE91" s="75"/>
      <c r="MEF91" s="75"/>
      <c r="MEG91" s="75"/>
      <c r="MEH91" s="75"/>
      <c r="MEI91" s="75"/>
      <c r="MEJ91" s="75"/>
      <c r="MEK91" s="75"/>
      <c r="MEL91" s="75"/>
      <c r="MEM91" s="75"/>
      <c r="MEN91" s="75"/>
      <c r="MEO91" s="75"/>
      <c r="MEP91" s="75"/>
      <c r="MEQ91" s="75"/>
      <c r="MER91" s="75"/>
      <c r="MES91" s="75"/>
      <c r="MET91" s="75"/>
      <c r="MEU91" s="75"/>
      <c r="MEV91" s="75"/>
      <c r="MEW91" s="75"/>
      <c r="MEX91" s="75"/>
      <c r="MEY91" s="75"/>
      <c r="MEZ91" s="75"/>
      <c r="MFA91" s="75"/>
      <c r="MFB91" s="75"/>
      <c r="MFC91" s="75"/>
      <c r="MFD91" s="75"/>
      <c r="MFE91" s="75"/>
      <c r="MFF91" s="75"/>
      <c r="MFG91" s="75"/>
      <c r="MFH91" s="75"/>
      <c r="MFI91" s="75"/>
      <c r="MFJ91" s="75"/>
      <c r="MFK91" s="75"/>
      <c r="MFL91" s="75"/>
      <c r="MFM91" s="75"/>
      <c r="MFN91" s="75"/>
      <c r="MFO91" s="75"/>
      <c r="MFP91" s="75"/>
      <c r="MFQ91" s="75"/>
      <c r="MFR91" s="75"/>
      <c r="MFS91" s="75"/>
      <c r="MFT91" s="75"/>
      <c r="MFU91" s="75"/>
      <c r="MFV91" s="75"/>
      <c r="MFW91" s="75"/>
      <c r="MFX91" s="75"/>
      <c r="MFY91" s="75"/>
      <c r="MFZ91" s="75"/>
      <c r="MGA91" s="75"/>
      <c r="MGB91" s="75"/>
      <c r="MGC91" s="75"/>
      <c r="MGD91" s="75"/>
      <c r="MGE91" s="75"/>
      <c r="MGF91" s="75"/>
      <c r="MGG91" s="75"/>
      <c r="MGH91" s="75"/>
      <c r="MGI91" s="75"/>
      <c r="MGJ91" s="75"/>
      <c r="MGK91" s="75"/>
      <c r="MGL91" s="75"/>
      <c r="MGM91" s="75"/>
      <c r="MGN91" s="75"/>
      <c r="MGO91" s="75"/>
      <c r="MGP91" s="75"/>
      <c r="MGQ91" s="75"/>
      <c r="MGR91" s="75"/>
      <c r="MGS91" s="75"/>
      <c r="MGT91" s="75"/>
      <c r="MGU91" s="75"/>
      <c r="MGV91" s="75"/>
      <c r="MGW91" s="75"/>
      <c r="MGX91" s="75"/>
      <c r="MGY91" s="75"/>
      <c r="MGZ91" s="75"/>
      <c r="MHA91" s="75"/>
      <c r="MHB91" s="75"/>
      <c r="MHC91" s="75"/>
      <c r="MHD91" s="75"/>
      <c r="MHE91" s="75"/>
      <c r="MHF91" s="75"/>
      <c r="MHG91" s="75"/>
      <c r="MHH91" s="75"/>
      <c r="MHI91" s="75"/>
      <c r="MHJ91" s="75"/>
      <c r="MHK91" s="75"/>
      <c r="MHL91" s="75"/>
      <c r="MHM91" s="75"/>
      <c r="MHN91" s="75"/>
      <c r="MHO91" s="75"/>
      <c r="MHP91" s="75"/>
      <c r="MHQ91" s="75"/>
      <c r="MHR91" s="75"/>
      <c r="MHS91" s="75"/>
      <c r="MHT91" s="75"/>
      <c r="MHU91" s="75"/>
      <c r="MHV91" s="75"/>
      <c r="MHW91" s="75"/>
      <c r="MHX91" s="75"/>
      <c r="MHY91" s="75"/>
      <c r="MHZ91" s="75"/>
      <c r="MIA91" s="75"/>
      <c r="MIB91" s="75"/>
      <c r="MIC91" s="75"/>
      <c r="MID91" s="75"/>
      <c r="MIE91" s="75"/>
      <c r="MIF91" s="75"/>
      <c r="MIG91" s="75"/>
      <c r="MIH91" s="75"/>
      <c r="MII91" s="75"/>
      <c r="MIJ91" s="75"/>
      <c r="MIK91" s="75"/>
      <c r="MIL91" s="75"/>
      <c r="MIM91" s="75"/>
      <c r="MIN91" s="75"/>
      <c r="MIO91" s="75"/>
      <c r="MIP91" s="75"/>
      <c r="MIQ91" s="75"/>
      <c r="MIR91" s="75"/>
      <c r="MIS91" s="75"/>
      <c r="MIT91" s="75"/>
      <c r="MIU91" s="75"/>
      <c r="MIV91" s="75"/>
      <c r="MIW91" s="75"/>
      <c r="MIX91" s="75"/>
      <c r="MIY91" s="75"/>
      <c r="MIZ91" s="75"/>
      <c r="MJA91" s="75"/>
      <c r="MJB91" s="75"/>
      <c r="MJC91" s="75"/>
      <c r="MJD91" s="75"/>
      <c r="MJE91" s="75"/>
      <c r="MJF91" s="75"/>
      <c r="MJG91" s="75"/>
      <c r="MJH91" s="75"/>
      <c r="MJI91" s="75"/>
      <c r="MJJ91" s="75"/>
      <c r="MJK91" s="75"/>
      <c r="MJL91" s="75"/>
      <c r="MJM91" s="75"/>
      <c r="MJN91" s="75"/>
      <c r="MJO91" s="75"/>
      <c r="MJP91" s="75"/>
      <c r="MJQ91" s="75"/>
      <c r="MJR91" s="75"/>
      <c r="MJS91" s="75"/>
      <c r="MJT91" s="75"/>
      <c r="MJU91" s="75"/>
      <c r="MJV91" s="75"/>
      <c r="MJW91" s="75"/>
      <c r="MJX91" s="75"/>
      <c r="MJY91" s="75"/>
      <c r="MJZ91" s="75"/>
      <c r="MKA91" s="75"/>
      <c r="MKB91" s="75"/>
      <c r="MKC91" s="75"/>
      <c r="MKD91" s="75"/>
      <c r="MKE91" s="75"/>
      <c r="MKF91" s="75"/>
      <c r="MKG91" s="75"/>
      <c r="MKH91" s="75"/>
      <c r="MKI91" s="75"/>
      <c r="MKJ91" s="75"/>
      <c r="MKK91" s="75"/>
      <c r="MKL91" s="75"/>
      <c r="MKM91" s="75"/>
      <c r="MKN91" s="75"/>
      <c r="MKO91" s="75"/>
      <c r="MKP91" s="75"/>
      <c r="MKQ91" s="75"/>
      <c r="MKR91" s="75"/>
      <c r="MKS91" s="75"/>
      <c r="MKT91" s="75"/>
      <c r="MKU91" s="75"/>
      <c r="MKV91" s="75"/>
      <c r="MKW91" s="75"/>
      <c r="MKX91" s="75"/>
      <c r="MKY91" s="75"/>
      <c r="MKZ91" s="75"/>
      <c r="MLA91" s="75"/>
      <c r="MLB91" s="75"/>
      <c r="MLC91" s="75"/>
      <c r="MLD91" s="75"/>
      <c r="MLE91" s="75"/>
      <c r="MLF91" s="75"/>
      <c r="MLG91" s="75"/>
      <c r="MLH91" s="75"/>
      <c r="MLI91" s="75"/>
      <c r="MLJ91" s="75"/>
      <c r="MLK91" s="75"/>
      <c r="MLL91" s="75"/>
      <c r="MLM91" s="75"/>
      <c r="MLN91" s="75"/>
      <c r="MLO91" s="75"/>
      <c r="MLP91" s="75"/>
      <c r="MLQ91" s="75"/>
      <c r="MLR91" s="75"/>
      <c r="MLS91" s="75"/>
      <c r="MLT91" s="75"/>
      <c r="MLU91" s="75"/>
      <c r="MLV91" s="75"/>
      <c r="MLW91" s="75"/>
      <c r="MLX91" s="75"/>
      <c r="MLY91" s="75"/>
      <c r="MLZ91" s="75"/>
      <c r="MMA91" s="75"/>
      <c r="MMB91" s="75"/>
      <c r="MMC91" s="75"/>
      <c r="MMD91" s="75"/>
      <c r="MME91" s="75"/>
      <c r="MMF91" s="75"/>
      <c r="MMG91" s="75"/>
      <c r="MMH91" s="75"/>
      <c r="MMI91" s="75"/>
      <c r="MMJ91" s="75"/>
      <c r="MMK91" s="75"/>
      <c r="MML91" s="75"/>
      <c r="MMM91" s="75"/>
      <c r="MMN91" s="75"/>
      <c r="MMO91" s="75"/>
      <c r="MMP91" s="75"/>
      <c r="MMQ91" s="75"/>
      <c r="MMR91" s="75"/>
      <c r="MMS91" s="75"/>
      <c r="MMT91" s="75"/>
      <c r="MMU91" s="75"/>
      <c r="MMV91" s="75"/>
      <c r="MMW91" s="75"/>
      <c r="MMX91" s="75"/>
      <c r="MMY91" s="75"/>
      <c r="MMZ91" s="75"/>
      <c r="MNA91" s="75"/>
      <c r="MNB91" s="75"/>
      <c r="MNC91" s="75"/>
      <c r="MND91" s="75"/>
      <c r="MNE91" s="75"/>
      <c r="MNF91" s="75"/>
      <c r="MNG91" s="75"/>
      <c r="MNH91" s="75"/>
      <c r="MNI91" s="75"/>
      <c r="MNJ91" s="75"/>
      <c r="MNK91" s="75"/>
      <c r="MNL91" s="75"/>
      <c r="MNM91" s="75"/>
      <c r="MNN91" s="75"/>
      <c r="MNO91" s="75"/>
      <c r="MNP91" s="75"/>
      <c r="MNQ91" s="75"/>
      <c r="MNR91" s="75"/>
      <c r="MNS91" s="75"/>
      <c r="MNT91" s="75"/>
      <c r="MNU91" s="75"/>
      <c r="MNV91" s="75"/>
      <c r="MNW91" s="75"/>
      <c r="MNX91" s="75"/>
      <c r="MNY91" s="75"/>
      <c r="MNZ91" s="75"/>
      <c r="MOA91" s="75"/>
      <c r="MOB91" s="75"/>
      <c r="MOC91" s="75"/>
      <c r="MOD91" s="75"/>
      <c r="MOE91" s="75"/>
      <c r="MOF91" s="75"/>
      <c r="MOG91" s="75"/>
      <c r="MOH91" s="75"/>
      <c r="MOI91" s="75"/>
      <c r="MOJ91" s="75"/>
      <c r="MOK91" s="75"/>
      <c r="MOL91" s="75"/>
      <c r="MOM91" s="75"/>
      <c r="MON91" s="75"/>
      <c r="MOO91" s="75"/>
      <c r="MOP91" s="75"/>
      <c r="MOQ91" s="75"/>
      <c r="MOR91" s="75"/>
      <c r="MOS91" s="75"/>
      <c r="MOT91" s="75"/>
      <c r="MOU91" s="75"/>
      <c r="MOV91" s="75"/>
      <c r="MOW91" s="75"/>
      <c r="MOX91" s="75"/>
      <c r="MOY91" s="75"/>
      <c r="MOZ91" s="75"/>
      <c r="MPA91" s="75"/>
      <c r="MPB91" s="75"/>
      <c r="MPC91" s="75"/>
      <c r="MPD91" s="75"/>
      <c r="MPE91" s="75"/>
      <c r="MPF91" s="75"/>
      <c r="MPG91" s="75"/>
      <c r="MPH91" s="75"/>
      <c r="MPI91" s="75"/>
      <c r="MPJ91" s="75"/>
      <c r="MPK91" s="75"/>
      <c r="MPL91" s="75"/>
      <c r="MPM91" s="75"/>
      <c r="MPN91" s="75"/>
      <c r="MPO91" s="75"/>
      <c r="MPP91" s="75"/>
      <c r="MPQ91" s="75"/>
      <c r="MPR91" s="75"/>
      <c r="MPS91" s="75"/>
      <c r="MPT91" s="75"/>
      <c r="MPU91" s="75"/>
      <c r="MPV91" s="75"/>
      <c r="MPW91" s="75"/>
      <c r="MPX91" s="75"/>
      <c r="MPY91" s="75"/>
      <c r="MPZ91" s="75"/>
      <c r="MQA91" s="75"/>
      <c r="MQB91" s="75"/>
      <c r="MQC91" s="75"/>
      <c r="MQD91" s="75"/>
      <c r="MQE91" s="75"/>
      <c r="MQF91" s="75"/>
      <c r="MQG91" s="75"/>
      <c r="MQH91" s="75"/>
      <c r="MQI91" s="75"/>
      <c r="MQJ91" s="75"/>
      <c r="MQK91" s="75"/>
      <c r="MQL91" s="75"/>
      <c r="MQM91" s="75"/>
      <c r="MQN91" s="75"/>
      <c r="MQO91" s="75"/>
      <c r="MQP91" s="75"/>
      <c r="MQQ91" s="75"/>
      <c r="MQR91" s="75"/>
      <c r="MQS91" s="75"/>
      <c r="MQT91" s="75"/>
      <c r="MQU91" s="75"/>
      <c r="MQV91" s="75"/>
      <c r="MQW91" s="75"/>
      <c r="MQX91" s="75"/>
      <c r="MQY91" s="75"/>
      <c r="MQZ91" s="75"/>
      <c r="MRA91" s="75"/>
      <c r="MRB91" s="75"/>
      <c r="MRC91" s="75"/>
      <c r="MRD91" s="75"/>
      <c r="MRE91" s="75"/>
      <c r="MRF91" s="75"/>
      <c r="MRG91" s="75"/>
      <c r="MRH91" s="75"/>
      <c r="MRI91" s="75"/>
      <c r="MRJ91" s="75"/>
      <c r="MRK91" s="75"/>
      <c r="MRL91" s="75"/>
      <c r="MRM91" s="75"/>
      <c r="MRN91" s="75"/>
      <c r="MRO91" s="75"/>
      <c r="MRP91" s="75"/>
      <c r="MRQ91" s="75"/>
      <c r="MRR91" s="75"/>
      <c r="MRS91" s="75"/>
      <c r="MRT91" s="75"/>
      <c r="MRU91" s="75"/>
      <c r="MRV91" s="75"/>
      <c r="MRW91" s="75"/>
      <c r="MRX91" s="75"/>
      <c r="MRY91" s="75"/>
      <c r="MRZ91" s="75"/>
      <c r="MSA91" s="75"/>
      <c r="MSB91" s="75"/>
      <c r="MSC91" s="75"/>
      <c r="MSD91" s="75"/>
      <c r="MSE91" s="75"/>
      <c r="MSF91" s="75"/>
      <c r="MSG91" s="75"/>
      <c r="MSH91" s="75"/>
      <c r="MSI91" s="75"/>
      <c r="MSJ91" s="75"/>
      <c r="MSK91" s="75"/>
      <c r="MSL91" s="75"/>
      <c r="MSM91" s="75"/>
      <c r="MSN91" s="75"/>
      <c r="MSO91" s="75"/>
      <c r="MSP91" s="75"/>
      <c r="MSQ91" s="75"/>
      <c r="MSR91" s="75"/>
      <c r="MSS91" s="75"/>
      <c r="MST91" s="75"/>
      <c r="MSU91" s="75"/>
      <c r="MSV91" s="75"/>
      <c r="MSW91" s="75"/>
      <c r="MSX91" s="75"/>
      <c r="MSY91" s="75"/>
      <c r="MSZ91" s="75"/>
      <c r="MTA91" s="75"/>
      <c r="MTB91" s="75"/>
      <c r="MTC91" s="75"/>
      <c r="MTD91" s="75"/>
      <c r="MTE91" s="75"/>
      <c r="MTF91" s="75"/>
      <c r="MTG91" s="75"/>
      <c r="MTH91" s="75"/>
      <c r="MTI91" s="75"/>
      <c r="MTJ91" s="75"/>
      <c r="MTK91" s="75"/>
      <c r="MTL91" s="75"/>
      <c r="MTM91" s="75"/>
      <c r="MTN91" s="75"/>
      <c r="MTO91" s="75"/>
      <c r="MTP91" s="75"/>
      <c r="MTQ91" s="75"/>
      <c r="MTR91" s="75"/>
      <c r="MTS91" s="75"/>
      <c r="MTT91" s="75"/>
      <c r="MTU91" s="75"/>
      <c r="MTV91" s="75"/>
      <c r="MTW91" s="75"/>
      <c r="MTX91" s="75"/>
      <c r="MTY91" s="75"/>
      <c r="MTZ91" s="75"/>
      <c r="MUA91" s="75"/>
      <c r="MUB91" s="75"/>
      <c r="MUC91" s="75"/>
      <c r="MUD91" s="75"/>
      <c r="MUE91" s="75"/>
      <c r="MUF91" s="75"/>
      <c r="MUG91" s="75"/>
      <c r="MUH91" s="75"/>
      <c r="MUI91" s="75"/>
      <c r="MUJ91" s="75"/>
      <c r="MUK91" s="75"/>
      <c r="MUL91" s="75"/>
      <c r="MUM91" s="75"/>
      <c r="MUN91" s="75"/>
      <c r="MUO91" s="75"/>
      <c r="MUP91" s="75"/>
      <c r="MUQ91" s="75"/>
      <c r="MUR91" s="75"/>
      <c r="MUS91" s="75"/>
      <c r="MUT91" s="75"/>
      <c r="MUU91" s="75"/>
      <c r="MUV91" s="75"/>
      <c r="MUW91" s="75"/>
      <c r="MUX91" s="75"/>
      <c r="MUY91" s="75"/>
      <c r="MUZ91" s="75"/>
      <c r="MVA91" s="75"/>
      <c r="MVB91" s="75"/>
      <c r="MVC91" s="75"/>
      <c r="MVD91" s="75"/>
      <c r="MVE91" s="75"/>
      <c r="MVF91" s="75"/>
      <c r="MVG91" s="75"/>
      <c r="MVH91" s="75"/>
      <c r="MVI91" s="75"/>
      <c r="MVJ91" s="75"/>
      <c r="MVK91" s="75"/>
      <c r="MVL91" s="75"/>
      <c r="MVM91" s="75"/>
      <c r="MVN91" s="75"/>
      <c r="MVO91" s="75"/>
      <c r="MVP91" s="75"/>
      <c r="MVQ91" s="75"/>
      <c r="MVR91" s="75"/>
      <c r="MVS91" s="75"/>
      <c r="MVT91" s="75"/>
      <c r="MVU91" s="75"/>
      <c r="MVV91" s="75"/>
      <c r="MVW91" s="75"/>
      <c r="MVX91" s="75"/>
      <c r="MVY91" s="75"/>
      <c r="MVZ91" s="75"/>
      <c r="MWA91" s="75"/>
      <c r="MWB91" s="75"/>
      <c r="MWC91" s="75"/>
      <c r="MWD91" s="75"/>
      <c r="MWE91" s="75"/>
      <c r="MWF91" s="75"/>
      <c r="MWG91" s="75"/>
      <c r="MWH91" s="75"/>
      <c r="MWI91" s="75"/>
      <c r="MWJ91" s="75"/>
      <c r="MWK91" s="75"/>
      <c r="MWL91" s="75"/>
      <c r="MWM91" s="75"/>
      <c r="MWN91" s="75"/>
      <c r="MWO91" s="75"/>
      <c r="MWP91" s="75"/>
      <c r="MWQ91" s="75"/>
      <c r="MWR91" s="75"/>
      <c r="MWS91" s="75"/>
      <c r="MWT91" s="75"/>
      <c r="MWU91" s="75"/>
      <c r="MWV91" s="75"/>
      <c r="MWW91" s="75"/>
      <c r="MWX91" s="75"/>
      <c r="MWY91" s="75"/>
      <c r="MWZ91" s="75"/>
      <c r="MXA91" s="75"/>
      <c r="MXB91" s="75"/>
      <c r="MXC91" s="75"/>
      <c r="MXD91" s="75"/>
      <c r="MXE91" s="75"/>
      <c r="MXF91" s="75"/>
      <c r="MXG91" s="75"/>
      <c r="MXH91" s="75"/>
      <c r="MXI91" s="75"/>
      <c r="MXJ91" s="75"/>
      <c r="MXK91" s="75"/>
      <c r="MXL91" s="75"/>
      <c r="MXM91" s="75"/>
      <c r="MXN91" s="75"/>
      <c r="MXO91" s="75"/>
      <c r="MXP91" s="75"/>
      <c r="MXQ91" s="75"/>
      <c r="MXR91" s="75"/>
      <c r="MXS91" s="75"/>
      <c r="MXT91" s="75"/>
      <c r="MXU91" s="75"/>
      <c r="MXV91" s="75"/>
      <c r="MXW91" s="75"/>
      <c r="MXX91" s="75"/>
      <c r="MXY91" s="75"/>
      <c r="MXZ91" s="75"/>
      <c r="MYA91" s="75"/>
      <c r="MYB91" s="75"/>
      <c r="MYC91" s="75"/>
      <c r="MYD91" s="75"/>
      <c r="MYE91" s="75"/>
      <c r="MYF91" s="75"/>
      <c r="MYG91" s="75"/>
      <c r="MYH91" s="75"/>
      <c r="MYI91" s="75"/>
      <c r="MYJ91" s="75"/>
      <c r="MYK91" s="75"/>
      <c r="MYL91" s="75"/>
      <c r="MYM91" s="75"/>
      <c r="MYN91" s="75"/>
      <c r="MYO91" s="75"/>
      <c r="MYP91" s="75"/>
      <c r="MYQ91" s="75"/>
      <c r="MYR91" s="75"/>
      <c r="MYS91" s="75"/>
      <c r="MYT91" s="75"/>
      <c r="MYU91" s="75"/>
      <c r="MYV91" s="75"/>
      <c r="MYW91" s="75"/>
      <c r="MYX91" s="75"/>
      <c r="MYY91" s="75"/>
      <c r="MYZ91" s="75"/>
      <c r="MZA91" s="75"/>
      <c r="MZB91" s="75"/>
      <c r="MZC91" s="75"/>
      <c r="MZD91" s="75"/>
      <c r="MZE91" s="75"/>
      <c r="MZF91" s="75"/>
      <c r="MZG91" s="75"/>
      <c r="MZH91" s="75"/>
      <c r="MZI91" s="75"/>
      <c r="MZJ91" s="75"/>
      <c r="MZK91" s="75"/>
      <c r="MZL91" s="75"/>
      <c r="MZM91" s="75"/>
      <c r="MZN91" s="75"/>
      <c r="MZO91" s="75"/>
      <c r="MZP91" s="75"/>
      <c r="MZQ91" s="75"/>
      <c r="MZR91" s="75"/>
      <c r="MZS91" s="75"/>
      <c r="MZT91" s="75"/>
      <c r="MZU91" s="75"/>
      <c r="MZV91" s="75"/>
      <c r="MZW91" s="75"/>
      <c r="MZX91" s="75"/>
      <c r="MZY91" s="75"/>
      <c r="MZZ91" s="75"/>
      <c r="NAA91" s="75"/>
      <c r="NAB91" s="75"/>
      <c r="NAC91" s="75"/>
      <c r="NAD91" s="75"/>
      <c r="NAE91" s="75"/>
      <c r="NAF91" s="75"/>
      <c r="NAG91" s="75"/>
      <c r="NAH91" s="75"/>
      <c r="NAI91" s="75"/>
      <c r="NAJ91" s="75"/>
      <c r="NAK91" s="75"/>
      <c r="NAL91" s="75"/>
      <c r="NAM91" s="75"/>
      <c r="NAN91" s="75"/>
      <c r="NAO91" s="75"/>
      <c r="NAP91" s="75"/>
      <c r="NAQ91" s="75"/>
      <c r="NAR91" s="75"/>
      <c r="NAS91" s="75"/>
      <c r="NAT91" s="75"/>
      <c r="NAU91" s="75"/>
      <c r="NAV91" s="75"/>
      <c r="NAW91" s="75"/>
      <c r="NAX91" s="75"/>
      <c r="NAY91" s="75"/>
      <c r="NAZ91" s="75"/>
      <c r="NBA91" s="75"/>
      <c r="NBB91" s="75"/>
      <c r="NBC91" s="75"/>
      <c r="NBD91" s="75"/>
      <c r="NBE91" s="75"/>
      <c r="NBF91" s="75"/>
      <c r="NBG91" s="75"/>
      <c r="NBH91" s="75"/>
      <c r="NBI91" s="75"/>
      <c r="NBJ91" s="75"/>
      <c r="NBK91" s="75"/>
      <c r="NBL91" s="75"/>
      <c r="NBM91" s="75"/>
      <c r="NBN91" s="75"/>
      <c r="NBO91" s="75"/>
      <c r="NBP91" s="75"/>
      <c r="NBQ91" s="75"/>
      <c r="NBR91" s="75"/>
      <c r="NBS91" s="75"/>
      <c r="NBT91" s="75"/>
      <c r="NBU91" s="75"/>
      <c r="NBV91" s="75"/>
      <c r="NBW91" s="75"/>
      <c r="NBX91" s="75"/>
      <c r="NBY91" s="75"/>
      <c r="NBZ91" s="75"/>
      <c r="NCA91" s="75"/>
      <c r="NCB91" s="75"/>
      <c r="NCC91" s="75"/>
      <c r="NCD91" s="75"/>
      <c r="NCE91" s="75"/>
      <c r="NCF91" s="75"/>
      <c r="NCG91" s="75"/>
      <c r="NCH91" s="75"/>
      <c r="NCI91" s="75"/>
      <c r="NCJ91" s="75"/>
      <c r="NCK91" s="75"/>
      <c r="NCL91" s="75"/>
      <c r="NCM91" s="75"/>
      <c r="NCN91" s="75"/>
      <c r="NCO91" s="75"/>
      <c r="NCP91" s="75"/>
      <c r="NCQ91" s="75"/>
      <c r="NCR91" s="75"/>
      <c r="NCS91" s="75"/>
      <c r="NCT91" s="75"/>
      <c r="NCU91" s="75"/>
      <c r="NCV91" s="75"/>
      <c r="NCW91" s="75"/>
      <c r="NCX91" s="75"/>
      <c r="NCY91" s="75"/>
      <c r="NCZ91" s="75"/>
      <c r="NDA91" s="75"/>
      <c r="NDB91" s="75"/>
      <c r="NDC91" s="75"/>
      <c r="NDD91" s="75"/>
      <c r="NDE91" s="75"/>
      <c r="NDF91" s="75"/>
      <c r="NDG91" s="75"/>
      <c r="NDH91" s="75"/>
      <c r="NDI91" s="75"/>
      <c r="NDJ91" s="75"/>
      <c r="NDK91" s="75"/>
      <c r="NDL91" s="75"/>
      <c r="NDM91" s="75"/>
      <c r="NDN91" s="75"/>
      <c r="NDO91" s="75"/>
      <c r="NDP91" s="75"/>
      <c r="NDQ91" s="75"/>
      <c r="NDR91" s="75"/>
      <c r="NDS91" s="75"/>
      <c r="NDT91" s="75"/>
      <c r="NDU91" s="75"/>
      <c r="NDV91" s="75"/>
      <c r="NDW91" s="75"/>
      <c r="NDX91" s="75"/>
      <c r="NDY91" s="75"/>
      <c r="NDZ91" s="75"/>
      <c r="NEA91" s="75"/>
      <c r="NEB91" s="75"/>
      <c r="NEC91" s="75"/>
      <c r="NED91" s="75"/>
      <c r="NEE91" s="75"/>
      <c r="NEF91" s="75"/>
      <c r="NEG91" s="75"/>
      <c r="NEH91" s="75"/>
      <c r="NEI91" s="75"/>
      <c r="NEJ91" s="75"/>
      <c r="NEK91" s="75"/>
      <c r="NEL91" s="75"/>
      <c r="NEM91" s="75"/>
      <c r="NEN91" s="75"/>
      <c r="NEO91" s="75"/>
      <c r="NEP91" s="75"/>
      <c r="NEQ91" s="75"/>
      <c r="NER91" s="75"/>
      <c r="NES91" s="75"/>
      <c r="NET91" s="75"/>
      <c r="NEU91" s="75"/>
      <c r="NEV91" s="75"/>
      <c r="NEW91" s="75"/>
      <c r="NEX91" s="75"/>
      <c r="NEY91" s="75"/>
      <c r="NEZ91" s="75"/>
      <c r="NFA91" s="75"/>
      <c r="NFB91" s="75"/>
      <c r="NFC91" s="75"/>
      <c r="NFD91" s="75"/>
      <c r="NFE91" s="75"/>
      <c r="NFF91" s="75"/>
      <c r="NFG91" s="75"/>
      <c r="NFH91" s="75"/>
      <c r="NFI91" s="75"/>
      <c r="NFJ91" s="75"/>
      <c r="NFK91" s="75"/>
      <c r="NFL91" s="75"/>
      <c r="NFM91" s="75"/>
      <c r="NFN91" s="75"/>
      <c r="NFO91" s="75"/>
      <c r="NFP91" s="75"/>
      <c r="NFQ91" s="75"/>
      <c r="NFR91" s="75"/>
      <c r="NFS91" s="75"/>
      <c r="NFT91" s="75"/>
      <c r="NFU91" s="75"/>
      <c r="NFV91" s="75"/>
      <c r="NFW91" s="75"/>
      <c r="NFX91" s="75"/>
      <c r="NFY91" s="75"/>
      <c r="NFZ91" s="75"/>
      <c r="NGA91" s="75"/>
      <c r="NGB91" s="75"/>
      <c r="NGC91" s="75"/>
      <c r="NGD91" s="75"/>
      <c r="NGE91" s="75"/>
      <c r="NGF91" s="75"/>
      <c r="NGG91" s="75"/>
      <c r="NGH91" s="75"/>
      <c r="NGI91" s="75"/>
      <c r="NGJ91" s="75"/>
      <c r="NGK91" s="75"/>
      <c r="NGL91" s="75"/>
      <c r="NGM91" s="75"/>
      <c r="NGN91" s="75"/>
      <c r="NGO91" s="75"/>
      <c r="NGP91" s="75"/>
      <c r="NGQ91" s="75"/>
      <c r="NGR91" s="75"/>
      <c r="NGS91" s="75"/>
      <c r="NGT91" s="75"/>
      <c r="NGU91" s="75"/>
      <c r="NGV91" s="75"/>
      <c r="NGW91" s="75"/>
      <c r="NGX91" s="75"/>
      <c r="NGY91" s="75"/>
      <c r="NGZ91" s="75"/>
      <c r="NHA91" s="75"/>
      <c r="NHB91" s="75"/>
      <c r="NHC91" s="75"/>
      <c r="NHD91" s="75"/>
      <c r="NHE91" s="75"/>
      <c r="NHF91" s="75"/>
      <c r="NHG91" s="75"/>
      <c r="NHH91" s="75"/>
      <c r="NHI91" s="75"/>
      <c r="NHJ91" s="75"/>
      <c r="NHK91" s="75"/>
      <c r="NHL91" s="75"/>
      <c r="NHM91" s="75"/>
      <c r="NHN91" s="75"/>
      <c r="NHO91" s="75"/>
      <c r="NHP91" s="75"/>
      <c r="NHQ91" s="75"/>
      <c r="NHR91" s="75"/>
      <c r="NHS91" s="75"/>
      <c r="NHT91" s="75"/>
      <c r="NHU91" s="75"/>
      <c r="NHV91" s="75"/>
      <c r="NHW91" s="75"/>
      <c r="NHX91" s="75"/>
      <c r="NHY91" s="75"/>
      <c r="NHZ91" s="75"/>
      <c r="NIA91" s="75"/>
      <c r="NIB91" s="75"/>
      <c r="NIC91" s="75"/>
      <c r="NID91" s="75"/>
      <c r="NIE91" s="75"/>
      <c r="NIF91" s="75"/>
      <c r="NIG91" s="75"/>
      <c r="NIH91" s="75"/>
      <c r="NII91" s="75"/>
      <c r="NIJ91" s="75"/>
      <c r="NIK91" s="75"/>
      <c r="NIL91" s="75"/>
      <c r="NIM91" s="75"/>
      <c r="NIN91" s="75"/>
      <c r="NIO91" s="75"/>
      <c r="NIP91" s="75"/>
      <c r="NIQ91" s="75"/>
      <c r="NIR91" s="75"/>
      <c r="NIS91" s="75"/>
      <c r="NIT91" s="75"/>
      <c r="NIU91" s="75"/>
      <c r="NIV91" s="75"/>
      <c r="NIW91" s="75"/>
      <c r="NIX91" s="75"/>
      <c r="NIY91" s="75"/>
      <c r="NIZ91" s="75"/>
      <c r="NJA91" s="75"/>
      <c r="NJB91" s="75"/>
      <c r="NJC91" s="75"/>
      <c r="NJD91" s="75"/>
      <c r="NJE91" s="75"/>
      <c r="NJF91" s="75"/>
      <c r="NJG91" s="75"/>
      <c r="NJH91" s="75"/>
      <c r="NJI91" s="75"/>
      <c r="NJJ91" s="75"/>
      <c r="NJK91" s="75"/>
      <c r="NJL91" s="75"/>
      <c r="NJM91" s="75"/>
      <c r="NJN91" s="75"/>
      <c r="NJO91" s="75"/>
      <c r="NJP91" s="75"/>
      <c r="NJQ91" s="75"/>
      <c r="NJR91" s="75"/>
      <c r="NJS91" s="75"/>
      <c r="NJT91" s="75"/>
      <c r="NJU91" s="75"/>
      <c r="NJV91" s="75"/>
      <c r="NJW91" s="75"/>
      <c r="NJX91" s="75"/>
      <c r="NJY91" s="75"/>
      <c r="NJZ91" s="75"/>
      <c r="NKA91" s="75"/>
      <c r="NKB91" s="75"/>
      <c r="NKC91" s="75"/>
      <c r="NKD91" s="75"/>
      <c r="NKE91" s="75"/>
      <c r="NKF91" s="75"/>
      <c r="NKG91" s="75"/>
      <c r="NKH91" s="75"/>
      <c r="NKI91" s="75"/>
      <c r="NKJ91" s="75"/>
      <c r="NKK91" s="75"/>
      <c r="NKL91" s="75"/>
      <c r="NKM91" s="75"/>
      <c r="NKN91" s="75"/>
      <c r="NKO91" s="75"/>
      <c r="NKP91" s="75"/>
      <c r="NKQ91" s="75"/>
      <c r="NKR91" s="75"/>
      <c r="NKS91" s="75"/>
      <c r="NKT91" s="75"/>
      <c r="NKU91" s="75"/>
      <c r="NKV91" s="75"/>
      <c r="NKW91" s="75"/>
      <c r="NKX91" s="75"/>
      <c r="NKY91" s="75"/>
      <c r="NKZ91" s="75"/>
      <c r="NLA91" s="75"/>
      <c r="NLB91" s="75"/>
      <c r="NLC91" s="75"/>
      <c r="NLD91" s="75"/>
      <c r="NLE91" s="75"/>
      <c r="NLF91" s="75"/>
      <c r="NLG91" s="75"/>
      <c r="NLH91" s="75"/>
      <c r="NLI91" s="75"/>
      <c r="NLJ91" s="75"/>
      <c r="NLK91" s="75"/>
      <c r="NLL91" s="75"/>
      <c r="NLM91" s="75"/>
      <c r="NLN91" s="75"/>
      <c r="NLO91" s="75"/>
      <c r="NLP91" s="75"/>
      <c r="NLQ91" s="75"/>
      <c r="NLR91" s="75"/>
      <c r="NLS91" s="75"/>
      <c r="NLT91" s="75"/>
      <c r="NLU91" s="75"/>
      <c r="NLV91" s="75"/>
      <c r="NLW91" s="75"/>
      <c r="NLX91" s="75"/>
      <c r="NLY91" s="75"/>
      <c r="NLZ91" s="75"/>
      <c r="NMA91" s="75"/>
      <c r="NMB91" s="75"/>
      <c r="NMC91" s="75"/>
      <c r="NMD91" s="75"/>
      <c r="NME91" s="75"/>
      <c r="NMF91" s="75"/>
      <c r="NMG91" s="75"/>
      <c r="NMH91" s="75"/>
      <c r="NMI91" s="75"/>
      <c r="NMJ91" s="75"/>
      <c r="NMK91" s="75"/>
      <c r="NML91" s="75"/>
      <c r="NMM91" s="75"/>
      <c r="NMN91" s="75"/>
      <c r="NMO91" s="75"/>
      <c r="NMP91" s="75"/>
      <c r="NMQ91" s="75"/>
      <c r="NMR91" s="75"/>
      <c r="NMS91" s="75"/>
      <c r="NMT91" s="75"/>
      <c r="NMU91" s="75"/>
      <c r="NMV91" s="75"/>
      <c r="NMW91" s="75"/>
      <c r="NMX91" s="75"/>
      <c r="NMY91" s="75"/>
      <c r="NMZ91" s="75"/>
      <c r="NNA91" s="75"/>
      <c r="NNB91" s="75"/>
      <c r="NNC91" s="75"/>
      <c r="NND91" s="75"/>
      <c r="NNE91" s="75"/>
      <c r="NNF91" s="75"/>
      <c r="NNG91" s="75"/>
      <c r="NNH91" s="75"/>
      <c r="NNI91" s="75"/>
      <c r="NNJ91" s="75"/>
      <c r="NNK91" s="75"/>
      <c r="NNL91" s="75"/>
      <c r="NNM91" s="75"/>
      <c r="NNN91" s="75"/>
      <c r="NNO91" s="75"/>
      <c r="NNP91" s="75"/>
      <c r="NNQ91" s="75"/>
      <c r="NNR91" s="75"/>
      <c r="NNS91" s="75"/>
      <c r="NNT91" s="75"/>
      <c r="NNU91" s="75"/>
      <c r="NNV91" s="75"/>
      <c r="NNW91" s="75"/>
      <c r="NNX91" s="75"/>
      <c r="NNY91" s="75"/>
      <c r="NNZ91" s="75"/>
      <c r="NOA91" s="75"/>
      <c r="NOB91" s="75"/>
      <c r="NOC91" s="75"/>
      <c r="NOD91" s="75"/>
      <c r="NOE91" s="75"/>
      <c r="NOF91" s="75"/>
      <c r="NOG91" s="75"/>
      <c r="NOH91" s="75"/>
      <c r="NOI91" s="75"/>
      <c r="NOJ91" s="75"/>
      <c r="NOK91" s="75"/>
      <c r="NOL91" s="75"/>
      <c r="NOM91" s="75"/>
      <c r="NON91" s="75"/>
      <c r="NOO91" s="75"/>
      <c r="NOP91" s="75"/>
      <c r="NOQ91" s="75"/>
      <c r="NOR91" s="75"/>
      <c r="NOS91" s="75"/>
      <c r="NOT91" s="75"/>
      <c r="NOU91" s="75"/>
      <c r="NOV91" s="75"/>
      <c r="NOW91" s="75"/>
      <c r="NOX91" s="75"/>
      <c r="NOY91" s="75"/>
      <c r="NOZ91" s="75"/>
      <c r="NPA91" s="75"/>
      <c r="NPB91" s="75"/>
      <c r="NPC91" s="75"/>
      <c r="NPD91" s="75"/>
      <c r="NPE91" s="75"/>
      <c r="NPF91" s="75"/>
      <c r="NPG91" s="75"/>
      <c r="NPH91" s="75"/>
      <c r="NPI91" s="75"/>
      <c r="NPJ91" s="75"/>
      <c r="NPK91" s="75"/>
      <c r="NPL91" s="75"/>
      <c r="NPM91" s="75"/>
      <c r="NPN91" s="75"/>
      <c r="NPO91" s="75"/>
      <c r="NPP91" s="75"/>
      <c r="NPQ91" s="75"/>
      <c r="NPR91" s="75"/>
      <c r="NPS91" s="75"/>
      <c r="NPT91" s="75"/>
      <c r="NPU91" s="75"/>
      <c r="NPV91" s="75"/>
      <c r="NPW91" s="75"/>
      <c r="NPX91" s="75"/>
      <c r="NPY91" s="75"/>
      <c r="NPZ91" s="75"/>
      <c r="NQA91" s="75"/>
      <c r="NQB91" s="75"/>
      <c r="NQC91" s="75"/>
      <c r="NQD91" s="75"/>
      <c r="NQE91" s="75"/>
      <c r="NQF91" s="75"/>
      <c r="NQG91" s="75"/>
      <c r="NQH91" s="75"/>
      <c r="NQI91" s="75"/>
      <c r="NQJ91" s="75"/>
      <c r="NQK91" s="75"/>
      <c r="NQL91" s="75"/>
      <c r="NQM91" s="75"/>
      <c r="NQN91" s="75"/>
      <c r="NQO91" s="75"/>
      <c r="NQP91" s="75"/>
      <c r="NQQ91" s="75"/>
      <c r="NQR91" s="75"/>
      <c r="NQS91" s="75"/>
      <c r="NQT91" s="75"/>
      <c r="NQU91" s="75"/>
      <c r="NQV91" s="75"/>
      <c r="NQW91" s="75"/>
      <c r="NQX91" s="75"/>
      <c r="NQY91" s="75"/>
      <c r="NQZ91" s="75"/>
      <c r="NRA91" s="75"/>
      <c r="NRB91" s="75"/>
      <c r="NRC91" s="75"/>
      <c r="NRD91" s="75"/>
      <c r="NRE91" s="75"/>
      <c r="NRF91" s="75"/>
      <c r="NRG91" s="75"/>
      <c r="NRH91" s="75"/>
      <c r="NRI91" s="75"/>
      <c r="NRJ91" s="75"/>
      <c r="NRK91" s="75"/>
      <c r="NRL91" s="75"/>
      <c r="NRM91" s="75"/>
      <c r="NRN91" s="75"/>
      <c r="NRO91" s="75"/>
      <c r="NRP91" s="75"/>
      <c r="NRQ91" s="75"/>
      <c r="NRR91" s="75"/>
      <c r="NRS91" s="75"/>
      <c r="NRT91" s="75"/>
      <c r="NRU91" s="75"/>
      <c r="NRV91" s="75"/>
      <c r="NRW91" s="75"/>
      <c r="NRX91" s="75"/>
      <c r="NRY91" s="75"/>
      <c r="NRZ91" s="75"/>
      <c r="NSA91" s="75"/>
      <c r="NSB91" s="75"/>
      <c r="NSC91" s="75"/>
      <c r="NSD91" s="75"/>
      <c r="NSE91" s="75"/>
      <c r="NSF91" s="75"/>
      <c r="NSG91" s="75"/>
      <c r="NSH91" s="75"/>
      <c r="NSI91" s="75"/>
      <c r="NSJ91" s="75"/>
      <c r="NSK91" s="75"/>
      <c r="NSL91" s="75"/>
      <c r="NSM91" s="75"/>
      <c r="NSN91" s="75"/>
      <c r="NSO91" s="75"/>
      <c r="NSP91" s="75"/>
      <c r="NSQ91" s="75"/>
      <c r="NSR91" s="75"/>
      <c r="NSS91" s="75"/>
      <c r="NST91" s="75"/>
      <c r="NSU91" s="75"/>
      <c r="NSV91" s="75"/>
      <c r="NSW91" s="75"/>
      <c r="NSX91" s="75"/>
      <c r="NSY91" s="75"/>
      <c r="NSZ91" s="75"/>
      <c r="NTA91" s="75"/>
      <c r="NTB91" s="75"/>
      <c r="NTC91" s="75"/>
      <c r="NTD91" s="75"/>
      <c r="NTE91" s="75"/>
      <c r="NTF91" s="75"/>
      <c r="NTG91" s="75"/>
      <c r="NTH91" s="75"/>
      <c r="NTI91" s="75"/>
      <c r="NTJ91" s="75"/>
      <c r="NTK91" s="75"/>
      <c r="NTL91" s="75"/>
      <c r="NTM91" s="75"/>
      <c r="NTN91" s="75"/>
      <c r="NTO91" s="75"/>
      <c r="NTP91" s="75"/>
      <c r="NTQ91" s="75"/>
      <c r="NTR91" s="75"/>
      <c r="NTS91" s="75"/>
      <c r="NTT91" s="75"/>
      <c r="NTU91" s="75"/>
      <c r="NTV91" s="75"/>
      <c r="NTW91" s="75"/>
      <c r="NTX91" s="75"/>
      <c r="NTY91" s="75"/>
      <c r="NTZ91" s="75"/>
      <c r="NUA91" s="75"/>
      <c r="NUB91" s="75"/>
      <c r="NUC91" s="75"/>
      <c r="NUD91" s="75"/>
      <c r="NUE91" s="75"/>
      <c r="NUF91" s="75"/>
      <c r="NUG91" s="75"/>
      <c r="NUH91" s="75"/>
      <c r="NUI91" s="75"/>
      <c r="NUJ91" s="75"/>
      <c r="NUK91" s="75"/>
      <c r="NUL91" s="75"/>
      <c r="NUM91" s="75"/>
      <c r="NUN91" s="75"/>
      <c r="NUO91" s="75"/>
      <c r="NUP91" s="75"/>
      <c r="NUQ91" s="75"/>
      <c r="NUR91" s="75"/>
      <c r="NUS91" s="75"/>
      <c r="NUT91" s="75"/>
      <c r="NUU91" s="75"/>
      <c r="NUV91" s="75"/>
      <c r="NUW91" s="75"/>
      <c r="NUX91" s="75"/>
      <c r="NUY91" s="75"/>
      <c r="NUZ91" s="75"/>
      <c r="NVA91" s="75"/>
      <c r="NVB91" s="75"/>
      <c r="NVC91" s="75"/>
      <c r="NVD91" s="75"/>
      <c r="NVE91" s="75"/>
      <c r="NVF91" s="75"/>
      <c r="NVG91" s="75"/>
      <c r="NVH91" s="75"/>
      <c r="NVI91" s="75"/>
      <c r="NVJ91" s="75"/>
      <c r="NVK91" s="75"/>
      <c r="NVL91" s="75"/>
      <c r="NVM91" s="75"/>
      <c r="NVN91" s="75"/>
      <c r="NVO91" s="75"/>
      <c r="NVP91" s="75"/>
      <c r="NVQ91" s="75"/>
      <c r="NVR91" s="75"/>
      <c r="NVS91" s="75"/>
      <c r="NVT91" s="75"/>
      <c r="NVU91" s="75"/>
      <c r="NVV91" s="75"/>
      <c r="NVW91" s="75"/>
      <c r="NVX91" s="75"/>
      <c r="NVY91" s="75"/>
      <c r="NVZ91" s="75"/>
      <c r="NWA91" s="75"/>
      <c r="NWB91" s="75"/>
      <c r="NWC91" s="75"/>
      <c r="NWD91" s="75"/>
      <c r="NWE91" s="75"/>
      <c r="NWF91" s="75"/>
      <c r="NWG91" s="75"/>
      <c r="NWH91" s="75"/>
      <c r="NWI91" s="75"/>
      <c r="NWJ91" s="75"/>
      <c r="NWK91" s="75"/>
      <c r="NWL91" s="75"/>
      <c r="NWM91" s="75"/>
      <c r="NWN91" s="75"/>
      <c r="NWO91" s="75"/>
      <c r="NWP91" s="75"/>
      <c r="NWQ91" s="75"/>
      <c r="NWR91" s="75"/>
      <c r="NWS91" s="75"/>
      <c r="NWT91" s="75"/>
      <c r="NWU91" s="75"/>
      <c r="NWV91" s="75"/>
      <c r="NWW91" s="75"/>
      <c r="NWX91" s="75"/>
      <c r="NWY91" s="75"/>
      <c r="NWZ91" s="75"/>
      <c r="NXA91" s="75"/>
      <c r="NXB91" s="75"/>
      <c r="NXC91" s="75"/>
      <c r="NXD91" s="75"/>
      <c r="NXE91" s="75"/>
      <c r="NXF91" s="75"/>
      <c r="NXG91" s="75"/>
      <c r="NXH91" s="75"/>
      <c r="NXI91" s="75"/>
      <c r="NXJ91" s="75"/>
      <c r="NXK91" s="75"/>
      <c r="NXL91" s="75"/>
      <c r="NXM91" s="75"/>
      <c r="NXN91" s="75"/>
      <c r="NXO91" s="75"/>
      <c r="NXP91" s="75"/>
      <c r="NXQ91" s="75"/>
      <c r="NXR91" s="75"/>
      <c r="NXS91" s="75"/>
      <c r="NXT91" s="75"/>
      <c r="NXU91" s="75"/>
      <c r="NXV91" s="75"/>
      <c r="NXW91" s="75"/>
      <c r="NXX91" s="75"/>
      <c r="NXY91" s="75"/>
      <c r="NXZ91" s="75"/>
      <c r="NYA91" s="75"/>
      <c r="NYB91" s="75"/>
      <c r="NYC91" s="75"/>
      <c r="NYD91" s="75"/>
      <c r="NYE91" s="75"/>
      <c r="NYF91" s="75"/>
      <c r="NYG91" s="75"/>
      <c r="NYH91" s="75"/>
      <c r="NYI91" s="75"/>
      <c r="NYJ91" s="75"/>
      <c r="NYK91" s="75"/>
      <c r="NYL91" s="75"/>
      <c r="NYM91" s="75"/>
      <c r="NYN91" s="75"/>
      <c r="NYO91" s="75"/>
      <c r="NYP91" s="75"/>
      <c r="NYQ91" s="75"/>
      <c r="NYR91" s="75"/>
      <c r="NYS91" s="75"/>
      <c r="NYT91" s="75"/>
      <c r="NYU91" s="75"/>
      <c r="NYV91" s="75"/>
      <c r="NYW91" s="75"/>
      <c r="NYX91" s="75"/>
      <c r="NYY91" s="75"/>
      <c r="NYZ91" s="75"/>
      <c r="NZA91" s="75"/>
      <c r="NZB91" s="75"/>
      <c r="NZC91" s="75"/>
      <c r="NZD91" s="75"/>
      <c r="NZE91" s="75"/>
      <c r="NZF91" s="75"/>
      <c r="NZG91" s="75"/>
      <c r="NZH91" s="75"/>
      <c r="NZI91" s="75"/>
      <c r="NZJ91" s="75"/>
      <c r="NZK91" s="75"/>
      <c r="NZL91" s="75"/>
      <c r="NZM91" s="75"/>
      <c r="NZN91" s="75"/>
      <c r="NZO91" s="75"/>
      <c r="NZP91" s="75"/>
      <c r="NZQ91" s="75"/>
      <c r="NZR91" s="75"/>
      <c r="NZS91" s="75"/>
      <c r="NZT91" s="75"/>
      <c r="NZU91" s="75"/>
      <c r="NZV91" s="75"/>
      <c r="NZW91" s="75"/>
      <c r="NZX91" s="75"/>
      <c r="NZY91" s="75"/>
      <c r="NZZ91" s="75"/>
      <c r="OAA91" s="75"/>
      <c r="OAB91" s="75"/>
      <c r="OAC91" s="75"/>
      <c r="OAD91" s="75"/>
      <c r="OAE91" s="75"/>
      <c r="OAF91" s="75"/>
      <c r="OAG91" s="75"/>
      <c r="OAH91" s="75"/>
      <c r="OAI91" s="75"/>
      <c r="OAJ91" s="75"/>
      <c r="OAK91" s="75"/>
      <c r="OAL91" s="75"/>
      <c r="OAM91" s="75"/>
      <c r="OAN91" s="75"/>
      <c r="OAO91" s="75"/>
      <c r="OAP91" s="75"/>
      <c r="OAQ91" s="75"/>
      <c r="OAR91" s="75"/>
      <c r="OAS91" s="75"/>
      <c r="OAT91" s="75"/>
      <c r="OAU91" s="75"/>
      <c r="OAV91" s="75"/>
      <c r="OAW91" s="75"/>
      <c r="OAX91" s="75"/>
      <c r="OAY91" s="75"/>
      <c r="OAZ91" s="75"/>
      <c r="OBA91" s="75"/>
      <c r="OBB91" s="75"/>
      <c r="OBC91" s="75"/>
      <c r="OBD91" s="75"/>
      <c r="OBE91" s="75"/>
      <c r="OBF91" s="75"/>
      <c r="OBG91" s="75"/>
      <c r="OBH91" s="75"/>
      <c r="OBI91" s="75"/>
      <c r="OBJ91" s="75"/>
      <c r="OBK91" s="75"/>
      <c r="OBL91" s="75"/>
      <c r="OBM91" s="75"/>
      <c r="OBN91" s="75"/>
      <c r="OBO91" s="75"/>
      <c r="OBP91" s="75"/>
      <c r="OBQ91" s="75"/>
      <c r="OBR91" s="75"/>
      <c r="OBS91" s="75"/>
      <c r="OBT91" s="75"/>
      <c r="OBU91" s="75"/>
      <c r="OBV91" s="75"/>
      <c r="OBW91" s="75"/>
      <c r="OBX91" s="75"/>
      <c r="OBY91" s="75"/>
      <c r="OBZ91" s="75"/>
      <c r="OCA91" s="75"/>
      <c r="OCB91" s="75"/>
      <c r="OCC91" s="75"/>
      <c r="OCD91" s="75"/>
      <c r="OCE91" s="75"/>
      <c r="OCF91" s="75"/>
      <c r="OCG91" s="75"/>
      <c r="OCH91" s="75"/>
      <c r="OCI91" s="75"/>
      <c r="OCJ91" s="75"/>
      <c r="OCK91" s="75"/>
      <c r="OCL91" s="75"/>
      <c r="OCM91" s="75"/>
      <c r="OCN91" s="75"/>
      <c r="OCO91" s="75"/>
      <c r="OCP91" s="75"/>
      <c r="OCQ91" s="75"/>
      <c r="OCR91" s="75"/>
      <c r="OCS91" s="75"/>
      <c r="OCT91" s="75"/>
      <c r="OCU91" s="75"/>
      <c r="OCV91" s="75"/>
      <c r="OCW91" s="75"/>
      <c r="OCX91" s="75"/>
      <c r="OCY91" s="75"/>
      <c r="OCZ91" s="75"/>
      <c r="ODA91" s="75"/>
      <c r="ODB91" s="75"/>
      <c r="ODC91" s="75"/>
      <c r="ODD91" s="75"/>
      <c r="ODE91" s="75"/>
      <c r="ODF91" s="75"/>
      <c r="ODG91" s="75"/>
      <c r="ODH91" s="75"/>
      <c r="ODI91" s="75"/>
      <c r="ODJ91" s="75"/>
      <c r="ODK91" s="75"/>
      <c r="ODL91" s="75"/>
      <c r="ODM91" s="75"/>
      <c r="ODN91" s="75"/>
      <c r="ODO91" s="75"/>
      <c r="ODP91" s="75"/>
      <c r="ODQ91" s="75"/>
      <c r="ODR91" s="75"/>
      <c r="ODS91" s="75"/>
      <c r="ODT91" s="75"/>
      <c r="ODU91" s="75"/>
      <c r="ODV91" s="75"/>
      <c r="ODW91" s="75"/>
      <c r="ODX91" s="75"/>
      <c r="ODY91" s="75"/>
      <c r="ODZ91" s="75"/>
      <c r="OEA91" s="75"/>
      <c r="OEB91" s="75"/>
      <c r="OEC91" s="75"/>
      <c r="OED91" s="75"/>
      <c r="OEE91" s="75"/>
      <c r="OEF91" s="75"/>
      <c r="OEG91" s="75"/>
      <c r="OEH91" s="75"/>
      <c r="OEI91" s="75"/>
      <c r="OEJ91" s="75"/>
      <c r="OEK91" s="75"/>
      <c r="OEL91" s="75"/>
      <c r="OEM91" s="75"/>
      <c r="OEN91" s="75"/>
      <c r="OEO91" s="75"/>
      <c r="OEP91" s="75"/>
      <c r="OEQ91" s="75"/>
      <c r="OER91" s="75"/>
      <c r="OES91" s="75"/>
      <c r="OET91" s="75"/>
      <c r="OEU91" s="75"/>
      <c r="OEV91" s="75"/>
      <c r="OEW91" s="75"/>
      <c r="OEX91" s="75"/>
      <c r="OEY91" s="75"/>
      <c r="OEZ91" s="75"/>
      <c r="OFA91" s="75"/>
      <c r="OFB91" s="75"/>
      <c r="OFC91" s="75"/>
      <c r="OFD91" s="75"/>
      <c r="OFE91" s="75"/>
      <c r="OFF91" s="75"/>
      <c r="OFG91" s="75"/>
      <c r="OFH91" s="75"/>
      <c r="OFI91" s="75"/>
      <c r="OFJ91" s="75"/>
      <c r="OFK91" s="75"/>
      <c r="OFL91" s="75"/>
      <c r="OFM91" s="75"/>
      <c r="OFN91" s="75"/>
      <c r="OFO91" s="75"/>
      <c r="OFP91" s="75"/>
      <c r="OFQ91" s="75"/>
      <c r="OFR91" s="75"/>
      <c r="OFS91" s="75"/>
      <c r="OFT91" s="75"/>
      <c r="OFU91" s="75"/>
      <c r="OFV91" s="75"/>
      <c r="OFW91" s="75"/>
      <c r="OFX91" s="75"/>
      <c r="OFY91" s="75"/>
      <c r="OFZ91" s="75"/>
      <c r="OGA91" s="75"/>
      <c r="OGB91" s="75"/>
      <c r="OGC91" s="75"/>
      <c r="OGD91" s="75"/>
      <c r="OGE91" s="75"/>
      <c r="OGF91" s="75"/>
      <c r="OGG91" s="75"/>
      <c r="OGH91" s="75"/>
      <c r="OGI91" s="75"/>
      <c r="OGJ91" s="75"/>
      <c r="OGK91" s="75"/>
      <c r="OGL91" s="75"/>
      <c r="OGM91" s="75"/>
      <c r="OGN91" s="75"/>
      <c r="OGO91" s="75"/>
      <c r="OGP91" s="75"/>
      <c r="OGQ91" s="75"/>
      <c r="OGR91" s="75"/>
      <c r="OGS91" s="75"/>
      <c r="OGT91" s="75"/>
      <c r="OGU91" s="75"/>
      <c r="OGV91" s="75"/>
      <c r="OGW91" s="75"/>
      <c r="OGX91" s="75"/>
      <c r="OGY91" s="75"/>
      <c r="OGZ91" s="75"/>
      <c r="OHA91" s="75"/>
      <c r="OHB91" s="75"/>
      <c r="OHC91" s="75"/>
      <c r="OHD91" s="75"/>
      <c r="OHE91" s="75"/>
      <c r="OHF91" s="75"/>
      <c r="OHG91" s="75"/>
      <c r="OHH91" s="75"/>
      <c r="OHI91" s="75"/>
      <c r="OHJ91" s="75"/>
      <c r="OHK91" s="75"/>
      <c r="OHL91" s="75"/>
      <c r="OHM91" s="75"/>
      <c r="OHN91" s="75"/>
      <c r="OHO91" s="75"/>
      <c r="OHP91" s="75"/>
      <c r="OHQ91" s="75"/>
      <c r="OHR91" s="75"/>
      <c r="OHS91" s="75"/>
      <c r="OHT91" s="75"/>
      <c r="OHU91" s="75"/>
      <c r="OHV91" s="75"/>
      <c r="OHW91" s="75"/>
      <c r="OHX91" s="75"/>
      <c r="OHY91" s="75"/>
      <c r="OHZ91" s="75"/>
      <c r="OIA91" s="75"/>
      <c r="OIB91" s="75"/>
      <c r="OIC91" s="75"/>
      <c r="OID91" s="75"/>
      <c r="OIE91" s="75"/>
      <c r="OIF91" s="75"/>
      <c r="OIG91" s="75"/>
      <c r="OIH91" s="75"/>
      <c r="OII91" s="75"/>
      <c r="OIJ91" s="75"/>
      <c r="OIK91" s="75"/>
      <c r="OIL91" s="75"/>
      <c r="OIM91" s="75"/>
      <c r="OIN91" s="75"/>
      <c r="OIO91" s="75"/>
      <c r="OIP91" s="75"/>
      <c r="OIQ91" s="75"/>
      <c r="OIR91" s="75"/>
      <c r="OIS91" s="75"/>
      <c r="OIT91" s="75"/>
      <c r="OIU91" s="75"/>
      <c r="OIV91" s="75"/>
      <c r="OIW91" s="75"/>
      <c r="OIX91" s="75"/>
      <c r="OIY91" s="75"/>
      <c r="OIZ91" s="75"/>
      <c r="OJA91" s="75"/>
      <c r="OJB91" s="75"/>
      <c r="OJC91" s="75"/>
      <c r="OJD91" s="75"/>
      <c r="OJE91" s="75"/>
      <c r="OJF91" s="75"/>
      <c r="OJG91" s="75"/>
      <c r="OJH91" s="75"/>
      <c r="OJI91" s="75"/>
      <c r="OJJ91" s="75"/>
      <c r="OJK91" s="75"/>
      <c r="OJL91" s="75"/>
      <c r="OJM91" s="75"/>
      <c r="OJN91" s="75"/>
      <c r="OJO91" s="75"/>
      <c r="OJP91" s="75"/>
      <c r="OJQ91" s="75"/>
      <c r="OJR91" s="75"/>
      <c r="OJS91" s="75"/>
      <c r="OJT91" s="75"/>
      <c r="OJU91" s="75"/>
      <c r="OJV91" s="75"/>
      <c r="OJW91" s="75"/>
      <c r="OJX91" s="75"/>
      <c r="OJY91" s="75"/>
      <c r="OJZ91" s="75"/>
      <c r="OKA91" s="75"/>
      <c r="OKB91" s="75"/>
      <c r="OKC91" s="75"/>
      <c r="OKD91" s="75"/>
      <c r="OKE91" s="75"/>
      <c r="OKF91" s="75"/>
      <c r="OKG91" s="75"/>
      <c r="OKH91" s="75"/>
      <c r="OKI91" s="75"/>
      <c r="OKJ91" s="75"/>
      <c r="OKK91" s="75"/>
      <c r="OKL91" s="75"/>
      <c r="OKM91" s="75"/>
      <c r="OKN91" s="75"/>
      <c r="OKO91" s="75"/>
      <c r="OKP91" s="75"/>
      <c r="OKQ91" s="75"/>
      <c r="OKR91" s="75"/>
      <c r="OKS91" s="75"/>
      <c r="OKT91" s="75"/>
      <c r="OKU91" s="75"/>
      <c r="OKV91" s="75"/>
      <c r="OKW91" s="75"/>
      <c r="OKX91" s="75"/>
      <c r="OKY91" s="75"/>
      <c r="OKZ91" s="75"/>
      <c r="OLA91" s="75"/>
      <c r="OLB91" s="75"/>
      <c r="OLC91" s="75"/>
      <c r="OLD91" s="75"/>
      <c r="OLE91" s="75"/>
      <c r="OLF91" s="75"/>
      <c r="OLG91" s="75"/>
      <c r="OLH91" s="75"/>
      <c r="OLI91" s="75"/>
      <c r="OLJ91" s="75"/>
      <c r="OLK91" s="75"/>
      <c r="OLL91" s="75"/>
      <c r="OLM91" s="75"/>
      <c r="OLN91" s="75"/>
      <c r="OLO91" s="75"/>
      <c r="OLP91" s="75"/>
      <c r="OLQ91" s="75"/>
      <c r="OLR91" s="75"/>
      <c r="OLS91" s="75"/>
      <c r="OLT91" s="75"/>
      <c r="OLU91" s="75"/>
      <c r="OLV91" s="75"/>
      <c r="OLW91" s="75"/>
      <c r="OLX91" s="75"/>
      <c r="OLY91" s="75"/>
      <c r="OLZ91" s="75"/>
      <c r="OMA91" s="75"/>
      <c r="OMB91" s="75"/>
      <c r="OMC91" s="75"/>
      <c r="OMD91" s="75"/>
      <c r="OME91" s="75"/>
      <c r="OMF91" s="75"/>
      <c r="OMG91" s="75"/>
      <c r="OMH91" s="75"/>
      <c r="OMI91" s="75"/>
      <c r="OMJ91" s="75"/>
      <c r="OMK91" s="75"/>
      <c r="OML91" s="75"/>
      <c r="OMM91" s="75"/>
      <c r="OMN91" s="75"/>
      <c r="OMO91" s="75"/>
      <c r="OMP91" s="75"/>
      <c r="OMQ91" s="75"/>
      <c r="OMR91" s="75"/>
      <c r="OMS91" s="75"/>
      <c r="OMT91" s="75"/>
      <c r="OMU91" s="75"/>
      <c r="OMV91" s="75"/>
      <c r="OMW91" s="75"/>
      <c r="OMX91" s="75"/>
      <c r="OMY91" s="75"/>
      <c r="OMZ91" s="75"/>
      <c r="ONA91" s="75"/>
      <c r="ONB91" s="75"/>
      <c r="ONC91" s="75"/>
      <c r="OND91" s="75"/>
      <c r="ONE91" s="75"/>
      <c r="ONF91" s="75"/>
      <c r="ONG91" s="75"/>
      <c r="ONH91" s="75"/>
      <c r="ONI91" s="75"/>
      <c r="ONJ91" s="75"/>
      <c r="ONK91" s="75"/>
      <c r="ONL91" s="75"/>
      <c r="ONM91" s="75"/>
      <c r="ONN91" s="75"/>
      <c r="ONO91" s="75"/>
      <c r="ONP91" s="75"/>
      <c r="ONQ91" s="75"/>
      <c r="ONR91" s="75"/>
      <c r="ONS91" s="75"/>
      <c r="ONT91" s="75"/>
      <c r="ONU91" s="75"/>
      <c r="ONV91" s="75"/>
      <c r="ONW91" s="75"/>
      <c r="ONX91" s="75"/>
      <c r="ONY91" s="75"/>
      <c r="ONZ91" s="75"/>
      <c r="OOA91" s="75"/>
      <c r="OOB91" s="75"/>
      <c r="OOC91" s="75"/>
      <c r="OOD91" s="75"/>
      <c r="OOE91" s="75"/>
      <c r="OOF91" s="75"/>
      <c r="OOG91" s="75"/>
      <c r="OOH91" s="75"/>
      <c r="OOI91" s="75"/>
      <c r="OOJ91" s="75"/>
      <c r="OOK91" s="75"/>
      <c r="OOL91" s="75"/>
      <c r="OOM91" s="75"/>
      <c r="OON91" s="75"/>
      <c r="OOO91" s="75"/>
      <c r="OOP91" s="75"/>
      <c r="OOQ91" s="75"/>
      <c r="OOR91" s="75"/>
      <c r="OOS91" s="75"/>
      <c r="OOT91" s="75"/>
      <c r="OOU91" s="75"/>
      <c r="OOV91" s="75"/>
      <c r="OOW91" s="75"/>
      <c r="OOX91" s="75"/>
      <c r="OOY91" s="75"/>
      <c r="OOZ91" s="75"/>
      <c r="OPA91" s="75"/>
      <c r="OPB91" s="75"/>
      <c r="OPC91" s="75"/>
      <c r="OPD91" s="75"/>
      <c r="OPE91" s="75"/>
      <c r="OPF91" s="75"/>
      <c r="OPG91" s="75"/>
      <c r="OPH91" s="75"/>
      <c r="OPI91" s="75"/>
      <c r="OPJ91" s="75"/>
      <c r="OPK91" s="75"/>
      <c r="OPL91" s="75"/>
      <c r="OPM91" s="75"/>
      <c r="OPN91" s="75"/>
      <c r="OPO91" s="75"/>
      <c r="OPP91" s="75"/>
      <c r="OPQ91" s="75"/>
      <c r="OPR91" s="75"/>
      <c r="OPS91" s="75"/>
      <c r="OPT91" s="75"/>
      <c r="OPU91" s="75"/>
      <c r="OPV91" s="75"/>
      <c r="OPW91" s="75"/>
      <c r="OPX91" s="75"/>
      <c r="OPY91" s="75"/>
      <c r="OPZ91" s="75"/>
      <c r="OQA91" s="75"/>
      <c r="OQB91" s="75"/>
      <c r="OQC91" s="75"/>
      <c r="OQD91" s="75"/>
      <c r="OQE91" s="75"/>
      <c r="OQF91" s="75"/>
      <c r="OQG91" s="75"/>
      <c r="OQH91" s="75"/>
      <c r="OQI91" s="75"/>
      <c r="OQJ91" s="75"/>
      <c r="OQK91" s="75"/>
      <c r="OQL91" s="75"/>
      <c r="OQM91" s="75"/>
      <c r="OQN91" s="75"/>
      <c r="OQO91" s="75"/>
      <c r="OQP91" s="75"/>
      <c r="OQQ91" s="75"/>
      <c r="OQR91" s="75"/>
      <c r="OQS91" s="75"/>
      <c r="OQT91" s="75"/>
      <c r="OQU91" s="75"/>
      <c r="OQV91" s="75"/>
      <c r="OQW91" s="75"/>
      <c r="OQX91" s="75"/>
      <c r="OQY91" s="75"/>
      <c r="OQZ91" s="75"/>
      <c r="ORA91" s="75"/>
      <c r="ORB91" s="75"/>
      <c r="ORC91" s="75"/>
      <c r="ORD91" s="75"/>
      <c r="ORE91" s="75"/>
      <c r="ORF91" s="75"/>
      <c r="ORG91" s="75"/>
      <c r="ORH91" s="75"/>
      <c r="ORI91" s="75"/>
      <c r="ORJ91" s="75"/>
      <c r="ORK91" s="75"/>
      <c r="ORL91" s="75"/>
      <c r="ORM91" s="75"/>
      <c r="ORN91" s="75"/>
      <c r="ORO91" s="75"/>
      <c r="ORP91" s="75"/>
      <c r="ORQ91" s="75"/>
      <c r="ORR91" s="75"/>
      <c r="ORS91" s="75"/>
      <c r="ORT91" s="75"/>
      <c r="ORU91" s="75"/>
      <c r="ORV91" s="75"/>
      <c r="ORW91" s="75"/>
      <c r="ORX91" s="75"/>
      <c r="ORY91" s="75"/>
      <c r="ORZ91" s="75"/>
      <c r="OSA91" s="75"/>
      <c r="OSB91" s="75"/>
      <c r="OSC91" s="75"/>
      <c r="OSD91" s="75"/>
      <c r="OSE91" s="75"/>
      <c r="OSF91" s="75"/>
      <c r="OSG91" s="75"/>
      <c r="OSH91" s="75"/>
      <c r="OSI91" s="75"/>
      <c r="OSJ91" s="75"/>
      <c r="OSK91" s="75"/>
      <c r="OSL91" s="75"/>
      <c r="OSM91" s="75"/>
      <c r="OSN91" s="75"/>
      <c r="OSO91" s="75"/>
      <c r="OSP91" s="75"/>
      <c r="OSQ91" s="75"/>
      <c r="OSR91" s="75"/>
      <c r="OSS91" s="75"/>
      <c r="OST91" s="75"/>
      <c r="OSU91" s="75"/>
      <c r="OSV91" s="75"/>
      <c r="OSW91" s="75"/>
      <c r="OSX91" s="75"/>
      <c r="OSY91" s="75"/>
      <c r="OSZ91" s="75"/>
      <c r="OTA91" s="75"/>
      <c r="OTB91" s="75"/>
      <c r="OTC91" s="75"/>
      <c r="OTD91" s="75"/>
      <c r="OTE91" s="75"/>
      <c r="OTF91" s="75"/>
      <c r="OTG91" s="75"/>
      <c r="OTH91" s="75"/>
      <c r="OTI91" s="75"/>
      <c r="OTJ91" s="75"/>
      <c r="OTK91" s="75"/>
      <c r="OTL91" s="75"/>
      <c r="OTM91" s="75"/>
      <c r="OTN91" s="75"/>
      <c r="OTO91" s="75"/>
      <c r="OTP91" s="75"/>
      <c r="OTQ91" s="75"/>
      <c r="OTR91" s="75"/>
      <c r="OTS91" s="75"/>
      <c r="OTT91" s="75"/>
      <c r="OTU91" s="75"/>
      <c r="OTV91" s="75"/>
      <c r="OTW91" s="75"/>
      <c r="OTX91" s="75"/>
      <c r="OTY91" s="75"/>
      <c r="OTZ91" s="75"/>
      <c r="OUA91" s="75"/>
      <c r="OUB91" s="75"/>
      <c r="OUC91" s="75"/>
      <c r="OUD91" s="75"/>
      <c r="OUE91" s="75"/>
      <c r="OUF91" s="75"/>
      <c r="OUG91" s="75"/>
      <c r="OUH91" s="75"/>
      <c r="OUI91" s="75"/>
      <c r="OUJ91" s="75"/>
      <c r="OUK91" s="75"/>
      <c r="OUL91" s="75"/>
      <c r="OUM91" s="75"/>
      <c r="OUN91" s="75"/>
      <c r="OUO91" s="75"/>
      <c r="OUP91" s="75"/>
      <c r="OUQ91" s="75"/>
      <c r="OUR91" s="75"/>
      <c r="OUS91" s="75"/>
      <c r="OUT91" s="75"/>
      <c r="OUU91" s="75"/>
      <c r="OUV91" s="75"/>
      <c r="OUW91" s="75"/>
      <c r="OUX91" s="75"/>
      <c r="OUY91" s="75"/>
      <c r="OUZ91" s="75"/>
      <c r="OVA91" s="75"/>
      <c r="OVB91" s="75"/>
      <c r="OVC91" s="75"/>
      <c r="OVD91" s="75"/>
      <c r="OVE91" s="75"/>
      <c r="OVF91" s="75"/>
      <c r="OVG91" s="75"/>
      <c r="OVH91" s="75"/>
      <c r="OVI91" s="75"/>
      <c r="OVJ91" s="75"/>
      <c r="OVK91" s="75"/>
      <c r="OVL91" s="75"/>
      <c r="OVM91" s="75"/>
      <c r="OVN91" s="75"/>
      <c r="OVO91" s="75"/>
      <c r="OVP91" s="75"/>
      <c r="OVQ91" s="75"/>
      <c r="OVR91" s="75"/>
      <c r="OVS91" s="75"/>
      <c r="OVT91" s="75"/>
      <c r="OVU91" s="75"/>
      <c r="OVV91" s="75"/>
      <c r="OVW91" s="75"/>
      <c r="OVX91" s="75"/>
      <c r="OVY91" s="75"/>
      <c r="OVZ91" s="75"/>
      <c r="OWA91" s="75"/>
      <c r="OWB91" s="75"/>
      <c r="OWC91" s="75"/>
      <c r="OWD91" s="75"/>
      <c r="OWE91" s="75"/>
      <c r="OWF91" s="75"/>
      <c r="OWG91" s="75"/>
      <c r="OWH91" s="75"/>
      <c r="OWI91" s="75"/>
      <c r="OWJ91" s="75"/>
      <c r="OWK91" s="75"/>
      <c r="OWL91" s="75"/>
      <c r="OWM91" s="75"/>
      <c r="OWN91" s="75"/>
      <c r="OWO91" s="75"/>
      <c r="OWP91" s="75"/>
      <c r="OWQ91" s="75"/>
      <c r="OWR91" s="75"/>
      <c r="OWS91" s="75"/>
      <c r="OWT91" s="75"/>
      <c r="OWU91" s="75"/>
      <c r="OWV91" s="75"/>
      <c r="OWW91" s="75"/>
      <c r="OWX91" s="75"/>
      <c r="OWY91" s="75"/>
      <c r="OWZ91" s="75"/>
      <c r="OXA91" s="75"/>
      <c r="OXB91" s="75"/>
      <c r="OXC91" s="75"/>
      <c r="OXD91" s="75"/>
      <c r="OXE91" s="75"/>
      <c r="OXF91" s="75"/>
      <c r="OXG91" s="75"/>
      <c r="OXH91" s="75"/>
      <c r="OXI91" s="75"/>
      <c r="OXJ91" s="75"/>
      <c r="OXK91" s="75"/>
      <c r="OXL91" s="75"/>
      <c r="OXM91" s="75"/>
      <c r="OXN91" s="75"/>
      <c r="OXO91" s="75"/>
      <c r="OXP91" s="75"/>
      <c r="OXQ91" s="75"/>
      <c r="OXR91" s="75"/>
      <c r="OXS91" s="75"/>
      <c r="OXT91" s="75"/>
      <c r="OXU91" s="75"/>
      <c r="OXV91" s="75"/>
      <c r="OXW91" s="75"/>
      <c r="OXX91" s="75"/>
      <c r="OXY91" s="75"/>
      <c r="OXZ91" s="75"/>
      <c r="OYA91" s="75"/>
      <c r="OYB91" s="75"/>
      <c r="OYC91" s="75"/>
      <c r="OYD91" s="75"/>
      <c r="OYE91" s="75"/>
      <c r="OYF91" s="75"/>
      <c r="OYG91" s="75"/>
      <c r="OYH91" s="75"/>
      <c r="OYI91" s="75"/>
      <c r="OYJ91" s="75"/>
      <c r="OYK91" s="75"/>
      <c r="OYL91" s="75"/>
      <c r="OYM91" s="75"/>
      <c r="OYN91" s="75"/>
      <c r="OYO91" s="75"/>
      <c r="OYP91" s="75"/>
      <c r="OYQ91" s="75"/>
      <c r="OYR91" s="75"/>
      <c r="OYS91" s="75"/>
      <c r="OYT91" s="75"/>
      <c r="OYU91" s="75"/>
      <c r="OYV91" s="75"/>
      <c r="OYW91" s="75"/>
      <c r="OYX91" s="75"/>
      <c r="OYY91" s="75"/>
      <c r="OYZ91" s="75"/>
      <c r="OZA91" s="75"/>
      <c r="OZB91" s="75"/>
      <c r="OZC91" s="75"/>
      <c r="OZD91" s="75"/>
      <c r="OZE91" s="75"/>
      <c r="OZF91" s="75"/>
      <c r="OZG91" s="75"/>
      <c r="OZH91" s="75"/>
      <c r="OZI91" s="75"/>
      <c r="OZJ91" s="75"/>
      <c r="OZK91" s="75"/>
      <c r="OZL91" s="75"/>
      <c r="OZM91" s="75"/>
      <c r="OZN91" s="75"/>
      <c r="OZO91" s="75"/>
      <c r="OZP91" s="75"/>
      <c r="OZQ91" s="75"/>
      <c r="OZR91" s="75"/>
      <c r="OZS91" s="75"/>
      <c r="OZT91" s="75"/>
      <c r="OZU91" s="75"/>
      <c r="OZV91" s="75"/>
      <c r="OZW91" s="75"/>
      <c r="OZX91" s="75"/>
      <c r="OZY91" s="75"/>
      <c r="OZZ91" s="75"/>
      <c r="PAA91" s="75"/>
      <c r="PAB91" s="75"/>
      <c r="PAC91" s="75"/>
      <c r="PAD91" s="75"/>
      <c r="PAE91" s="75"/>
      <c r="PAF91" s="75"/>
      <c r="PAG91" s="75"/>
      <c r="PAH91" s="75"/>
      <c r="PAI91" s="75"/>
      <c r="PAJ91" s="75"/>
      <c r="PAK91" s="75"/>
      <c r="PAL91" s="75"/>
      <c r="PAM91" s="75"/>
      <c r="PAN91" s="75"/>
      <c r="PAO91" s="75"/>
      <c r="PAP91" s="75"/>
      <c r="PAQ91" s="75"/>
      <c r="PAR91" s="75"/>
      <c r="PAS91" s="75"/>
      <c r="PAT91" s="75"/>
      <c r="PAU91" s="75"/>
      <c r="PAV91" s="75"/>
      <c r="PAW91" s="75"/>
      <c r="PAX91" s="75"/>
      <c r="PAY91" s="75"/>
      <c r="PAZ91" s="75"/>
      <c r="PBA91" s="75"/>
      <c r="PBB91" s="75"/>
      <c r="PBC91" s="75"/>
      <c r="PBD91" s="75"/>
      <c r="PBE91" s="75"/>
      <c r="PBF91" s="75"/>
      <c r="PBG91" s="75"/>
      <c r="PBH91" s="75"/>
      <c r="PBI91" s="75"/>
      <c r="PBJ91" s="75"/>
      <c r="PBK91" s="75"/>
      <c r="PBL91" s="75"/>
      <c r="PBM91" s="75"/>
      <c r="PBN91" s="75"/>
      <c r="PBO91" s="75"/>
      <c r="PBP91" s="75"/>
      <c r="PBQ91" s="75"/>
      <c r="PBR91" s="75"/>
      <c r="PBS91" s="75"/>
      <c r="PBT91" s="75"/>
      <c r="PBU91" s="75"/>
      <c r="PBV91" s="75"/>
      <c r="PBW91" s="75"/>
      <c r="PBX91" s="75"/>
      <c r="PBY91" s="75"/>
      <c r="PBZ91" s="75"/>
      <c r="PCA91" s="75"/>
      <c r="PCB91" s="75"/>
      <c r="PCC91" s="75"/>
      <c r="PCD91" s="75"/>
      <c r="PCE91" s="75"/>
      <c r="PCF91" s="75"/>
      <c r="PCG91" s="75"/>
      <c r="PCH91" s="75"/>
      <c r="PCI91" s="75"/>
      <c r="PCJ91" s="75"/>
      <c r="PCK91" s="75"/>
      <c r="PCL91" s="75"/>
      <c r="PCM91" s="75"/>
      <c r="PCN91" s="75"/>
      <c r="PCO91" s="75"/>
      <c r="PCP91" s="75"/>
      <c r="PCQ91" s="75"/>
      <c r="PCR91" s="75"/>
      <c r="PCS91" s="75"/>
      <c r="PCT91" s="75"/>
      <c r="PCU91" s="75"/>
      <c r="PCV91" s="75"/>
      <c r="PCW91" s="75"/>
      <c r="PCX91" s="75"/>
      <c r="PCY91" s="75"/>
      <c r="PCZ91" s="75"/>
      <c r="PDA91" s="75"/>
      <c r="PDB91" s="75"/>
      <c r="PDC91" s="75"/>
      <c r="PDD91" s="75"/>
      <c r="PDE91" s="75"/>
      <c r="PDF91" s="75"/>
      <c r="PDG91" s="75"/>
      <c r="PDH91" s="75"/>
      <c r="PDI91" s="75"/>
      <c r="PDJ91" s="75"/>
      <c r="PDK91" s="75"/>
      <c r="PDL91" s="75"/>
      <c r="PDM91" s="75"/>
      <c r="PDN91" s="75"/>
      <c r="PDO91" s="75"/>
      <c r="PDP91" s="75"/>
      <c r="PDQ91" s="75"/>
      <c r="PDR91" s="75"/>
      <c r="PDS91" s="75"/>
      <c r="PDT91" s="75"/>
      <c r="PDU91" s="75"/>
      <c r="PDV91" s="75"/>
      <c r="PDW91" s="75"/>
      <c r="PDX91" s="75"/>
      <c r="PDY91" s="75"/>
      <c r="PDZ91" s="75"/>
      <c r="PEA91" s="75"/>
      <c r="PEB91" s="75"/>
      <c r="PEC91" s="75"/>
      <c r="PED91" s="75"/>
      <c r="PEE91" s="75"/>
      <c r="PEF91" s="75"/>
      <c r="PEG91" s="75"/>
      <c r="PEH91" s="75"/>
      <c r="PEI91" s="75"/>
      <c r="PEJ91" s="75"/>
      <c r="PEK91" s="75"/>
      <c r="PEL91" s="75"/>
      <c r="PEM91" s="75"/>
      <c r="PEN91" s="75"/>
      <c r="PEO91" s="75"/>
      <c r="PEP91" s="75"/>
      <c r="PEQ91" s="75"/>
      <c r="PER91" s="75"/>
      <c r="PES91" s="75"/>
      <c r="PET91" s="75"/>
      <c r="PEU91" s="75"/>
      <c r="PEV91" s="75"/>
      <c r="PEW91" s="75"/>
      <c r="PEX91" s="75"/>
      <c r="PEY91" s="75"/>
      <c r="PEZ91" s="75"/>
      <c r="PFA91" s="75"/>
      <c r="PFB91" s="75"/>
      <c r="PFC91" s="75"/>
      <c r="PFD91" s="75"/>
      <c r="PFE91" s="75"/>
      <c r="PFF91" s="75"/>
      <c r="PFG91" s="75"/>
      <c r="PFH91" s="75"/>
      <c r="PFI91" s="75"/>
      <c r="PFJ91" s="75"/>
      <c r="PFK91" s="75"/>
      <c r="PFL91" s="75"/>
      <c r="PFM91" s="75"/>
      <c r="PFN91" s="75"/>
      <c r="PFO91" s="75"/>
      <c r="PFP91" s="75"/>
      <c r="PFQ91" s="75"/>
      <c r="PFR91" s="75"/>
      <c r="PFS91" s="75"/>
      <c r="PFT91" s="75"/>
      <c r="PFU91" s="75"/>
      <c r="PFV91" s="75"/>
      <c r="PFW91" s="75"/>
      <c r="PFX91" s="75"/>
      <c r="PFY91" s="75"/>
      <c r="PFZ91" s="75"/>
      <c r="PGA91" s="75"/>
      <c r="PGB91" s="75"/>
      <c r="PGC91" s="75"/>
      <c r="PGD91" s="75"/>
      <c r="PGE91" s="75"/>
      <c r="PGF91" s="75"/>
      <c r="PGG91" s="75"/>
      <c r="PGH91" s="75"/>
      <c r="PGI91" s="75"/>
      <c r="PGJ91" s="75"/>
      <c r="PGK91" s="75"/>
      <c r="PGL91" s="75"/>
      <c r="PGM91" s="75"/>
      <c r="PGN91" s="75"/>
      <c r="PGO91" s="75"/>
      <c r="PGP91" s="75"/>
      <c r="PGQ91" s="75"/>
      <c r="PGR91" s="75"/>
      <c r="PGS91" s="75"/>
      <c r="PGT91" s="75"/>
      <c r="PGU91" s="75"/>
      <c r="PGV91" s="75"/>
      <c r="PGW91" s="75"/>
      <c r="PGX91" s="75"/>
      <c r="PGY91" s="75"/>
      <c r="PGZ91" s="75"/>
      <c r="PHA91" s="75"/>
      <c r="PHB91" s="75"/>
      <c r="PHC91" s="75"/>
      <c r="PHD91" s="75"/>
      <c r="PHE91" s="75"/>
      <c r="PHF91" s="75"/>
      <c r="PHG91" s="75"/>
      <c r="PHH91" s="75"/>
      <c r="PHI91" s="75"/>
      <c r="PHJ91" s="75"/>
      <c r="PHK91" s="75"/>
      <c r="PHL91" s="75"/>
      <c r="PHM91" s="75"/>
      <c r="PHN91" s="75"/>
      <c r="PHO91" s="75"/>
      <c r="PHP91" s="75"/>
      <c r="PHQ91" s="75"/>
      <c r="PHR91" s="75"/>
      <c r="PHS91" s="75"/>
      <c r="PHT91" s="75"/>
      <c r="PHU91" s="75"/>
      <c r="PHV91" s="75"/>
      <c r="PHW91" s="75"/>
      <c r="PHX91" s="75"/>
      <c r="PHY91" s="75"/>
      <c r="PHZ91" s="75"/>
      <c r="PIA91" s="75"/>
      <c r="PIB91" s="75"/>
      <c r="PIC91" s="75"/>
      <c r="PID91" s="75"/>
      <c r="PIE91" s="75"/>
      <c r="PIF91" s="75"/>
      <c r="PIG91" s="75"/>
      <c r="PIH91" s="75"/>
      <c r="PII91" s="75"/>
      <c r="PIJ91" s="75"/>
      <c r="PIK91" s="75"/>
      <c r="PIL91" s="75"/>
      <c r="PIM91" s="75"/>
      <c r="PIN91" s="75"/>
      <c r="PIO91" s="75"/>
      <c r="PIP91" s="75"/>
      <c r="PIQ91" s="75"/>
      <c r="PIR91" s="75"/>
      <c r="PIS91" s="75"/>
      <c r="PIT91" s="75"/>
      <c r="PIU91" s="75"/>
      <c r="PIV91" s="75"/>
      <c r="PIW91" s="75"/>
      <c r="PIX91" s="75"/>
      <c r="PIY91" s="75"/>
      <c r="PIZ91" s="75"/>
      <c r="PJA91" s="75"/>
      <c r="PJB91" s="75"/>
      <c r="PJC91" s="75"/>
      <c r="PJD91" s="75"/>
      <c r="PJE91" s="75"/>
      <c r="PJF91" s="75"/>
      <c r="PJG91" s="75"/>
      <c r="PJH91" s="75"/>
      <c r="PJI91" s="75"/>
      <c r="PJJ91" s="75"/>
      <c r="PJK91" s="75"/>
      <c r="PJL91" s="75"/>
      <c r="PJM91" s="75"/>
      <c r="PJN91" s="75"/>
      <c r="PJO91" s="75"/>
      <c r="PJP91" s="75"/>
      <c r="PJQ91" s="75"/>
      <c r="PJR91" s="75"/>
      <c r="PJS91" s="75"/>
      <c r="PJT91" s="75"/>
      <c r="PJU91" s="75"/>
      <c r="PJV91" s="75"/>
      <c r="PJW91" s="75"/>
      <c r="PJX91" s="75"/>
      <c r="PJY91" s="75"/>
      <c r="PJZ91" s="75"/>
      <c r="PKA91" s="75"/>
      <c r="PKB91" s="75"/>
      <c r="PKC91" s="75"/>
      <c r="PKD91" s="75"/>
      <c r="PKE91" s="75"/>
      <c r="PKF91" s="75"/>
      <c r="PKG91" s="75"/>
      <c r="PKH91" s="75"/>
      <c r="PKI91" s="75"/>
      <c r="PKJ91" s="75"/>
      <c r="PKK91" s="75"/>
      <c r="PKL91" s="75"/>
      <c r="PKM91" s="75"/>
      <c r="PKN91" s="75"/>
      <c r="PKO91" s="75"/>
      <c r="PKP91" s="75"/>
      <c r="PKQ91" s="75"/>
      <c r="PKR91" s="75"/>
      <c r="PKS91" s="75"/>
      <c r="PKT91" s="75"/>
      <c r="PKU91" s="75"/>
      <c r="PKV91" s="75"/>
      <c r="PKW91" s="75"/>
      <c r="PKX91" s="75"/>
      <c r="PKY91" s="75"/>
      <c r="PKZ91" s="75"/>
      <c r="PLA91" s="75"/>
      <c r="PLB91" s="75"/>
      <c r="PLC91" s="75"/>
      <c r="PLD91" s="75"/>
      <c r="PLE91" s="75"/>
      <c r="PLF91" s="75"/>
      <c r="PLG91" s="75"/>
      <c r="PLH91" s="75"/>
      <c r="PLI91" s="75"/>
      <c r="PLJ91" s="75"/>
      <c r="PLK91" s="75"/>
      <c r="PLL91" s="75"/>
      <c r="PLM91" s="75"/>
      <c r="PLN91" s="75"/>
      <c r="PLO91" s="75"/>
      <c r="PLP91" s="75"/>
      <c r="PLQ91" s="75"/>
      <c r="PLR91" s="75"/>
      <c r="PLS91" s="75"/>
      <c r="PLT91" s="75"/>
      <c r="PLU91" s="75"/>
      <c r="PLV91" s="75"/>
      <c r="PLW91" s="75"/>
      <c r="PLX91" s="75"/>
      <c r="PLY91" s="75"/>
      <c r="PLZ91" s="75"/>
      <c r="PMA91" s="75"/>
      <c r="PMB91" s="75"/>
      <c r="PMC91" s="75"/>
      <c r="PMD91" s="75"/>
      <c r="PME91" s="75"/>
      <c r="PMF91" s="75"/>
      <c r="PMG91" s="75"/>
      <c r="PMH91" s="75"/>
      <c r="PMI91" s="75"/>
      <c r="PMJ91" s="75"/>
      <c r="PMK91" s="75"/>
      <c r="PML91" s="75"/>
      <c r="PMM91" s="75"/>
      <c r="PMN91" s="75"/>
      <c r="PMO91" s="75"/>
      <c r="PMP91" s="75"/>
      <c r="PMQ91" s="75"/>
      <c r="PMR91" s="75"/>
      <c r="PMS91" s="75"/>
      <c r="PMT91" s="75"/>
      <c r="PMU91" s="75"/>
      <c r="PMV91" s="75"/>
      <c r="PMW91" s="75"/>
      <c r="PMX91" s="75"/>
      <c r="PMY91" s="75"/>
      <c r="PMZ91" s="75"/>
      <c r="PNA91" s="75"/>
      <c r="PNB91" s="75"/>
      <c r="PNC91" s="75"/>
      <c r="PND91" s="75"/>
      <c r="PNE91" s="75"/>
      <c r="PNF91" s="75"/>
      <c r="PNG91" s="75"/>
      <c r="PNH91" s="75"/>
      <c r="PNI91" s="75"/>
      <c r="PNJ91" s="75"/>
      <c r="PNK91" s="75"/>
      <c r="PNL91" s="75"/>
      <c r="PNM91" s="75"/>
      <c r="PNN91" s="75"/>
      <c r="PNO91" s="75"/>
      <c r="PNP91" s="75"/>
      <c r="PNQ91" s="75"/>
      <c r="PNR91" s="75"/>
      <c r="PNS91" s="75"/>
      <c r="PNT91" s="75"/>
      <c r="PNU91" s="75"/>
      <c r="PNV91" s="75"/>
      <c r="PNW91" s="75"/>
      <c r="PNX91" s="75"/>
      <c r="PNY91" s="75"/>
      <c r="PNZ91" s="75"/>
      <c r="POA91" s="75"/>
      <c r="POB91" s="75"/>
      <c r="POC91" s="75"/>
      <c r="POD91" s="75"/>
      <c r="POE91" s="75"/>
      <c r="POF91" s="75"/>
      <c r="POG91" s="75"/>
      <c r="POH91" s="75"/>
      <c r="POI91" s="75"/>
      <c r="POJ91" s="75"/>
      <c r="POK91" s="75"/>
      <c r="POL91" s="75"/>
      <c r="POM91" s="75"/>
      <c r="PON91" s="75"/>
      <c r="POO91" s="75"/>
      <c r="POP91" s="75"/>
      <c r="POQ91" s="75"/>
      <c r="POR91" s="75"/>
      <c r="POS91" s="75"/>
      <c r="POT91" s="75"/>
      <c r="POU91" s="75"/>
      <c r="POV91" s="75"/>
      <c r="POW91" s="75"/>
      <c r="POX91" s="75"/>
      <c r="POY91" s="75"/>
      <c r="POZ91" s="75"/>
      <c r="PPA91" s="75"/>
      <c r="PPB91" s="75"/>
      <c r="PPC91" s="75"/>
      <c r="PPD91" s="75"/>
      <c r="PPE91" s="75"/>
      <c r="PPF91" s="75"/>
      <c r="PPG91" s="75"/>
      <c r="PPH91" s="75"/>
      <c r="PPI91" s="75"/>
      <c r="PPJ91" s="75"/>
      <c r="PPK91" s="75"/>
      <c r="PPL91" s="75"/>
      <c r="PPM91" s="75"/>
      <c r="PPN91" s="75"/>
      <c r="PPO91" s="75"/>
      <c r="PPP91" s="75"/>
      <c r="PPQ91" s="75"/>
      <c r="PPR91" s="75"/>
      <c r="PPS91" s="75"/>
      <c r="PPT91" s="75"/>
      <c r="PPU91" s="75"/>
      <c r="PPV91" s="75"/>
      <c r="PPW91" s="75"/>
      <c r="PPX91" s="75"/>
      <c r="PPY91" s="75"/>
      <c r="PPZ91" s="75"/>
      <c r="PQA91" s="75"/>
      <c r="PQB91" s="75"/>
      <c r="PQC91" s="75"/>
      <c r="PQD91" s="75"/>
      <c r="PQE91" s="75"/>
      <c r="PQF91" s="75"/>
      <c r="PQG91" s="75"/>
      <c r="PQH91" s="75"/>
      <c r="PQI91" s="75"/>
      <c r="PQJ91" s="75"/>
      <c r="PQK91" s="75"/>
      <c r="PQL91" s="75"/>
      <c r="PQM91" s="75"/>
      <c r="PQN91" s="75"/>
      <c r="PQO91" s="75"/>
      <c r="PQP91" s="75"/>
      <c r="PQQ91" s="75"/>
      <c r="PQR91" s="75"/>
      <c r="PQS91" s="75"/>
      <c r="PQT91" s="75"/>
      <c r="PQU91" s="75"/>
      <c r="PQV91" s="75"/>
      <c r="PQW91" s="75"/>
      <c r="PQX91" s="75"/>
      <c r="PQY91" s="75"/>
      <c r="PQZ91" s="75"/>
      <c r="PRA91" s="75"/>
      <c r="PRB91" s="75"/>
      <c r="PRC91" s="75"/>
      <c r="PRD91" s="75"/>
      <c r="PRE91" s="75"/>
      <c r="PRF91" s="75"/>
      <c r="PRG91" s="75"/>
      <c r="PRH91" s="75"/>
      <c r="PRI91" s="75"/>
      <c r="PRJ91" s="75"/>
      <c r="PRK91" s="75"/>
      <c r="PRL91" s="75"/>
      <c r="PRM91" s="75"/>
      <c r="PRN91" s="75"/>
      <c r="PRO91" s="75"/>
      <c r="PRP91" s="75"/>
      <c r="PRQ91" s="75"/>
      <c r="PRR91" s="75"/>
      <c r="PRS91" s="75"/>
      <c r="PRT91" s="75"/>
      <c r="PRU91" s="75"/>
      <c r="PRV91" s="75"/>
      <c r="PRW91" s="75"/>
      <c r="PRX91" s="75"/>
      <c r="PRY91" s="75"/>
      <c r="PRZ91" s="75"/>
      <c r="PSA91" s="75"/>
      <c r="PSB91" s="75"/>
      <c r="PSC91" s="75"/>
      <c r="PSD91" s="75"/>
      <c r="PSE91" s="75"/>
      <c r="PSF91" s="75"/>
      <c r="PSG91" s="75"/>
      <c r="PSH91" s="75"/>
      <c r="PSI91" s="75"/>
      <c r="PSJ91" s="75"/>
      <c r="PSK91" s="75"/>
      <c r="PSL91" s="75"/>
      <c r="PSM91" s="75"/>
      <c r="PSN91" s="75"/>
      <c r="PSO91" s="75"/>
      <c r="PSP91" s="75"/>
      <c r="PSQ91" s="75"/>
      <c r="PSR91" s="75"/>
      <c r="PSS91" s="75"/>
      <c r="PST91" s="75"/>
      <c r="PSU91" s="75"/>
      <c r="PSV91" s="75"/>
      <c r="PSW91" s="75"/>
      <c r="PSX91" s="75"/>
      <c r="PSY91" s="75"/>
      <c r="PSZ91" s="75"/>
      <c r="PTA91" s="75"/>
      <c r="PTB91" s="75"/>
      <c r="PTC91" s="75"/>
      <c r="PTD91" s="75"/>
      <c r="PTE91" s="75"/>
      <c r="PTF91" s="75"/>
      <c r="PTG91" s="75"/>
      <c r="PTH91" s="75"/>
      <c r="PTI91" s="75"/>
      <c r="PTJ91" s="75"/>
      <c r="PTK91" s="75"/>
      <c r="PTL91" s="75"/>
      <c r="PTM91" s="75"/>
      <c r="PTN91" s="75"/>
      <c r="PTO91" s="75"/>
      <c r="PTP91" s="75"/>
      <c r="PTQ91" s="75"/>
      <c r="PTR91" s="75"/>
      <c r="PTS91" s="75"/>
      <c r="PTT91" s="75"/>
      <c r="PTU91" s="75"/>
      <c r="PTV91" s="75"/>
      <c r="PTW91" s="75"/>
      <c r="PTX91" s="75"/>
      <c r="PTY91" s="75"/>
      <c r="PTZ91" s="75"/>
      <c r="PUA91" s="75"/>
      <c r="PUB91" s="75"/>
      <c r="PUC91" s="75"/>
      <c r="PUD91" s="75"/>
      <c r="PUE91" s="75"/>
      <c r="PUF91" s="75"/>
      <c r="PUG91" s="75"/>
      <c r="PUH91" s="75"/>
      <c r="PUI91" s="75"/>
      <c r="PUJ91" s="75"/>
      <c r="PUK91" s="75"/>
      <c r="PUL91" s="75"/>
      <c r="PUM91" s="75"/>
      <c r="PUN91" s="75"/>
      <c r="PUO91" s="75"/>
      <c r="PUP91" s="75"/>
      <c r="PUQ91" s="75"/>
      <c r="PUR91" s="75"/>
      <c r="PUS91" s="75"/>
      <c r="PUT91" s="75"/>
      <c r="PUU91" s="75"/>
      <c r="PUV91" s="75"/>
      <c r="PUW91" s="75"/>
      <c r="PUX91" s="75"/>
      <c r="PUY91" s="75"/>
      <c r="PUZ91" s="75"/>
      <c r="PVA91" s="75"/>
      <c r="PVB91" s="75"/>
      <c r="PVC91" s="75"/>
      <c r="PVD91" s="75"/>
      <c r="PVE91" s="75"/>
      <c r="PVF91" s="75"/>
      <c r="PVG91" s="75"/>
      <c r="PVH91" s="75"/>
      <c r="PVI91" s="75"/>
      <c r="PVJ91" s="75"/>
      <c r="PVK91" s="75"/>
      <c r="PVL91" s="75"/>
      <c r="PVM91" s="75"/>
      <c r="PVN91" s="75"/>
      <c r="PVO91" s="75"/>
      <c r="PVP91" s="75"/>
      <c r="PVQ91" s="75"/>
      <c r="PVR91" s="75"/>
      <c r="PVS91" s="75"/>
      <c r="PVT91" s="75"/>
      <c r="PVU91" s="75"/>
      <c r="PVV91" s="75"/>
      <c r="PVW91" s="75"/>
      <c r="PVX91" s="75"/>
      <c r="PVY91" s="75"/>
      <c r="PVZ91" s="75"/>
      <c r="PWA91" s="75"/>
      <c r="PWB91" s="75"/>
      <c r="PWC91" s="75"/>
      <c r="PWD91" s="75"/>
      <c r="PWE91" s="75"/>
      <c r="PWF91" s="75"/>
      <c r="PWG91" s="75"/>
      <c r="PWH91" s="75"/>
      <c r="PWI91" s="75"/>
      <c r="PWJ91" s="75"/>
      <c r="PWK91" s="75"/>
      <c r="PWL91" s="75"/>
      <c r="PWM91" s="75"/>
      <c r="PWN91" s="75"/>
      <c r="PWO91" s="75"/>
      <c r="PWP91" s="75"/>
      <c r="PWQ91" s="75"/>
      <c r="PWR91" s="75"/>
      <c r="PWS91" s="75"/>
      <c r="PWT91" s="75"/>
      <c r="PWU91" s="75"/>
      <c r="PWV91" s="75"/>
      <c r="PWW91" s="75"/>
      <c r="PWX91" s="75"/>
      <c r="PWY91" s="75"/>
      <c r="PWZ91" s="75"/>
      <c r="PXA91" s="75"/>
      <c r="PXB91" s="75"/>
      <c r="PXC91" s="75"/>
      <c r="PXD91" s="75"/>
      <c r="PXE91" s="75"/>
      <c r="PXF91" s="75"/>
      <c r="PXG91" s="75"/>
      <c r="PXH91" s="75"/>
      <c r="PXI91" s="75"/>
      <c r="PXJ91" s="75"/>
      <c r="PXK91" s="75"/>
      <c r="PXL91" s="75"/>
      <c r="PXM91" s="75"/>
      <c r="PXN91" s="75"/>
      <c r="PXO91" s="75"/>
      <c r="PXP91" s="75"/>
      <c r="PXQ91" s="75"/>
      <c r="PXR91" s="75"/>
      <c r="PXS91" s="75"/>
      <c r="PXT91" s="75"/>
      <c r="PXU91" s="75"/>
      <c r="PXV91" s="75"/>
      <c r="PXW91" s="75"/>
      <c r="PXX91" s="75"/>
      <c r="PXY91" s="75"/>
      <c r="PXZ91" s="75"/>
      <c r="PYA91" s="75"/>
      <c r="PYB91" s="75"/>
      <c r="PYC91" s="75"/>
      <c r="PYD91" s="75"/>
      <c r="PYE91" s="75"/>
      <c r="PYF91" s="75"/>
      <c r="PYG91" s="75"/>
      <c r="PYH91" s="75"/>
      <c r="PYI91" s="75"/>
      <c r="PYJ91" s="75"/>
      <c r="PYK91" s="75"/>
      <c r="PYL91" s="75"/>
      <c r="PYM91" s="75"/>
      <c r="PYN91" s="75"/>
      <c r="PYO91" s="75"/>
      <c r="PYP91" s="75"/>
      <c r="PYQ91" s="75"/>
      <c r="PYR91" s="75"/>
      <c r="PYS91" s="75"/>
      <c r="PYT91" s="75"/>
      <c r="PYU91" s="75"/>
      <c r="PYV91" s="75"/>
      <c r="PYW91" s="75"/>
      <c r="PYX91" s="75"/>
      <c r="PYY91" s="75"/>
      <c r="PYZ91" s="75"/>
      <c r="PZA91" s="75"/>
      <c r="PZB91" s="75"/>
      <c r="PZC91" s="75"/>
      <c r="PZD91" s="75"/>
      <c r="PZE91" s="75"/>
      <c r="PZF91" s="75"/>
      <c r="PZG91" s="75"/>
      <c r="PZH91" s="75"/>
      <c r="PZI91" s="75"/>
      <c r="PZJ91" s="75"/>
      <c r="PZK91" s="75"/>
      <c r="PZL91" s="75"/>
      <c r="PZM91" s="75"/>
      <c r="PZN91" s="75"/>
      <c r="PZO91" s="75"/>
      <c r="PZP91" s="75"/>
      <c r="PZQ91" s="75"/>
      <c r="PZR91" s="75"/>
      <c r="PZS91" s="75"/>
      <c r="PZT91" s="75"/>
      <c r="PZU91" s="75"/>
      <c r="PZV91" s="75"/>
      <c r="PZW91" s="75"/>
      <c r="PZX91" s="75"/>
      <c r="PZY91" s="75"/>
      <c r="PZZ91" s="75"/>
      <c r="QAA91" s="75"/>
      <c r="QAB91" s="75"/>
      <c r="QAC91" s="75"/>
      <c r="QAD91" s="75"/>
      <c r="QAE91" s="75"/>
      <c r="QAF91" s="75"/>
      <c r="QAG91" s="75"/>
      <c r="QAH91" s="75"/>
      <c r="QAI91" s="75"/>
      <c r="QAJ91" s="75"/>
      <c r="QAK91" s="75"/>
      <c r="QAL91" s="75"/>
      <c r="QAM91" s="75"/>
      <c r="QAN91" s="75"/>
      <c r="QAO91" s="75"/>
      <c r="QAP91" s="75"/>
      <c r="QAQ91" s="75"/>
      <c r="QAR91" s="75"/>
      <c r="QAS91" s="75"/>
      <c r="QAT91" s="75"/>
      <c r="QAU91" s="75"/>
      <c r="QAV91" s="75"/>
      <c r="QAW91" s="75"/>
      <c r="QAX91" s="75"/>
      <c r="QAY91" s="75"/>
      <c r="QAZ91" s="75"/>
      <c r="QBA91" s="75"/>
      <c r="QBB91" s="75"/>
      <c r="QBC91" s="75"/>
      <c r="QBD91" s="75"/>
      <c r="QBE91" s="75"/>
      <c r="QBF91" s="75"/>
      <c r="QBG91" s="75"/>
      <c r="QBH91" s="75"/>
      <c r="QBI91" s="75"/>
      <c r="QBJ91" s="75"/>
      <c r="QBK91" s="75"/>
      <c r="QBL91" s="75"/>
      <c r="QBM91" s="75"/>
      <c r="QBN91" s="75"/>
      <c r="QBO91" s="75"/>
      <c r="QBP91" s="75"/>
      <c r="QBQ91" s="75"/>
      <c r="QBR91" s="75"/>
      <c r="QBS91" s="75"/>
      <c r="QBT91" s="75"/>
      <c r="QBU91" s="75"/>
      <c r="QBV91" s="75"/>
      <c r="QBW91" s="75"/>
      <c r="QBX91" s="75"/>
      <c r="QBY91" s="75"/>
      <c r="QBZ91" s="75"/>
      <c r="QCA91" s="75"/>
      <c r="QCB91" s="75"/>
      <c r="QCC91" s="75"/>
      <c r="QCD91" s="75"/>
      <c r="QCE91" s="75"/>
      <c r="QCF91" s="75"/>
      <c r="QCG91" s="75"/>
      <c r="QCH91" s="75"/>
      <c r="QCI91" s="75"/>
      <c r="QCJ91" s="75"/>
      <c r="QCK91" s="75"/>
      <c r="QCL91" s="75"/>
      <c r="QCM91" s="75"/>
      <c r="QCN91" s="75"/>
      <c r="QCO91" s="75"/>
      <c r="QCP91" s="75"/>
      <c r="QCQ91" s="75"/>
      <c r="QCR91" s="75"/>
      <c r="QCS91" s="75"/>
      <c r="QCT91" s="75"/>
      <c r="QCU91" s="75"/>
      <c r="QCV91" s="75"/>
      <c r="QCW91" s="75"/>
      <c r="QCX91" s="75"/>
      <c r="QCY91" s="75"/>
      <c r="QCZ91" s="75"/>
      <c r="QDA91" s="75"/>
      <c r="QDB91" s="75"/>
      <c r="QDC91" s="75"/>
      <c r="QDD91" s="75"/>
      <c r="QDE91" s="75"/>
      <c r="QDF91" s="75"/>
      <c r="QDG91" s="75"/>
      <c r="QDH91" s="75"/>
      <c r="QDI91" s="75"/>
      <c r="QDJ91" s="75"/>
      <c r="QDK91" s="75"/>
      <c r="QDL91" s="75"/>
      <c r="QDM91" s="75"/>
      <c r="QDN91" s="75"/>
      <c r="QDO91" s="75"/>
      <c r="QDP91" s="75"/>
      <c r="QDQ91" s="75"/>
      <c r="QDR91" s="75"/>
      <c r="QDS91" s="75"/>
      <c r="QDT91" s="75"/>
      <c r="QDU91" s="75"/>
      <c r="QDV91" s="75"/>
      <c r="QDW91" s="75"/>
      <c r="QDX91" s="75"/>
      <c r="QDY91" s="75"/>
      <c r="QDZ91" s="75"/>
      <c r="QEA91" s="75"/>
      <c r="QEB91" s="75"/>
      <c r="QEC91" s="75"/>
      <c r="QED91" s="75"/>
      <c r="QEE91" s="75"/>
      <c r="QEF91" s="75"/>
      <c r="QEG91" s="75"/>
      <c r="QEH91" s="75"/>
      <c r="QEI91" s="75"/>
      <c r="QEJ91" s="75"/>
      <c r="QEK91" s="75"/>
      <c r="QEL91" s="75"/>
      <c r="QEM91" s="75"/>
      <c r="QEN91" s="75"/>
      <c r="QEO91" s="75"/>
      <c r="QEP91" s="75"/>
      <c r="QEQ91" s="75"/>
      <c r="QER91" s="75"/>
      <c r="QES91" s="75"/>
      <c r="QET91" s="75"/>
      <c r="QEU91" s="75"/>
      <c r="QEV91" s="75"/>
      <c r="QEW91" s="75"/>
      <c r="QEX91" s="75"/>
      <c r="QEY91" s="75"/>
      <c r="QEZ91" s="75"/>
      <c r="QFA91" s="75"/>
      <c r="QFB91" s="75"/>
      <c r="QFC91" s="75"/>
      <c r="QFD91" s="75"/>
      <c r="QFE91" s="75"/>
      <c r="QFF91" s="75"/>
      <c r="QFG91" s="75"/>
      <c r="QFH91" s="75"/>
      <c r="QFI91" s="75"/>
      <c r="QFJ91" s="75"/>
      <c r="QFK91" s="75"/>
      <c r="QFL91" s="75"/>
      <c r="QFM91" s="75"/>
      <c r="QFN91" s="75"/>
      <c r="QFO91" s="75"/>
      <c r="QFP91" s="75"/>
      <c r="QFQ91" s="75"/>
      <c r="QFR91" s="75"/>
      <c r="QFS91" s="75"/>
      <c r="QFT91" s="75"/>
      <c r="QFU91" s="75"/>
      <c r="QFV91" s="75"/>
      <c r="QFW91" s="75"/>
      <c r="QFX91" s="75"/>
      <c r="QFY91" s="75"/>
      <c r="QFZ91" s="75"/>
      <c r="QGA91" s="75"/>
      <c r="QGB91" s="75"/>
      <c r="QGC91" s="75"/>
      <c r="QGD91" s="75"/>
      <c r="QGE91" s="75"/>
      <c r="QGF91" s="75"/>
      <c r="QGG91" s="75"/>
      <c r="QGH91" s="75"/>
      <c r="QGI91" s="75"/>
      <c r="QGJ91" s="75"/>
      <c r="QGK91" s="75"/>
      <c r="QGL91" s="75"/>
      <c r="QGM91" s="75"/>
      <c r="QGN91" s="75"/>
      <c r="QGO91" s="75"/>
      <c r="QGP91" s="75"/>
      <c r="QGQ91" s="75"/>
      <c r="QGR91" s="75"/>
      <c r="QGS91" s="75"/>
      <c r="QGT91" s="75"/>
      <c r="QGU91" s="75"/>
      <c r="QGV91" s="75"/>
      <c r="QGW91" s="75"/>
      <c r="QGX91" s="75"/>
      <c r="QGY91" s="75"/>
      <c r="QGZ91" s="75"/>
      <c r="QHA91" s="75"/>
      <c r="QHB91" s="75"/>
      <c r="QHC91" s="75"/>
      <c r="QHD91" s="75"/>
      <c r="QHE91" s="75"/>
      <c r="QHF91" s="75"/>
      <c r="QHG91" s="75"/>
      <c r="QHH91" s="75"/>
      <c r="QHI91" s="75"/>
      <c r="QHJ91" s="75"/>
      <c r="QHK91" s="75"/>
      <c r="QHL91" s="75"/>
      <c r="QHM91" s="75"/>
      <c r="QHN91" s="75"/>
      <c r="QHO91" s="75"/>
      <c r="QHP91" s="75"/>
      <c r="QHQ91" s="75"/>
      <c r="QHR91" s="75"/>
      <c r="QHS91" s="75"/>
      <c r="QHT91" s="75"/>
      <c r="QHU91" s="75"/>
      <c r="QHV91" s="75"/>
      <c r="QHW91" s="75"/>
      <c r="QHX91" s="75"/>
      <c r="QHY91" s="75"/>
      <c r="QHZ91" s="75"/>
      <c r="QIA91" s="75"/>
      <c r="QIB91" s="75"/>
      <c r="QIC91" s="75"/>
      <c r="QID91" s="75"/>
      <c r="QIE91" s="75"/>
      <c r="QIF91" s="75"/>
      <c r="QIG91" s="75"/>
      <c r="QIH91" s="75"/>
      <c r="QII91" s="75"/>
      <c r="QIJ91" s="75"/>
      <c r="QIK91" s="75"/>
      <c r="QIL91" s="75"/>
      <c r="QIM91" s="75"/>
      <c r="QIN91" s="75"/>
      <c r="QIO91" s="75"/>
      <c r="QIP91" s="75"/>
      <c r="QIQ91" s="75"/>
      <c r="QIR91" s="75"/>
      <c r="QIS91" s="75"/>
      <c r="QIT91" s="75"/>
      <c r="QIU91" s="75"/>
      <c r="QIV91" s="75"/>
      <c r="QIW91" s="75"/>
      <c r="QIX91" s="75"/>
      <c r="QIY91" s="75"/>
      <c r="QIZ91" s="75"/>
      <c r="QJA91" s="75"/>
      <c r="QJB91" s="75"/>
      <c r="QJC91" s="75"/>
      <c r="QJD91" s="75"/>
      <c r="QJE91" s="75"/>
      <c r="QJF91" s="75"/>
      <c r="QJG91" s="75"/>
      <c r="QJH91" s="75"/>
      <c r="QJI91" s="75"/>
      <c r="QJJ91" s="75"/>
      <c r="QJK91" s="75"/>
      <c r="QJL91" s="75"/>
      <c r="QJM91" s="75"/>
      <c r="QJN91" s="75"/>
      <c r="QJO91" s="75"/>
      <c r="QJP91" s="75"/>
      <c r="QJQ91" s="75"/>
      <c r="QJR91" s="75"/>
      <c r="QJS91" s="75"/>
      <c r="QJT91" s="75"/>
      <c r="QJU91" s="75"/>
      <c r="QJV91" s="75"/>
      <c r="QJW91" s="75"/>
      <c r="QJX91" s="75"/>
      <c r="QJY91" s="75"/>
      <c r="QJZ91" s="75"/>
      <c r="QKA91" s="75"/>
      <c r="QKB91" s="75"/>
      <c r="QKC91" s="75"/>
      <c r="QKD91" s="75"/>
      <c r="QKE91" s="75"/>
      <c r="QKF91" s="75"/>
      <c r="QKG91" s="75"/>
      <c r="QKH91" s="75"/>
      <c r="QKI91" s="75"/>
      <c r="QKJ91" s="75"/>
      <c r="QKK91" s="75"/>
      <c r="QKL91" s="75"/>
      <c r="QKM91" s="75"/>
      <c r="QKN91" s="75"/>
      <c r="QKO91" s="75"/>
      <c r="QKP91" s="75"/>
      <c r="QKQ91" s="75"/>
      <c r="QKR91" s="75"/>
      <c r="QKS91" s="75"/>
      <c r="QKT91" s="75"/>
      <c r="QKU91" s="75"/>
      <c r="QKV91" s="75"/>
      <c r="QKW91" s="75"/>
      <c r="QKX91" s="75"/>
      <c r="QKY91" s="75"/>
      <c r="QKZ91" s="75"/>
      <c r="QLA91" s="75"/>
      <c r="QLB91" s="75"/>
      <c r="QLC91" s="75"/>
      <c r="QLD91" s="75"/>
      <c r="QLE91" s="75"/>
      <c r="QLF91" s="75"/>
      <c r="QLG91" s="75"/>
      <c r="QLH91" s="75"/>
      <c r="QLI91" s="75"/>
      <c r="QLJ91" s="75"/>
      <c r="QLK91" s="75"/>
      <c r="QLL91" s="75"/>
      <c r="QLM91" s="75"/>
      <c r="QLN91" s="75"/>
      <c r="QLO91" s="75"/>
      <c r="QLP91" s="75"/>
      <c r="QLQ91" s="75"/>
      <c r="QLR91" s="75"/>
      <c r="QLS91" s="75"/>
      <c r="QLT91" s="75"/>
      <c r="QLU91" s="75"/>
      <c r="QLV91" s="75"/>
      <c r="QLW91" s="75"/>
      <c r="QLX91" s="75"/>
      <c r="QLY91" s="75"/>
      <c r="QLZ91" s="75"/>
      <c r="QMA91" s="75"/>
      <c r="QMB91" s="75"/>
      <c r="QMC91" s="75"/>
      <c r="QMD91" s="75"/>
      <c r="QME91" s="75"/>
      <c r="QMF91" s="75"/>
      <c r="QMG91" s="75"/>
      <c r="QMH91" s="75"/>
      <c r="QMI91" s="75"/>
      <c r="QMJ91" s="75"/>
      <c r="QMK91" s="75"/>
      <c r="QML91" s="75"/>
      <c r="QMM91" s="75"/>
      <c r="QMN91" s="75"/>
      <c r="QMO91" s="75"/>
      <c r="QMP91" s="75"/>
      <c r="QMQ91" s="75"/>
      <c r="QMR91" s="75"/>
      <c r="QMS91" s="75"/>
      <c r="QMT91" s="75"/>
      <c r="QMU91" s="75"/>
      <c r="QMV91" s="75"/>
      <c r="QMW91" s="75"/>
      <c r="QMX91" s="75"/>
      <c r="QMY91" s="75"/>
      <c r="QMZ91" s="75"/>
      <c r="QNA91" s="75"/>
      <c r="QNB91" s="75"/>
      <c r="QNC91" s="75"/>
      <c r="QND91" s="75"/>
      <c r="QNE91" s="75"/>
      <c r="QNF91" s="75"/>
      <c r="QNG91" s="75"/>
      <c r="QNH91" s="75"/>
      <c r="QNI91" s="75"/>
      <c r="QNJ91" s="75"/>
      <c r="QNK91" s="75"/>
      <c r="QNL91" s="75"/>
      <c r="QNM91" s="75"/>
      <c r="QNN91" s="75"/>
      <c r="QNO91" s="75"/>
      <c r="QNP91" s="75"/>
      <c r="QNQ91" s="75"/>
      <c r="QNR91" s="75"/>
      <c r="QNS91" s="75"/>
      <c r="QNT91" s="75"/>
      <c r="QNU91" s="75"/>
      <c r="QNV91" s="75"/>
      <c r="QNW91" s="75"/>
      <c r="QNX91" s="75"/>
      <c r="QNY91" s="75"/>
      <c r="QNZ91" s="75"/>
      <c r="QOA91" s="75"/>
      <c r="QOB91" s="75"/>
      <c r="QOC91" s="75"/>
      <c r="QOD91" s="75"/>
      <c r="QOE91" s="75"/>
      <c r="QOF91" s="75"/>
      <c r="QOG91" s="75"/>
      <c r="QOH91" s="75"/>
      <c r="QOI91" s="75"/>
      <c r="QOJ91" s="75"/>
      <c r="QOK91" s="75"/>
      <c r="QOL91" s="75"/>
      <c r="QOM91" s="75"/>
      <c r="QON91" s="75"/>
      <c r="QOO91" s="75"/>
      <c r="QOP91" s="75"/>
      <c r="QOQ91" s="75"/>
      <c r="QOR91" s="75"/>
      <c r="QOS91" s="75"/>
      <c r="QOT91" s="75"/>
      <c r="QOU91" s="75"/>
      <c r="QOV91" s="75"/>
      <c r="QOW91" s="75"/>
      <c r="QOX91" s="75"/>
      <c r="QOY91" s="75"/>
      <c r="QOZ91" s="75"/>
      <c r="QPA91" s="75"/>
      <c r="QPB91" s="75"/>
      <c r="QPC91" s="75"/>
      <c r="QPD91" s="75"/>
      <c r="QPE91" s="75"/>
      <c r="QPF91" s="75"/>
      <c r="QPG91" s="75"/>
      <c r="QPH91" s="75"/>
      <c r="QPI91" s="75"/>
      <c r="QPJ91" s="75"/>
      <c r="QPK91" s="75"/>
      <c r="QPL91" s="75"/>
      <c r="QPM91" s="75"/>
      <c r="QPN91" s="75"/>
      <c r="QPO91" s="75"/>
      <c r="QPP91" s="75"/>
      <c r="QPQ91" s="75"/>
      <c r="QPR91" s="75"/>
      <c r="QPS91" s="75"/>
      <c r="QPT91" s="75"/>
      <c r="QPU91" s="75"/>
      <c r="QPV91" s="75"/>
      <c r="QPW91" s="75"/>
      <c r="QPX91" s="75"/>
      <c r="QPY91" s="75"/>
      <c r="QPZ91" s="75"/>
      <c r="QQA91" s="75"/>
      <c r="QQB91" s="75"/>
      <c r="QQC91" s="75"/>
      <c r="QQD91" s="75"/>
      <c r="QQE91" s="75"/>
      <c r="QQF91" s="75"/>
      <c r="QQG91" s="75"/>
      <c r="QQH91" s="75"/>
      <c r="QQI91" s="75"/>
      <c r="QQJ91" s="75"/>
      <c r="QQK91" s="75"/>
      <c r="QQL91" s="75"/>
      <c r="QQM91" s="75"/>
      <c r="QQN91" s="75"/>
      <c r="QQO91" s="75"/>
      <c r="QQP91" s="75"/>
      <c r="QQQ91" s="75"/>
      <c r="QQR91" s="75"/>
      <c r="QQS91" s="75"/>
      <c r="QQT91" s="75"/>
      <c r="QQU91" s="75"/>
      <c r="QQV91" s="75"/>
      <c r="QQW91" s="75"/>
      <c r="QQX91" s="75"/>
      <c r="QQY91" s="75"/>
      <c r="QQZ91" s="75"/>
      <c r="QRA91" s="75"/>
      <c r="QRB91" s="75"/>
      <c r="QRC91" s="75"/>
      <c r="QRD91" s="75"/>
      <c r="QRE91" s="75"/>
      <c r="QRF91" s="75"/>
      <c r="QRG91" s="75"/>
      <c r="QRH91" s="75"/>
      <c r="QRI91" s="75"/>
      <c r="QRJ91" s="75"/>
      <c r="QRK91" s="75"/>
      <c r="QRL91" s="75"/>
      <c r="QRM91" s="75"/>
      <c r="QRN91" s="75"/>
      <c r="QRO91" s="75"/>
      <c r="QRP91" s="75"/>
      <c r="QRQ91" s="75"/>
      <c r="QRR91" s="75"/>
      <c r="QRS91" s="75"/>
      <c r="QRT91" s="75"/>
      <c r="QRU91" s="75"/>
      <c r="QRV91" s="75"/>
      <c r="QRW91" s="75"/>
      <c r="QRX91" s="75"/>
      <c r="QRY91" s="75"/>
      <c r="QRZ91" s="75"/>
      <c r="QSA91" s="75"/>
      <c r="QSB91" s="75"/>
      <c r="QSC91" s="75"/>
      <c r="QSD91" s="75"/>
      <c r="QSE91" s="75"/>
      <c r="QSF91" s="75"/>
      <c r="QSG91" s="75"/>
      <c r="QSH91" s="75"/>
      <c r="QSI91" s="75"/>
      <c r="QSJ91" s="75"/>
      <c r="QSK91" s="75"/>
      <c r="QSL91" s="75"/>
      <c r="QSM91" s="75"/>
      <c r="QSN91" s="75"/>
      <c r="QSO91" s="75"/>
      <c r="QSP91" s="75"/>
      <c r="QSQ91" s="75"/>
      <c r="QSR91" s="75"/>
      <c r="QSS91" s="75"/>
      <c r="QST91" s="75"/>
      <c r="QSU91" s="75"/>
      <c r="QSV91" s="75"/>
      <c r="QSW91" s="75"/>
      <c r="QSX91" s="75"/>
      <c r="QSY91" s="75"/>
      <c r="QSZ91" s="75"/>
      <c r="QTA91" s="75"/>
      <c r="QTB91" s="75"/>
      <c r="QTC91" s="75"/>
      <c r="QTD91" s="75"/>
      <c r="QTE91" s="75"/>
      <c r="QTF91" s="75"/>
      <c r="QTG91" s="75"/>
      <c r="QTH91" s="75"/>
      <c r="QTI91" s="75"/>
      <c r="QTJ91" s="75"/>
      <c r="QTK91" s="75"/>
      <c r="QTL91" s="75"/>
      <c r="QTM91" s="75"/>
      <c r="QTN91" s="75"/>
      <c r="QTO91" s="75"/>
      <c r="QTP91" s="75"/>
      <c r="QTQ91" s="75"/>
      <c r="QTR91" s="75"/>
      <c r="QTS91" s="75"/>
      <c r="QTT91" s="75"/>
      <c r="QTU91" s="75"/>
      <c r="QTV91" s="75"/>
      <c r="QTW91" s="75"/>
      <c r="QTX91" s="75"/>
      <c r="QTY91" s="75"/>
      <c r="QTZ91" s="75"/>
      <c r="QUA91" s="75"/>
      <c r="QUB91" s="75"/>
      <c r="QUC91" s="75"/>
      <c r="QUD91" s="75"/>
      <c r="QUE91" s="75"/>
      <c r="QUF91" s="75"/>
      <c r="QUG91" s="75"/>
      <c r="QUH91" s="75"/>
      <c r="QUI91" s="75"/>
      <c r="QUJ91" s="75"/>
      <c r="QUK91" s="75"/>
      <c r="QUL91" s="75"/>
      <c r="QUM91" s="75"/>
      <c r="QUN91" s="75"/>
      <c r="QUO91" s="75"/>
      <c r="QUP91" s="75"/>
      <c r="QUQ91" s="75"/>
      <c r="QUR91" s="75"/>
      <c r="QUS91" s="75"/>
      <c r="QUT91" s="75"/>
      <c r="QUU91" s="75"/>
      <c r="QUV91" s="75"/>
      <c r="QUW91" s="75"/>
      <c r="QUX91" s="75"/>
      <c r="QUY91" s="75"/>
      <c r="QUZ91" s="75"/>
      <c r="QVA91" s="75"/>
      <c r="QVB91" s="75"/>
      <c r="QVC91" s="75"/>
      <c r="QVD91" s="75"/>
      <c r="QVE91" s="75"/>
      <c r="QVF91" s="75"/>
      <c r="QVG91" s="75"/>
      <c r="QVH91" s="75"/>
      <c r="QVI91" s="75"/>
      <c r="QVJ91" s="75"/>
      <c r="QVK91" s="75"/>
      <c r="QVL91" s="75"/>
      <c r="QVM91" s="75"/>
      <c r="QVN91" s="75"/>
      <c r="QVO91" s="75"/>
      <c r="QVP91" s="75"/>
      <c r="QVQ91" s="75"/>
      <c r="QVR91" s="75"/>
      <c r="QVS91" s="75"/>
      <c r="QVT91" s="75"/>
      <c r="QVU91" s="75"/>
      <c r="QVV91" s="75"/>
      <c r="QVW91" s="75"/>
      <c r="QVX91" s="75"/>
      <c r="QVY91" s="75"/>
      <c r="QVZ91" s="75"/>
      <c r="QWA91" s="75"/>
      <c r="QWB91" s="75"/>
      <c r="QWC91" s="75"/>
      <c r="QWD91" s="75"/>
      <c r="QWE91" s="75"/>
      <c r="QWF91" s="75"/>
      <c r="QWG91" s="75"/>
      <c r="QWH91" s="75"/>
      <c r="QWI91" s="75"/>
      <c r="QWJ91" s="75"/>
      <c r="QWK91" s="75"/>
      <c r="QWL91" s="75"/>
      <c r="QWM91" s="75"/>
      <c r="QWN91" s="75"/>
      <c r="QWO91" s="75"/>
      <c r="QWP91" s="75"/>
      <c r="QWQ91" s="75"/>
      <c r="QWR91" s="75"/>
      <c r="QWS91" s="75"/>
      <c r="QWT91" s="75"/>
      <c r="QWU91" s="75"/>
      <c r="QWV91" s="75"/>
      <c r="QWW91" s="75"/>
      <c r="QWX91" s="75"/>
      <c r="QWY91" s="75"/>
      <c r="QWZ91" s="75"/>
      <c r="QXA91" s="75"/>
      <c r="QXB91" s="75"/>
      <c r="QXC91" s="75"/>
      <c r="QXD91" s="75"/>
      <c r="QXE91" s="75"/>
      <c r="QXF91" s="75"/>
      <c r="QXG91" s="75"/>
      <c r="QXH91" s="75"/>
      <c r="QXI91" s="75"/>
      <c r="QXJ91" s="75"/>
      <c r="QXK91" s="75"/>
      <c r="QXL91" s="75"/>
      <c r="QXM91" s="75"/>
      <c r="QXN91" s="75"/>
      <c r="QXO91" s="75"/>
      <c r="QXP91" s="75"/>
      <c r="QXQ91" s="75"/>
      <c r="QXR91" s="75"/>
      <c r="QXS91" s="75"/>
      <c r="QXT91" s="75"/>
      <c r="QXU91" s="75"/>
      <c r="QXV91" s="75"/>
      <c r="QXW91" s="75"/>
      <c r="QXX91" s="75"/>
      <c r="QXY91" s="75"/>
      <c r="QXZ91" s="75"/>
      <c r="QYA91" s="75"/>
      <c r="QYB91" s="75"/>
      <c r="QYC91" s="75"/>
      <c r="QYD91" s="75"/>
      <c r="QYE91" s="75"/>
      <c r="QYF91" s="75"/>
      <c r="QYG91" s="75"/>
      <c r="QYH91" s="75"/>
      <c r="QYI91" s="75"/>
      <c r="QYJ91" s="75"/>
      <c r="QYK91" s="75"/>
      <c r="QYL91" s="75"/>
      <c r="QYM91" s="75"/>
      <c r="QYN91" s="75"/>
      <c r="QYO91" s="75"/>
      <c r="QYP91" s="75"/>
      <c r="QYQ91" s="75"/>
      <c r="QYR91" s="75"/>
      <c r="QYS91" s="75"/>
      <c r="QYT91" s="75"/>
      <c r="QYU91" s="75"/>
      <c r="QYV91" s="75"/>
      <c r="QYW91" s="75"/>
      <c r="QYX91" s="75"/>
      <c r="QYY91" s="75"/>
      <c r="QYZ91" s="75"/>
      <c r="QZA91" s="75"/>
      <c r="QZB91" s="75"/>
      <c r="QZC91" s="75"/>
      <c r="QZD91" s="75"/>
      <c r="QZE91" s="75"/>
      <c r="QZF91" s="75"/>
      <c r="QZG91" s="75"/>
      <c r="QZH91" s="75"/>
      <c r="QZI91" s="75"/>
      <c r="QZJ91" s="75"/>
      <c r="QZK91" s="75"/>
      <c r="QZL91" s="75"/>
      <c r="QZM91" s="75"/>
      <c r="QZN91" s="75"/>
      <c r="QZO91" s="75"/>
      <c r="QZP91" s="75"/>
      <c r="QZQ91" s="75"/>
      <c r="QZR91" s="75"/>
      <c r="QZS91" s="75"/>
      <c r="QZT91" s="75"/>
      <c r="QZU91" s="75"/>
      <c r="QZV91" s="75"/>
      <c r="QZW91" s="75"/>
      <c r="QZX91" s="75"/>
      <c r="QZY91" s="75"/>
      <c r="QZZ91" s="75"/>
      <c r="RAA91" s="75"/>
      <c r="RAB91" s="75"/>
      <c r="RAC91" s="75"/>
      <c r="RAD91" s="75"/>
      <c r="RAE91" s="75"/>
      <c r="RAF91" s="75"/>
      <c r="RAG91" s="75"/>
      <c r="RAH91" s="75"/>
      <c r="RAI91" s="75"/>
      <c r="RAJ91" s="75"/>
      <c r="RAK91" s="75"/>
      <c r="RAL91" s="75"/>
      <c r="RAM91" s="75"/>
      <c r="RAN91" s="75"/>
      <c r="RAO91" s="75"/>
      <c r="RAP91" s="75"/>
      <c r="RAQ91" s="75"/>
      <c r="RAR91" s="75"/>
      <c r="RAS91" s="75"/>
      <c r="RAT91" s="75"/>
      <c r="RAU91" s="75"/>
      <c r="RAV91" s="75"/>
      <c r="RAW91" s="75"/>
      <c r="RAX91" s="75"/>
      <c r="RAY91" s="75"/>
      <c r="RAZ91" s="75"/>
      <c r="RBA91" s="75"/>
      <c r="RBB91" s="75"/>
      <c r="RBC91" s="75"/>
      <c r="RBD91" s="75"/>
      <c r="RBE91" s="75"/>
      <c r="RBF91" s="75"/>
      <c r="RBG91" s="75"/>
      <c r="RBH91" s="75"/>
      <c r="RBI91" s="75"/>
      <c r="RBJ91" s="75"/>
      <c r="RBK91" s="75"/>
      <c r="RBL91" s="75"/>
      <c r="RBM91" s="75"/>
      <c r="RBN91" s="75"/>
      <c r="RBO91" s="75"/>
      <c r="RBP91" s="75"/>
      <c r="RBQ91" s="75"/>
      <c r="RBR91" s="75"/>
      <c r="RBS91" s="75"/>
      <c r="RBT91" s="75"/>
      <c r="RBU91" s="75"/>
      <c r="RBV91" s="75"/>
      <c r="RBW91" s="75"/>
      <c r="RBX91" s="75"/>
      <c r="RBY91" s="75"/>
      <c r="RBZ91" s="75"/>
      <c r="RCA91" s="75"/>
      <c r="RCB91" s="75"/>
      <c r="RCC91" s="75"/>
      <c r="RCD91" s="75"/>
      <c r="RCE91" s="75"/>
      <c r="RCF91" s="75"/>
      <c r="RCG91" s="75"/>
      <c r="RCH91" s="75"/>
      <c r="RCI91" s="75"/>
      <c r="RCJ91" s="75"/>
      <c r="RCK91" s="75"/>
      <c r="RCL91" s="75"/>
      <c r="RCM91" s="75"/>
      <c r="RCN91" s="75"/>
      <c r="RCO91" s="75"/>
      <c r="RCP91" s="75"/>
      <c r="RCQ91" s="75"/>
      <c r="RCR91" s="75"/>
      <c r="RCS91" s="75"/>
      <c r="RCT91" s="75"/>
      <c r="RCU91" s="75"/>
      <c r="RCV91" s="75"/>
      <c r="RCW91" s="75"/>
      <c r="RCX91" s="75"/>
      <c r="RCY91" s="75"/>
      <c r="RCZ91" s="75"/>
      <c r="RDA91" s="75"/>
      <c r="RDB91" s="75"/>
      <c r="RDC91" s="75"/>
      <c r="RDD91" s="75"/>
      <c r="RDE91" s="75"/>
      <c r="RDF91" s="75"/>
      <c r="RDG91" s="75"/>
      <c r="RDH91" s="75"/>
      <c r="RDI91" s="75"/>
      <c r="RDJ91" s="75"/>
      <c r="RDK91" s="75"/>
      <c r="RDL91" s="75"/>
      <c r="RDM91" s="75"/>
      <c r="RDN91" s="75"/>
      <c r="RDO91" s="75"/>
      <c r="RDP91" s="75"/>
      <c r="RDQ91" s="75"/>
      <c r="RDR91" s="75"/>
      <c r="RDS91" s="75"/>
      <c r="RDT91" s="75"/>
      <c r="RDU91" s="75"/>
      <c r="RDV91" s="75"/>
      <c r="RDW91" s="75"/>
      <c r="RDX91" s="75"/>
      <c r="RDY91" s="75"/>
      <c r="RDZ91" s="75"/>
      <c r="REA91" s="75"/>
      <c r="REB91" s="75"/>
      <c r="REC91" s="75"/>
      <c r="RED91" s="75"/>
      <c r="REE91" s="75"/>
      <c r="REF91" s="75"/>
      <c r="REG91" s="75"/>
      <c r="REH91" s="75"/>
      <c r="REI91" s="75"/>
      <c r="REJ91" s="75"/>
      <c r="REK91" s="75"/>
      <c r="REL91" s="75"/>
      <c r="REM91" s="75"/>
      <c r="REN91" s="75"/>
      <c r="REO91" s="75"/>
      <c r="REP91" s="75"/>
      <c r="REQ91" s="75"/>
      <c r="RER91" s="75"/>
      <c r="RES91" s="75"/>
      <c r="RET91" s="75"/>
      <c r="REU91" s="75"/>
      <c r="REV91" s="75"/>
      <c r="REW91" s="75"/>
      <c r="REX91" s="75"/>
      <c r="REY91" s="75"/>
      <c r="REZ91" s="75"/>
      <c r="RFA91" s="75"/>
      <c r="RFB91" s="75"/>
      <c r="RFC91" s="75"/>
      <c r="RFD91" s="75"/>
      <c r="RFE91" s="75"/>
      <c r="RFF91" s="75"/>
      <c r="RFG91" s="75"/>
      <c r="RFH91" s="75"/>
      <c r="RFI91" s="75"/>
      <c r="RFJ91" s="75"/>
      <c r="RFK91" s="75"/>
      <c r="RFL91" s="75"/>
      <c r="RFM91" s="75"/>
      <c r="RFN91" s="75"/>
      <c r="RFO91" s="75"/>
      <c r="RFP91" s="75"/>
      <c r="RFQ91" s="75"/>
      <c r="RFR91" s="75"/>
      <c r="RFS91" s="75"/>
      <c r="RFT91" s="75"/>
      <c r="RFU91" s="75"/>
      <c r="RFV91" s="75"/>
      <c r="RFW91" s="75"/>
      <c r="RFX91" s="75"/>
      <c r="RFY91" s="75"/>
      <c r="RFZ91" s="75"/>
      <c r="RGA91" s="75"/>
      <c r="RGB91" s="75"/>
      <c r="RGC91" s="75"/>
      <c r="RGD91" s="75"/>
      <c r="RGE91" s="75"/>
      <c r="RGF91" s="75"/>
      <c r="RGG91" s="75"/>
      <c r="RGH91" s="75"/>
      <c r="RGI91" s="75"/>
      <c r="RGJ91" s="75"/>
      <c r="RGK91" s="75"/>
      <c r="RGL91" s="75"/>
      <c r="RGM91" s="75"/>
      <c r="RGN91" s="75"/>
      <c r="RGO91" s="75"/>
      <c r="RGP91" s="75"/>
      <c r="RGQ91" s="75"/>
      <c r="RGR91" s="75"/>
      <c r="RGS91" s="75"/>
      <c r="RGT91" s="75"/>
      <c r="RGU91" s="75"/>
      <c r="RGV91" s="75"/>
      <c r="RGW91" s="75"/>
      <c r="RGX91" s="75"/>
      <c r="RGY91" s="75"/>
      <c r="RGZ91" s="75"/>
      <c r="RHA91" s="75"/>
      <c r="RHB91" s="75"/>
      <c r="RHC91" s="75"/>
      <c r="RHD91" s="75"/>
      <c r="RHE91" s="75"/>
      <c r="RHF91" s="75"/>
      <c r="RHG91" s="75"/>
      <c r="RHH91" s="75"/>
      <c r="RHI91" s="75"/>
      <c r="RHJ91" s="75"/>
      <c r="RHK91" s="75"/>
      <c r="RHL91" s="75"/>
      <c r="RHM91" s="75"/>
      <c r="RHN91" s="75"/>
      <c r="RHO91" s="75"/>
      <c r="RHP91" s="75"/>
      <c r="RHQ91" s="75"/>
      <c r="RHR91" s="75"/>
      <c r="RHS91" s="75"/>
      <c r="RHT91" s="75"/>
      <c r="RHU91" s="75"/>
      <c r="RHV91" s="75"/>
      <c r="RHW91" s="75"/>
      <c r="RHX91" s="75"/>
      <c r="RHY91" s="75"/>
      <c r="RHZ91" s="75"/>
      <c r="RIA91" s="75"/>
      <c r="RIB91" s="75"/>
      <c r="RIC91" s="75"/>
      <c r="RID91" s="75"/>
      <c r="RIE91" s="75"/>
      <c r="RIF91" s="75"/>
      <c r="RIG91" s="75"/>
      <c r="RIH91" s="75"/>
      <c r="RII91" s="75"/>
      <c r="RIJ91" s="75"/>
      <c r="RIK91" s="75"/>
      <c r="RIL91" s="75"/>
      <c r="RIM91" s="75"/>
      <c r="RIN91" s="75"/>
      <c r="RIO91" s="75"/>
      <c r="RIP91" s="75"/>
      <c r="RIQ91" s="75"/>
      <c r="RIR91" s="75"/>
      <c r="RIS91" s="75"/>
      <c r="RIT91" s="75"/>
      <c r="RIU91" s="75"/>
      <c r="RIV91" s="75"/>
      <c r="RIW91" s="75"/>
      <c r="RIX91" s="75"/>
      <c r="RIY91" s="75"/>
      <c r="RIZ91" s="75"/>
      <c r="RJA91" s="75"/>
      <c r="RJB91" s="75"/>
      <c r="RJC91" s="75"/>
      <c r="RJD91" s="75"/>
      <c r="RJE91" s="75"/>
      <c r="RJF91" s="75"/>
      <c r="RJG91" s="75"/>
      <c r="RJH91" s="75"/>
      <c r="RJI91" s="75"/>
      <c r="RJJ91" s="75"/>
      <c r="RJK91" s="75"/>
      <c r="RJL91" s="75"/>
      <c r="RJM91" s="75"/>
      <c r="RJN91" s="75"/>
      <c r="RJO91" s="75"/>
      <c r="RJP91" s="75"/>
      <c r="RJQ91" s="75"/>
      <c r="RJR91" s="75"/>
      <c r="RJS91" s="75"/>
      <c r="RJT91" s="75"/>
      <c r="RJU91" s="75"/>
      <c r="RJV91" s="75"/>
      <c r="RJW91" s="75"/>
      <c r="RJX91" s="75"/>
      <c r="RJY91" s="75"/>
      <c r="RJZ91" s="75"/>
      <c r="RKA91" s="75"/>
      <c r="RKB91" s="75"/>
      <c r="RKC91" s="75"/>
      <c r="RKD91" s="75"/>
      <c r="RKE91" s="75"/>
      <c r="RKF91" s="75"/>
      <c r="RKG91" s="75"/>
      <c r="RKH91" s="75"/>
      <c r="RKI91" s="75"/>
      <c r="RKJ91" s="75"/>
      <c r="RKK91" s="75"/>
      <c r="RKL91" s="75"/>
      <c r="RKM91" s="75"/>
      <c r="RKN91" s="75"/>
      <c r="RKO91" s="75"/>
      <c r="RKP91" s="75"/>
      <c r="RKQ91" s="75"/>
      <c r="RKR91" s="75"/>
      <c r="RKS91" s="75"/>
      <c r="RKT91" s="75"/>
      <c r="RKU91" s="75"/>
      <c r="RKV91" s="75"/>
      <c r="RKW91" s="75"/>
      <c r="RKX91" s="75"/>
      <c r="RKY91" s="75"/>
      <c r="RKZ91" s="75"/>
      <c r="RLA91" s="75"/>
      <c r="RLB91" s="75"/>
      <c r="RLC91" s="75"/>
      <c r="RLD91" s="75"/>
      <c r="RLE91" s="75"/>
      <c r="RLF91" s="75"/>
      <c r="RLG91" s="75"/>
      <c r="RLH91" s="75"/>
      <c r="RLI91" s="75"/>
      <c r="RLJ91" s="75"/>
      <c r="RLK91" s="75"/>
      <c r="RLL91" s="75"/>
      <c r="RLM91" s="75"/>
      <c r="RLN91" s="75"/>
      <c r="RLO91" s="75"/>
      <c r="RLP91" s="75"/>
      <c r="RLQ91" s="75"/>
      <c r="RLR91" s="75"/>
      <c r="RLS91" s="75"/>
      <c r="RLT91" s="75"/>
      <c r="RLU91" s="75"/>
      <c r="RLV91" s="75"/>
      <c r="RLW91" s="75"/>
      <c r="RLX91" s="75"/>
      <c r="RLY91" s="75"/>
      <c r="RLZ91" s="75"/>
      <c r="RMA91" s="75"/>
      <c r="RMB91" s="75"/>
      <c r="RMC91" s="75"/>
      <c r="RMD91" s="75"/>
      <c r="RME91" s="75"/>
      <c r="RMF91" s="75"/>
      <c r="RMG91" s="75"/>
      <c r="RMH91" s="75"/>
      <c r="RMI91" s="75"/>
      <c r="RMJ91" s="75"/>
      <c r="RMK91" s="75"/>
      <c r="RML91" s="75"/>
      <c r="RMM91" s="75"/>
      <c r="RMN91" s="75"/>
      <c r="RMO91" s="75"/>
      <c r="RMP91" s="75"/>
      <c r="RMQ91" s="75"/>
      <c r="RMR91" s="75"/>
      <c r="RMS91" s="75"/>
      <c r="RMT91" s="75"/>
      <c r="RMU91" s="75"/>
      <c r="RMV91" s="75"/>
      <c r="RMW91" s="75"/>
      <c r="RMX91" s="75"/>
      <c r="RMY91" s="75"/>
      <c r="RMZ91" s="75"/>
      <c r="RNA91" s="75"/>
      <c r="RNB91" s="75"/>
      <c r="RNC91" s="75"/>
      <c r="RND91" s="75"/>
      <c r="RNE91" s="75"/>
      <c r="RNF91" s="75"/>
      <c r="RNG91" s="75"/>
      <c r="RNH91" s="75"/>
      <c r="RNI91" s="75"/>
      <c r="RNJ91" s="75"/>
      <c r="RNK91" s="75"/>
      <c r="RNL91" s="75"/>
      <c r="RNM91" s="75"/>
      <c r="RNN91" s="75"/>
      <c r="RNO91" s="75"/>
      <c r="RNP91" s="75"/>
      <c r="RNQ91" s="75"/>
      <c r="RNR91" s="75"/>
      <c r="RNS91" s="75"/>
      <c r="RNT91" s="75"/>
      <c r="RNU91" s="75"/>
      <c r="RNV91" s="75"/>
      <c r="RNW91" s="75"/>
      <c r="RNX91" s="75"/>
      <c r="RNY91" s="75"/>
      <c r="RNZ91" s="75"/>
      <c r="ROA91" s="75"/>
      <c r="ROB91" s="75"/>
      <c r="ROC91" s="75"/>
      <c r="ROD91" s="75"/>
      <c r="ROE91" s="75"/>
      <c r="ROF91" s="75"/>
      <c r="ROG91" s="75"/>
      <c r="ROH91" s="75"/>
      <c r="ROI91" s="75"/>
      <c r="ROJ91" s="75"/>
      <c r="ROK91" s="75"/>
      <c r="ROL91" s="75"/>
      <c r="ROM91" s="75"/>
      <c r="RON91" s="75"/>
      <c r="ROO91" s="75"/>
      <c r="ROP91" s="75"/>
      <c r="ROQ91" s="75"/>
      <c r="ROR91" s="75"/>
      <c r="ROS91" s="75"/>
      <c r="ROT91" s="75"/>
      <c r="ROU91" s="75"/>
      <c r="ROV91" s="75"/>
      <c r="ROW91" s="75"/>
      <c r="ROX91" s="75"/>
      <c r="ROY91" s="75"/>
      <c r="ROZ91" s="75"/>
      <c r="RPA91" s="75"/>
      <c r="RPB91" s="75"/>
      <c r="RPC91" s="75"/>
      <c r="RPD91" s="75"/>
      <c r="RPE91" s="75"/>
      <c r="RPF91" s="75"/>
      <c r="RPG91" s="75"/>
      <c r="RPH91" s="75"/>
      <c r="RPI91" s="75"/>
      <c r="RPJ91" s="75"/>
      <c r="RPK91" s="75"/>
      <c r="RPL91" s="75"/>
      <c r="RPM91" s="75"/>
      <c r="RPN91" s="75"/>
      <c r="RPO91" s="75"/>
      <c r="RPP91" s="75"/>
      <c r="RPQ91" s="75"/>
      <c r="RPR91" s="75"/>
      <c r="RPS91" s="75"/>
      <c r="RPT91" s="75"/>
      <c r="RPU91" s="75"/>
      <c r="RPV91" s="75"/>
      <c r="RPW91" s="75"/>
      <c r="RPX91" s="75"/>
      <c r="RPY91" s="75"/>
      <c r="RPZ91" s="75"/>
      <c r="RQA91" s="75"/>
      <c r="RQB91" s="75"/>
      <c r="RQC91" s="75"/>
      <c r="RQD91" s="75"/>
      <c r="RQE91" s="75"/>
      <c r="RQF91" s="75"/>
      <c r="RQG91" s="75"/>
      <c r="RQH91" s="75"/>
      <c r="RQI91" s="75"/>
      <c r="RQJ91" s="75"/>
      <c r="RQK91" s="75"/>
      <c r="RQL91" s="75"/>
      <c r="RQM91" s="75"/>
      <c r="RQN91" s="75"/>
      <c r="RQO91" s="75"/>
      <c r="RQP91" s="75"/>
      <c r="RQQ91" s="75"/>
      <c r="RQR91" s="75"/>
      <c r="RQS91" s="75"/>
      <c r="RQT91" s="75"/>
      <c r="RQU91" s="75"/>
      <c r="RQV91" s="75"/>
      <c r="RQW91" s="75"/>
      <c r="RQX91" s="75"/>
      <c r="RQY91" s="75"/>
      <c r="RQZ91" s="75"/>
      <c r="RRA91" s="75"/>
      <c r="RRB91" s="75"/>
      <c r="RRC91" s="75"/>
      <c r="RRD91" s="75"/>
      <c r="RRE91" s="75"/>
      <c r="RRF91" s="75"/>
      <c r="RRG91" s="75"/>
      <c r="RRH91" s="75"/>
      <c r="RRI91" s="75"/>
      <c r="RRJ91" s="75"/>
      <c r="RRK91" s="75"/>
      <c r="RRL91" s="75"/>
      <c r="RRM91" s="75"/>
      <c r="RRN91" s="75"/>
      <c r="RRO91" s="75"/>
      <c r="RRP91" s="75"/>
      <c r="RRQ91" s="75"/>
      <c r="RRR91" s="75"/>
      <c r="RRS91" s="75"/>
      <c r="RRT91" s="75"/>
      <c r="RRU91" s="75"/>
      <c r="RRV91" s="75"/>
      <c r="RRW91" s="75"/>
      <c r="RRX91" s="75"/>
      <c r="RRY91" s="75"/>
      <c r="RRZ91" s="75"/>
      <c r="RSA91" s="75"/>
      <c r="RSB91" s="75"/>
      <c r="RSC91" s="75"/>
      <c r="RSD91" s="75"/>
      <c r="RSE91" s="75"/>
      <c r="RSF91" s="75"/>
      <c r="RSG91" s="75"/>
      <c r="RSH91" s="75"/>
      <c r="RSI91" s="75"/>
      <c r="RSJ91" s="75"/>
      <c r="RSK91" s="75"/>
      <c r="RSL91" s="75"/>
      <c r="RSM91" s="75"/>
      <c r="RSN91" s="75"/>
      <c r="RSO91" s="75"/>
      <c r="RSP91" s="75"/>
      <c r="RSQ91" s="75"/>
      <c r="RSR91" s="75"/>
      <c r="RSS91" s="75"/>
      <c r="RST91" s="75"/>
      <c r="RSU91" s="75"/>
      <c r="RSV91" s="75"/>
      <c r="RSW91" s="75"/>
      <c r="RSX91" s="75"/>
      <c r="RSY91" s="75"/>
      <c r="RSZ91" s="75"/>
      <c r="RTA91" s="75"/>
      <c r="RTB91" s="75"/>
      <c r="RTC91" s="75"/>
      <c r="RTD91" s="75"/>
      <c r="RTE91" s="75"/>
      <c r="RTF91" s="75"/>
      <c r="RTG91" s="75"/>
      <c r="RTH91" s="75"/>
      <c r="RTI91" s="75"/>
      <c r="RTJ91" s="75"/>
      <c r="RTK91" s="75"/>
      <c r="RTL91" s="75"/>
      <c r="RTM91" s="75"/>
      <c r="RTN91" s="75"/>
      <c r="RTO91" s="75"/>
      <c r="RTP91" s="75"/>
      <c r="RTQ91" s="75"/>
      <c r="RTR91" s="75"/>
      <c r="RTS91" s="75"/>
      <c r="RTT91" s="75"/>
      <c r="RTU91" s="75"/>
      <c r="RTV91" s="75"/>
      <c r="RTW91" s="75"/>
      <c r="RTX91" s="75"/>
      <c r="RTY91" s="75"/>
      <c r="RTZ91" s="75"/>
      <c r="RUA91" s="75"/>
      <c r="RUB91" s="75"/>
      <c r="RUC91" s="75"/>
      <c r="RUD91" s="75"/>
      <c r="RUE91" s="75"/>
      <c r="RUF91" s="75"/>
      <c r="RUG91" s="75"/>
      <c r="RUH91" s="75"/>
      <c r="RUI91" s="75"/>
      <c r="RUJ91" s="75"/>
      <c r="RUK91" s="75"/>
      <c r="RUL91" s="75"/>
      <c r="RUM91" s="75"/>
      <c r="RUN91" s="75"/>
      <c r="RUO91" s="75"/>
      <c r="RUP91" s="75"/>
      <c r="RUQ91" s="75"/>
      <c r="RUR91" s="75"/>
      <c r="RUS91" s="75"/>
      <c r="RUT91" s="75"/>
      <c r="RUU91" s="75"/>
      <c r="RUV91" s="75"/>
      <c r="RUW91" s="75"/>
      <c r="RUX91" s="75"/>
      <c r="RUY91" s="75"/>
      <c r="RUZ91" s="75"/>
      <c r="RVA91" s="75"/>
      <c r="RVB91" s="75"/>
      <c r="RVC91" s="75"/>
      <c r="RVD91" s="75"/>
      <c r="RVE91" s="75"/>
      <c r="RVF91" s="75"/>
      <c r="RVG91" s="75"/>
      <c r="RVH91" s="75"/>
      <c r="RVI91" s="75"/>
      <c r="RVJ91" s="75"/>
      <c r="RVK91" s="75"/>
      <c r="RVL91" s="75"/>
      <c r="RVM91" s="75"/>
      <c r="RVN91" s="75"/>
      <c r="RVO91" s="75"/>
      <c r="RVP91" s="75"/>
      <c r="RVQ91" s="75"/>
      <c r="RVR91" s="75"/>
      <c r="RVS91" s="75"/>
      <c r="RVT91" s="75"/>
      <c r="RVU91" s="75"/>
      <c r="RVV91" s="75"/>
      <c r="RVW91" s="75"/>
      <c r="RVX91" s="75"/>
      <c r="RVY91" s="75"/>
      <c r="RVZ91" s="75"/>
      <c r="RWA91" s="75"/>
      <c r="RWB91" s="75"/>
      <c r="RWC91" s="75"/>
      <c r="RWD91" s="75"/>
      <c r="RWE91" s="75"/>
      <c r="RWF91" s="75"/>
      <c r="RWG91" s="75"/>
      <c r="RWH91" s="75"/>
      <c r="RWI91" s="75"/>
      <c r="RWJ91" s="75"/>
      <c r="RWK91" s="75"/>
      <c r="RWL91" s="75"/>
      <c r="RWM91" s="75"/>
      <c r="RWN91" s="75"/>
      <c r="RWO91" s="75"/>
      <c r="RWP91" s="75"/>
      <c r="RWQ91" s="75"/>
      <c r="RWR91" s="75"/>
      <c r="RWS91" s="75"/>
      <c r="RWT91" s="75"/>
      <c r="RWU91" s="75"/>
      <c r="RWV91" s="75"/>
      <c r="RWW91" s="75"/>
      <c r="RWX91" s="75"/>
      <c r="RWY91" s="75"/>
      <c r="RWZ91" s="75"/>
      <c r="RXA91" s="75"/>
      <c r="RXB91" s="75"/>
      <c r="RXC91" s="75"/>
      <c r="RXD91" s="75"/>
      <c r="RXE91" s="75"/>
      <c r="RXF91" s="75"/>
      <c r="RXG91" s="75"/>
      <c r="RXH91" s="75"/>
      <c r="RXI91" s="75"/>
      <c r="RXJ91" s="75"/>
      <c r="RXK91" s="75"/>
      <c r="RXL91" s="75"/>
      <c r="RXM91" s="75"/>
      <c r="RXN91" s="75"/>
      <c r="RXO91" s="75"/>
      <c r="RXP91" s="75"/>
      <c r="RXQ91" s="75"/>
      <c r="RXR91" s="75"/>
      <c r="RXS91" s="75"/>
      <c r="RXT91" s="75"/>
      <c r="RXU91" s="75"/>
      <c r="RXV91" s="75"/>
      <c r="RXW91" s="75"/>
      <c r="RXX91" s="75"/>
      <c r="RXY91" s="75"/>
      <c r="RXZ91" s="75"/>
      <c r="RYA91" s="75"/>
      <c r="RYB91" s="75"/>
      <c r="RYC91" s="75"/>
      <c r="RYD91" s="75"/>
      <c r="RYE91" s="75"/>
      <c r="RYF91" s="75"/>
      <c r="RYG91" s="75"/>
      <c r="RYH91" s="75"/>
      <c r="RYI91" s="75"/>
      <c r="RYJ91" s="75"/>
      <c r="RYK91" s="75"/>
      <c r="RYL91" s="75"/>
      <c r="RYM91" s="75"/>
      <c r="RYN91" s="75"/>
      <c r="RYO91" s="75"/>
      <c r="RYP91" s="75"/>
      <c r="RYQ91" s="75"/>
      <c r="RYR91" s="75"/>
      <c r="RYS91" s="75"/>
      <c r="RYT91" s="75"/>
      <c r="RYU91" s="75"/>
      <c r="RYV91" s="75"/>
      <c r="RYW91" s="75"/>
      <c r="RYX91" s="75"/>
      <c r="RYY91" s="75"/>
      <c r="RYZ91" s="75"/>
      <c r="RZA91" s="75"/>
      <c r="RZB91" s="75"/>
      <c r="RZC91" s="75"/>
      <c r="RZD91" s="75"/>
      <c r="RZE91" s="75"/>
      <c r="RZF91" s="75"/>
      <c r="RZG91" s="75"/>
      <c r="RZH91" s="75"/>
      <c r="RZI91" s="75"/>
      <c r="RZJ91" s="75"/>
      <c r="RZK91" s="75"/>
      <c r="RZL91" s="75"/>
      <c r="RZM91" s="75"/>
      <c r="RZN91" s="75"/>
      <c r="RZO91" s="75"/>
      <c r="RZP91" s="75"/>
      <c r="RZQ91" s="75"/>
      <c r="RZR91" s="75"/>
      <c r="RZS91" s="75"/>
      <c r="RZT91" s="75"/>
      <c r="RZU91" s="75"/>
      <c r="RZV91" s="75"/>
      <c r="RZW91" s="75"/>
      <c r="RZX91" s="75"/>
      <c r="RZY91" s="75"/>
      <c r="RZZ91" s="75"/>
      <c r="SAA91" s="75"/>
      <c r="SAB91" s="75"/>
      <c r="SAC91" s="75"/>
      <c r="SAD91" s="75"/>
      <c r="SAE91" s="75"/>
      <c r="SAF91" s="75"/>
      <c r="SAG91" s="75"/>
      <c r="SAH91" s="75"/>
      <c r="SAI91" s="75"/>
      <c r="SAJ91" s="75"/>
      <c r="SAK91" s="75"/>
      <c r="SAL91" s="75"/>
      <c r="SAM91" s="75"/>
      <c r="SAN91" s="75"/>
      <c r="SAO91" s="75"/>
      <c r="SAP91" s="75"/>
      <c r="SAQ91" s="75"/>
      <c r="SAR91" s="75"/>
      <c r="SAS91" s="75"/>
      <c r="SAT91" s="75"/>
      <c r="SAU91" s="75"/>
      <c r="SAV91" s="75"/>
      <c r="SAW91" s="75"/>
      <c r="SAX91" s="75"/>
      <c r="SAY91" s="75"/>
      <c r="SAZ91" s="75"/>
      <c r="SBA91" s="75"/>
      <c r="SBB91" s="75"/>
      <c r="SBC91" s="75"/>
      <c r="SBD91" s="75"/>
      <c r="SBE91" s="75"/>
      <c r="SBF91" s="75"/>
      <c r="SBG91" s="75"/>
      <c r="SBH91" s="75"/>
      <c r="SBI91" s="75"/>
      <c r="SBJ91" s="75"/>
      <c r="SBK91" s="75"/>
      <c r="SBL91" s="75"/>
      <c r="SBM91" s="75"/>
      <c r="SBN91" s="75"/>
      <c r="SBO91" s="75"/>
      <c r="SBP91" s="75"/>
      <c r="SBQ91" s="75"/>
      <c r="SBR91" s="75"/>
      <c r="SBS91" s="75"/>
      <c r="SBT91" s="75"/>
      <c r="SBU91" s="75"/>
      <c r="SBV91" s="75"/>
      <c r="SBW91" s="75"/>
      <c r="SBX91" s="75"/>
      <c r="SBY91" s="75"/>
      <c r="SBZ91" s="75"/>
      <c r="SCA91" s="75"/>
      <c r="SCB91" s="75"/>
      <c r="SCC91" s="75"/>
      <c r="SCD91" s="75"/>
      <c r="SCE91" s="75"/>
      <c r="SCF91" s="75"/>
      <c r="SCG91" s="75"/>
      <c r="SCH91" s="75"/>
      <c r="SCI91" s="75"/>
      <c r="SCJ91" s="75"/>
      <c r="SCK91" s="75"/>
      <c r="SCL91" s="75"/>
      <c r="SCM91" s="75"/>
      <c r="SCN91" s="75"/>
      <c r="SCO91" s="75"/>
      <c r="SCP91" s="75"/>
      <c r="SCQ91" s="75"/>
      <c r="SCR91" s="75"/>
      <c r="SCS91" s="75"/>
      <c r="SCT91" s="75"/>
      <c r="SCU91" s="75"/>
      <c r="SCV91" s="75"/>
      <c r="SCW91" s="75"/>
      <c r="SCX91" s="75"/>
      <c r="SCY91" s="75"/>
      <c r="SCZ91" s="75"/>
      <c r="SDA91" s="75"/>
      <c r="SDB91" s="75"/>
      <c r="SDC91" s="75"/>
      <c r="SDD91" s="75"/>
      <c r="SDE91" s="75"/>
      <c r="SDF91" s="75"/>
      <c r="SDG91" s="75"/>
      <c r="SDH91" s="75"/>
      <c r="SDI91" s="75"/>
      <c r="SDJ91" s="75"/>
      <c r="SDK91" s="75"/>
      <c r="SDL91" s="75"/>
      <c r="SDM91" s="75"/>
      <c r="SDN91" s="75"/>
      <c r="SDO91" s="75"/>
      <c r="SDP91" s="75"/>
      <c r="SDQ91" s="75"/>
      <c r="SDR91" s="75"/>
      <c r="SDS91" s="75"/>
      <c r="SDT91" s="75"/>
      <c r="SDU91" s="75"/>
      <c r="SDV91" s="75"/>
      <c r="SDW91" s="75"/>
      <c r="SDX91" s="75"/>
      <c r="SDY91" s="75"/>
      <c r="SDZ91" s="75"/>
      <c r="SEA91" s="75"/>
      <c r="SEB91" s="75"/>
      <c r="SEC91" s="75"/>
      <c r="SED91" s="75"/>
      <c r="SEE91" s="75"/>
      <c r="SEF91" s="75"/>
      <c r="SEG91" s="75"/>
      <c r="SEH91" s="75"/>
      <c r="SEI91" s="75"/>
      <c r="SEJ91" s="75"/>
      <c r="SEK91" s="75"/>
      <c r="SEL91" s="75"/>
      <c r="SEM91" s="75"/>
      <c r="SEN91" s="75"/>
      <c r="SEO91" s="75"/>
      <c r="SEP91" s="75"/>
      <c r="SEQ91" s="75"/>
      <c r="SER91" s="75"/>
      <c r="SES91" s="75"/>
      <c r="SET91" s="75"/>
      <c r="SEU91" s="75"/>
      <c r="SEV91" s="75"/>
      <c r="SEW91" s="75"/>
      <c r="SEX91" s="75"/>
      <c r="SEY91" s="75"/>
      <c r="SEZ91" s="75"/>
      <c r="SFA91" s="75"/>
      <c r="SFB91" s="75"/>
      <c r="SFC91" s="75"/>
      <c r="SFD91" s="75"/>
      <c r="SFE91" s="75"/>
      <c r="SFF91" s="75"/>
      <c r="SFG91" s="75"/>
      <c r="SFH91" s="75"/>
      <c r="SFI91" s="75"/>
      <c r="SFJ91" s="75"/>
      <c r="SFK91" s="75"/>
      <c r="SFL91" s="75"/>
      <c r="SFM91" s="75"/>
      <c r="SFN91" s="75"/>
      <c r="SFO91" s="75"/>
      <c r="SFP91" s="75"/>
      <c r="SFQ91" s="75"/>
      <c r="SFR91" s="75"/>
      <c r="SFS91" s="75"/>
      <c r="SFT91" s="75"/>
      <c r="SFU91" s="75"/>
      <c r="SFV91" s="75"/>
      <c r="SFW91" s="75"/>
      <c r="SFX91" s="75"/>
      <c r="SFY91" s="75"/>
      <c r="SFZ91" s="75"/>
      <c r="SGA91" s="75"/>
      <c r="SGB91" s="75"/>
      <c r="SGC91" s="75"/>
      <c r="SGD91" s="75"/>
      <c r="SGE91" s="75"/>
      <c r="SGF91" s="75"/>
      <c r="SGG91" s="75"/>
      <c r="SGH91" s="75"/>
      <c r="SGI91" s="75"/>
      <c r="SGJ91" s="75"/>
      <c r="SGK91" s="75"/>
      <c r="SGL91" s="75"/>
      <c r="SGM91" s="75"/>
      <c r="SGN91" s="75"/>
      <c r="SGO91" s="75"/>
      <c r="SGP91" s="75"/>
      <c r="SGQ91" s="75"/>
      <c r="SGR91" s="75"/>
      <c r="SGS91" s="75"/>
      <c r="SGT91" s="75"/>
      <c r="SGU91" s="75"/>
      <c r="SGV91" s="75"/>
      <c r="SGW91" s="75"/>
      <c r="SGX91" s="75"/>
      <c r="SGY91" s="75"/>
      <c r="SGZ91" s="75"/>
      <c r="SHA91" s="75"/>
      <c r="SHB91" s="75"/>
      <c r="SHC91" s="75"/>
      <c r="SHD91" s="75"/>
      <c r="SHE91" s="75"/>
      <c r="SHF91" s="75"/>
      <c r="SHG91" s="75"/>
      <c r="SHH91" s="75"/>
      <c r="SHI91" s="75"/>
      <c r="SHJ91" s="75"/>
      <c r="SHK91" s="75"/>
      <c r="SHL91" s="75"/>
      <c r="SHM91" s="75"/>
      <c r="SHN91" s="75"/>
      <c r="SHO91" s="75"/>
      <c r="SHP91" s="75"/>
      <c r="SHQ91" s="75"/>
      <c r="SHR91" s="75"/>
      <c r="SHS91" s="75"/>
      <c r="SHT91" s="75"/>
      <c r="SHU91" s="75"/>
      <c r="SHV91" s="75"/>
      <c r="SHW91" s="75"/>
      <c r="SHX91" s="75"/>
      <c r="SHY91" s="75"/>
      <c r="SHZ91" s="75"/>
      <c r="SIA91" s="75"/>
      <c r="SIB91" s="75"/>
      <c r="SIC91" s="75"/>
      <c r="SID91" s="75"/>
      <c r="SIE91" s="75"/>
      <c r="SIF91" s="75"/>
      <c r="SIG91" s="75"/>
      <c r="SIH91" s="75"/>
      <c r="SII91" s="75"/>
      <c r="SIJ91" s="75"/>
      <c r="SIK91" s="75"/>
      <c r="SIL91" s="75"/>
      <c r="SIM91" s="75"/>
      <c r="SIN91" s="75"/>
      <c r="SIO91" s="75"/>
      <c r="SIP91" s="75"/>
      <c r="SIQ91" s="75"/>
      <c r="SIR91" s="75"/>
      <c r="SIS91" s="75"/>
      <c r="SIT91" s="75"/>
      <c r="SIU91" s="75"/>
      <c r="SIV91" s="75"/>
      <c r="SIW91" s="75"/>
      <c r="SIX91" s="75"/>
      <c r="SIY91" s="75"/>
      <c r="SIZ91" s="75"/>
      <c r="SJA91" s="75"/>
      <c r="SJB91" s="75"/>
      <c r="SJC91" s="75"/>
      <c r="SJD91" s="75"/>
      <c r="SJE91" s="75"/>
      <c r="SJF91" s="75"/>
      <c r="SJG91" s="75"/>
      <c r="SJH91" s="75"/>
      <c r="SJI91" s="75"/>
      <c r="SJJ91" s="75"/>
      <c r="SJK91" s="75"/>
      <c r="SJL91" s="75"/>
      <c r="SJM91" s="75"/>
      <c r="SJN91" s="75"/>
      <c r="SJO91" s="75"/>
      <c r="SJP91" s="75"/>
      <c r="SJQ91" s="75"/>
      <c r="SJR91" s="75"/>
      <c r="SJS91" s="75"/>
      <c r="SJT91" s="75"/>
      <c r="SJU91" s="75"/>
      <c r="SJV91" s="75"/>
      <c r="SJW91" s="75"/>
      <c r="SJX91" s="75"/>
      <c r="SJY91" s="75"/>
      <c r="SJZ91" s="75"/>
      <c r="SKA91" s="75"/>
      <c r="SKB91" s="75"/>
      <c r="SKC91" s="75"/>
      <c r="SKD91" s="75"/>
      <c r="SKE91" s="75"/>
      <c r="SKF91" s="75"/>
      <c r="SKG91" s="75"/>
      <c r="SKH91" s="75"/>
      <c r="SKI91" s="75"/>
      <c r="SKJ91" s="75"/>
      <c r="SKK91" s="75"/>
      <c r="SKL91" s="75"/>
      <c r="SKM91" s="75"/>
      <c r="SKN91" s="75"/>
      <c r="SKO91" s="75"/>
      <c r="SKP91" s="75"/>
      <c r="SKQ91" s="75"/>
      <c r="SKR91" s="75"/>
      <c r="SKS91" s="75"/>
      <c r="SKT91" s="75"/>
      <c r="SKU91" s="75"/>
      <c r="SKV91" s="75"/>
      <c r="SKW91" s="75"/>
      <c r="SKX91" s="75"/>
      <c r="SKY91" s="75"/>
      <c r="SKZ91" s="75"/>
      <c r="SLA91" s="75"/>
      <c r="SLB91" s="75"/>
      <c r="SLC91" s="75"/>
      <c r="SLD91" s="75"/>
      <c r="SLE91" s="75"/>
      <c r="SLF91" s="75"/>
      <c r="SLG91" s="75"/>
      <c r="SLH91" s="75"/>
      <c r="SLI91" s="75"/>
      <c r="SLJ91" s="75"/>
      <c r="SLK91" s="75"/>
      <c r="SLL91" s="75"/>
      <c r="SLM91" s="75"/>
      <c r="SLN91" s="75"/>
      <c r="SLO91" s="75"/>
      <c r="SLP91" s="75"/>
      <c r="SLQ91" s="75"/>
      <c r="SLR91" s="75"/>
      <c r="SLS91" s="75"/>
      <c r="SLT91" s="75"/>
      <c r="SLU91" s="75"/>
      <c r="SLV91" s="75"/>
      <c r="SLW91" s="75"/>
      <c r="SLX91" s="75"/>
      <c r="SLY91" s="75"/>
      <c r="SLZ91" s="75"/>
      <c r="SMA91" s="75"/>
      <c r="SMB91" s="75"/>
      <c r="SMC91" s="75"/>
      <c r="SMD91" s="75"/>
      <c r="SME91" s="75"/>
      <c r="SMF91" s="75"/>
      <c r="SMG91" s="75"/>
      <c r="SMH91" s="75"/>
      <c r="SMI91" s="75"/>
      <c r="SMJ91" s="75"/>
      <c r="SMK91" s="75"/>
      <c r="SML91" s="75"/>
      <c r="SMM91" s="75"/>
      <c r="SMN91" s="75"/>
      <c r="SMO91" s="75"/>
      <c r="SMP91" s="75"/>
      <c r="SMQ91" s="75"/>
      <c r="SMR91" s="75"/>
      <c r="SMS91" s="75"/>
      <c r="SMT91" s="75"/>
      <c r="SMU91" s="75"/>
      <c r="SMV91" s="75"/>
      <c r="SMW91" s="75"/>
      <c r="SMX91" s="75"/>
      <c r="SMY91" s="75"/>
      <c r="SMZ91" s="75"/>
      <c r="SNA91" s="75"/>
      <c r="SNB91" s="75"/>
      <c r="SNC91" s="75"/>
      <c r="SND91" s="75"/>
      <c r="SNE91" s="75"/>
      <c r="SNF91" s="75"/>
      <c r="SNG91" s="75"/>
      <c r="SNH91" s="75"/>
      <c r="SNI91" s="75"/>
      <c r="SNJ91" s="75"/>
      <c r="SNK91" s="75"/>
      <c r="SNL91" s="75"/>
      <c r="SNM91" s="75"/>
      <c r="SNN91" s="75"/>
      <c r="SNO91" s="75"/>
      <c r="SNP91" s="75"/>
      <c r="SNQ91" s="75"/>
      <c r="SNR91" s="75"/>
      <c r="SNS91" s="75"/>
      <c r="SNT91" s="75"/>
      <c r="SNU91" s="75"/>
      <c r="SNV91" s="75"/>
      <c r="SNW91" s="75"/>
      <c r="SNX91" s="75"/>
      <c r="SNY91" s="75"/>
      <c r="SNZ91" s="75"/>
      <c r="SOA91" s="75"/>
      <c r="SOB91" s="75"/>
      <c r="SOC91" s="75"/>
      <c r="SOD91" s="75"/>
      <c r="SOE91" s="75"/>
      <c r="SOF91" s="75"/>
      <c r="SOG91" s="75"/>
      <c r="SOH91" s="75"/>
      <c r="SOI91" s="75"/>
      <c r="SOJ91" s="75"/>
      <c r="SOK91" s="75"/>
      <c r="SOL91" s="75"/>
      <c r="SOM91" s="75"/>
      <c r="SON91" s="75"/>
      <c r="SOO91" s="75"/>
      <c r="SOP91" s="75"/>
      <c r="SOQ91" s="75"/>
      <c r="SOR91" s="75"/>
      <c r="SOS91" s="75"/>
      <c r="SOT91" s="75"/>
      <c r="SOU91" s="75"/>
      <c r="SOV91" s="75"/>
      <c r="SOW91" s="75"/>
      <c r="SOX91" s="75"/>
      <c r="SOY91" s="75"/>
      <c r="SOZ91" s="75"/>
      <c r="SPA91" s="75"/>
      <c r="SPB91" s="75"/>
      <c r="SPC91" s="75"/>
      <c r="SPD91" s="75"/>
      <c r="SPE91" s="75"/>
      <c r="SPF91" s="75"/>
      <c r="SPG91" s="75"/>
      <c r="SPH91" s="75"/>
      <c r="SPI91" s="75"/>
      <c r="SPJ91" s="75"/>
      <c r="SPK91" s="75"/>
      <c r="SPL91" s="75"/>
      <c r="SPM91" s="75"/>
      <c r="SPN91" s="75"/>
      <c r="SPO91" s="75"/>
      <c r="SPP91" s="75"/>
      <c r="SPQ91" s="75"/>
      <c r="SPR91" s="75"/>
      <c r="SPS91" s="75"/>
      <c r="SPT91" s="75"/>
      <c r="SPU91" s="75"/>
      <c r="SPV91" s="75"/>
      <c r="SPW91" s="75"/>
      <c r="SPX91" s="75"/>
      <c r="SPY91" s="75"/>
      <c r="SPZ91" s="75"/>
      <c r="SQA91" s="75"/>
      <c r="SQB91" s="75"/>
      <c r="SQC91" s="75"/>
      <c r="SQD91" s="75"/>
      <c r="SQE91" s="75"/>
      <c r="SQF91" s="75"/>
      <c r="SQG91" s="75"/>
      <c r="SQH91" s="75"/>
      <c r="SQI91" s="75"/>
      <c r="SQJ91" s="75"/>
      <c r="SQK91" s="75"/>
      <c r="SQL91" s="75"/>
      <c r="SQM91" s="75"/>
      <c r="SQN91" s="75"/>
      <c r="SQO91" s="75"/>
      <c r="SQP91" s="75"/>
      <c r="SQQ91" s="75"/>
      <c r="SQR91" s="75"/>
      <c r="SQS91" s="75"/>
      <c r="SQT91" s="75"/>
      <c r="SQU91" s="75"/>
      <c r="SQV91" s="75"/>
      <c r="SQW91" s="75"/>
      <c r="SQX91" s="75"/>
      <c r="SQY91" s="75"/>
      <c r="SQZ91" s="75"/>
      <c r="SRA91" s="75"/>
      <c r="SRB91" s="75"/>
      <c r="SRC91" s="75"/>
      <c r="SRD91" s="75"/>
      <c r="SRE91" s="75"/>
      <c r="SRF91" s="75"/>
      <c r="SRG91" s="75"/>
      <c r="SRH91" s="75"/>
      <c r="SRI91" s="75"/>
      <c r="SRJ91" s="75"/>
      <c r="SRK91" s="75"/>
      <c r="SRL91" s="75"/>
      <c r="SRM91" s="75"/>
      <c r="SRN91" s="75"/>
      <c r="SRO91" s="75"/>
      <c r="SRP91" s="75"/>
      <c r="SRQ91" s="75"/>
      <c r="SRR91" s="75"/>
      <c r="SRS91" s="75"/>
      <c r="SRT91" s="75"/>
      <c r="SRU91" s="75"/>
      <c r="SRV91" s="75"/>
      <c r="SRW91" s="75"/>
      <c r="SRX91" s="75"/>
      <c r="SRY91" s="75"/>
      <c r="SRZ91" s="75"/>
      <c r="SSA91" s="75"/>
      <c r="SSB91" s="75"/>
      <c r="SSC91" s="75"/>
      <c r="SSD91" s="75"/>
      <c r="SSE91" s="75"/>
      <c r="SSF91" s="75"/>
      <c r="SSG91" s="75"/>
      <c r="SSH91" s="75"/>
      <c r="SSI91" s="75"/>
      <c r="SSJ91" s="75"/>
      <c r="SSK91" s="75"/>
      <c r="SSL91" s="75"/>
      <c r="SSM91" s="75"/>
      <c r="SSN91" s="75"/>
      <c r="SSO91" s="75"/>
      <c r="SSP91" s="75"/>
      <c r="SSQ91" s="75"/>
      <c r="SSR91" s="75"/>
      <c r="SSS91" s="75"/>
      <c r="SST91" s="75"/>
      <c r="SSU91" s="75"/>
      <c r="SSV91" s="75"/>
      <c r="SSW91" s="75"/>
      <c r="SSX91" s="75"/>
      <c r="SSY91" s="75"/>
      <c r="SSZ91" s="75"/>
      <c r="STA91" s="75"/>
      <c r="STB91" s="75"/>
      <c r="STC91" s="75"/>
      <c r="STD91" s="75"/>
      <c r="STE91" s="75"/>
      <c r="STF91" s="75"/>
      <c r="STG91" s="75"/>
      <c r="STH91" s="75"/>
      <c r="STI91" s="75"/>
      <c r="STJ91" s="75"/>
      <c r="STK91" s="75"/>
      <c r="STL91" s="75"/>
      <c r="STM91" s="75"/>
      <c r="STN91" s="75"/>
      <c r="STO91" s="75"/>
      <c r="STP91" s="75"/>
      <c r="STQ91" s="75"/>
      <c r="STR91" s="75"/>
      <c r="STS91" s="75"/>
      <c r="STT91" s="75"/>
      <c r="STU91" s="75"/>
      <c r="STV91" s="75"/>
      <c r="STW91" s="75"/>
      <c r="STX91" s="75"/>
      <c r="STY91" s="75"/>
      <c r="STZ91" s="75"/>
      <c r="SUA91" s="75"/>
      <c r="SUB91" s="75"/>
      <c r="SUC91" s="75"/>
      <c r="SUD91" s="75"/>
      <c r="SUE91" s="75"/>
      <c r="SUF91" s="75"/>
      <c r="SUG91" s="75"/>
      <c r="SUH91" s="75"/>
      <c r="SUI91" s="75"/>
      <c r="SUJ91" s="75"/>
      <c r="SUK91" s="75"/>
      <c r="SUL91" s="75"/>
      <c r="SUM91" s="75"/>
      <c r="SUN91" s="75"/>
      <c r="SUO91" s="75"/>
      <c r="SUP91" s="75"/>
      <c r="SUQ91" s="75"/>
      <c r="SUR91" s="75"/>
      <c r="SUS91" s="75"/>
      <c r="SUT91" s="75"/>
      <c r="SUU91" s="75"/>
      <c r="SUV91" s="75"/>
      <c r="SUW91" s="75"/>
      <c r="SUX91" s="75"/>
      <c r="SUY91" s="75"/>
      <c r="SUZ91" s="75"/>
      <c r="SVA91" s="75"/>
      <c r="SVB91" s="75"/>
      <c r="SVC91" s="75"/>
      <c r="SVD91" s="75"/>
      <c r="SVE91" s="75"/>
      <c r="SVF91" s="75"/>
      <c r="SVG91" s="75"/>
      <c r="SVH91" s="75"/>
      <c r="SVI91" s="75"/>
      <c r="SVJ91" s="75"/>
      <c r="SVK91" s="75"/>
      <c r="SVL91" s="75"/>
      <c r="SVM91" s="75"/>
      <c r="SVN91" s="75"/>
      <c r="SVO91" s="75"/>
      <c r="SVP91" s="75"/>
      <c r="SVQ91" s="75"/>
      <c r="SVR91" s="75"/>
      <c r="SVS91" s="75"/>
      <c r="SVT91" s="75"/>
      <c r="SVU91" s="75"/>
      <c r="SVV91" s="75"/>
      <c r="SVW91" s="75"/>
      <c r="SVX91" s="75"/>
      <c r="SVY91" s="75"/>
      <c r="SVZ91" s="75"/>
      <c r="SWA91" s="75"/>
      <c r="SWB91" s="75"/>
      <c r="SWC91" s="75"/>
      <c r="SWD91" s="75"/>
      <c r="SWE91" s="75"/>
      <c r="SWF91" s="75"/>
      <c r="SWG91" s="75"/>
      <c r="SWH91" s="75"/>
      <c r="SWI91" s="75"/>
      <c r="SWJ91" s="75"/>
      <c r="SWK91" s="75"/>
      <c r="SWL91" s="75"/>
      <c r="SWM91" s="75"/>
      <c r="SWN91" s="75"/>
      <c r="SWO91" s="75"/>
      <c r="SWP91" s="75"/>
      <c r="SWQ91" s="75"/>
      <c r="SWR91" s="75"/>
      <c r="SWS91" s="75"/>
      <c r="SWT91" s="75"/>
      <c r="SWU91" s="75"/>
      <c r="SWV91" s="75"/>
      <c r="SWW91" s="75"/>
      <c r="SWX91" s="75"/>
      <c r="SWY91" s="75"/>
      <c r="SWZ91" s="75"/>
      <c r="SXA91" s="75"/>
      <c r="SXB91" s="75"/>
      <c r="SXC91" s="75"/>
      <c r="SXD91" s="75"/>
      <c r="SXE91" s="75"/>
      <c r="SXF91" s="75"/>
      <c r="SXG91" s="75"/>
      <c r="SXH91" s="75"/>
      <c r="SXI91" s="75"/>
      <c r="SXJ91" s="75"/>
      <c r="SXK91" s="75"/>
      <c r="SXL91" s="75"/>
      <c r="SXM91" s="75"/>
      <c r="SXN91" s="75"/>
      <c r="SXO91" s="75"/>
      <c r="SXP91" s="75"/>
      <c r="SXQ91" s="75"/>
      <c r="SXR91" s="75"/>
      <c r="SXS91" s="75"/>
      <c r="SXT91" s="75"/>
      <c r="SXU91" s="75"/>
      <c r="SXV91" s="75"/>
      <c r="SXW91" s="75"/>
      <c r="SXX91" s="75"/>
      <c r="SXY91" s="75"/>
      <c r="SXZ91" s="75"/>
      <c r="SYA91" s="75"/>
      <c r="SYB91" s="75"/>
      <c r="SYC91" s="75"/>
      <c r="SYD91" s="75"/>
      <c r="SYE91" s="75"/>
      <c r="SYF91" s="75"/>
      <c r="SYG91" s="75"/>
      <c r="SYH91" s="75"/>
      <c r="SYI91" s="75"/>
      <c r="SYJ91" s="75"/>
      <c r="SYK91" s="75"/>
      <c r="SYL91" s="75"/>
      <c r="SYM91" s="75"/>
      <c r="SYN91" s="75"/>
      <c r="SYO91" s="75"/>
      <c r="SYP91" s="75"/>
      <c r="SYQ91" s="75"/>
      <c r="SYR91" s="75"/>
      <c r="SYS91" s="75"/>
      <c r="SYT91" s="75"/>
      <c r="SYU91" s="75"/>
      <c r="SYV91" s="75"/>
      <c r="SYW91" s="75"/>
      <c r="SYX91" s="75"/>
      <c r="SYY91" s="75"/>
      <c r="SYZ91" s="75"/>
      <c r="SZA91" s="75"/>
      <c r="SZB91" s="75"/>
      <c r="SZC91" s="75"/>
      <c r="SZD91" s="75"/>
      <c r="SZE91" s="75"/>
      <c r="SZF91" s="75"/>
      <c r="SZG91" s="75"/>
      <c r="SZH91" s="75"/>
      <c r="SZI91" s="75"/>
      <c r="SZJ91" s="75"/>
      <c r="SZK91" s="75"/>
      <c r="SZL91" s="75"/>
      <c r="SZM91" s="75"/>
      <c r="SZN91" s="75"/>
      <c r="SZO91" s="75"/>
      <c r="SZP91" s="75"/>
      <c r="SZQ91" s="75"/>
      <c r="SZR91" s="75"/>
      <c r="SZS91" s="75"/>
      <c r="SZT91" s="75"/>
      <c r="SZU91" s="75"/>
      <c r="SZV91" s="75"/>
      <c r="SZW91" s="75"/>
      <c r="SZX91" s="75"/>
      <c r="SZY91" s="75"/>
      <c r="SZZ91" s="75"/>
      <c r="TAA91" s="75"/>
      <c r="TAB91" s="75"/>
      <c r="TAC91" s="75"/>
      <c r="TAD91" s="75"/>
      <c r="TAE91" s="75"/>
      <c r="TAF91" s="75"/>
      <c r="TAG91" s="75"/>
      <c r="TAH91" s="75"/>
      <c r="TAI91" s="75"/>
      <c r="TAJ91" s="75"/>
      <c r="TAK91" s="75"/>
      <c r="TAL91" s="75"/>
      <c r="TAM91" s="75"/>
      <c r="TAN91" s="75"/>
      <c r="TAO91" s="75"/>
      <c r="TAP91" s="75"/>
      <c r="TAQ91" s="75"/>
      <c r="TAR91" s="75"/>
      <c r="TAS91" s="75"/>
      <c r="TAT91" s="75"/>
      <c r="TAU91" s="75"/>
      <c r="TAV91" s="75"/>
      <c r="TAW91" s="75"/>
      <c r="TAX91" s="75"/>
      <c r="TAY91" s="75"/>
      <c r="TAZ91" s="75"/>
      <c r="TBA91" s="75"/>
      <c r="TBB91" s="75"/>
      <c r="TBC91" s="75"/>
      <c r="TBD91" s="75"/>
      <c r="TBE91" s="75"/>
      <c r="TBF91" s="75"/>
      <c r="TBG91" s="75"/>
      <c r="TBH91" s="75"/>
      <c r="TBI91" s="75"/>
      <c r="TBJ91" s="75"/>
      <c r="TBK91" s="75"/>
      <c r="TBL91" s="75"/>
      <c r="TBM91" s="75"/>
      <c r="TBN91" s="75"/>
      <c r="TBO91" s="75"/>
      <c r="TBP91" s="75"/>
      <c r="TBQ91" s="75"/>
      <c r="TBR91" s="75"/>
      <c r="TBS91" s="75"/>
      <c r="TBT91" s="75"/>
      <c r="TBU91" s="75"/>
      <c r="TBV91" s="75"/>
      <c r="TBW91" s="75"/>
      <c r="TBX91" s="75"/>
      <c r="TBY91" s="75"/>
      <c r="TBZ91" s="75"/>
      <c r="TCA91" s="75"/>
      <c r="TCB91" s="75"/>
      <c r="TCC91" s="75"/>
      <c r="TCD91" s="75"/>
      <c r="TCE91" s="75"/>
      <c r="TCF91" s="75"/>
      <c r="TCG91" s="75"/>
      <c r="TCH91" s="75"/>
      <c r="TCI91" s="75"/>
      <c r="TCJ91" s="75"/>
      <c r="TCK91" s="75"/>
      <c r="TCL91" s="75"/>
      <c r="TCM91" s="75"/>
      <c r="TCN91" s="75"/>
      <c r="TCO91" s="75"/>
      <c r="TCP91" s="75"/>
      <c r="TCQ91" s="75"/>
      <c r="TCR91" s="75"/>
      <c r="TCS91" s="75"/>
      <c r="TCT91" s="75"/>
      <c r="TCU91" s="75"/>
      <c r="TCV91" s="75"/>
      <c r="TCW91" s="75"/>
      <c r="TCX91" s="75"/>
      <c r="TCY91" s="75"/>
      <c r="TCZ91" s="75"/>
      <c r="TDA91" s="75"/>
      <c r="TDB91" s="75"/>
      <c r="TDC91" s="75"/>
      <c r="TDD91" s="75"/>
      <c r="TDE91" s="75"/>
      <c r="TDF91" s="75"/>
      <c r="TDG91" s="75"/>
      <c r="TDH91" s="75"/>
      <c r="TDI91" s="75"/>
      <c r="TDJ91" s="75"/>
      <c r="TDK91" s="75"/>
      <c r="TDL91" s="75"/>
      <c r="TDM91" s="75"/>
      <c r="TDN91" s="75"/>
      <c r="TDO91" s="75"/>
      <c r="TDP91" s="75"/>
      <c r="TDQ91" s="75"/>
      <c r="TDR91" s="75"/>
      <c r="TDS91" s="75"/>
      <c r="TDT91" s="75"/>
      <c r="TDU91" s="75"/>
      <c r="TDV91" s="75"/>
      <c r="TDW91" s="75"/>
      <c r="TDX91" s="75"/>
      <c r="TDY91" s="75"/>
      <c r="TDZ91" s="75"/>
      <c r="TEA91" s="75"/>
      <c r="TEB91" s="75"/>
      <c r="TEC91" s="75"/>
      <c r="TED91" s="75"/>
      <c r="TEE91" s="75"/>
      <c r="TEF91" s="75"/>
      <c r="TEG91" s="75"/>
      <c r="TEH91" s="75"/>
      <c r="TEI91" s="75"/>
      <c r="TEJ91" s="75"/>
      <c r="TEK91" s="75"/>
      <c r="TEL91" s="75"/>
      <c r="TEM91" s="75"/>
      <c r="TEN91" s="75"/>
      <c r="TEO91" s="75"/>
      <c r="TEP91" s="75"/>
      <c r="TEQ91" s="75"/>
      <c r="TER91" s="75"/>
      <c r="TES91" s="75"/>
      <c r="TET91" s="75"/>
      <c r="TEU91" s="75"/>
      <c r="TEV91" s="75"/>
      <c r="TEW91" s="75"/>
      <c r="TEX91" s="75"/>
      <c r="TEY91" s="75"/>
      <c r="TEZ91" s="75"/>
      <c r="TFA91" s="75"/>
      <c r="TFB91" s="75"/>
      <c r="TFC91" s="75"/>
      <c r="TFD91" s="75"/>
      <c r="TFE91" s="75"/>
      <c r="TFF91" s="75"/>
      <c r="TFG91" s="75"/>
      <c r="TFH91" s="75"/>
      <c r="TFI91" s="75"/>
      <c r="TFJ91" s="75"/>
      <c r="TFK91" s="75"/>
      <c r="TFL91" s="75"/>
      <c r="TFM91" s="75"/>
      <c r="TFN91" s="75"/>
      <c r="TFO91" s="75"/>
      <c r="TFP91" s="75"/>
      <c r="TFQ91" s="75"/>
      <c r="TFR91" s="75"/>
      <c r="TFS91" s="75"/>
      <c r="TFT91" s="75"/>
      <c r="TFU91" s="75"/>
      <c r="TFV91" s="75"/>
      <c r="TFW91" s="75"/>
      <c r="TFX91" s="75"/>
      <c r="TFY91" s="75"/>
      <c r="TFZ91" s="75"/>
      <c r="TGA91" s="75"/>
      <c r="TGB91" s="75"/>
      <c r="TGC91" s="75"/>
      <c r="TGD91" s="75"/>
      <c r="TGE91" s="75"/>
      <c r="TGF91" s="75"/>
      <c r="TGG91" s="75"/>
      <c r="TGH91" s="75"/>
      <c r="TGI91" s="75"/>
      <c r="TGJ91" s="75"/>
      <c r="TGK91" s="75"/>
      <c r="TGL91" s="75"/>
      <c r="TGM91" s="75"/>
      <c r="TGN91" s="75"/>
      <c r="TGO91" s="75"/>
      <c r="TGP91" s="75"/>
      <c r="TGQ91" s="75"/>
      <c r="TGR91" s="75"/>
      <c r="TGS91" s="75"/>
      <c r="TGT91" s="75"/>
      <c r="TGU91" s="75"/>
      <c r="TGV91" s="75"/>
      <c r="TGW91" s="75"/>
      <c r="TGX91" s="75"/>
      <c r="TGY91" s="75"/>
      <c r="TGZ91" s="75"/>
      <c r="THA91" s="75"/>
      <c r="THB91" s="75"/>
      <c r="THC91" s="75"/>
      <c r="THD91" s="75"/>
      <c r="THE91" s="75"/>
      <c r="THF91" s="75"/>
      <c r="THG91" s="75"/>
      <c r="THH91" s="75"/>
      <c r="THI91" s="75"/>
      <c r="THJ91" s="75"/>
      <c r="THK91" s="75"/>
      <c r="THL91" s="75"/>
      <c r="THM91" s="75"/>
      <c r="THN91" s="75"/>
      <c r="THO91" s="75"/>
      <c r="THP91" s="75"/>
      <c r="THQ91" s="75"/>
      <c r="THR91" s="75"/>
      <c r="THS91" s="75"/>
      <c r="THT91" s="75"/>
      <c r="THU91" s="75"/>
      <c r="THV91" s="75"/>
      <c r="THW91" s="75"/>
      <c r="THX91" s="75"/>
      <c r="THY91" s="75"/>
      <c r="THZ91" s="75"/>
      <c r="TIA91" s="75"/>
      <c r="TIB91" s="75"/>
      <c r="TIC91" s="75"/>
      <c r="TID91" s="75"/>
      <c r="TIE91" s="75"/>
      <c r="TIF91" s="75"/>
      <c r="TIG91" s="75"/>
      <c r="TIH91" s="75"/>
      <c r="TII91" s="75"/>
      <c r="TIJ91" s="75"/>
      <c r="TIK91" s="75"/>
      <c r="TIL91" s="75"/>
      <c r="TIM91" s="75"/>
      <c r="TIN91" s="75"/>
      <c r="TIO91" s="75"/>
      <c r="TIP91" s="75"/>
      <c r="TIQ91" s="75"/>
      <c r="TIR91" s="75"/>
      <c r="TIS91" s="75"/>
      <c r="TIT91" s="75"/>
      <c r="TIU91" s="75"/>
      <c r="TIV91" s="75"/>
      <c r="TIW91" s="75"/>
      <c r="TIX91" s="75"/>
      <c r="TIY91" s="75"/>
      <c r="TIZ91" s="75"/>
      <c r="TJA91" s="75"/>
      <c r="TJB91" s="75"/>
      <c r="TJC91" s="75"/>
      <c r="TJD91" s="75"/>
      <c r="TJE91" s="75"/>
      <c r="TJF91" s="75"/>
      <c r="TJG91" s="75"/>
      <c r="TJH91" s="75"/>
      <c r="TJI91" s="75"/>
      <c r="TJJ91" s="75"/>
      <c r="TJK91" s="75"/>
      <c r="TJL91" s="75"/>
      <c r="TJM91" s="75"/>
      <c r="TJN91" s="75"/>
      <c r="TJO91" s="75"/>
      <c r="TJP91" s="75"/>
      <c r="TJQ91" s="75"/>
      <c r="TJR91" s="75"/>
      <c r="TJS91" s="75"/>
      <c r="TJT91" s="75"/>
      <c r="TJU91" s="75"/>
      <c r="TJV91" s="75"/>
      <c r="TJW91" s="75"/>
      <c r="TJX91" s="75"/>
      <c r="TJY91" s="75"/>
      <c r="TJZ91" s="75"/>
      <c r="TKA91" s="75"/>
      <c r="TKB91" s="75"/>
      <c r="TKC91" s="75"/>
      <c r="TKD91" s="75"/>
      <c r="TKE91" s="75"/>
      <c r="TKF91" s="75"/>
      <c r="TKG91" s="75"/>
      <c r="TKH91" s="75"/>
      <c r="TKI91" s="75"/>
      <c r="TKJ91" s="75"/>
      <c r="TKK91" s="75"/>
      <c r="TKL91" s="75"/>
      <c r="TKM91" s="75"/>
      <c r="TKN91" s="75"/>
      <c r="TKO91" s="75"/>
      <c r="TKP91" s="75"/>
      <c r="TKQ91" s="75"/>
      <c r="TKR91" s="75"/>
      <c r="TKS91" s="75"/>
      <c r="TKT91" s="75"/>
      <c r="TKU91" s="75"/>
      <c r="TKV91" s="75"/>
      <c r="TKW91" s="75"/>
      <c r="TKX91" s="75"/>
      <c r="TKY91" s="75"/>
      <c r="TKZ91" s="75"/>
      <c r="TLA91" s="75"/>
      <c r="TLB91" s="75"/>
      <c r="TLC91" s="75"/>
      <c r="TLD91" s="75"/>
      <c r="TLE91" s="75"/>
      <c r="TLF91" s="75"/>
      <c r="TLG91" s="75"/>
      <c r="TLH91" s="75"/>
      <c r="TLI91" s="75"/>
      <c r="TLJ91" s="75"/>
      <c r="TLK91" s="75"/>
      <c r="TLL91" s="75"/>
      <c r="TLM91" s="75"/>
      <c r="TLN91" s="75"/>
      <c r="TLO91" s="75"/>
      <c r="TLP91" s="75"/>
      <c r="TLQ91" s="75"/>
      <c r="TLR91" s="75"/>
      <c r="TLS91" s="75"/>
      <c r="TLT91" s="75"/>
      <c r="TLU91" s="75"/>
      <c r="TLV91" s="75"/>
      <c r="TLW91" s="75"/>
      <c r="TLX91" s="75"/>
      <c r="TLY91" s="75"/>
      <c r="TLZ91" s="75"/>
      <c r="TMA91" s="75"/>
      <c r="TMB91" s="75"/>
      <c r="TMC91" s="75"/>
      <c r="TMD91" s="75"/>
      <c r="TME91" s="75"/>
      <c r="TMF91" s="75"/>
      <c r="TMG91" s="75"/>
      <c r="TMH91" s="75"/>
      <c r="TMI91" s="75"/>
      <c r="TMJ91" s="75"/>
      <c r="TMK91" s="75"/>
      <c r="TML91" s="75"/>
      <c r="TMM91" s="75"/>
      <c r="TMN91" s="75"/>
      <c r="TMO91" s="75"/>
      <c r="TMP91" s="75"/>
      <c r="TMQ91" s="75"/>
      <c r="TMR91" s="75"/>
      <c r="TMS91" s="75"/>
      <c r="TMT91" s="75"/>
      <c r="TMU91" s="75"/>
      <c r="TMV91" s="75"/>
      <c r="TMW91" s="75"/>
      <c r="TMX91" s="75"/>
      <c r="TMY91" s="75"/>
      <c r="TMZ91" s="75"/>
      <c r="TNA91" s="75"/>
      <c r="TNB91" s="75"/>
      <c r="TNC91" s="75"/>
      <c r="TND91" s="75"/>
      <c r="TNE91" s="75"/>
      <c r="TNF91" s="75"/>
      <c r="TNG91" s="75"/>
      <c r="TNH91" s="75"/>
      <c r="TNI91" s="75"/>
      <c r="TNJ91" s="75"/>
      <c r="TNK91" s="75"/>
      <c r="TNL91" s="75"/>
      <c r="TNM91" s="75"/>
      <c r="TNN91" s="75"/>
      <c r="TNO91" s="75"/>
      <c r="TNP91" s="75"/>
      <c r="TNQ91" s="75"/>
      <c r="TNR91" s="75"/>
      <c r="TNS91" s="75"/>
      <c r="TNT91" s="75"/>
      <c r="TNU91" s="75"/>
      <c r="TNV91" s="75"/>
      <c r="TNW91" s="75"/>
      <c r="TNX91" s="75"/>
      <c r="TNY91" s="75"/>
      <c r="TNZ91" s="75"/>
      <c r="TOA91" s="75"/>
      <c r="TOB91" s="75"/>
      <c r="TOC91" s="75"/>
      <c r="TOD91" s="75"/>
      <c r="TOE91" s="75"/>
      <c r="TOF91" s="75"/>
      <c r="TOG91" s="75"/>
      <c r="TOH91" s="75"/>
      <c r="TOI91" s="75"/>
      <c r="TOJ91" s="75"/>
      <c r="TOK91" s="75"/>
      <c r="TOL91" s="75"/>
      <c r="TOM91" s="75"/>
      <c r="TON91" s="75"/>
      <c r="TOO91" s="75"/>
      <c r="TOP91" s="75"/>
      <c r="TOQ91" s="75"/>
      <c r="TOR91" s="75"/>
      <c r="TOS91" s="75"/>
      <c r="TOT91" s="75"/>
      <c r="TOU91" s="75"/>
      <c r="TOV91" s="75"/>
      <c r="TOW91" s="75"/>
      <c r="TOX91" s="75"/>
      <c r="TOY91" s="75"/>
      <c r="TOZ91" s="75"/>
      <c r="TPA91" s="75"/>
      <c r="TPB91" s="75"/>
      <c r="TPC91" s="75"/>
      <c r="TPD91" s="75"/>
      <c r="TPE91" s="75"/>
      <c r="TPF91" s="75"/>
      <c r="TPG91" s="75"/>
      <c r="TPH91" s="75"/>
      <c r="TPI91" s="75"/>
      <c r="TPJ91" s="75"/>
      <c r="TPK91" s="75"/>
      <c r="TPL91" s="75"/>
      <c r="TPM91" s="75"/>
      <c r="TPN91" s="75"/>
      <c r="TPO91" s="75"/>
      <c r="TPP91" s="75"/>
      <c r="TPQ91" s="75"/>
      <c r="TPR91" s="75"/>
      <c r="TPS91" s="75"/>
      <c r="TPT91" s="75"/>
      <c r="TPU91" s="75"/>
      <c r="TPV91" s="75"/>
      <c r="TPW91" s="75"/>
      <c r="TPX91" s="75"/>
      <c r="TPY91" s="75"/>
      <c r="TPZ91" s="75"/>
      <c r="TQA91" s="75"/>
      <c r="TQB91" s="75"/>
      <c r="TQC91" s="75"/>
      <c r="TQD91" s="75"/>
      <c r="TQE91" s="75"/>
      <c r="TQF91" s="75"/>
      <c r="TQG91" s="75"/>
      <c r="TQH91" s="75"/>
      <c r="TQI91" s="75"/>
      <c r="TQJ91" s="75"/>
      <c r="TQK91" s="75"/>
      <c r="TQL91" s="75"/>
      <c r="TQM91" s="75"/>
      <c r="TQN91" s="75"/>
      <c r="TQO91" s="75"/>
      <c r="TQP91" s="75"/>
      <c r="TQQ91" s="75"/>
      <c r="TQR91" s="75"/>
      <c r="TQS91" s="75"/>
      <c r="TQT91" s="75"/>
      <c r="TQU91" s="75"/>
      <c r="TQV91" s="75"/>
      <c r="TQW91" s="75"/>
      <c r="TQX91" s="75"/>
      <c r="TQY91" s="75"/>
      <c r="TQZ91" s="75"/>
      <c r="TRA91" s="75"/>
      <c r="TRB91" s="75"/>
      <c r="TRC91" s="75"/>
      <c r="TRD91" s="75"/>
      <c r="TRE91" s="75"/>
      <c r="TRF91" s="75"/>
      <c r="TRG91" s="75"/>
      <c r="TRH91" s="75"/>
      <c r="TRI91" s="75"/>
      <c r="TRJ91" s="75"/>
      <c r="TRK91" s="75"/>
      <c r="TRL91" s="75"/>
      <c r="TRM91" s="75"/>
      <c r="TRN91" s="75"/>
      <c r="TRO91" s="75"/>
      <c r="TRP91" s="75"/>
      <c r="TRQ91" s="75"/>
      <c r="TRR91" s="75"/>
      <c r="TRS91" s="75"/>
      <c r="TRT91" s="75"/>
      <c r="TRU91" s="75"/>
      <c r="TRV91" s="75"/>
      <c r="TRW91" s="75"/>
      <c r="TRX91" s="75"/>
      <c r="TRY91" s="75"/>
      <c r="TRZ91" s="75"/>
      <c r="TSA91" s="75"/>
      <c r="TSB91" s="75"/>
      <c r="TSC91" s="75"/>
      <c r="TSD91" s="75"/>
      <c r="TSE91" s="75"/>
      <c r="TSF91" s="75"/>
      <c r="TSG91" s="75"/>
      <c r="TSH91" s="75"/>
      <c r="TSI91" s="75"/>
      <c r="TSJ91" s="75"/>
      <c r="TSK91" s="75"/>
      <c r="TSL91" s="75"/>
      <c r="TSM91" s="75"/>
      <c r="TSN91" s="75"/>
      <c r="TSO91" s="75"/>
      <c r="TSP91" s="75"/>
      <c r="TSQ91" s="75"/>
      <c r="TSR91" s="75"/>
      <c r="TSS91" s="75"/>
      <c r="TST91" s="75"/>
      <c r="TSU91" s="75"/>
      <c r="TSV91" s="75"/>
      <c r="TSW91" s="75"/>
      <c r="TSX91" s="75"/>
      <c r="TSY91" s="75"/>
      <c r="TSZ91" s="75"/>
      <c r="TTA91" s="75"/>
      <c r="TTB91" s="75"/>
      <c r="TTC91" s="75"/>
      <c r="TTD91" s="75"/>
      <c r="TTE91" s="75"/>
      <c r="TTF91" s="75"/>
      <c r="TTG91" s="75"/>
      <c r="TTH91" s="75"/>
      <c r="TTI91" s="75"/>
      <c r="TTJ91" s="75"/>
      <c r="TTK91" s="75"/>
      <c r="TTL91" s="75"/>
      <c r="TTM91" s="75"/>
      <c r="TTN91" s="75"/>
      <c r="TTO91" s="75"/>
      <c r="TTP91" s="75"/>
      <c r="TTQ91" s="75"/>
      <c r="TTR91" s="75"/>
      <c r="TTS91" s="75"/>
      <c r="TTT91" s="75"/>
      <c r="TTU91" s="75"/>
      <c r="TTV91" s="75"/>
      <c r="TTW91" s="75"/>
      <c r="TTX91" s="75"/>
      <c r="TTY91" s="75"/>
      <c r="TTZ91" s="75"/>
      <c r="TUA91" s="75"/>
      <c r="TUB91" s="75"/>
      <c r="TUC91" s="75"/>
      <c r="TUD91" s="75"/>
      <c r="TUE91" s="75"/>
      <c r="TUF91" s="75"/>
      <c r="TUG91" s="75"/>
      <c r="TUH91" s="75"/>
      <c r="TUI91" s="75"/>
      <c r="TUJ91" s="75"/>
      <c r="TUK91" s="75"/>
      <c r="TUL91" s="75"/>
      <c r="TUM91" s="75"/>
      <c r="TUN91" s="75"/>
      <c r="TUO91" s="75"/>
      <c r="TUP91" s="75"/>
      <c r="TUQ91" s="75"/>
      <c r="TUR91" s="75"/>
      <c r="TUS91" s="75"/>
      <c r="TUT91" s="75"/>
      <c r="TUU91" s="75"/>
      <c r="TUV91" s="75"/>
      <c r="TUW91" s="75"/>
      <c r="TUX91" s="75"/>
      <c r="TUY91" s="75"/>
      <c r="TUZ91" s="75"/>
      <c r="TVA91" s="75"/>
      <c r="TVB91" s="75"/>
      <c r="TVC91" s="75"/>
      <c r="TVD91" s="75"/>
      <c r="TVE91" s="75"/>
      <c r="TVF91" s="75"/>
      <c r="TVG91" s="75"/>
      <c r="TVH91" s="75"/>
      <c r="TVI91" s="75"/>
      <c r="TVJ91" s="75"/>
      <c r="TVK91" s="75"/>
      <c r="TVL91" s="75"/>
      <c r="TVM91" s="75"/>
      <c r="TVN91" s="75"/>
      <c r="TVO91" s="75"/>
      <c r="TVP91" s="75"/>
      <c r="TVQ91" s="75"/>
      <c r="TVR91" s="75"/>
      <c r="TVS91" s="75"/>
      <c r="TVT91" s="75"/>
      <c r="TVU91" s="75"/>
      <c r="TVV91" s="75"/>
      <c r="TVW91" s="75"/>
      <c r="TVX91" s="75"/>
      <c r="TVY91" s="75"/>
      <c r="TVZ91" s="75"/>
      <c r="TWA91" s="75"/>
      <c r="TWB91" s="75"/>
      <c r="TWC91" s="75"/>
      <c r="TWD91" s="75"/>
      <c r="TWE91" s="75"/>
      <c r="TWF91" s="75"/>
      <c r="TWG91" s="75"/>
      <c r="TWH91" s="75"/>
      <c r="TWI91" s="75"/>
      <c r="TWJ91" s="75"/>
      <c r="TWK91" s="75"/>
      <c r="TWL91" s="75"/>
      <c r="TWM91" s="75"/>
      <c r="TWN91" s="75"/>
      <c r="TWO91" s="75"/>
      <c r="TWP91" s="75"/>
      <c r="TWQ91" s="75"/>
      <c r="TWR91" s="75"/>
      <c r="TWS91" s="75"/>
      <c r="TWT91" s="75"/>
      <c r="TWU91" s="75"/>
      <c r="TWV91" s="75"/>
      <c r="TWW91" s="75"/>
      <c r="TWX91" s="75"/>
      <c r="TWY91" s="75"/>
      <c r="TWZ91" s="75"/>
      <c r="TXA91" s="75"/>
      <c r="TXB91" s="75"/>
      <c r="TXC91" s="75"/>
      <c r="TXD91" s="75"/>
      <c r="TXE91" s="75"/>
      <c r="TXF91" s="75"/>
      <c r="TXG91" s="75"/>
      <c r="TXH91" s="75"/>
      <c r="TXI91" s="75"/>
      <c r="TXJ91" s="75"/>
      <c r="TXK91" s="75"/>
      <c r="TXL91" s="75"/>
      <c r="TXM91" s="75"/>
      <c r="TXN91" s="75"/>
      <c r="TXO91" s="75"/>
      <c r="TXP91" s="75"/>
      <c r="TXQ91" s="75"/>
      <c r="TXR91" s="75"/>
      <c r="TXS91" s="75"/>
      <c r="TXT91" s="75"/>
      <c r="TXU91" s="75"/>
      <c r="TXV91" s="75"/>
      <c r="TXW91" s="75"/>
      <c r="TXX91" s="75"/>
      <c r="TXY91" s="75"/>
      <c r="TXZ91" s="75"/>
      <c r="TYA91" s="75"/>
      <c r="TYB91" s="75"/>
      <c r="TYC91" s="75"/>
      <c r="TYD91" s="75"/>
      <c r="TYE91" s="75"/>
      <c r="TYF91" s="75"/>
      <c r="TYG91" s="75"/>
      <c r="TYH91" s="75"/>
      <c r="TYI91" s="75"/>
      <c r="TYJ91" s="75"/>
      <c r="TYK91" s="75"/>
      <c r="TYL91" s="75"/>
      <c r="TYM91" s="75"/>
      <c r="TYN91" s="75"/>
      <c r="TYO91" s="75"/>
      <c r="TYP91" s="75"/>
      <c r="TYQ91" s="75"/>
      <c r="TYR91" s="75"/>
      <c r="TYS91" s="75"/>
      <c r="TYT91" s="75"/>
      <c r="TYU91" s="75"/>
      <c r="TYV91" s="75"/>
      <c r="TYW91" s="75"/>
      <c r="TYX91" s="75"/>
      <c r="TYY91" s="75"/>
      <c r="TYZ91" s="75"/>
      <c r="TZA91" s="75"/>
      <c r="TZB91" s="75"/>
      <c r="TZC91" s="75"/>
      <c r="TZD91" s="75"/>
      <c r="TZE91" s="75"/>
      <c r="TZF91" s="75"/>
      <c r="TZG91" s="75"/>
      <c r="TZH91" s="75"/>
      <c r="TZI91" s="75"/>
      <c r="TZJ91" s="75"/>
      <c r="TZK91" s="75"/>
      <c r="TZL91" s="75"/>
      <c r="TZM91" s="75"/>
      <c r="TZN91" s="75"/>
      <c r="TZO91" s="75"/>
      <c r="TZP91" s="75"/>
      <c r="TZQ91" s="75"/>
      <c r="TZR91" s="75"/>
      <c r="TZS91" s="75"/>
      <c r="TZT91" s="75"/>
      <c r="TZU91" s="75"/>
      <c r="TZV91" s="75"/>
      <c r="TZW91" s="75"/>
      <c r="TZX91" s="75"/>
      <c r="TZY91" s="75"/>
      <c r="TZZ91" s="75"/>
      <c r="UAA91" s="75"/>
      <c r="UAB91" s="75"/>
      <c r="UAC91" s="75"/>
      <c r="UAD91" s="75"/>
      <c r="UAE91" s="75"/>
      <c r="UAF91" s="75"/>
      <c r="UAG91" s="75"/>
      <c r="UAH91" s="75"/>
      <c r="UAI91" s="75"/>
      <c r="UAJ91" s="75"/>
      <c r="UAK91" s="75"/>
      <c r="UAL91" s="75"/>
      <c r="UAM91" s="75"/>
      <c r="UAN91" s="75"/>
      <c r="UAO91" s="75"/>
      <c r="UAP91" s="75"/>
      <c r="UAQ91" s="75"/>
      <c r="UAR91" s="75"/>
      <c r="UAS91" s="75"/>
      <c r="UAT91" s="75"/>
      <c r="UAU91" s="75"/>
      <c r="UAV91" s="75"/>
      <c r="UAW91" s="75"/>
      <c r="UAX91" s="75"/>
      <c r="UAY91" s="75"/>
      <c r="UAZ91" s="75"/>
      <c r="UBA91" s="75"/>
      <c r="UBB91" s="75"/>
      <c r="UBC91" s="75"/>
      <c r="UBD91" s="75"/>
      <c r="UBE91" s="75"/>
      <c r="UBF91" s="75"/>
      <c r="UBG91" s="75"/>
      <c r="UBH91" s="75"/>
      <c r="UBI91" s="75"/>
      <c r="UBJ91" s="75"/>
      <c r="UBK91" s="75"/>
      <c r="UBL91" s="75"/>
      <c r="UBM91" s="75"/>
      <c r="UBN91" s="75"/>
      <c r="UBO91" s="75"/>
      <c r="UBP91" s="75"/>
      <c r="UBQ91" s="75"/>
      <c r="UBR91" s="75"/>
      <c r="UBS91" s="75"/>
      <c r="UBT91" s="75"/>
      <c r="UBU91" s="75"/>
      <c r="UBV91" s="75"/>
      <c r="UBW91" s="75"/>
      <c r="UBX91" s="75"/>
      <c r="UBY91" s="75"/>
      <c r="UBZ91" s="75"/>
      <c r="UCA91" s="75"/>
      <c r="UCB91" s="75"/>
      <c r="UCC91" s="75"/>
      <c r="UCD91" s="75"/>
      <c r="UCE91" s="75"/>
      <c r="UCF91" s="75"/>
      <c r="UCG91" s="75"/>
      <c r="UCH91" s="75"/>
      <c r="UCI91" s="75"/>
      <c r="UCJ91" s="75"/>
      <c r="UCK91" s="75"/>
      <c r="UCL91" s="75"/>
      <c r="UCM91" s="75"/>
      <c r="UCN91" s="75"/>
      <c r="UCO91" s="75"/>
      <c r="UCP91" s="75"/>
      <c r="UCQ91" s="75"/>
      <c r="UCR91" s="75"/>
      <c r="UCS91" s="75"/>
      <c r="UCT91" s="75"/>
      <c r="UCU91" s="75"/>
      <c r="UCV91" s="75"/>
      <c r="UCW91" s="75"/>
      <c r="UCX91" s="75"/>
      <c r="UCY91" s="75"/>
      <c r="UCZ91" s="75"/>
      <c r="UDA91" s="75"/>
      <c r="UDB91" s="75"/>
      <c r="UDC91" s="75"/>
      <c r="UDD91" s="75"/>
      <c r="UDE91" s="75"/>
      <c r="UDF91" s="75"/>
      <c r="UDG91" s="75"/>
      <c r="UDH91" s="75"/>
      <c r="UDI91" s="75"/>
      <c r="UDJ91" s="75"/>
      <c r="UDK91" s="75"/>
      <c r="UDL91" s="75"/>
      <c r="UDM91" s="75"/>
      <c r="UDN91" s="75"/>
      <c r="UDO91" s="75"/>
      <c r="UDP91" s="75"/>
      <c r="UDQ91" s="75"/>
      <c r="UDR91" s="75"/>
      <c r="UDS91" s="75"/>
      <c r="UDT91" s="75"/>
      <c r="UDU91" s="75"/>
      <c r="UDV91" s="75"/>
      <c r="UDW91" s="75"/>
      <c r="UDX91" s="75"/>
      <c r="UDY91" s="75"/>
      <c r="UDZ91" s="75"/>
      <c r="UEA91" s="75"/>
      <c r="UEB91" s="75"/>
      <c r="UEC91" s="75"/>
      <c r="UED91" s="75"/>
      <c r="UEE91" s="75"/>
      <c r="UEF91" s="75"/>
      <c r="UEG91" s="75"/>
      <c r="UEH91" s="75"/>
      <c r="UEI91" s="75"/>
      <c r="UEJ91" s="75"/>
      <c r="UEK91" s="75"/>
      <c r="UEL91" s="75"/>
      <c r="UEM91" s="75"/>
      <c r="UEN91" s="75"/>
      <c r="UEO91" s="75"/>
      <c r="UEP91" s="75"/>
      <c r="UEQ91" s="75"/>
      <c r="UER91" s="75"/>
      <c r="UES91" s="75"/>
      <c r="UET91" s="75"/>
      <c r="UEU91" s="75"/>
      <c r="UEV91" s="75"/>
      <c r="UEW91" s="75"/>
      <c r="UEX91" s="75"/>
      <c r="UEY91" s="75"/>
      <c r="UEZ91" s="75"/>
      <c r="UFA91" s="75"/>
      <c r="UFB91" s="75"/>
      <c r="UFC91" s="75"/>
      <c r="UFD91" s="75"/>
      <c r="UFE91" s="75"/>
      <c r="UFF91" s="75"/>
      <c r="UFG91" s="75"/>
      <c r="UFH91" s="75"/>
      <c r="UFI91" s="75"/>
      <c r="UFJ91" s="75"/>
      <c r="UFK91" s="75"/>
      <c r="UFL91" s="75"/>
      <c r="UFM91" s="75"/>
      <c r="UFN91" s="75"/>
      <c r="UFO91" s="75"/>
      <c r="UFP91" s="75"/>
      <c r="UFQ91" s="75"/>
      <c r="UFR91" s="75"/>
      <c r="UFS91" s="75"/>
      <c r="UFT91" s="75"/>
      <c r="UFU91" s="75"/>
      <c r="UFV91" s="75"/>
      <c r="UFW91" s="75"/>
      <c r="UFX91" s="75"/>
      <c r="UFY91" s="75"/>
      <c r="UFZ91" s="75"/>
      <c r="UGA91" s="75"/>
      <c r="UGB91" s="75"/>
      <c r="UGC91" s="75"/>
      <c r="UGD91" s="75"/>
      <c r="UGE91" s="75"/>
      <c r="UGF91" s="75"/>
      <c r="UGG91" s="75"/>
      <c r="UGH91" s="75"/>
      <c r="UGI91" s="75"/>
      <c r="UGJ91" s="75"/>
      <c r="UGK91" s="75"/>
      <c r="UGL91" s="75"/>
      <c r="UGM91" s="75"/>
      <c r="UGN91" s="75"/>
      <c r="UGO91" s="75"/>
      <c r="UGP91" s="75"/>
      <c r="UGQ91" s="75"/>
      <c r="UGR91" s="75"/>
      <c r="UGS91" s="75"/>
      <c r="UGT91" s="75"/>
      <c r="UGU91" s="75"/>
      <c r="UGV91" s="75"/>
      <c r="UGW91" s="75"/>
      <c r="UGX91" s="75"/>
      <c r="UGY91" s="75"/>
      <c r="UGZ91" s="75"/>
      <c r="UHA91" s="75"/>
      <c r="UHB91" s="75"/>
      <c r="UHC91" s="75"/>
      <c r="UHD91" s="75"/>
      <c r="UHE91" s="75"/>
      <c r="UHF91" s="75"/>
      <c r="UHG91" s="75"/>
      <c r="UHH91" s="75"/>
      <c r="UHI91" s="75"/>
      <c r="UHJ91" s="75"/>
      <c r="UHK91" s="75"/>
      <c r="UHL91" s="75"/>
      <c r="UHM91" s="75"/>
      <c r="UHN91" s="75"/>
      <c r="UHO91" s="75"/>
      <c r="UHP91" s="75"/>
      <c r="UHQ91" s="75"/>
      <c r="UHR91" s="75"/>
      <c r="UHS91" s="75"/>
      <c r="UHT91" s="75"/>
      <c r="UHU91" s="75"/>
      <c r="UHV91" s="75"/>
      <c r="UHW91" s="75"/>
      <c r="UHX91" s="75"/>
      <c r="UHY91" s="75"/>
      <c r="UHZ91" s="75"/>
      <c r="UIA91" s="75"/>
      <c r="UIB91" s="75"/>
      <c r="UIC91" s="75"/>
      <c r="UID91" s="75"/>
      <c r="UIE91" s="75"/>
      <c r="UIF91" s="75"/>
      <c r="UIG91" s="75"/>
      <c r="UIH91" s="75"/>
      <c r="UII91" s="75"/>
      <c r="UIJ91" s="75"/>
      <c r="UIK91" s="75"/>
      <c r="UIL91" s="75"/>
      <c r="UIM91" s="75"/>
      <c r="UIN91" s="75"/>
      <c r="UIO91" s="75"/>
      <c r="UIP91" s="75"/>
      <c r="UIQ91" s="75"/>
      <c r="UIR91" s="75"/>
      <c r="UIS91" s="75"/>
      <c r="UIT91" s="75"/>
      <c r="UIU91" s="75"/>
      <c r="UIV91" s="75"/>
      <c r="UIW91" s="75"/>
      <c r="UIX91" s="75"/>
      <c r="UIY91" s="75"/>
      <c r="UIZ91" s="75"/>
      <c r="UJA91" s="75"/>
      <c r="UJB91" s="75"/>
      <c r="UJC91" s="75"/>
      <c r="UJD91" s="75"/>
      <c r="UJE91" s="75"/>
      <c r="UJF91" s="75"/>
      <c r="UJG91" s="75"/>
      <c r="UJH91" s="75"/>
      <c r="UJI91" s="75"/>
      <c r="UJJ91" s="75"/>
      <c r="UJK91" s="75"/>
      <c r="UJL91" s="75"/>
      <c r="UJM91" s="75"/>
      <c r="UJN91" s="75"/>
      <c r="UJO91" s="75"/>
      <c r="UJP91" s="75"/>
      <c r="UJQ91" s="75"/>
      <c r="UJR91" s="75"/>
      <c r="UJS91" s="75"/>
      <c r="UJT91" s="75"/>
      <c r="UJU91" s="75"/>
      <c r="UJV91" s="75"/>
      <c r="UJW91" s="75"/>
      <c r="UJX91" s="75"/>
      <c r="UJY91" s="75"/>
      <c r="UJZ91" s="75"/>
      <c r="UKA91" s="75"/>
      <c r="UKB91" s="75"/>
      <c r="UKC91" s="75"/>
      <c r="UKD91" s="75"/>
      <c r="UKE91" s="75"/>
      <c r="UKF91" s="75"/>
      <c r="UKG91" s="75"/>
      <c r="UKH91" s="75"/>
      <c r="UKI91" s="75"/>
      <c r="UKJ91" s="75"/>
      <c r="UKK91" s="75"/>
      <c r="UKL91" s="75"/>
      <c r="UKM91" s="75"/>
      <c r="UKN91" s="75"/>
      <c r="UKO91" s="75"/>
      <c r="UKP91" s="75"/>
      <c r="UKQ91" s="75"/>
      <c r="UKR91" s="75"/>
      <c r="UKS91" s="75"/>
      <c r="UKT91" s="75"/>
      <c r="UKU91" s="75"/>
      <c r="UKV91" s="75"/>
      <c r="UKW91" s="75"/>
      <c r="UKX91" s="75"/>
      <c r="UKY91" s="75"/>
      <c r="UKZ91" s="75"/>
      <c r="ULA91" s="75"/>
      <c r="ULB91" s="75"/>
      <c r="ULC91" s="75"/>
      <c r="ULD91" s="75"/>
      <c r="ULE91" s="75"/>
      <c r="ULF91" s="75"/>
      <c r="ULG91" s="75"/>
      <c r="ULH91" s="75"/>
      <c r="ULI91" s="75"/>
      <c r="ULJ91" s="75"/>
      <c r="ULK91" s="75"/>
      <c r="ULL91" s="75"/>
      <c r="ULM91" s="75"/>
      <c r="ULN91" s="75"/>
      <c r="ULO91" s="75"/>
      <c r="ULP91" s="75"/>
      <c r="ULQ91" s="75"/>
      <c r="ULR91" s="75"/>
      <c r="ULS91" s="75"/>
      <c r="ULT91" s="75"/>
      <c r="ULU91" s="75"/>
      <c r="ULV91" s="75"/>
      <c r="ULW91" s="75"/>
      <c r="ULX91" s="75"/>
      <c r="ULY91" s="75"/>
      <c r="ULZ91" s="75"/>
      <c r="UMA91" s="75"/>
      <c r="UMB91" s="75"/>
      <c r="UMC91" s="75"/>
      <c r="UMD91" s="75"/>
      <c r="UME91" s="75"/>
      <c r="UMF91" s="75"/>
      <c r="UMG91" s="75"/>
      <c r="UMH91" s="75"/>
      <c r="UMI91" s="75"/>
      <c r="UMJ91" s="75"/>
      <c r="UMK91" s="75"/>
      <c r="UML91" s="75"/>
      <c r="UMM91" s="75"/>
      <c r="UMN91" s="75"/>
      <c r="UMO91" s="75"/>
      <c r="UMP91" s="75"/>
      <c r="UMQ91" s="75"/>
      <c r="UMR91" s="75"/>
      <c r="UMS91" s="75"/>
      <c r="UMT91" s="75"/>
      <c r="UMU91" s="75"/>
      <c r="UMV91" s="75"/>
      <c r="UMW91" s="75"/>
      <c r="UMX91" s="75"/>
      <c r="UMY91" s="75"/>
      <c r="UMZ91" s="75"/>
      <c r="UNA91" s="75"/>
      <c r="UNB91" s="75"/>
      <c r="UNC91" s="75"/>
      <c r="UND91" s="75"/>
      <c r="UNE91" s="75"/>
      <c r="UNF91" s="75"/>
      <c r="UNG91" s="75"/>
      <c r="UNH91" s="75"/>
      <c r="UNI91" s="75"/>
      <c r="UNJ91" s="75"/>
      <c r="UNK91" s="75"/>
      <c r="UNL91" s="75"/>
      <c r="UNM91" s="75"/>
      <c r="UNN91" s="75"/>
      <c r="UNO91" s="75"/>
      <c r="UNP91" s="75"/>
      <c r="UNQ91" s="75"/>
      <c r="UNR91" s="75"/>
      <c r="UNS91" s="75"/>
      <c r="UNT91" s="75"/>
      <c r="UNU91" s="75"/>
      <c r="UNV91" s="75"/>
      <c r="UNW91" s="75"/>
      <c r="UNX91" s="75"/>
      <c r="UNY91" s="75"/>
      <c r="UNZ91" s="75"/>
      <c r="UOA91" s="75"/>
      <c r="UOB91" s="75"/>
      <c r="UOC91" s="75"/>
      <c r="UOD91" s="75"/>
      <c r="UOE91" s="75"/>
      <c r="UOF91" s="75"/>
      <c r="UOG91" s="75"/>
      <c r="UOH91" s="75"/>
      <c r="UOI91" s="75"/>
      <c r="UOJ91" s="75"/>
      <c r="UOK91" s="75"/>
      <c r="UOL91" s="75"/>
      <c r="UOM91" s="75"/>
      <c r="UON91" s="75"/>
      <c r="UOO91" s="75"/>
      <c r="UOP91" s="75"/>
      <c r="UOQ91" s="75"/>
      <c r="UOR91" s="75"/>
      <c r="UOS91" s="75"/>
      <c r="UOT91" s="75"/>
      <c r="UOU91" s="75"/>
      <c r="UOV91" s="75"/>
      <c r="UOW91" s="75"/>
      <c r="UOX91" s="75"/>
      <c r="UOY91" s="75"/>
      <c r="UOZ91" s="75"/>
      <c r="UPA91" s="75"/>
      <c r="UPB91" s="75"/>
      <c r="UPC91" s="75"/>
      <c r="UPD91" s="75"/>
      <c r="UPE91" s="75"/>
      <c r="UPF91" s="75"/>
      <c r="UPG91" s="75"/>
      <c r="UPH91" s="75"/>
      <c r="UPI91" s="75"/>
      <c r="UPJ91" s="75"/>
      <c r="UPK91" s="75"/>
      <c r="UPL91" s="75"/>
      <c r="UPM91" s="75"/>
      <c r="UPN91" s="75"/>
      <c r="UPO91" s="75"/>
      <c r="UPP91" s="75"/>
      <c r="UPQ91" s="75"/>
      <c r="UPR91" s="75"/>
      <c r="UPS91" s="75"/>
      <c r="UPT91" s="75"/>
      <c r="UPU91" s="75"/>
      <c r="UPV91" s="75"/>
      <c r="UPW91" s="75"/>
      <c r="UPX91" s="75"/>
      <c r="UPY91" s="75"/>
      <c r="UPZ91" s="75"/>
      <c r="UQA91" s="75"/>
      <c r="UQB91" s="75"/>
      <c r="UQC91" s="75"/>
      <c r="UQD91" s="75"/>
      <c r="UQE91" s="75"/>
      <c r="UQF91" s="75"/>
      <c r="UQG91" s="75"/>
      <c r="UQH91" s="75"/>
      <c r="UQI91" s="75"/>
      <c r="UQJ91" s="75"/>
      <c r="UQK91" s="75"/>
      <c r="UQL91" s="75"/>
      <c r="UQM91" s="75"/>
      <c r="UQN91" s="75"/>
      <c r="UQO91" s="75"/>
      <c r="UQP91" s="75"/>
      <c r="UQQ91" s="75"/>
      <c r="UQR91" s="75"/>
      <c r="UQS91" s="75"/>
      <c r="UQT91" s="75"/>
      <c r="UQU91" s="75"/>
      <c r="UQV91" s="75"/>
      <c r="UQW91" s="75"/>
      <c r="UQX91" s="75"/>
      <c r="UQY91" s="75"/>
      <c r="UQZ91" s="75"/>
      <c r="URA91" s="75"/>
      <c r="URB91" s="75"/>
      <c r="URC91" s="75"/>
      <c r="URD91" s="75"/>
      <c r="URE91" s="75"/>
      <c r="URF91" s="75"/>
      <c r="URG91" s="75"/>
      <c r="URH91" s="75"/>
      <c r="URI91" s="75"/>
      <c r="URJ91" s="75"/>
      <c r="URK91" s="75"/>
      <c r="URL91" s="75"/>
      <c r="URM91" s="75"/>
      <c r="URN91" s="75"/>
      <c r="URO91" s="75"/>
      <c r="URP91" s="75"/>
      <c r="URQ91" s="75"/>
      <c r="URR91" s="75"/>
      <c r="URS91" s="75"/>
      <c r="URT91" s="75"/>
      <c r="URU91" s="75"/>
      <c r="URV91" s="75"/>
      <c r="URW91" s="75"/>
      <c r="URX91" s="75"/>
      <c r="URY91" s="75"/>
      <c r="URZ91" s="75"/>
      <c r="USA91" s="75"/>
      <c r="USB91" s="75"/>
      <c r="USC91" s="75"/>
      <c r="USD91" s="75"/>
      <c r="USE91" s="75"/>
      <c r="USF91" s="75"/>
      <c r="USG91" s="75"/>
      <c r="USH91" s="75"/>
      <c r="USI91" s="75"/>
      <c r="USJ91" s="75"/>
      <c r="USK91" s="75"/>
      <c r="USL91" s="75"/>
      <c r="USM91" s="75"/>
      <c r="USN91" s="75"/>
      <c r="USO91" s="75"/>
      <c r="USP91" s="75"/>
      <c r="USQ91" s="75"/>
      <c r="USR91" s="75"/>
      <c r="USS91" s="75"/>
      <c r="UST91" s="75"/>
      <c r="USU91" s="75"/>
      <c r="USV91" s="75"/>
      <c r="USW91" s="75"/>
      <c r="USX91" s="75"/>
      <c r="USY91" s="75"/>
      <c r="USZ91" s="75"/>
      <c r="UTA91" s="75"/>
      <c r="UTB91" s="75"/>
      <c r="UTC91" s="75"/>
      <c r="UTD91" s="75"/>
      <c r="UTE91" s="75"/>
      <c r="UTF91" s="75"/>
      <c r="UTG91" s="75"/>
      <c r="UTH91" s="75"/>
      <c r="UTI91" s="75"/>
      <c r="UTJ91" s="75"/>
      <c r="UTK91" s="75"/>
      <c r="UTL91" s="75"/>
      <c r="UTM91" s="75"/>
      <c r="UTN91" s="75"/>
      <c r="UTO91" s="75"/>
      <c r="UTP91" s="75"/>
      <c r="UTQ91" s="75"/>
      <c r="UTR91" s="75"/>
      <c r="UTS91" s="75"/>
      <c r="UTT91" s="75"/>
      <c r="UTU91" s="75"/>
      <c r="UTV91" s="75"/>
      <c r="UTW91" s="75"/>
      <c r="UTX91" s="75"/>
      <c r="UTY91" s="75"/>
      <c r="UTZ91" s="75"/>
      <c r="UUA91" s="75"/>
      <c r="UUB91" s="75"/>
      <c r="UUC91" s="75"/>
      <c r="UUD91" s="75"/>
      <c r="UUE91" s="75"/>
      <c r="UUF91" s="75"/>
      <c r="UUG91" s="75"/>
      <c r="UUH91" s="75"/>
      <c r="UUI91" s="75"/>
      <c r="UUJ91" s="75"/>
      <c r="UUK91" s="75"/>
      <c r="UUL91" s="75"/>
      <c r="UUM91" s="75"/>
      <c r="UUN91" s="75"/>
      <c r="UUO91" s="75"/>
      <c r="UUP91" s="75"/>
      <c r="UUQ91" s="75"/>
      <c r="UUR91" s="75"/>
      <c r="UUS91" s="75"/>
      <c r="UUT91" s="75"/>
      <c r="UUU91" s="75"/>
      <c r="UUV91" s="75"/>
      <c r="UUW91" s="75"/>
      <c r="UUX91" s="75"/>
      <c r="UUY91" s="75"/>
      <c r="UUZ91" s="75"/>
      <c r="UVA91" s="75"/>
      <c r="UVB91" s="75"/>
      <c r="UVC91" s="75"/>
      <c r="UVD91" s="75"/>
      <c r="UVE91" s="75"/>
      <c r="UVF91" s="75"/>
      <c r="UVG91" s="75"/>
      <c r="UVH91" s="75"/>
      <c r="UVI91" s="75"/>
      <c r="UVJ91" s="75"/>
      <c r="UVK91" s="75"/>
      <c r="UVL91" s="75"/>
      <c r="UVM91" s="75"/>
      <c r="UVN91" s="75"/>
      <c r="UVO91" s="75"/>
      <c r="UVP91" s="75"/>
      <c r="UVQ91" s="75"/>
      <c r="UVR91" s="75"/>
      <c r="UVS91" s="75"/>
      <c r="UVT91" s="75"/>
      <c r="UVU91" s="75"/>
      <c r="UVV91" s="75"/>
      <c r="UVW91" s="75"/>
      <c r="UVX91" s="75"/>
      <c r="UVY91" s="75"/>
      <c r="UVZ91" s="75"/>
      <c r="UWA91" s="75"/>
      <c r="UWB91" s="75"/>
      <c r="UWC91" s="75"/>
      <c r="UWD91" s="75"/>
      <c r="UWE91" s="75"/>
      <c r="UWF91" s="75"/>
      <c r="UWG91" s="75"/>
      <c r="UWH91" s="75"/>
      <c r="UWI91" s="75"/>
      <c r="UWJ91" s="75"/>
      <c r="UWK91" s="75"/>
      <c r="UWL91" s="75"/>
      <c r="UWM91" s="75"/>
      <c r="UWN91" s="75"/>
      <c r="UWO91" s="75"/>
      <c r="UWP91" s="75"/>
      <c r="UWQ91" s="75"/>
      <c r="UWR91" s="75"/>
      <c r="UWS91" s="75"/>
      <c r="UWT91" s="75"/>
      <c r="UWU91" s="75"/>
      <c r="UWV91" s="75"/>
      <c r="UWW91" s="75"/>
      <c r="UWX91" s="75"/>
      <c r="UWY91" s="75"/>
      <c r="UWZ91" s="75"/>
      <c r="UXA91" s="75"/>
      <c r="UXB91" s="75"/>
      <c r="UXC91" s="75"/>
      <c r="UXD91" s="75"/>
      <c r="UXE91" s="75"/>
      <c r="UXF91" s="75"/>
      <c r="UXG91" s="75"/>
      <c r="UXH91" s="75"/>
      <c r="UXI91" s="75"/>
      <c r="UXJ91" s="75"/>
      <c r="UXK91" s="75"/>
      <c r="UXL91" s="75"/>
      <c r="UXM91" s="75"/>
      <c r="UXN91" s="75"/>
      <c r="UXO91" s="75"/>
      <c r="UXP91" s="75"/>
      <c r="UXQ91" s="75"/>
      <c r="UXR91" s="75"/>
      <c r="UXS91" s="75"/>
      <c r="UXT91" s="75"/>
      <c r="UXU91" s="75"/>
      <c r="UXV91" s="75"/>
      <c r="UXW91" s="75"/>
      <c r="UXX91" s="75"/>
      <c r="UXY91" s="75"/>
      <c r="UXZ91" s="75"/>
      <c r="UYA91" s="75"/>
      <c r="UYB91" s="75"/>
      <c r="UYC91" s="75"/>
      <c r="UYD91" s="75"/>
      <c r="UYE91" s="75"/>
      <c r="UYF91" s="75"/>
      <c r="UYG91" s="75"/>
      <c r="UYH91" s="75"/>
      <c r="UYI91" s="75"/>
      <c r="UYJ91" s="75"/>
      <c r="UYK91" s="75"/>
      <c r="UYL91" s="75"/>
      <c r="UYM91" s="75"/>
      <c r="UYN91" s="75"/>
      <c r="UYO91" s="75"/>
      <c r="UYP91" s="75"/>
      <c r="UYQ91" s="75"/>
      <c r="UYR91" s="75"/>
      <c r="UYS91" s="75"/>
      <c r="UYT91" s="75"/>
      <c r="UYU91" s="75"/>
      <c r="UYV91" s="75"/>
      <c r="UYW91" s="75"/>
      <c r="UYX91" s="75"/>
      <c r="UYY91" s="75"/>
      <c r="UYZ91" s="75"/>
      <c r="UZA91" s="75"/>
      <c r="UZB91" s="75"/>
      <c r="UZC91" s="75"/>
      <c r="UZD91" s="75"/>
      <c r="UZE91" s="75"/>
      <c r="UZF91" s="75"/>
      <c r="UZG91" s="75"/>
      <c r="UZH91" s="75"/>
      <c r="UZI91" s="75"/>
      <c r="UZJ91" s="75"/>
      <c r="UZK91" s="75"/>
      <c r="UZL91" s="75"/>
      <c r="UZM91" s="75"/>
      <c r="UZN91" s="75"/>
      <c r="UZO91" s="75"/>
      <c r="UZP91" s="75"/>
      <c r="UZQ91" s="75"/>
      <c r="UZR91" s="75"/>
      <c r="UZS91" s="75"/>
      <c r="UZT91" s="75"/>
      <c r="UZU91" s="75"/>
      <c r="UZV91" s="75"/>
      <c r="UZW91" s="75"/>
      <c r="UZX91" s="75"/>
      <c r="UZY91" s="75"/>
      <c r="UZZ91" s="75"/>
      <c r="VAA91" s="75"/>
      <c r="VAB91" s="75"/>
      <c r="VAC91" s="75"/>
      <c r="VAD91" s="75"/>
      <c r="VAE91" s="75"/>
      <c r="VAF91" s="75"/>
      <c r="VAG91" s="75"/>
      <c r="VAH91" s="75"/>
      <c r="VAI91" s="75"/>
      <c r="VAJ91" s="75"/>
      <c r="VAK91" s="75"/>
      <c r="VAL91" s="75"/>
      <c r="VAM91" s="75"/>
      <c r="VAN91" s="75"/>
      <c r="VAO91" s="75"/>
      <c r="VAP91" s="75"/>
      <c r="VAQ91" s="75"/>
      <c r="VAR91" s="75"/>
      <c r="VAS91" s="75"/>
      <c r="VAT91" s="75"/>
      <c r="VAU91" s="75"/>
      <c r="VAV91" s="75"/>
      <c r="VAW91" s="75"/>
      <c r="VAX91" s="75"/>
      <c r="VAY91" s="75"/>
      <c r="VAZ91" s="75"/>
      <c r="VBA91" s="75"/>
      <c r="VBB91" s="75"/>
      <c r="VBC91" s="75"/>
      <c r="VBD91" s="75"/>
      <c r="VBE91" s="75"/>
      <c r="VBF91" s="75"/>
      <c r="VBG91" s="75"/>
      <c r="VBH91" s="75"/>
      <c r="VBI91" s="75"/>
      <c r="VBJ91" s="75"/>
      <c r="VBK91" s="75"/>
      <c r="VBL91" s="75"/>
      <c r="VBM91" s="75"/>
      <c r="VBN91" s="75"/>
      <c r="VBO91" s="75"/>
      <c r="VBP91" s="75"/>
      <c r="VBQ91" s="75"/>
      <c r="VBR91" s="75"/>
      <c r="VBS91" s="75"/>
      <c r="VBT91" s="75"/>
      <c r="VBU91" s="75"/>
      <c r="VBV91" s="75"/>
      <c r="VBW91" s="75"/>
      <c r="VBX91" s="75"/>
      <c r="VBY91" s="75"/>
      <c r="VBZ91" s="75"/>
      <c r="VCA91" s="75"/>
      <c r="VCB91" s="75"/>
      <c r="VCC91" s="75"/>
      <c r="VCD91" s="75"/>
      <c r="VCE91" s="75"/>
      <c r="VCF91" s="75"/>
      <c r="VCG91" s="75"/>
      <c r="VCH91" s="75"/>
      <c r="VCI91" s="75"/>
      <c r="VCJ91" s="75"/>
      <c r="VCK91" s="75"/>
      <c r="VCL91" s="75"/>
      <c r="VCM91" s="75"/>
      <c r="VCN91" s="75"/>
      <c r="VCO91" s="75"/>
      <c r="VCP91" s="75"/>
      <c r="VCQ91" s="75"/>
      <c r="VCR91" s="75"/>
      <c r="VCS91" s="75"/>
      <c r="VCT91" s="75"/>
      <c r="VCU91" s="75"/>
      <c r="VCV91" s="75"/>
      <c r="VCW91" s="75"/>
      <c r="VCX91" s="75"/>
      <c r="VCY91" s="75"/>
      <c r="VCZ91" s="75"/>
      <c r="VDA91" s="75"/>
      <c r="VDB91" s="75"/>
      <c r="VDC91" s="75"/>
      <c r="VDD91" s="75"/>
      <c r="VDE91" s="75"/>
      <c r="VDF91" s="75"/>
      <c r="VDG91" s="75"/>
      <c r="VDH91" s="75"/>
      <c r="VDI91" s="75"/>
      <c r="VDJ91" s="75"/>
      <c r="VDK91" s="75"/>
      <c r="VDL91" s="75"/>
      <c r="VDM91" s="75"/>
      <c r="VDN91" s="75"/>
      <c r="VDO91" s="75"/>
      <c r="VDP91" s="75"/>
      <c r="VDQ91" s="75"/>
      <c r="VDR91" s="75"/>
      <c r="VDS91" s="75"/>
      <c r="VDT91" s="75"/>
      <c r="VDU91" s="75"/>
      <c r="VDV91" s="75"/>
      <c r="VDW91" s="75"/>
      <c r="VDX91" s="75"/>
      <c r="VDY91" s="75"/>
      <c r="VDZ91" s="75"/>
      <c r="VEA91" s="75"/>
      <c r="VEB91" s="75"/>
      <c r="VEC91" s="75"/>
      <c r="VED91" s="75"/>
      <c r="VEE91" s="75"/>
      <c r="VEF91" s="75"/>
      <c r="VEG91" s="75"/>
      <c r="VEH91" s="75"/>
      <c r="VEI91" s="75"/>
      <c r="VEJ91" s="75"/>
      <c r="VEK91" s="75"/>
      <c r="VEL91" s="75"/>
      <c r="VEM91" s="75"/>
      <c r="VEN91" s="75"/>
      <c r="VEO91" s="75"/>
      <c r="VEP91" s="75"/>
      <c r="VEQ91" s="75"/>
      <c r="VER91" s="75"/>
      <c r="VES91" s="75"/>
      <c r="VET91" s="75"/>
      <c r="VEU91" s="75"/>
      <c r="VEV91" s="75"/>
      <c r="VEW91" s="75"/>
      <c r="VEX91" s="75"/>
      <c r="VEY91" s="75"/>
      <c r="VEZ91" s="75"/>
      <c r="VFA91" s="75"/>
      <c r="VFB91" s="75"/>
      <c r="VFC91" s="75"/>
      <c r="VFD91" s="75"/>
      <c r="VFE91" s="75"/>
      <c r="VFF91" s="75"/>
      <c r="VFG91" s="75"/>
      <c r="VFH91" s="75"/>
      <c r="VFI91" s="75"/>
      <c r="VFJ91" s="75"/>
      <c r="VFK91" s="75"/>
      <c r="VFL91" s="75"/>
      <c r="VFM91" s="75"/>
      <c r="VFN91" s="75"/>
      <c r="VFO91" s="75"/>
      <c r="VFP91" s="75"/>
      <c r="VFQ91" s="75"/>
      <c r="VFR91" s="75"/>
      <c r="VFS91" s="75"/>
      <c r="VFT91" s="75"/>
      <c r="VFU91" s="75"/>
      <c r="VFV91" s="75"/>
      <c r="VFW91" s="75"/>
      <c r="VFX91" s="75"/>
      <c r="VFY91" s="75"/>
      <c r="VFZ91" s="75"/>
      <c r="VGA91" s="75"/>
      <c r="VGB91" s="75"/>
      <c r="VGC91" s="75"/>
      <c r="VGD91" s="75"/>
      <c r="VGE91" s="75"/>
      <c r="VGF91" s="75"/>
      <c r="VGG91" s="75"/>
      <c r="VGH91" s="75"/>
      <c r="VGI91" s="75"/>
      <c r="VGJ91" s="75"/>
      <c r="VGK91" s="75"/>
      <c r="VGL91" s="75"/>
      <c r="VGM91" s="75"/>
      <c r="VGN91" s="75"/>
      <c r="VGO91" s="75"/>
      <c r="VGP91" s="75"/>
      <c r="VGQ91" s="75"/>
      <c r="VGR91" s="75"/>
      <c r="VGS91" s="75"/>
      <c r="VGT91" s="75"/>
      <c r="VGU91" s="75"/>
      <c r="VGV91" s="75"/>
      <c r="VGW91" s="75"/>
      <c r="VGX91" s="75"/>
      <c r="VGY91" s="75"/>
      <c r="VGZ91" s="75"/>
      <c r="VHA91" s="75"/>
      <c r="VHB91" s="75"/>
      <c r="VHC91" s="75"/>
      <c r="VHD91" s="75"/>
      <c r="VHE91" s="75"/>
      <c r="VHF91" s="75"/>
      <c r="VHG91" s="75"/>
      <c r="VHH91" s="75"/>
      <c r="VHI91" s="75"/>
      <c r="VHJ91" s="75"/>
      <c r="VHK91" s="75"/>
      <c r="VHL91" s="75"/>
      <c r="VHM91" s="75"/>
      <c r="VHN91" s="75"/>
      <c r="VHO91" s="75"/>
      <c r="VHP91" s="75"/>
      <c r="VHQ91" s="75"/>
      <c r="VHR91" s="75"/>
      <c r="VHS91" s="75"/>
      <c r="VHT91" s="75"/>
      <c r="VHU91" s="75"/>
      <c r="VHV91" s="75"/>
      <c r="VHW91" s="75"/>
      <c r="VHX91" s="75"/>
      <c r="VHY91" s="75"/>
      <c r="VHZ91" s="75"/>
      <c r="VIA91" s="75"/>
      <c r="VIB91" s="75"/>
      <c r="VIC91" s="75"/>
      <c r="VID91" s="75"/>
      <c r="VIE91" s="75"/>
      <c r="VIF91" s="75"/>
      <c r="VIG91" s="75"/>
      <c r="VIH91" s="75"/>
      <c r="VII91" s="75"/>
      <c r="VIJ91" s="75"/>
      <c r="VIK91" s="75"/>
      <c r="VIL91" s="75"/>
      <c r="VIM91" s="75"/>
      <c r="VIN91" s="75"/>
      <c r="VIO91" s="75"/>
      <c r="VIP91" s="75"/>
      <c r="VIQ91" s="75"/>
      <c r="VIR91" s="75"/>
      <c r="VIS91" s="75"/>
      <c r="VIT91" s="75"/>
      <c r="VIU91" s="75"/>
      <c r="VIV91" s="75"/>
      <c r="VIW91" s="75"/>
      <c r="VIX91" s="75"/>
      <c r="VIY91" s="75"/>
      <c r="VIZ91" s="75"/>
      <c r="VJA91" s="75"/>
      <c r="VJB91" s="75"/>
      <c r="VJC91" s="75"/>
      <c r="VJD91" s="75"/>
      <c r="VJE91" s="75"/>
      <c r="VJF91" s="75"/>
      <c r="VJG91" s="75"/>
      <c r="VJH91" s="75"/>
      <c r="VJI91" s="75"/>
      <c r="VJJ91" s="75"/>
      <c r="VJK91" s="75"/>
      <c r="VJL91" s="75"/>
      <c r="VJM91" s="75"/>
      <c r="VJN91" s="75"/>
      <c r="VJO91" s="75"/>
      <c r="VJP91" s="75"/>
      <c r="VJQ91" s="75"/>
      <c r="VJR91" s="75"/>
      <c r="VJS91" s="75"/>
      <c r="VJT91" s="75"/>
      <c r="VJU91" s="75"/>
      <c r="VJV91" s="75"/>
      <c r="VJW91" s="75"/>
      <c r="VJX91" s="75"/>
      <c r="VJY91" s="75"/>
      <c r="VJZ91" s="75"/>
      <c r="VKA91" s="75"/>
      <c r="VKB91" s="75"/>
      <c r="VKC91" s="75"/>
      <c r="VKD91" s="75"/>
      <c r="VKE91" s="75"/>
      <c r="VKF91" s="75"/>
      <c r="VKG91" s="75"/>
      <c r="VKH91" s="75"/>
      <c r="VKI91" s="75"/>
      <c r="VKJ91" s="75"/>
      <c r="VKK91" s="75"/>
      <c r="VKL91" s="75"/>
      <c r="VKM91" s="75"/>
      <c r="VKN91" s="75"/>
      <c r="VKO91" s="75"/>
      <c r="VKP91" s="75"/>
      <c r="VKQ91" s="75"/>
      <c r="VKR91" s="75"/>
      <c r="VKS91" s="75"/>
      <c r="VKT91" s="75"/>
      <c r="VKU91" s="75"/>
      <c r="VKV91" s="75"/>
      <c r="VKW91" s="75"/>
      <c r="VKX91" s="75"/>
      <c r="VKY91" s="75"/>
      <c r="VKZ91" s="75"/>
      <c r="VLA91" s="75"/>
      <c r="VLB91" s="75"/>
      <c r="VLC91" s="75"/>
      <c r="VLD91" s="75"/>
      <c r="VLE91" s="75"/>
      <c r="VLF91" s="75"/>
      <c r="VLG91" s="75"/>
      <c r="VLH91" s="75"/>
      <c r="VLI91" s="75"/>
      <c r="VLJ91" s="75"/>
      <c r="VLK91" s="75"/>
      <c r="VLL91" s="75"/>
      <c r="VLM91" s="75"/>
      <c r="VLN91" s="75"/>
      <c r="VLO91" s="75"/>
      <c r="VLP91" s="75"/>
      <c r="VLQ91" s="75"/>
      <c r="VLR91" s="75"/>
      <c r="VLS91" s="75"/>
      <c r="VLT91" s="75"/>
      <c r="VLU91" s="75"/>
      <c r="VLV91" s="75"/>
      <c r="VLW91" s="75"/>
      <c r="VLX91" s="75"/>
      <c r="VLY91" s="75"/>
      <c r="VLZ91" s="75"/>
      <c r="VMA91" s="75"/>
      <c r="VMB91" s="75"/>
      <c r="VMC91" s="75"/>
      <c r="VMD91" s="75"/>
      <c r="VME91" s="75"/>
      <c r="VMF91" s="75"/>
      <c r="VMG91" s="75"/>
      <c r="VMH91" s="75"/>
      <c r="VMI91" s="75"/>
      <c r="VMJ91" s="75"/>
      <c r="VMK91" s="75"/>
      <c r="VML91" s="75"/>
      <c r="VMM91" s="75"/>
      <c r="VMN91" s="75"/>
      <c r="VMO91" s="75"/>
      <c r="VMP91" s="75"/>
      <c r="VMQ91" s="75"/>
      <c r="VMR91" s="75"/>
      <c r="VMS91" s="75"/>
      <c r="VMT91" s="75"/>
      <c r="VMU91" s="75"/>
      <c r="VMV91" s="75"/>
      <c r="VMW91" s="75"/>
      <c r="VMX91" s="75"/>
      <c r="VMY91" s="75"/>
      <c r="VMZ91" s="75"/>
      <c r="VNA91" s="75"/>
      <c r="VNB91" s="75"/>
      <c r="VNC91" s="75"/>
      <c r="VND91" s="75"/>
      <c r="VNE91" s="75"/>
      <c r="VNF91" s="75"/>
      <c r="VNG91" s="75"/>
      <c r="VNH91" s="75"/>
      <c r="VNI91" s="75"/>
      <c r="VNJ91" s="75"/>
      <c r="VNK91" s="75"/>
      <c r="VNL91" s="75"/>
      <c r="VNM91" s="75"/>
      <c r="VNN91" s="75"/>
      <c r="VNO91" s="75"/>
      <c r="VNP91" s="75"/>
      <c r="VNQ91" s="75"/>
      <c r="VNR91" s="75"/>
      <c r="VNS91" s="75"/>
      <c r="VNT91" s="75"/>
      <c r="VNU91" s="75"/>
      <c r="VNV91" s="75"/>
      <c r="VNW91" s="75"/>
      <c r="VNX91" s="75"/>
      <c r="VNY91" s="75"/>
      <c r="VNZ91" s="75"/>
      <c r="VOA91" s="75"/>
      <c r="VOB91" s="75"/>
      <c r="VOC91" s="75"/>
      <c r="VOD91" s="75"/>
      <c r="VOE91" s="75"/>
      <c r="VOF91" s="75"/>
      <c r="VOG91" s="75"/>
      <c r="VOH91" s="75"/>
      <c r="VOI91" s="75"/>
      <c r="VOJ91" s="75"/>
      <c r="VOK91" s="75"/>
      <c r="VOL91" s="75"/>
      <c r="VOM91" s="75"/>
      <c r="VON91" s="75"/>
      <c r="VOO91" s="75"/>
      <c r="VOP91" s="75"/>
      <c r="VOQ91" s="75"/>
      <c r="VOR91" s="75"/>
      <c r="VOS91" s="75"/>
      <c r="VOT91" s="75"/>
      <c r="VOU91" s="75"/>
      <c r="VOV91" s="75"/>
      <c r="VOW91" s="75"/>
      <c r="VOX91" s="75"/>
      <c r="VOY91" s="75"/>
      <c r="VOZ91" s="75"/>
      <c r="VPA91" s="75"/>
      <c r="VPB91" s="75"/>
      <c r="VPC91" s="75"/>
      <c r="VPD91" s="75"/>
      <c r="VPE91" s="75"/>
      <c r="VPF91" s="75"/>
      <c r="VPG91" s="75"/>
      <c r="VPH91" s="75"/>
      <c r="VPI91" s="75"/>
      <c r="VPJ91" s="75"/>
      <c r="VPK91" s="75"/>
      <c r="VPL91" s="75"/>
      <c r="VPM91" s="75"/>
      <c r="VPN91" s="75"/>
      <c r="VPO91" s="75"/>
      <c r="VPP91" s="75"/>
      <c r="VPQ91" s="75"/>
      <c r="VPR91" s="75"/>
      <c r="VPS91" s="75"/>
      <c r="VPT91" s="75"/>
      <c r="VPU91" s="75"/>
      <c r="VPV91" s="75"/>
      <c r="VPW91" s="75"/>
      <c r="VPX91" s="75"/>
      <c r="VPY91" s="75"/>
      <c r="VPZ91" s="75"/>
      <c r="VQA91" s="75"/>
      <c r="VQB91" s="75"/>
      <c r="VQC91" s="75"/>
      <c r="VQD91" s="75"/>
      <c r="VQE91" s="75"/>
      <c r="VQF91" s="75"/>
      <c r="VQG91" s="75"/>
      <c r="VQH91" s="75"/>
      <c r="VQI91" s="75"/>
      <c r="VQJ91" s="75"/>
      <c r="VQK91" s="75"/>
      <c r="VQL91" s="75"/>
      <c r="VQM91" s="75"/>
      <c r="VQN91" s="75"/>
      <c r="VQO91" s="75"/>
      <c r="VQP91" s="75"/>
      <c r="VQQ91" s="75"/>
      <c r="VQR91" s="75"/>
      <c r="VQS91" s="75"/>
      <c r="VQT91" s="75"/>
      <c r="VQU91" s="75"/>
      <c r="VQV91" s="75"/>
      <c r="VQW91" s="75"/>
      <c r="VQX91" s="75"/>
      <c r="VQY91" s="75"/>
      <c r="VQZ91" s="75"/>
      <c r="VRA91" s="75"/>
      <c r="VRB91" s="75"/>
      <c r="VRC91" s="75"/>
      <c r="VRD91" s="75"/>
      <c r="VRE91" s="75"/>
      <c r="VRF91" s="75"/>
      <c r="VRG91" s="75"/>
      <c r="VRH91" s="75"/>
      <c r="VRI91" s="75"/>
      <c r="VRJ91" s="75"/>
      <c r="VRK91" s="75"/>
      <c r="VRL91" s="75"/>
      <c r="VRM91" s="75"/>
      <c r="VRN91" s="75"/>
      <c r="VRO91" s="75"/>
      <c r="VRP91" s="75"/>
      <c r="VRQ91" s="75"/>
      <c r="VRR91" s="75"/>
      <c r="VRS91" s="75"/>
      <c r="VRT91" s="75"/>
      <c r="VRU91" s="75"/>
      <c r="VRV91" s="75"/>
      <c r="VRW91" s="75"/>
      <c r="VRX91" s="75"/>
      <c r="VRY91" s="75"/>
      <c r="VRZ91" s="75"/>
      <c r="VSA91" s="75"/>
      <c r="VSB91" s="75"/>
      <c r="VSC91" s="75"/>
      <c r="VSD91" s="75"/>
      <c r="VSE91" s="75"/>
      <c r="VSF91" s="75"/>
      <c r="VSG91" s="75"/>
      <c r="VSH91" s="75"/>
      <c r="VSI91" s="75"/>
      <c r="VSJ91" s="75"/>
      <c r="VSK91" s="75"/>
      <c r="VSL91" s="75"/>
      <c r="VSM91" s="75"/>
      <c r="VSN91" s="75"/>
      <c r="VSO91" s="75"/>
      <c r="VSP91" s="75"/>
      <c r="VSQ91" s="75"/>
      <c r="VSR91" s="75"/>
      <c r="VSS91" s="75"/>
      <c r="VST91" s="75"/>
      <c r="VSU91" s="75"/>
      <c r="VSV91" s="75"/>
      <c r="VSW91" s="75"/>
      <c r="VSX91" s="75"/>
      <c r="VSY91" s="75"/>
      <c r="VSZ91" s="75"/>
      <c r="VTA91" s="75"/>
      <c r="VTB91" s="75"/>
      <c r="VTC91" s="75"/>
      <c r="VTD91" s="75"/>
      <c r="VTE91" s="75"/>
      <c r="VTF91" s="75"/>
      <c r="VTG91" s="75"/>
      <c r="VTH91" s="75"/>
      <c r="VTI91" s="75"/>
      <c r="VTJ91" s="75"/>
      <c r="VTK91" s="75"/>
      <c r="VTL91" s="75"/>
      <c r="VTM91" s="75"/>
      <c r="VTN91" s="75"/>
      <c r="VTO91" s="75"/>
      <c r="VTP91" s="75"/>
      <c r="VTQ91" s="75"/>
      <c r="VTR91" s="75"/>
      <c r="VTS91" s="75"/>
      <c r="VTT91" s="75"/>
      <c r="VTU91" s="75"/>
      <c r="VTV91" s="75"/>
      <c r="VTW91" s="75"/>
      <c r="VTX91" s="75"/>
      <c r="VTY91" s="75"/>
      <c r="VTZ91" s="75"/>
      <c r="VUA91" s="75"/>
      <c r="VUB91" s="75"/>
      <c r="VUC91" s="75"/>
      <c r="VUD91" s="75"/>
      <c r="VUE91" s="75"/>
      <c r="VUF91" s="75"/>
      <c r="VUG91" s="75"/>
      <c r="VUH91" s="75"/>
      <c r="VUI91" s="75"/>
      <c r="VUJ91" s="75"/>
      <c r="VUK91" s="75"/>
      <c r="VUL91" s="75"/>
      <c r="VUM91" s="75"/>
      <c r="VUN91" s="75"/>
      <c r="VUO91" s="75"/>
      <c r="VUP91" s="75"/>
      <c r="VUQ91" s="75"/>
      <c r="VUR91" s="75"/>
      <c r="VUS91" s="75"/>
      <c r="VUT91" s="75"/>
      <c r="VUU91" s="75"/>
      <c r="VUV91" s="75"/>
      <c r="VUW91" s="75"/>
      <c r="VUX91" s="75"/>
      <c r="VUY91" s="75"/>
      <c r="VUZ91" s="75"/>
      <c r="VVA91" s="75"/>
      <c r="VVB91" s="75"/>
      <c r="VVC91" s="75"/>
      <c r="VVD91" s="75"/>
      <c r="VVE91" s="75"/>
      <c r="VVF91" s="75"/>
      <c r="VVG91" s="75"/>
      <c r="VVH91" s="75"/>
      <c r="VVI91" s="75"/>
      <c r="VVJ91" s="75"/>
      <c r="VVK91" s="75"/>
      <c r="VVL91" s="75"/>
      <c r="VVM91" s="75"/>
      <c r="VVN91" s="75"/>
      <c r="VVO91" s="75"/>
      <c r="VVP91" s="75"/>
      <c r="VVQ91" s="75"/>
      <c r="VVR91" s="75"/>
      <c r="VVS91" s="75"/>
      <c r="VVT91" s="75"/>
      <c r="VVU91" s="75"/>
      <c r="VVV91" s="75"/>
      <c r="VVW91" s="75"/>
      <c r="VVX91" s="75"/>
      <c r="VVY91" s="75"/>
      <c r="VVZ91" s="75"/>
      <c r="VWA91" s="75"/>
      <c r="VWB91" s="75"/>
      <c r="VWC91" s="75"/>
      <c r="VWD91" s="75"/>
      <c r="VWE91" s="75"/>
      <c r="VWF91" s="75"/>
      <c r="VWG91" s="75"/>
      <c r="VWH91" s="75"/>
      <c r="VWI91" s="75"/>
      <c r="VWJ91" s="75"/>
      <c r="VWK91" s="75"/>
      <c r="VWL91" s="75"/>
      <c r="VWM91" s="75"/>
      <c r="VWN91" s="75"/>
      <c r="VWO91" s="75"/>
      <c r="VWP91" s="75"/>
      <c r="VWQ91" s="75"/>
      <c r="VWR91" s="75"/>
      <c r="VWS91" s="75"/>
      <c r="VWT91" s="75"/>
      <c r="VWU91" s="75"/>
      <c r="VWV91" s="75"/>
      <c r="VWW91" s="75"/>
      <c r="VWX91" s="75"/>
      <c r="VWY91" s="75"/>
      <c r="VWZ91" s="75"/>
      <c r="VXA91" s="75"/>
      <c r="VXB91" s="75"/>
      <c r="VXC91" s="75"/>
      <c r="VXD91" s="75"/>
      <c r="VXE91" s="75"/>
      <c r="VXF91" s="75"/>
      <c r="VXG91" s="75"/>
      <c r="VXH91" s="75"/>
      <c r="VXI91" s="75"/>
      <c r="VXJ91" s="75"/>
      <c r="VXK91" s="75"/>
      <c r="VXL91" s="75"/>
      <c r="VXM91" s="75"/>
      <c r="VXN91" s="75"/>
      <c r="VXO91" s="75"/>
      <c r="VXP91" s="75"/>
      <c r="VXQ91" s="75"/>
      <c r="VXR91" s="75"/>
      <c r="VXS91" s="75"/>
      <c r="VXT91" s="75"/>
      <c r="VXU91" s="75"/>
      <c r="VXV91" s="75"/>
      <c r="VXW91" s="75"/>
      <c r="VXX91" s="75"/>
      <c r="VXY91" s="75"/>
      <c r="VXZ91" s="75"/>
      <c r="VYA91" s="75"/>
      <c r="VYB91" s="75"/>
      <c r="VYC91" s="75"/>
      <c r="VYD91" s="75"/>
      <c r="VYE91" s="75"/>
      <c r="VYF91" s="75"/>
      <c r="VYG91" s="75"/>
      <c r="VYH91" s="75"/>
      <c r="VYI91" s="75"/>
      <c r="VYJ91" s="75"/>
      <c r="VYK91" s="75"/>
      <c r="VYL91" s="75"/>
      <c r="VYM91" s="75"/>
      <c r="VYN91" s="75"/>
      <c r="VYO91" s="75"/>
      <c r="VYP91" s="75"/>
      <c r="VYQ91" s="75"/>
      <c r="VYR91" s="75"/>
      <c r="VYS91" s="75"/>
      <c r="VYT91" s="75"/>
      <c r="VYU91" s="75"/>
      <c r="VYV91" s="75"/>
      <c r="VYW91" s="75"/>
      <c r="VYX91" s="75"/>
      <c r="VYY91" s="75"/>
      <c r="VYZ91" s="75"/>
      <c r="VZA91" s="75"/>
      <c r="VZB91" s="75"/>
      <c r="VZC91" s="75"/>
      <c r="VZD91" s="75"/>
      <c r="VZE91" s="75"/>
      <c r="VZF91" s="75"/>
      <c r="VZG91" s="75"/>
      <c r="VZH91" s="75"/>
      <c r="VZI91" s="75"/>
      <c r="VZJ91" s="75"/>
      <c r="VZK91" s="75"/>
      <c r="VZL91" s="75"/>
      <c r="VZM91" s="75"/>
      <c r="VZN91" s="75"/>
      <c r="VZO91" s="75"/>
      <c r="VZP91" s="75"/>
      <c r="VZQ91" s="75"/>
      <c r="VZR91" s="75"/>
      <c r="VZS91" s="75"/>
      <c r="VZT91" s="75"/>
      <c r="VZU91" s="75"/>
      <c r="VZV91" s="75"/>
      <c r="VZW91" s="75"/>
      <c r="VZX91" s="75"/>
      <c r="VZY91" s="75"/>
      <c r="VZZ91" s="75"/>
      <c r="WAA91" s="75"/>
      <c r="WAB91" s="75"/>
      <c r="WAC91" s="75"/>
      <c r="WAD91" s="75"/>
      <c r="WAE91" s="75"/>
      <c r="WAF91" s="75"/>
      <c r="WAG91" s="75"/>
      <c r="WAH91" s="75"/>
      <c r="WAI91" s="75"/>
      <c r="WAJ91" s="75"/>
      <c r="WAK91" s="75"/>
      <c r="WAL91" s="75"/>
      <c r="WAM91" s="75"/>
      <c r="WAN91" s="75"/>
      <c r="WAO91" s="75"/>
      <c r="WAP91" s="75"/>
      <c r="WAQ91" s="75"/>
      <c r="WAR91" s="75"/>
      <c r="WAS91" s="75"/>
      <c r="WAT91" s="75"/>
      <c r="WAU91" s="75"/>
      <c r="WAV91" s="75"/>
      <c r="WAW91" s="75"/>
      <c r="WAX91" s="75"/>
      <c r="WAY91" s="75"/>
      <c r="WAZ91" s="75"/>
      <c r="WBA91" s="75"/>
      <c r="WBB91" s="75"/>
      <c r="WBC91" s="75"/>
      <c r="WBD91" s="75"/>
      <c r="WBE91" s="75"/>
      <c r="WBF91" s="75"/>
      <c r="WBG91" s="75"/>
      <c r="WBH91" s="75"/>
      <c r="WBI91" s="75"/>
      <c r="WBJ91" s="75"/>
      <c r="WBK91" s="75"/>
      <c r="WBL91" s="75"/>
      <c r="WBM91" s="75"/>
      <c r="WBN91" s="75"/>
      <c r="WBO91" s="75"/>
      <c r="WBP91" s="75"/>
      <c r="WBQ91" s="75"/>
      <c r="WBR91" s="75"/>
      <c r="WBS91" s="75"/>
      <c r="WBT91" s="75"/>
      <c r="WBU91" s="75"/>
      <c r="WBV91" s="75"/>
      <c r="WBW91" s="75"/>
      <c r="WBX91" s="75"/>
      <c r="WBY91" s="75"/>
      <c r="WBZ91" s="75"/>
      <c r="WCA91" s="75"/>
      <c r="WCB91" s="75"/>
      <c r="WCC91" s="75"/>
      <c r="WCD91" s="75"/>
      <c r="WCE91" s="75"/>
      <c r="WCF91" s="75"/>
      <c r="WCG91" s="75"/>
      <c r="WCH91" s="75"/>
      <c r="WCI91" s="75"/>
      <c r="WCJ91" s="75"/>
      <c r="WCK91" s="75"/>
      <c r="WCL91" s="75"/>
      <c r="WCM91" s="75"/>
      <c r="WCN91" s="75"/>
      <c r="WCO91" s="75"/>
      <c r="WCP91" s="75"/>
      <c r="WCQ91" s="75"/>
      <c r="WCR91" s="75"/>
      <c r="WCS91" s="75"/>
      <c r="WCT91" s="75"/>
      <c r="WCU91" s="75"/>
      <c r="WCV91" s="75"/>
      <c r="WCW91" s="75"/>
      <c r="WCX91" s="75"/>
      <c r="WCY91" s="75"/>
      <c r="WCZ91" s="75"/>
      <c r="WDA91" s="75"/>
      <c r="WDB91" s="75"/>
      <c r="WDC91" s="75"/>
      <c r="WDD91" s="75"/>
      <c r="WDE91" s="75"/>
      <c r="WDF91" s="75"/>
      <c r="WDG91" s="75"/>
      <c r="WDH91" s="75"/>
      <c r="WDI91" s="75"/>
      <c r="WDJ91" s="75"/>
      <c r="WDK91" s="75"/>
      <c r="WDL91" s="75"/>
      <c r="WDM91" s="75"/>
      <c r="WDN91" s="75"/>
      <c r="WDO91" s="75"/>
      <c r="WDP91" s="75"/>
      <c r="WDQ91" s="75"/>
      <c r="WDR91" s="75"/>
      <c r="WDS91" s="75"/>
      <c r="WDT91" s="75"/>
      <c r="WDU91" s="75"/>
      <c r="WDV91" s="75"/>
      <c r="WDW91" s="75"/>
      <c r="WDX91" s="75"/>
      <c r="WDY91" s="75"/>
      <c r="WDZ91" s="75"/>
      <c r="WEA91" s="75"/>
      <c r="WEB91" s="75"/>
      <c r="WEC91" s="75"/>
      <c r="WED91" s="75"/>
      <c r="WEE91" s="75"/>
      <c r="WEF91" s="75"/>
      <c r="WEG91" s="75"/>
      <c r="WEH91" s="75"/>
      <c r="WEI91" s="75"/>
      <c r="WEJ91" s="75"/>
      <c r="WEK91" s="75"/>
      <c r="WEL91" s="75"/>
      <c r="WEM91" s="75"/>
      <c r="WEN91" s="75"/>
      <c r="WEO91" s="75"/>
      <c r="WEP91" s="75"/>
      <c r="WEQ91" s="75"/>
      <c r="WER91" s="75"/>
      <c r="WES91" s="75"/>
      <c r="WET91" s="75"/>
      <c r="WEU91" s="75"/>
      <c r="WEV91" s="75"/>
      <c r="WEW91" s="75"/>
      <c r="WEX91" s="75"/>
      <c r="WEY91" s="75"/>
      <c r="WEZ91" s="75"/>
      <c r="WFA91" s="75"/>
      <c r="WFB91" s="75"/>
      <c r="WFC91" s="75"/>
      <c r="WFD91" s="75"/>
      <c r="WFE91" s="75"/>
      <c r="WFF91" s="75"/>
      <c r="WFG91" s="75"/>
      <c r="WFH91" s="75"/>
      <c r="WFI91" s="75"/>
      <c r="WFJ91" s="75"/>
      <c r="WFK91" s="75"/>
      <c r="WFL91" s="75"/>
      <c r="WFM91" s="75"/>
      <c r="WFN91" s="75"/>
      <c r="WFO91" s="75"/>
      <c r="WFP91" s="75"/>
      <c r="WFQ91" s="75"/>
      <c r="WFR91" s="75"/>
      <c r="WFS91" s="75"/>
      <c r="WFT91" s="75"/>
      <c r="WFU91" s="75"/>
      <c r="WFV91" s="75"/>
      <c r="WFW91" s="75"/>
      <c r="WFX91" s="75"/>
      <c r="WFY91" s="75"/>
      <c r="WFZ91" s="75"/>
      <c r="WGA91" s="75"/>
      <c r="WGB91" s="75"/>
      <c r="WGC91" s="75"/>
      <c r="WGD91" s="75"/>
      <c r="WGE91" s="75"/>
      <c r="WGF91" s="75"/>
      <c r="WGG91" s="75"/>
      <c r="WGH91" s="75"/>
      <c r="WGI91" s="75"/>
      <c r="WGJ91" s="75"/>
      <c r="WGK91" s="75"/>
      <c r="WGL91" s="75"/>
      <c r="WGM91" s="75"/>
      <c r="WGN91" s="75"/>
      <c r="WGO91" s="75"/>
      <c r="WGP91" s="75"/>
      <c r="WGQ91" s="75"/>
      <c r="WGR91" s="75"/>
      <c r="WGS91" s="75"/>
      <c r="WGT91" s="75"/>
      <c r="WGU91" s="75"/>
      <c r="WGV91" s="75"/>
      <c r="WGW91" s="75"/>
      <c r="WGX91" s="75"/>
      <c r="WGY91" s="75"/>
      <c r="WGZ91" s="75"/>
      <c r="WHA91" s="75"/>
      <c r="WHB91" s="75"/>
      <c r="WHC91" s="75"/>
      <c r="WHD91" s="75"/>
      <c r="WHE91" s="75"/>
      <c r="WHF91" s="75"/>
      <c r="WHG91" s="75"/>
      <c r="WHH91" s="75"/>
      <c r="WHI91" s="75"/>
      <c r="WHJ91" s="75"/>
      <c r="WHK91" s="75"/>
      <c r="WHL91" s="75"/>
      <c r="WHM91" s="75"/>
      <c r="WHN91" s="75"/>
      <c r="WHO91" s="75"/>
      <c r="WHP91" s="75"/>
      <c r="WHQ91" s="75"/>
      <c r="WHR91" s="75"/>
      <c r="WHS91" s="75"/>
      <c r="WHT91" s="75"/>
      <c r="WHU91" s="75"/>
      <c r="WHV91" s="75"/>
      <c r="WHW91" s="75"/>
      <c r="WHX91" s="75"/>
      <c r="WHY91" s="75"/>
      <c r="WHZ91" s="75"/>
      <c r="WIA91" s="75"/>
      <c r="WIB91" s="75"/>
      <c r="WIC91" s="75"/>
      <c r="WID91" s="75"/>
      <c r="WIE91" s="75"/>
      <c r="WIF91" s="75"/>
      <c r="WIG91" s="75"/>
      <c r="WIH91" s="75"/>
      <c r="WII91" s="75"/>
      <c r="WIJ91" s="75"/>
      <c r="WIK91" s="75"/>
      <c r="WIL91" s="75"/>
      <c r="WIM91" s="75"/>
      <c r="WIN91" s="75"/>
      <c r="WIO91" s="75"/>
      <c r="WIP91" s="75"/>
      <c r="WIQ91" s="75"/>
      <c r="WIR91" s="75"/>
      <c r="WIS91" s="75"/>
      <c r="WIT91" s="75"/>
      <c r="WIU91" s="75"/>
      <c r="WIV91" s="75"/>
      <c r="WIW91" s="75"/>
      <c r="WIX91" s="75"/>
      <c r="WIY91" s="75"/>
      <c r="WIZ91" s="75"/>
      <c r="WJA91" s="75"/>
      <c r="WJB91" s="75"/>
      <c r="WJC91" s="75"/>
      <c r="WJD91" s="75"/>
      <c r="WJE91" s="75"/>
      <c r="WJF91" s="75"/>
      <c r="WJG91" s="75"/>
      <c r="WJH91" s="75"/>
      <c r="WJI91" s="75"/>
      <c r="WJJ91" s="75"/>
      <c r="WJK91" s="75"/>
      <c r="WJL91" s="75"/>
      <c r="WJM91" s="75"/>
      <c r="WJN91" s="75"/>
      <c r="WJO91" s="75"/>
      <c r="WJP91" s="75"/>
      <c r="WJQ91" s="75"/>
      <c r="WJR91" s="75"/>
      <c r="WJS91" s="75"/>
      <c r="WJT91" s="75"/>
      <c r="WJU91" s="75"/>
      <c r="WJV91" s="75"/>
      <c r="WJW91" s="75"/>
      <c r="WJX91" s="75"/>
      <c r="WJY91" s="75"/>
      <c r="WJZ91" s="75"/>
      <c r="WKA91" s="75"/>
      <c r="WKB91" s="75"/>
      <c r="WKC91" s="75"/>
      <c r="WKD91" s="75"/>
      <c r="WKE91" s="75"/>
      <c r="WKF91" s="75"/>
      <c r="WKG91" s="75"/>
      <c r="WKH91" s="75"/>
      <c r="WKI91" s="75"/>
      <c r="WKJ91" s="75"/>
      <c r="WKK91" s="75"/>
      <c r="WKL91" s="75"/>
      <c r="WKM91" s="75"/>
      <c r="WKN91" s="75"/>
      <c r="WKO91" s="75"/>
      <c r="WKP91" s="75"/>
      <c r="WKQ91" s="75"/>
      <c r="WKR91" s="75"/>
      <c r="WKS91" s="75"/>
      <c r="WKT91" s="75"/>
      <c r="WKU91" s="75"/>
      <c r="WKV91" s="75"/>
      <c r="WKW91" s="75"/>
      <c r="WKX91" s="75"/>
      <c r="WKY91" s="75"/>
      <c r="WKZ91" s="75"/>
      <c r="WLA91" s="75"/>
      <c r="WLB91" s="75"/>
      <c r="WLC91" s="75"/>
      <c r="WLD91" s="75"/>
      <c r="WLE91" s="75"/>
      <c r="WLF91" s="75"/>
      <c r="WLG91" s="75"/>
      <c r="WLH91" s="75"/>
      <c r="WLI91" s="75"/>
      <c r="WLJ91" s="75"/>
      <c r="WLK91" s="75"/>
      <c r="WLL91" s="75"/>
      <c r="WLM91" s="75"/>
      <c r="WLN91" s="75"/>
      <c r="WLO91" s="75"/>
      <c r="WLP91" s="75"/>
      <c r="WLQ91" s="75"/>
      <c r="WLR91" s="75"/>
      <c r="WLS91" s="75"/>
      <c r="WLT91" s="75"/>
      <c r="WLU91" s="75"/>
      <c r="WLV91" s="75"/>
      <c r="WLW91" s="75"/>
      <c r="WLX91" s="75"/>
      <c r="WLY91" s="75"/>
      <c r="WLZ91" s="75"/>
      <c r="WMA91" s="75"/>
      <c r="WMB91" s="75"/>
      <c r="WMC91" s="75"/>
      <c r="WMD91" s="75"/>
      <c r="WME91" s="75"/>
      <c r="WMF91" s="75"/>
      <c r="WMG91" s="75"/>
      <c r="WMH91" s="75"/>
      <c r="WMI91" s="75"/>
      <c r="WMJ91" s="75"/>
      <c r="WMK91" s="75"/>
      <c r="WML91" s="75"/>
      <c r="WMM91" s="75"/>
      <c r="WMN91" s="75"/>
      <c r="WMO91" s="75"/>
      <c r="WMP91" s="75"/>
      <c r="WMQ91" s="75"/>
      <c r="WMR91" s="75"/>
      <c r="WMS91" s="75"/>
      <c r="WMT91" s="75"/>
      <c r="WMU91" s="75"/>
      <c r="WMV91" s="75"/>
      <c r="WMW91" s="75"/>
      <c r="WMX91" s="75"/>
      <c r="WMY91" s="75"/>
      <c r="WMZ91" s="75"/>
      <c r="WNA91" s="75"/>
      <c r="WNB91" s="75"/>
      <c r="WNC91" s="75"/>
      <c r="WND91" s="75"/>
      <c r="WNE91" s="75"/>
      <c r="WNF91" s="75"/>
      <c r="WNG91" s="75"/>
      <c r="WNH91" s="75"/>
      <c r="WNI91" s="75"/>
      <c r="WNJ91" s="75"/>
      <c r="WNK91" s="75"/>
      <c r="WNL91" s="75"/>
      <c r="WNM91" s="75"/>
      <c r="WNN91" s="75"/>
      <c r="WNO91" s="75"/>
      <c r="WNP91" s="75"/>
      <c r="WNQ91" s="75"/>
      <c r="WNR91" s="75"/>
      <c r="WNS91" s="75"/>
      <c r="WNT91" s="75"/>
      <c r="WNU91" s="75"/>
      <c r="WNV91" s="75"/>
      <c r="WNW91" s="75"/>
      <c r="WNX91" s="75"/>
      <c r="WNY91" s="75"/>
      <c r="WNZ91" s="75"/>
      <c r="WOA91" s="75"/>
      <c r="WOB91" s="75"/>
      <c r="WOC91" s="75"/>
      <c r="WOD91" s="75"/>
      <c r="WOE91" s="75"/>
      <c r="WOF91" s="75"/>
      <c r="WOG91" s="75"/>
      <c r="WOH91" s="75"/>
      <c r="WOI91" s="75"/>
      <c r="WOJ91" s="75"/>
      <c r="WOK91" s="75"/>
      <c r="WOL91" s="75"/>
      <c r="WOM91" s="75"/>
      <c r="WON91" s="75"/>
      <c r="WOO91" s="75"/>
      <c r="WOP91" s="75"/>
      <c r="WOQ91" s="75"/>
      <c r="WOR91" s="75"/>
      <c r="WOS91" s="75"/>
      <c r="WOT91" s="75"/>
      <c r="WOU91" s="75"/>
      <c r="WOV91" s="75"/>
      <c r="WOW91" s="75"/>
      <c r="WOX91" s="75"/>
      <c r="WOY91" s="75"/>
      <c r="WOZ91" s="75"/>
      <c r="WPA91" s="75"/>
      <c r="WPB91" s="75"/>
      <c r="WPC91" s="75"/>
      <c r="WPD91" s="75"/>
      <c r="WPE91" s="75"/>
      <c r="WPF91" s="75"/>
      <c r="WPG91" s="75"/>
      <c r="WPH91" s="75"/>
      <c r="WPI91" s="75"/>
      <c r="WPJ91" s="75"/>
      <c r="WPK91" s="75"/>
      <c r="WPL91" s="75"/>
      <c r="WPM91" s="75"/>
      <c r="WPN91" s="75"/>
      <c r="WPO91" s="75"/>
      <c r="WPP91" s="75"/>
      <c r="WPQ91" s="75"/>
      <c r="WPR91" s="75"/>
      <c r="WPS91" s="75"/>
      <c r="WPT91" s="75"/>
      <c r="WPU91" s="75"/>
      <c r="WPV91" s="75"/>
      <c r="WPW91" s="75"/>
      <c r="WPX91" s="75"/>
      <c r="WPY91" s="75"/>
      <c r="WPZ91" s="75"/>
      <c r="WQA91" s="75"/>
      <c r="WQB91" s="75"/>
      <c r="WQC91" s="75"/>
      <c r="WQD91" s="75"/>
      <c r="WQE91" s="75"/>
      <c r="WQF91" s="75"/>
      <c r="WQG91" s="75"/>
      <c r="WQH91" s="75"/>
      <c r="WQI91" s="75"/>
      <c r="WQJ91" s="75"/>
      <c r="WQK91" s="75"/>
      <c r="WQL91" s="75"/>
      <c r="WQM91" s="75"/>
      <c r="WQN91" s="75"/>
      <c r="WQO91" s="75"/>
      <c r="WQP91" s="75"/>
      <c r="WQQ91" s="75"/>
      <c r="WQR91" s="75"/>
      <c r="WQS91" s="75"/>
      <c r="WQT91" s="75"/>
      <c r="WQU91" s="75"/>
      <c r="WQV91" s="75"/>
      <c r="WQW91" s="75"/>
      <c r="WQX91" s="75"/>
      <c r="WQY91" s="75"/>
      <c r="WQZ91" s="75"/>
      <c r="WRA91" s="75"/>
      <c r="WRB91" s="75"/>
      <c r="WRC91" s="75"/>
      <c r="WRD91" s="75"/>
      <c r="WRE91" s="75"/>
      <c r="WRF91" s="75"/>
      <c r="WRG91" s="75"/>
      <c r="WRH91" s="75"/>
      <c r="WRI91" s="75"/>
      <c r="WRJ91" s="75"/>
      <c r="WRK91" s="75"/>
      <c r="WRL91" s="75"/>
      <c r="WRM91" s="75"/>
      <c r="WRN91" s="75"/>
      <c r="WRO91" s="75"/>
      <c r="WRP91" s="75"/>
      <c r="WRQ91" s="75"/>
      <c r="WRR91" s="75"/>
      <c r="WRS91" s="75"/>
      <c r="WRT91" s="75"/>
      <c r="WRU91" s="75"/>
      <c r="WRV91" s="75"/>
      <c r="WRW91" s="75"/>
      <c r="WRX91" s="75"/>
      <c r="WRY91" s="75"/>
      <c r="WRZ91" s="75"/>
      <c r="WSA91" s="75"/>
      <c r="WSB91" s="75"/>
      <c r="WSC91" s="75"/>
      <c r="WSD91" s="75"/>
      <c r="WSE91" s="75"/>
      <c r="WSF91" s="75"/>
      <c r="WSG91" s="75"/>
      <c r="WSH91" s="75"/>
      <c r="WSI91" s="75"/>
      <c r="WSJ91" s="75"/>
      <c r="WSK91" s="75"/>
      <c r="WSL91" s="75"/>
      <c r="WSM91" s="75"/>
      <c r="WSN91" s="75"/>
      <c r="WSO91" s="75"/>
      <c r="WSP91" s="75"/>
      <c r="WSQ91" s="75"/>
      <c r="WSR91" s="75"/>
      <c r="WSS91" s="75"/>
      <c r="WST91" s="75"/>
      <c r="WSU91" s="75"/>
      <c r="WSV91" s="75"/>
      <c r="WSW91" s="75"/>
      <c r="WSX91" s="75"/>
      <c r="WSY91" s="75"/>
      <c r="WSZ91" s="75"/>
      <c r="WTA91" s="75"/>
      <c r="WTB91" s="75"/>
      <c r="WTC91" s="75"/>
      <c r="WTD91" s="75"/>
      <c r="WTE91" s="75"/>
      <c r="WTF91" s="75"/>
      <c r="WTG91" s="75"/>
      <c r="WTH91" s="75"/>
      <c r="WTI91" s="75"/>
      <c r="WTJ91" s="75"/>
      <c r="WTK91" s="75"/>
      <c r="WTL91" s="75"/>
      <c r="WTM91" s="75"/>
      <c r="WTN91" s="75"/>
      <c r="WTO91" s="75"/>
      <c r="WTP91" s="75"/>
      <c r="WTQ91" s="75"/>
      <c r="WTR91" s="75"/>
      <c r="WTS91" s="75"/>
      <c r="WTT91" s="75"/>
      <c r="WTU91" s="75"/>
      <c r="WTV91" s="75"/>
      <c r="WTW91" s="75"/>
      <c r="WTX91" s="75"/>
      <c r="WTY91" s="75"/>
      <c r="WTZ91" s="75"/>
      <c r="WUA91" s="75"/>
      <c r="WUB91" s="75"/>
      <c r="WUC91" s="75"/>
      <c r="WUD91" s="75"/>
      <c r="WUE91" s="75"/>
      <c r="WUF91" s="75"/>
      <c r="WUG91" s="75"/>
      <c r="WUH91" s="75"/>
      <c r="WUI91" s="75"/>
      <c r="WUJ91" s="75"/>
      <c r="WUK91" s="75"/>
      <c r="WUL91" s="75"/>
      <c r="WUM91" s="75"/>
      <c r="WUN91" s="75"/>
      <c r="WUO91" s="75"/>
      <c r="WUP91" s="75"/>
      <c r="WUQ91" s="75"/>
      <c r="WUR91" s="75"/>
      <c r="WUS91" s="75"/>
      <c r="WUT91" s="75"/>
      <c r="WUU91" s="75"/>
      <c r="WUV91" s="75"/>
      <c r="WUW91" s="75"/>
      <c r="WUX91" s="75"/>
      <c r="WUY91" s="75"/>
      <c r="WUZ91" s="75"/>
      <c r="WVA91" s="75"/>
      <c r="WVB91" s="75"/>
      <c r="WVC91" s="75"/>
      <c r="WVD91" s="75"/>
      <c r="WVE91" s="75"/>
      <c r="WVF91" s="75"/>
      <c r="WVG91" s="75"/>
      <c r="WVH91" s="75"/>
      <c r="WVI91" s="75"/>
      <c r="WVJ91" s="75"/>
      <c r="WVK91" s="75"/>
      <c r="WVL91" s="75"/>
      <c r="WVM91" s="75"/>
      <c r="WVN91" s="75"/>
      <c r="WVO91" s="75"/>
      <c r="WVP91" s="75"/>
      <c r="WVQ91" s="75"/>
      <c r="WVR91" s="75"/>
      <c r="WVS91" s="75"/>
      <c r="WVT91" s="75"/>
      <c r="WVU91" s="75"/>
      <c r="WVV91" s="75"/>
      <c r="WVW91" s="75"/>
      <c r="WVX91" s="75"/>
      <c r="WVY91" s="75"/>
      <c r="WVZ91" s="75"/>
      <c r="WWA91" s="75"/>
      <c r="WWB91" s="75"/>
      <c r="WWC91" s="75"/>
      <c r="WWD91" s="75"/>
      <c r="WWE91" s="75"/>
      <c r="WWF91" s="75"/>
      <c r="WWG91" s="75"/>
      <c r="WWH91" s="75"/>
      <c r="WWI91" s="75"/>
      <c r="WWJ91" s="75"/>
      <c r="WWK91" s="75"/>
      <c r="WWL91" s="75"/>
      <c r="WWM91" s="75"/>
      <c r="WWN91" s="75"/>
      <c r="WWO91" s="75"/>
      <c r="WWP91" s="75"/>
      <c r="WWQ91" s="75"/>
      <c r="WWR91" s="75"/>
      <c r="WWS91" s="75"/>
      <c r="WWT91" s="75"/>
      <c r="WWU91" s="75"/>
      <c r="WWV91" s="75"/>
      <c r="WWW91" s="75"/>
      <c r="WWX91" s="75"/>
      <c r="WWY91" s="75"/>
      <c r="WWZ91" s="75"/>
      <c r="WXA91" s="75"/>
      <c r="WXB91" s="75"/>
      <c r="WXC91" s="75"/>
      <c r="WXD91" s="75"/>
      <c r="WXE91" s="75"/>
      <c r="WXF91" s="75"/>
      <c r="WXG91" s="75"/>
      <c r="WXH91" s="75"/>
      <c r="WXI91" s="75"/>
      <c r="WXJ91" s="75"/>
      <c r="WXK91" s="75"/>
      <c r="WXL91" s="75"/>
      <c r="WXM91" s="75"/>
      <c r="WXN91" s="75"/>
      <c r="WXO91" s="75"/>
      <c r="WXP91" s="75"/>
      <c r="WXQ91" s="75"/>
      <c r="WXR91" s="75"/>
      <c r="WXS91" s="75"/>
      <c r="WXT91" s="75"/>
      <c r="WXU91" s="75"/>
      <c r="WXV91" s="75"/>
      <c r="WXW91" s="75"/>
      <c r="WXX91" s="75"/>
      <c r="WXY91" s="75"/>
      <c r="WXZ91" s="75"/>
      <c r="WYA91" s="75"/>
      <c r="WYB91" s="75"/>
      <c r="WYC91" s="75"/>
      <c r="WYD91" s="75"/>
      <c r="WYE91" s="75"/>
      <c r="WYF91" s="75"/>
      <c r="WYG91" s="75"/>
      <c r="WYH91" s="75"/>
      <c r="WYI91" s="75"/>
      <c r="WYJ91" s="75"/>
      <c r="WYK91" s="75"/>
      <c r="WYL91" s="75"/>
      <c r="WYM91" s="75"/>
      <c r="WYN91" s="75"/>
      <c r="WYO91" s="75"/>
      <c r="WYP91" s="75"/>
      <c r="WYQ91" s="75"/>
      <c r="WYR91" s="75"/>
      <c r="WYS91" s="75"/>
      <c r="WYT91" s="75"/>
      <c r="WYU91" s="75"/>
      <c r="WYV91" s="75"/>
      <c r="WYW91" s="75"/>
      <c r="WYX91" s="75"/>
      <c r="WYY91" s="75"/>
      <c r="WYZ91" s="75"/>
      <c r="WZA91" s="75"/>
      <c r="WZB91" s="75"/>
      <c r="WZC91" s="75"/>
      <c r="WZD91" s="75"/>
      <c r="WZE91" s="75"/>
      <c r="WZF91" s="75"/>
      <c r="WZG91" s="75"/>
      <c r="WZH91" s="75"/>
      <c r="WZI91" s="75"/>
      <c r="WZJ91" s="75"/>
      <c r="WZK91" s="75"/>
      <c r="WZL91" s="75"/>
      <c r="WZM91" s="75"/>
      <c r="WZN91" s="75"/>
      <c r="WZO91" s="75"/>
      <c r="WZP91" s="75"/>
      <c r="WZQ91" s="75"/>
      <c r="WZR91" s="75"/>
      <c r="WZS91" s="75"/>
      <c r="WZT91" s="75"/>
      <c r="WZU91" s="75"/>
      <c r="WZV91" s="75"/>
      <c r="WZW91" s="75"/>
      <c r="WZX91" s="75"/>
      <c r="WZY91" s="75"/>
      <c r="WZZ91" s="75"/>
      <c r="XAA91" s="75"/>
      <c r="XAB91" s="75"/>
      <c r="XAC91" s="75"/>
      <c r="XAD91" s="75"/>
      <c r="XAE91" s="75"/>
      <c r="XAF91" s="75"/>
      <c r="XAG91" s="75"/>
      <c r="XAH91" s="75"/>
      <c r="XAI91" s="75"/>
      <c r="XAJ91" s="75"/>
      <c r="XAK91" s="75"/>
      <c r="XAL91" s="75"/>
      <c r="XAM91" s="75"/>
      <c r="XAN91" s="75"/>
      <c r="XAO91" s="75"/>
      <c r="XAP91" s="75"/>
      <c r="XAQ91" s="75"/>
      <c r="XAR91" s="75"/>
      <c r="XAS91" s="75"/>
      <c r="XAT91" s="75"/>
      <c r="XAU91" s="75"/>
      <c r="XAV91" s="75"/>
      <c r="XAW91" s="75"/>
      <c r="XAX91" s="75"/>
      <c r="XAY91" s="75"/>
      <c r="XAZ91" s="75"/>
      <c r="XBA91" s="75"/>
      <c r="XBB91" s="75"/>
      <c r="XBC91" s="75"/>
      <c r="XBD91" s="75"/>
      <c r="XBE91" s="75"/>
      <c r="XBF91" s="75"/>
      <c r="XBG91" s="75"/>
      <c r="XBH91" s="75"/>
      <c r="XBI91" s="75"/>
      <c r="XBJ91" s="75"/>
      <c r="XBK91" s="75"/>
      <c r="XBL91" s="75"/>
      <c r="XBM91" s="75"/>
      <c r="XBN91" s="75"/>
      <c r="XBO91" s="75"/>
      <c r="XBP91" s="75"/>
      <c r="XBQ91" s="75"/>
      <c r="XBR91" s="75"/>
      <c r="XBS91" s="75"/>
      <c r="XBT91" s="75"/>
      <c r="XBU91" s="75"/>
      <c r="XBV91" s="75"/>
      <c r="XBW91" s="75"/>
      <c r="XBX91" s="75"/>
      <c r="XBY91" s="75"/>
      <c r="XBZ91" s="75"/>
      <c r="XCA91" s="75"/>
      <c r="XCB91" s="75"/>
      <c r="XCC91" s="75"/>
      <c r="XCD91" s="75"/>
      <c r="XCE91" s="75"/>
      <c r="XCF91" s="75"/>
      <c r="XCG91" s="75"/>
      <c r="XCH91" s="75"/>
      <c r="XCI91" s="75"/>
      <c r="XCJ91" s="75"/>
      <c r="XCK91" s="75"/>
      <c r="XCL91" s="75"/>
      <c r="XCM91" s="75"/>
      <c r="XCN91" s="75"/>
      <c r="XCO91" s="75"/>
      <c r="XCP91" s="75"/>
      <c r="XCQ91" s="75"/>
      <c r="XCR91" s="75"/>
      <c r="XCS91" s="75"/>
      <c r="XCT91" s="75"/>
      <c r="XCU91" s="75"/>
      <c r="XCV91" s="75"/>
      <c r="XCW91" s="75"/>
      <c r="XCX91" s="75"/>
      <c r="XCY91" s="75"/>
      <c r="XCZ91" s="75"/>
      <c r="XDA91" s="75"/>
      <c r="XDB91" s="75"/>
      <c r="XDC91" s="75"/>
      <c r="XDD91" s="75"/>
      <c r="XDE91" s="75"/>
      <c r="XDF91" s="75"/>
      <c r="XDG91" s="137"/>
      <c r="XDH91" s="137"/>
      <c r="XDI91" s="137"/>
      <c r="XDJ91" s="137"/>
      <c r="XDK91" s="137"/>
      <c r="XDL91" s="137"/>
      <c r="XDM91" s="137"/>
      <c r="XDN91" s="137"/>
      <c r="XDO91" s="137"/>
      <c r="XDP91" s="137"/>
      <c r="XDQ91" s="137"/>
      <c r="XDR91" s="137"/>
      <c r="XDS91" s="137"/>
      <c r="XDT91" s="137"/>
      <c r="XDU91" s="137"/>
      <c r="XDV91" s="137"/>
      <c r="XDW91" s="137"/>
      <c r="XDX91" s="137"/>
      <c r="XDY91" s="137"/>
      <c r="XDZ91" s="137"/>
      <c r="XEA91" s="137"/>
      <c r="XEB91" s="137"/>
      <c r="XEC91" s="137"/>
      <c r="XED91" s="137"/>
      <c r="XEE91" s="137"/>
      <c r="XEF91" s="137"/>
      <c r="XEG91" s="137"/>
      <c r="XEH91" s="137"/>
      <c r="XEI91" s="137"/>
      <c r="XEJ91" s="137"/>
      <c r="XEK91" s="137"/>
      <c r="XEL91" s="137"/>
      <c r="XEM91" s="137"/>
      <c r="XEN91" s="137"/>
      <c r="XEO91" s="137"/>
      <c r="XEP91" s="138"/>
      <c r="XEQ91" s="137"/>
      <c r="XER91" s="137"/>
      <c r="XES91" s="137"/>
      <c r="XET91" s="137"/>
      <c r="XEU91" s="137"/>
      <c r="XEV91" s="137"/>
      <c r="XEW91" s="137"/>
      <c r="XEX91" s="137"/>
      <c r="XEY91" s="137"/>
      <c r="XEZ91" s="137"/>
      <c r="XFA91" s="137"/>
      <c r="XFB91" s="137"/>
      <c r="XFC91" s="137"/>
      <c r="XFD91" s="137"/>
    </row>
    <row r="92" s="78" customFormat="1" ht="23" customHeight="1" spans="1:1024 1025:16384">
      <c r="A92" s="49">
        <v>87</v>
      </c>
      <c r="B92" s="123" t="s">
        <v>434</v>
      </c>
      <c r="C92" s="124" t="s">
        <v>495</v>
      </c>
      <c r="D92" s="147"/>
      <c r="E92" s="126" t="s">
        <v>502</v>
      </c>
      <c r="F92" s="125" t="s">
        <v>372</v>
      </c>
      <c r="G92" s="127" t="s">
        <v>503</v>
      </c>
      <c r="H92" s="128">
        <v>6</v>
      </c>
      <c r="I92" s="129" t="s">
        <v>374</v>
      </c>
      <c r="J92" s="148">
        <f t="shared" si="4"/>
        <v>897</v>
      </c>
      <c r="K92" s="131">
        <v>149.5</v>
      </c>
      <c r="L92" s="130">
        <f t="shared" si="5"/>
        <v>1080</v>
      </c>
      <c r="M92" s="148">
        <v>180</v>
      </c>
      <c r="N92" s="133">
        <f t="shared" si="6"/>
        <v>0.169444444444444</v>
      </c>
      <c r="O92" s="131">
        <v>399</v>
      </c>
      <c r="P92" s="144">
        <f t="shared" si="7"/>
        <v>0.548872180451128</v>
      </c>
      <c r="Q92" s="135"/>
      <c r="R92" s="150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  <c r="FV92" s="75"/>
      <c r="FW92" s="75"/>
      <c r="FX92" s="75"/>
      <c r="FY92" s="75"/>
      <c r="FZ92" s="75"/>
      <c r="GA92" s="75"/>
      <c r="GB92" s="75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  <c r="HM92" s="75"/>
      <c r="HN92" s="75"/>
      <c r="HO92" s="75"/>
      <c r="HP92" s="75"/>
      <c r="HQ92" s="75"/>
      <c r="HR92" s="75"/>
      <c r="HS92" s="75"/>
      <c r="HT92" s="75"/>
      <c r="HU92" s="75"/>
      <c r="HV92" s="75"/>
      <c r="HW92" s="75"/>
      <c r="HX92" s="75"/>
      <c r="HY92" s="75"/>
      <c r="HZ92" s="75"/>
      <c r="IA92" s="75"/>
      <c r="IB92" s="75"/>
      <c r="IC92" s="75"/>
      <c r="ID92" s="75"/>
      <c r="IE92" s="75"/>
      <c r="IF92" s="75"/>
      <c r="IG92" s="75"/>
      <c r="IH92" s="75"/>
      <c r="II92" s="75"/>
      <c r="IJ92" s="75"/>
      <c r="IK92" s="75"/>
      <c r="IL92" s="75"/>
      <c r="IM92" s="75"/>
      <c r="IN92" s="75"/>
      <c r="IO92" s="75"/>
      <c r="IP92" s="75"/>
      <c r="IQ92" s="75"/>
      <c r="IR92" s="75"/>
      <c r="IS92" s="75"/>
      <c r="IT92" s="75"/>
      <c r="IU92" s="75"/>
      <c r="IV92" s="75"/>
      <c r="IW92" s="75"/>
      <c r="IX92" s="75"/>
      <c r="IY92" s="75"/>
      <c r="IZ92" s="75"/>
      <c r="JA92" s="75"/>
      <c r="JB92" s="75"/>
      <c r="JC92" s="75"/>
      <c r="JD92" s="75"/>
      <c r="JE92" s="75"/>
      <c r="JF92" s="75"/>
      <c r="JG92" s="75"/>
      <c r="JH92" s="75"/>
      <c r="JI92" s="75"/>
      <c r="JJ92" s="75"/>
      <c r="JK92" s="75"/>
      <c r="JL92" s="75"/>
      <c r="JM92" s="75"/>
      <c r="JN92" s="75"/>
      <c r="JO92" s="75"/>
      <c r="JP92" s="75"/>
      <c r="JQ92" s="75"/>
      <c r="JR92" s="75"/>
      <c r="JS92" s="75"/>
      <c r="JT92" s="75"/>
      <c r="JU92" s="75"/>
      <c r="JV92" s="75"/>
      <c r="JW92" s="75"/>
      <c r="JX92" s="75"/>
      <c r="JY92" s="75"/>
      <c r="JZ92" s="75"/>
      <c r="KA92" s="75"/>
      <c r="KB92" s="75"/>
      <c r="KC92" s="75"/>
      <c r="KD92" s="75"/>
      <c r="KE92" s="75"/>
      <c r="KF92" s="75"/>
      <c r="KG92" s="75"/>
      <c r="KH92" s="75"/>
      <c r="KI92" s="75"/>
      <c r="KJ92" s="75"/>
      <c r="KK92" s="75"/>
      <c r="KL92" s="75"/>
      <c r="KM92" s="75"/>
      <c r="KN92" s="75"/>
      <c r="KO92" s="75"/>
      <c r="KP92" s="75"/>
      <c r="KQ92" s="75"/>
      <c r="KR92" s="75"/>
      <c r="KS92" s="75"/>
      <c r="KT92" s="75"/>
      <c r="KU92" s="75"/>
      <c r="KV92" s="75"/>
      <c r="KW92" s="75"/>
      <c r="KX92" s="75"/>
      <c r="KY92" s="75"/>
      <c r="KZ92" s="75"/>
      <c r="LA92" s="75"/>
      <c r="LB92" s="75"/>
      <c r="LC92" s="75"/>
      <c r="LD92" s="75"/>
      <c r="LE92" s="75"/>
      <c r="LF92" s="75"/>
      <c r="LG92" s="75"/>
      <c r="LH92" s="75"/>
      <c r="LI92" s="75"/>
      <c r="LJ92" s="75"/>
      <c r="LK92" s="75"/>
      <c r="LL92" s="75"/>
      <c r="LM92" s="75"/>
      <c r="LN92" s="75"/>
      <c r="LO92" s="75"/>
      <c r="LP92" s="75"/>
      <c r="LQ92" s="75"/>
      <c r="LR92" s="75"/>
      <c r="LS92" s="75"/>
      <c r="LT92" s="75"/>
      <c r="LU92" s="75"/>
      <c r="LV92" s="75"/>
      <c r="LW92" s="75"/>
      <c r="LX92" s="75"/>
      <c r="LY92" s="75"/>
      <c r="LZ92" s="75"/>
      <c r="MA92" s="75"/>
      <c r="MB92" s="75"/>
      <c r="MC92" s="75"/>
      <c r="MD92" s="75"/>
      <c r="ME92" s="75"/>
      <c r="MF92" s="75"/>
      <c r="MG92" s="75"/>
      <c r="MH92" s="75"/>
      <c r="MI92" s="75"/>
      <c r="MJ92" s="75"/>
      <c r="MK92" s="75"/>
      <c r="ML92" s="75"/>
      <c r="MM92" s="75"/>
      <c r="MN92" s="75"/>
      <c r="MO92" s="75"/>
      <c r="MP92" s="75"/>
      <c r="MQ92" s="75"/>
      <c r="MR92" s="75"/>
      <c r="MS92" s="75"/>
      <c r="MT92" s="75"/>
      <c r="MU92" s="75"/>
      <c r="MV92" s="75"/>
      <c r="MW92" s="75"/>
      <c r="MX92" s="75"/>
      <c r="MY92" s="75"/>
      <c r="MZ92" s="75"/>
      <c r="NA92" s="75"/>
      <c r="NB92" s="75"/>
      <c r="NC92" s="75"/>
      <c r="ND92" s="75"/>
      <c r="NE92" s="75"/>
      <c r="NF92" s="75"/>
      <c r="NG92" s="75"/>
      <c r="NH92" s="75"/>
      <c r="NI92" s="75"/>
      <c r="NJ92" s="75"/>
      <c r="NK92" s="75"/>
      <c r="NL92" s="75"/>
      <c r="NM92" s="75"/>
      <c r="NN92" s="75"/>
      <c r="NO92" s="75"/>
      <c r="NP92" s="75"/>
      <c r="NQ92" s="75"/>
      <c r="NR92" s="75"/>
      <c r="NS92" s="75"/>
      <c r="NT92" s="75"/>
      <c r="NU92" s="75"/>
      <c r="NV92" s="75"/>
      <c r="NW92" s="75"/>
      <c r="NX92" s="75"/>
      <c r="NY92" s="75"/>
      <c r="NZ92" s="75"/>
      <c r="OA92" s="75"/>
      <c r="OB92" s="75"/>
      <c r="OC92" s="75"/>
      <c r="OD92" s="75"/>
      <c r="OE92" s="75"/>
      <c r="OF92" s="75"/>
      <c r="OG92" s="75"/>
      <c r="OH92" s="75"/>
      <c r="OI92" s="75"/>
      <c r="OJ92" s="75"/>
      <c r="OK92" s="75"/>
      <c r="OL92" s="75"/>
      <c r="OM92" s="75"/>
      <c r="ON92" s="75"/>
      <c r="OO92" s="75"/>
      <c r="OP92" s="75"/>
      <c r="OQ92" s="75"/>
      <c r="OR92" s="75"/>
      <c r="OS92" s="75"/>
      <c r="OT92" s="75"/>
      <c r="OU92" s="75"/>
      <c r="OV92" s="75"/>
      <c r="OW92" s="75"/>
      <c r="OX92" s="75"/>
      <c r="OY92" s="75"/>
      <c r="OZ92" s="75"/>
      <c r="PA92" s="75"/>
      <c r="PB92" s="75"/>
      <c r="PC92" s="75"/>
      <c r="PD92" s="75"/>
      <c r="PE92" s="75"/>
      <c r="PF92" s="75"/>
      <c r="PG92" s="75"/>
      <c r="PH92" s="75"/>
      <c r="PI92" s="75"/>
      <c r="PJ92" s="75"/>
      <c r="PK92" s="75"/>
      <c r="PL92" s="75"/>
      <c r="PM92" s="75"/>
      <c r="PN92" s="75"/>
      <c r="PO92" s="75"/>
      <c r="PP92" s="75"/>
      <c r="PQ92" s="75"/>
      <c r="PR92" s="75"/>
      <c r="PS92" s="75"/>
      <c r="PT92" s="75"/>
      <c r="PU92" s="75"/>
      <c r="PV92" s="75"/>
      <c r="PW92" s="75"/>
      <c r="PX92" s="75"/>
      <c r="PY92" s="75"/>
      <c r="PZ92" s="75"/>
      <c r="QA92" s="75"/>
      <c r="QB92" s="75"/>
      <c r="QC92" s="75"/>
      <c r="QD92" s="75"/>
      <c r="QE92" s="75"/>
      <c r="QF92" s="75"/>
      <c r="QG92" s="75"/>
      <c r="QH92" s="75"/>
      <c r="QI92" s="75"/>
      <c r="QJ92" s="75"/>
      <c r="QK92" s="75"/>
      <c r="QL92" s="75"/>
      <c r="QM92" s="75"/>
      <c r="QN92" s="75"/>
      <c r="QO92" s="75"/>
      <c r="QP92" s="75"/>
      <c r="QQ92" s="75"/>
      <c r="QR92" s="75"/>
      <c r="QS92" s="75"/>
      <c r="QT92" s="75"/>
      <c r="QU92" s="75"/>
      <c r="QV92" s="75"/>
      <c r="QW92" s="75"/>
      <c r="QX92" s="75"/>
      <c r="QY92" s="75"/>
      <c r="QZ92" s="75"/>
      <c r="RA92" s="75"/>
      <c r="RB92" s="75"/>
      <c r="RC92" s="75"/>
      <c r="RD92" s="75"/>
      <c r="RE92" s="75"/>
      <c r="RF92" s="75"/>
      <c r="RG92" s="75"/>
      <c r="RH92" s="75"/>
      <c r="RI92" s="75"/>
      <c r="RJ92" s="75"/>
      <c r="RK92" s="75"/>
      <c r="RL92" s="75"/>
      <c r="RM92" s="75"/>
      <c r="RN92" s="75"/>
      <c r="RO92" s="75"/>
      <c r="RP92" s="75"/>
      <c r="RQ92" s="75"/>
      <c r="RR92" s="75"/>
      <c r="RS92" s="75"/>
      <c r="RT92" s="75"/>
      <c r="RU92" s="75"/>
      <c r="RV92" s="75"/>
      <c r="RW92" s="75"/>
      <c r="RX92" s="75"/>
      <c r="RY92" s="75"/>
      <c r="RZ92" s="75"/>
      <c r="SA92" s="75"/>
      <c r="SB92" s="75"/>
      <c r="SC92" s="75"/>
      <c r="SD92" s="75"/>
      <c r="SE92" s="75"/>
      <c r="SF92" s="75"/>
      <c r="SG92" s="75"/>
      <c r="SH92" s="75"/>
      <c r="SI92" s="75"/>
      <c r="SJ92" s="75"/>
      <c r="SK92" s="75"/>
      <c r="SL92" s="75"/>
      <c r="SM92" s="75"/>
      <c r="SN92" s="75"/>
      <c r="SO92" s="75"/>
      <c r="SP92" s="75"/>
      <c r="SQ92" s="75"/>
      <c r="SR92" s="75"/>
      <c r="SS92" s="75"/>
      <c r="ST92" s="75"/>
      <c r="SU92" s="75"/>
      <c r="SV92" s="75"/>
      <c r="SW92" s="75"/>
      <c r="SX92" s="75"/>
      <c r="SY92" s="75"/>
      <c r="SZ92" s="75"/>
      <c r="TA92" s="75"/>
      <c r="TB92" s="75"/>
      <c r="TC92" s="75"/>
      <c r="TD92" s="75"/>
      <c r="TE92" s="75"/>
      <c r="TF92" s="75"/>
      <c r="TG92" s="75"/>
      <c r="TH92" s="75"/>
      <c r="TI92" s="75"/>
      <c r="TJ92" s="75"/>
      <c r="TK92" s="75"/>
      <c r="TL92" s="75"/>
      <c r="TM92" s="75"/>
      <c r="TN92" s="75"/>
      <c r="TO92" s="75"/>
      <c r="TP92" s="75"/>
      <c r="TQ92" s="75"/>
      <c r="TR92" s="75"/>
      <c r="TS92" s="75"/>
      <c r="TT92" s="75"/>
      <c r="TU92" s="75"/>
      <c r="TV92" s="75"/>
      <c r="TW92" s="75"/>
      <c r="TX92" s="75"/>
      <c r="TY92" s="75"/>
      <c r="TZ92" s="75"/>
      <c r="UA92" s="75"/>
      <c r="UB92" s="75"/>
      <c r="UC92" s="75"/>
      <c r="UD92" s="75"/>
      <c r="UE92" s="75"/>
      <c r="UF92" s="75"/>
      <c r="UG92" s="75"/>
      <c r="UH92" s="75"/>
      <c r="UI92" s="75"/>
      <c r="UJ92" s="75"/>
      <c r="UK92" s="75"/>
      <c r="UL92" s="75"/>
      <c r="UM92" s="75"/>
      <c r="UN92" s="75"/>
      <c r="UO92" s="75"/>
      <c r="UP92" s="75"/>
      <c r="UQ92" s="75"/>
      <c r="UR92" s="75"/>
      <c r="US92" s="75"/>
      <c r="UT92" s="75"/>
      <c r="UU92" s="75"/>
      <c r="UV92" s="75"/>
      <c r="UW92" s="75"/>
      <c r="UX92" s="75"/>
      <c r="UY92" s="75"/>
      <c r="UZ92" s="75"/>
      <c r="VA92" s="75"/>
      <c r="VB92" s="75"/>
      <c r="VC92" s="75"/>
      <c r="VD92" s="75"/>
      <c r="VE92" s="75"/>
      <c r="VF92" s="75"/>
      <c r="VG92" s="75"/>
      <c r="VH92" s="75"/>
      <c r="VI92" s="75"/>
      <c r="VJ92" s="75"/>
      <c r="VK92" s="75"/>
      <c r="VL92" s="75"/>
      <c r="VM92" s="75"/>
      <c r="VN92" s="75"/>
      <c r="VO92" s="75"/>
      <c r="VP92" s="75"/>
      <c r="VQ92" s="75"/>
      <c r="VR92" s="75"/>
      <c r="VS92" s="75"/>
      <c r="VT92" s="75"/>
      <c r="VU92" s="75"/>
      <c r="VV92" s="75"/>
      <c r="VW92" s="75"/>
      <c r="VX92" s="75"/>
      <c r="VY92" s="75"/>
      <c r="VZ92" s="75"/>
      <c r="WA92" s="75"/>
      <c r="WB92" s="75"/>
      <c r="WC92" s="75"/>
      <c r="WD92" s="75"/>
      <c r="WE92" s="75"/>
      <c r="WF92" s="75"/>
      <c r="WG92" s="75"/>
      <c r="WH92" s="75"/>
      <c r="WI92" s="75"/>
      <c r="WJ92" s="75"/>
      <c r="WK92" s="75"/>
      <c r="WL92" s="75"/>
      <c r="WM92" s="75"/>
      <c r="WN92" s="75"/>
      <c r="WO92" s="75"/>
      <c r="WP92" s="75"/>
      <c r="WQ92" s="75"/>
      <c r="WR92" s="75"/>
      <c r="WS92" s="75"/>
      <c r="WT92" s="75"/>
      <c r="WU92" s="75"/>
      <c r="WV92" s="75"/>
      <c r="WW92" s="75"/>
      <c r="WX92" s="75"/>
      <c r="WY92" s="75"/>
      <c r="WZ92" s="75"/>
      <c r="XA92" s="75"/>
      <c r="XB92" s="75"/>
      <c r="XC92" s="75"/>
      <c r="XD92" s="75"/>
      <c r="XE92" s="75"/>
      <c r="XF92" s="75"/>
      <c r="XG92" s="75"/>
      <c r="XH92" s="75"/>
      <c r="XI92" s="75"/>
      <c r="XJ92" s="75"/>
      <c r="XK92" s="75"/>
      <c r="XL92" s="75"/>
      <c r="XM92" s="75"/>
      <c r="XN92" s="75"/>
      <c r="XO92" s="75"/>
      <c r="XP92" s="75"/>
      <c r="XQ92" s="75"/>
      <c r="XR92" s="75"/>
      <c r="XS92" s="75"/>
      <c r="XT92" s="75"/>
      <c r="XU92" s="75"/>
      <c r="XV92" s="75"/>
      <c r="XW92" s="75"/>
      <c r="XX92" s="75"/>
      <c r="XY92" s="75"/>
      <c r="XZ92" s="75"/>
      <c r="YA92" s="75"/>
      <c r="YB92" s="75"/>
      <c r="YC92" s="75"/>
      <c r="YD92" s="75"/>
      <c r="YE92" s="75"/>
      <c r="YF92" s="75"/>
      <c r="YG92" s="75"/>
      <c r="YH92" s="75"/>
      <c r="YI92" s="75"/>
      <c r="YJ92" s="75"/>
      <c r="YK92" s="75"/>
      <c r="YL92" s="75"/>
      <c r="YM92" s="75"/>
      <c r="YN92" s="75"/>
      <c r="YO92" s="75"/>
      <c r="YP92" s="75"/>
      <c r="YQ92" s="75"/>
      <c r="YR92" s="75"/>
      <c r="YS92" s="75"/>
      <c r="YT92" s="75"/>
      <c r="YU92" s="75"/>
      <c r="YV92" s="75"/>
      <c r="YW92" s="75"/>
      <c r="YX92" s="75"/>
      <c r="YY92" s="75"/>
      <c r="YZ92" s="75"/>
      <c r="ZA92" s="75"/>
      <c r="ZB92" s="75"/>
      <c r="ZC92" s="75"/>
      <c r="ZD92" s="75"/>
      <c r="ZE92" s="75"/>
      <c r="ZF92" s="75"/>
      <c r="ZG92" s="75"/>
      <c r="ZH92" s="75"/>
      <c r="ZI92" s="75"/>
      <c r="ZJ92" s="75"/>
      <c r="ZK92" s="75"/>
      <c r="ZL92" s="75"/>
      <c r="ZM92" s="75"/>
      <c r="ZN92" s="75"/>
      <c r="ZO92" s="75"/>
      <c r="ZP92" s="75"/>
      <c r="ZQ92" s="75"/>
      <c r="ZR92" s="75"/>
      <c r="ZS92" s="75"/>
      <c r="ZT92" s="75"/>
      <c r="ZU92" s="75"/>
      <c r="ZV92" s="75"/>
      <c r="ZW92" s="75"/>
      <c r="ZX92" s="75"/>
      <c r="ZY92" s="75"/>
      <c r="ZZ92" s="75"/>
      <c r="AAA92" s="75"/>
      <c r="AAB92" s="75"/>
      <c r="AAC92" s="75"/>
      <c r="AAD92" s="75"/>
      <c r="AAE92" s="75"/>
      <c r="AAF92" s="75"/>
      <c r="AAG92" s="75"/>
      <c r="AAH92" s="75"/>
      <c r="AAI92" s="75"/>
      <c r="AAJ92" s="75"/>
      <c r="AAK92" s="75"/>
      <c r="AAL92" s="75"/>
      <c r="AAM92" s="75"/>
      <c r="AAN92" s="75"/>
      <c r="AAO92" s="75"/>
      <c r="AAP92" s="75"/>
      <c r="AAQ92" s="75"/>
      <c r="AAR92" s="75"/>
      <c r="AAS92" s="75"/>
      <c r="AAT92" s="75"/>
      <c r="AAU92" s="75"/>
      <c r="AAV92" s="75"/>
      <c r="AAW92" s="75"/>
      <c r="AAX92" s="75"/>
      <c r="AAY92" s="75"/>
      <c r="AAZ92" s="75"/>
      <c r="ABA92" s="75"/>
      <c r="ABB92" s="75"/>
      <c r="ABC92" s="75"/>
      <c r="ABD92" s="75"/>
      <c r="ABE92" s="75"/>
      <c r="ABF92" s="75"/>
      <c r="ABG92" s="75"/>
      <c r="ABH92" s="75"/>
      <c r="ABI92" s="75"/>
      <c r="ABJ92" s="75"/>
      <c r="ABK92" s="75"/>
      <c r="ABL92" s="75"/>
      <c r="ABM92" s="75"/>
      <c r="ABN92" s="75"/>
      <c r="ABO92" s="75"/>
      <c r="ABP92" s="75"/>
      <c r="ABQ92" s="75"/>
      <c r="ABR92" s="75"/>
      <c r="ABS92" s="75"/>
      <c r="ABT92" s="75"/>
      <c r="ABU92" s="75"/>
      <c r="ABV92" s="75"/>
      <c r="ABW92" s="75"/>
      <c r="ABX92" s="75"/>
      <c r="ABY92" s="75"/>
      <c r="ABZ92" s="75"/>
      <c r="ACA92" s="75"/>
      <c r="ACB92" s="75"/>
      <c r="ACC92" s="75"/>
      <c r="ACD92" s="75"/>
      <c r="ACE92" s="75"/>
      <c r="ACF92" s="75"/>
      <c r="ACG92" s="75"/>
      <c r="ACH92" s="75"/>
      <c r="ACI92" s="75"/>
      <c r="ACJ92" s="75"/>
      <c r="ACK92" s="75"/>
      <c r="ACL92" s="75"/>
      <c r="ACM92" s="75"/>
      <c r="ACN92" s="75"/>
      <c r="ACO92" s="75"/>
      <c r="ACP92" s="75"/>
      <c r="ACQ92" s="75"/>
      <c r="ACR92" s="75"/>
      <c r="ACS92" s="75"/>
      <c r="ACT92" s="75"/>
      <c r="ACU92" s="75"/>
      <c r="ACV92" s="75"/>
      <c r="ACW92" s="75"/>
      <c r="ACX92" s="75"/>
      <c r="ACY92" s="75"/>
      <c r="ACZ92" s="75"/>
      <c r="ADA92" s="75"/>
      <c r="ADB92" s="75"/>
      <c r="ADC92" s="75"/>
      <c r="ADD92" s="75"/>
      <c r="ADE92" s="75"/>
      <c r="ADF92" s="75"/>
      <c r="ADG92" s="75"/>
      <c r="ADH92" s="75"/>
      <c r="ADI92" s="75"/>
      <c r="ADJ92" s="75"/>
      <c r="ADK92" s="75"/>
      <c r="ADL92" s="75"/>
      <c r="ADM92" s="75"/>
      <c r="ADN92" s="75"/>
      <c r="ADO92" s="75"/>
      <c r="ADP92" s="75"/>
      <c r="ADQ92" s="75"/>
      <c r="ADR92" s="75"/>
      <c r="ADS92" s="75"/>
      <c r="ADT92" s="75"/>
      <c r="ADU92" s="75"/>
      <c r="ADV92" s="75"/>
      <c r="ADW92" s="75"/>
      <c r="ADX92" s="75"/>
      <c r="ADY92" s="75"/>
      <c r="ADZ92" s="75"/>
      <c r="AEA92" s="75"/>
      <c r="AEB92" s="75"/>
      <c r="AEC92" s="75"/>
      <c r="AED92" s="75"/>
      <c r="AEE92" s="75"/>
      <c r="AEF92" s="75"/>
      <c r="AEG92" s="75"/>
      <c r="AEH92" s="75"/>
      <c r="AEI92" s="75"/>
      <c r="AEJ92" s="75"/>
      <c r="AEK92" s="75"/>
      <c r="AEL92" s="75"/>
      <c r="AEM92" s="75"/>
      <c r="AEN92" s="75"/>
      <c r="AEO92" s="75"/>
      <c r="AEP92" s="75"/>
      <c r="AEQ92" s="75"/>
      <c r="AER92" s="75"/>
      <c r="AES92" s="75"/>
      <c r="AET92" s="75"/>
      <c r="AEU92" s="75"/>
      <c r="AEV92" s="75"/>
      <c r="AEW92" s="75"/>
      <c r="AEX92" s="75"/>
      <c r="AEY92" s="75"/>
      <c r="AEZ92" s="75"/>
      <c r="AFA92" s="75"/>
      <c r="AFB92" s="75"/>
      <c r="AFC92" s="75"/>
      <c r="AFD92" s="75"/>
      <c r="AFE92" s="75"/>
      <c r="AFF92" s="75"/>
      <c r="AFG92" s="75"/>
      <c r="AFH92" s="75"/>
      <c r="AFI92" s="75"/>
      <c r="AFJ92" s="75"/>
      <c r="AFK92" s="75"/>
      <c r="AFL92" s="75"/>
      <c r="AFM92" s="75"/>
      <c r="AFN92" s="75"/>
      <c r="AFO92" s="75"/>
      <c r="AFP92" s="75"/>
      <c r="AFQ92" s="75"/>
      <c r="AFR92" s="75"/>
      <c r="AFS92" s="75"/>
      <c r="AFT92" s="75"/>
      <c r="AFU92" s="75"/>
      <c r="AFV92" s="75"/>
      <c r="AFW92" s="75"/>
      <c r="AFX92" s="75"/>
      <c r="AFY92" s="75"/>
      <c r="AFZ92" s="75"/>
      <c r="AGA92" s="75"/>
      <c r="AGB92" s="75"/>
      <c r="AGC92" s="75"/>
      <c r="AGD92" s="75"/>
      <c r="AGE92" s="75"/>
      <c r="AGF92" s="75"/>
      <c r="AGG92" s="75"/>
      <c r="AGH92" s="75"/>
      <c r="AGI92" s="75"/>
      <c r="AGJ92" s="75"/>
      <c r="AGK92" s="75"/>
      <c r="AGL92" s="75"/>
      <c r="AGM92" s="75"/>
      <c r="AGN92" s="75"/>
      <c r="AGO92" s="75"/>
      <c r="AGP92" s="75"/>
      <c r="AGQ92" s="75"/>
      <c r="AGR92" s="75"/>
      <c r="AGS92" s="75"/>
      <c r="AGT92" s="75"/>
      <c r="AGU92" s="75"/>
      <c r="AGV92" s="75"/>
      <c r="AGW92" s="75"/>
      <c r="AGX92" s="75"/>
      <c r="AGY92" s="75"/>
      <c r="AGZ92" s="75"/>
      <c r="AHA92" s="75"/>
      <c r="AHB92" s="75"/>
      <c r="AHC92" s="75"/>
      <c r="AHD92" s="75"/>
      <c r="AHE92" s="75"/>
      <c r="AHF92" s="75"/>
      <c r="AHG92" s="75"/>
      <c r="AHH92" s="75"/>
      <c r="AHI92" s="75"/>
      <c r="AHJ92" s="75"/>
      <c r="AHK92" s="75"/>
      <c r="AHL92" s="75"/>
      <c r="AHM92" s="75"/>
      <c r="AHN92" s="75"/>
      <c r="AHO92" s="75"/>
      <c r="AHP92" s="75"/>
      <c r="AHQ92" s="75"/>
      <c r="AHR92" s="75"/>
      <c r="AHS92" s="75"/>
      <c r="AHT92" s="75"/>
      <c r="AHU92" s="75"/>
      <c r="AHV92" s="75"/>
      <c r="AHW92" s="75"/>
      <c r="AHX92" s="75"/>
      <c r="AHY92" s="75"/>
      <c r="AHZ92" s="75"/>
      <c r="AIA92" s="75"/>
      <c r="AIB92" s="75"/>
      <c r="AIC92" s="75"/>
      <c r="AID92" s="75"/>
      <c r="AIE92" s="75"/>
      <c r="AIF92" s="75"/>
      <c r="AIG92" s="75"/>
      <c r="AIH92" s="75"/>
      <c r="AII92" s="75"/>
      <c r="AIJ92" s="75"/>
      <c r="AIK92" s="75"/>
      <c r="AIL92" s="75"/>
      <c r="AIM92" s="75"/>
      <c r="AIN92" s="75"/>
      <c r="AIO92" s="75"/>
      <c r="AIP92" s="75"/>
      <c r="AIQ92" s="75"/>
      <c r="AIR92" s="75"/>
      <c r="AIS92" s="75"/>
      <c r="AIT92" s="75"/>
      <c r="AIU92" s="75"/>
      <c r="AIV92" s="75"/>
      <c r="AIW92" s="75"/>
      <c r="AIX92" s="75"/>
      <c r="AIY92" s="75"/>
      <c r="AIZ92" s="75"/>
      <c r="AJA92" s="75"/>
      <c r="AJB92" s="75"/>
      <c r="AJC92" s="75"/>
      <c r="AJD92" s="75"/>
      <c r="AJE92" s="75"/>
      <c r="AJF92" s="75"/>
      <c r="AJG92" s="75"/>
      <c r="AJH92" s="75"/>
      <c r="AJI92" s="75"/>
      <c r="AJJ92" s="75"/>
      <c r="AJK92" s="75"/>
      <c r="AJL92" s="75"/>
      <c r="AJM92" s="75"/>
      <c r="AJN92" s="75"/>
      <c r="AJO92" s="75"/>
      <c r="AJP92" s="75"/>
      <c r="AJQ92" s="75"/>
      <c r="AJR92" s="75"/>
      <c r="AJS92" s="75"/>
      <c r="AJT92" s="75"/>
      <c r="AJU92" s="75"/>
      <c r="AJV92" s="75"/>
      <c r="AJW92" s="75"/>
      <c r="AJX92" s="75"/>
      <c r="AJY92" s="75"/>
      <c r="AJZ92" s="75"/>
      <c r="AKA92" s="75"/>
      <c r="AKB92" s="75"/>
      <c r="AKC92" s="75"/>
      <c r="AKD92" s="75"/>
      <c r="AKE92" s="75"/>
      <c r="AKF92" s="75"/>
      <c r="AKG92" s="75"/>
      <c r="AKH92" s="75"/>
      <c r="AKI92" s="75"/>
      <c r="AKJ92" s="75"/>
      <c r="AKK92" s="75"/>
      <c r="AKL92" s="75"/>
      <c r="AKM92" s="75"/>
      <c r="AKN92" s="75"/>
      <c r="AKO92" s="75"/>
      <c r="AKP92" s="75"/>
      <c r="AKQ92" s="75"/>
      <c r="AKR92" s="75"/>
      <c r="AKS92" s="75"/>
      <c r="AKT92" s="75"/>
      <c r="AKU92" s="75"/>
      <c r="AKV92" s="75"/>
      <c r="AKW92" s="75"/>
      <c r="AKX92" s="75"/>
      <c r="AKY92" s="75"/>
      <c r="AKZ92" s="75"/>
      <c r="ALA92" s="75"/>
      <c r="ALB92" s="75"/>
      <c r="ALC92" s="75"/>
      <c r="ALD92" s="75"/>
      <c r="ALE92" s="75"/>
      <c r="ALF92" s="75"/>
      <c r="ALG92" s="75"/>
      <c r="ALH92" s="75"/>
      <c r="ALI92" s="75"/>
      <c r="ALJ92" s="75"/>
      <c r="ALK92" s="75"/>
      <c r="ALL92" s="75"/>
      <c r="ALM92" s="75"/>
      <c r="ALN92" s="75"/>
      <c r="ALO92" s="75"/>
      <c r="ALP92" s="75"/>
      <c r="ALQ92" s="75"/>
      <c r="ALR92" s="75"/>
      <c r="ALS92" s="75"/>
      <c r="ALT92" s="75"/>
      <c r="ALU92" s="75"/>
      <c r="ALV92" s="75"/>
      <c r="ALW92" s="75"/>
      <c r="ALX92" s="75"/>
      <c r="ALY92" s="75"/>
      <c r="ALZ92" s="75"/>
      <c r="AMA92" s="75"/>
      <c r="AMB92" s="75"/>
      <c r="AMC92" s="75"/>
      <c r="AMD92" s="75"/>
      <c r="AME92" s="75"/>
      <c r="AMF92" s="75"/>
      <c r="AMG92" s="75"/>
      <c r="AMH92" s="75"/>
      <c r="AMI92" s="75"/>
      <c r="AMJ92" s="75"/>
      <c r="AMK92" s="75"/>
      <c r="AML92" s="75"/>
      <c r="AMM92" s="75"/>
      <c r="AMN92" s="75"/>
      <c r="AMO92" s="75"/>
      <c r="AMP92" s="75"/>
      <c r="AMQ92" s="75"/>
      <c r="AMR92" s="75"/>
      <c r="AMS92" s="75"/>
      <c r="AMT92" s="75"/>
      <c r="AMU92" s="75"/>
      <c r="AMV92" s="75"/>
      <c r="AMW92" s="75"/>
      <c r="AMX92" s="75"/>
      <c r="AMY92" s="75"/>
      <c r="AMZ92" s="75"/>
      <c r="ANA92" s="75"/>
      <c r="ANB92" s="75"/>
      <c r="ANC92" s="75"/>
      <c r="AND92" s="75"/>
      <c r="ANE92" s="75"/>
      <c r="ANF92" s="75"/>
      <c r="ANG92" s="75"/>
      <c r="ANH92" s="75"/>
      <c r="ANI92" s="75"/>
      <c r="ANJ92" s="75"/>
      <c r="ANK92" s="75"/>
      <c r="ANL92" s="75"/>
      <c r="ANM92" s="75"/>
      <c r="ANN92" s="75"/>
      <c r="ANO92" s="75"/>
      <c r="ANP92" s="75"/>
      <c r="ANQ92" s="75"/>
      <c r="ANR92" s="75"/>
      <c r="ANS92" s="75"/>
      <c r="ANT92" s="75"/>
      <c r="ANU92" s="75"/>
      <c r="ANV92" s="75"/>
      <c r="ANW92" s="75"/>
      <c r="ANX92" s="75"/>
      <c r="ANY92" s="75"/>
      <c r="ANZ92" s="75"/>
      <c r="AOA92" s="75"/>
      <c r="AOB92" s="75"/>
      <c r="AOC92" s="75"/>
      <c r="AOD92" s="75"/>
      <c r="AOE92" s="75"/>
      <c r="AOF92" s="75"/>
      <c r="AOG92" s="75"/>
      <c r="AOH92" s="75"/>
      <c r="AOI92" s="75"/>
      <c r="AOJ92" s="75"/>
      <c r="AOK92" s="75"/>
      <c r="AOL92" s="75"/>
      <c r="AOM92" s="75"/>
      <c r="AON92" s="75"/>
      <c r="AOO92" s="75"/>
      <c r="AOP92" s="75"/>
      <c r="AOQ92" s="75"/>
      <c r="AOR92" s="75"/>
      <c r="AOS92" s="75"/>
      <c r="AOT92" s="75"/>
      <c r="AOU92" s="75"/>
      <c r="AOV92" s="75"/>
      <c r="AOW92" s="75"/>
      <c r="AOX92" s="75"/>
      <c r="AOY92" s="75"/>
      <c r="AOZ92" s="75"/>
      <c r="APA92" s="75"/>
      <c r="APB92" s="75"/>
      <c r="APC92" s="75"/>
      <c r="APD92" s="75"/>
      <c r="APE92" s="75"/>
      <c r="APF92" s="75"/>
      <c r="APG92" s="75"/>
      <c r="APH92" s="75"/>
      <c r="API92" s="75"/>
      <c r="APJ92" s="75"/>
      <c r="APK92" s="75"/>
      <c r="APL92" s="75"/>
      <c r="APM92" s="75"/>
      <c r="APN92" s="75"/>
      <c r="APO92" s="75"/>
      <c r="APP92" s="75"/>
      <c r="APQ92" s="75"/>
      <c r="APR92" s="75"/>
      <c r="APS92" s="75"/>
      <c r="APT92" s="75"/>
      <c r="APU92" s="75"/>
      <c r="APV92" s="75"/>
      <c r="APW92" s="75"/>
      <c r="APX92" s="75"/>
      <c r="APY92" s="75"/>
      <c r="APZ92" s="75"/>
      <c r="AQA92" s="75"/>
      <c r="AQB92" s="75"/>
      <c r="AQC92" s="75"/>
      <c r="AQD92" s="75"/>
      <c r="AQE92" s="75"/>
      <c r="AQF92" s="75"/>
      <c r="AQG92" s="75"/>
      <c r="AQH92" s="75"/>
      <c r="AQI92" s="75"/>
      <c r="AQJ92" s="75"/>
      <c r="AQK92" s="75"/>
      <c r="AQL92" s="75"/>
      <c r="AQM92" s="75"/>
      <c r="AQN92" s="75"/>
      <c r="AQO92" s="75"/>
      <c r="AQP92" s="75"/>
      <c r="AQQ92" s="75"/>
      <c r="AQR92" s="75"/>
      <c r="AQS92" s="75"/>
      <c r="AQT92" s="75"/>
      <c r="AQU92" s="75"/>
      <c r="AQV92" s="75"/>
      <c r="AQW92" s="75"/>
      <c r="AQX92" s="75"/>
      <c r="AQY92" s="75"/>
      <c r="AQZ92" s="75"/>
      <c r="ARA92" s="75"/>
      <c r="ARB92" s="75"/>
      <c r="ARC92" s="75"/>
      <c r="ARD92" s="75"/>
      <c r="ARE92" s="75"/>
      <c r="ARF92" s="75"/>
      <c r="ARG92" s="75"/>
      <c r="ARH92" s="75"/>
      <c r="ARI92" s="75"/>
      <c r="ARJ92" s="75"/>
      <c r="ARK92" s="75"/>
      <c r="ARL92" s="75"/>
      <c r="ARM92" s="75"/>
      <c r="ARN92" s="75"/>
      <c r="ARO92" s="75"/>
      <c r="ARP92" s="75"/>
      <c r="ARQ92" s="75"/>
      <c r="ARR92" s="75"/>
      <c r="ARS92" s="75"/>
      <c r="ART92" s="75"/>
      <c r="ARU92" s="75"/>
      <c r="ARV92" s="75"/>
      <c r="ARW92" s="75"/>
      <c r="ARX92" s="75"/>
      <c r="ARY92" s="75"/>
      <c r="ARZ92" s="75"/>
      <c r="ASA92" s="75"/>
      <c r="ASB92" s="75"/>
      <c r="ASC92" s="75"/>
      <c r="ASD92" s="75"/>
      <c r="ASE92" s="75"/>
      <c r="ASF92" s="75"/>
      <c r="ASG92" s="75"/>
      <c r="ASH92" s="75"/>
      <c r="ASI92" s="75"/>
      <c r="ASJ92" s="75"/>
      <c r="ASK92" s="75"/>
      <c r="ASL92" s="75"/>
      <c r="ASM92" s="75"/>
      <c r="ASN92" s="75"/>
      <c r="ASO92" s="75"/>
      <c r="ASP92" s="75"/>
      <c r="ASQ92" s="75"/>
      <c r="ASR92" s="75"/>
      <c r="ASS92" s="75"/>
      <c r="AST92" s="75"/>
      <c r="ASU92" s="75"/>
      <c r="ASV92" s="75"/>
      <c r="ASW92" s="75"/>
      <c r="ASX92" s="75"/>
      <c r="ASY92" s="75"/>
      <c r="ASZ92" s="75"/>
      <c r="ATA92" s="75"/>
      <c r="ATB92" s="75"/>
      <c r="ATC92" s="75"/>
      <c r="ATD92" s="75"/>
      <c r="ATE92" s="75"/>
      <c r="ATF92" s="75"/>
      <c r="ATG92" s="75"/>
      <c r="ATH92" s="75"/>
      <c r="ATI92" s="75"/>
      <c r="ATJ92" s="75"/>
      <c r="ATK92" s="75"/>
      <c r="ATL92" s="75"/>
      <c r="ATM92" s="75"/>
      <c r="ATN92" s="75"/>
      <c r="ATO92" s="75"/>
      <c r="ATP92" s="75"/>
      <c r="ATQ92" s="75"/>
      <c r="ATR92" s="75"/>
      <c r="ATS92" s="75"/>
      <c r="ATT92" s="75"/>
      <c r="ATU92" s="75"/>
      <c r="ATV92" s="75"/>
      <c r="ATW92" s="75"/>
      <c r="ATX92" s="75"/>
      <c r="ATY92" s="75"/>
      <c r="ATZ92" s="75"/>
      <c r="AUA92" s="75"/>
      <c r="AUB92" s="75"/>
      <c r="AUC92" s="75"/>
      <c r="AUD92" s="75"/>
      <c r="AUE92" s="75"/>
      <c r="AUF92" s="75"/>
      <c r="AUG92" s="75"/>
      <c r="AUH92" s="75"/>
      <c r="AUI92" s="75"/>
      <c r="AUJ92" s="75"/>
      <c r="AUK92" s="75"/>
      <c r="AUL92" s="75"/>
      <c r="AUM92" s="75"/>
      <c r="AUN92" s="75"/>
      <c r="AUO92" s="75"/>
      <c r="AUP92" s="75"/>
      <c r="AUQ92" s="75"/>
      <c r="AUR92" s="75"/>
      <c r="AUS92" s="75"/>
      <c r="AUT92" s="75"/>
      <c r="AUU92" s="75"/>
      <c r="AUV92" s="75"/>
      <c r="AUW92" s="75"/>
      <c r="AUX92" s="75"/>
      <c r="AUY92" s="75"/>
      <c r="AUZ92" s="75"/>
      <c r="AVA92" s="75"/>
      <c r="AVB92" s="75"/>
      <c r="AVC92" s="75"/>
      <c r="AVD92" s="75"/>
      <c r="AVE92" s="75"/>
      <c r="AVF92" s="75"/>
      <c r="AVG92" s="75"/>
      <c r="AVH92" s="75"/>
      <c r="AVI92" s="75"/>
      <c r="AVJ92" s="75"/>
      <c r="AVK92" s="75"/>
      <c r="AVL92" s="75"/>
      <c r="AVM92" s="75"/>
      <c r="AVN92" s="75"/>
      <c r="AVO92" s="75"/>
      <c r="AVP92" s="75"/>
      <c r="AVQ92" s="75"/>
      <c r="AVR92" s="75"/>
      <c r="AVS92" s="75"/>
      <c r="AVT92" s="75"/>
      <c r="AVU92" s="75"/>
      <c r="AVV92" s="75"/>
      <c r="AVW92" s="75"/>
      <c r="AVX92" s="75"/>
      <c r="AVY92" s="75"/>
      <c r="AVZ92" s="75"/>
      <c r="AWA92" s="75"/>
      <c r="AWB92" s="75"/>
      <c r="AWC92" s="75"/>
      <c r="AWD92" s="75"/>
      <c r="AWE92" s="75"/>
      <c r="AWF92" s="75"/>
      <c r="AWG92" s="75"/>
      <c r="AWH92" s="75"/>
      <c r="AWI92" s="75"/>
      <c r="AWJ92" s="75"/>
      <c r="AWK92" s="75"/>
      <c r="AWL92" s="75"/>
      <c r="AWM92" s="75"/>
      <c r="AWN92" s="75"/>
      <c r="AWO92" s="75"/>
      <c r="AWP92" s="75"/>
      <c r="AWQ92" s="75"/>
      <c r="AWR92" s="75"/>
      <c r="AWS92" s="75"/>
      <c r="AWT92" s="75"/>
      <c r="AWU92" s="75"/>
      <c r="AWV92" s="75"/>
      <c r="AWW92" s="75"/>
      <c r="AWX92" s="75"/>
      <c r="AWY92" s="75"/>
      <c r="AWZ92" s="75"/>
      <c r="AXA92" s="75"/>
      <c r="AXB92" s="75"/>
      <c r="AXC92" s="75"/>
      <c r="AXD92" s="75"/>
      <c r="AXE92" s="75"/>
      <c r="AXF92" s="75"/>
      <c r="AXG92" s="75"/>
      <c r="AXH92" s="75"/>
      <c r="AXI92" s="75"/>
      <c r="AXJ92" s="75"/>
      <c r="AXK92" s="75"/>
      <c r="AXL92" s="75"/>
      <c r="AXM92" s="75"/>
      <c r="AXN92" s="75"/>
      <c r="AXO92" s="75"/>
      <c r="AXP92" s="75"/>
      <c r="AXQ92" s="75"/>
      <c r="AXR92" s="75"/>
      <c r="AXS92" s="75"/>
      <c r="AXT92" s="75"/>
      <c r="AXU92" s="75"/>
      <c r="AXV92" s="75"/>
      <c r="AXW92" s="75"/>
      <c r="AXX92" s="75"/>
      <c r="AXY92" s="75"/>
      <c r="AXZ92" s="75"/>
      <c r="AYA92" s="75"/>
      <c r="AYB92" s="75"/>
      <c r="AYC92" s="75"/>
      <c r="AYD92" s="75"/>
      <c r="AYE92" s="75"/>
      <c r="AYF92" s="75"/>
      <c r="AYG92" s="75"/>
      <c r="AYH92" s="75"/>
      <c r="AYI92" s="75"/>
      <c r="AYJ92" s="75"/>
      <c r="AYK92" s="75"/>
      <c r="AYL92" s="75"/>
      <c r="AYM92" s="75"/>
      <c r="AYN92" s="75"/>
      <c r="AYO92" s="75"/>
      <c r="AYP92" s="75"/>
      <c r="AYQ92" s="75"/>
      <c r="AYR92" s="75"/>
      <c r="AYS92" s="75"/>
      <c r="AYT92" s="75"/>
      <c r="AYU92" s="75"/>
      <c r="AYV92" s="75"/>
      <c r="AYW92" s="75"/>
      <c r="AYX92" s="75"/>
      <c r="AYY92" s="75"/>
      <c r="AYZ92" s="75"/>
      <c r="AZA92" s="75"/>
      <c r="AZB92" s="75"/>
      <c r="AZC92" s="75"/>
      <c r="AZD92" s="75"/>
      <c r="AZE92" s="75"/>
      <c r="AZF92" s="75"/>
      <c r="AZG92" s="75"/>
      <c r="AZH92" s="75"/>
      <c r="AZI92" s="75"/>
      <c r="AZJ92" s="75"/>
      <c r="AZK92" s="75"/>
      <c r="AZL92" s="75"/>
      <c r="AZM92" s="75"/>
      <c r="AZN92" s="75"/>
      <c r="AZO92" s="75"/>
      <c r="AZP92" s="75"/>
      <c r="AZQ92" s="75"/>
      <c r="AZR92" s="75"/>
      <c r="AZS92" s="75"/>
      <c r="AZT92" s="75"/>
      <c r="AZU92" s="75"/>
      <c r="AZV92" s="75"/>
      <c r="AZW92" s="75"/>
      <c r="AZX92" s="75"/>
      <c r="AZY92" s="75"/>
      <c r="AZZ92" s="75"/>
      <c r="BAA92" s="75"/>
      <c r="BAB92" s="75"/>
      <c r="BAC92" s="75"/>
      <c r="BAD92" s="75"/>
      <c r="BAE92" s="75"/>
      <c r="BAF92" s="75"/>
      <c r="BAG92" s="75"/>
      <c r="BAH92" s="75"/>
      <c r="BAI92" s="75"/>
      <c r="BAJ92" s="75"/>
      <c r="BAK92" s="75"/>
      <c r="BAL92" s="75"/>
      <c r="BAM92" s="75"/>
      <c r="BAN92" s="75"/>
      <c r="BAO92" s="75"/>
      <c r="BAP92" s="75"/>
      <c r="BAQ92" s="75"/>
      <c r="BAR92" s="75"/>
      <c r="BAS92" s="75"/>
      <c r="BAT92" s="75"/>
      <c r="BAU92" s="75"/>
      <c r="BAV92" s="75"/>
      <c r="BAW92" s="75"/>
      <c r="BAX92" s="75"/>
      <c r="BAY92" s="75"/>
      <c r="BAZ92" s="75"/>
      <c r="BBA92" s="75"/>
      <c r="BBB92" s="75"/>
      <c r="BBC92" s="75"/>
      <c r="BBD92" s="75"/>
      <c r="BBE92" s="75"/>
      <c r="BBF92" s="75"/>
      <c r="BBG92" s="75"/>
      <c r="BBH92" s="75"/>
      <c r="BBI92" s="75"/>
      <c r="BBJ92" s="75"/>
      <c r="BBK92" s="75"/>
      <c r="BBL92" s="75"/>
      <c r="BBM92" s="75"/>
      <c r="BBN92" s="75"/>
      <c r="BBO92" s="75"/>
      <c r="BBP92" s="75"/>
      <c r="BBQ92" s="75"/>
      <c r="BBR92" s="75"/>
      <c r="BBS92" s="75"/>
      <c r="BBT92" s="75"/>
      <c r="BBU92" s="75"/>
      <c r="BBV92" s="75"/>
      <c r="BBW92" s="75"/>
      <c r="BBX92" s="75"/>
      <c r="BBY92" s="75"/>
      <c r="BBZ92" s="75"/>
      <c r="BCA92" s="75"/>
      <c r="BCB92" s="75"/>
      <c r="BCC92" s="75"/>
      <c r="BCD92" s="75"/>
      <c r="BCE92" s="75"/>
      <c r="BCF92" s="75"/>
      <c r="BCG92" s="75"/>
      <c r="BCH92" s="75"/>
      <c r="BCI92" s="75"/>
      <c r="BCJ92" s="75"/>
      <c r="BCK92" s="75"/>
      <c r="BCL92" s="75"/>
      <c r="BCM92" s="75"/>
      <c r="BCN92" s="75"/>
      <c r="BCO92" s="75"/>
      <c r="BCP92" s="75"/>
      <c r="BCQ92" s="75"/>
      <c r="BCR92" s="75"/>
      <c r="BCS92" s="75"/>
      <c r="BCT92" s="75"/>
      <c r="BCU92" s="75"/>
      <c r="BCV92" s="75"/>
      <c r="BCW92" s="75"/>
      <c r="BCX92" s="75"/>
      <c r="BCY92" s="75"/>
      <c r="BCZ92" s="75"/>
      <c r="BDA92" s="75"/>
      <c r="BDB92" s="75"/>
      <c r="BDC92" s="75"/>
      <c r="BDD92" s="75"/>
      <c r="BDE92" s="75"/>
      <c r="BDF92" s="75"/>
      <c r="BDG92" s="75"/>
      <c r="BDH92" s="75"/>
      <c r="BDI92" s="75"/>
      <c r="BDJ92" s="75"/>
      <c r="BDK92" s="75"/>
      <c r="BDL92" s="75"/>
      <c r="BDM92" s="75"/>
      <c r="BDN92" s="75"/>
      <c r="BDO92" s="75"/>
      <c r="BDP92" s="75"/>
      <c r="BDQ92" s="75"/>
      <c r="BDR92" s="75"/>
      <c r="BDS92" s="75"/>
      <c r="BDT92" s="75"/>
      <c r="BDU92" s="75"/>
      <c r="BDV92" s="75"/>
      <c r="BDW92" s="75"/>
      <c r="BDX92" s="75"/>
      <c r="BDY92" s="75"/>
      <c r="BDZ92" s="75"/>
      <c r="BEA92" s="75"/>
      <c r="BEB92" s="75"/>
      <c r="BEC92" s="75"/>
      <c r="BED92" s="75"/>
      <c r="BEE92" s="75"/>
      <c r="BEF92" s="75"/>
      <c r="BEG92" s="75"/>
      <c r="BEH92" s="75"/>
      <c r="BEI92" s="75"/>
      <c r="BEJ92" s="75"/>
      <c r="BEK92" s="75"/>
      <c r="BEL92" s="75"/>
      <c r="BEM92" s="75"/>
      <c r="BEN92" s="75"/>
      <c r="BEO92" s="75"/>
      <c r="BEP92" s="75"/>
      <c r="BEQ92" s="75"/>
      <c r="BER92" s="75"/>
      <c r="BES92" s="75"/>
      <c r="BET92" s="75"/>
      <c r="BEU92" s="75"/>
      <c r="BEV92" s="75"/>
      <c r="BEW92" s="75"/>
      <c r="BEX92" s="75"/>
      <c r="BEY92" s="75"/>
      <c r="BEZ92" s="75"/>
      <c r="BFA92" s="75"/>
      <c r="BFB92" s="75"/>
      <c r="BFC92" s="75"/>
      <c r="BFD92" s="75"/>
      <c r="BFE92" s="75"/>
      <c r="BFF92" s="75"/>
      <c r="BFG92" s="75"/>
      <c r="BFH92" s="75"/>
      <c r="BFI92" s="75"/>
      <c r="BFJ92" s="75"/>
      <c r="BFK92" s="75"/>
      <c r="BFL92" s="75"/>
      <c r="BFM92" s="75"/>
      <c r="BFN92" s="75"/>
      <c r="BFO92" s="75"/>
      <c r="BFP92" s="75"/>
      <c r="BFQ92" s="75"/>
      <c r="BFR92" s="75"/>
      <c r="BFS92" s="75"/>
      <c r="BFT92" s="75"/>
      <c r="BFU92" s="75"/>
      <c r="BFV92" s="75"/>
      <c r="BFW92" s="75"/>
      <c r="BFX92" s="75"/>
      <c r="BFY92" s="75"/>
      <c r="BFZ92" s="75"/>
      <c r="BGA92" s="75"/>
      <c r="BGB92" s="75"/>
      <c r="BGC92" s="75"/>
      <c r="BGD92" s="75"/>
      <c r="BGE92" s="75"/>
      <c r="BGF92" s="75"/>
      <c r="BGG92" s="75"/>
      <c r="BGH92" s="75"/>
      <c r="BGI92" s="75"/>
      <c r="BGJ92" s="75"/>
      <c r="BGK92" s="75"/>
      <c r="BGL92" s="75"/>
      <c r="BGM92" s="75"/>
      <c r="BGN92" s="75"/>
      <c r="BGO92" s="75"/>
      <c r="BGP92" s="75"/>
      <c r="BGQ92" s="75"/>
      <c r="BGR92" s="75"/>
      <c r="BGS92" s="75"/>
      <c r="BGT92" s="75"/>
      <c r="BGU92" s="75"/>
      <c r="BGV92" s="75"/>
      <c r="BGW92" s="75"/>
      <c r="BGX92" s="75"/>
      <c r="BGY92" s="75"/>
      <c r="BGZ92" s="75"/>
      <c r="BHA92" s="75"/>
      <c r="BHB92" s="75"/>
      <c r="BHC92" s="75"/>
      <c r="BHD92" s="75"/>
      <c r="BHE92" s="75"/>
      <c r="BHF92" s="75"/>
      <c r="BHG92" s="75"/>
      <c r="BHH92" s="75"/>
      <c r="BHI92" s="75"/>
      <c r="BHJ92" s="75"/>
      <c r="BHK92" s="75"/>
      <c r="BHL92" s="75"/>
      <c r="BHM92" s="75"/>
      <c r="BHN92" s="75"/>
      <c r="BHO92" s="75"/>
      <c r="BHP92" s="75"/>
      <c r="BHQ92" s="75"/>
      <c r="BHR92" s="75"/>
      <c r="BHS92" s="75"/>
      <c r="BHT92" s="75"/>
      <c r="BHU92" s="75"/>
      <c r="BHV92" s="75"/>
      <c r="BHW92" s="75"/>
      <c r="BHX92" s="75"/>
      <c r="BHY92" s="75"/>
      <c r="BHZ92" s="75"/>
      <c r="BIA92" s="75"/>
      <c r="BIB92" s="75"/>
      <c r="BIC92" s="75"/>
      <c r="BID92" s="75"/>
      <c r="BIE92" s="75"/>
      <c r="BIF92" s="75"/>
      <c r="BIG92" s="75"/>
      <c r="BIH92" s="75"/>
      <c r="BII92" s="75"/>
      <c r="BIJ92" s="75"/>
      <c r="BIK92" s="75"/>
      <c r="BIL92" s="75"/>
      <c r="BIM92" s="75"/>
      <c r="BIN92" s="75"/>
      <c r="BIO92" s="75"/>
      <c r="BIP92" s="75"/>
      <c r="BIQ92" s="75"/>
      <c r="BIR92" s="75"/>
      <c r="BIS92" s="75"/>
      <c r="BIT92" s="75"/>
      <c r="BIU92" s="75"/>
      <c r="BIV92" s="75"/>
      <c r="BIW92" s="75"/>
      <c r="BIX92" s="75"/>
      <c r="BIY92" s="75"/>
      <c r="BIZ92" s="75"/>
      <c r="BJA92" s="75"/>
      <c r="BJB92" s="75"/>
      <c r="BJC92" s="75"/>
      <c r="BJD92" s="75"/>
      <c r="BJE92" s="75"/>
      <c r="BJF92" s="75"/>
      <c r="BJG92" s="75"/>
      <c r="BJH92" s="75"/>
      <c r="BJI92" s="75"/>
      <c r="BJJ92" s="75"/>
      <c r="BJK92" s="75"/>
      <c r="BJL92" s="75"/>
      <c r="BJM92" s="75"/>
      <c r="BJN92" s="75"/>
      <c r="BJO92" s="75"/>
      <c r="BJP92" s="75"/>
      <c r="BJQ92" s="75"/>
      <c r="BJR92" s="75"/>
      <c r="BJS92" s="75"/>
      <c r="BJT92" s="75"/>
      <c r="BJU92" s="75"/>
      <c r="BJV92" s="75"/>
      <c r="BJW92" s="75"/>
      <c r="BJX92" s="75"/>
      <c r="BJY92" s="75"/>
      <c r="BJZ92" s="75"/>
      <c r="BKA92" s="75"/>
      <c r="BKB92" s="75"/>
      <c r="BKC92" s="75"/>
      <c r="BKD92" s="75"/>
      <c r="BKE92" s="75"/>
      <c r="BKF92" s="75"/>
      <c r="BKG92" s="75"/>
      <c r="BKH92" s="75"/>
      <c r="BKI92" s="75"/>
      <c r="BKJ92" s="75"/>
      <c r="BKK92" s="75"/>
      <c r="BKL92" s="75"/>
      <c r="BKM92" s="75"/>
      <c r="BKN92" s="75"/>
      <c r="BKO92" s="75"/>
      <c r="BKP92" s="75"/>
      <c r="BKQ92" s="75"/>
      <c r="BKR92" s="75"/>
      <c r="BKS92" s="75"/>
      <c r="BKT92" s="75"/>
      <c r="BKU92" s="75"/>
      <c r="BKV92" s="75"/>
      <c r="BKW92" s="75"/>
      <c r="BKX92" s="75"/>
      <c r="BKY92" s="75"/>
      <c r="BKZ92" s="75"/>
      <c r="BLA92" s="75"/>
      <c r="BLB92" s="75"/>
      <c r="BLC92" s="75"/>
      <c r="BLD92" s="75"/>
      <c r="BLE92" s="75"/>
      <c r="BLF92" s="75"/>
      <c r="BLG92" s="75"/>
      <c r="BLH92" s="75"/>
      <c r="BLI92" s="75"/>
      <c r="BLJ92" s="75"/>
      <c r="BLK92" s="75"/>
      <c r="BLL92" s="75"/>
      <c r="BLM92" s="75"/>
      <c r="BLN92" s="75"/>
      <c r="BLO92" s="75"/>
      <c r="BLP92" s="75"/>
      <c r="BLQ92" s="75"/>
      <c r="BLR92" s="75"/>
      <c r="BLS92" s="75"/>
      <c r="BLT92" s="75"/>
      <c r="BLU92" s="75"/>
      <c r="BLV92" s="75"/>
      <c r="BLW92" s="75"/>
      <c r="BLX92" s="75"/>
      <c r="BLY92" s="75"/>
      <c r="BLZ92" s="75"/>
      <c r="BMA92" s="75"/>
      <c r="BMB92" s="75"/>
      <c r="BMC92" s="75"/>
      <c r="BMD92" s="75"/>
      <c r="BME92" s="75"/>
      <c r="BMF92" s="75"/>
      <c r="BMG92" s="75"/>
      <c r="BMH92" s="75"/>
      <c r="BMI92" s="75"/>
      <c r="BMJ92" s="75"/>
      <c r="BMK92" s="75"/>
      <c r="BML92" s="75"/>
      <c r="BMM92" s="75"/>
      <c r="BMN92" s="75"/>
      <c r="BMO92" s="75"/>
      <c r="BMP92" s="75"/>
      <c r="BMQ92" s="75"/>
      <c r="BMR92" s="75"/>
      <c r="BMS92" s="75"/>
      <c r="BMT92" s="75"/>
      <c r="BMU92" s="75"/>
      <c r="BMV92" s="75"/>
      <c r="BMW92" s="75"/>
      <c r="BMX92" s="75"/>
      <c r="BMY92" s="75"/>
      <c r="BMZ92" s="75"/>
      <c r="BNA92" s="75"/>
      <c r="BNB92" s="75"/>
      <c r="BNC92" s="75"/>
      <c r="BND92" s="75"/>
      <c r="BNE92" s="75"/>
      <c r="BNF92" s="75"/>
      <c r="BNG92" s="75"/>
      <c r="BNH92" s="75"/>
      <c r="BNI92" s="75"/>
      <c r="BNJ92" s="75"/>
      <c r="BNK92" s="75"/>
      <c r="BNL92" s="75"/>
      <c r="BNM92" s="75"/>
      <c r="BNN92" s="75"/>
      <c r="BNO92" s="75"/>
      <c r="BNP92" s="75"/>
      <c r="BNQ92" s="75"/>
      <c r="BNR92" s="75"/>
      <c r="BNS92" s="75"/>
      <c r="BNT92" s="75"/>
      <c r="BNU92" s="75"/>
      <c r="BNV92" s="75"/>
      <c r="BNW92" s="75"/>
      <c r="BNX92" s="75"/>
      <c r="BNY92" s="75"/>
      <c r="BNZ92" s="75"/>
      <c r="BOA92" s="75"/>
      <c r="BOB92" s="75"/>
      <c r="BOC92" s="75"/>
      <c r="BOD92" s="75"/>
      <c r="BOE92" s="75"/>
      <c r="BOF92" s="75"/>
      <c r="BOG92" s="75"/>
      <c r="BOH92" s="75"/>
      <c r="BOI92" s="75"/>
      <c r="BOJ92" s="75"/>
      <c r="BOK92" s="75"/>
      <c r="BOL92" s="75"/>
      <c r="BOM92" s="75"/>
      <c r="BON92" s="75"/>
      <c r="BOO92" s="75"/>
      <c r="BOP92" s="75"/>
      <c r="BOQ92" s="75"/>
      <c r="BOR92" s="75"/>
      <c r="BOS92" s="75"/>
      <c r="BOT92" s="75"/>
      <c r="BOU92" s="75"/>
      <c r="BOV92" s="75"/>
      <c r="BOW92" s="75"/>
      <c r="BOX92" s="75"/>
      <c r="BOY92" s="75"/>
      <c r="BOZ92" s="75"/>
      <c r="BPA92" s="75"/>
      <c r="BPB92" s="75"/>
      <c r="BPC92" s="75"/>
      <c r="BPD92" s="75"/>
      <c r="BPE92" s="75"/>
      <c r="BPF92" s="75"/>
      <c r="BPG92" s="75"/>
      <c r="BPH92" s="75"/>
      <c r="BPI92" s="75"/>
      <c r="BPJ92" s="75"/>
      <c r="BPK92" s="75"/>
      <c r="BPL92" s="75"/>
      <c r="BPM92" s="75"/>
      <c r="BPN92" s="75"/>
      <c r="BPO92" s="75"/>
      <c r="BPP92" s="75"/>
      <c r="BPQ92" s="75"/>
      <c r="BPR92" s="75"/>
      <c r="BPS92" s="75"/>
      <c r="BPT92" s="75"/>
      <c r="BPU92" s="75"/>
      <c r="BPV92" s="75"/>
      <c r="BPW92" s="75"/>
      <c r="BPX92" s="75"/>
      <c r="BPY92" s="75"/>
      <c r="BPZ92" s="75"/>
      <c r="BQA92" s="75"/>
      <c r="BQB92" s="75"/>
      <c r="BQC92" s="75"/>
      <c r="BQD92" s="75"/>
      <c r="BQE92" s="75"/>
      <c r="BQF92" s="75"/>
      <c r="BQG92" s="75"/>
      <c r="BQH92" s="75"/>
      <c r="BQI92" s="75"/>
      <c r="BQJ92" s="75"/>
      <c r="BQK92" s="75"/>
      <c r="BQL92" s="75"/>
      <c r="BQM92" s="75"/>
      <c r="BQN92" s="75"/>
      <c r="BQO92" s="75"/>
      <c r="BQP92" s="75"/>
      <c r="BQQ92" s="75"/>
      <c r="BQR92" s="75"/>
      <c r="BQS92" s="75"/>
      <c r="BQT92" s="75"/>
      <c r="BQU92" s="75"/>
      <c r="BQV92" s="75"/>
      <c r="BQW92" s="75"/>
      <c r="BQX92" s="75"/>
      <c r="BQY92" s="75"/>
      <c r="BQZ92" s="75"/>
      <c r="BRA92" s="75"/>
      <c r="BRB92" s="75"/>
      <c r="BRC92" s="75"/>
      <c r="BRD92" s="75"/>
      <c r="BRE92" s="75"/>
      <c r="BRF92" s="75"/>
      <c r="BRG92" s="75"/>
      <c r="BRH92" s="75"/>
      <c r="BRI92" s="75"/>
      <c r="BRJ92" s="75"/>
      <c r="BRK92" s="75"/>
      <c r="BRL92" s="75"/>
      <c r="BRM92" s="75"/>
      <c r="BRN92" s="75"/>
      <c r="BRO92" s="75"/>
      <c r="BRP92" s="75"/>
      <c r="BRQ92" s="75"/>
      <c r="BRR92" s="75"/>
      <c r="BRS92" s="75"/>
      <c r="BRT92" s="75"/>
      <c r="BRU92" s="75"/>
      <c r="BRV92" s="75"/>
      <c r="BRW92" s="75"/>
      <c r="BRX92" s="75"/>
      <c r="BRY92" s="75"/>
      <c r="BRZ92" s="75"/>
      <c r="BSA92" s="75"/>
      <c r="BSB92" s="75"/>
      <c r="BSC92" s="75"/>
      <c r="BSD92" s="75"/>
      <c r="BSE92" s="75"/>
      <c r="BSF92" s="75"/>
      <c r="BSG92" s="75"/>
      <c r="BSH92" s="75"/>
      <c r="BSI92" s="75"/>
      <c r="BSJ92" s="75"/>
      <c r="BSK92" s="75"/>
      <c r="BSL92" s="75"/>
      <c r="BSM92" s="75"/>
      <c r="BSN92" s="75"/>
      <c r="BSO92" s="75"/>
      <c r="BSP92" s="75"/>
      <c r="BSQ92" s="75"/>
      <c r="BSR92" s="75"/>
      <c r="BSS92" s="75"/>
      <c r="BST92" s="75"/>
      <c r="BSU92" s="75"/>
      <c r="BSV92" s="75"/>
      <c r="BSW92" s="75"/>
      <c r="BSX92" s="75"/>
      <c r="BSY92" s="75"/>
      <c r="BSZ92" s="75"/>
      <c r="BTA92" s="75"/>
      <c r="BTB92" s="75"/>
      <c r="BTC92" s="75"/>
      <c r="BTD92" s="75"/>
      <c r="BTE92" s="75"/>
      <c r="BTF92" s="75"/>
      <c r="BTG92" s="75"/>
      <c r="BTH92" s="75"/>
      <c r="BTI92" s="75"/>
      <c r="BTJ92" s="75"/>
      <c r="BTK92" s="75"/>
      <c r="BTL92" s="75"/>
      <c r="BTM92" s="75"/>
      <c r="BTN92" s="75"/>
      <c r="BTO92" s="75"/>
      <c r="BTP92" s="75"/>
      <c r="BTQ92" s="75"/>
      <c r="BTR92" s="75"/>
      <c r="BTS92" s="75"/>
      <c r="BTT92" s="75"/>
      <c r="BTU92" s="75"/>
      <c r="BTV92" s="75"/>
      <c r="BTW92" s="75"/>
      <c r="BTX92" s="75"/>
      <c r="BTY92" s="75"/>
      <c r="BTZ92" s="75"/>
      <c r="BUA92" s="75"/>
      <c r="BUB92" s="75"/>
      <c r="BUC92" s="75"/>
      <c r="BUD92" s="75"/>
      <c r="BUE92" s="75"/>
      <c r="BUF92" s="75"/>
      <c r="BUG92" s="75"/>
      <c r="BUH92" s="75"/>
      <c r="BUI92" s="75"/>
      <c r="BUJ92" s="75"/>
      <c r="BUK92" s="75"/>
      <c r="BUL92" s="75"/>
      <c r="BUM92" s="75"/>
      <c r="BUN92" s="75"/>
      <c r="BUO92" s="75"/>
      <c r="BUP92" s="75"/>
      <c r="BUQ92" s="75"/>
      <c r="BUR92" s="75"/>
      <c r="BUS92" s="75"/>
      <c r="BUT92" s="75"/>
      <c r="BUU92" s="75"/>
      <c r="BUV92" s="75"/>
      <c r="BUW92" s="75"/>
      <c r="BUX92" s="75"/>
      <c r="BUY92" s="75"/>
      <c r="BUZ92" s="75"/>
      <c r="BVA92" s="75"/>
      <c r="BVB92" s="75"/>
      <c r="BVC92" s="75"/>
      <c r="BVD92" s="75"/>
      <c r="BVE92" s="75"/>
      <c r="BVF92" s="75"/>
      <c r="BVG92" s="75"/>
      <c r="BVH92" s="75"/>
      <c r="BVI92" s="75"/>
      <c r="BVJ92" s="75"/>
      <c r="BVK92" s="75"/>
      <c r="BVL92" s="75"/>
      <c r="BVM92" s="75"/>
      <c r="BVN92" s="75"/>
      <c r="BVO92" s="75"/>
      <c r="BVP92" s="75"/>
      <c r="BVQ92" s="75"/>
      <c r="BVR92" s="75"/>
      <c r="BVS92" s="75"/>
      <c r="BVT92" s="75"/>
      <c r="BVU92" s="75"/>
      <c r="BVV92" s="75"/>
      <c r="BVW92" s="75"/>
      <c r="BVX92" s="75"/>
      <c r="BVY92" s="75"/>
      <c r="BVZ92" s="75"/>
      <c r="BWA92" s="75"/>
      <c r="BWB92" s="75"/>
      <c r="BWC92" s="75"/>
      <c r="BWD92" s="75"/>
      <c r="BWE92" s="75"/>
      <c r="BWF92" s="75"/>
      <c r="BWG92" s="75"/>
      <c r="BWH92" s="75"/>
      <c r="BWI92" s="75"/>
      <c r="BWJ92" s="75"/>
      <c r="BWK92" s="75"/>
      <c r="BWL92" s="75"/>
      <c r="BWM92" s="75"/>
      <c r="BWN92" s="75"/>
      <c r="BWO92" s="75"/>
      <c r="BWP92" s="75"/>
      <c r="BWQ92" s="75"/>
      <c r="BWR92" s="75"/>
      <c r="BWS92" s="75"/>
      <c r="BWT92" s="75"/>
      <c r="BWU92" s="75"/>
      <c r="BWV92" s="75"/>
      <c r="BWW92" s="75"/>
      <c r="BWX92" s="75"/>
      <c r="BWY92" s="75"/>
      <c r="BWZ92" s="75"/>
      <c r="BXA92" s="75"/>
      <c r="BXB92" s="75"/>
      <c r="BXC92" s="75"/>
      <c r="BXD92" s="75"/>
      <c r="BXE92" s="75"/>
      <c r="BXF92" s="75"/>
      <c r="BXG92" s="75"/>
      <c r="BXH92" s="75"/>
      <c r="BXI92" s="75"/>
      <c r="BXJ92" s="75"/>
      <c r="BXK92" s="75"/>
      <c r="BXL92" s="75"/>
      <c r="BXM92" s="75"/>
      <c r="BXN92" s="75"/>
      <c r="BXO92" s="75"/>
      <c r="BXP92" s="75"/>
      <c r="BXQ92" s="75"/>
      <c r="BXR92" s="75"/>
      <c r="BXS92" s="75"/>
      <c r="BXT92" s="75"/>
      <c r="BXU92" s="75"/>
      <c r="BXV92" s="75"/>
      <c r="BXW92" s="75"/>
      <c r="BXX92" s="75"/>
      <c r="BXY92" s="75"/>
      <c r="BXZ92" s="75"/>
      <c r="BYA92" s="75"/>
      <c r="BYB92" s="75"/>
      <c r="BYC92" s="75"/>
      <c r="BYD92" s="75"/>
      <c r="BYE92" s="75"/>
      <c r="BYF92" s="75"/>
      <c r="BYG92" s="75"/>
      <c r="BYH92" s="75"/>
      <c r="BYI92" s="75"/>
      <c r="BYJ92" s="75"/>
      <c r="BYK92" s="75"/>
      <c r="BYL92" s="75"/>
      <c r="BYM92" s="75"/>
      <c r="BYN92" s="75"/>
      <c r="BYO92" s="75"/>
      <c r="BYP92" s="75"/>
      <c r="BYQ92" s="75"/>
      <c r="BYR92" s="75"/>
      <c r="BYS92" s="75"/>
      <c r="BYT92" s="75"/>
      <c r="BYU92" s="75"/>
      <c r="BYV92" s="75"/>
      <c r="BYW92" s="75"/>
      <c r="BYX92" s="75"/>
      <c r="BYY92" s="75"/>
      <c r="BYZ92" s="75"/>
      <c r="BZA92" s="75"/>
      <c r="BZB92" s="75"/>
      <c r="BZC92" s="75"/>
      <c r="BZD92" s="75"/>
      <c r="BZE92" s="75"/>
      <c r="BZF92" s="75"/>
      <c r="BZG92" s="75"/>
      <c r="BZH92" s="75"/>
      <c r="BZI92" s="75"/>
      <c r="BZJ92" s="75"/>
      <c r="BZK92" s="75"/>
      <c r="BZL92" s="75"/>
      <c r="BZM92" s="75"/>
      <c r="BZN92" s="75"/>
      <c r="BZO92" s="75"/>
      <c r="BZP92" s="75"/>
      <c r="BZQ92" s="75"/>
      <c r="BZR92" s="75"/>
      <c r="BZS92" s="75"/>
      <c r="BZT92" s="75"/>
      <c r="BZU92" s="75"/>
      <c r="BZV92" s="75"/>
      <c r="BZW92" s="75"/>
      <c r="BZX92" s="75"/>
      <c r="BZY92" s="75"/>
      <c r="BZZ92" s="75"/>
      <c r="CAA92" s="75"/>
      <c r="CAB92" s="75"/>
      <c r="CAC92" s="75"/>
      <c r="CAD92" s="75"/>
      <c r="CAE92" s="75"/>
      <c r="CAF92" s="75"/>
      <c r="CAG92" s="75"/>
      <c r="CAH92" s="75"/>
      <c r="CAI92" s="75"/>
      <c r="CAJ92" s="75"/>
      <c r="CAK92" s="75"/>
      <c r="CAL92" s="75"/>
      <c r="CAM92" s="75"/>
      <c r="CAN92" s="75"/>
      <c r="CAO92" s="75"/>
      <c r="CAP92" s="75"/>
      <c r="CAQ92" s="75"/>
      <c r="CAR92" s="75"/>
      <c r="CAS92" s="75"/>
      <c r="CAT92" s="75"/>
      <c r="CAU92" s="75"/>
      <c r="CAV92" s="75"/>
      <c r="CAW92" s="75"/>
      <c r="CAX92" s="75"/>
      <c r="CAY92" s="75"/>
      <c r="CAZ92" s="75"/>
      <c r="CBA92" s="75"/>
      <c r="CBB92" s="75"/>
      <c r="CBC92" s="75"/>
      <c r="CBD92" s="75"/>
      <c r="CBE92" s="75"/>
      <c r="CBF92" s="75"/>
      <c r="CBG92" s="75"/>
      <c r="CBH92" s="75"/>
      <c r="CBI92" s="75"/>
      <c r="CBJ92" s="75"/>
      <c r="CBK92" s="75"/>
      <c r="CBL92" s="75"/>
      <c r="CBM92" s="75"/>
      <c r="CBN92" s="75"/>
      <c r="CBO92" s="75"/>
      <c r="CBP92" s="75"/>
      <c r="CBQ92" s="75"/>
      <c r="CBR92" s="75"/>
      <c r="CBS92" s="75"/>
      <c r="CBT92" s="75"/>
      <c r="CBU92" s="75"/>
      <c r="CBV92" s="75"/>
      <c r="CBW92" s="75"/>
      <c r="CBX92" s="75"/>
      <c r="CBY92" s="75"/>
      <c r="CBZ92" s="75"/>
      <c r="CCA92" s="75"/>
      <c r="CCB92" s="75"/>
      <c r="CCC92" s="75"/>
      <c r="CCD92" s="75"/>
      <c r="CCE92" s="75"/>
      <c r="CCF92" s="75"/>
      <c r="CCG92" s="75"/>
      <c r="CCH92" s="75"/>
      <c r="CCI92" s="75"/>
      <c r="CCJ92" s="75"/>
      <c r="CCK92" s="75"/>
      <c r="CCL92" s="75"/>
      <c r="CCM92" s="75"/>
      <c r="CCN92" s="75"/>
      <c r="CCO92" s="75"/>
      <c r="CCP92" s="75"/>
      <c r="CCQ92" s="75"/>
      <c r="CCR92" s="75"/>
      <c r="CCS92" s="75"/>
      <c r="CCT92" s="75"/>
      <c r="CCU92" s="75"/>
      <c r="CCV92" s="75"/>
      <c r="CCW92" s="75"/>
      <c r="CCX92" s="75"/>
      <c r="CCY92" s="75"/>
      <c r="CCZ92" s="75"/>
      <c r="CDA92" s="75"/>
      <c r="CDB92" s="75"/>
      <c r="CDC92" s="75"/>
      <c r="CDD92" s="75"/>
      <c r="CDE92" s="75"/>
      <c r="CDF92" s="75"/>
      <c r="CDG92" s="75"/>
      <c r="CDH92" s="75"/>
      <c r="CDI92" s="75"/>
      <c r="CDJ92" s="75"/>
      <c r="CDK92" s="75"/>
      <c r="CDL92" s="75"/>
      <c r="CDM92" s="75"/>
      <c r="CDN92" s="75"/>
      <c r="CDO92" s="75"/>
      <c r="CDP92" s="75"/>
      <c r="CDQ92" s="75"/>
      <c r="CDR92" s="75"/>
      <c r="CDS92" s="75"/>
      <c r="CDT92" s="75"/>
      <c r="CDU92" s="75"/>
      <c r="CDV92" s="75"/>
      <c r="CDW92" s="75"/>
      <c r="CDX92" s="75"/>
      <c r="CDY92" s="75"/>
      <c r="CDZ92" s="75"/>
      <c r="CEA92" s="75"/>
      <c r="CEB92" s="75"/>
      <c r="CEC92" s="75"/>
      <c r="CED92" s="75"/>
      <c r="CEE92" s="75"/>
      <c r="CEF92" s="75"/>
      <c r="CEG92" s="75"/>
      <c r="CEH92" s="75"/>
      <c r="CEI92" s="75"/>
      <c r="CEJ92" s="75"/>
      <c r="CEK92" s="75"/>
      <c r="CEL92" s="75"/>
      <c r="CEM92" s="75"/>
      <c r="CEN92" s="75"/>
      <c r="CEO92" s="75"/>
      <c r="CEP92" s="75"/>
      <c r="CEQ92" s="75"/>
      <c r="CER92" s="75"/>
      <c r="CES92" s="75"/>
      <c r="CET92" s="75"/>
      <c r="CEU92" s="75"/>
      <c r="CEV92" s="75"/>
      <c r="CEW92" s="75"/>
      <c r="CEX92" s="75"/>
      <c r="CEY92" s="75"/>
      <c r="CEZ92" s="75"/>
      <c r="CFA92" s="75"/>
      <c r="CFB92" s="75"/>
      <c r="CFC92" s="75"/>
      <c r="CFD92" s="75"/>
      <c r="CFE92" s="75"/>
      <c r="CFF92" s="75"/>
      <c r="CFG92" s="75"/>
      <c r="CFH92" s="75"/>
      <c r="CFI92" s="75"/>
      <c r="CFJ92" s="75"/>
      <c r="CFK92" s="75"/>
      <c r="CFL92" s="75"/>
      <c r="CFM92" s="75"/>
      <c r="CFN92" s="75"/>
      <c r="CFO92" s="75"/>
      <c r="CFP92" s="75"/>
      <c r="CFQ92" s="75"/>
      <c r="CFR92" s="75"/>
      <c r="CFS92" s="75"/>
      <c r="CFT92" s="75"/>
      <c r="CFU92" s="75"/>
      <c r="CFV92" s="75"/>
      <c r="CFW92" s="75"/>
      <c r="CFX92" s="75"/>
      <c r="CFY92" s="75"/>
      <c r="CFZ92" s="75"/>
      <c r="CGA92" s="75"/>
      <c r="CGB92" s="75"/>
      <c r="CGC92" s="75"/>
      <c r="CGD92" s="75"/>
      <c r="CGE92" s="75"/>
      <c r="CGF92" s="75"/>
      <c r="CGG92" s="75"/>
      <c r="CGH92" s="75"/>
      <c r="CGI92" s="75"/>
      <c r="CGJ92" s="75"/>
      <c r="CGK92" s="75"/>
      <c r="CGL92" s="75"/>
      <c r="CGM92" s="75"/>
      <c r="CGN92" s="75"/>
      <c r="CGO92" s="75"/>
      <c r="CGP92" s="75"/>
      <c r="CGQ92" s="75"/>
      <c r="CGR92" s="75"/>
      <c r="CGS92" s="75"/>
      <c r="CGT92" s="75"/>
      <c r="CGU92" s="75"/>
      <c r="CGV92" s="75"/>
      <c r="CGW92" s="75"/>
      <c r="CGX92" s="75"/>
      <c r="CGY92" s="75"/>
      <c r="CGZ92" s="75"/>
      <c r="CHA92" s="75"/>
      <c r="CHB92" s="75"/>
      <c r="CHC92" s="75"/>
      <c r="CHD92" s="75"/>
      <c r="CHE92" s="75"/>
      <c r="CHF92" s="75"/>
      <c r="CHG92" s="75"/>
      <c r="CHH92" s="75"/>
      <c r="CHI92" s="75"/>
      <c r="CHJ92" s="75"/>
      <c r="CHK92" s="75"/>
      <c r="CHL92" s="75"/>
      <c r="CHM92" s="75"/>
      <c r="CHN92" s="75"/>
      <c r="CHO92" s="75"/>
      <c r="CHP92" s="75"/>
      <c r="CHQ92" s="75"/>
      <c r="CHR92" s="75"/>
      <c r="CHS92" s="75"/>
      <c r="CHT92" s="75"/>
      <c r="CHU92" s="75"/>
      <c r="CHV92" s="75"/>
      <c r="CHW92" s="75"/>
      <c r="CHX92" s="75"/>
      <c r="CHY92" s="75"/>
      <c r="CHZ92" s="75"/>
      <c r="CIA92" s="75"/>
      <c r="CIB92" s="75"/>
      <c r="CIC92" s="75"/>
      <c r="CID92" s="75"/>
      <c r="CIE92" s="75"/>
      <c r="CIF92" s="75"/>
      <c r="CIG92" s="75"/>
      <c r="CIH92" s="75"/>
      <c r="CII92" s="75"/>
      <c r="CIJ92" s="75"/>
      <c r="CIK92" s="75"/>
      <c r="CIL92" s="75"/>
      <c r="CIM92" s="75"/>
      <c r="CIN92" s="75"/>
      <c r="CIO92" s="75"/>
      <c r="CIP92" s="75"/>
      <c r="CIQ92" s="75"/>
      <c r="CIR92" s="75"/>
      <c r="CIS92" s="75"/>
      <c r="CIT92" s="75"/>
      <c r="CIU92" s="75"/>
      <c r="CIV92" s="75"/>
      <c r="CIW92" s="75"/>
      <c r="CIX92" s="75"/>
      <c r="CIY92" s="75"/>
      <c r="CIZ92" s="75"/>
      <c r="CJA92" s="75"/>
      <c r="CJB92" s="75"/>
      <c r="CJC92" s="75"/>
      <c r="CJD92" s="75"/>
      <c r="CJE92" s="75"/>
      <c r="CJF92" s="75"/>
      <c r="CJG92" s="75"/>
      <c r="CJH92" s="75"/>
      <c r="CJI92" s="75"/>
      <c r="CJJ92" s="75"/>
      <c r="CJK92" s="75"/>
      <c r="CJL92" s="75"/>
      <c r="CJM92" s="75"/>
      <c r="CJN92" s="75"/>
      <c r="CJO92" s="75"/>
      <c r="CJP92" s="75"/>
      <c r="CJQ92" s="75"/>
      <c r="CJR92" s="75"/>
      <c r="CJS92" s="75"/>
      <c r="CJT92" s="75"/>
      <c r="CJU92" s="75"/>
      <c r="CJV92" s="75"/>
      <c r="CJW92" s="75"/>
      <c r="CJX92" s="75"/>
      <c r="CJY92" s="75"/>
      <c r="CJZ92" s="75"/>
      <c r="CKA92" s="75"/>
      <c r="CKB92" s="75"/>
      <c r="CKC92" s="75"/>
      <c r="CKD92" s="75"/>
      <c r="CKE92" s="75"/>
      <c r="CKF92" s="75"/>
      <c r="CKG92" s="75"/>
      <c r="CKH92" s="75"/>
      <c r="CKI92" s="75"/>
      <c r="CKJ92" s="75"/>
      <c r="CKK92" s="75"/>
      <c r="CKL92" s="75"/>
      <c r="CKM92" s="75"/>
      <c r="CKN92" s="75"/>
      <c r="CKO92" s="75"/>
      <c r="CKP92" s="75"/>
      <c r="CKQ92" s="75"/>
      <c r="CKR92" s="75"/>
      <c r="CKS92" s="75"/>
      <c r="CKT92" s="75"/>
      <c r="CKU92" s="75"/>
      <c r="CKV92" s="75"/>
      <c r="CKW92" s="75"/>
      <c r="CKX92" s="75"/>
      <c r="CKY92" s="75"/>
      <c r="CKZ92" s="75"/>
      <c r="CLA92" s="75"/>
      <c r="CLB92" s="75"/>
      <c r="CLC92" s="75"/>
      <c r="CLD92" s="75"/>
      <c r="CLE92" s="75"/>
      <c r="CLF92" s="75"/>
      <c r="CLG92" s="75"/>
      <c r="CLH92" s="75"/>
      <c r="CLI92" s="75"/>
      <c r="CLJ92" s="75"/>
      <c r="CLK92" s="75"/>
      <c r="CLL92" s="75"/>
      <c r="CLM92" s="75"/>
      <c r="CLN92" s="75"/>
      <c r="CLO92" s="75"/>
      <c r="CLP92" s="75"/>
      <c r="CLQ92" s="75"/>
      <c r="CLR92" s="75"/>
      <c r="CLS92" s="75"/>
      <c r="CLT92" s="75"/>
      <c r="CLU92" s="75"/>
      <c r="CLV92" s="75"/>
      <c r="CLW92" s="75"/>
      <c r="CLX92" s="75"/>
      <c r="CLY92" s="75"/>
      <c r="CLZ92" s="75"/>
      <c r="CMA92" s="75"/>
      <c r="CMB92" s="75"/>
      <c r="CMC92" s="75"/>
      <c r="CMD92" s="75"/>
      <c r="CME92" s="75"/>
      <c r="CMF92" s="75"/>
      <c r="CMG92" s="75"/>
      <c r="CMH92" s="75"/>
      <c r="CMI92" s="75"/>
      <c r="CMJ92" s="75"/>
      <c r="CMK92" s="75"/>
      <c r="CML92" s="75"/>
      <c r="CMM92" s="75"/>
      <c r="CMN92" s="75"/>
      <c r="CMO92" s="75"/>
      <c r="CMP92" s="75"/>
      <c r="CMQ92" s="75"/>
      <c r="CMR92" s="75"/>
      <c r="CMS92" s="75"/>
      <c r="CMT92" s="75"/>
      <c r="CMU92" s="75"/>
      <c r="CMV92" s="75"/>
      <c r="CMW92" s="75"/>
      <c r="CMX92" s="75"/>
      <c r="CMY92" s="75"/>
      <c r="CMZ92" s="75"/>
      <c r="CNA92" s="75"/>
      <c r="CNB92" s="75"/>
      <c r="CNC92" s="75"/>
      <c r="CND92" s="75"/>
      <c r="CNE92" s="75"/>
      <c r="CNF92" s="75"/>
      <c r="CNG92" s="75"/>
      <c r="CNH92" s="75"/>
      <c r="CNI92" s="75"/>
      <c r="CNJ92" s="75"/>
      <c r="CNK92" s="75"/>
      <c r="CNL92" s="75"/>
      <c r="CNM92" s="75"/>
      <c r="CNN92" s="75"/>
      <c r="CNO92" s="75"/>
      <c r="CNP92" s="75"/>
      <c r="CNQ92" s="75"/>
      <c r="CNR92" s="75"/>
      <c r="CNS92" s="75"/>
      <c r="CNT92" s="75"/>
      <c r="CNU92" s="75"/>
      <c r="CNV92" s="75"/>
      <c r="CNW92" s="75"/>
      <c r="CNX92" s="75"/>
      <c r="CNY92" s="75"/>
      <c r="CNZ92" s="75"/>
      <c r="COA92" s="75"/>
      <c r="COB92" s="75"/>
      <c r="COC92" s="75"/>
      <c r="COD92" s="75"/>
      <c r="COE92" s="75"/>
      <c r="COF92" s="75"/>
      <c r="COG92" s="75"/>
      <c r="COH92" s="75"/>
      <c r="COI92" s="75"/>
      <c r="COJ92" s="75"/>
      <c r="COK92" s="75"/>
      <c r="COL92" s="75"/>
      <c r="COM92" s="75"/>
      <c r="CON92" s="75"/>
      <c r="COO92" s="75"/>
      <c r="COP92" s="75"/>
      <c r="COQ92" s="75"/>
      <c r="COR92" s="75"/>
      <c r="COS92" s="75"/>
      <c r="COT92" s="75"/>
      <c r="COU92" s="75"/>
      <c r="COV92" s="75"/>
      <c r="COW92" s="75"/>
      <c r="COX92" s="75"/>
      <c r="COY92" s="75"/>
      <c r="COZ92" s="75"/>
      <c r="CPA92" s="75"/>
      <c r="CPB92" s="75"/>
      <c r="CPC92" s="75"/>
      <c r="CPD92" s="75"/>
      <c r="CPE92" s="75"/>
      <c r="CPF92" s="75"/>
      <c r="CPG92" s="75"/>
      <c r="CPH92" s="75"/>
      <c r="CPI92" s="75"/>
      <c r="CPJ92" s="75"/>
      <c r="CPK92" s="75"/>
      <c r="CPL92" s="75"/>
      <c r="CPM92" s="75"/>
      <c r="CPN92" s="75"/>
      <c r="CPO92" s="75"/>
      <c r="CPP92" s="75"/>
      <c r="CPQ92" s="75"/>
      <c r="CPR92" s="75"/>
      <c r="CPS92" s="75"/>
      <c r="CPT92" s="75"/>
      <c r="CPU92" s="75"/>
      <c r="CPV92" s="75"/>
      <c r="CPW92" s="75"/>
      <c r="CPX92" s="75"/>
      <c r="CPY92" s="75"/>
      <c r="CPZ92" s="75"/>
      <c r="CQA92" s="75"/>
      <c r="CQB92" s="75"/>
      <c r="CQC92" s="75"/>
      <c r="CQD92" s="75"/>
      <c r="CQE92" s="75"/>
      <c r="CQF92" s="75"/>
      <c r="CQG92" s="75"/>
      <c r="CQH92" s="75"/>
      <c r="CQI92" s="75"/>
      <c r="CQJ92" s="75"/>
      <c r="CQK92" s="75"/>
      <c r="CQL92" s="75"/>
      <c r="CQM92" s="75"/>
      <c r="CQN92" s="75"/>
      <c r="CQO92" s="75"/>
      <c r="CQP92" s="75"/>
      <c r="CQQ92" s="75"/>
      <c r="CQR92" s="75"/>
      <c r="CQS92" s="75"/>
      <c r="CQT92" s="75"/>
      <c r="CQU92" s="75"/>
      <c r="CQV92" s="75"/>
      <c r="CQW92" s="75"/>
      <c r="CQX92" s="75"/>
      <c r="CQY92" s="75"/>
      <c r="CQZ92" s="75"/>
      <c r="CRA92" s="75"/>
      <c r="CRB92" s="75"/>
      <c r="CRC92" s="75"/>
      <c r="CRD92" s="75"/>
      <c r="CRE92" s="75"/>
      <c r="CRF92" s="75"/>
      <c r="CRG92" s="75"/>
      <c r="CRH92" s="75"/>
      <c r="CRI92" s="75"/>
      <c r="CRJ92" s="75"/>
      <c r="CRK92" s="75"/>
      <c r="CRL92" s="75"/>
      <c r="CRM92" s="75"/>
      <c r="CRN92" s="75"/>
      <c r="CRO92" s="75"/>
      <c r="CRP92" s="75"/>
      <c r="CRQ92" s="75"/>
      <c r="CRR92" s="75"/>
      <c r="CRS92" s="75"/>
      <c r="CRT92" s="75"/>
      <c r="CRU92" s="75"/>
      <c r="CRV92" s="75"/>
      <c r="CRW92" s="75"/>
      <c r="CRX92" s="75"/>
      <c r="CRY92" s="75"/>
      <c r="CRZ92" s="75"/>
      <c r="CSA92" s="75"/>
      <c r="CSB92" s="75"/>
      <c r="CSC92" s="75"/>
      <c r="CSD92" s="75"/>
      <c r="CSE92" s="75"/>
      <c r="CSF92" s="75"/>
      <c r="CSG92" s="75"/>
      <c r="CSH92" s="75"/>
      <c r="CSI92" s="75"/>
      <c r="CSJ92" s="75"/>
      <c r="CSK92" s="75"/>
      <c r="CSL92" s="75"/>
      <c r="CSM92" s="75"/>
      <c r="CSN92" s="75"/>
      <c r="CSO92" s="75"/>
      <c r="CSP92" s="75"/>
      <c r="CSQ92" s="75"/>
      <c r="CSR92" s="75"/>
      <c r="CSS92" s="75"/>
      <c r="CST92" s="75"/>
      <c r="CSU92" s="75"/>
      <c r="CSV92" s="75"/>
      <c r="CSW92" s="75"/>
      <c r="CSX92" s="75"/>
      <c r="CSY92" s="75"/>
      <c r="CSZ92" s="75"/>
      <c r="CTA92" s="75"/>
      <c r="CTB92" s="75"/>
      <c r="CTC92" s="75"/>
      <c r="CTD92" s="75"/>
      <c r="CTE92" s="75"/>
      <c r="CTF92" s="75"/>
      <c r="CTG92" s="75"/>
      <c r="CTH92" s="75"/>
      <c r="CTI92" s="75"/>
      <c r="CTJ92" s="75"/>
      <c r="CTK92" s="75"/>
      <c r="CTL92" s="75"/>
      <c r="CTM92" s="75"/>
      <c r="CTN92" s="75"/>
      <c r="CTO92" s="75"/>
      <c r="CTP92" s="75"/>
      <c r="CTQ92" s="75"/>
      <c r="CTR92" s="75"/>
      <c r="CTS92" s="75"/>
      <c r="CTT92" s="75"/>
      <c r="CTU92" s="75"/>
      <c r="CTV92" s="75"/>
      <c r="CTW92" s="75"/>
      <c r="CTX92" s="75"/>
      <c r="CTY92" s="75"/>
      <c r="CTZ92" s="75"/>
      <c r="CUA92" s="75"/>
      <c r="CUB92" s="75"/>
      <c r="CUC92" s="75"/>
      <c r="CUD92" s="75"/>
      <c r="CUE92" s="75"/>
      <c r="CUF92" s="75"/>
      <c r="CUG92" s="75"/>
      <c r="CUH92" s="75"/>
      <c r="CUI92" s="75"/>
      <c r="CUJ92" s="75"/>
      <c r="CUK92" s="75"/>
      <c r="CUL92" s="75"/>
      <c r="CUM92" s="75"/>
      <c r="CUN92" s="75"/>
      <c r="CUO92" s="75"/>
      <c r="CUP92" s="75"/>
      <c r="CUQ92" s="75"/>
      <c r="CUR92" s="75"/>
      <c r="CUS92" s="75"/>
      <c r="CUT92" s="75"/>
      <c r="CUU92" s="75"/>
      <c r="CUV92" s="75"/>
      <c r="CUW92" s="75"/>
      <c r="CUX92" s="75"/>
      <c r="CUY92" s="75"/>
      <c r="CUZ92" s="75"/>
      <c r="CVA92" s="75"/>
      <c r="CVB92" s="75"/>
      <c r="CVC92" s="75"/>
      <c r="CVD92" s="75"/>
      <c r="CVE92" s="75"/>
      <c r="CVF92" s="75"/>
      <c r="CVG92" s="75"/>
      <c r="CVH92" s="75"/>
      <c r="CVI92" s="75"/>
      <c r="CVJ92" s="75"/>
      <c r="CVK92" s="75"/>
      <c r="CVL92" s="75"/>
      <c r="CVM92" s="75"/>
      <c r="CVN92" s="75"/>
      <c r="CVO92" s="75"/>
      <c r="CVP92" s="75"/>
      <c r="CVQ92" s="75"/>
      <c r="CVR92" s="75"/>
      <c r="CVS92" s="75"/>
      <c r="CVT92" s="75"/>
      <c r="CVU92" s="75"/>
      <c r="CVV92" s="75"/>
      <c r="CVW92" s="75"/>
      <c r="CVX92" s="75"/>
      <c r="CVY92" s="75"/>
      <c r="CVZ92" s="75"/>
      <c r="CWA92" s="75"/>
      <c r="CWB92" s="75"/>
      <c r="CWC92" s="75"/>
      <c r="CWD92" s="75"/>
      <c r="CWE92" s="75"/>
      <c r="CWF92" s="75"/>
      <c r="CWG92" s="75"/>
      <c r="CWH92" s="75"/>
      <c r="CWI92" s="75"/>
      <c r="CWJ92" s="75"/>
      <c r="CWK92" s="75"/>
      <c r="CWL92" s="75"/>
      <c r="CWM92" s="75"/>
      <c r="CWN92" s="75"/>
      <c r="CWO92" s="75"/>
      <c r="CWP92" s="75"/>
      <c r="CWQ92" s="75"/>
      <c r="CWR92" s="75"/>
      <c r="CWS92" s="75"/>
      <c r="CWT92" s="75"/>
      <c r="CWU92" s="75"/>
      <c r="CWV92" s="75"/>
      <c r="CWW92" s="75"/>
      <c r="CWX92" s="75"/>
      <c r="CWY92" s="75"/>
      <c r="CWZ92" s="75"/>
      <c r="CXA92" s="75"/>
      <c r="CXB92" s="75"/>
      <c r="CXC92" s="75"/>
      <c r="CXD92" s="75"/>
      <c r="CXE92" s="75"/>
      <c r="CXF92" s="75"/>
      <c r="CXG92" s="75"/>
      <c r="CXH92" s="75"/>
      <c r="CXI92" s="75"/>
      <c r="CXJ92" s="75"/>
      <c r="CXK92" s="75"/>
      <c r="CXL92" s="75"/>
      <c r="CXM92" s="75"/>
      <c r="CXN92" s="75"/>
      <c r="CXO92" s="75"/>
      <c r="CXP92" s="75"/>
      <c r="CXQ92" s="75"/>
      <c r="CXR92" s="75"/>
      <c r="CXS92" s="75"/>
      <c r="CXT92" s="75"/>
      <c r="CXU92" s="75"/>
      <c r="CXV92" s="75"/>
      <c r="CXW92" s="75"/>
      <c r="CXX92" s="75"/>
      <c r="CXY92" s="75"/>
      <c r="CXZ92" s="75"/>
      <c r="CYA92" s="75"/>
      <c r="CYB92" s="75"/>
      <c r="CYC92" s="75"/>
      <c r="CYD92" s="75"/>
      <c r="CYE92" s="75"/>
      <c r="CYF92" s="75"/>
      <c r="CYG92" s="75"/>
      <c r="CYH92" s="75"/>
      <c r="CYI92" s="75"/>
      <c r="CYJ92" s="75"/>
      <c r="CYK92" s="75"/>
      <c r="CYL92" s="75"/>
      <c r="CYM92" s="75"/>
      <c r="CYN92" s="75"/>
      <c r="CYO92" s="75"/>
      <c r="CYP92" s="75"/>
      <c r="CYQ92" s="75"/>
      <c r="CYR92" s="75"/>
      <c r="CYS92" s="75"/>
      <c r="CYT92" s="75"/>
      <c r="CYU92" s="75"/>
      <c r="CYV92" s="75"/>
      <c r="CYW92" s="75"/>
      <c r="CYX92" s="75"/>
      <c r="CYY92" s="75"/>
      <c r="CYZ92" s="75"/>
      <c r="CZA92" s="75"/>
      <c r="CZB92" s="75"/>
      <c r="CZC92" s="75"/>
      <c r="CZD92" s="75"/>
      <c r="CZE92" s="75"/>
      <c r="CZF92" s="75"/>
      <c r="CZG92" s="75"/>
      <c r="CZH92" s="75"/>
      <c r="CZI92" s="75"/>
      <c r="CZJ92" s="75"/>
      <c r="CZK92" s="75"/>
      <c r="CZL92" s="75"/>
      <c r="CZM92" s="75"/>
      <c r="CZN92" s="75"/>
      <c r="CZO92" s="75"/>
      <c r="CZP92" s="75"/>
      <c r="CZQ92" s="75"/>
      <c r="CZR92" s="75"/>
      <c r="CZS92" s="75"/>
      <c r="CZT92" s="75"/>
      <c r="CZU92" s="75"/>
      <c r="CZV92" s="75"/>
      <c r="CZW92" s="75"/>
      <c r="CZX92" s="75"/>
      <c r="CZY92" s="75"/>
      <c r="CZZ92" s="75"/>
      <c r="DAA92" s="75"/>
      <c r="DAB92" s="75"/>
      <c r="DAC92" s="75"/>
      <c r="DAD92" s="75"/>
      <c r="DAE92" s="75"/>
      <c r="DAF92" s="75"/>
      <c r="DAG92" s="75"/>
      <c r="DAH92" s="75"/>
      <c r="DAI92" s="75"/>
      <c r="DAJ92" s="75"/>
      <c r="DAK92" s="75"/>
      <c r="DAL92" s="75"/>
      <c r="DAM92" s="75"/>
      <c r="DAN92" s="75"/>
      <c r="DAO92" s="75"/>
      <c r="DAP92" s="75"/>
      <c r="DAQ92" s="75"/>
      <c r="DAR92" s="75"/>
      <c r="DAS92" s="75"/>
      <c r="DAT92" s="75"/>
      <c r="DAU92" s="75"/>
      <c r="DAV92" s="75"/>
      <c r="DAW92" s="75"/>
      <c r="DAX92" s="75"/>
      <c r="DAY92" s="75"/>
      <c r="DAZ92" s="75"/>
      <c r="DBA92" s="75"/>
      <c r="DBB92" s="75"/>
      <c r="DBC92" s="75"/>
      <c r="DBD92" s="75"/>
      <c r="DBE92" s="75"/>
      <c r="DBF92" s="75"/>
      <c r="DBG92" s="75"/>
      <c r="DBH92" s="75"/>
      <c r="DBI92" s="75"/>
      <c r="DBJ92" s="75"/>
      <c r="DBK92" s="75"/>
      <c r="DBL92" s="75"/>
      <c r="DBM92" s="75"/>
      <c r="DBN92" s="75"/>
      <c r="DBO92" s="75"/>
      <c r="DBP92" s="75"/>
      <c r="DBQ92" s="75"/>
      <c r="DBR92" s="75"/>
      <c r="DBS92" s="75"/>
      <c r="DBT92" s="75"/>
      <c r="DBU92" s="75"/>
      <c r="DBV92" s="75"/>
      <c r="DBW92" s="75"/>
      <c r="DBX92" s="75"/>
      <c r="DBY92" s="75"/>
      <c r="DBZ92" s="75"/>
      <c r="DCA92" s="75"/>
      <c r="DCB92" s="75"/>
      <c r="DCC92" s="75"/>
      <c r="DCD92" s="75"/>
      <c r="DCE92" s="75"/>
      <c r="DCF92" s="75"/>
      <c r="DCG92" s="75"/>
      <c r="DCH92" s="75"/>
      <c r="DCI92" s="75"/>
      <c r="DCJ92" s="75"/>
      <c r="DCK92" s="75"/>
      <c r="DCL92" s="75"/>
      <c r="DCM92" s="75"/>
      <c r="DCN92" s="75"/>
      <c r="DCO92" s="75"/>
      <c r="DCP92" s="75"/>
      <c r="DCQ92" s="75"/>
      <c r="DCR92" s="75"/>
      <c r="DCS92" s="75"/>
      <c r="DCT92" s="75"/>
      <c r="DCU92" s="75"/>
      <c r="DCV92" s="75"/>
      <c r="DCW92" s="75"/>
      <c r="DCX92" s="75"/>
      <c r="DCY92" s="75"/>
      <c r="DCZ92" s="75"/>
      <c r="DDA92" s="75"/>
      <c r="DDB92" s="75"/>
      <c r="DDC92" s="75"/>
      <c r="DDD92" s="75"/>
      <c r="DDE92" s="75"/>
      <c r="DDF92" s="75"/>
      <c r="DDG92" s="75"/>
      <c r="DDH92" s="75"/>
      <c r="DDI92" s="75"/>
      <c r="DDJ92" s="75"/>
      <c r="DDK92" s="75"/>
      <c r="DDL92" s="75"/>
      <c r="DDM92" s="75"/>
      <c r="DDN92" s="75"/>
      <c r="DDO92" s="75"/>
      <c r="DDP92" s="75"/>
      <c r="DDQ92" s="75"/>
      <c r="DDR92" s="75"/>
      <c r="DDS92" s="75"/>
      <c r="DDT92" s="75"/>
      <c r="DDU92" s="75"/>
      <c r="DDV92" s="75"/>
      <c r="DDW92" s="75"/>
      <c r="DDX92" s="75"/>
      <c r="DDY92" s="75"/>
      <c r="DDZ92" s="75"/>
      <c r="DEA92" s="75"/>
      <c r="DEB92" s="75"/>
      <c r="DEC92" s="75"/>
      <c r="DED92" s="75"/>
      <c r="DEE92" s="75"/>
      <c r="DEF92" s="75"/>
      <c r="DEG92" s="75"/>
      <c r="DEH92" s="75"/>
      <c r="DEI92" s="75"/>
      <c r="DEJ92" s="75"/>
      <c r="DEK92" s="75"/>
      <c r="DEL92" s="75"/>
      <c r="DEM92" s="75"/>
      <c r="DEN92" s="75"/>
      <c r="DEO92" s="75"/>
      <c r="DEP92" s="75"/>
      <c r="DEQ92" s="75"/>
      <c r="DER92" s="75"/>
      <c r="DES92" s="75"/>
      <c r="DET92" s="75"/>
      <c r="DEU92" s="75"/>
      <c r="DEV92" s="75"/>
      <c r="DEW92" s="75"/>
      <c r="DEX92" s="75"/>
      <c r="DEY92" s="75"/>
      <c r="DEZ92" s="75"/>
      <c r="DFA92" s="75"/>
      <c r="DFB92" s="75"/>
      <c r="DFC92" s="75"/>
      <c r="DFD92" s="75"/>
      <c r="DFE92" s="75"/>
      <c r="DFF92" s="75"/>
      <c r="DFG92" s="75"/>
      <c r="DFH92" s="75"/>
      <c r="DFI92" s="75"/>
      <c r="DFJ92" s="75"/>
      <c r="DFK92" s="75"/>
      <c r="DFL92" s="75"/>
      <c r="DFM92" s="75"/>
      <c r="DFN92" s="75"/>
      <c r="DFO92" s="75"/>
      <c r="DFP92" s="75"/>
      <c r="DFQ92" s="75"/>
      <c r="DFR92" s="75"/>
      <c r="DFS92" s="75"/>
      <c r="DFT92" s="75"/>
      <c r="DFU92" s="75"/>
      <c r="DFV92" s="75"/>
      <c r="DFW92" s="75"/>
      <c r="DFX92" s="75"/>
      <c r="DFY92" s="75"/>
      <c r="DFZ92" s="75"/>
      <c r="DGA92" s="75"/>
      <c r="DGB92" s="75"/>
      <c r="DGC92" s="75"/>
      <c r="DGD92" s="75"/>
      <c r="DGE92" s="75"/>
      <c r="DGF92" s="75"/>
      <c r="DGG92" s="75"/>
      <c r="DGH92" s="75"/>
      <c r="DGI92" s="75"/>
      <c r="DGJ92" s="75"/>
      <c r="DGK92" s="75"/>
      <c r="DGL92" s="75"/>
      <c r="DGM92" s="75"/>
      <c r="DGN92" s="75"/>
      <c r="DGO92" s="75"/>
      <c r="DGP92" s="75"/>
      <c r="DGQ92" s="75"/>
      <c r="DGR92" s="75"/>
      <c r="DGS92" s="75"/>
      <c r="DGT92" s="75"/>
      <c r="DGU92" s="75"/>
      <c r="DGV92" s="75"/>
      <c r="DGW92" s="75"/>
      <c r="DGX92" s="75"/>
      <c r="DGY92" s="75"/>
      <c r="DGZ92" s="75"/>
      <c r="DHA92" s="75"/>
      <c r="DHB92" s="75"/>
      <c r="DHC92" s="75"/>
      <c r="DHD92" s="75"/>
      <c r="DHE92" s="75"/>
      <c r="DHF92" s="75"/>
      <c r="DHG92" s="75"/>
      <c r="DHH92" s="75"/>
      <c r="DHI92" s="75"/>
      <c r="DHJ92" s="75"/>
      <c r="DHK92" s="75"/>
      <c r="DHL92" s="75"/>
      <c r="DHM92" s="75"/>
      <c r="DHN92" s="75"/>
      <c r="DHO92" s="75"/>
      <c r="DHP92" s="75"/>
      <c r="DHQ92" s="75"/>
      <c r="DHR92" s="75"/>
      <c r="DHS92" s="75"/>
      <c r="DHT92" s="75"/>
      <c r="DHU92" s="75"/>
      <c r="DHV92" s="75"/>
      <c r="DHW92" s="75"/>
      <c r="DHX92" s="75"/>
      <c r="DHY92" s="75"/>
      <c r="DHZ92" s="75"/>
      <c r="DIA92" s="75"/>
      <c r="DIB92" s="75"/>
      <c r="DIC92" s="75"/>
      <c r="DID92" s="75"/>
      <c r="DIE92" s="75"/>
      <c r="DIF92" s="75"/>
      <c r="DIG92" s="75"/>
      <c r="DIH92" s="75"/>
      <c r="DII92" s="75"/>
      <c r="DIJ92" s="75"/>
      <c r="DIK92" s="75"/>
      <c r="DIL92" s="75"/>
      <c r="DIM92" s="75"/>
      <c r="DIN92" s="75"/>
      <c r="DIO92" s="75"/>
      <c r="DIP92" s="75"/>
      <c r="DIQ92" s="75"/>
      <c r="DIR92" s="75"/>
      <c r="DIS92" s="75"/>
      <c r="DIT92" s="75"/>
      <c r="DIU92" s="75"/>
      <c r="DIV92" s="75"/>
      <c r="DIW92" s="75"/>
      <c r="DIX92" s="75"/>
      <c r="DIY92" s="75"/>
      <c r="DIZ92" s="75"/>
      <c r="DJA92" s="75"/>
      <c r="DJB92" s="75"/>
      <c r="DJC92" s="75"/>
      <c r="DJD92" s="75"/>
      <c r="DJE92" s="75"/>
      <c r="DJF92" s="75"/>
      <c r="DJG92" s="75"/>
      <c r="DJH92" s="75"/>
      <c r="DJI92" s="75"/>
      <c r="DJJ92" s="75"/>
      <c r="DJK92" s="75"/>
      <c r="DJL92" s="75"/>
      <c r="DJM92" s="75"/>
      <c r="DJN92" s="75"/>
      <c r="DJO92" s="75"/>
      <c r="DJP92" s="75"/>
      <c r="DJQ92" s="75"/>
      <c r="DJR92" s="75"/>
      <c r="DJS92" s="75"/>
      <c r="DJT92" s="75"/>
      <c r="DJU92" s="75"/>
      <c r="DJV92" s="75"/>
      <c r="DJW92" s="75"/>
      <c r="DJX92" s="75"/>
      <c r="DJY92" s="75"/>
      <c r="DJZ92" s="75"/>
      <c r="DKA92" s="75"/>
      <c r="DKB92" s="75"/>
      <c r="DKC92" s="75"/>
      <c r="DKD92" s="75"/>
      <c r="DKE92" s="75"/>
      <c r="DKF92" s="75"/>
      <c r="DKG92" s="75"/>
      <c r="DKH92" s="75"/>
      <c r="DKI92" s="75"/>
      <c r="DKJ92" s="75"/>
      <c r="DKK92" s="75"/>
      <c r="DKL92" s="75"/>
      <c r="DKM92" s="75"/>
      <c r="DKN92" s="75"/>
      <c r="DKO92" s="75"/>
      <c r="DKP92" s="75"/>
      <c r="DKQ92" s="75"/>
      <c r="DKR92" s="75"/>
      <c r="DKS92" s="75"/>
      <c r="DKT92" s="75"/>
      <c r="DKU92" s="75"/>
      <c r="DKV92" s="75"/>
      <c r="DKW92" s="75"/>
      <c r="DKX92" s="75"/>
      <c r="DKY92" s="75"/>
      <c r="DKZ92" s="75"/>
      <c r="DLA92" s="75"/>
      <c r="DLB92" s="75"/>
      <c r="DLC92" s="75"/>
      <c r="DLD92" s="75"/>
      <c r="DLE92" s="75"/>
      <c r="DLF92" s="75"/>
      <c r="DLG92" s="75"/>
      <c r="DLH92" s="75"/>
      <c r="DLI92" s="75"/>
      <c r="DLJ92" s="75"/>
      <c r="DLK92" s="75"/>
      <c r="DLL92" s="75"/>
      <c r="DLM92" s="75"/>
      <c r="DLN92" s="75"/>
      <c r="DLO92" s="75"/>
      <c r="DLP92" s="75"/>
      <c r="DLQ92" s="75"/>
      <c r="DLR92" s="75"/>
      <c r="DLS92" s="75"/>
      <c r="DLT92" s="75"/>
      <c r="DLU92" s="75"/>
      <c r="DLV92" s="75"/>
      <c r="DLW92" s="75"/>
      <c r="DLX92" s="75"/>
      <c r="DLY92" s="75"/>
      <c r="DLZ92" s="75"/>
      <c r="DMA92" s="75"/>
      <c r="DMB92" s="75"/>
      <c r="DMC92" s="75"/>
      <c r="DMD92" s="75"/>
      <c r="DME92" s="75"/>
      <c r="DMF92" s="75"/>
      <c r="DMG92" s="75"/>
      <c r="DMH92" s="75"/>
      <c r="DMI92" s="75"/>
      <c r="DMJ92" s="75"/>
      <c r="DMK92" s="75"/>
      <c r="DML92" s="75"/>
      <c r="DMM92" s="75"/>
      <c r="DMN92" s="75"/>
      <c r="DMO92" s="75"/>
      <c r="DMP92" s="75"/>
      <c r="DMQ92" s="75"/>
      <c r="DMR92" s="75"/>
      <c r="DMS92" s="75"/>
      <c r="DMT92" s="75"/>
      <c r="DMU92" s="75"/>
      <c r="DMV92" s="75"/>
      <c r="DMW92" s="75"/>
      <c r="DMX92" s="75"/>
      <c r="DMY92" s="75"/>
      <c r="DMZ92" s="75"/>
      <c r="DNA92" s="75"/>
      <c r="DNB92" s="75"/>
      <c r="DNC92" s="75"/>
      <c r="DND92" s="75"/>
      <c r="DNE92" s="75"/>
      <c r="DNF92" s="75"/>
      <c r="DNG92" s="75"/>
      <c r="DNH92" s="75"/>
      <c r="DNI92" s="75"/>
      <c r="DNJ92" s="75"/>
      <c r="DNK92" s="75"/>
      <c r="DNL92" s="75"/>
      <c r="DNM92" s="75"/>
      <c r="DNN92" s="75"/>
      <c r="DNO92" s="75"/>
      <c r="DNP92" s="75"/>
      <c r="DNQ92" s="75"/>
      <c r="DNR92" s="75"/>
      <c r="DNS92" s="75"/>
      <c r="DNT92" s="75"/>
      <c r="DNU92" s="75"/>
      <c r="DNV92" s="75"/>
      <c r="DNW92" s="75"/>
      <c r="DNX92" s="75"/>
      <c r="DNY92" s="75"/>
      <c r="DNZ92" s="75"/>
      <c r="DOA92" s="75"/>
      <c r="DOB92" s="75"/>
      <c r="DOC92" s="75"/>
      <c r="DOD92" s="75"/>
      <c r="DOE92" s="75"/>
      <c r="DOF92" s="75"/>
      <c r="DOG92" s="75"/>
      <c r="DOH92" s="75"/>
      <c r="DOI92" s="75"/>
      <c r="DOJ92" s="75"/>
      <c r="DOK92" s="75"/>
      <c r="DOL92" s="75"/>
      <c r="DOM92" s="75"/>
      <c r="DON92" s="75"/>
      <c r="DOO92" s="75"/>
      <c r="DOP92" s="75"/>
      <c r="DOQ92" s="75"/>
      <c r="DOR92" s="75"/>
      <c r="DOS92" s="75"/>
      <c r="DOT92" s="75"/>
      <c r="DOU92" s="75"/>
      <c r="DOV92" s="75"/>
      <c r="DOW92" s="75"/>
      <c r="DOX92" s="75"/>
      <c r="DOY92" s="75"/>
      <c r="DOZ92" s="75"/>
      <c r="DPA92" s="75"/>
      <c r="DPB92" s="75"/>
      <c r="DPC92" s="75"/>
      <c r="DPD92" s="75"/>
      <c r="DPE92" s="75"/>
      <c r="DPF92" s="75"/>
      <c r="DPG92" s="75"/>
      <c r="DPH92" s="75"/>
      <c r="DPI92" s="75"/>
      <c r="DPJ92" s="75"/>
      <c r="DPK92" s="75"/>
      <c r="DPL92" s="75"/>
      <c r="DPM92" s="75"/>
      <c r="DPN92" s="75"/>
      <c r="DPO92" s="75"/>
      <c r="DPP92" s="75"/>
      <c r="DPQ92" s="75"/>
      <c r="DPR92" s="75"/>
      <c r="DPS92" s="75"/>
      <c r="DPT92" s="75"/>
      <c r="DPU92" s="75"/>
      <c r="DPV92" s="75"/>
      <c r="DPW92" s="75"/>
      <c r="DPX92" s="75"/>
      <c r="DPY92" s="75"/>
      <c r="DPZ92" s="75"/>
      <c r="DQA92" s="75"/>
      <c r="DQB92" s="75"/>
      <c r="DQC92" s="75"/>
      <c r="DQD92" s="75"/>
      <c r="DQE92" s="75"/>
      <c r="DQF92" s="75"/>
      <c r="DQG92" s="75"/>
      <c r="DQH92" s="75"/>
      <c r="DQI92" s="75"/>
      <c r="DQJ92" s="75"/>
      <c r="DQK92" s="75"/>
      <c r="DQL92" s="75"/>
      <c r="DQM92" s="75"/>
      <c r="DQN92" s="75"/>
      <c r="DQO92" s="75"/>
      <c r="DQP92" s="75"/>
      <c r="DQQ92" s="75"/>
      <c r="DQR92" s="75"/>
      <c r="DQS92" s="75"/>
      <c r="DQT92" s="75"/>
      <c r="DQU92" s="75"/>
      <c r="DQV92" s="75"/>
      <c r="DQW92" s="75"/>
      <c r="DQX92" s="75"/>
      <c r="DQY92" s="75"/>
      <c r="DQZ92" s="75"/>
      <c r="DRA92" s="75"/>
      <c r="DRB92" s="75"/>
      <c r="DRC92" s="75"/>
      <c r="DRD92" s="75"/>
      <c r="DRE92" s="75"/>
      <c r="DRF92" s="75"/>
      <c r="DRG92" s="75"/>
      <c r="DRH92" s="75"/>
      <c r="DRI92" s="75"/>
      <c r="DRJ92" s="75"/>
      <c r="DRK92" s="75"/>
      <c r="DRL92" s="75"/>
      <c r="DRM92" s="75"/>
      <c r="DRN92" s="75"/>
      <c r="DRO92" s="75"/>
      <c r="DRP92" s="75"/>
      <c r="DRQ92" s="75"/>
      <c r="DRR92" s="75"/>
      <c r="DRS92" s="75"/>
      <c r="DRT92" s="75"/>
      <c r="DRU92" s="75"/>
      <c r="DRV92" s="75"/>
      <c r="DRW92" s="75"/>
      <c r="DRX92" s="75"/>
      <c r="DRY92" s="75"/>
      <c r="DRZ92" s="75"/>
      <c r="DSA92" s="75"/>
      <c r="DSB92" s="75"/>
      <c r="DSC92" s="75"/>
      <c r="DSD92" s="75"/>
      <c r="DSE92" s="75"/>
      <c r="DSF92" s="75"/>
      <c r="DSG92" s="75"/>
      <c r="DSH92" s="75"/>
      <c r="DSI92" s="75"/>
      <c r="DSJ92" s="75"/>
      <c r="DSK92" s="75"/>
      <c r="DSL92" s="75"/>
      <c r="DSM92" s="75"/>
      <c r="DSN92" s="75"/>
      <c r="DSO92" s="75"/>
      <c r="DSP92" s="75"/>
      <c r="DSQ92" s="75"/>
      <c r="DSR92" s="75"/>
      <c r="DSS92" s="75"/>
      <c r="DST92" s="75"/>
      <c r="DSU92" s="75"/>
      <c r="DSV92" s="75"/>
      <c r="DSW92" s="75"/>
      <c r="DSX92" s="75"/>
      <c r="DSY92" s="75"/>
      <c r="DSZ92" s="75"/>
      <c r="DTA92" s="75"/>
      <c r="DTB92" s="75"/>
      <c r="DTC92" s="75"/>
      <c r="DTD92" s="75"/>
      <c r="DTE92" s="75"/>
      <c r="DTF92" s="75"/>
      <c r="DTG92" s="75"/>
      <c r="DTH92" s="75"/>
      <c r="DTI92" s="75"/>
      <c r="DTJ92" s="75"/>
      <c r="DTK92" s="75"/>
      <c r="DTL92" s="75"/>
      <c r="DTM92" s="75"/>
      <c r="DTN92" s="75"/>
      <c r="DTO92" s="75"/>
      <c r="DTP92" s="75"/>
      <c r="DTQ92" s="75"/>
      <c r="DTR92" s="75"/>
      <c r="DTS92" s="75"/>
      <c r="DTT92" s="75"/>
      <c r="DTU92" s="75"/>
      <c r="DTV92" s="75"/>
      <c r="DTW92" s="75"/>
      <c r="DTX92" s="75"/>
      <c r="DTY92" s="75"/>
      <c r="DTZ92" s="75"/>
      <c r="DUA92" s="75"/>
      <c r="DUB92" s="75"/>
      <c r="DUC92" s="75"/>
      <c r="DUD92" s="75"/>
      <c r="DUE92" s="75"/>
      <c r="DUF92" s="75"/>
      <c r="DUG92" s="75"/>
      <c r="DUH92" s="75"/>
      <c r="DUI92" s="75"/>
      <c r="DUJ92" s="75"/>
      <c r="DUK92" s="75"/>
      <c r="DUL92" s="75"/>
      <c r="DUM92" s="75"/>
      <c r="DUN92" s="75"/>
      <c r="DUO92" s="75"/>
      <c r="DUP92" s="75"/>
      <c r="DUQ92" s="75"/>
      <c r="DUR92" s="75"/>
      <c r="DUS92" s="75"/>
      <c r="DUT92" s="75"/>
      <c r="DUU92" s="75"/>
      <c r="DUV92" s="75"/>
      <c r="DUW92" s="75"/>
      <c r="DUX92" s="75"/>
      <c r="DUY92" s="75"/>
      <c r="DUZ92" s="75"/>
      <c r="DVA92" s="75"/>
      <c r="DVB92" s="75"/>
      <c r="DVC92" s="75"/>
      <c r="DVD92" s="75"/>
      <c r="DVE92" s="75"/>
      <c r="DVF92" s="75"/>
      <c r="DVG92" s="75"/>
      <c r="DVH92" s="75"/>
      <c r="DVI92" s="75"/>
      <c r="DVJ92" s="75"/>
      <c r="DVK92" s="75"/>
      <c r="DVL92" s="75"/>
      <c r="DVM92" s="75"/>
      <c r="DVN92" s="75"/>
      <c r="DVO92" s="75"/>
      <c r="DVP92" s="75"/>
      <c r="DVQ92" s="75"/>
      <c r="DVR92" s="75"/>
      <c r="DVS92" s="75"/>
      <c r="DVT92" s="75"/>
      <c r="DVU92" s="75"/>
      <c r="DVV92" s="75"/>
      <c r="DVW92" s="75"/>
      <c r="DVX92" s="75"/>
      <c r="DVY92" s="75"/>
      <c r="DVZ92" s="75"/>
      <c r="DWA92" s="75"/>
      <c r="DWB92" s="75"/>
      <c r="DWC92" s="75"/>
      <c r="DWD92" s="75"/>
      <c r="DWE92" s="75"/>
      <c r="DWF92" s="75"/>
      <c r="DWG92" s="75"/>
      <c r="DWH92" s="75"/>
      <c r="DWI92" s="75"/>
      <c r="DWJ92" s="75"/>
      <c r="DWK92" s="75"/>
      <c r="DWL92" s="75"/>
      <c r="DWM92" s="75"/>
      <c r="DWN92" s="75"/>
      <c r="DWO92" s="75"/>
      <c r="DWP92" s="75"/>
      <c r="DWQ92" s="75"/>
      <c r="DWR92" s="75"/>
      <c r="DWS92" s="75"/>
      <c r="DWT92" s="75"/>
      <c r="DWU92" s="75"/>
      <c r="DWV92" s="75"/>
      <c r="DWW92" s="75"/>
      <c r="DWX92" s="75"/>
      <c r="DWY92" s="75"/>
      <c r="DWZ92" s="75"/>
      <c r="DXA92" s="75"/>
      <c r="DXB92" s="75"/>
      <c r="DXC92" s="75"/>
      <c r="DXD92" s="75"/>
      <c r="DXE92" s="75"/>
      <c r="DXF92" s="75"/>
      <c r="DXG92" s="75"/>
      <c r="DXH92" s="75"/>
      <c r="DXI92" s="75"/>
      <c r="DXJ92" s="75"/>
      <c r="DXK92" s="75"/>
      <c r="DXL92" s="75"/>
      <c r="DXM92" s="75"/>
      <c r="DXN92" s="75"/>
      <c r="DXO92" s="75"/>
      <c r="DXP92" s="75"/>
      <c r="DXQ92" s="75"/>
      <c r="DXR92" s="75"/>
      <c r="DXS92" s="75"/>
      <c r="DXT92" s="75"/>
      <c r="DXU92" s="75"/>
      <c r="DXV92" s="75"/>
      <c r="DXW92" s="75"/>
      <c r="DXX92" s="75"/>
      <c r="DXY92" s="75"/>
      <c r="DXZ92" s="75"/>
      <c r="DYA92" s="75"/>
      <c r="DYB92" s="75"/>
      <c r="DYC92" s="75"/>
      <c r="DYD92" s="75"/>
      <c r="DYE92" s="75"/>
      <c r="DYF92" s="75"/>
      <c r="DYG92" s="75"/>
      <c r="DYH92" s="75"/>
      <c r="DYI92" s="75"/>
      <c r="DYJ92" s="75"/>
      <c r="DYK92" s="75"/>
      <c r="DYL92" s="75"/>
      <c r="DYM92" s="75"/>
      <c r="DYN92" s="75"/>
      <c r="DYO92" s="75"/>
      <c r="DYP92" s="75"/>
      <c r="DYQ92" s="75"/>
      <c r="DYR92" s="75"/>
      <c r="DYS92" s="75"/>
      <c r="DYT92" s="75"/>
      <c r="DYU92" s="75"/>
      <c r="DYV92" s="75"/>
      <c r="DYW92" s="75"/>
      <c r="DYX92" s="75"/>
      <c r="DYY92" s="75"/>
      <c r="DYZ92" s="75"/>
      <c r="DZA92" s="75"/>
      <c r="DZB92" s="75"/>
      <c r="DZC92" s="75"/>
      <c r="DZD92" s="75"/>
      <c r="DZE92" s="75"/>
      <c r="DZF92" s="75"/>
      <c r="DZG92" s="75"/>
      <c r="DZH92" s="75"/>
      <c r="DZI92" s="75"/>
      <c r="DZJ92" s="75"/>
      <c r="DZK92" s="75"/>
      <c r="DZL92" s="75"/>
      <c r="DZM92" s="75"/>
      <c r="DZN92" s="75"/>
      <c r="DZO92" s="75"/>
      <c r="DZP92" s="75"/>
      <c r="DZQ92" s="75"/>
      <c r="DZR92" s="75"/>
      <c r="DZS92" s="75"/>
      <c r="DZT92" s="75"/>
      <c r="DZU92" s="75"/>
      <c r="DZV92" s="75"/>
      <c r="DZW92" s="75"/>
      <c r="DZX92" s="75"/>
      <c r="DZY92" s="75"/>
      <c r="DZZ92" s="75"/>
      <c r="EAA92" s="75"/>
      <c r="EAB92" s="75"/>
      <c r="EAC92" s="75"/>
      <c r="EAD92" s="75"/>
      <c r="EAE92" s="75"/>
      <c r="EAF92" s="75"/>
      <c r="EAG92" s="75"/>
      <c r="EAH92" s="75"/>
      <c r="EAI92" s="75"/>
      <c r="EAJ92" s="75"/>
      <c r="EAK92" s="75"/>
      <c r="EAL92" s="75"/>
      <c r="EAM92" s="75"/>
      <c r="EAN92" s="75"/>
      <c r="EAO92" s="75"/>
      <c r="EAP92" s="75"/>
      <c r="EAQ92" s="75"/>
      <c r="EAR92" s="75"/>
      <c r="EAS92" s="75"/>
      <c r="EAT92" s="75"/>
      <c r="EAU92" s="75"/>
      <c r="EAV92" s="75"/>
      <c r="EAW92" s="75"/>
      <c r="EAX92" s="75"/>
      <c r="EAY92" s="75"/>
      <c r="EAZ92" s="75"/>
      <c r="EBA92" s="75"/>
      <c r="EBB92" s="75"/>
      <c r="EBC92" s="75"/>
      <c r="EBD92" s="75"/>
      <c r="EBE92" s="75"/>
      <c r="EBF92" s="75"/>
      <c r="EBG92" s="75"/>
      <c r="EBH92" s="75"/>
      <c r="EBI92" s="75"/>
      <c r="EBJ92" s="75"/>
      <c r="EBK92" s="75"/>
      <c r="EBL92" s="75"/>
      <c r="EBM92" s="75"/>
      <c r="EBN92" s="75"/>
      <c r="EBO92" s="75"/>
      <c r="EBP92" s="75"/>
      <c r="EBQ92" s="75"/>
      <c r="EBR92" s="75"/>
      <c r="EBS92" s="75"/>
      <c r="EBT92" s="75"/>
      <c r="EBU92" s="75"/>
      <c r="EBV92" s="75"/>
      <c r="EBW92" s="75"/>
      <c r="EBX92" s="75"/>
      <c r="EBY92" s="75"/>
      <c r="EBZ92" s="75"/>
      <c r="ECA92" s="75"/>
      <c r="ECB92" s="75"/>
      <c r="ECC92" s="75"/>
      <c r="ECD92" s="75"/>
      <c r="ECE92" s="75"/>
      <c r="ECF92" s="75"/>
      <c r="ECG92" s="75"/>
      <c r="ECH92" s="75"/>
      <c r="ECI92" s="75"/>
      <c r="ECJ92" s="75"/>
      <c r="ECK92" s="75"/>
      <c r="ECL92" s="75"/>
      <c r="ECM92" s="75"/>
      <c r="ECN92" s="75"/>
      <c r="ECO92" s="75"/>
      <c r="ECP92" s="75"/>
      <c r="ECQ92" s="75"/>
      <c r="ECR92" s="75"/>
      <c r="ECS92" s="75"/>
      <c r="ECT92" s="75"/>
      <c r="ECU92" s="75"/>
      <c r="ECV92" s="75"/>
      <c r="ECW92" s="75"/>
      <c r="ECX92" s="75"/>
      <c r="ECY92" s="75"/>
      <c r="ECZ92" s="75"/>
      <c r="EDA92" s="75"/>
      <c r="EDB92" s="75"/>
      <c r="EDC92" s="75"/>
      <c r="EDD92" s="75"/>
      <c r="EDE92" s="75"/>
      <c r="EDF92" s="75"/>
      <c r="EDG92" s="75"/>
      <c r="EDH92" s="75"/>
      <c r="EDI92" s="75"/>
      <c r="EDJ92" s="75"/>
      <c r="EDK92" s="75"/>
      <c r="EDL92" s="75"/>
      <c r="EDM92" s="75"/>
      <c r="EDN92" s="75"/>
      <c r="EDO92" s="75"/>
      <c r="EDP92" s="75"/>
      <c r="EDQ92" s="75"/>
      <c r="EDR92" s="75"/>
      <c r="EDS92" s="75"/>
      <c r="EDT92" s="75"/>
      <c r="EDU92" s="75"/>
      <c r="EDV92" s="75"/>
      <c r="EDW92" s="75"/>
      <c r="EDX92" s="75"/>
      <c r="EDY92" s="75"/>
      <c r="EDZ92" s="75"/>
      <c r="EEA92" s="75"/>
      <c r="EEB92" s="75"/>
      <c r="EEC92" s="75"/>
      <c r="EED92" s="75"/>
      <c r="EEE92" s="75"/>
      <c r="EEF92" s="75"/>
      <c r="EEG92" s="75"/>
      <c r="EEH92" s="75"/>
      <c r="EEI92" s="75"/>
      <c r="EEJ92" s="75"/>
      <c r="EEK92" s="75"/>
      <c r="EEL92" s="75"/>
      <c r="EEM92" s="75"/>
      <c r="EEN92" s="75"/>
      <c r="EEO92" s="75"/>
      <c r="EEP92" s="75"/>
      <c r="EEQ92" s="75"/>
      <c r="EER92" s="75"/>
      <c r="EES92" s="75"/>
      <c r="EET92" s="75"/>
      <c r="EEU92" s="75"/>
      <c r="EEV92" s="75"/>
      <c r="EEW92" s="75"/>
      <c r="EEX92" s="75"/>
      <c r="EEY92" s="75"/>
      <c r="EEZ92" s="75"/>
      <c r="EFA92" s="75"/>
      <c r="EFB92" s="75"/>
      <c r="EFC92" s="75"/>
      <c r="EFD92" s="75"/>
      <c r="EFE92" s="75"/>
      <c r="EFF92" s="75"/>
      <c r="EFG92" s="75"/>
      <c r="EFH92" s="75"/>
      <c r="EFI92" s="75"/>
      <c r="EFJ92" s="75"/>
      <c r="EFK92" s="75"/>
      <c r="EFL92" s="75"/>
      <c r="EFM92" s="75"/>
      <c r="EFN92" s="75"/>
      <c r="EFO92" s="75"/>
      <c r="EFP92" s="75"/>
      <c r="EFQ92" s="75"/>
      <c r="EFR92" s="75"/>
      <c r="EFS92" s="75"/>
      <c r="EFT92" s="75"/>
      <c r="EFU92" s="75"/>
      <c r="EFV92" s="75"/>
      <c r="EFW92" s="75"/>
      <c r="EFX92" s="75"/>
      <c r="EFY92" s="75"/>
      <c r="EFZ92" s="75"/>
      <c r="EGA92" s="75"/>
      <c r="EGB92" s="75"/>
      <c r="EGC92" s="75"/>
      <c r="EGD92" s="75"/>
      <c r="EGE92" s="75"/>
      <c r="EGF92" s="75"/>
      <c r="EGG92" s="75"/>
      <c r="EGH92" s="75"/>
      <c r="EGI92" s="75"/>
      <c r="EGJ92" s="75"/>
      <c r="EGK92" s="75"/>
      <c r="EGL92" s="75"/>
      <c r="EGM92" s="75"/>
      <c r="EGN92" s="75"/>
      <c r="EGO92" s="75"/>
      <c r="EGP92" s="75"/>
      <c r="EGQ92" s="75"/>
      <c r="EGR92" s="75"/>
      <c r="EGS92" s="75"/>
      <c r="EGT92" s="75"/>
      <c r="EGU92" s="75"/>
      <c r="EGV92" s="75"/>
      <c r="EGW92" s="75"/>
      <c r="EGX92" s="75"/>
      <c r="EGY92" s="75"/>
      <c r="EGZ92" s="75"/>
      <c r="EHA92" s="75"/>
      <c r="EHB92" s="75"/>
      <c r="EHC92" s="75"/>
      <c r="EHD92" s="75"/>
      <c r="EHE92" s="75"/>
      <c r="EHF92" s="75"/>
      <c r="EHG92" s="75"/>
      <c r="EHH92" s="75"/>
      <c r="EHI92" s="75"/>
      <c r="EHJ92" s="75"/>
      <c r="EHK92" s="75"/>
      <c r="EHL92" s="75"/>
      <c r="EHM92" s="75"/>
      <c r="EHN92" s="75"/>
      <c r="EHO92" s="75"/>
      <c r="EHP92" s="75"/>
      <c r="EHQ92" s="75"/>
      <c r="EHR92" s="75"/>
      <c r="EHS92" s="75"/>
      <c r="EHT92" s="75"/>
      <c r="EHU92" s="75"/>
      <c r="EHV92" s="75"/>
      <c r="EHW92" s="75"/>
      <c r="EHX92" s="75"/>
      <c r="EHY92" s="75"/>
      <c r="EHZ92" s="75"/>
      <c r="EIA92" s="75"/>
      <c r="EIB92" s="75"/>
      <c r="EIC92" s="75"/>
      <c r="EID92" s="75"/>
      <c r="EIE92" s="75"/>
      <c r="EIF92" s="75"/>
      <c r="EIG92" s="75"/>
      <c r="EIH92" s="75"/>
      <c r="EII92" s="75"/>
      <c r="EIJ92" s="75"/>
      <c r="EIK92" s="75"/>
      <c r="EIL92" s="75"/>
      <c r="EIM92" s="75"/>
      <c r="EIN92" s="75"/>
      <c r="EIO92" s="75"/>
      <c r="EIP92" s="75"/>
      <c r="EIQ92" s="75"/>
      <c r="EIR92" s="75"/>
      <c r="EIS92" s="75"/>
      <c r="EIT92" s="75"/>
      <c r="EIU92" s="75"/>
      <c r="EIV92" s="75"/>
      <c r="EIW92" s="75"/>
      <c r="EIX92" s="75"/>
      <c r="EIY92" s="75"/>
      <c r="EIZ92" s="75"/>
      <c r="EJA92" s="75"/>
      <c r="EJB92" s="75"/>
      <c r="EJC92" s="75"/>
      <c r="EJD92" s="75"/>
      <c r="EJE92" s="75"/>
      <c r="EJF92" s="75"/>
      <c r="EJG92" s="75"/>
      <c r="EJH92" s="75"/>
      <c r="EJI92" s="75"/>
      <c r="EJJ92" s="75"/>
      <c r="EJK92" s="75"/>
      <c r="EJL92" s="75"/>
      <c r="EJM92" s="75"/>
      <c r="EJN92" s="75"/>
      <c r="EJO92" s="75"/>
      <c r="EJP92" s="75"/>
      <c r="EJQ92" s="75"/>
      <c r="EJR92" s="75"/>
      <c r="EJS92" s="75"/>
      <c r="EJT92" s="75"/>
      <c r="EJU92" s="75"/>
      <c r="EJV92" s="75"/>
      <c r="EJW92" s="75"/>
      <c r="EJX92" s="75"/>
      <c r="EJY92" s="75"/>
      <c r="EJZ92" s="75"/>
      <c r="EKA92" s="75"/>
      <c r="EKB92" s="75"/>
      <c r="EKC92" s="75"/>
      <c r="EKD92" s="75"/>
      <c r="EKE92" s="75"/>
      <c r="EKF92" s="75"/>
      <c r="EKG92" s="75"/>
      <c r="EKH92" s="75"/>
      <c r="EKI92" s="75"/>
      <c r="EKJ92" s="75"/>
      <c r="EKK92" s="75"/>
      <c r="EKL92" s="75"/>
      <c r="EKM92" s="75"/>
      <c r="EKN92" s="75"/>
      <c r="EKO92" s="75"/>
      <c r="EKP92" s="75"/>
      <c r="EKQ92" s="75"/>
      <c r="EKR92" s="75"/>
      <c r="EKS92" s="75"/>
      <c r="EKT92" s="75"/>
      <c r="EKU92" s="75"/>
      <c r="EKV92" s="75"/>
      <c r="EKW92" s="75"/>
      <c r="EKX92" s="75"/>
      <c r="EKY92" s="75"/>
      <c r="EKZ92" s="75"/>
      <c r="ELA92" s="75"/>
      <c r="ELB92" s="75"/>
      <c r="ELC92" s="75"/>
      <c r="ELD92" s="75"/>
      <c r="ELE92" s="75"/>
      <c r="ELF92" s="75"/>
      <c r="ELG92" s="75"/>
      <c r="ELH92" s="75"/>
      <c r="ELI92" s="75"/>
      <c r="ELJ92" s="75"/>
      <c r="ELK92" s="75"/>
      <c r="ELL92" s="75"/>
      <c r="ELM92" s="75"/>
      <c r="ELN92" s="75"/>
      <c r="ELO92" s="75"/>
      <c r="ELP92" s="75"/>
      <c r="ELQ92" s="75"/>
      <c r="ELR92" s="75"/>
      <c r="ELS92" s="75"/>
      <c r="ELT92" s="75"/>
      <c r="ELU92" s="75"/>
      <c r="ELV92" s="75"/>
      <c r="ELW92" s="75"/>
      <c r="ELX92" s="75"/>
      <c r="ELY92" s="75"/>
      <c r="ELZ92" s="75"/>
      <c r="EMA92" s="75"/>
      <c r="EMB92" s="75"/>
      <c r="EMC92" s="75"/>
      <c r="EMD92" s="75"/>
      <c r="EME92" s="75"/>
      <c r="EMF92" s="75"/>
      <c r="EMG92" s="75"/>
      <c r="EMH92" s="75"/>
      <c r="EMI92" s="75"/>
      <c r="EMJ92" s="75"/>
      <c r="EMK92" s="75"/>
      <c r="EML92" s="75"/>
      <c r="EMM92" s="75"/>
      <c r="EMN92" s="75"/>
      <c r="EMO92" s="75"/>
      <c r="EMP92" s="75"/>
      <c r="EMQ92" s="75"/>
      <c r="EMR92" s="75"/>
      <c r="EMS92" s="75"/>
      <c r="EMT92" s="75"/>
      <c r="EMU92" s="75"/>
      <c r="EMV92" s="75"/>
      <c r="EMW92" s="75"/>
      <c r="EMX92" s="75"/>
      <c r="EMY92" s="75"/>
      <c r="EMZ92" s="75"/>
      <c r="ENA92" s="75"/>
      <c r="ENB92" s="75"/>
      <c r="ENC92" s="75"/>
      <c r="END92" s="75"/>
      <c r="ENE92" s="75"/>
      <c r="ENF92" s="75"/>
      <c r="ENG92" s="75"/>
      <c r="ENH92" s="75"/>
      <c r="ENI92" s="75"/>
      <c r="ENJ92" s="75"/>
      <c r="ENK92" s="75"/>
      <c r="ENL92" s="75"/>
      <c r="ENM92" s="75"/>
      <c r="ENN92" s="75"/>
      <c r="ENO92" s="75"/>
      <c r="ENP92" s="75"/>
      <c r="ENQ92" s="75"/>
      <c r="ENR92" s="75"/>
      <c r="ENS92" s="75"/>
      <c r="ENT92" s="75"/>
      <c r="ENU92" s="75"/>
      <c r="ENV92" s="75"/>
      <c r="ENW92" s="75"/>
      <c r="ENX92" s="75"/>
      <c r="ENY92" s="75"/>
      <c r="ENZ92" s="75"/>
      <c r="EOA92" s="75"/>
      <c r="EOB92" s="75"/>
      <c r="EOC92" s="75"/>
      <c r="EOD92" s="75"/>
      <c r="EOE92" s="75"/>
      <c r="EOF92" s="75"/>
      <c r="EOG92" s="75"/>
      <c r="EOH92" s="75"/>
      <c r="EOI92" s="75"/>
      <c r="EOJ92" s="75"/>
      <c r="EOK92" s="75"/>
      <c r="EOL92" s="75"/>
      <c r="EOM92" s="75"/>
      <c r="EON92" s="75"/>
      <c r="EOO92" s="75"/>
      <c r="EOP92" s="75"/>
      <c r="EOQ92" s="75"/>
      <c r="EOR92" s="75"/>
      <c r="EOS92" s="75"/>
      <c r="EOT92" s="75"/>
      <c r="EOU92" s="75"/>
      <c r="EOV92" s="75"/>
      <c r="EOW92" s="75"/>
      <c r="EOX92" s="75"/>
      <c r="EOY92" s="75"/>
      <c r="EOZ92" s="75"/>
      <c r="EPA92" s="75"/>
      <c r="EPB92" s="75"/>
      <c r="EPC92" s="75"/>
      <c r="EPD92" s="75"/>
      <c r="EPE92" s="75"/>
      <c r="EPF92" s="75"/>
      <c r="EPG92" s="75"/>
      <c r="EPH92" s="75"/>
      <c r="EPI92" s="75"/>
      <c r="EPJ92" s="75"/>
      <c r="EPK92" s="75"/>
      <c r="EPL92" s="75"/>
      <c r="EPM92" s="75"/>
      <c r="EPN92" s="75"/>
      <c r="EPO92" s="75"/>
      <c r="EPP92" s="75"/>
      <c r="EPQ92" s="75"/>
      <c r="EPR92" s="75"/>
      <c r="EPS92" s="75"/>
      <c r="EPT92" s="75"/>
      <c r="EPU92" s="75"/>
      <c r="EPV92" s="75"/>
      <c r="EPW92" s="75"/>
      <c r="EPX92" s="75"/>
      <c r="EPY92" s="75"/>
      <c r="EPZ92" s="75"/>
      <c r="EQA92" s="75"/>
      <c r="EQB92" s="75"/>
      <c r="EQC92" s="75"/>
      <c r="EQD92" s="75"/>
      <c r="EQE92" s="75"/>
      <c r="EQF92" s="75"/>
      <c r="EQG92" s="75"/>
      <c r="EQH92" s="75"/>
      <c r="EQI92" s="75"/>
      <c r="EQJ92" s="75"/>
      <c r="EQK92" s="75"/>
      <c r="EQL92" s="75"/>
      <c r="EQM92" s="75"/>
      <c r="EQN92" s="75"/>
      <c r="EQO92" s="75"/>
      <c r="EQP92" s="75"/>
      <c r="EQQ92" s="75"/>
      <c r="EQR92" s="75"/>
      <c r="EQS92" s="75"/>
      <c r="EQT92" s="75"/>
      <c r="EQU92" s="75"/>
      <c r="EQV92" s="75"/>
      <c r="EQW92" s="75"/>
      <c r="EQX92" s="75"/>
      <c r="EQY92" s="75"/>
      <c r="EQZ92" s="75"/>
      <c r="ERA92" s="75"/>
      <c r="ERB92" s="75"/>
      <c r="ERC92" s="75"/>
      <c r="ERD92" s="75"/>
      <c r="ERE92" s="75"/>
      <c r="ERF92" s="75"/>
      <c r="ERG92" s="75"/>
      <c r="ERH92" s="75"/>
      <c r="ERI92" s="75"/>
      <c r="ERJ92" s="75"/>
      <c r="ERK92" s="75"/>
      <c r="ERL92" s="75"/>
      <c r="ERM92" s="75"/>
      <c r="ERN92" s="75"/>
      <c r="ERO92" s="75"/>
      <c r="ERP92" s="75"/>
      <c r="ERQ92" s="75"/>
      <c r="ERR92" s="75"/>
      <c r="ERS92" s="75"/>
      <c r="ERT92" s="75"/>
      <c r="ERU92" s="75"/>
      <c r="ERV92" s="75"/>
      <c r="ERW92" s="75"/>
      <c r="ERX92" s="75"/>
      <c r="ERY92" s="75"/>
      <c r="ERZ92" s="75"/>
      <c r="ESA92" s="75"/>
      <c r="ESB92" s="75"/>
      <c r="ESC92" s="75"/>
      <c r="ESD92" s="75"/>
      <c r="ESE92" s="75"/>
      <c r="ESF92" s="75"/>
      <c r="ESG92" s="75"/>
      <c r="ESH92" s="75"/>
      <c r="ESI92" s="75"/>
      <c r="ESJ92" s="75"/>
      <c r="ESK92" s="75"/>
      <c r="ESL92" s="75"/>
      <c r="ESM92" s="75"/>
      <c r="ESN92" s="75"/>
      <c r="ESO92" s="75"/>
      <c r="ESP92" s="75"/>
      <c r="ESQ92" s="75"/>
      <c r="ESR92" s="75"/>
      <c r="ESS92" s="75"/>
      <c r="EST92" s="75"/>
      <c r="ESU92" s="75"/>
      <c r="ESV92" s="75"/>
      <c r="ESW92" s="75"/>
      <c r="ESX92" s="75"/>
      <c r="ESY92" s="75"/>
      <c r="ESZ92" s="75"/>
      <c r="ETA92" s="75"/>
      <c r="ETB92" s="75"/>
      <c r="ETC92" s="75"/>
      <c r="ETD92" s="75"/>
      <c r="ETE92" s="75"/>
      <c r="ETF92" s="75"/>
      <c r="ETG92" s="75"/>
      <c r="ETH92" s="75"/>
      <c r="ETI92" s="75"/>
      <c r="ETJ92" s="75"/>
      <c r="ETK92" s="75"/>
      <c r="ETL92" s="75"/>
      <c r="ETM92" s="75"/>
      <c r="ETN92" s="75"/>
      <c r="ETO92" s="75"/>
      <c r="ETP92" s="75"/>
      <c r="ETQ92" s="75"/>
      <c r="ETR92" s="75"/>
      <c r="ETS92" s="75"/>
      <c r="ETT92" s="75"/>
      <c r="ETU92" s="75"/>
      <c r="ETV92" s="75"/>
      <c r="ETW92" s="75"/>
      <c r="ETX92" s="75"/>
      <c r="ETY92" s="75"/>
      <c r="ETZ92" s="75"/>
      <c r="EUA92" s="75"/>
      <c r="EUB92" s="75"/>
      <c r="EUC92" s="75"/>
      <c r="EUD92" s="75"/>
      <c r="EUE92" s="75"/>
      <c r="EUF92" s="75"/>
      <c r="EUG92" s="75"/>
      <c r="EUH92" s="75"/>
      <c r="EUI92" s="75"/>
      <c r="EUJ92" s="75"/>
      <c r="EUK92" s="75"/>
      <c r="EUL92" s="75"/>
      <c r="EUM92" s="75"/>
      <c r="EUN92" s="75"/>
      <c r="EUO92" s="75"/>
      <c r="EUP92" s="75"/>
      <c r="EUQ92" s="75"/>
      <c r="EUR92" s="75"/>
      <c r="EUS92" s="75"/>
      <c r="EUT92" s="75"/>
      <c r="EUU92" s="75"/>
      <c r="EUV92" s="75"/>
      <c r="EUW92" s="75"/>
      <c r="EUX92" s="75"/>
      <c r="EUY92" s="75"/>
      <c r="EUZ92" s="75"/>
      <c r="EVA92" s="75"/>
      <c r="EVB92" s="75"/>
      <c r="EVC92" s="75"/>
      <c r="EVD92" s="75"/>
      <c r="EVE92" s="75"/>
      <c r="EVF92" s="75"/>
      <c r="EVG92" s="75"/>
      <c r="EVH92" s="75"/>
      <c r="EVI92" s="75"/>
      <c r="EVJ92" s="75"/>
      <c r="EVK92" s="75"/>
      <c r="EVL92" s="75"/>
      <c r="EVM92" s="75"/>
      <c r="EVN92" s="75"/>
      <c r="EVO92" s="75"/>
      <c r="EVP92" s="75"/>
      <c r="EVQ92" s="75"/>
      <c r="EVR92" s="75"/>
      <c r="EVS92" s="75"/>
      <c r="EVT92" s="75"/>
      <c r="EVU92" s="75"/>
      <c r="EVV92" s="75"/>
      <c r="EVW92" s="75"/>
      <c r="EVX92" s="75"/>
      <c r="EVY92" s="75"/>
      <c r="EVZ92" s="75"/>
      <c r="EWA92" s="75"/>
      <c r="EWB92" s="75"/>
      <c r="EWC92" s="75"/>
      <c r="EWD92" s="75"/>
      <c r="EWE92" s="75"/>
      <c r="EWF92" s="75"/>
      <c r="EWG92" s="75"/>
      <c r="EWH92" s="75"/>
      <c r="EWI92" s="75"/>
      <c r="EWJ92" s="75"/>
      <c r="EWK92" s="75"/>
      <c r="EWL92" s="75"/>
      <c r="EWM92" s="75"/>
      <c r="EWN92" s="75"/>
      <c r="EWO92" s="75"/>
      <c r="EWP92" s="75"/>
      <c r="EWQ92" s="75"/>
      <c r="EWR92" s="75"/>
      <c r="EWS92" s="75"/>
      <c r="EWT92" s="75"/>
      <c r="EWU92" s="75"/>
      <c r="EWV92" s="75"/>
      <c r="EWW92" s="75"/>
      <c r="EWX92" s="75"/>
      <c r="EWY92" s="75"/>
      <c r="EWZ92" s="75"/>
      <c r="EXA92" s="75"/>
      <c r="EXB92" s="75"/>
      <c r="EXC92" s="75"/>
      <c r="EXD92" s="75"/>
      <c r="EXE92" s="75"/>
      <c r="EXF92" s="75"/>
      <c r="EXG92" s="75"/>
      <c r="EXH92" s="75"/>
      <c r="EXI92" s="75"/>
      <c r="EXJ92" s="75"/>
      <c r="EXK92" s="75"/>
      <c r="EXL92" s="75"/>
      <c r="EXM92" s="75"/>
      <c r="EXN92" s="75"/>
      <c r="EXO92" s="75"/>
      <c r="EXP92" s="75"/>
      <c r="EXQ92" s="75"/>
      <c r="EXR92" s="75"/>
      <c r="EXS92" s="75"/>
      <c r="EXT92" s="75"/>
      <c r="EXU92" s="75"/>
      <c r="EXV92" s="75"/>
      <c r="EXW92" s="75"/>
      <c r="EXX92" s="75"/>
      <c r="EXY92" s="75"/>
      <c r="EXZ92" s="75"/>
      <c r="EYA92" s="75"/>
      <c r="EYB92" s="75"/>
      <c r="EYC92" s="75"/>
      <c r="EYD92" s="75"/>
      <c r="EYE92" s="75"/>
      <c r="EYF92" s="75"/>
      <c r="EYG92" s="75"/>
      <c r="EYH92" s="75"/>
      <c r="EYI92" s="75"/>
      <c r="EYJ92" s="75"/>
      <c r="EYK92" s="75"/>
      <c r="EYL92" s="75"/>
      <c r="EYM92" s="75"/>
      <c r="EYN92" s="75"/>
      <c r="EYO92" s="75"/>
      <c r="EYP92" s="75"/>
      <c r="EYQ92" s="75"/>
      <c r="EYR92" s="75"/>
      <c r="EYS92" s="75"/>
      <c r="EYT92" s="75"/>
      <c r="EYU92" s="75"/>
      <c r="EYV92" s="75"/>
      <c r="EYW92" s="75"/>
      <c r="EYX92" s="75"/>
      <c r="EYY92" s="75"/>
      <c r="EYZ92" s="75"/>
      <c r="EZA92" s="75"/>
      <c r="EZB92" s="75"/>
      <c r="EZC92" s="75"/>
      <c r="EZD92" s="75"/>
      <c r="EZE92" s="75"/>
      <c r="EZF92" s="75"/>
      <c r="EZG92" s="75"/>
      <c r="EZH92" s="75"/>
      <c r="EZI92" s="75"/>
      <c r="EZJ92" s="75"/>
      <c r="EZK92" s="75"/>
      <c r="EZL92" s="75"/>
      <c r="EZM92" s="75"/>
      <c r="EZN92" s="75"/>
      <c r="EZO92" s="75"/>
      <c r="EZP92" s="75"/>
      <c r="EZQ92" s="75"/>
      <c r="EZR92" s="75"/>
      <c r="EZS92" s="75"/>
      <c r="EZT92" s="75"/>
      <c r="EZU92" s="75"/>
      <c r="EZV92" s="75"/>
      <c r="EZW92" s="75"/>
      <c r="EZX92" s="75"/>
      <c r="EZY92" s="75"/>
      <c r="EZZ92" s="75"/>
      <c r="FAA92" s="75"/>
      <c r="FAB92" s="75"/>
      <c r="FAC92" s="75"/>
      <c r="FAD92" s="75"/>
      <c r="FAE92" s="75"/>
      <c r="FAF92" s="75"/>
      <c r="FAG92" s="75"/>
      <c r="FAH92" s="75"/>
      <c r="FAI92" s="75"/>
      <c r="FAJ92" s="75"/>
      <c r="FAK92" s="75"/>
      <c r="FAL92" s="75"/>
      <c r="FAM92" s="75"/>
      <c r="FAN92" s="75"/>
      <c r="FAO92" s="75"/>
      <c r="FAP92" s="75"/>
      <c r="FAQ92" s="75"/>
      <c r="FAR92" s="75"/>
      <c r="FAS92" s="75"/>
      <c r="FAT92" s="75"/>
      <c r="FAU92" s="75"/>
      <c r="FAV92" s="75"/>
      <c r="FAW92" s="75"/>
      <c r="FAX92" s="75"/>
      <c r="FAY92" s="75"/>
      <c r="FAZ92" s="75"/>
      <c r="FBA92" s="75"/>
      <c r="FBB92" s="75"/>
      <c r="FBC92" s="75"/>
      <c r="FBD92" s="75"/>
      <c r="FBE92" s="75"/>
      <c r="FBF92" s="75"/>
      <c r="FBG92" s="75"/>
      <c r="FBH92" s="75"/>
      <c r="FBI92" s="75"/>
      <c r="FBJ92" s="75"/>
      <c r="FBK92" s="75"/>
      <c r="FBL92" s="75"/>
      <c r="FBM92" s="75"/>
      <c r="FBN92" s="75"/>
      <c r="FBO92" s="75"/>
      <c r="FBP92" s="75"/>
      <c r="FBQ92" s="75"/>
      <c r="FBR92" s="75"/>
      <c r="FBS92" s="75"/>
      <c r="FBT92" s="75"/>
      <c r="FBU92" s="75"/>
      <c r="FBV92" s="75"/>
      <c r="FBW92" s="75"/>
      <c r="FBX92" s="75"/>
      <c r="FBY92" s="75"/>
      <c r="FBZ92" s="75"/>
      <c r="FCA92" s="75"/>
      <c r="FCB92" s="75"/>
      <c r="FCC92" s="75"/>
      <c r="FCD92" s="75"/>
      <c r="FCE92" s="75"/>
      <c r="FCF92" s="75"/>
      <c r="FCG92" s="75"/>
      <c r="FCH92" s="75"/>
      <c r="FCI92" s="75"/>
      <c r="FCJ92" s="75"/>
      <c r="FCK92" s="75"/>
      <c r="FCL92" s="75"/>
      <c r="FCM92" s="75"/>
      <c r="FCN92" s="75"/>
      <c r="FCO92" s="75"/>
      <c r="FCP92" s="75"/>
      <c r="FCQ92" s="75"/>
      <c r="FCR92" s="75"/>
      <c r="FCS92" s="75"/>
      <c r="FCT92" s="75"/>
      <c r="FCU92" s="75"/>
      <c r="FCV92" s="75"/>
      <c r="FCW92" s="75"/>
      <c r="FCX92" s="75"/>
      <c r="FCY92" s="75"/>
      <c r="FCZ92" s="75"/>
      <c r="FDA92" s="75"/>
      <c r="FDB92" s="75"/>
      <c r="FDC92" s="75"/>
      <c r="FDD92" s="75"/>
      <c r="FDE92" s="75"/>
      <c r="FDF92" s="75"/>
      <c r="FDG92" s="75"/>
      <c r="FDH92" s="75"/>
      <c r="FDI92" s="75"/>
      <c r="FDJ92" s="75"/>
      <c r="FDK92" s="75"/>
      <c r="FDL92" s="75"/>
      <c r="FDM92" s="75"/>
      <c r="FDN92" s="75"/>
      <c r="FDO92" s="75"/>
      <c r="FDP92" s="75"/>
      <c r="FDQ92" s="75"/>
      <c r="FDR92" s="75"/>
      <c r="FDS92" s="75"/>
      <c r="FDT92" s="75"/>
      <c r="FDU92" s="75"/>
      <c r="FDV92" s="75"/>
      <c r="FDW92" s="75"/>
      <c r="FDX92" s="75"/>
      <c r="FDY92" s="75"/>
      <c r="FDZ92" s="75"/>
      <c r="FEA92" s="75"/>
      <c r="FEB92" s="75"/>
      <c r="FEC92" s="75"/>
      <c r="FED92" s="75"/>
      <c r="FEE92" s="75"/>
      <c r="FEF92" s="75"/>
      <c r="FEG92" s="75"/>
      <c r="FEH92" s="75"/>
      <c r="FEI92" s="75"/>
      <c r="FEJ92" s="75"/>
      <c r="FEK92" s="75"/>
      <c r="FEL92" s="75"/>
      <c r="FEM92" s="75"/>
      <c r="FEN92" s="75"/>
      <c r="FEO92" s="75"/>
      <c r="FEP92" s="75"/>
      <c r="FEQ92" s="75"/>
      <c r="FER92" s="75"/>
      <c r="FES92" s="75"/>
      <c r="FET92" s="75"/>
      <c r="FEU92" s="75"/>
      <c r="FEV92" s="75"/>
      <c r="FEW92" s="75"/>
      <c r="FEX92" s="75"/>
      <c r="FEY92" s="75"/>
      <c r="FEZ92" s="75"/>
      <c r="FFA92" s="75"/>
      <c r="FFB92" s="75"/>
      <c r="FFC92" s="75"/>
      <c r="FFD92" s="75"/>
      <c r="FFE92" s="75"/>
      <c r="FFF92" s="75"/>
      <c r="FFG92" s="75"/>
      <c r="FFH92" s="75"/>
      <c r="FFI92" s="75"/>
      <c r="FFJ92" s="75"/>
      <c r="FFK92" s="75"/>
      <c r="FFL92" s="75"/>
      <c r="FFM92" s="75"/>
      <c r="FFN92" s="75"/>
      <c r="FFO92" s="75"/>
      <c r="FFP92" s="75"/>
      <c r="FFQ92" s="75"/>
      <c r="FFR92" s="75"/>
      <c r="FFS92" s="75"/>
      <c r="FFT92" s="75"/>
      <c r="FFU92" s="75"/>
      <c r="FFV92" s="75"/>
      <c r="FFW92" s="75"/>
      <c r="FFX92" s="75"/>
      <c r="FFY92" s="75"/>
      <c r="FFZ92" s="75"/>
      <c r="FGA92" s="75"/>
      <c r="FGB92" s="75"/>
      <c r="FGC92" s="75"/>
      <c r="FGD92" s="75"/>
      <c r="FGE92" s="75"/>
      <c r="FGF92" s="75"/>
      <c r="FGG92" s="75"/>
      <c r="FGH92" s="75"/>
      <c r="FGI92" s="75"/>
      <c r="FGJ92" s="75"/>
      <c r="FGK92" s="75"/>
      <c r="FGL92" s="75"/>
      <c r="FGM92" s="75"/>
      <c r="FGN92" s="75"/>
      <c r="FGO92" s="75"/>
      <c r="FGP92" s="75"/>
      <c r="FGQ92" s="75"/>
      <c r="FGR92" s="75"/>
      <c r="FGS92" s="75"/>
      <c r="FGT92" s="75"/>
      <c r="FGU92" s="75"/>
      <c r="FGV92" s="75"/>
      <c r="FGW92" s="75"/>
      <c r="FGX92" s="75"/>
      <c r="FGY92" s="75"/>
      <c r="FGZ92" s="75"/>
      <c r="FHA92" s="75"/>
      <c r="FHB92" s="75"/>
      <c r="FHC92" s="75"/>
      <c r="FHD92" s="75"/>
      <c r="FHE92" s="75"/>
      <c r="FHF92" s="75"/>
      <c r="FHG92" s="75"/>
      <c r="FHH92" s="75"/>
      <c r="FHI92" s="75"/>
      <c r="FHJ92" s="75"/>
      <c r="FHK92" s="75"/>
      <c r="FHL92" s="75"/>
      <c r="FHM92" s="75"/>
      <c r="FHN92" s="75"/>
      <c r="FHO92" s="75"/>
      <c r="FHP92" s="75"/>
      <c r="FHQ92" s="75"/>
      <c r="FHR92" s="75"/>
      <c r="FHS92" s="75"/>
      <c r="FHT92" s="75"/>
      <c r="FHU92" s="75"/>
      <c r="FHV92" s="75"/>
      <c r="FHW92" s="75"/>
      <c r="FHX92" s="75"/>
      <c r="FHY92" s="75"/>
      <c r="FHZ92" s="75"/>
      <c r="FIA92" s="75"/>
      <c r="FIB92" s="75"/>
      <c r="FIC92" s="75"/>
      <c r="FID92" s="75"/>
      <c r="FIE92" s="75"/>
      <c r="FIF92" s="75"/>
      <c r="FIG92" s="75"/>
      <c r="FIH92" s="75"/>
      <c r="FII92" s="75"/>
      <c r="FIJ92" s="75"/>
      <c r="FIK92" s="75"/>
      <c r="FIL92" s="75"/>
      <c r="FIM92" s="75"/>
      <c r="FIN92" s="75"/>
      <c r="FIO92" s="75"/>
      <c r="FIP92" s="75"/>
      <c r="FIQ92" s="75"/>
      <c r="FIR92" s="75"/>
      <c r="FIS92" s="75"/>
      <c r="FIT92" s="75"/>
      <c r="FIU92" s="75"/>
      <c r="FIV92" s="75"/>
      <c r="FIW92" s="75"/>
      <c r="FIX92" s="75"/>
      <c r="FIY92" s="75"/>
      <c r="FIZ92" s="75"/>
      <c r="FJA92" s="75"/>
      <c r="FJB92" s="75"/>
      <c r="FJC92" s="75"/>
      <c r="FJD92" s="75"/>
      <c r="FJE92" s="75"/>
      <c r="FJF92" s="75"/>
      <c r="FJG92" s="75"/>
      <c r="FJH92" s="75"/>
      <c r="FJI92" s="75"/>
      <c r="FJJ92" s="75"/>
      <c r="FJK92" s="75"/>
      <c r="FJL92" s="75"/>
      <c r="FJM92" s="75"/>
      <c r="FJN92" s="75"/>
      <c r="FJO92" s="75"/>
      <c r="FJP92" s="75"/>
      <c r="FJQ92" s="75"/>
      <c r="FJR92" s="75"/>
      <c r="FJS92" s="75"/>
      <c r="FJT92" s="75"/>
      <c r="FJU92" s="75"/>
      <c r="FJV92" s="75"/>
      <c r="FJW92" s="75"/>
      <c r="FJX92" s="75"/>
      <c r="FJY92" s="75"/>
      <c r="FJZ92" s="75"/>
      <c r="FKA92" s="75"/>
      <c r="FKB92" s="75"/>
      <c r="FKC92" s="75"/>
      <c r="FKD92" s="75"/>
      <c r="FKE92" s="75"/>
      <c r="FKF92" s="75"/>
      <c r="FKG92" s="75"/>
      <c r="FKH92" s="75"/>
      <c r="FKI92" s="75"/>
      <c r="FKJ92" s="75"/>
      <c r="FKK92" s="75"/>
      <c r="FKL92" s="75"/>
      <c r="FKM92" s="75"/>
      <c r="FKN92" s="75"/>
      <c r="FKO92" s="75"/>
      <c r="FKP92" s="75"/>
      <c r="FKQ92" s="75"/>
      <c r="FKR92" s="75"/>
      <c r="FKS92" s="75"/>
      <c r="FKT92" s="75"/>
      <c r="FKU92" s="75"/>
      <c r="FKV92" s="75"/>
      <c r="FKW92" s="75"/>
      <c r="FKX92" s="75"/>
      <c r="FKY92" s="75"/>
      <c r="FKZ92" s="75"/>
      <c r="FLA92" s="75"/>
      <c r="FLB92" s="75"/>
      <c r="FLC92" s="75"/>
      <c r="FLD92" s="75"/>
      <c r="FLE92" s="75"/>
      <c r="FLF92" s="75"/>
      <c r="FLG92" s="75"/>
      <c r="FLH92" s="75"/>
      <c r="FLI92" s="75"/>
      <c r="FLJ92" s="75"/>
      <c r="FLK92" s="75"/>
      <c r="FLL92" s="75"/>
      <c r="FLM92" s="75"/>
      <c r="FLN92" s="75"/>
      <c r="FLO92" s="75"/>
      <c r="FLP92" s="75"/>
      <c r="FLQ92" s="75"/>
      <c r="FLR92" s="75"/>
      <c r="FLS92" s="75"/>
      <c r="FLT92" s="75"/>
      <c r="FLU92" s="75"/>
      <c r="FLV92" s="75"/>
      <c r="FLW92" s="75"/>
      <c r="FLX92" s="75"/>
      <c r="FLY92" s="75"/>
      <c r="FLZ92" s="75"/>
      <c r="FMA92" s="75"/>
      <c r="FMB92" s="75"/>
      <c r="FMC92" s="75"/>
      <c r="FMD92" s="75"/>
      <c r="FME92" s="75"/>
      <c r="FMF92" s="75"/>
      <c r="FMG92" s="75"/>
      <c r="FMH92" s="75"/>
      <c r="FMI92" s="75"/>
      <c r="FMJ92" s="75"/>
      <c r="FMK92" s="75"/>
      <c r="FML92" s="75"/>
      <c r="FMM92" s="75"/>
      <c r="FMN92" s="75"/>
      <c r="FMO92" s="75"/>
      <c r="FMP92" s="75"/>
      <c r="FMQ92" s="75"/>
      <c r="FMR92" s="75"/>
      <c r="FMS92" s="75"/>
      <c r="FMT92" s="75"/>
      <c r="FMU92" s="75"/>
      <c r="FMV92" s="75"/>
      <c r="FMW92" s="75"/>
      <c r="FMX92" s="75"/>
      <c r="FMY92" s="75"/>
      <c r="FMZ92" s="75"/>
      <c r="FNA92" s="75"/>
      <c r="FNB92" s="75"/>
      <c r="FNC92" s="75"/>
      <c r="FND92" s="75"/>
      <c r="FNE92" s="75"/>
      <c r="FNF92" s="75"/>
      <c r="FNG92" s="75"/>
      <c r="FNH92" s="75"/>
      <c r="FNI92" s="75"/>
      <c r="FNJ92" s="75"/>
      <c r="FNK92" s="75"/>
      <c r="FNL92" s="75"/>
      <c r="FNM92" s="75"/>
      <c r="FNN92" s="75"/>
      <c r="FNO92" s="75"/>
      <c r="FNP92" s="75"/>
      <c r="FNQ92" s="75"/>
      <c r="FNR92" s="75"/>
      <c r="FNS92" s="75"/>
      <c r="FNT92" s="75"/>
      <c r="FNU92" s="75"/>
      <c r="FNV92" s="75"/>
      <c r="FNW92" s="75"/>
      <c r="FNX92" s="75"/>
      <c r="FNY92" s="75"/>
      <c r="FNZ92" s="75"/>
      <c r="FOA92" s="75"/>
      <c r="FOB92" s="75"/>
      <c r="FOC92" s="75"/>
      <c r="FOD92" s="75"/>
      <c r="FOE92" s="75"/>
      <c r="FOF92" s="75"/>
      <c r="FOG92" s="75"/>
      <c r="FOH92" s="75"/>
      <c r="FOI92" s="75"/>
      <c r="FOJ92" s="75"/>
      <c r="FOK92" s="75"/>
      <c r="FOL92" s="75"/>
      <c r="FOM92" s="75"/>
      <c r="FON92" s="75"/>
      <c r="FOO92" s="75"/>
      <c r="FOP92" s="75"/>
      <c r="FOQ92" s="75"/>
      <c r="FOR92" s="75"/>
      <c r="FOS92" s="75"/>
      <c r="FOT92" s="75"/>
      <c r="FOU92" s="75"/>
      <c r="FOV92" s="75"/>
      <c r="FOW92" s="75"/>
      <c r="FOX92" s="75"/>
      <c r="FOY92" s="75"/>
      <c r="FOZ92" s="75"/>
      <c r="FPA92" s="75"/>
      <c r="FPB92" s="75"/>
      <c r="FPC92" s="75"/>
      <c r="FPD92" s="75"/>
      <c r="FPE92" s="75"/>
      <c r="FPF92" s="75"/>
      <c r="FPG92" s="75"/>
      <c r="FPH92" s="75"/>
      <c r="FPI92" s="75"/>
      <c r="FPJ92" s="75"/>
      <c r="FPK92" s="75"/>
      <c r="FPL92" s="75"/>
      <c r="FPM92" s="75"/>
      <c r="FPN92" s="75"/>
      <c r="FPO92" s="75"/>
      <c r="FPP92" s="75"/>
      <c r="FPQ92" s="75"/>
      <c r="FPR92" s="75"/>
      <c r="FPS92" s="75"/>
      <c r="FPT92" s="75"/>
      <c r="FPU92" s="75"/>
      <c r="FPV92" s="75"/>
      <c r="FPW92" s="75"/>
      <c r="FPX92" s="75"/>
      <c r="FPY92" s="75"/>
      <c r="FPZ92" s="75"/>
      <c r="FQA92" s="75"/>
      <c r="FQB92" s="75"/>
      <c r="FQC92" s="75"/>
      <c r="FQD92" s="75"/>
      <c r="FQE92" s="75"/>
      <c r="FQF92" s="75"/>
      <c r="FQG92" s="75"/>
      <c r="FQH92" s="75"/>
      <c r="FQI92" s="75"/>
      <c r="FQJ92" s="75"/>
      <c r="FQK92" s="75"/>
      <c r="FQL92" s="75"/>
      <c r="FQM92" s="75"/>
      <c r="FQN92" s="75"/>
      <c r="FQO92" s="75"/>
      <c r="FQP92" s="75"/>
      <c r="FQQ92" s="75"/>
      <c r="FQR92" s="75"/>
      <c r="FQS92" s="75"/>
      <c r="FQT92" s="75"/>
      <c r="FQU92" s="75"/>
      <c r="FQV92" s="75"/>
      <c r="FQW92" s="75"/>
      <c r="FQX92" s="75"/>
      <c r="FQY92" s="75"/>
      <c r="FQZ92" s="75"/>
      <c r="FRA92" s="75"/>
      <c r="FRB92" s="75"/>
      <c r="FRC92" s="75"/>
      <c r="FRD92" s="75"/>
      <c r="FRE92" s="75"/>
      <c r="FRF92" s="75"/>
      <c r="FRG92" s="75"/>
      <c r="FRH92" s="75"/>
      <c r="FRI92" s="75"/>
      <c r="FRJ92" s="75"/>
      <c r="FRK92" s="75"/>
      <c r="FRL92" s="75"/>
      <c r="FRM92" s="75"/>
      <c r="FRN92" s="75"/>
      <c r="FRO92" s="75"/>
      <c r="FRP92" s="75"/>
      <c r="FRQ92" s="75"/>
      <c r="FRR92" s="75"/>
      <c r="FRS92" s="75"/>
      <c r="FRT92" s="75"/>
      <c r="FRU92" s="75"/>
      <c r="FRV92" s="75"/>
      <c r="FRW92" s="75"/>
      <c r="FRX92" s="75"/>
      <c r="FRY92" s="75"/>
      <c r="FRZ92" s="75"/>
      <c r="FSA92" s="75"/>
      <c r="FSB92" s="75"/>
      <c r="FSC92" s="75"/>
      <c r="FSD92" s="75"/>
      <c r="FSE92" s="75"/>
      <c r="FSF92" s="75"/>
      <c r="FSG92" s="75"/>
      <c r="FSH92" s="75"/>
      <c r="FSI92" s="75"/>
      <c r="FSJ92" s="75"/>
      <c r="FSK92" s="75"/>
      <c r="FSL92" s="75"/>
      <c r="FSM92" s="75"/>
      <c r="FSN92" s="75"/>
      <c r="FSO92" s="75"/>
      <c r="FSP92" s="75"/>
      <c r="FSQ92" s="75"/>
      <c r="FSR92" s="75"/>
      <c r="FSS92" s="75"/>
      <c r="FST92" s="75"/>
      <c r="FSU92" s="75"/>
      <c r="FSV92" s="75"/>
      <c r="FSW92" s="75"/>
      <c r="FSX92" s="75"/>
      <c r="FSY92" s="75"/>
      <c r="FSZ92" s="75"/>
      <c r="FTA92" s="75"/>
      <c r="FTB92" s="75"/>
      <c r="FTC92" s="75"/>
      <c r="FTD92" s="75"/>
      <c r="FTE92" s="75"/>
      <c r="FTF92" s="75"/>
      <c r="FTG92" s="75"/>
      <c r="FTH92" s="75"/>
      <c r="FTI92" s="75"/>
      <c r="FTJ92" s="75"/>
      <c r="FTK92" s="75"/>
      <c r="FTL92" s="75"/>
      <c r="FTM92" s="75"/>
      <c r="FTN92" s="75"/>
      <c r="FTO92" s="75"/>
      <c r="FTP92" s="75"/>
      <c r="FTQ92" s="75"/>
      <c r="FTR92" s="75"/>
      <c r="FTS92" s="75"/>
      <c r="FTT92" s="75"/>
      <c r="FTU92" s="75"/>
      <c r="FTV92" s="75"/>
      <c r="FTW92" s="75"/>
      <c r="FTX92" s="75"/>
      <c r="FTY92" s="75"/>
      <c r="FTZ92" s="75"/>
      <c r="FUA92" s="75"/>
      <c r="FUB92" s="75"/>
      <c r="FUC92" s="75"/>
      <c r="FUD92" s="75"/>
      <c r="FUE92" s="75"/>
      <c r="FUF92" s="75"/>
      <c r="FUG92" s="75"/>
      <c r="FUH92" s="75"/>
      <c r="FUI92" s="75"/>
      <c r="FUJ92" s="75"/>
      <c r="FUK92" s="75"/>
      <c r="FUL92" s="75"/>
      <c r="FUM92" s="75"/>
      <c r="FUN92" s="75"/>
      <c r="FUO92" s="75"/>
      <c r="FUP92" s="75"/>
      <c r="FUQ92" s="75"/>
      <c r="FUR92" s="75"/>
      <c r="FUS92" s="75"/>
      <c r="FUT92" s="75"/>
      <c r="FUU92" s="75"/>
      <c r="FUV92" s="75"/>
      <c r="FUW92" s="75"/>
      <c r="FUX92" s="75"/>
      <c r="FUY92" s="75"/>
      <c r="FUZ92" s="75"/>
      <c r="FVA92" s="75"/>
      <c r="FVB92" s="75"/>
      <c r="FVC92" s="75"/>
      <c r="FVD92" s="75"/>
      <c r="FVE92" s="75"/>
      <c r="FVF92" s="75"/>
      <c r="FVG92" s="75"/>
      <c r="FVH92" s="75"/>
      <c r="FVI92" s="75"/>
      <c r="FVJ92" s="75"/>
      <c r="FVK92" s="75"/>
      <c r="FVL92" s="75"/>
      <c r="FVM92" s="75"/>
      <c r="FVN92" s="75"/>
      <c r="FVO92" s="75"/>
      <c r="FVP92" s="75"/>
      <c r="FVQ92" s="75"/>
      <c r="FVR92" s="75"/>
      <c r="FVS92" s="75"/>
      <c r="FVT92" s="75"/>
      <c r="FVU92" s="75"/>
      <c r="FVV92" s="75"/>
      <c r="FVW92" s="75"/>
      <c r="FVX92" s="75"/>
      <c r="FVY92" s="75"/>
      <c r="FVZ92" s="75"/>
      <c r="FWA92" s="75"/>
      <c r="FWB92" s="75"/>
      <c r="FWC92" s="75"/>
      <c r="FWD92" s="75"/>
      <c r="FWE92" s="75"/>
      <c r="FWF92" s="75"/>
      <c r="FWG92" s="75"/>
      <c r="FWH92" s="75"/>
      <c r="FWI92" s="75"/>
      <c r="FWJ92" s="75"/>
      <c r="FWK92" s="75"/>
      <c r="FWL92" s="75"/>
      <c r="FWM92" s="75"/>
      <c r="FWN92" s="75"/>
      <c r="FWO92" s="75"/>
      <c r="FWP92" s="75"/>
      <c r="FWQ92" s="75"/>
      <c r="FWR92" s="75"/>
      <c r="FWS92" s="75"/>
      <c r="FWT92" s="75"/>
      <c r="FWU92" s="75"/>
      <c r="FWV92" s="75"/>
      <c r="FWW92" s="75"/>
      <c r="FWX92" s="75"/>
      <c r="FWY92" s="75"/>
      <c r="FWZ92" s="75"/>
      <c r="FXA92" s="75"/>
      <c r="FXB92" s="75"/>
      <c r="FXC92" s="75"/>
      <c r="FXD92" s="75"/>
      <c r="FXE92" s="75"/>
      <c r="FXF92" s="75"/>
      <c r="FXG92" s="75"/>
      <c r="FXH92" s="75"/>
      <c r="FXI92" s="75"/>
      <c r="FXJ92" s="75"/>
      <c r="FXK92" s="75"/>
      <c r="FXL92" s="75"/>
      <c r="FXM92" s="75"/>
      <c r="FXN92" s="75"/>
      <c r="FXO92" s="75"/>
      <c r="FXP92" s="75"/>
      <c r="FXQ92" s="75"/>
      <c r="FXR92" s="75"/>
      <c r="FXS92" s="75"/>
      <c r="FXT92" s="75"/>
      <c r="FXU92" s="75"/>
      <c r="FXV92" s="75"/>
      <c r="FXW92" s="75"/>
      <c r="FXX92" s="75"/>
      <c r="FXY92" s="75"/>
      <c r="FXZ92" s="75"/>
      <c r="FYA92" s="75"/>
      <c r="FYB92" s="75"/>
      <c r="FYC92" s="75"/>
      <c r="FYD92" s="75"/>
      <c r="FYE92" s="75"/>
      <c r="FYF92" s="75"/>
      <c r="FYG92" s="75"/>
      <c r="FYH92" s="75"/>
      <c r="FYI92" s="75"/>
      <c r="FYJ92" s="75"/>
      <c r="FYK92" s="75"/>
      <c r="FYL92" s="75"/>
      <c r="FYM92" s="75"/>
      <c r="FYN92" s="75"/>
      <c r="FYO92" s="75"/>
      <c r="FYP92" s="75"/>
      <c r="FYQ92" s="75"/>
      <c r="FYR92" s="75"/>
      <c r="FYS92" s="75"/>
      <c r="FYT92" s="75"/>
      <c r="FYU92" s="75"/>
      <c r="FYV92" s="75"/>
      <c r="FYW92" s="75"/>
      <c r="FYX92" s="75"/>
      <c r="FYY92" s="75"/>
      <c r="FYZ92" s="75"/>
      <c r="FZA92" s="75"/>
      <c r="FZB92" s="75"/>
      <c r="FZC92" s="75"/>
      <c r="FZD92" s="75"/>
      <c r="FZE92" s="75"/>
      <c r="FZF92" s="75"/>
      <c r="FZG92" s="75"/>
      <c r="FZH92" s="75"/>
      <c r="FZI92" s="75"/>
      <c r="FZJ92" s="75"/>
      <c r="FZK92" s="75"/>
      <c r="FZL92" s="75"/>
      <c r="FZM92" s="75"/>
      <c r="FZN92" s="75"/>
      <c r="FZO92" s="75"/>
      <c r="FZP92" s="75"/>
      <c r="FZQ92" s="75"/>
      <c r="FZR92" s="75"/>
      <c r="FZS92" s="75"/>
      <c r="FZT92" s="75"/>
      <c r="FZU92" s="75"/>
      <c r="FZV92" s="75"/>
      <c r="FZW92" s="75"/>
      <c r="FZX92" s="75"/>
      <c r="FZY92" s="75"/>
      <c r="FZZ92" s="75"/>
      <c r="GAA92" s="75"/>
      <c r="GAB92" s="75"/>
      <c r="GAC92" s="75"/>
      <c r="GAD92" s="75"/>
      <c r="GAE92" s="75"/>
      <c r="GAF92" s="75"/>
      <c r="GAG92" s="75"/>
      <c r="GAH92" s="75"/>
      <c r="GAI92" s="75"/>
      <c r="GAJ92" s="75"/>
      <c r="GAK92" s="75"/>
      <c r="GAL92" s="75"/>
      <c r="GAM92" s="75"/>
      <c r="GAN92" s="75"/>
      <c r="GAO92" s="75"/>
      <c r="GAP92" s="75"/>
      <c r="GAQ92" s="75"/>
      <c r="GAR92" s="75"/>
      <c r="GAS92" s="75"/>
      <c r="GAT92" s="75"/>
      <c r="GAU92" s="75"/>
      <c r="GAV92" s="75"/>
      <c r="GAW92" s="75"/>
      <c r="GAX92" s="75"/>
      <c r="GAY92" s="75"/>
      <c r="GAZ92" s="75"/>
      <c r="GBA92" s="75"/>
      <c r="GBB92" s="75"/>
      <c r="GBC92" s="75"/>
      <c r="GBD92" s="75"/>
      <c r="GBE92" s="75"/>
      <c r="GBF92" s="75"/>
      <c r="GBG92" s="75"/>
      <c r="GBH92" s="75"/>
      <c r="GBI92" s="75"/>
      <c r="GBJ92" s="75"/>
      <c r="GBK92" s="75"/>
      <c r="GBL92" s="75"/>
      <c r="GBM92" s="75"/>
      <c r="GBN92" s="75"/>
      <c r="GBO92" s="75"/>
      <c r="GBP92" s="75"/>
      <c r="GBQ92" s="75"/>
      <c r="GBR92" s="75"/>
      <c r="GBS92" s="75"/>
      <c r="GBT92" s="75"/>
      <c r="GBU92" s="75"/>
      <c r="GBV92" s="75"/>
      <c r="GBW92" s="75"/>
      <c r="GBX92" s="75"/>
      <c r="GBY92" s="75"/>
      <c r="GBZ92" s="75"/>
      <c r="GCA92" s="75"/>
      <c r="GCB92" s="75"/>
      <c r="GCC92" s="75"/>
      <c r="GCD92" s="75"/>
      <c r="GCE92" s="75"/>
      <c r="GCF92" s="75"/>
      <c r="GCG92" s="75"/>
      <c r="GCH92" s="75"/>
      <c r="GCI92" s="75"/>
      <c r="GCJ92" s="75"/>
      <c r="GCK92" s="75"/>
      <c r="GCL92" s="75"/>
      <c r="GCM92" s="75"/>
      <c r="GCN92" s="75"/>
      <c r="GCO92" s="75"/>
      <c r="GCP92" s="75"/>
      <c r="GCQ92" s="75"/>
      <c r="GCR92" s="75"/>
      <c r="GCS92" s="75"/>
      <c r="GCT92" s="75"/>
      <c r="GCU92" s="75"/>
      <c r="GCV92" s="75"/>
      <c r="GCW92" s="75"/>
      <c r="GCX92" s="75"/>
      <c r="GCY92" s="75"/>
      <c r="GCZ92" s="75"/>
      <c r="GDA92" s="75"/>
      <c r="GDB92" s="75"/>
      <c r="GDC92" s="75"/>
      <c r="GDD92" s="75"/>
      <c r="GDE92" s="75"/>
      <c r="GDF92" s="75"/>
      <c r="GDG92" s="75"/>
      <c r="GDH92" s="75"/>
      <c r="GDI92" s="75"/>
      <c r="GDJ92" s="75"/>
      <c r="GDK92" s="75"/>
      <c r="GDL92" s="75"/>
      <c r="GDM92" s="75"/>
      <c r="GDN92" s="75"/>
      <c r="GDO92" s="75"/>
      <c r="GDP92" s="75"/>
      <c r="GDQ92" s="75"/>
      <c r="GDR92" s="75"/>
      <c r="GDS92" s="75"/>
      <c r="GDT92" s="75"/>
      <c r="GDU92" s="75"/>
      <c r="GDV92" s="75"/>
      <c r="GDW92" s="75"/>
      <c r="GDX92" s="75"/>
      <c r="GDY92" s="75"/>
      <c r="GDZ92" s="75"/>
      <c r="GEA92" s="75"/>
      <c r="GEB92" s="75"/>
      <c r="GEC92" s="75"/>
      <c r="GED92" s="75"/>
      <c r="GEE92" s="75"/>
      <c r="GEF92" s="75"/>
      <c r="GEG92" s="75"/>
      <c r="GEH92" s="75"/>
      <c r="GEI92" s="75"/>
      <c r="GEJ92" s="75"/>
      <c r="GEK92" s="75"/>
      <c r="GEL92" s="75"/>
      <c r="GEM92" s="75"/>
      <c r="GEN92" s="75"/>
      <c r="GEO92" s="75"/>
      <c r="GEP92" s="75"/>
      <c r="GEQ92" s="75"/>
      <c r="GER92" s="75"/>
      <c r="GES92" s="75"/>
      <c r="GET92" s="75"/>
      <c r="GEU92" s="75"/>
      <c r="GEV92" s="75"/>
      <c r="GEW92" s="75"/>
      <c r="GEX92" s="75"/>
      <c r="GEY92" s="75"/>
      <c r="GEZ92" s="75"/>
      <c r="GFA92" s="75"/>
      <c r="GFB92" s="75"/>
      <c r="GFC92" s="75"/>
      <c r="GFD92" s="75"/>
      <c r="GFE92" s="75"/>
      <c r="GFF92" s="75"/>
      <c r="GFG92" s="75"/>
      <c r="GFH92" s="75"/>
      <c r="GFI92" s="75"/>
      <c r="GFJ92" s="75"/>
      <c r="GFK92" s="75"/>
      <c r="GFL92" s="75"/>
      <c r="GFM92" s="75"/>
      <c r="GFN92" s="75"/>
      <c r="GFO92" s="75"/>
      <c r="GFP92" s="75"/>
      <c r="GFQ92" s="75"/>
      <c r="GFR92" s="75"/>
      <c r="GFS92" s="75"/>
      <c r="GFT92" s="75"/>
      <c r="GFU92" s="75"/>
      <c r="GFV92" s="75"/>
      <c r="GFW92" s="75"/>
      <c r="GFX92" s="75"/>
      <c r="GFY92" s="75"/>
      <c r="GFZ92" s="75"/>
      <c r="GGA92" s="75"/>
      <c r="GGB92" s="75"/>
      <c r="GGC92" s="75"/>
      <c r="GGD92" s="75"/>
      <c r="GGE92" s="75"/>
      <c r="GGF92" s="75"/>
      <c r="GGG92" s="75"/>
      <c r="GGH92" s="75"/>
      <c r="GGI92" s="75"/>
      <c r="GGJ92" s="75"/>
      <c r="GGK92" s="75"/>
      <c r="GGL92" s="75"/>
      <c r="GGM92" s="75"/>
      <c r="GGN92" s="75"/>
      <c r="GGO92" s="75"/>
      <c r="GGP92" s="75"/>
      <c r="GGQ92" s="75"/>
      <c r="GGR92" s="75"/>
      <c r="GGS92" s="75"/>
      <c r="GGT92" s="75"/>
      <c r="GGU92" s="75"/>
      <c r="GGV92" s="75"/>
      <c r="GGW92" s="75"/>
      <c r="GGX92" s="75"/>
      <c r="GGY92" s="75"/>
      <c r="GGZ92" s="75"/>
      <c r="GHA92" s="75"/>
      <c r="GHB92" s="75"/>
      <c r="GHC92" s="75"/>
      <c r="GHD92" s="75"/>
      <c r="GHE92" s="75"/>
      <c r="GHF92" s="75"/>
      <c r="GHG92" s="75"/>
      <c r="GHH92" s="75"/>
      <c r="GHI92" s="75"/>
      <c r="GHJ92" s="75"/>
      <c r="GHK92" s="75"/>
      <c r="GHL92" s="75"/>
      <c r="GHM92" s="75"/>
      <c r="GHN92" s="75"/>
      <c r="GHO92" s="75"/>
      <c r="GHP92" s="75"/>
      <c r="GHQ92" s="75"/>
      <c r="GHR92" s="75"/>
      <c r="GHS92" s="75"/>
      <c r="GHT92" s="75"/>
      <c r="GHU92" s="75"/>
      <c r="GHV92" s="75"/>
      <c r="GHW92" s="75"/>
      <c r="GHX92" s="75"/>
      <c r="GHY92" s="75"/>
      <c r="GHZ92" s="75"/>
      <c r="GIA92" s="75"/>
      <c r="GIB92" s="75"/>
      <c r="GIC92" s="75"/>
      <c r="GID92" s="75"/>
      <c r="GIE92" s="75"/>
      <c r="GIF92" s="75"/>
      <c r="GIG92" s="75"/>
      <c r="GIH92" s="75"/>
      <c r="GII92" s="75"/>
      <c r="GIJ92" s="75"/>
      <c r="GIK92" s="75"/>
      <c r="GIL92" s="75"/>
      <c r="GIM92" s="75"/>
      <c r="GIN92" s="75"/>
      <c r="GIO92" s="75"/>
      <c r="GIP92" s="75"/>
      <c r="GIQ92" s="75"/>
      <c r="GIR92" s="75"/>
      <c r="GIS92" s="75"/>
      <c r="GIT92" s="75"/>
      <c r="GIU92" s="75"/>
      <c r="GIV92" s="75"/>
      <c r="GIW92" s="75"/>
      <c r="GIX92" s="75"/>
      <c r="GIY92" s="75"/>
      <c r="GIZ92" s="75"/>
      <c r="GJA92" s="75"/>
      <c r="GJB92" s="75"/>
      <c r="GJC92" s="75"/>
      <c r="GJD92" s="75"/>
      <c r="GJE92" s="75"/>
      <c r="GJF92" s="75"/>
      <c r="GJG92" s="75"/>
      <c r="GJH92" s="75"/>
      <c r="GJI92" s="75"/>
      <c r="GJJ92" s="75"/>
      <c r="GJK92" s="75"/>
      <c r="GJL92" s="75"/>
      <c r="GJM92" s="75"/>
      <c r="GJN92" s="75"/>
      <c r="GJO92" s="75"/>
      <c r="GJP92" s="75"/>
      <c r="GJQ92" s="75"/>
      <c r="GJR92" s="75"/>
      <c r="GJS92" s="75"/>
      <c r="GJT92" s="75"/>
      <c r="GJU92" s="75"/>
      <c r="GJV92" s="75"/>
      <c r="GJW92" s="75"/>
      <c r="GJX92" s="75"/>
      <c r="GJY92" s="75"/>
      <c r="GJZ92" s="75"/>
      <c r="GKA92" s="75"/>
      <c r="GKB92" s="75"/>
      <c r="GKC92" s="75"/>
      <c r="GKD92" s="75"/>
      <c r="GKE92" s="75"/>
      <c r="GKF92" s="75"/>
      <c r="GKG92" s="75"/>
      <c r="GKH92" s="75"/>
      <c r="GKI92" s="75"/>
      <c r="GKJ92" s="75"/>
      <c r="GKK92" s="75"/>
      <c r="GKL92" s="75"/>
      <c r="GKM92" s="75"/>
      <c r="GKN92" s="75"/>
      <c r="GKO92" s="75"/>
      <c r="GKP92" s="75"/>
      <c r="GKQ92" s="75"/>
      <c r="GKR92" s="75"/>
      <c r="GKS92" s="75"/>
      <c r="GKT92" s="75"/>
      <c r="GKU92" s="75"/>
      <c r="GKV92" s="75"/>
      <c r="GKW92" s="75"/>
      <c r="GKX92" s="75"/>
      <c r="GKY92" s="75"/>
      <c r="GKZ92" s="75"/>
      <c r="GLA92" s="75"/>
      <c r="GLB92" s="75"/>
      <c r="GLC92" s="75"/>
      <c r="GLD92" s="75"/>
      <c r="GLE92" s="75"/>
      <c r="GLF92" s="75"/>
      <c r="GLG92" s="75"/>
      <c r="GLH92" s="75"/>
      <c r="GLI92" s="75"/>
      <c r="GLJ92" s="75"/>
      <c r="GLK92" s="75"/>
      <c r="GLL92" s="75"/>
      <c r="GLM92" s="75"/>
      <c r="GLN92" s="75"/>
      <c r="GLO92" s="75"/>
      <c r="GLP92" s="75"/>
      <c r="GLQ92" s="75"/>
      <c r="GLR92" s="75"/>
      <c r="GLS92" s="75"/>
      <c r="GLT92" s="75"/>
      <c r="GLU92" s="75"/>
      <c r="GLV92" s="75"/>
      <c r="GLW92" s="75"/>
      <c r="GLX92" s="75"/>
      <c r="GLY92" s="75"/>
      <c r="GLZ92" s="75"/>
      <c r="GMA92" s="75"/>
      <c r="GMB92" s="75"/>
      <c r="GMC92" s="75"/>
      <c r="GMD92" s="75"/>
      <c r="GME92" s="75"/>
      <c r="GMF92" s="75"/>
      <c r="GMG92" s="75"/>
      <c r="GMH92" s="75"/>
      <c r="GMI92" s="75"/>
      <c r="GMJ92" s="75"/>
      <c r="GMK92" s="75"/>
      <c r="GML92" s="75"/>
      <c r="GMM92" s="75"/>
      <c r="GMN92" s="75"/>
      <c r="GMO92" s="75"/>
      <c r="GMP92" s="75"/>
      <c r="GMQ92" s="75"/>
      <c r="GMR92" s="75"/>
      <c r="GMS92" s="75"/>
      <c r="GMT92" s="75"/>
      <c r="GMU92" s="75"/>
      <c r="GMV92" s="75"/>
      <c r="GMW92" s="75"/>
      <c r="GMX92" s="75"/>
      <c r="GMY92" s="75"/>
      <c r="GMZ92" s="75"/>
      <c r="GNA92" s="75"/>
      <c r="GNB92" s="75"/>
      <c r="GNC92" s="75"/>
      <c r="GND92" s="75"/>
      <c r="GNE92" s="75"/>
      <c r="GNF92" s="75"/>
      <c r="GNG92" s="75"/>
      <c r="GNH92" s="75"/>
      <c r="GNI92" s="75"/>
      <c r="GNJ92" s="75"/>
      <c r="GNK92" s="75"/>
      <c r="GNL92" s="75"/>
      <c r="GNM92" s="75"/>
      <c r="GNN92" s="75"/>
      <c r="GNO92" s="75"/>
      <c r="GNP92" s="75"/>
      <c r="GNQ92" s="75"/>
      <c r="GNR92" s="75"/>
      <c r="GNS92" s="75"/>
      <c r="GNT92" s="75"/>
      <c r="GNU92" s="75"/>
      <c r="GNV92" s="75"/>
      <c r="GNW92" s="75"/>
      <c r="GNX92" s="75"/>
      <c r="GNY92" s="75"/>
      <c r="GNZ92" s="75"/>
      <c r="GOA92" s="75"/>
      <c r="GOB92" s="75"/>
      <c r="GOC92" s="75"/>
      <c r="GOD92" s="75"/>
      <c r="GOE92" s="75"/>
      <c r="GOF92" s="75"/>
      <c r="GOG92" s="75"/>
      <c r="GOH92" s="75"/>
      <c r="GOI92" s="75"/>
      <c r="GOJ92" s="75"/>
      <c r="GOK92" s="75"/>
      <c r="GOL92" s="75"/>
      <c r="GOM92" s="75"/>
      <c r="GON92" s="75"/>
      <c r="GOO92" s="75"/>
      <c r="GOP92" s="75"/>
      <c r="GOQ92" s="75"/>
      <c r="GOR92" s="75"/>
      <c r="GOS92" s="75"/>
      <c r="GOT92" s="75"/>
      <c r="GOU92" s="75"/>
      <c r="GOV92" s="75"/>
      <c r="GOW92" s="75"/>
      <c r="GOX92" s="75"/>
      <c r="GOY92" s="75"/>
      <c r="GOZ92" s="75"/>
      <c r="GPA92" s="75"/>
      <c r="GPB92" s="75"/>
      <c r="GPC92" s="75"/>
      <c r="GPD92" s="75"/>
      <c r="GPE92" s="75"/>
      <c r="GPF92" s="75"/>
      <c r="GPG92" s="75"/>
      <c r="GPH92" s="75"/>
      <c r="GPI92" s="75"/>
      <c r="GPJ92" s="75"/>
      <c r="GPK92" s="75"/>
      <c r="GPL92" s="75"/>
      <c r="GPM92" s="75"/>
      <c r="GPN92" s="75"/>
      <c r="GPO92" s="75"/>
      <c r="GPP92" s="75"/>
      <c r="GPQ92" s="75"/>
      <c r="GPR92" s="75"/>
      <c r="GPS92" s="75"/>
      <c r="GPT92" s="75"/>
      <c r="GPU92" s="75"/>
      <c r="GPV92" s="75"/>
      <c r="GPW92" s="75"/>
      <c r="GPX92" s="75"/>
      <c r="GPY92" s="75"/>
      <c r="GPZ92" s="75"/>
      <c r="GQA92" s="75"/>
      <c r="GQB92" s="75"/>
      <c r="GQC92" s="75"/>
      <c r="GQD92" s="75"/>
      <c r="GQE92" s="75"/>
      <c r="GQF92" s="75"/>
      <c r="GQG92" s="75"/>
      <c r="GQH92" s="75"/>
      <c r="GQI92" s="75"/>
      <c r="GQJ92" s="75"/>
      <c r="GQK92" s="75"/>
      <c r="GQL92" s="75"/>
      <c r="GQM92" s="75"/>
      <c r="GQN92" s="75"/>
      <c r="GQO92" s="75"/>
      <c r="GQP92" s="75"/>
      <c r="GQQ92" s="75"/>
      <c r="GQR92" s="75"/>
      <c r="GQS92" s="75"/>
      <c r="GQT92" s="75"/>
      <c r="GQU92" s="75"/>
      <c r="GQV92" s="75"/>
      <c r="GQW92" s="75"/>
      <c r="GQX92" s="75"/>
      <c r="GQY92" s="75"/>
      <c r="GQZ92" s="75"/>
      <c r="GRA92" s="75"/>
      <c r="GRB92" s="75"/>
      <c r="GRC92" s="75"/>
      <c r="GRD92" s="75"/>
      <c r="GRE92" s="75"/>
      <c r="GRF92" s="75"/>
      <c r="GRG92" s="75"/>
      <c r="GRH92" s="75"/>
      <c r="GRI92" s="75"/>
      <c r="GRJ92" s="75"/>
      <c r="GRK92" s="75"/>
      <c r="GRL92" s="75"/>
      <c r="GRM92" s="75"/>
      <c r="GRN92" s="75"/>
      <c r="GRO92" s="75"/>
      <c r="GRP92" s="75"/>
      <c r="GRQ92" s="75"/>
      <c r="GRR92" s="75"/>
      <c r="GRS92" s="75"/>
      <c r="GRT92" s="75"/>
      <c r="GRU92" s="75"/>
      <c r="GRV92" s="75"/>
      <c r="GRW92" s="75"/>
      <c r="GRX92" s="75"/>
      <c r="GRY92" s="75"/>
      <c r="GRZ92" s="75"/>
      <c r="GSA92" s="75"/>
      <c r="GSB92" s="75"/>
      <c r="GSC92" s="75"/>
      <c r="GSD92" s="75"/>
      <c r="GSE92" s="75"/>
      <c r="GSF92" s="75"/>
      <c r="GSG92" s="75"/>
      <c r="GSH92" s="75"/>
      <c r="GSI92" s="75"/>
      <c r="GSJ92" s="75"/>
      <c r="GSK92" s="75"/>
      <c r="GSL92" s="75"/>
      <c r="GSM92" s="75"/>
      <c r="GSN92" s="75"/>
      <c r="GSO92" s="75"/>
      <c r="GSP92" s="75"/>
      <c r="GSQ92" s="75"/>
      <c r="GSR92" s="75"/>
      <c r="GSS92" s="75"/>
      <c r="GST92" s="75"/>
      <c r="GSU92" s="75"/>
      <c r="GSV92" s="75"/>
      <c r="GSW92" s="75"/>
      <c r="GSX92" s="75"/>
      <c r="GSY92" s="75"/>
      <c r="GSZ92" s="75"/>
      <c r="GTA92" s="75"/>
      <c r="GTB92" s="75"/>
      <c r="GTC92" s="75"/>
      <c r="GTD92" s="75"/>
      <c r="GTE92" s="75"/>
      <c r="GTF92" s="75"/>
      <c r="GTG92" s="75"/>
      <c r="GTH92" s="75"/>
      <c r="GTI92" s="75"/>
      <c r="GTJ92" s="75"/>
      <c r="GTK92" s="75"/>
      <c r="GTL92" s="75"/>
      <c r="GTM92" s="75"/>
      <c r="GTN92" s="75"/>
      <c r="GTO92" s="75"/>
      <c r="GTP92" s="75"/>
      <c r="GTQ92" s="75"/>
      <c r="GTR92" s="75"/>
      <c r="GTS92" s="75"/>
      <c r="GTT92" s="75"/>
      <c r="GTU92" s="75"/>
      <c r="GTV92" s="75"/>
      <c r="GTW92" s="75"/>
      <c r="GTX92" s="75"/>
      <c r="GTY92" s="75"/>
      <c r="GTZ92" s="75"/>
      <c r="GUA92" s="75"/>
      <c r="GUB92" s="75"/>
      <c r="GUC92" s="75"/>
      <c r="GUD92" s="75"/>
      <c r="GUE92" s="75"/>
      <c r="GUF92" s="75"/>
      <c r="GUG92" s="75"/>
      <c r="GUH92" s="75"/>
      <c r="GUI92" s="75"/>
      <c r="GUJ92" s="75"/>
      <c r="GUK92" s="75"/>
      <c r="GUL92" s="75"/>
      <c r="GUM92" s="75"/>
      <c r="GUN92" s="75"/>
      <c r="GUO92" s="75"/>
      <c r="GUP92" s="75"/>
      <c r="GUQ92" s="75"/>
      <c r="GUR92" s="75"/>
      <c r="GUS92" s="75"/>
      <c r="GUT92" s="75"/>
      <c r="GUU92" s="75"/>
      <c r="GUV92" s="75"/>
      <c r="GUW92" s="75"/>
      <c r="GUX92" s="75"/>
      <c r="GUY92" s="75"/>
      <c r="GUZ92" s="75"/>
      <c r="GVA92" s="75"/>
      <c r="GVB92" s="75"/>
      <c r="GVC92" s="75"/>
      <c r="GVD92" s="75"/>
      <c r="GVE92" s="75"/>
      <c r="GVF92" s="75"/>
      <c r="GVG92" s="75"/>
      <c r="GVH92" s="75"/>
      <c r="GVI92" s="75"/>
      <c r="GVJ92" s="75"/>
      <c r="GVK92" s="75"/>
      <c r="GVL92" s="75"/>
      <c r="GVM92" s="75"/>
      <c r="GVN92" s="75"/>
      <c r="GVO92" s="75"/>
      <c r="GVP92" s="75"/>
      <c r="GVQ92" s="75"/>
      <c r="GVR92" s="75"/>
      <c r="GVS92" s="75"/>
      <c r="GVT92" s="75"/>
      <c r="GVU92" s="75"/>
      <c r="GVV92" s="75"/>
      <c r="GVW92" s="75"/>
      <c r="GVX92" s="75"/>
      <c r="GVY92" s="75"/>
      <c r="GVZ92" s="75"/>
      <c r="GWA92" s="75"/>
      <c r="GWB92" s="75"/>
      <c r="GWC92" s="75"/>
      <c r="GWD92" s="75"/>
      <c r="GWE92" s="75"/>
      <c r="GWF92" s="75"/>
      <c r="GWG92" s="75"/>
      <c r="GWH92" s="75"/>
      <c r="GWI92" s="75"/>
      <c r="GWJ92" s="75"/>
      <c r="GWK92" s="75"/>
      <c r="GWL92" s="75"/>
      <c r="GWM92" s="75"/>
      <c r="GWN92" s="75"/>
      <c r="GWO92" s="75"/>
      <c r="GWP92" s="75"/>
      <c r="GWQ92" s="75"/>
      <c r="GWR92" s="75"/>
      <c r="GWS92" s="75"/>
      <c r="GWT92" s="75"/>
      <c r="GWU92" s="75"/>
      <c r="GWV92" s="75"/>
      <c r="GWW92" s="75"/>
      <c r="GWX92" s="75"/>
      <c r="GWY92" s="75"/>
      <c r="GWZ92" s="75"/>
      <c r="GXA92" s="75"/>
      <c r="GXB92" s="75"/>
      <c r="GXC92" s="75"/>
      <c r="GXD92" s="75"/>
      <c r="GXE92" s="75"/>
      <c r="GXF92" s="75"/>
      <c r="GXG92" s="75"/>
      <c r="GXH92" s="75"/>
      <c r="GXI92" s="75"/>
      <c r="GXJ92" s="75"/>
      <c r="GXK92" s="75"/>
      <c r="GXL92" s="75"/>
      <c r="GXM92" s="75"/>
      <c r="GXN92" s="75"/>
      <c r="GXO92" s="75"/>
      <c r="GXP92" s="75"/>
      <c r="GXQ92" s="75"/>
      <c r="GXR92" s="75"/>
      <c r="GXS92" s="75"/>
      <c r="GXT92" s="75"/>
      <c r="GXU92" s="75"/>
      <c r="GXV92" s="75"/>
      <c r="GXW92" s="75"/>
      <c r="GXX92" s="75"/>
      <c r="GXY92" s="75"/>
      <c r="GXZ92" s="75"/>
      <c r="GYA92" s="75"/>
      <c r="GYB92" s="75"/>
      <c r="GYC92" s="75"/>
      <c r="GYD92" s="75"/>
      <c r="GYE92" s="75"/>
      <c r="GYF92" s="75"/>
      <c r="GYG92" s="75"/>
      <c r="GYH92" s="75"/>
      <c r="GYI92" s="75"/>
      <c r="GYJ92" s="75"/>
      <c r="GYK92" s="75"/>
      <c r="GYL92" s="75"/>
      <c r="GYM92" s="75"/>
      <c r="GYN92" s="75"/>
      <c r="GYO92" s="75"/>
      <c r="GYP92" s="75"/>
      <c r="GYQ92" s="75"/>
      <c r="GYR92" s="75"/>
      <c r="GYS92" s="75"/>
      <c r="GYT92" s="75"/>
      <c r="GYU92" s="75"/>
      <c r="GYV92" s="75"/>
      <c r="GYW92" s="75"/>
      <c r="GYX92" s="75"/>
      <c r="GYY92" s="75"/>
      <c r="GYZ92" s="75"/>
      <c r="GZA92" s="75"/>
      <c r="GZB92" s="75"/>
      <c r="GZC92" s="75"/>
      <c r="GZD92" s="75"/>
      <c r="GZE92" s="75"/>
      <c r="GZF92" s="75"/>
      <c r="GZG92" s="75"/>
      <c r="GZH92" s="75"/>
      <c r="GZI92" s="75"/>
      <c r="GZJ92" s="75"/>
      <c r="GZK92" s="75"/>
      <c r="GZL92" s="75"/>
      <c r="GZM92" s="75"/>
      <c r="GZN92" s="75"/>
      <c r="GZO92" s="75"/>
      <c r="GZP92" s="75"/>
      <c r="GZQ92" s="75"/>
      <c r="GZR92" s="75"/>
      <c r="GZS92" s="75"/>
      <c r="GZT92" s="75"/>
      <c r="GZU92" s="75"/>
      <c r="GZV92" s="75"/>
      <c r="GZW92" s="75"/>
      <c r="GZX92" s="75"/>
      <c r="GZY92" s="75"/>
      <c r="GZZ92" s="75"/>
      <c r="HAA92" s="75"/>
      <c r="HAB92" s="75"/>
      <c r="HAC92" s="75"/>
      <c r="HAD92" s="75"/>
      <c r="HAE92" s="75"/>
      <c r="HAF92" s="75"/>
      <c r="HAG92" s="75"/>
      <c r="HAH92" s="75"/>
      <c r="HAI92" s="75"/>
      <c r="HAJ92" s="75"/>
      <c r="HAK92" s="75"/>
      <c r="HAL92" s="75"/>
      <c r="HAM92" s="75"/>
      <c r="HAN92" s="75"/>
      <c r="HAO92" s="75"/>
      <c r="HAP92" s="75"/>
      <c r="HAQ92" s="75"/>
      <c r="HAR92" s="75"/>
      <c r="HAS92" s="75"/>
      <c r="HAT92" s="75"/>
      <c r="HAU92" s="75"/>
      <c r="HAV92" s="75"/>
      <c r="HAW92" s="75"/>
      <c r="HAX92" s="75"/>
      <c r="HAY92" s="75"/>
      <c r="HAZ92" s="75"/>
      <c r="HBA92" s="75"/>
      <c r="HBB92" s="75"/>
      <c r="HBC92" s="75"/>
      <c r="HBD92" s="75"/>
      <c r="HBE92" s="75"/>
      <c r="HBF92" s="75"/>
      <c r="HBG92" s="75"/>
      <c r="HBH92" s="75"/>
      <c r="HBI92" s="75"/>
      <c r="HBJ92" s="75"/>
      <c r="HBK92" s="75"/>
      <c r="HBL92" s="75"/>
      <c r="HBM92" s="75"/>
      <c r="HBN92" s="75"/>
      <c r="HBO92" s="75"/>
      <c r="HBP92" s="75"/>
      <c r="HBQ92" s="75"/>
      <c r="HBR92" s="75"/>
      <c r="HBS92" s="75"/>
      <c r="HBT92" s="75"/>
      <c r="HBU92" s="75"/>
      <c r="HBV92" s="75"/>
      <c r="HBW92" s="75"/>
      <c r="HBX92" s="75"/>
      <c r="HBY92" s="75"/>
      <c r="HBZ92" s="75"/>
      <c r="HCA92" s="75"/>
      <c r="HCB92" s="75"/>
      <c r="HCC92" s="75"/>
      <c r="HCD92" s="75"/>
      <c r="HCE92" s="75"/>
      <c r="HCF92" s="75"/>
      <c r="HCG92" s="75"/>
      <c r="HCH92" s="75"/>
      <c r="HCI92" s="75"/>
      <c r="HCJ92" s="75"/>
      <c r="HCK92" s="75"/>
      <c r="HCL92" s="75"/>
      <c r="HCM92" s="75"/>
      <c r="HCN92" s="75"/>
      <c r="HCO92" s="75"/>
      <c r="HCP92" s="75"/>
      <c r="HCQ92" s="75"/>
      <c r="HCR92" s="75"/>
      <c r="HCS92" s="75"/>
      <c r="HCT92" s="75"/>
      <c r="HCU92" s="75"/>
      <c r="HCV92" s="75"/>
      <c r="HCW92" s="75"/>
      <c r="HCX92" s="75"/>
      <c r="HCY92" s="75"/>
      <c r="HCZ92" s="75"/>
      <c r="HDA92" s="75"/>
      <c r="HDB92" s="75"/>
      <c r="HDC92" s="75"/>
      <c r="HDD92" s="75"/>
      <c r="HDE92" s="75"/>
      <c r="HDF92" s="75"/>
      <c r="HDG92" s="75"/>
      <c r="HDH92" s="75"/>
      <c r="HDI92" s="75"/>
      <c r="HDJ92" s="75"/>
      <c r="HDK92" s="75"/>
      <c r="HDL92" s="75"/>
      <c r="HDM92" s="75"/>
      <c r="HDN92" s="75"/>
      <c r="HDO92" s="75"/>
      <c r="HDP92" s="75"/>
      <c r="HDQ92" s="75"/>
      <c r="HDR92" s="75"/>
      <c r="HDS92" s="75"/>
      <c r="HDT92" s="75"/>
      <c r="HDU92" s="75"/>
      <c r="HDV92" s="75"/>
      <c r="HDW92" s="75"/>
      <c r="HDX92" s="75"/>
      <c r="HDY92" s="75"/>
      <c r="HDZ92" s="75"/>
      <c r="HEA92" s="75"/>
      <c r="HEB92" s="75"/>
      <c r="HEC92" s="75"/>
      <c r="HED92" s="75"/>
      <c r="HEE92" s="75"/>
      <c r="HEF92" s="75"/>
      <c r="HEG92" s="75"/>
      <c r="HEH92" s="75"/>
      <c r="HEI92" s="75"/>
      <c r="HEJ92" s="75"/>
      <c r="HEK92" s="75"/>
      <c r="HEL92" s="75"/>
      <c r="HEM92" s="75"/>
      <c r="HEN92" s="75"/>
      <c r="HEO92" s="75"/>
      <c r="HEP92" s="75"/>
      <c r="HEQ92" s="75"/>
      <c r="HER92" s="75"/>
      <c r="HES92" s="75"/>
      <c r="HET92" s="75"/>
      <c r="HEU92" s="75"/>
      <c r="HEV92" s="75"/>
      <c r="HEW92" s="75"/>
      <c r="HEX92" s="75"/>
      <c r="HEY92" s="75"/>
      <c r="HEZ92" s="75"/>
      <c r="HFA92" s="75"/>
      <c r="HFB92" s="75"/>
      <c r="HFC92" s="75"/>
      <c r="HFD92" s="75"/>
      <c r="HFE92" s="75"/>
      <c r="HFF92" s="75"/>
      <c r="HFG92" s="75"/>
      <c r="HFH92" s="75"/>
      <c r="HFI92" s="75"/>
      <c r="HFJ92" s="75"/>
      <c r="HFK92" s="75"/>
      <c r="HFL92" s="75"/>
      <c r="HFM92" s="75"/>
      <c r="HFN92" s="75"/>
      <c r="HFO92" s="75"/>
      <c r="HFP92" s="75"/>
      <c r="HFQ92" s="75"/>
      <c r="HFR92" s="75"/>
      <c r="HFS92" s="75"/>
      <c r="HFT92" s="75"/>
      <c r="HFU92" s="75"/>
      <c r="HFV92" s="75"/>
      <c r="HFW92" s="75"/>
      <c r="HFX92" s="75"/>
      <c r="HFY92" s="75"/>
      <c r="HFZ92" s="75"/>
      <c r="HGA92" s="75"/>
      <c r="HGB92" s="75"/>
      <c r="HGC92" s="75"/>
      <c r="HGD92" s="75"/>
      <c r="HGE92" s="75"/>
      <c r="HGF92" s="75"/>
      <c r="HGG92" s="75"/>
      <c r="HGH92" s="75"/>
      <c r="HGI92" s="75"/>
      <c r="HGJ92" s="75"/>
      <c r="HGK92" s="75"/>
      <c r="HGL92" s="75"/>
      <c r="HGM92" s="75"/>
      <c r="HGN92" s="75"/>
      <c r="HGO92" s="75"/>
      <c r="HGP92" s="75"/>
      <c r="HGQ92" s="75"/>
      <c r="HGR92" s="75"/>
      <c r="HGS92" s="75"/>
      <c r="HGT92" s="75"/>
      <c r="HGU92" s="75"/>
      <c r="HGV92" s="75"/>
      <c r="HGW92" s="75"/>
      <c r="HGX92" s="75"/>
      <c r="HGY92" s="75"/>
      <c r="HGZ92" s="75"/>
      <c r="HHA92" s="75"/>
      <c r="HHB92" s="75"/>
      <c r="HHC92" s="75"/>
      <c r="HHD92" s="75"/>
      <c r="HHE92" s="75"/>
      <c r="HHF92" s="75"/>
      <c r="HHG92" s="75"/>
      <c r="HHH92" s="75"/>
      <c r="HHI92" s="75"/>
      <c r="HHJ92" s="75"/>
      <c r="HHK92" s="75"/>
      <c r="HHL92" s="75"/>
      <c r="HHM92" s="75"/>
      <c r="HHN92" s="75"/>
      <c r="HHO92" s="75"/>
      <c r="HHP92" s="75"/>
      <c r="HHQ92" s="75"/>
      <c r="HHR92" s="75"/>
      <c r="HHS92" s="75"/>
      <c r="HHT92" s="75"/>
      <c r="HHU92" s="75"/>
      <c r="HHV92" s="75"/>
      <c r="HHW92" s="75"/>
      <c r="HHX92" s="75"/>
      <c r="HHY92" s="75"/>
      <c r="HHZ92" s="75"/>
      <c r="HIA92" s="75"/>
      <c r="HIB92" s="75"/>
      <c r="HIC92" s="75"/>
      <c r="HID92" s="75"/>
      <c r="HIE92" s="75"/>
      <c r="HIF92" s="75"/>
      <c r="HIG92" s="75"/>
      <c r="HIH92" s="75"/>
      <c r="HII92" s="75"/>
      <c r="HIJ92" s="75"/>
      <c r="HIK92" s="75"/>
      <c r="HIL92" s="75"/>
      <c r="HIM92" s="75"/>
      <c r="HIN92" s="75"/>
      <c r="HIO92" s="75"/>
      <c r="HIP92" s="75"/>
      <c r="HIQ92" s="75"/>
      <c r="HIR92" s="75"/>
      <c r="HIS92" s="75"/>
      <c r="HIT92" s="75"/>
      <c r="HIU92" s="75"/>
      <c r="HIV92" s="75"/>
      <c r="HIW92" s="75"/>
      <c r="HIX92" s="75"/>
      <c r="HIY92" s="75"/>
      <c r="HIZ92" s="75"/>
      <c r="HJA92" s="75"/>
      <c r="HJB92" s="75"/>
      <c r="HJC92" s="75"/>
      <c r="HJD92" s="75"/>
      <c r="HJE92" s="75"/>
      <c r="HJF92" s="75"/>
      <c r="HJG92" s="75"/>
      <c r="HJH92" s="75"/>
      <c r="HJI92" s="75"/>
      <c r="HJJ92" s="75"/>
      <c r="HJK92" s="75"/>
      <c r="HJL92" s="75"/>
      <c r="HJM92" s="75"/>
      <c r="HJN92" s="75"/>
      <c r="HJO92" s="75"/>
      <c r="HJP92" s="75"/>
      <c r="HJQ92" s="75"/>
      <c r="HJR92" s="75"/>
      <c r="HJS92" s="75"/>
      <c r="HJT92" s="75"/>
      <c r="HJU92" s="75"/>
      <c r="HJV92" s="75"/>
      <c r="HJW92" s="75"/>
      <c r="HJX92" s="75"/>
      <c r="HJY92" s="75"/>
      <c r="HJZ92" s="75"/>
      <c r="HKA92" s="75"/>
      <c r="HKB92" s="75"/>
      <c r="HKC92" s="75"/>
      <c r="HKD92" s="75"/>
      <c r="HKE92" s="75"/>
      <c r="HKF92" s="75"/>
      <c r="HKG92" s="75"/>
      <c r="HKH92" s="75"/>
      <c r="HKI92" s="75"/>
      <c r="HKJ92" s="75"/>
      <c r="HKK92" s="75"/>
      <c r="HKL92" s="75"/>
      <c r="HKM92" s="75"/>
      <c r="HKN92" s="75"/>
      <c r="HKO92" s="75"/>
      <c r="HKP92" s="75"/>
      <c r="HKQ92" s="75"/>
      <c r="HKR92" s="75"/>
      <c r="HKS92" s="75"/>
      <c r="HKT92" s="75"/>
      <c r="HKU92" s="75"/>
      <c r="HKV92" s="75"/>
      <c r="HKW92" s="75"/>
      <c r="HKX92" s="75"/>
      <c r="HKY92" s="75"/>
      <c r="HKZ92" s="75"/>
      <c r="HLA92" s="75"/>
      <c r="HLB92" s="75"/>
      <c r="HLC92" s="75"/>
      <c r="HLD92" s="75"/>
      <c r="HLE92" s="75"/>
      <c r="HLF92" s="75"/>
      <c r="HLG92" s="75"/>
      <c r="HLH92" s="75"/>
      <c r="HLI92" s="75"/>
      <c r="HLJ92" s="75"/>
      <c r="HLK92" s="75"/>
      <c r="HLL92" s="75"/>
      <c r="HLM92" s="75"/>
      <c r="HLN92" s="75"/>
      <c r="HLO92" s="75"/>
      <c r="HLP92" s="75"/>
      <c r="HLQ92" s="75"/>
      <c r="HLR92" s="75"/>
      <c r="HLS92" s="75"/>
      <c r="HLT92" s="75"/>
      <c r="HLU92" s="75"/>
      <c r="HLV92" s="75"/>
      <c r="HLW92" s="75"/>
      <c r="HLX92" s="75"/>
      <c r="HLY92" s="75"/>
      <c r="HLZ92" s="75"/>
      <c r="HMA92" s="75"/>
      <c r="HMB92" s="75"/>
      <c r="HMC92" s="75"/>
      <c r="HMD92" s="75"/>
      <c r="HME92" s="75"/>
      <c r="HMF92" s="75"/>
      <c r="HMG92" s="75"/>
      <c r="HMH92" s="75"/>
      <c r="HMI92" s="75"/>
      <c r="HMJ92" s="75"/>
      <c r="HMK92" s="75"/>
      <c r="HML92" s="75"/>
      <c r="HMM92" s="75"/>
      <c r="HMN92" s="75"/>
      <c r="HMO92" s="75"/>
      <c r="HMP92" s="75"/>
      <c r="HMQ92" s="75"/>
      <c r="HMR92" s="75"/>
      <c r="HMS92" s="75"/>
      <c r="HMT92" s="75"/>
      <c r="HMU92" s="75"/>
      <c r="HMV92" s="75"/>
      <c r="HMW92" s="75"/>
      <c r="HMX92" s="75"/>
      <c r="HMY92" s="75"/>
      <c r="HMZ92" s="75"/>
      <c r="HNA92" s="75"/>
      <c r="HNB92" s="75"/>
      <c r="HNC92" s="75"/>
      <c r="HND92" s="75"/>
      <c r="HNE92" s="75"/>
      <c r="HNF92" s="75"/>
      <c r="HNG92" s="75"/>
      <c r="HNH92" s="75"/>
      <c r="HNI92" s="75"/>
      <c r="HNJ92" s="75"/>
      <c r="HNK92" s="75"/>
      <c r="HNL92" s="75"/>
      <c r="HNM92" s="75"/>
      <c r="HNN92" s="75"/>
      <c r="HNO92" s="75"/>
      <c r="HNP92" s="75"/>
      <c r="HNQ92" s="75"/>
      <c r="HNR92" s="75"/>
      <c r="HNS92" s="75"/>
      <c r="HNT92" s="75"/>
      <c r="HNU92" s="75"/>
      <c r="HNV92" s="75"/>
      <c r="HNW92" s="75"/>
      <c r="HNX92" s="75"/>
      <c r="HNY92" s="75"/>
      <c r="HNZ92" s="75"/>
      <c r="HOA92" s="75"/>
      <c r="HOB92" s="75"/>
      <c r="HOC92" s="75"/>
      <c r="HOD92" s="75"/>
      <c r="HOE92" s="75"/>
      <c r="HOF92" s="75"/>
      <c r="HOG92" s="75"/>
      <c r="HOH92" s="75"/>
      <c r="HOI92" s="75"/>
      <c r="HOJ92" s="75"/>
      <c r="HOK92" s="75"/>
      <c r="HOL92" s="75"/>
      <c r="HOM92" s="75"/>
      <c r="HON92" s="75"/>
      <c r="HOO92" s="75"/>
      <c r="HOP92" s="75"/>
      <c r="HOQ92" s="75"/>
      <c r="HOR92" s="75"/>
      <c r="HOS92" s="75"/>
      <c r="HOT92" s="75"/>
      <c r="HOU92" s="75"/>
      <c r="HOV92" s="75"/>
      <c r="HOW92" s="75"/>
      <c r="HOX92" s="75"/>
      <c r="HOY92" s="75"/>
      <c r="HOZ92" s="75"/>
      <c r="HPA92" s="75"/>
      <c r="HPB92" s="75"/>
      <c r="HPC92" s="75"/>
      <c r="HPD92" s="75"/>
      <c r="HPE92" s="75"/>
      <c r="HPF92" s="75"/>
      <c r="HPG92" s="75"/>
      <c r="HPH92" s="75"/>
      <c r="HPI92" s="75"/>
      <c r="HPJ92" s="75"/>
      <c r="HPK92" s="75"/>
      <c r="HPL92" s="75"/>
      <c r="HPM92" s="75"/>
      <c r="HPN92" s="75"/>
      <c r="HPO92" s="75"/>
      <c r="HPP92" s="75"/>
      <c r="HPQ92" s="75"/>
      <c r="HPR92" s="75"/>
      <c r="HPS92" s="75"/>
      <c r="HPT92" s="75"/>
      <c r="HPU92" s="75"/>
      <c r="HPV92" s="75"/>
      <c r="HPW92" s="75"/>
      <c r="HPX92" s="75"/>
      <c r="HPY92" s="75"/>
      <c r="HPZ92" s="75"/>
      <c r="HQA92" s="75"/>
      <c r="HQB92" s="75"/>
      <c r="HQC92" s="75"/>
      <c r="HQD92" s="75"/>
      <c r="HQE92" s="75"/>
      <c r="HQF92" s="75"/>
      <c r="HQG92" s="75"/>
      <c r="HQH92" s="75"/>
      <c r="HQI92" s="75"/>
      <c r="HQJ92" s="75"/>
      <c r="HQK92" s="75"/>
      <c r="HQL92" s="75"/>
      <c r="HQM92" s="75"/>
      <c r="HQN92" s="75"/>
      <c r="HQO92" s="75"/>
      <c r="HQP92" s="75"/>
      <c r="HQQ92" s="75"/>
      <c r="HQR92" s="75"/>
      <c r="HQS92" s="75"/>
      <c r="HQT92" s="75"/>
      <c r="HQU92" s="75"/>
      <c r="HQV92" s="75"/>
      <c r="HQW92" s="75"/>
      <c r="HQX92" s="75"/>
      <c r="HQY92" s="75"/>
      <c r="HQZ92" s="75"/>
      <c r="HRA92" s="75"/>
      <c r="HRB92" s="75"/>
      <c r="HRC92" s="75"/>
      <c r="HRD92" s="75"/>
      <c r="HRE92" s="75"/>
      <c r="HRF92" s="75"/>
      <c r="HRG92" s="75"/>
      <c r="HRH92" s="75"/>
      <c r="HRI92" s="75"/>
      <c r="HRJ92" s="75"/>
      <c r="HRK92" s="75"/>
      <c r="HRL92" s="75"/>
      <c r="HRM92" s="75"/>
      <c r="HRN92" s="75"/>
      <c r="HRO92" s="75"/>
      <c r="HRP92" s="75"/>
      <c r="HRQ92" s="75"/>
      <c r="HRR92" s="75"/>
      <c r="HRS92" s="75"/>
      <c r="HRT92" s="75"/>
      <c r="HRU92" s="75"/>
      <c r="HRV92" s="75"/>
      <c r="HRW92" s="75"/>
      <c r="HRX92" s="75"/>
      <c r="HRY92" s="75"/>
      <c r="HRZ92" s="75"/>
      <c r="HSA92" s="75"/>
      <c r="HSB92" s="75"/>
      <c r="HSC92" s="75"/>
      <c r="HSD92" s="75"/>
      <c r="HSE92" s="75"/>
      <c r="HSF92" s="75"/>
      <c r="HSG92" s="75"/>
      <c r="HSH92" s="75"/>
      <c r="HSI92" s="75"/>
      <c r="HSJ92" s="75"/>
      <c r="HSK92" s="75"/>
      <c r="HSL92" s="75"/>
      <c r="HSM92" s="75"/>
      <c r="HSN92" s="75"/>
      <c r="HSO92" s="75"/>
      <c r="HSP92" s="75"/>
      <c r="HSQ92" s="75"/>
      <c r="HSR92" s="75"/>
      <c r="HSS92" s="75"/>
      <c r="HST92" s="75"/>
      <c r="HSU92" s="75"/>
      <c r="HSV92" s="75"/>
      <c r="HSW92" s="75"/>
      <c r="HSX92" s="75"/>
      <c r="HSY92" s="75"/>
      <c r="HSZ92" s="75"/>
      <c r="HTA92" s="75"/>
      <c r="HTB92" s="75"/>
      <c r="HTC92" s="75"/>
      <c r="HTD92" s="75"/>
      <c r="HTE92" s="75"/>
      <c r="HTF92" s="75"/>
      <c r="HTG92" s="75"/>
      <c r="HTH92" s="75"/>
      <c r="HTI92" s="75"/>
      <c r="HTJ92" s="75"/>
      <c r="HTK92" s="75"/>
      <c r="HTL92" s="75"/>
      <c r="HTM92" s="75"/>
      <c r="HTN92" s="75"/>
      <c r="HTO92" s="75"/>
      <c r="HTP92" s="75"/>
      <c r="HTQ92" s="75"/>
      <c r="HTR92" s="75"/>
      <c r="HTS92" s="75"/>
      <c r="HTT92" s="75"/>
      <c r="HTU92" s="75"/>
      <c r="HTV92" s="75"/>
      <c r="HTW92" s="75"/>
      <c r="HTX92" s="75"/>
      <c r="HTY92" s="75"/>
      <c r="HTZ92" s="75"/>
      <c r="HUA92" s="75"/>
      <c r="HUB92" s="75"/>
      <c r="HUC92" s="75"/>
      <c r="HUD92" s="75"/>
      <c r="HUE92" s="75"/>
      <c r="HUF92" s="75"/>
      <c r="HUG92" s="75"/>
      <c r="HUH92" s="75"/>
      <c r="HUI92" s="75"/>
      <c r="HUJ92" s="75"/>
      <c r="HUK92" s="75"/>
      <c r="HUL92" s="75"/>
      <c r="HUM92" s="75"/>
      <c r="HUN92" s="75"/>
      <c r="HUO92" s="75"/>
      <c r="HUP92" s="75"/>
      <c r="HUQ92" s="75"/>
      <c r="HUR92" s="75"/>
      <c r="HUS92" s="75"/>
      <c r="HUT92" s="75"/>
      <c r="HUU92" s="75"/>
      <c r="HUV92" s="75"/>
      <c r="HUW92" s="75"/>
      <c r="HUX92" s="75"/>
      <c r="HUY92" s="75"/>
      <c r="HUZ92" s="75"/>
      <c r="HVA92" s="75"/>
      <c r="HVB92" s="75"/>
      <c r="HVC92" s="75"/>
      <c r="HVD92" s="75"/>
      <c r="HVE92" s="75"/>
      <c r="HVF92" s="75"/>
      <c r="HVG92" s="75"/>
      <c r="HVH92" s="75"/>
      <c r="HVI92" s="75"/>
      <c r="HVJ92" s="75"/>
      <c r="HVK92" s="75"/>
      <c r="HVL92" s="75"/>
      <c r="HVM92" s="75"/>
      <c r="HVN92" s="75"/>
      <c r="HVO92" s="75"/>
      <c r="HVP92" s="75"/>
      <c r="HVQ92" s="75"/>
      <c r="HVR92" s="75"/>
      <c r="HVS92" s="75"/>
      <c r="HVT92" s="75"/>
      <c r="HVU92" s="75"/>
      <c r="HVV92" s="75"/>
      <c r="HVW92" s="75"/>
      <c r="HVX92" s="75"/>
      <c r="HVY92" s="75"/>
      <c r="HVZ92" s="75"/>
      <c r="HWA92" s="75"/>
      <c r="HWB92" s="75"/>
      <c r="HWC92" s="75"/>
      <c r="HWD92" s="75"/>
      <c r="HWE92" s="75"/>
      <c r="HWF92" s="75"/>
      <c r="HWG92" s="75"/>
      <c r="HWH92" s="75"/>
      <c r="HWI92" s="75"/>
      <c r="HWJ92" s="75"/>
      <c r="HWK92" s="75"/>
      <c r="HWL92" s="75"/>
      <c r="HWM92" s="75"/>
      <c r="HWN92" s="75"/>
      <c r="HWO92" s="75"/>
      <c r="HWP92" s="75"/>
      <c r="HWQ92" s="75"/>
      <c r="HWR92" s="75"/>
      <c r="HWS92" s="75"/>
      <c r="HWT92" s="75"/>
      <c r="HWU92" s="75"/>
      <c r="HWV92" s="75"/>
      <c r="HWW92" s="75"/>
      <c r="HWX92" s="75"/>
      <c r="HWY92" s="75"/>
      <c r="HWZ92" s="75"/>
      <c r="HXA92" s="75"/>
      <c r="HXB92" s="75"/>
      <c r="HXC92" s="75"/>
      <c r="HXD92" s="75"/>
      <c r="HXE92" s="75"/>
      <c r="HXF92" s="75"/>
      <c r="HXG92" s="75"/>
      <c r="HXH92" s="75"/>
      <c r="HXI92" s="75"/>
      <c r="HXJ92" s="75"/>
      <c r="HXK92" s="75"/>
      <c r="HXL92" s="75"/>
      <c r="HXM92" s="75"/>
      <c r="HXN92" s="75"/>
      <c r="HXO92" s="75"/>
      <c r="HXP92" s="75"/>
      <c r="HXQ92" s="75"/>
      <c r="HXR92" s="75"/>
      <c r="HXS92" s="75"/>
      <c r="HXT92" s="75"/>
      <c r="HXU92" s="75"/>
      <c r="HXV92" s="75"/>
      <c r="HXW92" s="75"/>
      <c r="HXX92" s="75"/>
      <c r="HXY92" s="75"/>
      <c r="HXZ92" s="75"/>
      <c r="HYA92" s="75"/>
      <c r="HYB92" s="75"/>
      <c r="HYC92" s="75"/>
      <c r="HYD92" s="75"/>
      <c r="HYE92" s="75"/>
      <c r="HYF92" s="75"/>
      <c r="HYG92" s="75"/>
      <c r="HYH92" s="75"/>
      <c r="HYI92" s="75"/>
      <c r="HYJ92" s="75"/>
      <c r="HYK92" s="75"/>
      <c r="HYL92" s="75"/>
      <c r="HYM92" s="75"/>
      <c r="HYN92" s="75"/>
      <c r="HYO92" s="75"/>
      <c r="HYP92" s="75"/>
      <c r="HYQ92" s="75"/>
      <c r="HYR92" s="75"/>
      <c r="HYS92" s="75"/>
      <c r="HYT92" s="75"/>
      <c r="HYU92" s="75"/>
      <c r="HYV92" s="75"/>
      <c r="HYW92" s="75"/>
      <c r="HYX92" s="75"/>
      <c r="HYY92" s="75"/>
      <c r="HYZ92" s="75"/>
      <c r="HZA92" s="75"/>
      <c r="HZB92" s="75"/>
      <c r="HZC92" s="75"/>
      <c r="HZD92" s="75"/>
      <c r="HZE92" s="75"/>
      <c r="HZF92" s="75"/>
      <c r="HZG92" s="75"/>
      <c r="HZH92" s="75"/>
      <c r="HZI92" s="75"/>
      <c r="HZJ92" s="75"/>
      <c r="HZK92" s="75"/>
      <c r="HZL92" s="75"/>
      <c r="HZM92" s="75"/>
      <c r="HZN92" s="75"/>
      <c r="HZO92" s="75"/>
      <c r="HZP92" s="75"/>
      <c r="HZQ92" s="75"/>
      <c r="HZR92" s="75"/>
      <c r="HZS92" s="75"/>
      <c r="HZT92" s="75"/>
      <c r="HZU92" s="75"/>
      <c r="HZV92" s="75"/>
      <c r="HZW92" s="75"/>
      <c r="HZX92" s="75"/>
      <c r="HZY92" s="75"/>
      <c r="HZZ92" s="75"/>
      <c r="IAA92" s="75"/>
      <c r="IAB92" s="75"/>
      <c r="IAC92" s="75"/>
      <c r="IAD92" s="75"/>
      <c r="IAE92" s="75"/>
      <c r="IAF92" s="75"/>
      <c r="IAG92" s="75"/>
      <c r="IAH92" s="75"/>
      <c r="IAI92" s="75"/>
      <c r="IAJ92" s="75"/>
      <c r="IAK92" s="75"/>
      <c r="IAL92" s="75"/>
      <c r="IAM92" s="75"/>
      <c r="IAN92" s="75"/>
      <c r="IAO92" s="75"/>
      <c r="IAP92" s="75"/>
      <c r="IAQ92" s="75"/>
      <c r="IAR92" s="75"/>
      <c r="IAS92" s="75"/>
      <c r="IAT92" s="75"/>
      <c r="IAU92" s="75"/>
      <c r="IAV92" s="75"/>
      <c r="IAW92" s="75"/>
      <c r="IAX92" s="75"/>
      <c r="IAY92" s="75"/>
      <c r="IAZ92" s="75"/>
      <c r="IBA92" s="75"/>
      <c r="IBB92" s="75"/>
      <c r="IBC92" s="75"/>
      <c r="IBD92" s="75"/>
      <c r="IBE92" s="75"/>
      <c r="IBF92" s="75"/>
      <c r="IBG92" s="75"/>
      <c r="IBH92" s="75"/>
      <c r="IBI92" s="75"/>
      <c r="IBJ92" s="75"/>
      <c r="IBK92" s="75"/>
      <c r="IBL92" s="75"/>
      <c r="IBM92" s="75"/>
      <c r="IBN92" s="75"/>
      <c r="IBO92" s="75"/>
      <c r="IBP92" s="75"/>
      <c r="IBQ92" s="75"/>
      <c r="IBR92" s="75"/>
      <c r="IBS92" s="75"/>
      <c r="IBT92" s="75"/>
      <c r="IBU92" s="75"/>
      <c r="IBV92" s="75"/>
      <c r="IBW92" s="75"/>
      <c r="IBX92" s="75"/>
      <c r="IBY92" s="75"/>
      <c r="IBZ92" s="75"/>
      <c r="ICA92" s="75"/>
      <c r="ICB92" s="75"/>
      <c r="ICC92" s="75"/>
      <c r="ICD92" s="75"/>
      <c r="ICE92" s="75"/>
      <c r="ICF92" s="75"/>
      <c r="ICG92" s="75"/>
      <c r="ICH92" s="75"/>
      <c r="ICI92" s="75"/>
      <c r="ICJ92" s="75"/>
      <c r="ICK92" s="75"/>
      <c r="ICL92" s="75"/>
      <c r="ICM92" s="75"/>
      <c r="ICN92" s="75"/>
      <c r="ICO92" s="75"/>
      <c r="ICP92" s="75"/>
      <c r="ICQ92" s="75"/>
      <c r="ICR92" s="75"/>
      <c r="ICS92" s="75"/>
      <c r="ICT92" s="75"/>
      <c r="ICU92" s="75"/>
      <c r="ICV92" s="75"/>
      <c r="ICW92" s="75"/>
      <c r="ICX92" s="75"/>
      <c r="ICY92" s="75"/>
      <c r="ICZ92" s="75"/>
      <c r="IDA92" s="75"/>
      <c r="IDB92" s="75"/>
      <c r="IDC92" s="75"/>
      <c r="IDD92" s="75"/>
      <c r="IDE92" s="75"/>
      <c r="IDF92" s="75"/>
      <c r="IDG92" s="75"/>
      <c r="IDH92" s="75"/>
      <c r="IDI92" s="75"/>
      <c r="IDJ92" s="75"/>
      <c r="IDK92" s="75"/>
      <c r="IDL92" s="75"/>
      <c r="IDM92" s="75"/>
      <c r="IDN92" s="75"/>
      <c r="IDO92" s="75"/>
      <c r="IDP92" s="75"/>
      <c r="IDQ92" s="75"/>
      <c r="IDR92" s="75"/>
      <c r="IDS92" s="75"/>
      <c r="IDT92" s="75"/>
      <c r="IDU92" s="75"/>
      <c r="IDV92" s="75"/>
      <c r="IDW92" s="75"/>
      <c r="IDX92" s="75"/>
      <c r="IDY92" s="75"/>
      <c r="IDZ92" s="75"/>
      <c r="IEA92" s="75"/>
      <c r="IEB92" s="75"/>
      <c r="IEC92" s="75"/>
      <c r="IED92" s="75"/>
      <c r="IEE92" s="75"/>
      <c r="IEF92" s="75"/>
      <c r="IEG92" s="75"/>
      <c r="IEH92" s="75"/>
      <c r="IEI92" s="75"/>
      <c r="IEJ92" s="75"/>
      <c r="IEK92" s="75"/>
      <c r="IEL92" s="75"/>
      <c r="IEM92" s="75"/>
      <c r="IEN92" s="75"/>
      <c r="IEO92" s="75"/>
      <c r="IEP92" s="75"/>
      <c r="IEQ92" s="75"/>
      <c r="IER92" s="75"/>
      <c r="IES92" s="75"/>
      <c r="IET92" s="75"/>
      <c r="IEU92" s="75"/>
      <c r="IEV92" s="75"/>
      <c r="IEW92" s="75"/>
      <c r="IEX92" s="75"/>
      <c r="IEY92" s="75"/>
      <c r="IEZ92" s="75"/>
      <c r="IFA92" s="75"/>
      <c r="IFB92" s="75"/>
      <c r="IFC92" s="75"/>
      <c r="IFD92" s="75"/>
      <c r="IFE92" s="75"/>
      <c r="IFF92" s="75"/>
      <c r="IFG92" s="75"/>
      <c r="IFH92" s="75"/>
      <c r="IFI92" s="75"/>
      <c r="IFJ92" s="75"/>
      <c r="IFK92" s="75"/>
      <c r="IFL92" s="75"/>
      <c r="IFM92" s="75"/>
      <c r="IFN92" s="75"/>
      <c r="IFO92" s="75"/>
      <c r="IFP92" s="75"/>
      <c r="IFQ92" s="75"/>
      <c r="IFR92" s="75"/>
      <c r="IFS92" s="75"/>
      <c r="IFT92" s="75"/>
      <c r="IFU92" s="75"/>
      <c r="IFV92" s="75"/>
      <c r="IFW92" s="75"/>
      <c r="IFX92" s="75"/>
      <c r="IFY92" s="75"/>
      <c r="IFZ92" s="75"/>
      <c r="IGA92" s="75"/>
      <c r="IGB92" s="75"/>
      <c r="IGC92" s="75"/>
      <c r="IGD92" s="75"/>
      <c r="IGE92" s="75"/>
      <c r="IGF92" s="75"/>
      <c r="IGG92" s="75"/>
      <c r="IGH92" s="75"/>
      <c r="IGI92" s="75"/>
      <c r="IGJ92" s="75"/>
      <c r="IGK92" s="75"/>
      <c r="IGL92" s="75"/>
      <c r="IGM92" s="75"/>
      <c r="IGN92" s="75"/>
      <c r="IGO92" s="75"/>
      <c r="IGP92" s="75"/>
      <c r="IGQ92" s="75"/>
      <c r="IGR92" s="75"/>
      <c r="IGS92" s="75"/>
      <c r="IGT92" s="75"/>
      <c r="IGU92" s="75"/>
      <c r="IGV92" s="75"/>
      <c r="IGW92" s="75"/>
      <c r="IGX92" s="75"/>
      <c r="IGY92" s="75"/>
      <c r="IGZ92" s="75"/>
      <c r="IHA92" s="75"/>
      <c r="IHB92" s="75"/>
      <c r="IHC92" s="75"/>
      <c r="IHD92" s="75"/>
      <c r="IHE92" s="75"/>
      <c r="IHF92" s="75"/>
      <c r="IHG92" s="75"/>
      <c r="IHH92" s="75"/>
      <c r="IHI92" s="75"/>
      <c r="IHJ92" s="75"/>
      <c r="IHK92" s="75"/>
      <c r="IHL92" s="75"/>
      <c r="IHM92" s="75"/>
      <c r="IHN92" s="75"/>
      <c r="IHO92" s="75"/>
      <c r="IHP92" s="75"/>
      <c r="IHQ92" s="75"/>
      <c r="IHR92" s="75"/>
      <c r="IHS92" s="75"/>
      <c r="IHT92" s="75"/>
      <c r="IHU92" s="75"/>
      <c r="IHV92" s="75"/>
      <c r="IHW92" s="75"/>
      <c r="IHX92" s="75"/>
      <c r="IHY92" s="75"/>
      <c r="IHZ92" s="75"/>
      <c r="IIA92" s="75"/>
      <c r="IIB92" s="75"/>
      <c r="IIC92" s="75"/>
      <c r="IID92" s="75"/>
      <c r="IIE92" s="75"/>
      <c r="IIF92" s="75"/>
      <c r="IIG92" s="75"/>
      <c r="IIH92" s="75"/>
      <c r="III92" s="75"/>
      <c r="IIJ92" s="75"/>
      <c r="IIK92" s="75"/>
      <c r="IIL92" s="75"/>
      <c r="IIM92" s="75"/>
      <c r="IIN92" s="75"/>
      <c r="IIO92" s="75"/>
      <c r="IIP92" s="75"/>
      <c r="IIQ92" s="75"/>
      <c r="IIR92" s="75"/>
      <c r="IIS92" s="75"/>
      <c r="IIT92" s="75"/>
      <c r="IIU92" s="75"/>
      <c r="IIV92" s="75"/>
      <c r="IIW92" s="75"/>
      <c r="IIX92" s="75"/>
      <c r="IIY92" s="75"/>
      <c r="IIZ92" s="75"/>
      <c r="IJA92" s="75"/>
      <c r="IJB92" s="75"/>
      <c r="IJC92" s="75"/>
      <c r="IJD92" s="75"/>
      <c r="IJE92" s="75"/>
      <c r="IJF92" s="75"/>
      <c r="IJG92" s="75"/>
      <c r="IJH92" s="75"/>
      <c r="IJI92" s="75"/>
      <c r="IJJ92" s="75"/>
      <c r="IJK92" s="75"/>
      <c r="IJL92" s="75"/>
      <c r="IJM92" s="75"/>
      <c r="IJN92" s="75"/>
      <c r="IJO92" s="75"/>
      <c r="IJP92" s="75"/>
      <c r="IJQ92" s="75"/>
      <c r="IJR92" s="75"/>
      <c r="IJS92" s="75"/>
      <c r="IJT92" s="75"/>
      <c r="IJU92" s="75"/>
      <c r="IJV92" s="75"/>
      <c r="IJW92" s="75"/>
      <c r="IJX92" s="75"/>
      <c r="IJY92" s="75"/>
      <c r="IJZ92" s="75"/>
      <c r="IKA92" s="75"/>
      <c r="IKB92" s="75"/>
      <c r="IKC92" s="75"/>
      <c r="IKD92" s="75"/>
      <c r="IKE92" s="75"/>
      <c r="IKF92" s="75"/>
      <c r="IKG92" s="75"/>
      <c r="IKH92" s="75"/>
      <c r="IKI92" s="75"/>
      <c r="IKJ92" s="75"/>
      <c r="IKK92" s="75"/>
      <c r="IKL92" s="75"/>
      <c r="IKM92" s="75"/>
      <c r="IKN92" s="75"/>
      <c r="IKO92" s="75"/>
      <c r="IKP92" s="75"/>
      <c r="IKQ92" s="75"/>
      <c r="IKR92" s="75"/>
      <c r="IKS92" s="75"/>
      <c r="IKT92" s="75"/>
      <c r="IKU92" s="75"/>
      <c r="IKV92" s="75"/>
      <c r="IKW92" s="75"/>
      <c r="IKX92" s="75"/>
      <c r="IKY92" s="75"/>
      <c r="IKZ92" s="75"/>
      <c r="ILA92" s="75"/>
      <c r="ILB92" s="75"/>
      <c r="ILC92" s="75"/>
      <c r="ILD92" s="75"/>
      <c r="ILE92" s="75"/>
      <c r="ILF92" s="75"/>
      <c r="ILG92" s="75"/>
      <c r="ILH92" s="75"/>
      <c r="ILI92" s="75"/>
      <c r="ILJ92" s="75"/>
      <c r="ILK92" s="75"/>
      <c r="ILL92" s="75"/>
      <c r="ILM92" s="75"/>
      <c r="ILN92" s="75"/>
      <c r="ILO92" s="75"/>
      <c r="ILP92" s="75"/>
      <c r="ILQ92" s="75"/>
      <c r="ILR92" s="75"/>
      <c r="ILS92" s="75"/>
      <c r="ILT92" s="75"/>
      <c r="ILU92" s="75"/>
      <c r="ILV92" s="75"/>
      <c r="ILW92" s="75"/>
      <c r="ILX92" s="75"/>
      <c r="ILY92" s="75"/>
      <c r="ILZ92" s="75"/>
      <c r="IMA92" s="75"/>
      <c r="IMB92" s="75"/>
      <c r="IMC92" s="75"/>
      <c r="IMD92" s="75"/>
      <c r="IME92" s="75"/>
      <c r="IMF92" s="75"/>
      <c r="IMG92" s="75"/>
      <c r="IMH92" s="75"/>
      <c r="IMI92" s="75"/>
      <c r="IMJ92" s="75"/>
      <c r="IMK92" s="75"/>
      <c r="IML92" s="75"/>
      <c r="IMM92" s="75"/>
      <c r="IMN92" s="75"/>
      <c r="IMO92" s="75"/>
      <c r="IMP92" s="75"/>
      <c r="IMQ92" s="75"/>
      <c r="IMR92" s="75"/>
      <c r="IMS92" s="75"/>
      <c r="IMT92" s="75"/>
      <c r="IMU92" s="75"/>
      <c r="IMV92" s="75"/>
      <c r="IMW92" s="75"/>
      <c r="IMX92" s="75"/>
      <c r="IMY92" s="75"/>
      <c r="IMZ92" s="75"/>
      <c r="INA92" s="75"/>
      <c r="INB92" s="75"/>
      <c r="INC92" s="75"/>
      <c r="IND92" s="75"/>
      <c r="INE92" s="75"/>
      <c r="INF92" s="75"/>
      <c r="ING92" s="75"/>
      <c r="INH92" s="75"/>
      <c r="INI92" s="75"/>
      <c r="INJ92" s="75"/>
      <c r="INK92" s="75"/>
      <c r="INL92" s="75"/>
      <c r="INM92" s="75"/>
      <c r="INN92" s="75"/>
      <c r="INO92" s="75"/>
      <c r="INP92" s="75"/>
      <c r="INQ92" s="75"/>
      <c r="INR92" s="75"/>
      <c r="INS92" s="75"/>
      <c r="INT92" s="75"/>
      <c r="INU92" s="75"/>
      <c r="INV92" s="75"/>
      <c r="INW92" s="75"/>
      <c r="INX92" s="75"/>
      <c r="INY92" s="75"/>
      <c r="INZ92" s="75"/>
      <c r="IOA92" s="75"/>
      <c r="IOB92" s="75"/>
      <c r="IOC92" s="75"/>
      <c r="IOD92" s="75"/>
      <c r="IOE92" s="75"/>
      <c r="IOF92" s="75"/>
      <c r="IOG92" s="75"/>
      <c r="IOH92" s="75"/>
      <c r="IOI92" s="75"/>
      <c r="IOJ92" s="75"/>
      <c r="IOK92" s="75"/>
      <c r="IOL92" s="75"/>
      <c r="IOM92" s="75"/>
      <c r="ION92" s="75"/>
      <c r="IOO92" s="75"/>
      <c r="IOP92" s="75"/>
      <c r="IOQ92" s="75"/>
      <c r="IOR92" s="75"/>
      <c r="IOS92" s="75"/>
      <c r="IOT92" s="75"/>
      <c r="IOU92" s="75"/>
      <c r="IOV92" s="75"/>
      <c r="IOW92" s="75"/>
      <c r="IOX92" s="75"/>
      <c r="IOY92" s="75"/>
      <c r="IOZ92" s="75"/>
      <c r="IPA92" s="75"/>
      <c r="IPB92" s="75"/>
      <c r="IPC92" s="75"/>
      <c r="IPD92" s="75"/>
      <c r="IPE92" s="75"/>
      <c r="IPF92" s="75"/>
      <c r="IPG92" s="75"/>
      <c r="IPH92" s="75"/>
      <c r="IPI92" s="75"/>
      <c r="IPJ92" s="75"/>
      <c r="IPK92" s="75"/>
      <c r="IPL92" s="75"/>
      <c r="IPM92" s="75"/>
      <c r="IPN92" s="75"/>
      <c r="IPO92" s="75"/>
      <c r="IPP92" s="75"/>
      <c r="IPQ92" s="75"/>
      <c r="IPR92" s="75"/>
      <c r="IPS92" s="75"/>
      <c r="IPT92" s="75"/>
      <c r="IPU92" s="75"/>
      <c r="IPV92" s="75"/>
      <c r="IPW92" s="75"/>
      <c r="IPX92" s="75"/>
      <c r="IPY92" s="75"/>
      <c r="IPZ92" s="75"/>
      <c r="IQA92" s="75"/>
      <c r="IQB92" s="75"/>
      <c r="IQC92" s="75"/>
      <c r="IQD92" s="75"/>
      <c r="IQE92" s="75"/>
      <c r="IQF92" s="75"/>
      <c r="IQG92" s="75"/>
      <c r="IQH92" s="75"/>
      <c r="IQI92" s="75"/>
      <c r="IQJ92" s="75"/>
      <c r="IQK92" s="75"/>
      <c r="IQL92" s="75"/>
      <c r="IQM92" s="75"/>
      <c r="IQN92" s="75"/>
      <c r="IQO92" s="75"/>
      <c r="IQP92" s="75"/>
      <c r="IQQ92" s="75"/>
      <c r="IQR92" s="75"/>
      <c r="IQS92" s="75"/>
      <c r="IQT92" s="75"/>
      <c r="IQU92" s="75"/>
      <c r="IQV92" s="75"/>
      <c r="IQW92" s="75"/>
      <c r="IQX92" s="75"/>
      <c r="IQY92" s="75"/>
      <c r="IQZ92" s="75"/>
      <c r="IRA92" s="75"/>
      <c r="IRB92" s="75"/>
      <c r="IRC92" s="75"/>
      <c r="IRD92" s="75"/>
      <c r="IRE92" s="75"/>
      <c r="IRF92" s="75"/>
      <c r="IRG92" s="75"/>
      <c r="IRH92" s="75"/>
      <c r="IRI92" s="75"/>
      <c r="IRJ92" s="75"/>
      <c r="IRK92" s="75"/>
      <c r="IRL92" s="75"/>
      <c r="IRM92" s="75"/>
      <c r="IRN92" s="75"/>
      <c r="IRO92" s="75"/>
      <c r="IRP92" s="75"/>
      <c r="IRQ92" s="75"/>
      <c r="IRR92" s="75"/>
      <c r="IRS92" s="75"/>
      <c r="IRT92" s="75"/>
      <c r="IRU92" s="75"/>
      <c r="IRV92" s="75"/>
      <c r="IRW92" s="75"/>
      <c r="IRX92" s="75"/>
      <c r="IRY92" s="75"/>
      <c r="IRZ92" s="75"/>
      <c r="ISA92" s="75"/>
      <c r="ISB92" s="75"/>
      <c r="ISC92" s="75"/>
      <c r="ISD92" s="75"/>
      <c r="ISE92" s="75"/>
      <c r="ISF92" s="75"/>
      <c r="ISG92" s="75"/>
      <c r="ISH92" s="75"/>
      <c r="ISI92" s="75"/>
      <c r="ISJ92" s="75"/>
      <c r="ISK92" s="75"/>
      <c r="ISL92" s="75"/>
      <c r="ISM92" s="75"/>
      <c r="ISN92" s="75"/>
      <c r="ISO92" s="75"/>
      <c r="ISP92" s="75"/>
      <c r="ISQ92" s="75"/>
      <c r="ISR92" s="75"/>
      <c r="ISS92" s="75"/>
      <c r="IST92" s="75"/>
      <c r="ISU92" s="75"/>
      <c r="ISV92" s="75"/>
      <c r="ISW92" s="75"/>
      <c r="ISX92" s="75"/>
      <c r="ISY92" s="75"/>
      <c r="ISZ92" s="75"/>
      <c r="ITA92" s="75"/>
      <c r="ITB92" s="75"/>
      <c r="ITC92" s="75"/>
      <c r="ITD92" s="75"/>
      <c r="ITE92" s="75"/>
      <c r="ITF92" s="75"/>
      <c r="ITG92" s="75"/>
      <c r="ITH92" s="75"/>
      <c r="ITI92" s="75"/>
      <c r="ITJ92" s="75"/>
      <c r="ITK92" s="75"/>
      <c r="ITL92" s="75"/>
      <c r="ITM92" s="75"/>
      <c r="ITN92" s="75"/>
      <c r="ITO92" s="75"/>
      <c r="ITP92" s="75"/>
      <c r="ITQ92" s="75"/>
      <c r="ITR92" s="75"/>
      <c r="ITS92" s="75"/>
      <c r="ITT92" s="75"/>
      <c r="ITU92" s="75"/>
      <c r="ITV92" s="75"/>
      <c r="ITW92" s="75"/>
      <c r="ITX92" s="75"/>
      <c r="ITY92" s="75"/>
      <c r="ITZ92" s="75"/>
      <c r="IUA92" s="75"/>
      <c r="IUB92" s="75"/>
      <c r="IUC92" s="75"/>
      <c r="IUD92" s="75"/>
      <c r="IUE92" s="75"/>
      <c r="IUF92" s="75"/>
      <c r="IUG92" s="75"/>
      <c r="IUH92" s="75"/>
      <c r="IUI92" s="75"/>
      <c r="IUJ92" s="75"/>
      <c r="IUK92" s="75"/>
      <c r="IUL92" s="75"/>
      <c r="IUM92" s="75"/>
      <c r="IUN92" s="75"/>
      <c r="IUO92" s="75"/>
      <c r="IUP92" s="75"/>
      <c r="IUQ92" s="75"/>
      <c r="IUR92" s="75"/>
      <c r="IUS92" s="75"/>
      <c r="IUT92" s="75"/>
      <c r="IUU92" s="75"/>
      <c r="IUV92" s="75"/>
      <c r="IUW92" s="75"/>
      <c r="IUX92" s="75"/>
      <c r="IUY92" s="75"/>
      <c r="IUZ92" s="75"/>
      <c r="IVA92" s="75"/>
      <c r="IVB92" s="75"/>
      <c r="IVC92" s="75"/>
      <c r="IVD92" s="75"/>
      <c r="IVE92" s="75"/>
      <c r="IVF92" s="75"/>
      <c r="IVG92" s="75"/>
      <c r="IVH92" s="75"/>
      <c r="IVI92" s="75"/>
      <c r="IVJ92" s="75"/>
      <c r="IVK92" s="75"/>
      <c r="IVL92" s="75"/>
      <c r="IVM92" s="75"/>
      <c r="IVN92" s="75"/>
      <c r="IVO92" s="75"/>
      <c r="IVP92" s="75"/>
      <c r="IVQ92" s="75"/>
      <c r="IVR92" s="75"/>
      <c r="IVS92" s="75"/>
      <c r="IVT92" s="75"/>
      <c r="IVU92" s="75"/>
      <c r="IVV92" s="75"/>
      <c r="IVW92" s="75"/>
      <c r="IVX92" s="75"/>
      <c r="IVY92" s="75"/>
      <c r="IVZ92" s="75"/>
      <c r="IWA92" s="75"/>
      <c r="IWB92" s="75"/>
      <c r="IWC92" s="75"/>
      <c r="IWD92" s="75"/>
      <c r="IWE92" s="75"/>
      <c r="IWF92" s="75"/>
      <c r="IWG92" s="75"/>
      <c r="IWH92" s="75"/>
      <c r="IWI92" s="75"/>
      <c r="IWJ92" s="75"/>
      <c r="IWK92" s="75"/>
      <c r="IWL92" s="75"/>
      <c r="IWM92" s="75"/>
      <c r="IWN92" s="75"/>
      <c r="IWO92" s="75"/>
      <c r="IWP92" s="75"/>
      <c r="IWQ92" s="75"/>
      <c r="IWR92" s="75"/>
      <c r="IWS92" s="75"/>
      <c r="IWT92" s="75"/>
      <c r="IWU92" s="75"/>
      <c r="IWV92" s="75"/>
      <c r="IWW92" s="75"/>
      <c r="IWX92" s="75"/>
      <c r="IWY92" s="75"/>
      <c r="IWZ92" s="75"/>
      <c r="IXA92" s="75"/>
      <c r="IXB92" s="75"/>
      <c r="IXC92" s="75"/>
      <c r="IXD92" s="75"/>
      <c r="IXE92" s="75"/>
      <c r="IXF92" s="75"/>
      <c r="IXG92" s="75"/>
      <c r="IXH92" s="75"/>
      <c r="IXI92" s="75"/>
      <c r="IXJ92" s="75"/>
      <c r="IXK92" s="75"/>
      <c r="IXL92" s="75"/>
      <c r="IXM92" s="75"/>
      <c r="IXN92" s="75"/>
      <c r="IXO92" s="75"/>
      <c r="IXP92" s="75"/>
      <c r="IXQ92" s="75"/>
      <c r="IXR92" s="75"/>
      <c r="IXS92" s="75"/>
      <c r="IXT92" s="75"/>
      <c r="IXU92" s="75"/>
      <c r="IXV92" s="75"/>
      <c r="IXW92" s="75"/>
      <c r="IXX92" s="75"/>
      <c r="IXY92" s="75"/>
      <c r="IXZ92" s="75"/>
      <c r="IYA92" s="75"/>
      <c r="IYB92" s="75"/>
      <c r="IYC92" s="75"/>
      <c r="IYD92" s="75"/>
      <c r="IYE92" s="75"/>
      <c r="IYF92" s="75"/>
      <c r="IYG92" s="75"/>
      <c r="IYH92" s="75"/>
      <c r="IYI92" s="75"/>
      <c r="IYJ92" s="75"/>
      <c r="IYK92" s="75"/>
      <c r="IYL92" s="75"/>
      <c r="IYM92" s="75"/>
      <c r="IYN92" s="75"/>
      <c r="IYO92" s="75"/>
      <c r="IYP92" s="75"/>
      <c r="IYQ92" s="75"/>
      <c r="IYR92" s="75"/>
      <c r="IYS92" s="75"/>
      <c r="IYT92" s="75"/>
      <c r="IYU92" s="75"/>
      <c r="IYV92" s="75"/>
      <c r="IYW92" s="75"/>
      <c r="IYX92" s="75"/>
      <c r="IYY92" s="75"/>
      <c r="IYZ92" s="75"/>
      <c r="IZA92" s="75"/>
      <c r="IZB92" s="75"/>
      <c r="IZC92" s="75"/>
      <c r="IZD92" s="75"/>
      <c r="IZE92" s="75"/>
      <c r="IZF92" s="75"/>
      <c r="IZG92" s="75"/>
      <c r="IZH92" s="75"/>
      <c r="IZI92" s="75"/>
      <c r="IZJ92" s="75"/>
      <c r="IZK92" s="75"/>
      <c r="IZL92" s="75"/>
      <c r="IZM92" s="75"/>
      <c r="IZN92" s="75"/>
      <c r="IZO92" s="75"/>
      <c r="IZP92" s="75"/>
      <c r="IZQ92" s="75"/>
      <c r="IZR92" s="75"/>
      <c r="IZS92" s="75"/>
      <c r="IZT92" s="75"/>
      <c r="IZU92" s="75"/>
      <c r="IZV92" s="75"/>
      <c r="IZW92" s="75"/>
      <c r="IZX92" s="75"/>
      <c r="IZY92" s="75"/>
      <c r="IZZ92" s="75"/>
      <c r="JAA92" s="75"/>
      <c r="JAB92" s="75"/>
      <c r="JAC92" s="75"/>
      <c r="JAD92" s="75"/>
      <c r="JAE92" s="75"/>
      <c r="JAF92" s="75"/>
      <c r="JAG92" s="75"/>
      <c r="JAH92" s="75"/>
      <c r="JAI92" s="75"/>
      <c r="JAJ92" s="75"/>
      <c r="JAK92" s="75"/>
      <c r="JAL92" s="75"/>
      <c r="JAM92" s="75"/>
      <c r="JAN92" s="75"/>
      <c r="JAO92" s="75"/>
      <c r="JAP92" s="75"/>
      <c r="JAQ92" s="75"/>
      <c r="JAR92" s="75"/>
      <c r="JAS92" s="75"/>
      <c r="JAT92" s="75"/>
      <c r="JAU92" s="75"/>
      <c r="JAV92" s="75"/>
      <c r="JAW92" s="75"/>
      <c r="JAX92" s="75"/>
      <c r="JAY92" s="75"/>
      <c r="JAZ92" s="75"/>
      <c r="JBA92" s="75"/>
      <c r="JBB92" s="75"/>
      <c r="JBC92" s="75"/>
      <c r="JBD92" s="75"/>
      <c r="JBE92" s="75"/>
      <c r="JBF92" s="75"/>
      <c r="JBG92" s="75"/>
      <c r="JBH92" s="75"/>
      <c r="JBI92" s="75"/>
      <c r="JBJ92" s="75"/>
      <c r="JBK92" s="75"/>
      <c r="JBL92" s="75"/>
      <c r="JBM92" s="75"/>
      <c r="JBN92" s="75"/>
      <c r="JBO92" s="75"/>
      <c r="JBP92" s="75"/>
      <c r="JBQ92" s="75"/>
      <c r="JBR92" s="75"/>
      <c r="JBS92" s="75"/>
      <c r="JBT92" s="75"/>
      <c r="JBU92" s="75"/>
      <c r="JBV92" s="75"/>
      <c r="JBW92" s="75"/>
      <c r="JBX92" s="75"/>
      <c r="JBY92" s="75"/>
      <c r="JBZ92" s="75"/>
      <c r="JCA92" s="75"/>
      <c r="JCB92" s="75"/>
      <c r="JCC92" s="75"/>
      <c r="JCD92" s="75"/>
      <c r="JCE92" s="75"/>
      <c r="JCF92" s="75"/>
      <c r="JCG92" s="75"/>
      <c r="JCH92" s="75"/>
      <c r="JCI92" s="75"/>
      <c r="JCJ92" s="75"/>
      <c r="JCK92" s="75"/>
      <c r="JCL92" s="75"/>
      <c r="JCM92" s="75"/>
      <c r="JCN92" s="75"/>
      <c r="JCO92" s="75"/>
      <c r="JCP92" s="75"/>
      <c r="JCQ92" s="75"/>
      <c r="JCR92" s="75"/>
      <c r="JCS92" s="75"/>
      <c r="JCT92" s="75"/>
      <c r="JCU92" s="75"/>
      <c r="JCV92" s="75"/>
      <c r="JCW92" s="75"/>
      <c r="JCX92" s="75"/>
      <c r="JCY92" s="75"/>
      <c r="JCZ92" s="75"/>
      <c r="JDA92" s="75"/>
      <c r="JDB92" s="75"/>
      <c r="JDC92" s="75"/>
      <c r="JDD92" s="75"/>
      <c r="JDE92" s="75"/>
      <c r="JDF92" s="75"/>
      <c r="JDG92" s="75"/>
      <c r="JDH92" s="75"/>
      <c r="JDI92" s="75"/>
      <c r="JDJ92" s="75"/>
      <c r="JDK92" s="75"/>
      <c r="JDL92" s="75"/>
      <c r="JDM92" s="75"/>
      <c r="JDN92" s="75"/>
      <c r="JDO92" s="75"/>
      <c r="JDP92" s="75"/>
      <c r="JDQ92" s="75"/>
      <c r="JDR92" s="75"/>
      <c r="JDS92" s="75"/>
      <c r="JDT92" s="75"/>
      <c r="JDU92" s="75"/>
      <c r="JDV92" s="75"/>
      <c r="JDW92" s="75"/>
      <c r="JDX92" s="75"/>
      <c r="JDY92" s="75"/>
      <c r="JDZ92" s="75"/>
      <c r="JEA92" s="75"/>
      <c r="JEB92" s="75"/>
      <c r="JEC92" s="75"/>
      <c r="JED92" s="75"/>
      <c r="JEE92" s="75"/>
      <c r="JEF92" s="75"/>
      <c r="JEG92" s="75"/>
      <c r="JEH92" s="75"/>
      <c r="JEI92" s="75"/>
      <c r="JEJ92" s="75"/>
      <c r="JEK92" s="75"/>
      <c r="JEL92" s="75"/>
      <c r="JEM92" s="75"/>
      <c r="JEN92" s="75"/>
      <c r="JEO92" s="75"/>
      <c r="JEP92" s="75"/>
      <c r="JEQ92" s="75"/>
      <c r="JER92" s="75"/>
      <c r="JES92" s="75"/>
      <c r="JET92" s="75"/>
      <c r="JEU92" s="75"/>
      <c r="JEV92" s="75"/>
      <c r="JEW92" s="75"/>
      <c r="JEX92" s="75"/>
      <c r="JEY92" s="75"/>
      <c r="JEZ92" s="75"/>
      <c r="JFA92" s="75"/>
      <c r="JFB92" s="75"/>
      <c r="JFC92" s="75"/>
      <c r="JFD92" s="75"/>
      <c r="JFE92" s="75"/>
      <c r="JFF92" s="75"/>
      <c r="JFG92" s="75"/>
      <c r="JFH92" s="75"/>
      <c r="JFI92" s="75"/>
      <c r="JFJ92" s="75"/>
      <c r="JFK92" s="75"/>
      <c r="JFL92" s="75"/>
      <c r="JFM92" s="75"/>
      <c r="JFN92" s="75"/>
      <c r="JFO92" s="75"/>
      <c r="JFP92" s="75"/>
      <c r="JFQ92" s="75"/>
      <c r="JFR92" s="75"/>
      <c r="JFS92" s="75"/>
      <c r="JFT92" s="75"/>
      <c r="JFU92" s="75"/>
      <c r="JFV92" s="75"/>
      <c r="JFW92" s="75"/>
      <c r="JFX92" s="75"/>
      <c r="JFY92" s="75"/>
      <c r="JFZ92" s="75"/>
      <c r="JGA92" s="75"/>
      <c r="JGB92" s="75"/>
      <c r="JGC92" s="75"/>
      <c r="JGD92" s="75"/>
      <c r="JGE92" s="75"/>
      <c r="JGF92" s="75"/>
      <c r="JGG92" s="75"/>
      <c r="JGH92" s="75"/>
      <c r="JGI92" s="75"/>
      <c r="JGJ92" s="75"/>
      <c r="JGK92" s="75"/>
      <c r="JGL92" s="75"/>
      <c r="JGM92" s="75"/>
      <c r="JGN92" s="75"/>
      <c r="JGO92" s="75"/>
      <c r="JGP92" s="75"/>
      <c r="JGQ92" s="75"/>
      <c r="JGR92" s="75"/>
      <c r="JGS92" s="75"/>
      <c r="JGT92" s="75"/>
      <c r="JGU92" s="75"/>
      <c r="JGV92" s="75"/>
      <c r="JGW92" s="75"/>
      <c r="JGX92" s="75"/>
      <c r="JGY92" s="75"/>
      <c r="JGZ92" s="75"/>
      <c r="JHA92" s="75"/>
      <c r="JHB92" s="75"/>
      <c r="JHC92" s="75"/>
      <c r="JHD92" s="75"/>
      <c r="JHE92" s="75"/>
      <c r="JHF92" s="75"/>
      <c r="JHG92" s="75"/>
      <c r="JHH92" s="75"/>
      <c r="JHI92" s="75"/>
      <c r="JHJ92" s="75"/>
      <c r="JHK92" s="75"/>
      <c r="JHL92" s="75"/>
      <c r="JHM92" s="75"/>
      <c r="JHN92" s="75"/>
      <c r="JHO92" s="75"/>
      <c r="JHP92" s="75"/>
      <c r="JHQ92" s="75"/>
      <c r="JHR92" s="75"/>
      <c r="JHS92" s="75"/>
      <c r="JHT92" s="75"/>
      <c r="JHU92" s="75"/>
      <c r="JHV92" s="75"/>
      <c r="JHW92" s="75"/>
      <c r="JHX92" s="75"/>
      <c r="JHY92" s="75"/>
      <c r="JHZ92" s="75"/>
      <c r="JIA92" s="75"/>
      <c r="JIB92" s="75"/>
      <c r="JIC92" s="75"/>
      <c r="JID92" s="75"/>
      <c r="JIE92" s="75"/>
      <c r="JIF92" s="75"/>
      <c r="JIG92" s="75"/>
      <c r="JIH92" s="75"/>
      <c r="JII92" s="75"/>
      <c r="JIJ92" s="75"/>
      <c r="JIK92" s="75"/>
      <c r="JIL92" s="75"/>
      <c r="JIM92" s="75"/>
      <c r="JIN92" s="75"/>
      <c r="JIO92" s="75"/>
      <c r="JIP92" s="75"/>
      <c r="JIQ92" s="75"/>
      <c r="JIR92" s="75"/>
      <c r="JIS92" s="75"/>
      <c r="JIT92" s="75"/>
      <c r="JIU92" s="75"/>
      <c r="JIV92" s="75"/>
      <c r="JIW92" s="75"/>
      <c r="JIX92" s="75"/>
      <c r="JIY92" s="75"/>
      <c r="JIZ92" s="75"/>
      <c r="JJA92" s="75"/>
      <c r="JJB92" s="75"/>
      <c r="JJC92" s="75"/>
      <c r="JJD92" s="75"/>
      <c r="JJE92" s="75"/>
      <c r="JJF92" s="75"/>
      <c r="JJG92" s="75"/>
      <c r="JJH92" s="75"/>
      <c r="JJI92" s="75"/>
      <c r="JJJ92" s="75"/>
      <c r="JJK92" s="75"/>
      <c r="JJL92" s="75"/>
      <c r="JJM92" s="75"/>
      <c r="JJN92" s="75"/>
      <c r="JJO92" s="75"/>
      <c r="JJP92" s="75"/>
      <c r="JJQ92" s="75"/>
      <c r="JJR92" s="75"/>
      <c r="JJS92" s="75"/>
      <c r="JJT92" s="75"/>
      <c r="JJU92" s="75"/>
      <c r="JJV92" s="75"/>
      <c r="JJW92" s="75"/>
      <c r="JJX92" s="75"/>
      <c r="JJY92" s="75"/>
      <c r="JJZ92" s="75"/>
      <c r="JKA92" s="75"/>
      <c r="JKB92" s="75"/>
      <c r="JKC92" s="75"/>
      <c r="JKD92" s="75"/>
      <c r="JKE92" s="75"/>
      <c r="JKF92" s="75"/>
      <c r="JKG92" s="75"/>
      <c r="JKH92" s="75"/>
      <c r="JKI92" s="75"/>
      <c r="JKJ92" s="75"/>
      <c r="JKK92" s="75"/>
      <c r="JKL92" s="75"/>
      <c r="JKM92" s="75"/>
      <c r="JKN92" s="75"/>
      <c r="JKO92" s="75"/>
      <c r="JKP92" s="75"/>
      <c r="JKQ92" s="75"/>
      <c r="JKR92" s="75"/>
      <c r="JKS92" s="75"/>
      <c r="JKT92" s="75"/>
      <c r="JKU92" s="75"/>
      <c r="JKV92" s="75"/>
      <c r="JKW92" s="75"/>
      <c r="JKX92" s="75"/>
      <c r="JKY92" s="75"/>
      <c r="JKZ92" s="75"/>
      <c r="JLA92" s="75"/>
      <c r="JLB92" s="75"/>
      <c r="JLC92" s="75"/>
      <c r="JLD92" s="75"/>
      <c r="JLE92" s="75"/>
      <c r="JLF92" s="75"/>
      <c r="JLG92" s="75"/>
      <c r="JLH92" s="75"/>
      <c r="JLI92" s="75"/>
      <c r="JLJ92" s="75"/>
      <c r="JLK92" s="75"/>
      <c r="JLL92" s="75"/>
      <c r="JLM92" s="75"/>
      <c r="JLN92" s="75"/>
      <c r="JLO92" s="75"/>
      <c r="JLP92" s="75"/>
      <c r="JLQ92" s="75"/>
      <c r="JLR92" s="75"/>
      <c r="JLS92" s="75"/>
      <c r="JLT92" s="75"/>
      <c r="JLU92" s="75"/>
      <c r="JLV92" s="75"/>
      <c r="JLW92" s="75"/>
      <c r="JLX92" s="75"/>
      <c r="JLY92" s="75"/>
      <c r="JLZ92" s="75"/>
      <c r="JMA92" s="75"/>
      <c r="JMB92" s="75"/>
      <c r="JMC92" s="75"/>
      <c r="JMD92" s="75"/>
      <c r="JME92" s="75"/>
      <c r="JMF92" s="75"/>
      <c r="JMG92" s="75"/>
      <c r="JMH92" s="75"/>
      <c r="JMI92" s="75"/>
      <c r="JMJ92" s="75"/>
      <c r="JMK92" s="75"/>
      <c r="JML92" s="75"/>
      <c r="JMM92" s="75"/>
      <c r="JMN92" s="75"/>
      <c r="JMO92" s="75"/>
      <c r="JMP92" s="75"/>
      <c r="JMQ92" s="75"/>
      <c r="JMR92" s="75"/>
      <c r="JMS92" s="75"/>
      <c r="JMT92" s="75"/>
      <c r="JMU92" s="75"/>
      <c r="JMV92" s="75"/>
      <c r="JMW92" s="75"/>
      <c r="JMX92" s="75"/>
      <c r="JMY92" s="75"/>
      <c r="JMZ92" s="75"/>
      <c r="JNA92" s="75"/>
      <c r="JNB92" s="75"/>
      <c r="JNC92" s="75"/>
      <c r="JND92" s="75"/>
      <c r="JNE92" s="75"/>
      <c r="JNF92" s="75"/>
      <c r="JNG92" s="75"/>
      <c r="JNH92" s="75"/>
      <c r="JNI92" s="75"/>
      <c r="JNJ92" s="75"/>
      <c r="JNK92" s="75"/>
      <c r="JNL92" s="75"/>
      <c r="JNM92" s="75"/>
      <c r="JNN92" s="75"/>
      <c r="JNO92" s="75"/>
      <c r="JNP92" s="75"/>
      <c r="JNQ92" s="75"/>
      <c r="JNR92" s="75"/>
      <c r="JNS92" s="75"/>
      <c r="JNT92" s="75"/>
      <c r="JNU92" s="75"/>
      <c r="JNV92" s="75"/>
      <c r="JNW92" s="75"/>
      <c r="JNX92" s="75"/>
      <c r="JNY92" s="75"/>
      <c r="JNZ92" s="75"/>
      <c r="JOA92" s="75"/>
      <c r="JOB92" s="75"/>
      <c r="JOC92" s="75"/>
      <c r="JOD92" s="75"/>
      <c r="JOE92" s="75"/>
      <c r="JOF92" s="75"/>
      <c r="JOG92" s="75"/>
      <c r="JOH92" s="75"/>
      <c r="JOI92" s="75"/>
      <c r="JOJ92" s="75"/>
      <c r="JOK92" s="75"/>
      <c r="JOL92" s="75"/>
      <c r="JOM92" s="75"/>
      <c r="JON92" s="75"/>
      <c r="JOO92" s="75"/>
      <c r="JOP92" s="75"/>
      <c r="JOQ92" s="75"/>
      <c r="JOR92" s="75"/>
      <c r="JOS92" s="75"/>
      <c r="JOT92" s="75"/>
      <c r="JOU92" s="75"/>
      <c r="JOV92" s="75"/>
      <c r="JOW92" s="75"/>
      <c r="JOX92" s="75"/>
      <c r="JOY92" s="75"/>
      <c r="JOZ92" s="75"/>
      <c r="JPA92" s="75"/>
      <c r="JPB92" s="75"/>
      <c r="JPC92" s="75"/>
      <c r="JPD92" s="75"/>
      <c r="JPE92" s="75"/>
      <c r="JPF92" s="75"/>
      <c r="JPG92" s="75"/>
      <c r="JPH92" s="75"/>
      <c r="JPI92" s="75"/>
      <c r="JPJ92" s="75"/>
      <c r="JPK92" s="75"/>
      <c r="JPL92" s="75"/>
      <c r="JPM92" s="75"/>
      <c r="JPN92" s="75"/>
      <c r="JPO92" s="75"/>
      <c r="JPP92" s="75"/>
      <c r="JPQ92" s="75"/>
      <c r="JPR92" s="75"/>
      <c r="JPS92" s="75"/>
      <c r="JPT92" s="75"/>
      <c r="JPU92" s="75"/>
      <c r="JPV92" s="75"/>
      <c r="JPW92" s="75"/>
      <c r="JPX92" s="75"/>
      <c r="JPY92" s="75"/>
      <c r="JPZ92" s="75"/>
      <c r="JQA92" s="75"/>
      <c r="JQB92" s="75"/>
      <c r="JQC92" s="75"/>
      <c r="JQD92" s="75"/>
      <c r="JQE92" s="75"/>
      <c r="JQF92" s="75"/>
      <c r="JQG92" s="75"/>
      <c r="JQH92" s="75"/>
      <c r="JQI92" s="75"/>
      <c r="JQJ92" s="75"/>
      <c r="JQK92" s="75"/>
      <c r="JQL92" s="75"/>
      <c r="JQM92" s="75"/>
      <c r="JQN92" s="75"/>
      <c r="JQO92" s="75"/>
      <c r="JQP92" s="75"/>
      <c r="JQQ92" s="75"/>
      <c r="JQR92" s="75"/>
      <c r="JQS92" s="75"/>
      <c r="JQT92" s="75"/>
      <c r="JQU92" s="75"/>
      <c r="JQV92" s="75"/>
      <c r="JQW92" s="75"/>
      <c r="JQX92" s="75"/>
      <c r="JQY92" s="75"/>
      <c r="JQZ92" s="75"/>
      <c r="JRA92" s="75"/>
      <c r="JRB92" s="75"/>
      <c r="JRC92" s="75"/>
      <c r="JRD92" s="75"/>
      <c r="JRE92" s="75"/>
      <c r="JRF92" s="75"/>
      <c r="JRG92" s="75"/>
      <c r="JRH92" s="75"/>
      <c r="JRI92" s="75"/>
      <c r="JRJ92" s="75"/>
      <c r="JRK92" s="75"/>
      <c r="JRL92" s="75"/>
      <c r="JRM92" s="75"/>
      <c r="JRN92" s="75"/>
      <c r="JRO92" s="75"/>
      <c r="JRP92" s="75"/>
      <c r="JRQ92" s="75"/>
      <c r="JRR92" s="75"/>
      <c r="JRS92" s="75"/>
      <c r="JRT92" s="75"/>
      <c r="JRU92" s="75"/>
      <c r="JRV92" s="75"/>
      <c r="JRW92" s="75"/>
      <c r="JRX92" s="75"/>
      <c r="JRY92" s="75"/>
      <c r="JRZ92" s="75"/>
      <c r="JSA92" s="75"/>
      <c r="JSB92" s="75"/>
      <c r="JSC92" s="75"/>
      <c r="JSD92" s="75"/>
      <c r="JSE92" s="75"/>
      <c r="JSF92" s="75"/>
      <c r="JSG92" s="75"/>
      <c r="JSH92" s="75"/>
      <c r="JSI92" s="75"/>
      <c r="JSJ92" s="75"/>
      <c r="JSK92" s="75"/>
      <c r="JSL92" s="75"/>
      <c r="JSM92" s="75"/>
      <c r="JSN92" s="75"/>
      <c r="JSO92" s="75"/>
      <c r="JSP92" s="75"/>
      <c r="JSQ92" s="75"/>
      <c r="JSR92" s="75"/>
      <c r="JSS92" s="75"/>
      <c r="JST92" s="75"/>
      <c r="JSU92" s="75"/>
      <c r="JSV92" s="75"/>
      <c r="JSW92" s="75"/>
      <c r="JSX92" s="75"/>
      <c r="JSY92" s="75"/>
      <c r="JSZ92" s="75"/>
      <c r="JTA92" s="75"/>
      <c r="JTB92" s="75"/>
      <c r="JTC92" s="75"/>
      <c r="JTD92" s="75"/>
      <c r="JTE92" s="75"/>
      <c r="JTF92" s="75"/>
      <c r="JTG92" s="75"/>
      <c r="JTH92" s="75"/>
      <c r="JTI92" s="75"/>
      <c r="JTJ92" s="75"/>
      <c r="JTK92" s="75"/>
      <c r="JTL92" s="75"/>
      <c r="JTM92" s="75"/>
      <c r="JTN92" s="75"/>
      <c r="JTO92" s="75"/>
      <c r="JTP92" s="75"/>
      <c r="JTQ92" s="75"/>
      <c r="JTR92" s="75"/>
      <c r="JTS92" s="75"/>
      <c r="JTT92" s="75"/>
      <c r="JTU92" s="75"/>
      <c r="JTV92" s="75"/>
      <c r="JTW92" s="75"/>
      <c r="JTX92" s="75"/>
      <c r="JTY92" s="75"/>
      <c r="JTZ92" s="75"/>
      <c r="JUA92" s="75"/>
      <c r="JUB92" s="75"/>
      <c r="JUC92" s="75"/>
      <c r="JUD92" s="75"/>
      <c r="JUE92" s="75"/>
      <c r="JUF92" s="75"/>
      <c r="JUG92" s="75"/>
      <c r="JUH92" s="75"/>
      <c r="JUI92" s="75"/>
      <c r="JUJ92" s="75"/>
      <c r="JUK92" s="75"/>
      <c r="JUL92" s="75"/>
      <c r="JUM92" s="75"/>
      <c r="JUN92" s="75"/>
      <c r="JUO92" s="75"/>
      <c r="JUP92" s="75"/>
      <c r="JUQ92" s="75"/>
      <c r="JUR92" s="75"/>
      <c r="JUS92" s="75"/>
      <c r="JUT92" s="75"/>
      <c r="JUU92" s="75"/>
      <c r="JUV92" s="75"/>
      <c r="JUW92" s="75"/>
      <c r="JUX92" s="75"/>
      <c r="JUY92" s="75"/>
      <c r="JUZ92" s="75"/>
      <c r="JVA92" s="75"/>
      <c r="JVB92" s="75"/>
      <c r="JVC92" s="75"/>
      <c r="JVD92" s="75"/>
      <c r="JVE92" s="75"/>
      <c r="JVF92" s="75"/>
      <c r="JVG92" s="75"/>
      <c r="JVH92" s="75"/>
      <c r="JVI92" s="75"/>
      <c r="JVJ92" s="75"/>
      <c r="JVK92" s="75"/>
      <c r="JVL92" s="75"/>
      <c r="JVM92" s="75"/>
      <c r="JVN92" s="75"/>
      <c r="JVO92" s="75"/>
      <c r="JVP92" s="75"/>
      <c r="JVQ92" s="75"/>
      <c r="JVR92" s="75"/>
      <c r="JVS92" s="75"/>
      <c r="JVT92" s="75"/>
      <c r="JVU92" s="75"/>
      <c r="JVV92" s="75"/>
      <c r="JVW92" s="75"/>
      <c r="JVX92" s="75"/>
      <c r="JVY92" s="75"/>
      <c r="JVZ92" s="75"/>
      <c r="JWA92" s="75"/>
      <c r="JWB92" s="75"/>
      <c r="JWC92" s="75"/>
      <c r="JWD92" s="75"/>
      <c r="JWE92" s="75"/>
      <c r="JWF92" s="75"/>
      <c r="JWG92" s="75"/>
      <c r="JWH92" s="75"/>
      <c r="JWI92" s="75"/>
      <c r="JWJ92" s="75"/>
      <c r="JWK92" s="75"/>
      <c r="JWL92" s="75"/>
      <c r="JWM92" s="75"/>
      <c r="JWN92" s="75"/>
      <c r="JWO92" s="75"/>
      <c r="JWP92" s="75"/>
      <c r="JWQ92" s="75"/>
      <c r="JWR92" s="75"/>
      <c r="JWS92" s="75"/>
      <c r="JWT92" s="75"/>
      <c r="JWU92" s="75"/>
      <c r="JWV92" s="75"/>
      <c r="JWW92" s="75"/>
      <c r="JWX92" s="75"/>
      <c r="JWY92" s="75"/>
      <c r="JWZ92" s="75"/>
      <c r="JXA92" s="75"/>
      <c r="JXB92" s="75"/>
      <c r="JXC92" s="75"/>
      <c r="JXD92" s="75"/>
      <c r="JXE92" s="75"/>
      <c r="JXF92" s="75"/>
      <c r="JXG92" s="75"/>
      <c r="JXH92" s="75"/>
      <c r="JXI92" s="75"/>
      <c r="JXJ92" s="75"/>
      <c r="JXK92" s="75"/>
      <c r="JXL92" s="75"/>
      <c r="JXM92" s="75"/>
      <c r="JXN92" s="75"/>
      <c r="JXO92" s="75"/>
      <c r="JXP92" s="75"/>
      <c r="JXQ92" s="75"/>
      <c r="JXR92" s="75"/>
      <c r="JXS92" s="75"/>
      <c r="JXT92" s="75"/>
      <c r="JXU92" s="75"/>
      <c r="JXV92" s="75"/>
      <c r="JXW92" s="75"/>
      <c r="JXX92" s="75"/>
      <c r="JXY92" s="75"/>
      <c r="JXZ92" s="75"/>
      <c r="JYA92" s="75"/>
      <c r="JYB92" s="75"/>
      <c r="JYC92" s="75"/>
      <c r="JYD92" s="75"/>
      <c r="JYE92" s="75"/>
      <c r="JYF92" s="75"/>
      <c r="JYG92" s="75"/>
      <c r="JYH92" s="75"/>
      <c r="JYI92" s="75"/>
      <c r="JYJ92" s="75"/>
      <c r="JYK92" s="75"/>
      <c r="JYL92" s="75"/>
      <c r="JYM92" s="75"/>
      <c r="JYN92" s="75"/>
      <c r="JYO92" s="75"/>
      <c r="JYP92" s="75"/>
      <c r="JYQ92" s="75"/>
      <c r="JYR92" s="75"/>
      <c r="JYS92" s="75"/>
      <c r="JYT92" s="75"/>
      <c r="JYU92" s="75"/>
      <c r="JYV92" s="75"/>
      <c r="JYW92" s="75"/>
      <c r="JYX92" s="75"/>
      <c r="JYY92" s="75"/>
      <c r="JYZ92" s="75"/>
      <c r="JZA92" s="75"/>
      <c r="JZB92" s="75"/>
      <c r="JZC92" s="75"/>
      <c r="JZD92" s="75"/>
      <c r="JZE92" s="75"/>
      <c r="JZF92" s="75"/>
      <c r="JZG92" s="75"/>
      <c r="JZH92" s="75"/>
      <c r="JZI92" s="75"/>
      <c r="JZJ92" s="75"/>
      <c r="JZK92" s="75"/>
      <c r="JZL92" s="75"/>
      <c r="JZM92" s="75"/>
      <c r="JZN92" s="75"/>
      <c r="JZO92" s="75"/>
      <c r="JZP92" s="75"/>
      <c r="JZQ92" s="75"/>
      <c r="JZR92" s="75"/>
      <c r="JZS92" s="75"/>
      <c r="JZT92" s="75"/>
      <c r="JZU92" s="75"/>
      <c r="JZV92" s="75"/>
      <c r="JZW92" s="75"/>
      <c r="JZX92" s="75"/>
      <c r="JZY92" s="75"/>
      <c r="JZZ92" s="75"/>
      <c r="KAA92" s="75"/>
      <c r="KAB92" s="75"/>
      <c r="KAC92" s="75"/>
      <c r="KAD92" s="75"/>
      <c r="KAE92" s="75"/>
      <c r="KAF92" s="75"/>
      <c r="KAG92" s="75"/>
      <c r="KAH92" s="75"/>
      <c r="KAI92" s="75"/>
      <c r="KAJ92" s="75"/>
      <c r="KAK92" s="75"/>
      <c r="KAL92" s="75"/>
      <c r="KAM92" s="75"/>
      <c r="KAN92" s="75"/>
      <c r="KAO92" s="75"/>
      <c r="KAP92" s="75"/>
      <c r="KAQ92" s="75"/>
      <c r="KAR92" s="75"/>
      <c r="KAS92" s="75"/>
      <c r="KAT92" s="75"/>
      <c r="KAU92" s="75"/>
      <c r="KAV92" s="75"/>
      <c r="KAW92" s="75"/>
      <c r="KAX92" s="75"/>
      <c r="KAY92" s="75"/>
      <c r="KAZ92" s="75"/>
      <c r="KBA92" s="75"/>
      <c r="KBB92" s="75"/>
      <c r="KBC92" s="75"/>
      <c r="KBD92" s="75"/>
      <c r="KBE92" s="75"/>
      <c r="KBF92" s="75"/>
      <c r="KBG92" s="75"/>
      <c r="KBH92" s="75"/>
      <c r="KBI92" s="75"/>
      <c r="KBJ92" s="75"/>
      <c r="KBK92" s="75"/>
      <c r="KBL92" s="75"/>
      <c r="KBM92" s="75"/>
      <c r="KBN92" s="75"/>
      <c r="KBO92" s="75"/>
      <c r="KBP92" s="75"/>
      <c r="KBQ92" s="75"/>
      <c r="KBR92" s="75"/>
      <c r="KBS92" s="75"/>
      <c r="KBT92" s="75"/>
      <c r="KBU92" s="75"/>
      <c r="KBV92" s="75"/>
      <c r="KBW92" s="75"/>
      <c r="KBX92" s="75"/>
      <c r="KBY92" s="75"/>
      <c r="KBZ92" s="75"/>
      <c r="KCA92" s="75"/>
      <c r="KCB92" s="75"/>
      <c r="KCC92" s="75"/>
      <c r="KCD92" s="75"/>
      <c r="KCE92" s="75"/>
      <c r="KCF92" s="75"/>
      <c r="KCG92" s="75"/>
      <c r="KCH92" s="75"/>
      <c r="KCI92" s="75"/>
      <c r="KCJ92" s="75"/>
      <c r="KCK92" s="75"/>
      <c r="KCL92" s="75"/>
      <c r="KCM92" s="75"/>
      <c r="KCN92" s="75"/>
      <c r="KCO92" s="75"/>
      <c r="KCP92" s="75"/>
      <c r="KCQ92" s="75"/>
      <c r="KCR92" s="75"/>
      <c r="KCS92" s="75"/>
      <c r="KCT92" s="75"/>
      <c r="KCU92" s="75"/>
      <c r="KCV92" s="75"/>
      <c r="KCW92" s="75"/>
      <c r="KCX92" s="75"/>
      <c r="KCY92" s="75"/>
      <c r="KCZ92" s="75"/>
      <c r="KDA92" s="75"/>
      <c r="KDB92" s="75"/>
      <c r="KDC92" s="75"/>
      <c r="KDD92" s="75"/>
      <c r="KDE92" s="75"/>
      <c r="KDF92" s="75"/>
      <c r="KDG92" s="75"/>
      <c r="KDH92" s="75"/>
      <c r="KDI92" s="75"/>
      <c r="KDJ92" s="75"/>
      <c r="KDK92" s="75"/>
      <c r="KDL92" s="75"/>
      <c r="KDM92" s="75"/>
      <c r="KDN92" s="75"/>
      <c r="KDO92" s="75"/>
      <c r="KDP92" s="75"/>
      <c r="KDQ92" s="75"/>
      <c r="KDR92" s="75"/>
      <c r="KDS92" s="75"/>
      <c r="KDT92" s="75"/>
      <c r="KDU92" s="75"/>
      <c r="KDV92" s="75"/>
      <c r="KDW92" s="75"/>
      <c r="KDX92" s="75"/>
      <c r="KDY92" s="75"/>
      <c r="KDZ92" s="75"/>
      <c r="KEA92" s="75"/>
      <c r="KEB92" s="75"/>
      <c r="KEC92" s="75"/>
      <c r="KED92" s="75"/>
      <c r="KEE92" s="75"/>
      <c r="KEF92" s="75"/>
      <c r="KEG92" s="75"/>
      <c r="KEH92" s="75"/>
      <c r="KEI92" s="75"/>
      <c r="KEJ92" s="75"/>
      <c r="KEK92" s="75"/>
      <c r="KEL92" s="75"/>
      <c r="KEM92" s="75"/>
      <c r="KEN92" s="75"/>
      <c r="KEO92" s="75"/>
      <c r="KEP92" s="75"/>
      <c r="KEQ92" s="75"/>
      <c r="KER92" s="75"/>
      <c r="KES92" s="75"/>
      <c r="KET92" s="75"/>
      <c r="KEU92" s="75"/>
      <c r="KEV92" s="75"/>
      <c r="KEW92" s="75"/>
      <c r="KEX92" s="75"/>
      <c r="KEY92" s="75"/>
      <c r="KEZ92" s="75"/>
      <c r="KFA92" s="75"/>
      <c r="KFB92" s="75"/>
      <c r="KFC92" s="75"/>
      <c r="KFD92" s="75"/>
      <c r="KFE92" s="75"/>
      <c r="KFF92" s="75"/>
      <c r="KFG92" s="75"/>
      <c r="KFH92" s="75"/>
      <c r="KFI92" s="75"/>
      <c r="KFJ92" s="75"/>
      <c r="KFK92" s="75"/>
      <c r="KFL92" s="75"/>
      <c r="KFM92" s="75"/>
      <c r="KFN92" s="75"/>
      <c r="KFO92" s="75"/>
      <c r="KFP92" s="75"/>
      <c r="KFQ92" s="75"/>
      <c r="KFR92" s="75"/>
      <c r="KFS92" s="75"/>
      <c r="KFT92" s="75"/>
      <c r="KFU92" s="75"/>
      <c r="KFV92" s="75"/>
      <c r="KFW92" s="75"/>
      <c r="KFX92" s="75"/>
      <c r="KFY92" s="75"/>
      <c r="KFZ92" s="75"/>
      <c r="KGA92" s="75"/>
      <c r="KGB92" s="75"/>
      <c r="KGC92" s="75"/>
      <c r="KGD92" s="75"/>
      <c r="KGE92" s="75"/>
      <c r="KGF92" s="75"/>
      <c r="KGG92" s="75"/>
      <c r="KGH92" s="75"/>
      <c r="KGI92" s="75"/>
      <c r="KGJ92" s="75"/>
      <c r="KGK92" s="75"/>
      <c r="KGL92" s="75"/>
      <c r="KGM92" s="75"/>
      <c r="KGN92" s="75"/>
      <c r="KGO92" s="75"/>
      <c r="KGP92" s="75"/>
      <c r="KGQ92" s="75"/>
      <c r="KGR92" s="75"/>
      <c r="KGS92" s="75"/>
      <c r="KGT92" s="75"/>
      <c r="KGU92" s="75"/>
      <c r="KGV92" s="75"/>
      <c r="KGW92" s="75"/>
      <c r="KGX92" s="75"/>
      <c r="KGY92" s="75"/>
      <c r="KGZ92" s="75"/>
      <c r="KHA92" s="75"/>
      <c r="KHB92" s="75"/>
      <c r="KHC92" s="75"/>
      <c r="KHD92" s="75"/>
      <c r="KHE92" s="75"/>
      <c r="KHF92" s="75"/>
      <c r="KHG92" s="75"/>
      <c r="KHH92" s="75"/>
      <c r="KHI92" s="75"/>
      <c r="KHJ92" s="75"/>
      <c r="KHK92" s="75"/>
      <c r="KHL92" s="75"/>
      <c r="KHM92" s="75"/>
      <c r="KHN92" s="75"/>
      <c r="KHO92" s="75"/>
      <c r="KHP92" s="75"/>
      <c r="KHQ92" s="75"/>
      <c r="KHR92" s="75"/>
      <c r="KHS92" s="75"/>
      <c r="KHT92" s="75"/>
      <c r="KHU92" s="75"/>
      <c r="KHV92" s="75"/>
      <c r="KHW92" s="75"/>
      <c r="KHX92" s="75"/>
      <c r="KHY92" s="75"/>
      <c r="KHZ92" s="75"/>
      <c r="KIA92" s="75"/>
      <c r="KIB92" s="75"/>
      <c r="KIC92" s="75"/>
      <c r="KID92" s="75"/>
      <c r="KIE92" s="75"/>
      <c r="KIF92" s="75"/>
      <c r="KIG92" s="75"/>
      <c r="KIH92" s="75"/>
      <c r="KII92" s="75"/>
      <c r="KIJ92" s="75"/>
      <c r="KIK92" s="75"/>
      <c r="KIL92" s="75"/>
      <c r="KIM92" s="75"/>
      <c r="KIN92" s="75"/>
      <c r="KIO92" s="75"/>
      <c r="KIP92" s="75"/>
      <c r="KIQ92" s="75"/>
      <c r="KIR92" s="75"/>
      <c r="KIS92" s="75"/>
      <c r="KIT92" s="75"/>
      <c r="KIU92" s="75"/>
      <c r="KIV92" s="75"/>
      <c r="KIW92" s="75"/>
      <c r="KIX92" s="75"/>
      <c r="KIY92" s="75"/>
      <c r="KIZ92" s="75"/>
      <c r="KJA92" s="75"/>
      <c r="KJB92" s="75"/>
      <c r="KJC92" s="75"/>
      <c r="KJD92" s="75"/>
      <c r="KJE92" s="75"/>
      <c r="KJF92" s="75"/>
      <c r="KJG92" s="75"/>
      <c r="KJH92" s="75"/>
      <c r="KJI92" s="75"/>
      <c r="KJJ92" s="75"/>
      <c r="KJK92" s="75"/>
      <c r="KJL92" s="75"/>
      <c r="KJM92" s="75"/>
      <c r="KJN92" s="75"/>
      <c r="KJO92" s="75"/>
      <c r="KJP92" s="75"/>
      <c r="KJQ92" s="75"/>
      <c r="KJR92" s="75"/>
      <c r="KJS92" s="75"/>
      <c r="KJT92" s="75"/>
      <c r="KJU92" s="75"/>
      <c r="KJV92" s="75"/>
      <c r="KJW92" s="75"/>
      <c r="KJX92" s="75"/>
      <c r="KJY92" s="75"/>
      <c r="KJZ92" s="75"/>
      <c r="KKA92" s="75"/>
      <c r="KKB92" s="75"/>
      <c r="KKC92" s="75"/>
      <c r="KKD92" s="75"/>
      <c r="KKE92" s="75"/>
      <c r="KKF92" s="75"/>
      <c r="KKG92" s="75"/>
      <c r="KKH92" s="75"/>
      <c r="KKI92" s="75"/>
      <c r="KKJ92" s="75"/>
      <c r="KKK92" s="75"/>
      <c r="KKL92" s="75"/>
      <c r="KKM92" s="75"/>
      <c r="KKN92" s="75"/>
      <c r="KKO92" s="75"/>
      <c r="KKP92" s="75"/>
      <c r="KKQ92" s="75"/>
      <c r="KKR92" s="75"/>
      <c r="KKS92" s="75"/>
      <c r="KKT92" s="75"/>
      <c r="KKU92" s="75"/>
      <c r="KKV92" s="75"/>
      <c r="KKW92" s="75"/>
      <c r="KKX92" s="75"/>
      <c r="KKY92" s="75"/>
      <c r="KKZ92" s="75"/>
      <c r="KLA92" s="75"/>
      <c r="KLB92" s="75"/>
      <c r="KLC92" s="75"/>
      <c r="KLD92" s="75"/>
      <c r="KLE92" s="75"/>
      <c r="KLF92" s="75"/>
      <c r="KLG92" s="75"/>
      <c r="KLH92" s="75"/>
      <c r="KLI92" s="75"/>
      <c r="KLJ92" s="75"/>
      <c r="KLK92" s="75"/>
      <c r="KLL92" s="75"/>
      <c r="KLM92" s="75"/>
      <c r="KLN92" s="75"/>
      <c r="KLO92" s="75"/>
      <c r="KLP92" s="75"/>
      <c r="KLQ92" s="75"/>
      <c r="KLR92" s="75"/>
      <c r="KLS92" s="75"/>
      <c r="KLT92" s="75"/>
      <c r="KLU92" s="75"/>
      <c r="KLV92" s="75"/>
      <c r="KLW92" s="75"/>
      <c r="KLX92" s="75"/>
      <c r="KLY92" s="75"/>
      <c r="KLZ92" s="75"/>
      <c r="KMA92" s="75"/>
      <c r="KMB92" s="75"/>
      <c r="KMC92" s="75"/>
      <c r="KMD92" s="75"/>
      <c r="KME92" s="75"/>
      <c r="KMF92" s="75"/>
      <c r="KMG92" s="75"/>
      <c r="KMH92" s="75"/>
      <c r="KMI92" s="75"/>
      <c r="KMJ92" s="75"/>
      <c r="KMK92" s="75"/>
      <c r="KML92" s="75"/>
      <c r="KMM92" s="75"/>
      <c r="KMN92" s="75"/>
      <c r="KMO92" s="75"/>
      <c r="KMP92" s="75"/>
      <c r="KMQ92" s="75"/>
      <c r="KMR92" s="75"/>
      <c r="KMS92" s="75"/>
      <c r="KMT92" s="75"/>
      <c r="KMU92" s="75"/>
      <c r="KMV92" s="75"/>
      <c r="KMW92" s="75"/>
      <c r="KMX92" s="75"/>
      <c r="KMY92" s="75"/>
      <c r="KMZ92" s="75"/>
      <c r="KNA92" s="75"/>
      <c r="KNB92" s="75"/>
      <c r="KNC92" s="75"/>
      <c r="KND92" s="75"/>
      <c r="KNE92" s="75"/>
      <c r="KNF92" s="75"/>
      <c r="KNG92" s="75"/>
      <c r="KNH92" s="75"/>
      <c r="KNI92" s="75"/>
      <c r="KNJ92" s="75"/>
      <c r="KNK92" s="75"/>
      <c r="KNL92" s="75"/>
      <c r="KNM92" s="75"/>
      <c r="KNN92" s="75"/>
      <c r="KNO92" s="75"/>
      <c r="KNP92" s="75"/>
      <c r="KNQ92" s="75"/>
      <c r="KNR92" s="75"/>
      <c r="KNS92" s="75"/>
      <c r="KNT92" s="75"/>
      <c r="KNU92" s="75"/>
      <c r="KNV92" s="75"/>
      <c r="KNW92" s="75"/>
      <c r="KNX92" s="75"/>
      <c r="KNY92" s="75"/>
      <c r="KNZ92" s="75"/>
      <c r="KOA92" s="75"/>
      <c r="KOB92" s="75"/>
      <c r="KOC92" s="75"/>
      <c r="KOD92" s="75"/>
      <c r="KOE92" s="75"/>
      <c r="KOF92" s="75"/>
      <c r="KOG92" s="75"/>
      <c r="KOH92" s="75"/>
      <c r="KOI92" s="75"/>
      <c r="KOJ92" s="75"/>
      <c r="KOK92" s="75"/>
      <c r="KOL92" s="75"/>
      <c r="KOM92" s="75"/>
      <c r="KON92" s="75"/>
      <c r="KOO92" s="75"/>
      <c r="KOP92" s="75"/>
      <c r="KOQ92" s="75"/>
      <c r="KOR92" s="75"/>
      <c r="KOS92" s="75"/>
      <c r="KOT92" s="75"/>
      <c r="KOU92" s="75"/>
      <c r="KOV92" s="75"/>
      <c r="KOW92" s="75"/>
      <c r="KOX92" s="75"/>
      <c r="KOY92" s="75"/>
      <c r="KOZ92" s="75"/>
      <c r="KPA92" s="75"/>
      <c r="KPB92" s="75"/>
      <c r="KPC92" s="75"/>
      <c r="KPD92" s="75"/>
      <c r="KPE92" s="75"/>
      <c r="KPF92" s="75"/>
      <c r="KPG92" s="75"/>
      <c r="KPH92" s="75"/>
      <c r="KPI92" s="75"/>
      <c r="KPJ92" s="75"/>
      <c r="KPK92" s="75"/>
      <c r="KPL92" s="75"/>
      <c r="KPM92" s="75"/>
      <c r="KPN92" s="75"/>
      <c r="KPO92" s="75"/>
      <c r="KPP92" s="75"/>
      <c r="KPQ92" s="75"/>
      <c r="KPR92" s="75"/>
      <c r="KPS92" s="75"/>
      <c r="KPT92" s="75"/>
      <c r="KPU92" s="75"/>
      <c r="KPV92" s="75"/>
      <c r="KPW92" s="75"/>
      <c r="KPX92" s="75"/>
      <c r="KPY92" s="75"/>
      <c r="KPZ92" s="75"/>
      <c r="KQA92" s="75"/>
      <c r="KQB92" s="75"/>
      <c r="KQC92" s="75"/>
      <c r="KQD92" s="75"/>
      <c r="KQE92" s="75"/>
      <c r="KQF92" s="75"/>
      <c r="KQG92" s="75"/>
      <c r="KQH92" s="75"/>
      <c r="KQI92" s="75"/>
      <c r="KQJ92" s="75"/>
      <c r="KQK92" s="75"/>
      <c r="KQL92" s="75"/>
      <c r="KQM92" s="75"/>
      <c r="KQN92" s="75"/>
      <c r="KQO92" s="75"/>
      <c r="KQP92" s="75"/>
      <c r="KQQ92" s="75"/>
      <c r="KQR92" s="75"/>
      <c r="KQS92" s="75"/>
      <c r="KQT92" s="75"/>
      <c r="KQU92" s="75"/>
      <c r="KQV92" s="75"/>
      <c r="KQW92" s="75"/>
      <c r="KQX92" s="75"/>
      <c r="KQY92" s="75"/>
      <c r="KQZ92" s="75"/>
      <c r="KRA92" s="75"/>
      <c r="KRB92" s="75"/>
      <c r="KRC92" s="75"/>
      <c r="KRD92" s="75"/>
      <c r="KRE92" s="75"/>
      <c r="KRF92" s="75"/>
      <c r="KRG92" s="75"/>
      <c r="KRH92" s="75"/>
      <c r="KRI92" s="75"/>
      <c r="KRJ92" s="75"/>
      <c r="KRK92" s="75"/>
      <c r="KRL92" s="75"/>
      <c r="KRM92" s="75"/>
      <c r="KRN92" s="75"/>
      <c r="KRO92" s="75"/>
      <c r="KRP92" s="75"/>
      <c r="KRQ92" s="75"/>
      <c r="KRR92" s="75"/>
      <c r="KRS92" s="75"/>
      <c r="KRT92" s="75"/>
      <c r="KRU92" s="75"/>
      <c r="KRV92" s="75"/>
      <c r="KRW92" s="75"/>
      <c r="KRX92" s="75"/>
      <c r="KRY92" s="75"/>
      <c r="KRZ92" s="75"/>
      <c r="KSA92" s="75"/>
      <c r="KSB92" s="75"/>
      <c r="KSC92" s="75"/>
      <c r="KSD92" s="75"/>
      <c r="KSE92" s="75"/>
      <c r="KSF92" s="75"/>
      <c r="KSG92" s="75"/>
      <c r="KSH92" s="75"/>
      <c r="KSI92" s="75"/>
      <c r="KSJ92" s="75"/>
      <c r="KSK92" s="75"/>
      <c r="KSL92" s="75"/>
      <c r="KSM92" s="75"/>
      <c r="KSN92" s="75"/>
      <c r="KSO92" s="75"/>
      <c r="KSP92" s="75"/>
      <c r="KSQ92" s="75"/>
      <c r="KSR92" s="75"/>
      <c r="KSS92" s="75"/>
      <c r="KST92" s="75"/>
      <c r="KSU92" s="75"/>
      <c r="KSV92" s="75"/>
      <c r="KSW92" s="75"/>
      <c r="KSX92" s="75"/>
      <c r="KSY92" s="75"/>
      <c r="KSZ92" s="75"/>
      <c r="KTA92" s="75"/>
      <c r="KTB92" s="75"/>
      <c r="KTC92" s="75"/>
      <c r="KTD92" s="75"/>
      <c r="KTE92" s="75"/>
      <c r="KTF92" s="75"/>
      <c r="KTG92" s="75"/>
      <c r="KTH92" s="75"/>
      <c r="KTI92" s="75"/>
      <c r="KTJ92" s="75"/>
      <c r="KTK92" s="75"/>
      <c r="KTL92" s="75"/>
      <c r="KTM92" s="75"/>
      <c r="KTN92" s="75"/>
      <c r="KTO92" s="75"/>
      <c r="KTP92" s="75"/>
      <c r="KTQ92" s="75"/>
      <c r="KTR92" s="75"/>
      <c r="KTS92" s="75"/>
      <c r="KTT92" s="75"/>
      <c r="KTU92" s="75"/>
      <c r="KTV92" s="75"/>
      <c r="KTW92" s="75"/>
      <c r="KTX92" s="75"/>
      <c r="KTY92" s="75"/>
      <c r="KTZ92" s="75"/>
      <c r="KUA92" s="75"/>
      <c r="KUB92" s="75"/>
      <c r="KUC92" s="75"/>
      <c r="KUD92" s="75"/>
      <c r="KUE92" s="75"/>
      <c r="KUF92" s="75"/>
      <c r="KUG92" s="75"/>
      <c r="KUH92" s="75"/>
      <c r="KUI92" s="75"/>
      <c r="KUJ92" s="75"/>
      <c r="KUK92" s="75"/>
      <c r="KUL92" s="75"/>
      <c r="KUM92" s="75"/>
      <c r="KUN92" s="75"/>
      <c r="KUO92" s="75"/>
      <c r="KUP92" s="75"/>
      <c r="KUQ92" s="75"/>
      <c r="KUR92" s="75"/>
      <c r="KUS92" s="75"/>
      <c r="KUT92" s="75"/>
      <c r="KUU92" s="75"/>
      <c r="KUV92" s="75"/>
      <c r="KUW92" s="75"/>
      <c r="KUX92" s="75"/>
      <c r="KUY92" s="75"/>
      <c r="KUZ92" s="75"/>
      <c r="KVA92" s="75"/>
      <c r="KVB92" s="75"/>
      <c r="KVC92" s="75"/>
      <c r="KVD92" s="75"/>
      <c r="KVE92" s="75"/>
      <c r="KVF92" s="75"/>
      <c r="KVG92" s="75"/>
      <c r="KVH92" s="75"/>
      <c r="KVI92" s="75"/>
      <c r="KVJ92" s="75"/>
      <c r="KVK92" s="75"/>
      <c r="KVL92" s="75"/>
      <c r="KVM92" s="75"/>
      <c r="KVN92" s="75"/>
      <c r="KVO92" s="75"/>
      <c r="KVP92" s="75"/>
      <c r="KVQ92" s="75"/>
      <c r="KVR92" s="75"/>
      <c r="KVS92" s="75"/>
      <c r="KVT92" s="75"/>
      <c r="KVU92" s="75"/>
      <c r="KVV92" s="75"/>
      <c r="KVW92" s="75"/>
      <c r="KVX92" s="75"/>
      <c r="KVY92" s="75"/>
      <c r="KVZ92" s="75"/>
      <c r="KWA92" s="75"/>
      <c r="KWB92" s="75"/>
      <c r="KWC92" s="75"/>
      <c r="KWD92" s="75"/>
      <c r="KWE92" s="75"/>
      <c r="KWF92" s="75"/>
      <c r="KWG92" s="75"/>
      <c r="KWH92" s="75"/>
      <c r="KWI92" s="75"/>
      <c r="KWJ92" s="75"/>
      <c r="KWK92" s="75"/>
      <c r="KWL92" s="75"/>
      <c r="KWM92" s="75"/>
      <c r="KWN92" s="75"/>
      <c r="KWO92" s="75"/>
      <c r="KWP92" s="75"/>
      <c r="KWQ92" s="75"/>
      <c r="KWR92" s="75"/>
      <c r="KWS92" s="75"/>
      <c r="KWT92" s="75"/>
      <c r="KWU92" s="75"/>
      <c r="KWV92" s="75"/>
      <c r="KWW92" s="75"/>
      <c r="KWX92" s="75"/>
      <c r="KWY92" s="75"/>
      <c r="KWZ92" s="75"/>
      <c r="KXA92" s="75"/>
      <c r="KXB92" s="75"/>
      <c r="KXC92" s="75"/>
      <c r="KXD92" s="75"/>
      <c r="KXE92" s="75"/>
      <c r="KXF92" s="75"/>
      <c r="KXG92" s="75"/>
      <c r="KXH92" s="75"/>
      <c r="KXI92" s="75"/>
      <c r="KXJ92" s="75"/>
      <c r="KXK92" s="75"/>
      <c r="KXL92" s="75"/>
      <c r="KXM92" s="75"/>
      <c r="KXN92" s="75"/>
      <c r="KXO92" s="75"/>
      <c r="KXP92" s="75"/>
      <c r="KXQ92" s="75"/>
      <c r="KXR92" s="75"/>
      <c r="KXS92" s="75"/>
      <c r="KXT92" s="75"/>
      <c r="KXU92" s="75"/>
      <c r="KXV92" s="75"/>
      <c r="KXW92" s="75"/>
      <c r="KXX92" s="75"/>
      <c r="KXY92" s="75"/>
      <c r="KXZ92" s="75"/>
      <c r="KYA92" s="75"/>
      <c r="KYB92" s="75"/>
      <c r="KYC92" s="75"/>
      <c r="KYD92" s="75"/>
      <c r="KYE92" s="75"/>
      <c r="KYF92" s="75"/>
      <c r="KYG92" s="75"/>
      <c r="KYH92" s="75"/>
      <c r="KYI92" s="75"/>
      <c r="KYJ92" s="75"/>
      <c r="KYK92" s="75"/>
      <c r="KYL92" s="75"/>
      <c r="KYM92" s="75"/>
      <c r="KYN92" s="75"/>
      <c r="KYO92" s="75"/>
      <c r="KYP92" s="75"/>
      <c r="KYQ92" s="75"/>
      <c r="KYR92" s="75"/>
      <c r="KYS92" s="75"/>
      <c r="KYT92" s="75"/>
      <c r="KYU92" s="75"/>
      <c r="KYV92" s="75"/>
      <c r="KYW92" s="75"/>
      <c r="KYX92" s="75"/>
      <c r="KYY92" s="75"/>
      <c r="KYZ92" s="75"/>
      <c r="KZA92" s="75"/>
      <c r="KZB92" s="75"/>
      <c r="KZC92" s="75"/>
      <c r="KZD92" s="75"/>
      <c r="KZE92" s="75"/>
      <c r="KZF92" s="75"/>
      <c r="KZG92" s="75"/>
      <c r="KZH92" s="75"/>
      <c r="KZI92" s="75"/>
      <c r="KZJ92" s="75"/>
      <c r="KZK92" s="75"/>
      <c r="KZL92" s="75"/>
      <c r="KZM92" s="75"/>
      <c r="KZN92" s="75"/>
      <c r="KZO92" s="75"/>
      <c r="KZP92" s="75"/>
      <c r="KZQ92" s="75"/>
      <c r="KZR92" s="75"/>
      <c r="KZS92" s="75"/>
      <c r="KZT92" s="75"/>
      <c r="KZU92" s="75"/>
      <c r="KZV92" s="75"/>
      <c r="KZW92" s="75"/>
      <c r="KZX92" s="75"/>
      <c r="KZY92" s="75"/>
      <c r="KZZ92" s="75"/>
      <c r="LAA92" s="75"/>
      <c r="LAB92" s="75"/>
      <c r="LAC92" s="75"/>
      <c r="LAD92" s="75"/>
      <c r="LAE92" s="75"/>
      <c r="LAF92" s="75"/>
      <c r="LAG92" s="75"/>
      <c r="LAH92" s="75"/>
      <c r="LAI92" s="75"/>
      <c r="LAJ92" s="75"/>
      <c r="LAK92" s="75"/>
      <c r="LAL92" s="75"/>
      <c r="LAM92" s="75"/>
      <c r="LAN92" s="75"/>
      <c r="LAO92" s="75"/>
      <c r="LAP92" s="75"/>
      <c r="LAQ92" s="75"/>
      <c r="LAR92" s="75"/>
      <c r="LAS92" s="75"/>
      <c r="LAT92" s="75"/>
      <c r="LAU92" s="75"/>
      <c r="LAV92" s="75"/>
      <c r="LAW92" s="75"/>
      <c r="LAX92" s="75"/>
      <c r="LAY92" s="75"/>
      <c r="LAZ92" s="75"/>
      <c r="LBA92" s="75"/>
      <c r="LBB92" s="75"/>
      <c r="LBC92" s="75"/>
      <c r="LBD92" s="75"/>
      <c r="LBE92" s="75"/>
      <c r="LBF92" s="75"/>
      <c r="LBG92" s="75"/>
      <c r="LBH92" s="75"/>
      <c r="LBI92" s="75"/>
      <c r="LBJ92" s="75"/>
      <c r="LBK92" s="75"/>
      <c r="LBL92" s="75"/>
      <c r="LBM92" s="75"/>
      <c r="LBN92" s="75"/>
      <c r="LBO92" s="75"/>
      <c r="LBP92" s="75"/>
      <c r="LBQ92" s="75"/>
      <c r="LBR92" s="75"/>
      <c r="LBS92" s="75"/>
      <c r="LBT92" s="75"/>
      <c r="LBU92" s="75"/>
      <c r="LBV92" s="75"/>
      <c r="LBW92" s="75"/>
      <c r="LBX92" s="75"/>
      <c r="LBY92" s="75"/>
      <c r="LBZ92" s="75"/>
      <c r="LCA92" s="75"/>
      <c r="LCB92" s="75"/>
      <c r="LCC92" s="75"/>
      <c r="LCD92" s="75"/>
      <c r="LCE92" s="75"/>
      <c r="LCF92" s="75"/>
      <c r="LCG92" s="75"/>
      <c r="LCH92" s="75"/>
      <c r="LCI92" s="75"/>
      <c r="LCJ92" s="75"/>
      <c r="LCK92" s="75"/>
      <c r="LCL92" s="75"/>
      <c r="LCM92" s="75"/>
      <c r="LCN92" s="75"/>
      <c r="LCO92" s="75"/>
      <c r="LCP92" s="75"/>
      <c r="LCQ92" s="75"/>
      <c r="LCR92" s="75"/>
      <c r="LCS92" s="75"/>
      <c r="LCT92" s="75"/>
      <c r="LCU92" s="75"/>
      <c r="LCV92" s="75"/>
      <c r="LCW92" s="75"/>
      <c r="LCX92" s="75"/>
      <c r="LCY92" s="75"/>
      <c r="LCZ92" s="75"/>
      <c r="LDA92" s="75"/>
      <c r="LDB92" s="75"/>
      <c r="LDC92" s="75"/>
      <c r="LDD92" s="75"/>
      <c r="LDE92" s="75"/>
      <c r="LDF92" s="75"/>
      <c r="LDG92" s="75"/>
      <c r="LDH92" s="75"/>
      <c r="LDI92" s="75"/>
      <c r="LDJ92" s="75"/>
      <c r="LDK92" s="75"/>
      <c r="LDL92" s="75"/>
      <c r="LDM92" s="75"/>
      <c r="LDN92" s="75"/>
      <c r="LDO92" s="75"/>
      <c r="LDP92" s="75"/>
      <c r="LDQ92" s="75"/>
      <c r="LDR92" s="75"/>
      <c r="LDS92" s="75"/>
      <c r="LDT92" s="75"/>
      <c r="LDU92" s="75"/>
      <c r="LDV92" s="75"/>
      <c r="LDW92" s="75"/>
      <c r="LDX92" s="75"/>
      <c r="LDY92" s="75"/>
      <c r="LDZ92" s="75"/>
      <c r="LEA92" s="75"/>
      <c r="LEB92" s="75"/>
      <c r="LEC92" s="75"/>
      <c r="LED92" s="75"/>
      <c r="LEE92" s="75"/>
      <c r="LEF92" s="75"/>
      <c r="LEG92" s="75"/>
      <c r="LEH92" s="75"/>
      <c r="LEI92" s="75"/>
      <c r="LEJ92" s="75"/>
      <c r="LEK92" s="75"/>
      <c r="LEL92" s="75"/>
      <c r="LEM92" s="75"/>
      <c r="LEN92" s="75"/>
      <c r="LEO92" s="75"/>
      <c r="LEP92" s="75"/>
      <c r="LEQ92" s="75"/>
      <c r="LER92" s="75"/>
      <c r="LES92" s="75"/>
      <c r="LET92" s="75"/>
      <c r="LEU92" s="75"/>
      <c r="LEV92" s="75"/>
      <c r="LEW92" s="75"/>
      <c r="LEX92" s="75"/>
      <c r="LEY92" s="75"/>
      <c r="LEZ92" s="75"/>
      <c r="LFA92" s="75"/>
      <c r="LFB92" s="75"/>
      <c r="LFC92" s="75"/>
      <c r="LFD92" s="75"/>
      <c r="LFE92" s="75"/>
      <c r="LFF92" s="75"/>
      <c r="LFG92" s="75"/>
      <c r="LFH92" s="75"/>
      <c r="LFI92" s="75"/>
      <c r="LFJ92" s="75"/>
      <c r="LFK92" s="75"/>
      <c r="LFL92" s="75"/>
      <c r="LFM92" s="75"/>
      <c r="LFN92" s="75"/>
      <c r="LFO92" s="75"/>
      <c r="LFP92" s="75"/>
      <c r="LFQ92" s="75"/>
      <c r="LFR92" s="75"/>
      <c r="LFS92" s="75"/>
      <c r="LFT92" s="75"/>
      <c r="LFU92" s="75"/>
      <c r="LFV92" s="75"/>
      <c r="LFW92" s="75"/>
      <c r="LFX92" s="75"/>
      <c r="LFY92" s="75"/>
      <c r="LFZ92" s="75"/>
      <c r="LGA92" s="75"/>
      <c r="LGB92" s="75"/>
      <c r="LGC92" s="75"/>
      <c r="LGD92" s="75"/>
      <c r="LGE92" s="75"/>
      <c r="LGF92" s="75"/>
      <c r="LGG92" s="75"/>
      <c r="LGH92" s="75"/>
      <c r="LGI92" s="75"/>
      <c r="LGJ92" s="75"/>
      <c r="LGK92" s="75"/>
      <c r="LGL92" s="75"/>
      <c r="LGM92" s="75"/>
      <c r="LGN92" s="75"/>
      <c r="LGO92" s="75"/>
      <c r="LGP92" s="75"/>
      <c r="LGQ92" s="75"/>
      <c r="LGR92" s="75"/>
      <c r="LGS92" s="75"/>
      <c r="LGT92" s="75"/>
      <c r="LGU92" s="75"/>
      <c r="LGV92" s="75"/>
      <c r="LGW92" s="75"/>
      <c r="LGX92" s="75"/>
      <c r="LGY92" s="75"/>
      <c r="LGZ92" s="75"/>
      <c r="LHA92" s="75"/>
      <c r="LHB92" s="75"/>
      <c r="LHC92" s="75"/>
      <c r="LHD92" s="75"/>
      <c r="LHE92" s="75"/>
      <c r="LHF92" s="75"/>
      <c r="LHG92" s="75"/>
      <c r="LHH92" s="75"/>
      <c r="LHI92" s="75"/>
      <c r="LHJ92" s="75"/>
      <c r="LHK92" s="75"/>
      <c r="LHL92" s="75"/>
      <c r="LHM92" s="75"/>
      <c r="LHN92" s="75"/>
      <c r="LHO92" s="75"/>
      <c r="LHP92" s="75"/>
      <c r="LHQ92" s="75"/>
      <c r="LHR92" s="75"/>
      <c r="LHS92" s="75"/>
      <c r="LHT92" s="75"/>
      <c r="LHU92" s="75"/>
      <c r="LHV92" s="75"/>
      <c r="LHW92" s="75"/>
      <c r="LHX92" s="75"/>
      <c r="LHY92" s="75"/>
      <c r="LHZ92" s="75"/>
      <c r="LIA92" s="75"/>
      <c r="LIB92" s="75"/>
      <c r="LIC92" s="75"/>
      <c r="LID92" s="75"/>
      <c r="LIE92" s="75"/>
      <c r="LIF92" s="75"/>
      <c r="LIG92" s="75"/>
      <c r="LIH92" s="75"/>
      <c r="LII92" s="75"/>
      <c r="LIJ92" s="75"/>
      <c r="LIK92" s="75"/>
      <c r="LIL92" s="75"/>
      <c r="LIM92" s="75"/>
      <c r="LIN92" s="75"/>
      <c r="LIO92" s="75"/>
      <c r="LIP92" s="75"/>
      <c r="LIQ92" s="75"/>
      <c r="LIR92" s="75"/>
      <c r="LIS92" s="75"/>
      <c r="LIT92" s="75"/>
      <c r="LIU92" s="75"/>
      <c r="LIV92" s="75"/>
      <c r="LIW92" s="75"/>
      <c r="LIX92" s="75"/>
      <c r="LIY92" s="75"/>
      <c r="LIZ92" s="75"/>
      <c r="LJA92" s="75"/>
      <c r="LJB92" s="75"/>
      <c r="LJC92" s="75"/>
      <c r="LJD92" s="75"/>
      <c r="LJE92" s="75"/>
      <c r="LJF92" s="75"/>
      <c r="LJG92" s="75"/>
      <c r="LJH92" s="75"/>
      <c r="LJI92" s="75"/>
      <c r="LJJ92" s="75"/>
      <c r="LJK92" s="75"/>
      <c r="LJL92" s="75"/>
      <c r="LJM92" s="75"/>
      <c r="LJN92" s="75"/>
      <c r="LJO92" s="75"/>
      <c r="LJP92" s="75"/>
      <c r="LJQ92" s="75"/>
      <c r="LJR92" s="75"/>
      <c r="LJS92" s="75"/>
      <c r="LJT92" s="75"/>
      <c r="LJU92" s="75"/>
      <c r="LJV92" s="75"/>
      <c r="LJW92" s="75"/>
      <c r="LJX92" s="75"/>
      <c r="LJY92" s="75"/>
      <c r="LJZ92" s="75"/>
      <c r="LKA92" s="75"/>
      <c r="LKB92" s="75"/>
      <c r="LKC92" s="75"/>
      <c r="LKD92" s="75"/>
      <c r="LKE92" s="75"/>
      <c r="LKF92" s="75"/>
      <c r="LKG92" s="75"/>
      <c r="LKH92" s="75"/>
      <c r="LKI92" s="75"/>
      <c r="LKJ92" s="75"/>
      <c r="LKK92" s="75"/>
      <c r="LKL92" s="75"/>
      <c r="LKM92" s="75"/>
      <c r="LKN92" s="75"/>
      <c r="LKO92" s="75"/>
      <c r="LKP92" s="75"/>
      <c r="LKQ92" s="75"/>
      <c r="LKR92" s="75"/>
      <c r="LKS92" s="75"/>
      <c r="LKT92" s="75"/>
      <c r="LKU92" s="75"/>
      <c r="LKV92" s="75"/>
      <c r="LKW92" s="75"/>
      <c r="LKX92" s="75"/>
      <c r="LKY92" s="75"/>
      <c r="LKZ92" s="75"/>
      <c r="LLA92" s="75"/>
      <c r="LLB92" s="75"/>
      <c r="LLC92" s="75"/>
      <c r="LLD92" s="75"/>
      <c r="LLE92" s="75"/>
      <c r="LLF92" s="75"/>
      <c r="LLG92" s="75"/>
      <c r="LLH92" s="75"/>
      <c r="LLI92" s="75"/>
      <c r="LLJ92" s="75"/>
      <c r="LLK92" s="75"/>
      <c r="LLL92" s="75"/>
      <c r="LLM92" s="75"/>
      <c r="LLN92" s="75"/>
      <c r="LLO92" s="75"/>
      <c r="LLP92" s="75"/>
      <c r="LLQ92" s="75"/>
      <c r="LLR92" s="75"/>
      <c r="LLS92" s="75"/>
      <c r="LLT92" s="75"/>
      <c r="LLU92" s="75"/>
      <c r="LLV92" s="75"/>
      <c r="LLW92" s="75"/>
      <c r="LLX92" s="75"/>
      <c r="LLY92" s="75"/>
      <c r="LLZ92" s="75"/>
      <c r="LMA92" s="75"/>
      <c r="LMB92" s="75"/>
      <c r="LMC92" s="75"/>
      <c r="LMD92" s="75"/>
      <c r="LME92" s="75"/>
      <c r="LMF92" s="75"/>
      <c r="LMG92" s="75"/>
      <c r="LMH92" s="75"/>
      <c r="LMI92" s="75"/>
      <c r="LMJ92" s="75"/>
      <c r="LMK92" s="75"/>
      <c r="LML92" s="75"/>
      <c r="LMM92" s="75"/>
      <c r="LMN92" s="75"/>
      <c r="LMO92" s="75"/>
      <c r="LMP92" s="75"/>
      <c r="LMQ92" s="75"/>
      <c r="LMR92" s="75"/>
      <c r="LMS92" s="75"/>
      <c r="LMT92" s="75"/>
      <c r="LMU92" s="75"/>
      <c r="LMV92" s="75"/>
      <c r="LMW92" s="75"/>
      <c r="LMX92" s="75"/>
      <c r="LMY92" s="75"/>
      <c r="LMZ92" s="75"/>
      <c r="LNA92" s="75"/>
      <c r="LNB92" s="75"/>
      <c r="LNC92" s="75"/>
      <c r="LND92" s="75"/>
      <c r="LNE92" s="75"/>
      <c r="LNF92" s="75"/>
      <c r="LNG92" s="75"/>
      <c r="LNH92" s="75"/>
      <c r="LNI92" s="75"/>
      <c r="LNJ92" s="75"/>
      <c r="LNK92" s="75"/>
      <c r="LNL92" s="75"/>
      <c r="LNM92" s="75"/>
      <c r="LNN92" s="75"/>
      <c r="LNO92" s="75"/>
      <c r="LNP92" s="75"/>
      <c r="LNQ92" s="75"/>
      <c r="LNR92" s="75"/>
      <c r="LNS92" s="75"/>
      <c r="LNT92" s="75"/>
      <c r="LNU92" s="75"/>
      <c r="LNV92" s="75"/>
      <c r="LNW92" s="75"/>
      <c r="LNX92" s="75"/>
      <c r="LNY92" s="75"/>
      <c r="LNZ92" s="75"/>
      <c r="LOA92" s="75"/>
      <c r="LOB92" s="75"/>
      <c r="LOC92" s="75"/>
      <c r="LOD92" s="75"/>
      <c r="LOE92" s="75"/>
      <c r="LOF92" s="75"/>
      <c r="LOG92" s="75"/>
      <c r="LOH92" s="75"/>
      <c r="LOI92" s="75"/>
      <c r="LOJ92" s="75"/>
      <c r="LOK92" s="75"/>
      <c r="LOL92" s="75"/>
      <c r="LOM92" s="75"/>
      <c r="LON92" s="75"/>
      <c r="LOO92" s="75"/>
      <c r="LOP92" s="75"/>
      <c r="LOQ92" s="75"/>
      <c r="LOR92" s="75"/>
      <c r="LOS92" s="75"/>
      <c r="LOT92" s="75"/>
      <c r="LOU92" s="75"/>
      <c r="LOV92" s="75"/>
      <c r="LOW92" s="75"/>
      <c r="LOX92" s="75"/>
      <c r="LOY92" s="75"/>
      <c r="LOZ92" s="75"/>
      <c r="LPA92" s="75"/>
      <c r="LPB92" s="75"/>
      <c r="LPC92" s="75"/>
      <c r="LPD92" s="75"/>
      <c r="LPE92" s="75"/>
      <c r="LPF92" s="75"/>
      <c r="LPG92" s="75"/>
      <c r="LPH92" s="75"/>
      <c r="LPI92" s="75"/>
      <c r="LPJ92" s="75"/>
      <c r="LPK92" s="75"/>
      <c r="LPL92" s="75"/>
      <c r="LPM92" s="75"/>
      <c r="LPN92" s="75"/>
      <c r="LPO92" s="75"/>
      <c r="LPP92" s="75"/>
      <c r="LPQ92" s="75"/>
      <c r="LPR92" s="75"/>
      <c r="LPS92" s="75"/>
      <c r="LPT92" s="75"/>
      <c r="LPU92" s="75"/>
      <c r="LPV92" s="75"/>
      <c r="LPW92" s="75"/>
      <c r="LPX92" s="75"/>
      <c r="LPY92" s="75"/>
      <c r="LPZ92" s="75"/>
      <c r="LQA92" s="75"/>
      <c r="LQB92" s="75"/>
      <c r="LQC92" s="75"/>
      <c r="LQD92" s="75"/>
      <c r="LQE92" s="75"/>
      <c r="LQF92" s="75"/>
      <c r="LQG92" s="75"/>
      <c r="LQH92" s="75"/>
      <c r="LQI92" s="75"/>
      <c r="LQJ92" s="75"/>
      <c r="LQK92" s="75"/>
      <c r="LQL92" s="75"/>
      <c r="LQM92" s="75"/>
      <c r="LQN92" s="75"/>
      <c r="LQO92" s="75"/>
      <c r="LQP92" s="75"/>
      <c r="LQQ92" s="75"/>
      <c r="LQR92" s="75"/>
      <c r="LQS92" s="75"/>
      <c r="LQT92" s="75"/>
      <c r="LQU92" s="75"/>
      <c r="LQV92" s="75"/>
      <c r="LQW92" s="75"/>
      <c r="LQX92" s="75"/>
      <c r="LQY92" s="75"/>
      <c r="LQZ92" s="75"/>
      <c r="LRA92" s="75"/>
      <c r="LRB92" s="75"/>
      <c r="LRC92" s="75"/>
      <c r="LRD92" s="75"/>
      <c r="LRE92" s="75"/>
      <c r="LRF92" s="75"/>
      <c r="LRG92" s="75"/>
      <c r="LRH92" s="75"/>
      <c r="LRI92" s="75"/>
      <c r="LRJ92" s="75"/>
      <c r="LRK92" s="75"/>
      <c r="LRL92" s="75"/>
      <c r="LRM92" s="75"/>
      <c r="LRN92" s="75"/>
      <c r="LRO92" s="75"/>
      <c r="LRP92" s="75"/>
      <c r="LRQ92" s="75"/>
      <c r="LRR92" s="75"/>
      <c r="LRS92" s="75"/>
      <c r="LRT92" s="75"/>
      <c r="LRU92" s="75"/>
      <c r="LRV92" s="75"/>
      <c r="LRW92" s="75"/>
      <c r="LRX92" s="75"/>
      <c r="LRY92" s="75"/>
      <c r="LRZ92" s="75"/>
      <c r="LSA92" s="75"/>
      <c r="LSB92" s="75"/>
      <c r="LSC92" s="75"/>
      <c r="LSD92" s="75"/>
      <c r="LSE92" s="75"/>
      <c r="LSF92" s="75"/>
      <c r="LSG92" s="75"/>
      <c r="LSH92" s="75"/>
      <c r="LSI92" s="75"/>
      <c r="LSJ92" s="75"/>
      <c r="LSK92" s="75"/>
      <c r="LSL92" s="75"/>
      <c r="LSM92" s="75"/>
      <c r="LSN92" s="75"/>
      <c r="LSO92" s="75"/>
      <c r="LSP92" s="75"/>
      <c r="LSQ92" s="75"/>
      <c r="LSR92" s="75"/>
      <c r="LSS92" s="75"/>
      <c r="LST92" s="75"/>
      <c r="LSU92" s="75"/>
      <c r="LSV92" s="75"/>
      <c r="LSW92" s="75"/>
      <c r="LSX92" s="75"/>
      <c r="LSY92" s="75"/>
      <c r="LSZ92" s="75"/>
      <c r="LTA92" s="75"/>
      <c r="LTB92" s="75"/>
      <c r="LTC92" s="75"/>
      <c r="LTD92" s="75"/>
      <c r="LTE92" s="75"/>
      <c r="LTF92" s="75"/>
      <c r="LTG92" s="75"/>
      <c r="LTH92" s="75"/>
      <c r="LTI92" s="75"/>
      <c r="LTJ92" s="75"/>
      <c r="LTK92" s="75"/>
      <c r="LTL92" s="75"/>
      <c r="LTM92" s="75"/>
      <c r="LTN92" s="75"/>
      <c r="LTO92" s="75"/>
      <c r="LTP92" s="75"/>
      <c r="LTQ92" s="75"/>
      <c r="LTR92" s="75"/>
      <c r="LTS92" s="75"/>
      <c r="LTT92" s="75"/>
      <c r="LTU92" s="75"/>
      <c r="LTV92" s="75"/>
      <c r="LTW92" s="75"/>
      <c r="LTX92" s="75"/>
      <c r="LTY92" s="75"/>
      <c r="LTZ92" s="75"/>
      <c r="LUA92" s="75"/>
      <c r="LUB92" s="75"/>
      <c r="LUC92" s="75"/>
      <c r="LUD92" s="75"/>
      <c r="LUE92" s="75"/>
      <c r="LUF92" s="75"/>
      <c r="LUG92" s="75"/>
      <c r="LUH92" s="75"/>
      <c r="LUI92" s="75"/>
      <c r="LUJ92" s="75"/>
      <c r="LUK92" s="75"/>
      <c r="LUL92" s="75"/>
      <c r="LUM92" s="75"/>
      <c r="LUN92" s="75"/>
      <c r="LUO92" s="75"/>
      <c r="LUP92" s="75"/>
      <c r="LUQ92" s="75"/>
      <c r="LUR92" s="75"/>
      <c r="LUS92" s="75"/>
      <c r="LUT92" s="75"/>
      <c r="LUU92" s="75"/>
      <c r="LUV92" s="75"/>
      <c r="LUW92" s="75"/>
      <c r="LUX92" s="75"/>
      <c r="LUY92" s="75"/>
      <c r="LUZ92" s="75"/>
      <c r="LVA92" s="75"/>
      <c r="LVB92" s="75"/>
      <c r="LVC92" s="75"/>
      <c r="LVD92" s="75"/>
      <c r="LVE92" s="75"/>
      <c r="LVF92" s="75"/>
      <c r="LVG92" s="75"/>
      <c r="LVH92" s="75"/>
      <c r="LVI92" s="75"/>
      <c r="LVJ92" s="75"/>
      <c r="LVK92" s="75"/>
      <c r="LVL92" s="75"/>
      <c r="LVM92" s="75"/>
      <c r="LVN92" s="75"/>
      <c r="LVO92" s="75"/>
      <c r="LVP92" s="75"/>
      <c r="LVQ92" s="75"/>
      <c r="LVR92" s="75"/>
      <c r="LVS92" s="75"/>
      <c r="LVT92" s="75"/>
      <c r="LVU92" s="75"/>
      <c r="LVV92" s="75"/>
      <c r="LVW92" s="75"/>
      <c r="LVX92" s="75"/>
      <c r="LVY92" s="75"/>
      <c r="LVZ92" s="75"/>
      <c r="LWA92" s="75"/>
      <c r="LWB92" s="75"/>
      <c r="LWC92" s="75"/>
      <c r="LWD92" s="75"/>
      <c r="LWE92" s="75"/>
      <c r="LWF92" s="75"/>
      <c r="LWG92" s="75"/>
      <c r="LWH92" s="75"/>
      <c r="LWI92" s="75"/>
      <c r="LWJ92" s="75"/>
      <c r="LWK92" s="75"/>
      <c r="LWL92" s="75"/>
      <c r="LWM92" s="75"/>
      <c r="LWN92" s="75"/>
      <c r="LWO92" s="75"/>
      <c r="LWP92" s="75"/>
      <c r="LWQ92" s="75"/>
      <c r="LWR92" s="75"/>
      <c r="LWS92" s="75"/>
      <c r="LWT92" s="75"/>
      <c r="LWU92" s="75"/>
      <c r="LWV92" s="75"/>
      <c r="LWW92" s="75"/>
      <c r="LWX92" s="75"/>
      <c r="LWY92" s="75"/>
      <c r="LWZ92" s="75"/>
      <c r="LXA92" s="75"/>
      <c r="LXB92" s="75"/>
      <c r="LXC92" s="75"/>
      <c r="LXD92" s="75"/>
      <c r="LXE92" s="75"/>
      <c r="LXF92" s="75"/>
      <c r="LXG92" s="75"/>
      <c r="LXH92" s="75"/>
      <c r="LXI92" s="75"/>
      <c r="LXJ92" s="75"/>
      <c r="LXK92" s="75"/>
      <c r="LXL92" s="75"/>
      <c r="LXM92" s="75"/>
      <c r="LXN92" s="75"/>
      <c r="LXO92" s="75"/>
      <c r="LXP92" s="75"/>
      <c r="LXQ92" s="75"/>
      <c r="LXR92" s="75"/>
      <c r="LXS92" s="75"/>
      <c r="LXT92" s="75"/>
      <c r="LXU92" s="75"/>
      <c r="LXV92" s="75"/>
      <c r="LXW92" s="75"/>
      <c r="LXX92" s="75"/>
      <c r="LXY92" s="75"/>
      <c r="LXZ92" s="75"/>
      <c r="LYA92" s="75"/>
      <c r="LYB92" s="75"/>
      <c r="LYC92" s="75"/>
      <c r="LYD92" s="75"/>
      <c r="LYE92" s="75"/>
      <c r="LYF92" s="75"/>
      <c r="LYG92" s="75"/>
      <c r="LYH92" s="75"/>
      <c r="LYI92" s="75"/>
      <c r="LYJ92" s="75"/>
      <c r="LYK92" s="75"/>
      <c r="LYL92" s="75"/>
      <c r="LYM92" s="75"/>
      <c r="LYN92" s="75"/>
      <c r="LYO92" s="75"/>
      <c r="LYP92" s="75"/>
      <c r="LYQ92" s="75"/>
      <c r="LYR92" s="75"/>
      <c r="LYS92" s="75"/>
      <c r="LYT92" s="75"/>
      <c r="LYU92" s="75"/>
      <c r="LYV92" s="75"/>
      <c r="LYW92" s="75"/>
      <c r="LYX92" s="75"/>
      <c r="LYY92" s="75"/>
      <c r="LYZ92" s="75"/>
      <c r="LZA92" s="75"/>
      <c r="LZB92" s="75"/>
      <c r="LZC92" s="75"/>
      <c r="LZD92" s="75"/>
      <c r="LZE92" s="75"/>
      <c r="LZF92" s="75"/>
      <c r="LZG92" s="75"/>
      <c r="LZH92" s="75"/>
      <c r="LZI92" s="75"/>
      <c r="LZJ92" s="75"/>
      <c r="LZK92" s="75"/>
      <c r="LZL92" s="75"/>
      <c r="LZM92" s="75"/>
      <c r="LZN92" s="75"/>
      <c r="LZO92" s="75"/>
      <c r="LZP92" s="75"/>
      <c r="LZQ92" s="75"/>
      <c r="LZR92" s="75"/>
      <c r="LZS92" s="75"/>
      <c r="LZT92" s="75"/>
      <c r="LZU92" s="75"/>
      <c r="LZV92" s="75"/>
      <c r="LZW92" s="75"/>
      <c r="LZX92" s="75"/>
      <c r="LZY92" s="75"/>
      <c r="LZZ92" s="75"/>
      <c r="MAA92" s="75"/>
      <c r="MAB92" s="75"/>
      <c r="MAC92" s="75"/>
      <c r="MAD92" s="75"/>
      <c r="MAE92" s="75"/>
      <c r="MAF92" s="75"/>
      <c r="MAG92" s="75"/>
      <c r="MAH92" s="75"/>
      <c r="MAI92" s="75"/>
      <c r="MAJ92" s="75"/>
      <c r="MAK92" s="75"/>
      <c r="MAL92" s="75"/>
      <c r="MAM92" s="75"/>
      <c r="MAN92" s="75"/>
      <c r="MAO92" s="75"/>
      <c r="MAP92" s="75"/>
      <c r="MAQ92" s="75"/>
      <c r="MAR92" s="75"/>
      <c r="MAS92" s="75"/>
      <c r="MAT92" s="75"/>
      <c r="MAU92" s="75"/>
      <c r="MAV92" s="75"/>
      <c r="MAW92" s="75"/>
      <c r="MAX92" s="75"/>
      <c r="MAY92" s="75"/>
      <c r="MAZ92" s="75"/>
      <c r="MBA92" s="75"/>
      <c r="MBB92" s="75"/>
      <c r="MBC92" s="75"/>
      <c r="MBD92" s="75"/>
      <c r="MBE92" s="75"/>
      <c r="MBF92" s="75"/>
      <c r="MBG92" s="75"/>
      <c r="MBH92" s="75"/>
      <c r="MBI92" s="75"/>
      <c r="MBJ92" s="75"/>
      <c r="MBK92" s="75"/>
      <c r="MBL92" s="75"/>
      <c r="MBM92" s="75"/>
      <c r="MBN92" s="75"/>
      <c r="MBO92" s="75"/>
      <c r="MBP92" s="75"/>
      <c r="MBQ92" s="75"/>
      <c r="MBR92" s="75"/>
      <c r="MBS92" s="75"/>
      <c r="MBT92" s="75"/>
      <c r="MBU92" s="75"/>
      <c r="MBV92" s="75"/>
      <c r="MBW92" s="75"/>
      <c r="MBX92" s="75"/>
      <c r="MBY92" s="75"/>
      <c r="MBZ92" s="75"/>
      <c r="MCA92" s="75"/>
      <c r="MCB92" s="75"/>
      <c r="MCC92" s="75"/>
      <c r="MCD92" s="75"/>
      <c r="MCE92" s="75"/>
      <c r="MCF92" s="75"/>
      <c r="MCG92" s="75"/>
      <c r="MCH92" s="75"/>
      <c r="MCI92" s="75"/>
      <c r="MCJ92" s="75"/>
      <c r="MCK92" s="75"/>
      <c r="MCL92" s="75"/>
      <c r="MCM92" s="75"/>
      <c r="MCN92" s="75"/>
      <c r="MCO92" s="75"/>
      <c r="MCP92" s="75"/>
      <c r="MCQ92" s="75"/>
      <c r="MCR92" s="75"/>
      <c r="MCS92" s="75"/>
      <c r="MCT92" s="75"/>
      <c r="MCU92" s="75"/>
      <c r="MCV92" s="75"/>
      <c r="MCW92" s="75"/>
      <c r="MCX92" s="75"/>
      <c r="MCY92" s="75"/>
      <c r="MCZ92" s="75"/>
      <c r="MDA92" s="75"/>
      <c r="MDB92" s="75"/>
      <c r="MDC92" s="75"/>
      <c r="MDD92" s="75"/>
      <c r="MDE92" s="75"/>
      <c r="MDF92" s="75"/>
      <c r="MDG92" s="75"/>
      <c r="MDH92" s="75"/>
      <c r="MDI92" s="75"/>
      <c r="MDJ92" s="75"/>
      <c r="MDK92" s="75"/>
      <c r="MDL92" s="75"/>
      <c r="MDM92" s="75"/>
      <c r="MDN92" s="75"/>
      <c r="MDO92" s="75"/>
      <c r="MDP92" s="75"/>
      <c r="MDQ92" s="75"/>
      <c r="MDR92" s="75"/>
      <c r="MDS92" s="75"/>
      <c r="MDT92" s="75"/>
      <c r="MDU92" s="75"/>
      <c r="MDV92" s="75"/>
      <c r="MDW92" s="75"/>
      <c r="MDX92" s="75"/>
      <c r="MDY92" s="75"/>
      <c r="MDZ92" s="75"/>
      <c r="MEA92" s="75"/>
      <c r="MEB92" s="75"/>
      <c r="MEC92" s="75"/>
      <c r="MED92" s="75"/>
      <c r="MEE92" s="75"/>
      <c r="MEF92" s="75"/>
      <c r="MEG92" s="75"/>
      <c r="MEH92" s="75"/>
      <c r="MEI92" s="75"/>
      <c r="MEJ92" s="75"/>
      <c r="MEK92" s="75"/>
      <c r="MEL92" s="75"/>
      <c r="MEM92" s="75"/>
      <c r="MEN92" s="75"/>
      <c r="MEO92" s="75"/>
      <c r="MEP92" s="75"/>
      <c r="MEQ92" s="75"/>
      <c r="MER92" s="75"/>
      <c r="MES92" s="75"/>
      <c r="MET92" s="75"/>
      <c r="MEU92" s="75"/>
      <c r="MEV92" s="75"/>
      <c r="MEW92" s="75"/>
      <c r="MEX92" s="75"/>
      <c r="MEY92" s="75"/>
      <c r="MEZ92" s="75"/>
      <c r="MFA92" s="75"/>
      <c r="MFB92" s="75"/>
      <c r="MFC92" s="75"/>
      <c r="MFD92" s="75"/>
      <c r="MFE92" s="75"/>
      <c r="MFF92" s="75"/>
      <c r="MFG92" s="75"/>
      <c r="MFH92" s="75"/>
      <c r="MFI92" s="75"/>
      <c r="MFJ92" s="75"/>
      <c r="MFK92" s="75"/>
      <c r="MFL92" s="75"/>
      <c r="MFM92" s="75"/>
      <c r="MFN92" s="75"/>
      <c r="MFO92" s="75"/>
      <c r="MFP92" s="75"/>
      <c r="MFQ92" s="75"/>
      <c r="MFR92" s="75"/>
      <c r="MFS92" s="75"/>
      <c r="MFT92" s="75"/>
      <c r="MFU92" s="75"/>
      <c r="MFV92" s="75"/>
      <c r="MFW92" s="75"/>
      <c r="MFX92" s="75"/>
      <c r="MFY92" s="75"/>
      <c r="MFZ92" s="75"/>
      <c r="MGA92" s="75"/>
      <c r="MGB92" s="75"/>
      <c r="MGC92" s="75"/>
      <c r="MGD92" s="75"/>
      <c r="MGE92" s="75"/>
      <c r="MGF92" s="75"/>
      <c r="MGG92" s="75"/>
      <c r="MGH92" s="75"/>
      <c r="MGI92" s="75"/>
      <c r="MGJ92" s="75"/>
      <c r="MGK92" s="75"/>
      <c r="MGL92" s="75"/>
      <c r="MGM92" s="75"/>
      <c r="MGN92" s="75"/>
      <c r="MGO92" s="75"/>
      <c r="MGP92" s="75"/>
      <c r="MGQ92" s="75"/>
      <c r="MGR92" s="75"/>
      <c r="MGS92" s="75"/>
      <c r="MGT92" s="75"/>
      <c r="MGU92" s="75"/>
      <c r="MGV92" s="75"/>
      <c r="MGW92" s="75"/>
      <c r="MGX92" s="75"/>
      <c r="MGY92" s="75"/>
      <c r="MGZ92" s="75"/>
      <c r="MHA92" s="75"/>
      <c r="MHB92" s="75"/>
      <c r="MHC92" s="75"/>
      <c r="MHD92" s="75"/>
      <c r="MHE92" s="75"/>
      <c r="MHF92" s="75"/>
      <c r="MHG92" s="75"/>
      <c r="MHH92" s="75"/>
      <c r="MHI92" s="75"/>
      <c r="MHJ92" s="75"/>
      <c r="MHK92" s="75"/>
      <c r="MHL92" s="75"/>
      <c r="MHM92" s="75"/>
      <c r="MHN92" s="75"/>
      <c r="MHO92" s="75"/>
      <c r="MHP92" s="75"/>
      <c r="MHQ92" s="75"/>
      <c r="MHR92" s="75"/>
      <c r="MHS92" s="75"/>
      <c r="MHT92" s="75"/>
      <c r="MHU92" s="75"/>
      <c r="MHV92" s="75"/>
      <c r="MHW92" s="75"/>
      <c r="MHX92" s="75"/>
      <c r="MHY92" s="75"/>
      <c r="MHZ92" s="75"/>
      <c r="MIA92" s="75"/>
      <c r="MIB92" s="75"/>
      <c r="MIC92" s="75"/>
      <c r="MID92" s="75"/>
      <c r="MIE92" s="75"/>
      <c r="MIF92" s="75"/>
      <c r="MIG92" s="75"/>
      <c r="MIH92" s="75"/>
      <c r="MII92" s="75"/>
      <c r="MIJ92" s="75"/>
      <c r="MIK92" s="75"/>
      <c r="MIL92" s="75"/>
      <c r="MIM92" s="75"/>
      <c r="MIN92" s="75"/>
      <c r="MIO92" s="75"/>
      <c r="MIP92" s="75"/>
      <c r="MIQ92" s="75"/>
      <c r="MIR92" s="75"/>
      <c r="MIS92" s="75"/>
      <c r="MIT92" s="75"/>
      <c r="MIU92" s="75"/>
      <c r="MIV92" s="75"/>
      <c r="MIW92" s="75"/>
      <c r="MIX92" s="75"/>
      <c r="MIY92" s="75"/>
      <c r="MIZ92" s="75"/>
      <c r="MJA92" s="75"/>
      <c r="MJB92" s="75"/>
      <c r="MJC92" s="75"/>
      <c r="MJD92" s="75"/>
      <c r="MJE92" s="75"/>
      <c r="MJF92" s="75"/>
      <c r="MJG92" s="75"/>
      <c r="MJH92" s="75"/>
      <c r="MJI92" s="75"/>
      <c r="MJJ92" s="75"/>
      <c r="MJK92" s="75"/>
      <c r="MJL92" s="75"/>
      <c r="MJM92" s="75"/>
      <c r="MJN92" s="75"/>
      <c r="MJO92" s="75"/>
      <c r="MJP92" s="75"/>
      <c r="MJQ92" s="75"/>
      <c r="MJR92" s="75"/>
      <c r="MJS92" s="75"/>
      <c r="MJT92" s="75"/>
      <c r="MJU92" s="75"/>
      <c r="MJV92" s="75"/>
      <c r="MJW92" s="75"/>
      <c r="MJX92" s="75"/>
      <c r="MJY92" s="75"/>
      <c r="MJZ92" s="75"/>
      <c r="MKA92" s="75"/>
      <c r="MKB92" s="75"/>
      <c r="MKC92" s="75"/>
      <c r="MKD92" s="75"/>
      <c r="MKE92" s="75"/>
      <c r="MKF92" s="75"/>
      <c r="MKG92" s="75"/>
      <c r="MKH92" s="75"/>
      <c r="MKI92" s="75"/>
      <c r="MKJ92" s="75"/>
      <c r="MKK92" s="75"/>
      <c r="MKL92" s="75"/>
      <c r="MKM92" s="75"/>
      <c r="MKN92" s="75"/>
      <c r="MKO92" s="75"/>
      <c r="MKP92" s="75"/>
      <c r="MKQ92" s="75"/>
      <c r="MKR92" s="75"/>
      <c r="MKS92" s="75"/>
      <c r="MKT92" s="75"/>
      <c r="MKU92" s="75"/>
      <c r="MKV92" s="75"/>
      <c r="MKW92" s="75"/>
      <c r="MKX92" s="75"/>
      <c r="MKY92" s="75"/>
      <c r="MKZ92" s="75"/>
      <c r="MLA92" s="75"/>
      <c r="MLB92" s="75"/>
      <c r="MLC92" s="75"/>
      <c r="MLD92" s="75"/>
      <c r="MLE92" s="75"/>
      <c r="MLF92" s="75"/>
      <c r="MLG92" s="75"/>
      <c r="MLH92" s="75"/>
      <c r="MLI92" s="75"/>
      <c r="MLJ92" s="75"/>
      <c r="MLK92" s="75"/>
      <c r="MLL92" s="75"/>
      <c r="MLM92" s="75"/>
      <c r="MLN92" s="75"/>
      <c r="MLO92" s="75"/>
      <c r="MLP92" s="75"/>
      <c r="MLQ92" s="75"/>
      <c r="MLR92" s="75"/>
      <c r="MLS92" s="75"/>
      <c r="MLT92" s="75"/>
      <c r="MLU92" s="75"/>
      <c r="MLV92" s="75"/>
      <c r="MLW92" s="75"/>
      <c r="MLX92" s="75"/>
      <c r="MLY92" s="75"/>
      <c r="MLZ92" s="75"/>
      <c r="MMA92" s="75"/>
      <c r="MMB92" s="75"/>
      <c r="MMC92" s="75"/>
      <c r="MMD92" s="75"/>
      <c r="MME92" s="75"/>
      <c r="MMF92" s="75"/>
      <c r="MMG92" s="75"/>
      <c r="MMH92" s="75"/>
      <c r="MMI92" s="75"/>
      <c r="MMJ92" s="75"/>
      <c r="MMK92" s="75"/>
      <c r="MML92" s="75"/>
      <c r="MMM92" s="75"/>
      <c r="MMN92" s="75"/>
      <c r="MMO92" s="75"/>
      <c r="MMP92" s="75"/>
      <c r="MMQ92" s="75"/>
      <c r="MMR92" s="75"/>
      <c r="MMS92" s="75"/>
      <c r="MMT92" s="75"/>
      <c r="MMU92" s="75"/>
      <c r="MMV92" s="75"/>
      <c r="MMW92" s="75"/>
      <c r="MMX92" s="75"/>
      <c r="MMY92" s="75"/>
      <c r="MMZ92" s="75"/>
      <c r="MNA92" s="75"/>
      <c r="MNB92" s="75"/>
      <c r="MNC92" s="75"/>
      <c r="MND92" s="75"/>
      <c r="MNE92" s="75"/>
      <c r="MNF92" s="75"/>
      <c r="MNG92" s="75"/>
      <c r="MNH92" s="75"/>
      <c r="MNI92" s="75"/>
      <c r="MNJ92" s="75"/>
      <c r="MNK92" s="75"/>
      <c r="MNL92" s="75"/>
      <c r="MNM92" s="75"/>
      <c r="MNN92" s="75"/>
      <c r="MNO92" s="75"/>
      <c r="MNP92" s="75"/>
      <c r="MNQ92" s="75"/>
      <c r="MNR92" s="75"/>
      <c r="MNS92" s="75"/>
      <c r="MNT92" s="75"/>
      <c r="MNU92" s="75"/>
      <c r="MNV92" s="75"/>
      <c r="MNW92" s="75"/>
      <c r="MNX92" s="75"/>
      <c r="MNY92" s="75"/>
      <c r="MNZ92" s="75"/>
      <c r="MOA92" s="75"/>
      <c r="MOB92" s="75"/>
      <c r="MOC92" s="75"/>
      <c r="MOD92" s="75"/>
      <c r="MOE92" s="75"/>
      <c r="MOF92" s="75"/>
      <c r="MOG92" s="75"/>
      <c r="MOH92" s="75"/>
      <c r="MOI92" s="75"/>
      <c r="MOJ92" s="75"/>
      <c r="MOK92" s="75"/>
      <c r="MOL92" s="75"/>
      <c r="MOM92" s="75"/>
      <c r="MON92" s="75"/>
      <c r="MOO92" s="75"/>
      <c r="MOP92" s="75"/>
      <c r="MOQ92" s="75"/>
      <c r="MOR92" s="75"/>
      <c r="MOS92" s="75"/>
      <c r="MOT92" s="75"/>
      <c r="MOU92" s="75"/>
      <c r="MOV92" s="75"/>
      <c r="MOW92" s="75"/>
      <c r="MOX92" s="75"/>
      <c r="MOY92" s="75"/>
      <c r="MOZ92" s="75"/>
      <c r="MPA92" s="75"/>
      <c r="MPB92" s="75"/>
      <c r="MPC92" s="75"/>
      <c r="MPD92" s="75"/>
      <c r="MPE92" s="75"/>
      <c r="MPF92" s="75"/>
      <c r="MPG92" s="75"/>
      <c r="MPH92" s="75"/>
      <c r="MPI92" s="75"/>
      <c r="MPJ92" s="75"/>
      <c r="MPK92" s="75"/>
      <c r="MPL92" s="75"/>
      <c r="MPM92" s="75"/>
      <c r="MPN92" s="75"/>
      <c r="MPO92" s="75"/>
      <c r="MPP92" s="75"/>
      <c r="MPQ92" s="75"/>
      <c r="MPR92" s="75"/>
      <c r="MPS92" s="75"/>
      <c r="MPT92" s="75"/>
      <c r="MPU92" s="75"/>
      <c r="MPV92" s="75"/>
      <c r="MPW92" s="75"/>
      <c r="MPX92" s="75"/>
      <c r="MPY92" s="75"/>
      <c r="MPZ92" s="75"/>
      <c r="MQA92" s="75"/>
      <c r="MQB92" s="75"/>
      <c r="MQC92" s="75"/>
      <c r="MQD92" s="75"/>
      <c r="MQE92" s="75"/>
      <c r="MQF92" s="75"/>
      <c r="MQG92" s="75"/>
      <c r="MQH92" s="75"/>
      <c r="MQI92" s="75"/>
      <c r="MQJ92" s="75"/>
      <c r="MQK92" s="75"/>
      <c r="MQL92" s="75"/>
      <c r="MQM92" s="75"/>
      <c r="MQN92" s="75"/>
      <c r="MQO92" s="75"/>
      <c r="MQP92" s="75"/>
      <c r="MQQ92" s="75"/>
      <c r="MQR92" s="75"/>
      <c r="MQS92" s="75"/>
      <c r="MQT92" s="75"/>
      <c r="MQU92" s="75"/>
      <c r="MQV92" s="75"/>
      <c r="MQW92" s="75"/>
      <c r="MQX92" s="75"/>
      <c r="MQY92" s="75"/>
      <c r="MQZ92" s="75"/>
      <c r="MRA92" s="75"/>
      <c r="MRB92" s="75"/>
      <c r="MRC92" s="75"/>
      <c r="MRD92" s="75"/>
      <c r="MRE92" s="75"/>
      <c r="MRF92" s="75"/>
      <c r="MRG92" s="75"/>
      <c r="MRH92" s="75"/>
      <c r="MRI92" s="75"/>
      <c r="MRJ92" s="75"/>
      <c r="MRK92" s="75"/>
      <c r="MRL92" s="75"/>
      <c r="MRM92" s="75"/>
      <c r="MRN92" s="75"/>
      <c r="MRO92" s="75"/>
      <c r="MRP92" s="75"/>
      <c r="MRQ92" s="75"/>
      <c r="MRR92" s="75"/>
      <c r="MRS92" s="75"/>
      <c r="MRT92" s="75"/>
      <c r="MRU92" s="75"/>
      <c r="MRV92" s="75"/>
      <c r="MRW92" s="75"/>
      <c r="MRX92" s="75"/>
      <c r="MRY92" s="75"/>
      <c r="MRZ92" s="75"/>
      <c r="MSA92" s="75"/>
      <c r="MSB92" s="75"/>
      <c r="MSC92" s="75"/>
      <c r="MSD92" s="75"/>
      <c r="MSE92" s="75"/>
      <c r="MSF92" s="75"/>
      <c r="MSG92" s="75"/>
      <c r="MSH92" s="75"/>
      <c r="MSI92" s="75"/>
      <c r="MSJ92" s="75"/>
      <c r="MSK92" s="75"/>
      <c r="MSL92" s="75"/>
      <c r="MSM92" s="75"/>
      <c r="MSN92" s="75"/>
      <c r="MSO92" s="75"/>
      <c r="MSP92" s="75"/>
      <c r="MSQ92" s="75"/>
      <c r="MSR92" s="75"/>
      <c r="MSS92" s="75"/>
      <c r="MST92" s="75"/>
      <c r="MSU92" s="75"/>
      <c r="MSV92" s="75"/>
      <c r="MSW92" s="75"/>
      <c r="MSX92" s="75"/>
      <c r="MSY92" s="75"/>
      <c r="MSZ92" s="75"/>
      <c r="MTA92" s="75"/>
      <c r="MTB92" s="75"/>
      <c r="MTC92" s="75"/>
      <c r="MTD92" s="75"/>
      <c r="MTE92" s="75"/>
      <c r="MTF92" s="75"/>
      <c r="MTG92" s="75"/>
      <c r="MTH92" s="75"/>
      <c r="MTI92" s="75"/>
      <c r="MTJ92" s="75"/>
      <c r="MTK92" s="75"/>
      <c r="MTL92" s="75"/>
      <c r="MTM92" s="75"/>
      <c r="MTN92" s="75"/>
      <c r="MTO92" s="75"/>
      <c r="MTP92" s="75"/>
      <c r="MTQ92" s="75"/>
      <c r="MTR92" s="75"/>
      <c r="MTS92" s="75"/>
      <c r="MTT92" s="75"/>
      <c r="MTU92" s="75"/>
      <c r="MTV92" s="75"/>
      <c r="MTW92" s="75"/>
      <c r="MTX92" s="75"/>
      <c r="MTY92" s="75"/>
      <c r="MTZ92" s="75"/>
      <c r="MUA92" s="75"/>
      <c r="MUB92" s="75"/>
      <c r="MUC92" s="75"/>
      <c r="MUD92" s="75"/>
      <c r="MUE92" s="75"/>
      <c r="MUF92" s="75"/>
      <c r="MUG92" s="75"/>
      <c r="MUH92" s="75"/>
      <c r="MUI92" s="75"/>
      <c r="MUJ92" s="75"/>
      <c r="MUK92" s="75"/>
      <c r="MUL92" s="75"/>
      <c r="MUM92" s="75"/>
      <c r="MUN92" s="75"/>
      <c r="MUO92" s="75"/>
      <c r="MUP92" s="75"/>
      <c r="MUQ92" s="75"/>
      <c r="MUR92" s="75"/>
      <c r="MUS92" s="75"/>
      <c r="MUT92" s="75"/>
      <c r="MUU92" s="75"/>
      <c r="MUV92" s="75"/>
      <c r="MUW92" s="75"/>
      <c r="MUX92" s="75"/>
      <c r="MUY92" s="75"/>
      <c r="MUZ92" s="75"/>
      <c r="MVA92" s="75"/>
      <c r="MVB92" s="75"/>
      <c r="MVC92" s="75"/>
      <c r="MVD92" s="75"/>
      <c r="MVE92" s="75"/>
      <c r="MVF92" s="75"/>
      <c r="MVG92" s="75"/>
      <c r="MVH92" s="75"/>
      <c r="MVI92" s="75"/>
      <c r="MVJ92" s="75"/>
      <c r="MVK92" s="75"/>
      <c r="MVL92" s="75"/>
      <c r="MVM92" s="75"/>
      <c r="MVN92" s="75"/>
      <c r="MVO92" s="75"/>
      <c r="MVP92" s="75"/>
      <c r="MVQ92" s="75"/>
      <c r="MVR92" s="75"/>
      <c r="MVS92" s="75"/>
      <c r="MVT92" s="75"/>
      <c r="MVU92" s="75"/>
      <c r="MVV92" s="75"/>
      <c r="MVW92" s="75"/>
      <c r="MVX92" s="75"/>
      <c r="MVY92" s="75"/>
      <c r="MVZ92" s="75"/>
      <c r="MWA92" s="75"/>
      <c r="MWB92" s="75"/>
      <c r="MWC92" s="75"/>
      <c r="MWD92" s="75"/>
      <c r="MWE92" s="75"/>
      <c r="MWF92" s="75"/>
      <c r="MWG92" s="75"/>
      <c r="MWH92" s="75"/>
      <c r="MWI92" s="75"/>
      <c r="MWJ92" s="75"/>
      <c r="MWK92" s="75"/>
      <c r="MWL92" s="75"/>
      <c r="MWM92" s="75"/>
      <c r="MWN92" s="75"/>
      <c r="MWO92" s="75"/>
      <c r="MWP92" s="75"/>
      <c r="MWQ92" s="75"/>
      <c r="MWR92" s="75"/>
      <c r="MWS92" s="75"/>
      <c r="MWT92" s="75"/>
      <c r="MWU92" s="75"/>
      <c r="MWV92" s="75"/>
      <c r="MWW92" s="75"/>
      <c r="MWX92" s="75"/>
      <c r="MWY92" s="75"/>
      <c r="MWZ92" s="75"/>
      <c r="MXA92" s="75"/>
      <c r="MXB92" s="75"/>
      <c r="MXC92" s="75"/>
      <c r="MXD92" s="75"/>
      <c r="MXE92" s="75"/>
      <c r="MXF92" s="75"/>
      <c r="MXG92" s="75"/>
      <c r="MXH92" s="75"/>
      <c r="MXI92" s="75"/>
      <c r="MXJ92" s="75"/>
      <c r="MXK92" s="75"/>
      <c r="MXL92" s="75"/>
      <c r="MXM92" s="75"/>
      <c r="MXN92" s="75"/>
      <c r="MXO92" s="75"/>
      <c r="MXP92" s="75"/>
      <c r="MXQ92" s="75"/>
      <c r="MXR92" s="75"/>
      <c r="MXS92" s="75"/>
      <c r="MXT92" s="75"/>
      <c r="MXU92" s="75"/>
      <c r="MXV92" s="75"/>
      <c r="MXW92" s="75"/>
      <c r="MXX92" s="75"/>
      <c r="MXY92" s="75"/>
      <c r="MXZ92" s="75"/>
      <c r="MYA92" s="75"/>
      <c r="MYB92" s="75"/>
      <c r="MYC92" s="75"/>
      <c r="MYD92" s="75"/>
      <c r="MYE92" s="75"/>
      <c r="MYF92" s="75"/>
      <c r="MYG92" s="75"/>
      <c r="MYH92" s="75"/>
      <c r="MYI92" s="75"/>
      <c r="MYJ92" s="75"/>
      <c r="MYK92" s="75"/>
      <c r="MYL92" s="75"/>
      <c r="MYM92" s="75"/>
      <c r="MYN92" s="75"/>
      <c r="MYO92" s="75"/>
      <c r="MYP92" s="75"/>
      <c r="MYQ92" s="75"/>
      <c r="MYR92" s="75"/>
      <c r="MYS92" s="75"/>
      <c r="MYT92" s="75"/>
      <c r="MYU92" s="75"/>
      <c r="MYV92" s="75"/>
      <c r="MYW92" s="75"/>
      <c r="MYX92" s="75"/>
      <c r="MYY92" s="75"/>
      <c r="MYZ92" s="75"/>
      <c r="MZA92" s="75"/>
      <c r="MZB92" s="75"/>
      <c r="MZC92" s="75"/>
      <c r="MZD92" s="75"/>
      <c r="MZE92" s="75"/>
      <c r="MZF92" s="75"/>
      <c r="MZG92" s="75"/>
      <c r="MZH92" s="75"/>
      <c r="MZI92" s="75"/>
      <c r="MZJ92" s="75"/>
      <c r="MZK92" s="75"/>
      <c r="MZL92" s="75"/>
      <c r="MZM92" s="75"/>
      <c r="MZN92" s="75"/>
      <c r="MZO92" s="75"/>
      <c r="MZP92" s="75"/>
      <c r="MZQ92" s="75"/>
      <c r="MZR92" s="75"/>
      <c r="MZS92" s="75"/>
      <c r="MZT92" s="75"/>
      <c r="MZU92" s="75"/>
      <c r="MZV92" s="75"/>
      <c r="MZW92" s="75"/>
      <c r="MZX92" s="75"/>
      <c r="MZY92" s="75"/>
      <c r="MZZ92" s="75"/>
      <c r="NAA92" s="75"/>
      <c r="NAB92" s="75"/>
      <c r="NAC92" s="75"/>
      <c r="NAD92" s="75"/>
      <c r="NAE92" s="75"/>
      <c r="NAF92" s="75"/>
      <c r="NAG92" s="75"/>
      <c r="NAH92" s="75"/>
      <c r="NAI92" s="75"/>
      <c r="NAJ92" s="75"/>
      <c r="NAK92" s="75"/>
      <c r="NAL92" s="75"/>
      <c r="NAM92" s="75"/>
      <c r="NAN92" s="75"/>
      <c r="NAO92" s="75"/>
      <c r="NAP92" s="75"/>
      <c r="NAQ92" s="75"/>
      <c r="NAR92" s="75"/>
      <c r="NAS92" s="75"/>
      <c r="NAT92" s="75"/>
      <c r="NAU92" s="75"/>
      <c r="NAV92" s="75"/>
      <c r="NAW92" s="75"/>
      <c r="NAX92" s="75"/>
      <c r="NAY92" s="75"/>
      <c r="NAZ92" s="75"/>
      <c r="NBA92" s="75"/>
      <c r="NBB92" s="75"/>
      <c r="NBC92" s="75"/>
      <c r="NBD92" s="75"/>
      <c r="NBE92" s="75"/>
      <c r="NBF92" s="75"/>
      <c r="NBG92" s="75"/>
      <c r="NBH92" s="75"/>
      <c r="NBI92" s="75"/>
      <c r="NBJ92" s="75"/>
      <c r="NBK92" s="75"/>
      <c r="NBL92" s="75"/>
      <c r="NBM92" s="75"/>
      <c r="NBN92" s="75"/>
      <c r="NBO92" s="75"/>
      <c r="NBP92" s="75"/>
      <c r="NBQ92" s="75"/>
      <c r="NBR92" s="75"/>
      <c r="NBS92" s="75"/>
      <c r="NBT92" s="75"/>
      <c r="NBU92" s="75"/>
      <c r="NBV92" s="75"/>
      <c r="NBW92" s="75"/>
      <c r="NBX92" s="75"/>
      <c r="NBY92" s="75"/>
      <c r="NBZ92" s="75"/>
      <c r="NCA92" s="75"/>
      <c r="NCB92" s="75"/>
      <c r="NCC92" s="75"/>
      <c r="NCD92" s="75"/>
      <c r="NCE92" s="75"/>
      <c r="NCF92" s="75"/>
      <c r="NCG92" s="75"/>
      <c r="NCH92" s="75"/>
      <c r="NCI92" s="75"/>
      <c r="NCJ92" s="75"/>
      <c r="NCK92" s="75"/>
      <c r="NCL92" s="75"/>
      <c r="NCM92" s="75"/>
      <c r="NCN92" s="75"/>
      <c r="NCO92" s="75"/>
      <c r="NCP92" s="75"/>
      <c r="NCQ92" s="75"/>
      <c r="NCR92" s="75"/>
      <c r="NCS92" s="75"/>
      <c r="NCT92" s="75"/>
      <c r="NCU92" s="75"/>
      <c r="NCV92" s="75"/>
      <c r="NCW92" s="75"/>
      <c r="NCX92" s="75"/>
      <c r="NCY92" s="75"/>
      <c r="NCZ92" s="75"/>
      <c r="NDA92" s="75"/>
      <c r="NDB92" s="75"/>
      <c r="NDC92" s="75"/>
      <c r="NDD92" s="75"/>
      <c r="NDE92" s="75"/>
      <c r="NDF92" s="75"/>
      <c r="NDG92" s="75"/>
      <c r="NDH92" s="75"/>
      <c r="NDI92" s="75"/>
      <c r="NDJ92" s="75"/>
      <c r="NDK92" s="75"/>
      <c r="NDL92" s="75"/>
      <c r="NDM92" s="75"/>
      <c r="NDN92" s="75"/>
      <c r="NDO92" s="75"/>
      <c r="NDP92" s="75"/>
      <c r="NDQ92" s="75"/>
      <c r="NDR92" s="75"/>
      <c r="NDS92" s="75"/>
      <c r="NDT92" s="75"/>
      <c r="NDU92" s="75"/>
      <c r="NDV92" s="75"/>
      <c r="NDW92" s="75"/>
      <c r="NDX92" s="75"/>
      <c r="NDY92" s="75"/>
      <c r="NDZ92" s="75"/>
      <c r="NEA92" s="75"/>
      <c r="NEB92" s="75"/>
      <c r="NEC92" s="75"/>
      <c r="NED92" s="75"/>
      <c r="NEE92" s="75"/>
      <c r="NEF92" s="75"/>
      <c r="NEG92" s="75"/>
      <c r="NEH92" s="75"/>
      <c r="NEI92" s="75"/>
      <c r="NEJ92" s="75"/>
      <c r="NEK92" s="75"/>
      <c r="NEL92" s="75"/>
      <c r="NEM92" s="75"/>
      <c r="NEN92" s="75"/>
      <c r="NEO92" s="75"/>
      <c r="NEP92" s="75"/>
      <c r="NEQ92" s="75"/>
      <c r="NER92" s="75"/>
      <c r="NES92" s="75"/>
      <c r="NET92" s="75"/>
      <c r="NEU92" s="75"/>
      <c r="NEV92" s="75"/>
      <c r="NEW92" s="75"/>
      <c r="NEX92" s="75"/>
      <c r="NEY92" s="75"/>
      <c r="NEZ92" s="75"/>
      <c r="NFA92" s="75"/>
      <c r="NFB92" s="75"/>
      <c r="NFC92" s="75"/>
      <c r="NFD92" s="75"/>
      <c r="NFE92" s="75"/>
      <c r="NFF92" s="75"/>
      <c r="NFG92" s="75"/>
      <c r="NFH92" s="75"/>
      <c r="NFI92" s="75"/>
      <c r="NFJ92" s="75"/>
      <c r="NFK92" s="75"/>
      <c r="NFL92" s="75"/>
      <c r="NFM92" s="75"/>
      <c r="NFN92" s="75"/>
      <c r="NFO92" s="75"/>
      <c r="NFP92" s="75"/>
      <c r="NFQ92" s="75"/>
      <c r="NFR92" s="75"/>
      <c r="NFS92" s="75"/>
      <c r="NFT92" s="75"/>
      <c r="NFU92" s="75"/>
      <c r="NFV92" s="75"/>
      <c r="NFW92" s="75"/>
      <c r="NFX92" s="75"/>
      <c r="NFY92" s="75"/>
      <c r="NFZ92" s="75"/>
      <c r="NGA92" s="75"/>
      <c r="NGB92" s="75"/>
      <c r="NGC92" s="75"/>
      <c r="NGD92" s="75"/>
      <c r="NGE92" s="75"/>
      <c r="NGF92" s="75"/>
      <c r="NGG92" s="75"/>
      <c r="NGH92" s="75"/>
      <c r="NGI92" s="75"/>
      <c r="NGJ92" s="75"/>
      <c r="NGK92" s="75"/>
      <c r="NGL92" s="75"/>
      <c r="NGM92" s="75"/>
      <c r="NGN92" s="75"/>
      <c r="NGO92" s="75"/>
      <c r="NGP92" s="75"/>
      <c r="NGQ92" s="75"/>
      <c r="NGR92" s="75"/>
      <c r="NGS92" s="75"/>
      <c r="NGT92" s="75"/>
      <c r="NGU92" s="75"/>
      <c r="NGV92" s="75"/>
      <c r="NGW92" s="75"/>
      <c r="NGX92" s="75"/>
      <c r="NGY92" s="75"/>
      <c r="NGZ92" s="75"/>
      <c r="NHA92" s="75"/>
      <c r="NHB92" s="75"/>
      <c r="NHC92" s="75"/>
      <c r="NHD92" s="75"/>
      <c r="NHE92" s="75"/>
      <c r="NHF92" s="75"/>
      <c r="NHG92" s="75"/>
      <c r="NHH92" s="75"/>
      <c r="NHI92" s="75"/>
      <c r="NHJ92" s="75"/>
      <c r="NHK92" s="75"/>
      <c r="NHL92" s="75"/>
      <c r="NHM92" s="75"/>
      <c r="NHN92" s="75"/>
      <c r="NHO92" s="75"/>
      <c r="NHP92" s="75"/>
      <c r="NHQ92" s="75"/>
      <c r="NHR92" s="75"/>
      <c r="NHS92" s="75"/>
      <c r="NHT92" s="75"/>
      <c r="NHU92" s="75"/>
      <c r="NHV92" s="75"/>
      <c r="NHW92" s="75"/>
      <c r="NHX92" s="75"/>
      <c r="NHY92" s="75"/>
      <c r="NHZ92" s="75"/>
      <c r="NIA92" s="75"/>
      <c r="NIB92" s="75"/>
      <c r="NIC92" s="75"/>
      <c r="NID92" s="75"/>
      <c r="NIE92" s="75"/>
      <c r="NIF92" s="75"/>
      <c r="NIG92" s="75"/>
      <c r="NIH92" s="75"/>
      <c r="NII92" s="75"/>
      <c r="NIJ92" s="75"/>
      <c r="NIK92" s="75"/>
      <c r="NIL92" s="75"/>
      <c r="NIM92" s="75"/>
      <c r="NIN92" s="75"/>
      <c r="NIO92" s="75"/>
      <c r="NIP92" s="75"/>
      <c r="NIQ92" s="75"/>
      <c r="NIR92" s="75"/>
      <c r="NIS92" s="75"/>
      <c r="NIT92" s="75"/>
      <c r="NIU92" s="75"/>
      <c r="NIV92" s="75"/>
      <c r="NIW92" s="75"/>
      <c r="NIX92" s="75"/>
      <c r="NIY92" s="75"/>
      <c r="NIZ92" s="75"/>
      <c r="NJA92" s="75"/>
      <c r="NJB92" s="75"/>
      <c r="NJC92" s="75"/>
      <c r="NJD92" s="75"/>
      <c r="NJE92" s="75"/>
      <c r="NJF92" s="75"/>
      <c r="NJG92" s="75"/>
      <c r="NJH92" s="75"/>
      <c r="NJI92" s="75"/>
      <c r="NJJ92" s="75"/>
      <c r="NJK92" s="75"/>
      <c r="NJL92" s="75"/>
      <c r="NJM92" s="75"/>
      <c r="NJN92" s="75"/>
      <c r="NJO92" s="75"/>
      <c r="NJP92" s="75"/>
      <c r="NJQ92" s="75"/>
      <c r="NJR92" s="75"/>
      <c r="NJS92" s="75"/>
      <c r="NJT92" s="75"/>
      <c r="NJU92" s="75"/>
      <c r="NJV92" s="75"/>
      <c r="NJW92" s="75"/>
      <c r="NJX92" s="75"/>
      <c r="NJY92" s="75"/>
      <c r="NJZ92" s="75"/>
      <c r="NKA92" s="75"/>
      <c r="NKB92" s="75"/>
      <c r="NKC92" s="75"/>
      <c r="NKD92" s="75"/>
      <c r="NKE92" s="75"/>
      <c r="NKF92" s="75"/>
      <c r="NKG92" s="75"/>
      <c r="NKH92" s="75"/>
      <c r="NKI92" s="75"/>
      <c r="NKJ92" s="75"/>
      <c r="NKK92" s="75"/>
      <c r="NKL92" s="75"/>
      <c r="NKM92" s="75"/>
      <c r="NKN92" s="75"/>
      <c r="NKO92" s="75"/>
      <c r="NKP92" s="75"/>
      <c r="NKQ92" s="75"/>
      <c r="NKR92" s="75"/>
      <c r="NKS92" s="75"/>
      <c r="NKT92" s="75"/>
      <c r="NKU92" s="75"/>
      <c r="NKV92" s="75"/>
      <c r="NKW92" s="75"/>
      <c r="NKX92" s="75"/>
      <c r="NKY92" s="75"/>
      <c r="NKZ92" s="75"/>
      <c r="NLA92" s="75"/>
      <c r="NLB92" s="75"/>
      <c r="NLC92" s="75"/>
      <c r="NLD92" s="75"/>
      <c r="NLE92" s="75"/>
      <c r="NLF92" s="75"/>
      <c r="NLG92" s="75"/>
      <c r="NLH92" s="75"/>
      <c r="NLI92" s="75"/>
      <c r="NLJ92" s="75"/>
      <c r="NLK92" s="75"/>
      <c r="NLL92" s="75"/>
      <c r="NLM92" s="75"/>
      <c r="NLN92" s="75"/>
      <c r="NLO92" s="75"/>
      <c r="NLP92" s="75"/>
      <c r="NLQ92" s="75"/>
      <c r="NLR92" s="75"/>
      <c r="NLS92" s="75"/>
      <c r="NLT92" s="75"/>
      <c r="NLU92" s="75"/>
      <c r="NLV92" s="75"/>
      <c r="NLW92" s="75"/>
      <c r="NLX92" s="75"/>
      <c r="NLY92" s="75"/>
      <c r="NLZ92" s="75"/>
      <c r="NMA92" s="75"/>
      <c r="NMB92" s="75"/>
      <c r="NMC92" s="75"/>
      <c r="NMD92" s="75"/>
      <c r="NME92" s="75"/>
      <c r="NMF92" s="75"/>
      <c r="NMG92" s="75"/>
      <c r="NMH92" s="75"/>
      <c r="NMI92" s="75"/>
      <c r="NMJ92" s="75"/>
      <c r="NMK92" s="75"/>
      <c r="NML92" s="75"/>
      <c r="NMM92" s="75"/>
      <c r="NMN92" s="75"/>
      <c r="NMO92" s="75"/>
      <c r="NMP92" s="75"/>
      <c r="NMQ92" s="75"/>
      <c r="NMR92" s="75"/>
      <c r="NMS92" s="75"/>
      <c r="NMT92" s="75"/>
      <c r="NMU92" s="75"/>
      <c r="NMV92" s="75"/>
      <c r="NMW92" s="75"/>
      <c r="NMX92" s="75"/>
      <c r="NMY92" s="75"/>
      <c r="NMZ92" s="75"/>
      <c r="NNA92" s="75"/>
      <c r="NNB92" s="75"/>
      <c r="NNC92" s="75"/>
      <c r="NND92" s="75"/>
      <c r="NNE92" s="75"/>
      <c r="NNF92" s="75"/>
      <c r="NNG92" s="75"/>
      <c r="NNH92" s="75"/>
      <c r="NNI92" s="75"/>
      <c r="NNJ92" s="75"/>
      <c r="NNK92" s="75"/>
      <c r="NNL92" s="75"/>
      <c r="NNM92" s="75"/>
      <c r="NNN92" s="75"/>
      <c r="NNO92" s="75"/>
      <c r="NNP92" s="75"/>
      <c r="NNQ92" s="75"/>
      <c r="NNR92" s="75"/>
      <c r="NNS92" s="75"/>
      <c r="NNT92" s="75"/>
      <c r="NNU92" s="75"/>
      <c r="NNV92" s="75"/>
      <c r="NNW92" s="75"/>
      <c r="NNX92" s="75"/>
      <c r="NNY92" s="75"/>
      <c r="NNZ92" s="75"/>
      <c r="NOA92" s="75"/>
      <c r="NOB92" s="75"/>
      <c r="NOC92" s="75"/>
      <c r="NOD92" s="75"/>
      <c r="NOE92" s="75"/>
      <c r="NOF92" s="75"/>
      <c r="NOG92" s="75"/>
      <c r="NOH92" s="75"/>
      <c r="NOI92" s="75"/>
      <c r="NOJ92" s="75"/>
      <c r="NOK92" s="75"/>
      <c r="NOL92" s="75"/>
      <c r="NOM92" s="75"/>
      <c r="NON92" s="75"/>
      <c r="NOO92" s="75"/>
      <c r="NOP92" s="75"/>
      <c r="NOQ92" s="75"/>
      <c r="NOR92" s="75"/>
      <c r="NOS92" s="75"/>
      <c r="NOT92" s="75"/>
      <c r="NOU92" s="75"/>
      <c r="NOV92" s="75"/>
      <c r="NOW92" s="75"/>
      <c r="NOX92" s="75"/>
      <c r="NOY92" s="75"/>
      <c r="NOZ92" s="75"/>
      <c r="NPA92" s="75"/>
      <c r="NPB92" s="75"/>
      <c r="NPC92" s="75"/>
      <c r="NPD92" s="75"/>
      <c r="NPE92" s="75"/>
      <c r="NPF92" s="75"/>
      <c r="NPG92" s="75"/>
      <c r="NPH92" s="75"/>
      <c r="NPI92" s="75"/>
      <c r="NPJ92" s="75"/>
      <c r="NPK92" s="75"/>
      <c r="NPL92" s="75"/>
      <c r="NPM92" s="75"/>
      <c r="NPN92" s="75"/>
      <c r="NPO92" s="75"/>
      <c r="NPP92" s="75"/>
      <c r="NPQ92" s="75"/>
      <c r="NPR92" s="75"/>
      <c r="NPS92" s="75"/>
      <c r="NPT92" s="75"/>
      <c r="NPU92" s="75"/>
      <c r="NPV92" s="75"/>
      <c r="NPW92" s="75"/>
      <c r="NPX92" s="75"/>
      <c r="NPY92" s="75"/>
      <c r="NPZ92" s="75"/>
      <c r="NQA92" s="75"/>
      <c r="NQB92" s="75"/>
      <c r="NQC92" s="75"/>
      <c r="NQD92" s="75"/>
      <c r="NQE92" s="75"/>
      <c r="NQF92" s="75"/>
      <c r="NQG92" s="75"/>
      <c r="NQH92" s="75"/>
      <c r="NQI92" s="75"/>
      <c r="NQJ92" s="75"/>
      <c r="NQK92" s="75"/>
      <c r="NQL92" s="75"/>
      <c r="NQM92" s="75"/>
      <c r="NQN92" s="75"/>
      <c r="NQO92" s="75"/>
      <c r="NQP92" s="75"/>
      <c r="NQQ92" s="75"/>
      <c r="NQR92" s="75"/>
      <c r="NQS92" s="75"/>
      <c r="NQT92" s="75"/>
      <c r="NQU92" s="75"/>
      <c r="NQV92" s="75"/>
      <c r="NQW92" s="75"/>
      <c r="NQX92" s="75"/>
      <c r="NQY92" s="75"/>
      <c r="NQZ92" s="75"/>
      <c r="NRA92" s="75"/>
      <c r="NRB92" s="75"/>
      <c r="NRC92" s="75"/>
      <c r="NRD92" s="75"/>
      <c r="NRE92" s="75"/>
      <c r="NRF92" s="75"/>
      <c r="NRG92" s="75"/>
      <c r="NRH92" s="75"/>
      <c r="NRI92" s="75"/>
      <c r="NRJ92" s="75"/>
      <c r="NRK92" s="75"/>
      <c r="NRL92" s="75"/>
      <c r="NRM92" s="75"/>
      <c r="NRN92" s="75"/>
      <c r="NRO92" s="75"/>
      <c r="NRP92" s="75"/>
      <c r="NRQ92" s="75"/>
      <c r="NRR92" s="75"/>
      <c r="NRS92" s="75"/>
      <c r="NRT92" s="75"/>
      <c r="NRU92" s="75"/>
      <c r="NRV92" s="75"/>
      <c r="NRW92" s="75"/>
      <c r="NRX92" s="75"/>
      <c r="NRY92" s="75"/>
      <c r="NRZ92" s="75"/>
      <c r="NSA92" s="75"/>
      <c r="NSB92" s="75"/>
      <c r="NSC92" s="75"/>
      <c r="NSD92" s="75"/>
      <c r="NSE92" s="75"/>
      <c r="NSF92" s="75"/>
      <c r="NSG92" s="75"/>
      <c r="NSH92" s="75"/>
      <c r="NSI92" s="75"/>
      <c r="NSJ92" s="75"/>
      <c r="NSK92" s="75"/>
      <c r="NSL92" s="75"/>
      <c r="NSM92" s="75"/>
      <c r="NSN92" s="75"/>
      <c r="NSO92" s="75"/>
      <c r="NSP92" s="75"/>
      <c r="NSQ92" s="75"/>
      <c r="NSR92" s="75"/>
      <c r="NSS92" s="75"/>
      <c r="NST92" s="75"/>
      <c r="NSU92" s="75"/>
      <c r="NSV92" s="75"/>
      <c r="NSW92" s="75"/>
      <c r="NSX92" s="75"/>
      <c r="NSY92" s="75"/>
      <c r="NSZ92" s="75"/>
      <c r="NTA92" s="75"/>
      <c r="NTB92" s="75"/>
      <c r="NTC92" s="75"/>
      <c r="NTD92" s="75"/>
      <c r="NTE92" s="75"/>
      <c r="NTF92" s="75"/>
      <c r="NTG92" s="75"/>
      <c r="NTH92" s="75"/>
      <c r="NTI92" s="75"/>
      <c r="NTJ92" s="75"/>
      <c r="NTK92" s="75"/>
      <c r="NTL92" s="75"/>
      <c r="NTM92" s="75"/>
      <c r="NTN92" s="75"/>
      <c r="NTO92" s="75"/>
      <c r="NTP92" s="75"/>
      <c r="NTQ92" s="75"/>
      <c r="NTR92" s="75"/>
      <c r="NTS92" s="75"/>
      <c r="NTT92" s="75"/>
      <c r="NTU92" s="75"/>
      <c r="NTV92" s="75"/>
      <c r="NTW92" s="75"/>
      <c r="NTX92" s="75"/>
      <c r="NTY92" s="75"/>
      <c r="NTZ92" s="75"/>
      <c r="NUA92" s="75"/>
      <c r="NUB92" s="75"/>
      <c r="NUC92" s="75"/>
      <c r="NUD92" s="75"/>
      <c r="NUE92" s="75"/>
      <c r="NUF92" s="75"/>
      <c r="NUG92" s="75"/>
      <c r="NUH92" s="75"/>
      <c r="NUI92" s="75"/>
      <c r="NUJ92" s="75"/>
      <c r="NUK92" s="75"/>
      <c r="NUL92" s="75"/>
      <c r="NUM92" s="75"/>
      <c r="NUN92" s="75"/>
      <c r="NUO92" s="75"/>
      <c r="NUP92" s="75"/>
      <c r="NUQ92" s="75"/>
      <c r="NUR92" s="75"/>
      <c r="NUS92" s="75"/>
      <c r="NUT92" s="75"/>
      <c r="NUU92" s="75"/>
      <c r="NUV92" s="75"/>
      <c r="NUW92" s="75"/>
      <c r="NUX92" s="75"/>
      <c r="NUY92" s="75"/>
      <c r="NUZ92" s="75"/>
      <c r="NVA92" s="75"/>
      <c r="NVB92" s="75"/>
      <c r="NVC92" s="75"/>
      <c r="NVD92" s="75"/>
      <c r="NVE92" s="75"/>
      <c r="NVF92" s="75"/>
      <c r="NVG92" s="75"/>
      <c r="NVH92" s="75"/>
      <c r="NVI92" s="75"/>
      <c r="NVJ92" s="75"/>
      <c r="NVK92" s="75"/>
      <c r="NVL92" s="75"/>
      <c r="NVM92" s="75"/>
      <c r="NVN92" s="75"/>
      <c r="NVO92" s="75"/>
      <c r="NVP92" s="75"/>
      <c r="NVQ92" s="75"/>
      <c r="NVR92" s="75"/>
      <c r="NVS92" s="75"/>
      <c r="NVT92" s="75"/>
      <c r="NVU92" s="75"/>
      <c r="NVV92" s="75"/>
      <c r="NVW92" s="75"/>
      <c r="NVX92" s="75"/>
      <c r="NVY92" s="75"/>
      <c r="NVZ92" s="75"/>
      <c r="NWA92" s="75"/>
      <c r="NWB92" s="75"/>
      <c r="NWC92" s="75"/>
      <c r="NWD92" s="75"/>
      <c r="NWE92" s="75"/>
      <c r="NWF92" s="75"/>
      <c r="NWG92" s="75"/>
      <c r="NWH92" s="75"/>
      <c r="NWI92" s="75"/>
      <c r="NWJ92" s="75"/>
      <c r="NWK92" s="75"/>
      <c r="NWL92" s="75"/>
      <c r="NWM92" s="75"/>
      <c r="NWN92" s="75"/>
      <c r="NWO92" s="75"/>
      <c r="NWP92" s="75"/>
      <c r="NWQ92" s="75"/>
      <c r="NWR92" s="75"/>
      <c r="NWS92" s="75"/>
      <c r="NWT92" s="75"/>
      <c r="NWU92" s="75"/>
      <c r="NWV92" s="75"/>
      <c r="NWW92" s="75"/>
      <c r="NWX92" s="75"/>
      <c r="NWY92" s="75"/>
      <c r="NWZ92" s="75"/>
      <c r="NXA92" s="75"/>
      <c r="NXB92" s="75"/>
      <c r="NXC92" s="75"/>
      <c r="NXD92" s="75"/>
      <c r="NXE92" s="75"/>
      <c r="NXF92" s="75"/>
      <c r="NXG92" s="75"/>
      <c r="NXH92" s="75"/>
      <c r="NXI92" s="75"/>
      <c r="NXJ92" s="75"/>
      <c r="NXK92" s="75"/>
      <c r="NXL92" s="75"/>
      <c r="NXM92" s="75"/>
      <c r="NXN92" s="75"/>
      <c r="NXO92" s="75"/>
      <c r="NXP92" s="75"/>
      <c r="NXQ92" s="75"/>
      <c r="NXR92" s="75"/>
      <c r="NXS92" s="75"/>
      <c r="NXT92" s="75"/>
      <c r="NXU92" s="75"/>
      <c r="NXV92" s="75"/>
      <c r="NXW92" s="75"/>
      <c r="NXX92" s="75"/>
      <c r="NXY92" s="75"/>
      <c r="NXZ92" s="75"/>
      <c r="NYA92" s="75"/>
      <c r="NYB92" s="75"/>
      <c r="NYC92" s="75"/>
      <c r="NYD92" s="75"/>
      <c r="NYE92" s="75"/>
      <c r="NYF92" s="75"/>
      <c r="NYG92" s="75"/>
      <c r="NYH92" s="75"/>
      <c r="NYI92" s="75"/>
      <c r="NYJ92" s="75"/>
      <c r="NYK92" s="75"/>
      <c r="NYL92" s="75"/>
      <c r="NYM92" s="75"/>
      <c r="NYN92" s="75"/>
      <c r="NYO92" s="75"/>
      <c r="NYP92" s="75"/>
      <c r="NYQ92" s="75"/>
      <c r="NYR92" s="75"/>
      <c r="NYS92" s="75"/>
      <c r="NYT92" s="75"/>
      <c r="NYU92" s="75"/>
      <c r="NYV92" s="75"/>
      <c r="NYW92" s="75"/>
      <c r="NYX92" s="75"/>
      <c r="NYY92" s="75"/>
      <c r="NYZ92" s="75"/>
      <c r="NZA92" s="75"/>
      <c r="NZB92" s="75"/>
      <c r="NZC92" s="75"/>
      <c r="NZD92" s="75"/>
      <c r="NZE92" s="75"/>
      <c r="NZF92" s="75"/>
      <c r="NZG92" s="75"/>
      <c r="NZH92" s="75"/>
      <c r="NZI92" s="75"/>
      <c r="NZJ92" s="75"/>
      <c r="NZK92" s="75"/>
      <c r="NZL92" s="75"/>
      <c r="NZM92" s="75"/>
      <c r="NZN92" s="75"/>
      <c r="NZO92" s="75"/>
      <c r="NZP92" s="75"/>
      <c r="NZQ92" s="75"/>
      <c r="NZR92" s="75"/>
      <c r="NZS92" s="75"/>
      <c r="NZT92" s="75"/>
      <c r="NZU92" s="75"/>
      <c r="NZV92" s="75"/>
      <c r="NZW92" s="75"/>
      <c r="NZX92" s="75"/>
      <c r="NZY92" s="75"/>
      <c r="NZZ92" s="75"/>
      <c r="OAA92" s="75"/>
      <c r="OAB92" s="75"/>
      <c r="OAC92" s="75"/>
      <c r="OAD92" s="75"/>
      <c r="OAE92" s="75"/>
      <c r="OAF92" s="75"/>
      <c r="OAG92" s="75"/>
      <c r="OAH92" s="75"/>
      <c r="OAI92" s="75"/>
      <c r="OAJ92" s="75"/>
      <c r="OAK92" s="75"/>
      <c r="OAL92" s="75"/>
      <c r="OAM92" s="75"/>
      <c r="OAN92" s="75"/>
      <c r="OAO92" s="75"/>
      <c r="OAP92" s="75"/>
      <c r="OAQ92" s="75"/>
      <c r="OAR92" s="75"/>
      <c r="OAS92" s="75"/>
      <c r="OAT92" s="75"/>
      <c r="OAU92" s="75"/>
      <c r="OAV92" s="75"/>
      <c r="OAW92" s="75"/>
      <c r="OAX92" s="75"/>
      <c r="OAY92" s="75"/>
      <c r="OAZ92" s="75"/>
      <c r="OBA92" s="75"/>
      <c r="OBB92" s="75"/>
      <c r="OBC92" s="75"/>
      <c r="OBD92" s="75"/>
      <c r="OBE92" s="75"/>
      <c r="OBF92" s="75"/>
      <c r="OBG92" s="75"/>
      <c r="OBH92" s="75"/>
      <c r="OBI92" s="75"/>
      <c r="OBJ92" s="75"/>
      <c r="OBK92" s="75"/>
      <c r="OBL92" s="75"/>
      <c r="OBM92" s="75"/>
      <c r="OBN92" s="75"/>
      <c r="OBO92" s="75"/>
      <c r="OBP92" s="75"/>
      <c r="OBQ92" s="75"/>
      <c r="OBR92" s="75"/>
      <c r="OBS92" s="75"/>
      <c r="OBT92" s="75"/>
      <c r="OBU92" s="75"/>
      <c r="OBV92" s="75"/>
      <c r="OBW92" s="75"/>
      <c r="OBX92" s="75"/>
      <c r="OBY92" s="75"/>
      <c r="OBZ92" s="75"/>
      <c r="OCA92" s="75"/>
      <c r="OCB92" s="75"/>
      <c r="OCC92" s="75"/>
      <c r="OCD92" s="75"/>
      <c r="OCE92" s="75"/>
      <c r="OCF92" s="75"/>
      <c r="OCG92" s="75"/>
      <c r="OCH92" s="75"/>
      <c r="OCI92" s="75"/>
      <c r="OCJ92" s="75"/>
      <c r="OCK92" s="75"/>
      <c r="OCL92" s="75"/>
      <c r="OCM92" s="75"/>
      <c r="OCN92" s="75"/>
      <c r="OCO92" s="75"/>
      <c r="OCP92" s="75"/>
      <c r="OCQ92" s="75"/>
      <c r="OCR92" s="75"/>
      <c r="OCS92" s="75"/>
      <c r="OCT92" s="75"/>
      <c r="OCU92" s="75"/>
      <c r="OCV92" s="75"/>
      <c r="OCW92" s="75"/>
      <c r="OCX92" s="75"/>
      <c r="OCY92" s="75"/>
      <c r="OCZ92" s="75"/>
      <c r="ODA92" s="75"/>
      <c r="ODB92" s="75"/>
      <c r="ODC92" s="75"/>
      <c r="ODD92" s="75"/>
      <c r="ODE92" s="75"/>
      <c r="ODF92" s="75"/>
      <c r="ODG92" s="75"/>
      <c r="ODH92" s="75"/>
      <c r="ODI92" s="75"/>
      <c r="ODJ92" s="75"/>
      <c r="ODK92" s="75"/>
      <c r="ODL92" s="75"/>
      <c r="ODM92" s="75"/>
      <c r="ODN92" s="75"/>
      <c r="ODO92" s="75"/>
      <c r="ODP92" s="75"/>
      <c r="ODQ92" s="75"/>
      <c r="ODR92" s="75"/>
      <c r="ODS92" s="75"/>
      <c r="ODT92" s="75"/>
      <c r="ODU92" s="75"/>
      <c r="ODV92" s="75"/>
      <c r="ODW92" s="75"/>
      <c r="ODX92" s="75"/>
      <c r="ODY92" s="75"/>
      <c r="ODZ92" s="75"/>
      <c r="OEA92" s="75"/>
      <c r="OEB92" s="75"/>
      <c r="OEC92" s="75"/>
      <c r="OED92" s="75"/>
      <c r="OEE92" s="75"/>
      <c r="OEF92" s="75"/>
      <c r="OEG92" s="75"/>
      <c r="OEH92" s="75"/>
      <c r="OEI92" s="75"/>
      <c r="OEJ92" s="75"/>
      <c r="OEK92" s="75"/>
      <c r="OEL92" s="75"/>
      <c r="OEM92" s="75"/>
      <c r="OEN92" s="75"/>
      <c r="OEO92" s="75"/>
      <c r="OEP92" s="75"/>
      <c r="OEQ92" s="75"/>
      <c r="OER92" s="75"/>
      <c r="OES92" s="75"/>
      <c r="OET92" s="75"/>
      <c r="OEU92" s="75"/>
      <c r="OEV92" s="75"/>
      <c r="OEW92" s="75"/>
      <c r="OEX92" s="75"/>
      <c r="OEY92" s="75"/>
      <c r="OEZ92" s="75"/>
      <c r="OFA92" s="75"/>
      <c r="OFB92" s="75"/>
      <c r="OFC92" s="75"/>
      <c r="OFD92" s="75"/>
      <c r="OFE92" s="75"/>
      <c r="OFF92" s="75"/>
      <c r="OFG92" s="75"/>
      <c r="OFH92" s="75"/>
      <c r="OFI92" s="75"/>
      <c r="OFJ92" s="75"/>
      <c r="OFK92" s="75"/>
      <c r="OFL92" s="75"/>
      <c r="OFM92" s="75"/>
      <c r="OFN92" s="75"/>
      <c r="OFO92" s="75"/>
      <c r="OFP92" s="75"/>
      <c r="OFQ92" s="75"/>
      <c r="OFR92" s="75"/>
      <c r="OFS92" s="75"/>
      <c r="OFT92" s="75"/>
      <c r="OFU92" s="75"/>
      <c r="OFV92" s="75"/>
      <c r="OFW92" s="75"/>
      <c r="OFX92" s="75"/>
      <c r="OFY92" s="75"/>
      <c r="OFZ92" s="75"/>
      <c r="OGA92" s="75"/>
      <c r="OGB92" s="75"/>
      <c r="OGC92" s="75"/>
      <c r="OGD92" s="75"/>
      <c r="OGE92" s="75"/>
      <c r="OGF92" s="75"/>
      <c r="OGG92" s="75"/>
      <c r="OGH92" s="75"/>
      <c r="OGI92" s="75"/>
      <c r="OGJ92" s="75"/>
      <c r="OGK92" s="75"/>
      <c r="OGL92" s="75"/>
      <c r="OGM92" s="75"/>
      <c r="OGN92" s="75"/>
      <c r="OGO92" s="75"/>
      <c r="OGP92" s="75"/>
      <c r="OGQ92" s="75"/>
      <c r="OGR92" s="75"/>
      <c r="OGS92" s="75"/>
      <c r="OGT92" s="75"/>
      <c r="OGU92" s="75"/>
      <c r="OGV92" s="75"/>
      <c r="OGW92" s="75"/>
      <c r="OGX92" s="75"/>
      <c r="OGY92" s="75"/>
      <c r="OGZ92" s="75"/>
      <c r="OHA92" s="75"/>
      <c r="OHB92" s="75"/>
      <c r="OHC92" s="75"/>
      <c r="OHD92" s="75"/>
      <c r="OHE92" s="75"/>
      <c r="OHF92" s="75"/>
      <c r="OHG92" s="75"/>
      <c r="OHH92" s="75"/>
      <c r="OHI92" s="75"/>
      <c r="OHJ92" s="75"/>
      <c r="OHK92" s="75"/>
      <c r="OHL92" s="75"/>
      <c r="OHM92" s="75"/>
      <c r="OHN92" s="75"/>
      <c r="OHO92" s="75"/>
      <c r="OHP92" s="75"/>
      <c r="OHQ92" s="75"/>
      <c r="OHR92" s="75"/>
      <c r="OHS92" s="75"/>
      <c r="OHT92" s="75"/>
      <c r="OHU92" s="75"/>
      <c r="OHV92" s="75"/>
      <c r="OHW92" s="75"/>
      <c r="OHX92" s="75"/>
      <c r="OHY92" s="75"/>
      <c r="OHZ92" s="75"/>
      <c r="OIA92" s="75"/>
      <c r="OIB92" s="75"/>
      <c r="OIC92" s="75"/>
      <c r="OID92" s="75"/>
      <c r="OIE92" s="75"/>
      <c r="OIF92" s="75"/>
      <c r="OIG92" s="75"/>
      <c r="OIH92" s="75"/>
      <c r="OII92" s="75"/>
      <c r="OIJ92" s="75"/>
      <c r="OIK92" s="75"/>
      <c r="OIL92" s="75"/>
      <c r="OIM92" s="75"/>
      <c r="OIN92" s="75"/>
      <c r="OIO92" s="75"/>
      <c r="OIP92" s="75"/>
      <c r="OIQ92" s="75"/>
      <c r="OIR92" s="75"/>
      <c r="OIS92" s="75"/>
      <c r="OIT92" s="75"/>
      <c r="OIU92" s="75"/>
      <c r="OIV92" s="75"/>
      <c r="OIW92" s="75"/>
      <c r="OIX92" s="75"/>
      <c r="OIY92" s="75"/>
      <c r="OIZ92" s="75"/>
      <c r="OJA92" s="75"/>
      <c r="OJB92" s="75"/>
      <c r="OJC92" s="75"/>
      <c r="OJD92" s="75"/>
      <c r="OJE92" s="75"/>
      <c r="OJF92" s="75"/>
      <c r="OJG92" s="75"/>
      <c r="OJH92" s="75"/>
      <c r="OJI92" s="75"/>
      <c r="OJJ92" s="75"/>
      <c r="OJK92" s="75"/>
      <c r="OJL92" s="75"/>
      <c r="OJM92" s="75"/>
      <c r="OJN92" s="75"/>
      <c r="OJO92" s="75"/>
      <c r="OJP92" s="75"/>
      <c r="OJQ92" s="75"/>
      <c r="OJR92" s="75"/>
      <c r="OJS92" s="75"/>
      <c r="OJT92" s="75"/>
      <c r="OJU92" s="75"/>
      <c r="OJV92" s="75"/>
      <c r="OJW92" s="75"/>
      <c r="OJX92" s="75"/>
      <c r="OJY92" s="75"/>
      <c r="OJZ92" s="75"/>
      <c r="OKA92" s="75"/>
      <c r="OKB92" s="75"/>
      <c r="OKC92" s="75"/>
      <c r="OKD92" s="75"/>
      <c r="OKE92" s="75"/>
      <c r="OKF92" s="75"/>
      <c r="OKG92" s="75"/>
      <c r="OKH92" s="75"/>
      <c r="OKI92" s="75"/>
      <c r="OKJ92" s="75"/>
      <c r="OKK92" s="75"/>
      <c r="OKL92" s="75"/>
      <c r="OKM92" s="75"/>
      <c r="OKN92" s="75"/>
      <c r="OKO92" s="75"/>
      <c r="OKP92" s="75"/>
      <c r="OKQ92" s="75"/>
      <c r="OKR92" s="75"/>
      <c r="OKS92" s="75"/>
      <c r="OKT92" s="75"/>
      <c r="OKU92" s="75"/>
      <c r="OKV92" s="75"/>
      <c r="OKW92" s="75"/>
      <c r="OKX92" s="75"/>
      <c r="OKY92" s="75"/>
      <c r="OKZ92" s="75"/>
      <c r="OLA92" s="75"/>
      <c r="OLB92" s="75"/>
      <c r="OLC92" s="75"/>
      <c r="OLD92" s="75"/>
      <c r="OLE92" s="75"/>
      <c r="OLF92" s="75"/>
      <c r="OLG92" s="75"/>
      <c r="OLH92" s="75"/>
      <c r="OLI92" s="75"/>
      <c r="OLJ92" s="75"/>
      <c r="OLK92" s="75"/>
      <c r="OLL92" s="75"/>
      <c r="OLM92" s="75"/>
      <c r="OLN92" s="75"/>
      <c r="OLO92" s="75"/>
      <c r="OLP92" s="75"/>
      <c r="OLQ92" s="75"/>
      <c r="OLR92" s="75"/>
      <c r="OLS92" s="75"/>
      <c r="OLT92" s="75"/>
      <c r="OLU92" s="75"/>
      <c r="OLV92" s="75"/>
      <c r="OLW92" s="75"/>
      <c r="OLX92" s="75"/>
      <c r="OLY92" s="75"/>
      <c r="OLZ92" s="75"/>
      <c r="OMA92" s="75"/>
      <c r="OMB92" s="75"/>
      <c r="OMC92" s="75"/>
      <c r="OMD92" s="75"/>
      <c r="OME92" s="75"/>
      <c r="OMF92" s="75"/>
      <c r="OMG92" s="75"/>
      <c r="OMH92" s="75"/>
      <c r="OMI92" s="75"/>
      <c r="OMJ92" s="75"/>
      <c r="OMK92" s="75"/>
      <c r="OML92" s="75"/>
      <c r="OMM92" s="75"/>
      <c r="OMN92" s="75"/>
      <c r="OMO92" s="75"/>
      <c r="OMP92" s="75"/>
      <c r="OMQ92" s="75"/>
      <c r="OMR92" s="75"/>
      <c r="OMS92" s="75"/>
      <c r="OMT92" s="75"/>
      <c r="OMU92" s="75"/>
      <c r="OMV92" s="75"/>
      <c r="OMW92" s="75"/>
      <c r="OMX92" s="75"/>
      <c r="OMY92" s="75"/>
      <c r="OMZ92" s="75"/>
      <c r="ONA92" s="75"/>
      <c r="ONB92" s="75"/>
      <c r="ONC92" s="75"/>
      <c r="OND92" s="75"/>
      <c r="ONE92" s="75"/>
      <c r="ONF92" s="75"/>
      <c r="ONG92" s="75"/>
      <c r="ONH92" s="75"/>
      <c r="ONI92" s="75"/>
      <c r="ONJ92" s="75"/>
      <c r="ONK92" s="75"/>
      <c r="ONL92" s="75"/>
      <c r="ONM92" s="75"/>
      <c r="ONN92" s="75"/>
      <c r="ONO92" s="75"/>
      <c r="ONP92" s="75"/>
      <c r="ONQ92" s="75"/>
      <c r="ONR92" s="75"/>
      <c r="ONS92" s="75"/>
      <c r="ONT92" s="75"/>
      <c r="ONU92" s="75"/>
      <c r="ONV92" s="75"/>
      <c r="ONW92" s="75"/>
      <c r="ONX92" s="75"/>
      <c r="ONY92" s="75"/>
      <c r="ONZ92" s="75"/>
      <c r="OOA92" s="75"/>
      <c r="OOB92" s="75"/>
      <c r="OOC92" s="75"/>
      <c r="OOD92" s="75"/>
      <c r="OOE92" s="75"/>
      <c r="OOF92" s="75"/>
      <c r="OOG92" s="75"/>
      <c r="OOH92" s="75"/>
      <c r="OOI92" s="75"/>
      <c r="OOJ92" s="75"/>
      <c r="OOK92" s="75"/>
      <c r="OOL92" s="75"/>
      <c r="OOM92" s="75"/>
      <c r="OON92" s="75"/>
      <c r="OOO92" s="75"/>
      <c r="OOP92" s="75"/>
      <c r="OOQ92" s="75"/>
      <c r="OOR92" s="75"/>
      <c r="OOS92" s="75"/>
      <c r="OOT92" s="75"/>
      <c r="OOU92" s="75"/>
      <c r="OOV92" s="75"/>
      <c r="OOW92" s="75"/>
      <c r="OOX92" s="75"/>
      <c r="OOY92" s="75"/>
      <c r="OOZ92" s="75"/>
      <c r="OPA92" s="75"/>
      <c r="OPB92" s="75"/>
      <c r="OPC92" s="75"/>
      <c r="OPD92" s="75"/>
      <c r="OPE92" s="75"/>
      <c r="OPF92" s="75"/>
      <c r="OPG92" s="75"/>
      <c r="OPH92" s="75"/>
      <c r="OPI92" s="75"/>
      <c r="OPJ92" s="75"/>
      <c r="OPK92" s="75"/>
      <c r="OPL92" s="75"/>
      <c r="OPM92" s="75"/>
      <c r="OPN92" s="75"/>
      <c r="OPO92" s="75"/>
      <c r="OPP92" s="75"/>
      <c r="OPQ92" s="75"/>
      <c r="OPR92" s="75"/>
      <c r="OPS92" s="75"/>
      <c r="OPT92" s="75"/>
      <c r="OPU92" s="75"/>
      <c r="OPV92" s="75"/>
      <c r="OPW92" s="75"/>
      <c r="OPX92" s="75"/>
      <c r="OPY92" s="75"/>
      <c r="OPZ92" s="75"/>
      <c r="OQA92" s="75"/>
      <c r="OQB92" s="75"/>
      <c r="OQC92" s="75"/>
      <c r="OQD92" s="75"/>
      <c r="OQE92" s="75"/>
      <c r="OQF92" s="75"/>
      <c r="OQG92" s="75"/>
      <c r="OQH92" s="75"/>
      <c r="OQI92" s="75"/>
      <c r="OQJ92" s="75"/>
      <c r="OQK92" s="75"/>
      <c r="OQL92" s="75"/>
      <c r="OQM92" s="75"/>
      <c r="OQN92" s="75"/>
      <c r="OQO92" s="75"/>
      <c r="OQP92" s="75"/>
      <c r="OQQ92" s="75"/>
      <c r="OQR92" s="75"/>
      <c r="OQS92" s="75"/>
      <c r="OQT92" s="75"/>
      <c r="OQU92" s="75"/>
      <c r="OQV92" s="75"/>
      <c r="OQW92" s="75"/>
      <c r="OQX92" s="75"/>
      <c r="OQY92" s="75"/>
      <c r="OQZ92" s="75"/>
      <c r="ORA92" s="75"/>
      <c r="ORB92" s="75"/>
      <c r="ORC92" s="75"/>
      <c r="ORD92" s="75"/>
      <c r="ORE92" s="75"/>
      <c r="ORF92" s="75"/>
      <c r="ORG92" s="75"/>
      <c r="ORH92" s="75"/>
      <c r="ORI92" s="75"/>
      <c r="ORJ92" s="75"/>
      <c r="ORK92" s="75"/>
      <c r="ORL92" s="75"/>
      <c r="ORM92" s="75"/>
      <c r="ORN92" s="75"/>
      <c r="ORO92" s="75"/>
      <c r="ORP92" s="75"/>
      <c r="ORQ92" s="75"/>
      <c r="ORR92" s="75"/>
      <c r="ORS92" s="75"/>
      <c r="ORT92" s="75"/>
      <c r="ORU92" s="75"/>
      <c r="ORV92" s="75"/>
      <c r="ORW92" s="75"/>
      <c r="ORX92" s="75"/>
      <c r="ORY92" s="75"/>
      <c r="ORZ92" s="75"/>
      <c r="OSA92" s="75"/>
      <c r="OSB92" s="75"/>
      <c r="OSC92" s="75"/>
      <c r="OSD92" s="75"/>
      <c r="OSE92" s="75"/>
      <c r="OSF92" s="75"/>
      <c r="OSG92" s="75"/>
      <c r="OSH92" s="75"/>
      <c r="OSI92" s="75"/>
      <c r="OSJ92" s="75"/>
      <c r="OSK92" s="75"/>
      <c r="OSL92" s="75"/>
      <c r="OSM92" s="75"/>
      <c r="OSN92" s="75"/>
      <c r="OSO92" s="75"/>
      <c r="OSP92" s="75"/>
      <c r="OSQ92" s="75"/>
      <c r="OSR92" s="75"/>
      <c r="OSS92" s="75"/>
      <c r="OST92" s="75"/>
      <c r="OSU92" s="75"/>
      <c r="OSV92" s="75"/>
      <c r="OSW92" s="75"/>
      <c r="OSX92" s="75"/>
      <c r="OSY92" s="75"/>
      <c r="OSZ92" s="75"/>
      <c r="OTA92" s="75"/>
      <c r="OTB92" s="75"/>
      <c r="OTC92" s="75"/>
      <c r="OTD92" s="75"/>
      <c r="OTE92" s="75"/>
      <c r="OTF92" s="75"/>
      <c r="OTG92" s="75"/>
      <c r="OTH92" s="75"/>
      <c r="OTI92" s="75"/>
      <c r="OTJ92" s="75"/>
      <c r="OTK92" s="75"/>
      <c r="OTL92" s="75"/>
      <c r="OTM92" s="75"/>
      <c r="OTN92" s="75"/>
      <c r="OTO92" s="75"/>
      <c r="OTP92" s="75"/>
      <c r="OTQ92" s="75"/>
      <c r="OTR92" s="75"/>
      <c r="OTS92" s="75"/>
      <c r="OTT92" s="75"/>
      <c r="OTU92" s="75"/>
      <c r="OTV92" s="75"/>
      <c r="OTW92" s="75"/>
      <c r="OTX92" s="75"/>
      <c r="OTY92" s="75"/>
      <c r="OTZ92" s="75"/>
      <c r="OUA92" s="75"/>
      <c r="OUB92" s="75"/>
      <c r="OUC92" s="75"/>
      <c r="OUD92" s="75"/>
      <c r="OUE92" s="75"/>
      <c r="OUF92" s="75"/>
      <c r="OUG92" s="75"/>
      <c r="OUH92" s="75"/>
      <c r="OUI92" s="75"/>
      <c r="OUJ92" s="75"/>
      <c r="OUK92" s="75"/>
      <c r="OUL92" s="75"/>
      <c r="OUM92" s="75"/>
      <c r="OUN92" s="75"/>
      <c r="OUO92" s="75"/>
      <c r="OUP92" s="75"/>
      <c r="OUQ92" s="75"/>
      <c r="OUR92" s="75"/>
      <c r="OUS92" s="75"/>
      <c r="OUT92" s="75"/>
      <c r="OUU92" s="75"/>
      <c r="OUV92" s="75"/>
      <c r="OUW92" s="75"/>
      <c r="OUX92" s="75"/>
      <c r="OUY92" s="75"/>
      <c r="OUZ92" s="75"/>
      <c r="OVA92" s="75"/>
      <c r="OVB92" s="75"/>
      <c r="OVC92" s="75"/>
      <c r="OVD92" s="75"/>
      <c r="OVE92" s="75"/>
      <c r="OVF92" s="75"/>
      <c r="OVG92" s="75"/>
      <c r="OVH92" s="75"/>
      <c r="OVI92" s="75"/>
      <c r="OVJ92" s="75"/>
      <c r="OVK92" s="75"/>
      <c r="OVL92" s="75"/>
      <c r="OVM92" s="75"/>
      <c r="OVN92" s="75"/>
      <c r="OVO92" s="75"/>
      <c r="OVP92" s="75"/>
      <c r="OVQ92" s="75"/>
      <c r="OVR92" s="75"/>
      <c r="OVS92" s="75"/>
      <c r="OVT92" s="75"/>
      <c r="OVU92" s="75"/>
      <c r="OVV92" s="75"/>
      <c r="OVW92" s="75"/>
      <c r="OVX92" s="75"/>
      <c r="OVY92" s="75"/>
      <c r="OVZ92" s="75"/>
      <c r="OWA92" s="75"/>
      <c r="OWB92" s="75"/>
      <c r="OWC92" s="75"/>
      <c r="OWD92" s="75"/>
      <c r="OWE92" s="75"/>
      <c r="OWF92" s="75"/>
      <c r="OWG92" s="75"/>
      <c r="OWH92" s="75"/>
      <c r="OWI92" s="75"/>
      <c r="OWJ92" s="75"/>
      <c r="OWK92" s="75"/>
      <c r="OWL92" s="75"/>
      <c r="OWM92" s="75"/>
      <c r="OWN92" s="75"/>
      <c r="OWO92" s="75"/>
      <c r="OWP92" s="75"/>
      <c r="OWQ92" s="75"/>
      <c r="OWR92" s="75"/>
      <c r="OWS92" s="75"/>
      <c r="OWT92" s="75"/>
      <c r="OWU92" s="75"/>
      <c r="OWV92" s="75"/>
      <c r="OWW92" s="75"/>
      <c r="OWX92" s="75"/>
      <c r="OWY92" s="75"/>
      <c r="OWZ92" s="75"/>
      <c r="OXA92" s="75"/>
      <c r="OXB92" s="75"/>
      <c r="OXC92" s="75"/>
      <c r="OXD92" s="75"/>
      <c r="OXE92" s="75"/>
      <c r="OXF92" s="75"/>
      <c r="OXG92" s="75"/>
      <c r="OXH92" s="75"/>
      <c r="OXI92" s="75"/>
      <c r="OXJ92" s="75"/>
      <c r="OXK92" s="75"/>
      <c r="OXL92" s="75"/>
      <c r="OXM92" s="75"/>
      <c r="OXN92" s="75"/>
      <c r="OXO92" s="75"/>
      <c r="OXP92" s="75"/>
      <c r="OXQ92" s="75"/>
      <c r="OXR92" s="75"/>
      <c r="OXS92" s="75"/>
      <c r="OXT92" s="75"/>
      <c r="OXU92" s="75"/>
      <c r="OXV92" s="75"/>
      <c r="OXW92" s="75"/>
      <c r="OXX92" s="75"/>
      <c r="OXY92" s="75"/>
      <c r="OXZ92" s="75"/>
      <c r="OYA92" s="75"/>
      <c r="OYB92" s="75"/>
      <c r="OYC92" s="75"/>
      <c r="OYD92" s="75"/>
      <c r="OYE92" s="75"/>
      <c r="OYF92" s="75"/>
      <c r="OYG92" s="75"/>
      <c r="OYH92" s="75"/>
      <c r="OYI92" s="75"/>
      <c r="OYJ92" s="75"/>
      <c r="OYK92" s="75"/>
      <c r="OYL92" s="75"/>
      <c r="OYM92" s="75"/>
      <c r="OYN92" s="75"/>
      <c r="OYO92" s="75"/>
      <c r="OYP92" s="75"/>
      <c r="OYQ92" s="75"/>
      <c r="OYR92" s="75"/>
      <c r="OYS92" s="75"/>
      <c r="OYT92" s="75"/>
      <c r="OYU92" s="75"/>
      <c r="OYV92" s="75"/>
      <c r="OYW92" s="75"/>
      <c r="OYX92" s="75"/>
      <c r="OYY92" s="75"/>
      <c r="OYZ92" s="75"/>
      <c r="OZA92" s="75"/>
      <c r="OZB92" s="75"/>
      <c r="OZC92" s="75"/>
      <c r="OZD92" s="75"/>
      <c r="OZE92" s="75"/>
      <c r="OZF92" s="75"/>
      <c r="OZG92" s="75"/>
      <c r="OZH92" s="75"/>
      <c r="OZI92" s="75"/>
      <c r="OZJ92" s="75"/>
      <c r="OZK92" s="75"/>
      <c r="OZL92" s="75"/>
      <c r="OZM92" s="75"/>
      <c r="OZN92" s="75"/>
      <c r="OZO92" s="75"/>
      <c r="OZP92" s="75"/>
      <c r="OZQ92" s="75"/>
      <c r="OZR92" s="75"/>
      <c r="OZS92" s="75"/>
      <c r="OZT92" s="75"/>
      <c r="OZU92" s="75"/>
      <c r="OZV92" s="75"/>
      <c r="OZW92" s="75"/>
      <c r="OZX92" s="75"/>
      <c r="OZY92" s="75"/>
      <c r="OZZ92" s="75"/>
      <c r="PAA92" s="75"/>
      <c r="PAB92" s="75"/>
      <c r="PAC92" s="75"/>
      <c r="PAD92" s="75"/>
      <c r="PAE92" s="75"/>
      <c r="PAF92" s="75"/>
      <c r="PAG92" s="75"/>
      <c r="PAH92" s="75"/>
      <c r="PAI92" s="75"/>
      <c r="PAJ92" s="75"/>
      <c r="PAK92" s="75"/>
      <c r="PAL92" s="75"/>
      <c r="PAM92" s="75"/>
      <c r="PAN92" s="75"/>
      <c r="PAO92" s="75"/>
      <c r="PAP92" s="75"/>
      <c r="PAQ92" s="75"/>
      <c r="PAR92" s="75"/>
      <c r="PAS92" s="75"/>
      <c r="PAT92" s="75"/>
      <c r="PAU92" s="75"/>
      <c r="PAV92" s="75"/>
      <c r="PAW92" s="75"/>
      <c r="PAX92" s="75"/>
      <c r="PAY92" s="75"/>
      <c r="PAZ92" s="75"/>
      <c r="PBA92" s="75"/>
      <c r="PBB92" s="75"/>
      <c r="PBC92" s="75"/>
      <c r="PBD92" s="75"/>
      <c r="PBE92" s="75"/>
      <c r="PBF92" s="75"/>
      <c r="PBG92" s="75"/>
      <c r="PBH92" s="75"/>
      <c r="PBI92" s="75"/>
      <c r="PBJ92" s="75"/>
      <c r="PBK92" s="75"/>
      <c r="PBL92" s="75"/>
      <c r="PBM92" s="75"/>
      <c r="PBN92" s="75"/>
      <c r="PBO92" s="75"/>
      <c r="PBP92" s="75"/>
      <c r="PBQ92" s="75"/>
      <c r="PBR92" s="75"/>
      <c r="PBS92" s="75"/>
      <c r="PBT92" s="75"/>
      <c r="PBU92" s="75"/>
      <c r="PBV92" s="75"/>
      <c r="PBW92" s="75"/>
      <c r="PBX92" s="75"/>
      <c r="PBY92" s="75"/>
      <c r="PBZ92" s="75"/>
      <c r="PCA92" s="75"/>
      <c r="PCB92" s="75"/>
      <c r="PCC92" s="75"/>
      <c r="PCD92" s="75"/>
      <c r="PCE92" s="75"/>
      <c r="PCF92" s="75"/>
      <c r="PCG92" s="75"/>
      <c r="PCH92" s="75"/>
      <c r="PCI92" s="75"/>
      <c r="PCJ92" s="75"/>
      <c r="PCK92" s="75"/>
      <c r="PCL92" s="75"/>
      <c r="PCM92" s="75"/>
      <c r="PCN92" s="75"/>
      <c r="PCO92" s="75"/>
      <c r="PCP92" s="75"/>
      <c r="PCQ92" s="75"/>
      <c r="PCR92" s="75"/>
      <c r="PCS92" s="75"/>
      <c r="PCT92" s="75"/>
      <c r="PCU92" s="75"/>
      <c r="PCV92" s="75"/>
      <c r="PCW92" s="75"/>
      <c r="PCX92" s="75"/>
      <c r="PCY92" s="75"/>
      <c r="PCZ92" s="75"/>
      <c r="PDA92" s="75"/>
      <c r="PDB92" s="75"/>
      <c r="PDC92" s="75"/>
      <c r="PDD92" s="75"/>
      <c r="PDE92" s="75"/>
      <c r="PDF92" s="75"/>
      <c r="PDG92" s="75"/>
      <c r="PDH92" s="75"/>
      <c r="PDI92" s="75"/>
      <c r="PDJ92" s="75"/>
      <c r="PDK92" s="75"/>
      <c r="PDL92" s="75"/>
      <c r="PDM92" s="75"/>
      <c r="PDN92" s="75"/>
      <c r="PDO92" s="75"/>
      <c r="PDP92" s="75"/>
      <c r="PDQ92" s="75"/>
      <c r="PDR92" s="75"/>
      <c r="PDS92" s="75"/>
      <c r="PDT92" s="75"/>
      <c r="PDU92" s="75"/>
      <c r="PDV92" s="75"/>
      <c r="PDW92" s="75"/>
      <c r="PDX92" s="75"/>
      <c r="PDY92" s="75"/>
      <c r="PDZ92" s="75"/>
      <c r="PEA92" s="75"/>
      <c r="PEB92" s="75"/>
      <c r="PEC92" s="75"/>
      <c r="PED92" s="75"/>
      <c r="PEE92" s="75"/>
      <c r="PEF92" s="75"/>
      <c r="PEG92" s="75"/>
      <c r="PEH92" s="75"/>
      <c r="PEI92" s="75"/>
      <c r="PEJ92" s="75"/>
      <c r="PEK92" s="75"/>
      <c r="PEL92" s="75"/>
      <c r="PEM92" s="75"/>
      <c r="PEN92" s="75"/>
      <c r="PEO92" s="75"/>
      <c r="PEP92" s="75"/>
      <c r="PEQ92" s="75"/>
      <c r="PER92" s="75"/>
      <c r="PES92" s="75"/>
      <c r="PET92" s="75"/>
      <c r="PEU92" s="75"/>
      <c r="PEV92" s="75"/>
      <c r="PEW92" s="75"/>
      <c r="PEX92" s="75"/>
      <c r="PEY92" s="75"/>
      <c r="PEZ92" s="75"/>
      <c r="PFA92" s="75"/>
      <c r="PFB92" s="75"/>
      <c r="PFC92" s="75"/>
      <c r="PFD92" s="75"/>
      <c r="PFE92" s="75"/>
      <c r="PFF92" s="75"/>
      <c r="PFG92" s="75"/>
      <c r="PFH92" s="75"/>
      <c r="PFI92" s="75"/>
      <c r="PFJ92" s="75"/>
      <c r="PFK92" s="75"/>
      <c r="PFL92" s="75"/>
      <c r="PFM92" s="75"/>
      <c r="PFN92" s="75"/>
      <c r="PFO92" s="75"/>
      <c r="PFP92" s="75"/>
      <c r="PFQ92" s="75"/>
      <c r="PFR92" s="75"/>
      <c r="PFS92" s="75"/>
      <c r="PFT92" s="75"/>
      <c r="PFU92" s="75"/>
      <c r="PFV92" s="75"/>
      <c r="PFW92" s="75"/>
      <c r="PFX92" s="75"/>
      <c r="PFY92" s="75"/>
      <c r="PFZ92" s="75"/>
      <c r="PGA92" s="75"/>
      <c r="PGB92" s="75"/>
      <c r="PGC92" s="75"/>
      <c r="PGD92" s="75"/>
      <c r="PGE92" s="75"/>
      <c r="PGF92" s="75"/>
      <c r="PGG92" s="75"/>
      <c r="PGH92" s="75"/>
      <c r="PGI92" s="75"/>
      <c r="PGJ92" s="75"/>
      <c r="PGK92" s="75"/>
      <c r="PGL92" s="75"/>
      <c r="PGM92" s="75"/>
      <c r="PGN92" s="75"/>
      <c r="PGO92" s="75"/>
      <c r="PGP92" s="75"/>
      <c r="PGQ92" s="75"/>
      <c r="PGR92" s="75"/>
      <c r="PGS92" s="75"/>
      <c r="PGT92" s="75"/>
      <c r="PGU92" s="75"/>
      <c r="PGV92" s="75"/>
      <c r="PGW92" s="75"/>
      <c r="PGX92" s="75"/>
      <c r="PGY92" s="75"/>
      <c r="PGZ92" s="75"/>
      <c r="PHA92" s="75"/>
      <c r="PHB92" s="75"/>
      <c r="PHC92" s="75"/>
      <c r="PHD92" s="75"/>
      <c r="PHE92" s="75"/>
      <c r="PHF92" s="75"/>
      <c r="PHG92" s="75"/>
      <c r="PHH92" s="75"/>
      <c r="PHI92" s="75"/>
      <c r="PHJ92" s="75"/>
      <c r="PHK92" s="75"/>
      <c r="PHL92" s="75"/>
      <c r="PHM92" s="75"/>
      <c r="PHN92" s="75"/>
      <c r="PHO92" s="75"/>
      <c r="PHP92" s="75"/>
      <c r="PHQ92" s="75"/>
      <c r="PHR92" s="75"/>
      <c r="PHS92" s="75"/>
      <c r="PHT92" s="75"/>
      <c r="PHU92" s="75"/>
      <c r="PHV92" s="75"/>
      <c r="PHW92" s="75"/>
      <c r="PHX92" s="75"/>
      <c r="PHY92" s="75"/>
      <c r="PHZ92" s="75"/>
      <c r="PIA92" s="75"/>
      <c r="PIB92" s="75"/>
      <c r="PIC92" s="75"/>
      <c r="PID92" s="75"/>
      <c r="PIE92" s="75"/>
      <c r="PIF92" s="75"/>
      <c r="PIG92" s="75"/>
      <c r="PIH92" s="75"/>
      <c r="PII92" s="75"/>
      <c r="PIJ92" s="75"/>
      <c r="PIK92" s="75"/>
      <c r="PIL92" s="75"/>
      <c r="PIM92" s="75"/>
      <c r="PIN92" s="75"/>
      <c r="PIO92" s="75"/>
      <c r="PIP92" s="75"/>
      <c r="PIQ92" s="75"/>
      <c r="PIR92" s="75"/>
      <c r="PIS92" s="75"/>
      <c r="PIT92" s="75"/>
      <c r="PIU92" s="75"/>
      <c r="PIV92" s="75"/>
      <c r="PIW92" s="75"/>
      <c r="PIX92" s="75"/>
      <c r="PIY92" s="75"/>
      <c r="PIZ92" s="75"/>
      <c r="PJA92" s="75"/>
      <c r="PJB92" s="75"/>
      <c r="PJC92" s="75"/>
      <c r="PJD92" s="75"/>
      <c r="PJE92" s="75"/>
      <c r="PJF92" s="75"/>
      <c r="PJG92" s="75"/>
      <c r="PJH92" s="75"/>
      <c r="PJI92" s="75"/>
      <c r="PJJ92" s="75"/>
      <c r="PJK92" s="75"/>
      <c r="PJL92" s="75"/>
      <c r="PJM92" s="75"/>
      <c r="PJN92" s="75"/>
      <c r="PJO92" s="75"/>
      <c r="PJP92" s="75"/>
      <c r="PJQ92" s="75"/>
      <c r="PJR92" s="75"/>
      <c r="PJS92" s="75"/>
      <c r="PJT92" s="75"/>
      <c r="PJU92" s="75"/>
      <c r="PJV92" s="75"/>
      <c r="PJW92" s="75"/>
      <c r="PJX92" s="75"/>
      <c r="PJY92" s="75"/>
      <c r="PJZ92" s="75"/>
      <c r="PKA92" s="75"/>
      <c r="PKB92" s="75"/>
      <c r="PKC92" s="75"/>
      <c r="PKD92" s="75"/>
      <c r="PKE92" s="75"/>
      <c r="PKF92" s="75"/>
      <c r="PKG92" s="75"/>
      <c r="PKH92" s="75"/>
      <c r="PKI92" s="75"/>
      <c r="PKJ92" s="75"/>
      <c r="PKK92" s="75"/>
      <c r="PKL92" s="75"/>
      <c r="PKM92" s="75"/>
      <c r="PKN92" s="75"/>
      <c r="PKO92" s="75"/>
      <c r="PKP92" s="75"/>
      <c r="PKQ92" s="75"/>
      <c r="PKR92" s="75"/>
      <c r="PKS92" s="75"/>
      <c r="PKT92" s="75"/>
      <c r="PKU92" s="75"/>
      <c r="PKV92" s="75"/>
      <c r="PKW92" s="75"/>
      <c r="PKX92" s="75"/>
      <c r="PKY92" s="75"/>
      <c r="PKZ92" s="75"/>
      <c r="PLA92" s="75"/>
      <c r="PLB92" s="75"/>
      <c r="PLC92" s="75"/>
      <c r="PLD92" s="75"/>
      <c r="PLE92" s="75"/>
      <c r="PLF92" s="75"/>
      <c r="PLG92" s="75"/>
      <c r="PLH92" s="75"/>
      <c r="PLI92" s="75"/>
      <c r="PLJ92" s="75"/>
      <c r="PLK92" s="75"/>
      <c r="PLL92" s="75"/>
      <c r="PLM92" s="75"/>
      <c r="PLN92" s="75"/>
      <c r="PLO92" s="75"/>
      <c r="PLP92" s="75"/>
      <c r="PLQ92" s="75"/>
      <c r="PLR92" s="75"/>
      <c r="PLS92" s="75"/>
      <c r="PLT92" s="75"/>
      <c r="PLU92" s="75"/>
      <c r="PLV92" s="75"/>
      <c r="PLW92" s="75"/>
      <c r="PLX92" s="75"/>
      <c r="PLY92" s="75"/>
      <c r="PLZ92" s="75"/>
      <c r="PMA92" s="75"/>
      <c r="PMB92" s="75"/>
      <c r="PMC92" s="75"/>
      <c r="PMD92" s="75"/>
      <c r="PME92" s="75"/>
      <c r="PMF92" s="75"/>
      <c r="PMG92" s="75"/>
      <c r="PMH92" s="75"/>
      <c r="PMI92" s="75"/>
      <c r="PMJ92" s="75"/>
      <c r="PMK92" s="75"/>
      <c r="PML92" s="75"/>
      <c r="PMM92" s="75"/>
      <c r="PMN92" s="75"/>
      <c r="PMO92" s="75"/>
      <c r="PMP92" s="75"/>
      <c r="PMQ92" s="75"/>
      <c r="PMR92" s="75"/>
      <c r="PMS92" s="75"/>
      <c r="PMT92" s="75"/>
      <c r="PMU92" s="75"/>
      <c r="PMV92" s="75"/>
      <c r="PMW92" s="75"/>
      <c r="PMX92" s="75"/>
      <c r="PMY92" s="75"/>
      <c r="PMZ92" s="75"/>
      <c r="PNA92" s="75"/>
      <c r="PNB92" s="75"/>
      <c r="PNC92" s="75"/>
      <c r="PND92" s="75"/>
      <c r="PNE92" s="75"/>
      <c r="PNF92" s="75"/>
      <c r="PNG92" s="75"/>
      <c r="PNH92" s="75"/>
      <c r="PNI92" s="75"/>
      <c r="PNJ92" s="75"/>
      <c r="PNK92" s="75"/>
      <c r="PNL92" s="75"/>
      <c r="PNM92" s="75"/>
      <c r="PNN92" s="75"/>
      <c r="PNO92" s="75"/>
      <c r="PNP92" s="75"/>
      <c r="PNQ92" s="75"/>
      <c r="PNR92" s="75"/>
      <c r="PNS92" s="75"/>
      <c r="PNT92" s="75"/>
      <c r="PNU92" s="75"/>
      <c r="PNV92" s="75"/>
      <c r="PNW92" s="75"/>
      <c r="PNX92" s="75"/>
      <c r="PNY92" s="75"/>
      <c r="PNZ92" s="75"/>
      <c r="POA92" s="75"/>
      <c r="POB92" s="75"/>
      <c r="POC92" s="75"/>
      <c r="POD92" s="75"/>
      <c r="POE92" s="75"/>
      <c r="POF92" s="75"/>
      <c r="POG92" s="75"/>
      <c r="POH92" s="75"/>
      <c r="POI92" s="75"/>
      <c r="POJ92" s="75"/>
      <c r="POK92" s="75"/>
      <c r="POL92" s="75"/>
      <c r="POM92" s="75"/>
      <c r="PON92" s="75"/>
      <c r="POO92" s="75"/>
      <c r="POP92" s="75"/>
      <c r="POQ92" s="75"/>
      <c r="POR92" s="75"/>
      <c r="POS92" s="75"/>
      <c r="POT92" s="75"/>
      <c r="POU92" s="75"/>
      <c r="POV92" s="75"/>
      <c r="POW92" s="75"/>
      <c r="POX92" s="75"/>
      <c r="POY92" s="75"/>
      <c r="POZ92" s="75"/>
      <c r="PPA92" s="75"/>
      <c r="PPB92" s="75"/>
      <c r="PPC92" s="75"/>
      <c r="PPD92" s="75"/>
      <c r="PPE92" s="75"/>
      <c r="PPF92" s="75"/>
      <c r="PPG92" s="75"/>
      <c r="PPH92" s="75"/>
      <c r="PPI92" s="75"/>
      <c r="PPJ92" s="75"/>
      <c r="PPK92" s="75"/>
      <c r="PPL92" s="75"/>
      <c r="PPM92" s="75"/>
      <c r="PPN92" s="75"/>
      <c r="PPO92" s="75"/>
      <c r="PPP92" s="75"/>
      <c r="PPQ92" s="75"/>
      <c r="PPR92" s="75"/>
      <c r="PPS92" s="75"/>
      <c r="PPT92" s="75"/>
      <c r="PPU92" s="75"/>
      <c r="PPV92" s="75"/>
      <c r="PPW92" s="75"/>
      <c r="PPX92" s="75"/>
      <c r="PPY92" s="75"/>
      <c r="PPZ92" s="75"/>
      <c r="PQA92" s="75"/>
      <c r="PQB92" s="75"/>
      <c r="PQC92" s="75"/>
      <c r="PQD92" s="75"/>
      <c r="PQE92" s="75"/>
      <c r="PQF92" s="75"/>
      <c r="PQG92" s="75"/>
      <c r="PQH92" s="75"/>
      <c r="PQI92" s="75"/>
      <c r="PQJ92" s="75"/>
      <c r="PQK92" s="75"/>
      <c r="PQL92" s="75"/>
      <c r="PQM92" s="75"/>
      <c r="PQN92" s="75"/>
      <c r="PQO92" s="75"/>
      <c r="PQP92" s="75"/>
      <c r="PQQ92" s="75"/>
      <c r="PQR92" s="75"/>
      <c r="PQS92" s="75"/>
      <c r="PQT92" s="75"/>
      <c r="PQU92" s="75"/>
      <c r="PQV92" s="75"/>
      <c r="PQW92" s="75"/>
      <c r="PQX92" s="75"/>
      <c r="PQY92" s="75"/>
      <c r="PQZ92" s="75"/>
      <c r="PRA92" s="75"/>
      <c r="PRB92" s="75"/>
      <c r="PRC92" s="75"/>
      <c r="PRD92" s="75"/>
      <c r="PRE92" s="75"/>
      <c r="PRF92" s="75"/>
      <c r="PRG92" s="75"/>
      <c r="PRH92" s="75"/>
      <c r="PRI92" s="75"/>
      <c r="PRJ92" s="75"/>
      <c r="PRK92" s="75"/>
      <c r="PRL92" s="75"/>
      <c r="PRM92" s="75"/>
      <c r="PRN92" s="75"/>
      <c r="PRO92" s="75"/>
      <c r="PRP92" s="75"/>
      <c r="PRQ92" s="75"/>
      <c r="PRR92" s="75"/>
      <c r="PRS92" s="75"/>
      <c r="PRT92" s="75"/>
      <c r="PRU92" s="75"/>
      <c r="PRV92" s="75"/>
      <c r="PRW92" s="75"/>
      <c r="PRX92" s="75"/>
      <c r="PRY92" s="75"/>
      <c r="PRZ92" s="75"/>
      <c r="PSA92" s="75"/>
      <c r="PSB92" s="75"/>
      <c r="PSC92" s="75"/>
      <c r="PSD92" s="75"/>
      <c r="PSE92" s="75"/>
      <c r="PSF92" s="75"/>
      <c r="PSG92" s="75"/>
      <c r="PSH92" s="75"/>
      <c r="PSI92" s="75"/>
      <c r="PSJ92" s="75"/>
      <c r="PSK92" s="75"/>
      <c r="PSL92" s="75"/>
      <c r="PSM92" s="75"/>
      <c r="PSN92" s="75"/>
      <c r="PSO92" s="75"/>
      <c r="PSP92" s="75"/>
      <c r="PSQ92" s="75"/>
      <c r="PSR92" s="75"/>
      <c r="PSS92" s="75"/>
      <c r="PST92" s="75"/>
      <c r="PSU92" s="75"/>
      <c r="PSV92" s="75"/>
      <c r="PSW92" s="75"/>
      <c r="PSX92" s="75"/>
      <c r="PSY92" s="75"/>
      <c r="PSZ92" s="75"/>
      <c r="PTA92" s="75"/>
      <c r="PTB92" s="75"/>
      <c r="PTC92" s="75"/>
      <c r="PTD92" s="75"/>
      <c r="PTE92" s="75"/>
      <c r="PTF92" s="75"/>
      <c r="PTG92" s="75"/>
      <c r="PTH92" s="75"/>
      <c r="PTI92" s="75"/>
      <c r="PTJ92" s="75"/>
      <c r="PTK92" s="75"/>
      <c r="PTL92" s="75"/>
      <c r="PTM92" s="75"/>
      <c r="PTN92" s="75"/>
      <c r="PTO92" s="75"/>
      <c r="PTP92" s="75"/>
      <c r="PTQ92" s="75"/>
      <c r="PTR92" s="75"/>
      <c r="PTS92" s="75"/>
      <c r="PTT92" s="75"/>
      <c r="PTU92" s="75"/>
      <c r="PTV92" s="75"/>
      <c r="PTW92" s="75"/>
      <c r="PTX92" s="75"/>
      <c r="PTY92" s="75"/>
      <c r="PTZ92" s="75"/>
      <c r="PUA92" s="75"/>
      <c r="PUB92" s="75"/>
      <c r="PUC92" s="75"/>
      <c r="PUD92" s="75"/>
      <c r="PUE92" s="75"/>
      <c r="PUF92" s="75"/>
      <c r="PUG92" s="75"/>
      <c r="PUH92" s="75"/>
      <c r="PUI92" s="75"/>
      <c r="PUJ92" s="75"/>
      <c r="PUK92" s="75"/>
      <c r="PUL92" s="75"/>
      <c r="PUM92" s="75"/>
      <c r="PUN92" s="75"/>
      <c r="PUO92" s="75"/>
      <c r="PUP92" s="75"/>
      <c r="PUQ92" s="75"/>
      <c r="PUR92" s="75"/>
      <c r="PUS92" s="75"/>
      <c r="PUT92" s="75"/>
      <c r="PUU92" s="75"/>
      <c r="PUV92" s="75"/>
      <c r="PUW92" s="75"/>
      <c r="PUX92" s="75"/>
      <c r="PUY92" s="75"/>
      <c r="PUZ92" s="75"/>
      <c r="PVA92" s="75"/>
      <c r="PVB92" s="75"/>
      <c r="PVC92" s="75"/>
      <c r="PVD92" s="75"/>
      <c r="PVE92" s="75"/>
      <c r="PVF92" s="75"/>
      <c r="PVG92" s="75"/>
      <c r="PVH92" s="75"/>
      <c r="PVI92" s="75"/>
      <c r="PVJ92" s="75"/>
      <c r="PVK92" s="75"/>
      <c r="PVL92" s="75"/>
      <c r="PVM92" s="75"/>
      <c r="PVN92" s="75"/>
      <c r="PVO92" s="75"/>
      <c r="PVP92" s="75"/>
      <c r="PVQ92" s="75"/>
      <c r="PVR92" s="75"/>
      <c r="PVS92" s="75"/>
      <c r="PVT92" s="75"/>
      <c r="PVU92" s="75"/>
      <c r="PVV92" s="75"/>
      <c r="PVW92" s="75"/>
      <c r="PVX92" s="75"/>
      <c r="PVY92" s="75"/>
      <c r="PVZ92" s="75"/>
      <c r="PWA92" s="75"/>
      <c r="PWB92" s="75"/>
      <c r="PWC92" s="75"/>
      <c r="PWD92" s="75"/>
      <c r="PWE92" s="75"/>
      <c r="PWF92" s="75"/>
      <c r="PWG92" s="75"/>
      <c r="PWH92" s="75"/>
      <c r="PWI92" s="75"/>
      <c r="PWJ92" s="75"/>
      <c r="PWK92" s="75"/>
      <c r="PWL92" s="75"/>
      <c r="PWM92" s="75"/>
      <c r="PWN92" s="75"/>
      <c r="PWO92" s="75"/>
      <c r="PWP92" s="75"/>
      <c r="PWQ92" s="75"/>
      <c r="PWR92" s="75"/>
      <c r="PWS92" s="75"/>
      <c r="PWT92" s="75"/>
      <c r="PWU92" s="75"/>
      <c r="PWV92" s="75"/>
      <c r="PWW92" s="75"/>
      <c r="PWX92" s="75"/>
      <c r="PWY92" s="75"/>
      <c r="PWZ92" s="75"/>
      <c r="PXA92" s="75"/>
      <c r="PXB92" s="75"/>
      <c r="PXC92" s="75"/>
      <c r="PXD92" s="75"/>
      <c r="PXE92" s="75"/>
      <c r="PXF92" s="75"/>
      <c r="PXG92" s="75"/>
      <c r="PXH92" s="75"/>
      <c r="PXI92" s="75"/>
      <c r="PXJ92" s="75"/>
      <c r="PXK92" s="75"/>
      <c r="PXL92" s="75"/>
      <c r="PXM92" s="75"/>
      <c r="PXN92" s="75"/>
      <c r="PXO92" s="75"/>
      <c r="PXP92" s="75"/>
      <c r="PXQ92" s="75"/>
      <c r="PXR92" s="75"/>
      <c r="PXS92" s="75"/>
      <c r="PXT92" s="75"/>
      <c r="PXU92" s="75"/>
      <c r="PXV92" s="75"/>
      <c r="PXW92" s="75"/>
      <c r="PXX92" s="75"/>
      <c r="PXY92" s="75"/>
      <c r="PXZ92" s="75"/>
      <c r="PYA92" s="75"/>
      <c r="PYB92" s="75"/>
      <c r="PYC92" s="75"/>
      <c r="PYD92" s="75"/>
      <c r="PYE92" s="75"/>
      <c r="PYF92" s="75"/>
      <c r="PYG92" s="75"/>
      <c r="PYH92" s="75"/>
      <c r="PYI92" s="75"/>
      <c r="PYJ92" s="75"/>
      <c r="PYK92" s="75"/>
      <c r="PYL92" s="75"/>
      <c r="PYM92" s="75"/>
      <c r="PYN92" s="75"/>
      <c r="PYO92" s="75"/>
      <c r="PYP92" s="75"/>
      <c r="PYQ92" s="75"/>
      <c r="PYR92" s="75"/>
      <c r="PYS92" s="75"/>
      <c r="PYT92" s="75"/>
      <c r="PYU92" s="75"/>
      <c r="PYV92" s="75"/>
      <c r="PYW92" s="75"/>
      <c r="PYX92" s="75"/>
      <c r="PYY92" s="75"/>
      <c r="PYZ92" s="75"/>
      <c r="PZA92" s="75"/>
      <c r="PZB92" s="75"/>
      <c r="PZC92" s="75"/>
      <c r="PZD92" s="75"/>
      <c r="PZE92" s="75"/>
      <c r="PZF92" s="75"/>
      <c r="PZG92" s="75"/>
      <c r="PZH92" s="75"/>
      <c r="PZI92" s="75"/>
      <c r="PZJ92" s="75"/>
      <c r="PZK92" s="75"/>
      <c r="PZL92" s="75"/>
      <c r="PZM92" s="75"/>
      <c r="PZN92" s="75"/>
      <c r="PZO92" s="75"/>
      <c r="PZP92" s="75"/>
      <c r="PZQ92" s="75"/>
      <c r="PZR92" s="75"/>
      <c r="PZS92" s="75"/>
      <c r="PZT92" s="75"/>
      <c r="PZU92" s="75"/>
      <c r="PZV92" s="75"/>
      <c r="PZW92" s="75"/>
      <c r="PZX92" s="75"/>
      <c r="PZY92" s="75"/>
      <c r="PZZ92" s="75"/>
      <c r="QAA92" s="75"/>
      <c r="QAB92" s="75"/>
      <c r="QAC92" s="75"/>
      <c r="QAD92" s="75"/>
      <c r="QAE92" s="75"/>
      <c r="QAF92" s="75"/>
      <c r="QAG92" s="75"/>
      <c r="QAH92" s="75"/>
      <c r="QAI92" s="75"/>
      <c r="QAJ92" s="75"/>
      <c r="QAK92" s="75"/>
      <c r="QAL92" s="75"/>
      <c r="QAM92" s="75"/>
      <c r="QAN92" s="75"/>
      <c r="QAO92" s="75"/>
      <c r="QAP92" s="75"/>
      <c r="QAQ92" s="75"/>
      <c r="QAR92" s="75"/>
      <c r="QAS92" s="75"/>
      <c r="QAT92" s="75"/>
      <c r="QAU92" s="75"/>
      <c r="QAV92" s="75"/>
      <c r="QAW92" s="75"/>
      <c r="QAX92" s="75"/>
      <c r="QAY92" s="75"/>
      <c r="QAZ92" s="75"/>
      <c r="QBA92" s="75"/>
      <c r="QBB92" s="75"/>
      <c r="QBC92" s="75"/>
      <c r="QBD92" s="75"/>
      <c r="QBE92" s="75"/>
      <c r="QBF92" s="75"/>
      <c r="QBG92" s="75"/>
      <c r="QBH92" s="75"/>
      <c r="QBI92" s="75"/>
      <c r="QBJ92" s="75"/>
      <c r="QBK92" s="75"/>
      <c r="QBL92" s="75"/>
      <c r="QBM92" s="75"/>
      <c r="QBN92" s="75"/>
      <c r="QBO92" s="75"/>
      <c r="QBP92" s="75"/>
      <c r="QBQ92" s="75"/>
      <c r="QBR92" s="75"/>
      <c r="QBS92" s="75"/>
      <c r="QBT92" s="75"/>
      <c r="QBU92" s="75"/>
      <c r="QBV92" s="75"/>
      <c r="QBW92" s="75"/>
      <c r="QBX92" s="75"/>
      <c r="QBY92" s="75"/>
      <c r="QBZ92" s="75"/>
      <c r="QCA92" s="75"/>
      <c r="QCB92" s="75"/>
      <c r="QCC92" s="75"/>
      <c r="QCD92" s="75"/>
      <c r="QCE92" s="75"/>
      <c r="QCF92" s="75"/>
      <c r="QCG92" s="75"/>
      <c r="QCH92" s="75"/>
      <c r="QCI92" s="75"/>
      <c r="QCJ92" s="75"/>
      <c r="QCK92" s="75"/>
      <c r="QCL92" s="75"/>
      <c r="QCM92" s="75"/>
      <c r="QCN92" s="75"/>
      <c r="QCO92" s="75"/>
      <c r="QCP92" s="75"/>
      <c r="QCQ92" s="75"/>
      <c r="QCR92" s="75"/>
      <c r="QCS92" s="75"/>
      <c r="QCT92" s="75"/>
      <c r="QCU92" s="75"/>
      <c r="QCV92" s="75"/>
      <c r="QCW92" s="75"/>
      <c r="QCX92" s="75"/>
      <c r="QCY92" s="75"/>
      <c r="QCZ92" s="75"/>
      <c r="QDA92" s="75"/>
      <c r="QDB92" s="75"/>
      <c r="QDC92" s="75"/>
      <c r="QDD92" s="75"/>
      <c r="QDE92" s="75"/>
      <c r="QDF92" s="75"/>
      <c r="QDG92" s="75"/>
      <c r="QDH92" s="75"/>
      <c r="QDI92" s="75"/>
      <c r="QDJ92" s="75"/>
      <c r="QDK92" s="75"/>
      <c r="QDL92" s="75"/>
      <c r="QDM92" s="75"/>
      <c r="QDN92" s="75"/>
      <c r="QDO92" s="75"/>
      <c r="QDP92" s="75"/>
      <c r="QDQ92" s="75"/>
      <c r="QDR92" s="75"/>
      <c r="QDS92" s="75"/>
      <c r="QDT92" s="75"/>
      <c r="QDU92" s="75"/>
      <c r="QDV92" s="75"/>
      <c r="QDW92" s="75"/>
      <c r="QDX92" s="75"/>
      <c r="QDY92" s="75"/>
      <c r="QDZ92" s="75"/>
      <c r="QEA92" s="75"/>
      <c r="QEB92" s="75"/>
      <c r="QEC92" s="75"/>
      <c r="QED92" s="75"/>
      <c r="QEE92" s="75"/>
      <c r="QEF92" s="75"/>
      <c r="QEG92" s="75"/>
      <c r="QEH92" s="75"/>
      <c r="QEI92" s="75"/>
      <c r="QEJ92" s="75"/>
      <c r="QEK92" s="75"/>
      <c r="QEL92" s="75"/>
      <c r="QEM92" s="75"/>
      <c r="QEN92" s="75"/>
      <c r="QEO92" s="75"/>
      <c r="QEP92" s="75"/>
      <c r="QEQ92" s="75"/>
      <c r="QER92" s="75"/>
      <c r="QES92" s="75"/>
      <c r="QET92" s="75"/>
      <c r="QEU92" s="75"/>
      <c r="QEV92" s="75"/>
      <c r="QEW92" s="75"/>
      <c r="QEX92" s="75"/>
      <c r="QEY92" s="75"/>
      <c r="QEZ92" s="75"/>
      <c r="QFA92" s="75"/>
      <c r="QFB92" s="75"/>
      <c r="QFC92" s="75"/>
      <c r="QFD92" s="75"/>
      <c r="QFE92" s="75"/>
      <c r="QFF92" s="75"/>
      <c r="QFG92" s="75"/>
      <c r="QFH92" s="75"/>
      <c r="QFI92" s="75"/>
      <c r="QFJ92" s="75"/>
      <c r="QFK92" s="75"/>
      <c r="QFL92" s="75"/>
      <c r="QFM92" s="75"/>
      <c r="QFN92" s="75"/>
      <c r="QFO92" s="75"/>
      <c r="QFP92" s="75"/>
      <c r="QFQ92" s="75"/>
      <c r="QFR92" s="75"/>
      <c r="QFS92" s="75"/>
      <c r="QFT92" s="75"/>
      <c r="QFU92" s="75"/>
      <c r="QFV92" s="75"/>
      <c r="QFW92" s="75"/>
      <c r="QFX92" s="75"/>
      <c r="QFY92" s="75"/>
      <c r="QFZ92" s="75"/>
      <c r="QGA92" s="75"/>
      <c r="QGB92" s="75"/>
      <c r="QGC92" s="75"/>
      <c r="QGD92" s="75"/>
      <c r="QGE92" s="75"/>
      <c r="QGF92" s="75"/>
      <c r="QGG92" s="75"/>
      <c r="QGH92" s="75"/>
      <c r="QGI92" s="75"/>
      <c r="QGJ92" s="75"/>
      <c r="QGK92" s="75"/>
      <c r="QGL92" s="75"/>
      <c r="QGM92" s="75"/>
      <c r="QGN92" s="75"/>
      <c r="QGO92" s="75"/>
      <c r="QGP92" s="75"/>
      <c r="QGQ92" s="75"/>
      <c r="QGR92" s="75"/>
      <c r="QGS92" s="75"/>
      <c r="QGT92" s="75"/>
      <c r="QGU92" s="75"/>
      <c r="QGV92" s="75"/>
      <c r="QGW92" s="75"/>
      <c r="QGX92" s="75"/>
      <c r="QGY92" s="75"/>
      <c r="QGZ92" s="75"/>
      <c r="QHA92" s="75"/>
      <c r="QHB92" s="75"/>
      <c r="QHC92" s="75"/>
      <c r="QHD92" s="75"/>
      <c r="QHE92" s="75"/>
      <c r="QHF92" s="75"/>
      <c r="QHG92" s="75"/>
      <c r="QHH92" s="75"/>
      <c r="QHI92" s="75"/>
      <c r="QHJ92" s="75"/>
      <c r="QHK92" s="75"/>
      <c r="QHL92" s="75"/>
      <c r="QHM92" s="75"/>
      <c r="QHN92" s="75"/>
      <c r="QHO92" s="75"/>
      <c r="QHP92" s="75"/>
      <c r="QHQ92" s="75"/>
      <c r="QHR92" s="75"/>
      <c r="QHS92" s="75"/>
      <c r="QHT92" s="75"/>
      <c r="QHU92" s="75"/>
      <c r="QHV92" s="75"/>
      <c r="QHW92" s="75"/>
      <c r="QHX92" s="75"/>
      <c r="QHY92" s="75"/>
      <c r="QHZ92" s="75"/>
      <c r="QIA92" s="75"/>
      <c r="QIB92" s="75"/>
      <c r="QIC92" s="75"/>
      <c r="QID92" s="75"/>
      <c r="QIE92" s="75"/>
      <c r="QIF92" s="75"/>
      <c r="QIG92" s="75"/>
      <c r="QIH92" s="75"/>
      <c r="QII92" s="75"/>
      <c r="QIJ92" s="75"/>
      <c r="QIK92" s="75"/>
      <c r="QIL92" s="75"/>
      <c r="QIM92" s="75"/>
      <c r="QIN92" s="75"/>
      <c r="QIO92" s="75"/>
      <c r="QIP92" s="75"/>
      <c r="QIQ92" s="75"/>
      <c r="QIR92" s="75"/>
      <c r="QIS92" s="75"/>
      <c r="QIT92" s="75"/>
      <c r="QIU92" s="75"/>
      <c r="QIV92" s="75"/>
      <c r="QIW92" s="75"/>
      <c r="QIX92" s="75"/>
      <c r="QIY92" s="75"/>
      <c r="QIZ92" s="75"/>
      <c r="QJA92" s="75"/>
      <c r="QJB92" s="75"/>
      <c r="QJC92" s="75"/>
      <c r="QJD92" s="75"/>
      <c r="QJE92" s="75"/>
      <c r="QJF92" s="75"/>
      <c r="QJG92" s="75"/>
      <c r="QJH92" s="75"/>
      <c r="QJI92" s="75"/>
      <c r="QJJ92" s="75"/>
      <c r="QJK92" s="75"/>
      <c r="QJL92" s="75"/>
      <c r="QJM92" s="75"/>
      <c r="QJN92" s="75"/>
      <c r="QJO92" s="75"/>
      <c r="QJP92" s="75"/>
      <c r="QJQ92" s="75"/>
      <c r="QJR92" s="75"/>
      <c r="QJS92" s="75"/>
      <c r="QJT92" s="75"/>
      <c r="QJU92" s="75"/>
      <c r="QJV92" s="75"/>
      <c r="QJW92" s="75"/>
      <c r="QJX92" s="75"/>
      <c r="QJY92" s="75"/>
      <c r="QJZ92" s="75"/>
      <c r="QKA92" s="75"/>
      <c r="QKB92" s="75"/>
      <c r="QKC92" s="75"/>
      <c r="QKD92" s="75"/>
      <c r="QKE92" s="75"/>
      <c r="QKF92" s="75"/>
      <c r="QKG92" s="75"/>
      <c r="QKH92" s="75"/>
      <c r="QKI92" s="75"/>
      <c r="QKJ92" s="75"/>
      <c r="QKK92" s="75"/>
      <c r="QKL92" s="75"/>
      <c r="QKM92" s="75"/>
      <c r="QKN92" s="75"/>
      <c r="QKO92" s="75"/>
      <c r="QKP92" s="75"/>
      <c r="QKQ92" s="75"/>
      <c r="QKR92" s="75"/>
      <c r="QKS92" s="75"/>
      <c r="QKT92" s="75"/>
      <c r="QKU92" s="75"/>
      <c r="QKV92" s="75"/>
      <c r="QKW92" s="75"/>
      <c r="QKX92" s="75"/>
      <c r="QKY92" s="75"/>
      <c r="QKZ92" s="75"/>
      <c r="QLA92" s="75"/>
      <c r="QLB92" s="75"/>
      <c r="QLC92" s="75"/>
      <c r="QLD92" s="75"/>
      <c r="QLE92" s="75"/>
      <c r="QLF92" s="75"/>
      <c r="QLG92" s="75"/>
      <c r="QLH92" s="75"/>
      <c r="QLI92" s="75"/>
      <c r="QLJ92" s="75"/>
      <c r="QLK92" s="75"/>
      <c r="QLL92" s="75"/>
      <c r="QLM92" s="75"/>
      <c r="QLN92" s="75"/>
      <c r="QLO92" s="75"/>
      <c r="QLP92" s="75"/>
      <c r="QLQ92" s="75"/>
      <c r="QLR92" s="75"/>
      <c r="QLS92" s="75"/>
      <c r="QLT92" s="75"/>
      <c r="QLU92" s="75"/>
      <c r="QLV92" s="75"/>
      <c r="QLW92" s="75"/>
      <c r="QLX92" s="75"/>
      <c r="QLY92" s="75"/>
      <c r="QLZ92" s="75"/>
      <c r="QMA92" s="75"/>
      <c r="QMB92" s="75"/>
      <c r="QMC92" s="75"/>
      <c r="QMD92" s="75"/>
      <c r="QME92" s="75"/>
      <c r="QMF92" s="75"/>
      <c r="QMG92" s="75"/>
      <c r="QMH92" s="75"/>
      <c r="QMI92" s="75"/>
      <c r="QMJ92" s="75"/>
      <c r="QMK92" s="75"/>
      <c r="QML92" s="75"/>
      <c r="QMM92" s="75"/>
      <c r="QMN92" s="75"/>
      <c r="QMO92" s="75"/>
      <c r="QMP92" s="75"/>
      <c r="QMQ92" s="75"/>
      <c r="QMR92" s="75"/>
      <c r="QMS92" s="75"/>
      <c r="QMT92" s="75"/>
      <c r="QMU92" s="75"/>
      <c r="QMV92" s="75"/>
      <c r="QMW92" s="75"/>
      <c r="QMX92" s="75"/>
      <c r="QMY92" s="75"/>
      <c r="QMZ92" s="75"/>
      <c r="QNA92" s="75"/>
      <c r="QNB92" s="75"/>
      <c r="QNC92" s="75"/>
      <c r="QND92" s="75"/>
      <c r="QNE92" s="75"/>
      <c r="QNF92" s="75"/>
      <c r="QNG92" s="75"/>
      <c r="QNH92" s="75"/>
      <c r="QNI92" s="75"/>
      <c r="QNJ92" s="75"/>
      <c r="QNK92" s="75"/>
      <c r="QNL92" s="75"/>
      <c r="QNM92" s="75"/>
      <c r="QNN92" s="75"/>
      <c r="QNO92" s="75"/>
      <c r="QNP92" s="75"/>
      <c r="QNQ92" s="75"/>
      <c r="QNR92" s="75"/>
      <c r="QNS92" s="75"/>
      <c r="QNT92" s="75"/>
      <c r="QNU92" s="75"/>
      <c r="QNV92" s="75"/>
      <c r="QNW92" s="75"/>
      <c r="QNX92" s="75"/>
      <c r="QNY92" s="75"/>
      <c r="QNZ92" s="75"/>
      <c r="QOA92" s="75"/>
      <c r="QOB92" s="75"/>
      <c r="QOC92" s="75"/>
      <c r="QOD92" s="75"/>
      <c r="QOE92" s="75"/>
      <c r="QOF92" s="75"/>
      <c r="QOG92" s="75"/>
      <c r="QOH92" s="75"/>
      <c r="QOI92" s="75"/>
      <c r="QOJ92" s="75"/>
      <c r="QOK92" s="75"/>
      <c r="QOL92" s="75"/>
      <c r="QOM92" s="75"/>
      <c r="QON92" s="75"/>
      <c r="QOO92" s="75"/>
      <c r="QOP92" s="75"/>
      <c r="QOQ92" s="75"/>
      <c r="QOR92" s="75"/>
      <c r="QOS92" s="75"/>
      <c r="QOT92" s="75"/>
      <c r="QOU92" s="75"/>
      <c r="QOV92" s="75"/>
      <c r="QOW92" s="75"/>
      <c r="QOX92" s="75"/>
      <c r="QOY92" s="75"/>
      <c r="QOZ92" s="75"/>
      <c r="QPA92" s="75"/>
      <c r="QPB92" s="75"/>
      <c r="QPC92" s="75"/>
      <c r="QPD92" s="75"/>
      <c r="QPE92" s="75"/>
      <c r="QPF92" s="75"/>
      <c r="QPG92" s="75"/>
      <c r="QPH92" s="75"/>
      <c r="QPI92" s="75"/>
      <c r="QPJ92" s="75"/>
      <c r="QPK92" s="75"/>
      <c r="QPL92" s="75"/>
      <c r="QPM92" s="75"/>
      <c r="QPN92" s="75"/>
      <c r="QPO92" s="75"/>
      <c r="QPP92" s="75"/>
      <c r="QPQ92" s="75"/>
      <c r="QPR92" s="75"/>
      <c r="QPS92" s="75"/>
      <c r="QPT92" s="75"/>
      <c r="QPU92" s="75"/>
      <c r="QPV92" s="75"/>
      <c r="QPW92" s="75"/>
      <c r="QPX92" s="75"/>
      <c r="QPY92" s="75"/>
      <c r="QPZ92" s="75"/>
      <c r="QQA92" s="75"/>
      <c r="QQB92" s="75"/>
      <c r="QQC92" s="75"/>
      <c r="QQD92" s="75"/>
      <c r="QQE92" s="75"/>
      <c r="QQF92" s="75"/>
      <c r="QQG92" s="75"/>
      <c r="QQH92" s="75"/>
      <c r="QQI92" s="75"/>
      <c r="QQJ92" s="75"/>
      <c r="QQK92" s="75"/>
      <c r="QQL92" s="75"/>
      <c r="QQM92" s="75"/>
      <c r="QQN92" s="75"/>
      <c r="QQO92" s="75"/>
      <c r="QQP92" s="75"/>
      <c r="QQQ92" s="75"/>
      <c r="QQR92" s="75"/>
      <c r="QQS92" s="75"/>
      <c r="QQT92" s="75"/>
      <c r="QQU92" s="75"/>
      <c r="QQV92" s="75"/>
      <c r="QQW92" s="75"/>
      <c r="QQX92" s="75"/>
      <c r="QQY92" s="75"/>
      <c r="QQZ92" s="75"/>
      <c r="QRA92" s="75"/>
      <c r="QRB92" s="75"/>
      <c r="QRC92" s="75"/>
      <c r="QRD92" s="75"/>
      <c r="QRE92" s="75"/>
      <c r="QRF92" s="75"/>
      <c r="QRG92" s="75"/>
      <c r="QRH92" s="75"/>
      <c r="QRI92" s="75"/>
      <c r="QRJ92" s="75"/>
      <c r="QRK92" s="75"/>
      <c r="QRL92" s="75"/>
      <c r="QRM92" s="75"/>
      <c r="QRN92" s="75"/>
      <c r="QRO92" s="75"/>
      <c r="QRP92" s="75"/>
      <c r="QRQ92" s="75"/>
      <c r="QRR92" s="75"/>
      <c r="QRS92" s="75"/>
      <c r="QRT92" s="75"/>
      <c r="QRU92" s="75"/>
      <c r="QRV92" s="75"/>
      <c r="QRW92" s="75"/>
      <c r="QRX92" s="75"/>
      <c r="QRY92" s="75"/>
      <c r="QRZ92" s="75"/>
      <c r="QSA92" s="75"/>
      <c r="QSB92" s="75"/>
      <c r="QSC92" s="75"/>
      <c r="QSD92" s="75"/>
      <c r="QSE92" s="75"/>
      <c r="QSF92" s="75"/>
      <c r="QSG92" s="75"/>
      <c r="QSH92" s="75"/>
      <c r="QSI92" s="75"/>
      <c r="QSJ92" s="75"/>
      <c r="QSK92" s="75"/>
      <c r="QSL92" s="75"/>
      <c r="QSM92" s="75"/>
      <c r="QSN92" s="75"/>
      <c r="QSO92" s="75"/>
      <c r="QSP92" s="75"/>
      <c r="QSQ92" s="75"/>
      <c r="QSR92" s="75"/>
      <c r="QSS92" s="75"/>
      <c r="QST92" s="75"/>
      <c r="QSU92" s="75"/>
      <c r="QSV92" s="75"/>
      <c r="QSW92" s="75"/>
      <c r="QSX92" s="75"/>
      <c r="QSY92" s="75"/>
      <c r="QSZ92" s="75"/>
      <c r="QTA92" s="75"/>
      <c r="QTB92" s="75"/>
      <c r="QTC92" s="75"/>
      <c r="QTD92" s="75"/>
      <c r="QTE92" s="75"/>
      <c r="QTF92" s="75"/>
      <c r="QTG92" s="75"/>
      <c r="QTH92" s="75"/>
      <c r="QTI92" s="75"/>
      <c r="QTJ92" s="75"/>
      <c r="QTK92" s="75"/>
      <c r="QTL92" s="75"/>
      <c r="QTM92" s="75"/>
      <c r="QTN92" s="75"/>
      <c r="QTO92" s="75"/>
      <c r="QTP92" s="75"/>
      <c r="QTQ92" s="75"/>
      <c r="QTR92" s="75"/>
      <c r="QTS92" s="75"/>
      <c r="QTT92" s="75"/>
      <c r="QTU92" s="75"/>
      <c r="QTV92" s="75"/>
      <c r="QTW92" s="75"/>
      <c r="QTX92" s="75"/>
      <c r="QTY92" s="75"/>
      <c r="QTZ92" s="75"/>
      <c r="QUA92" s="75"/>
      <c r="QUB92" s="75"/>
      <c r="QUC92" s="75"/>
      <c r="QUD92" s="75"/>
      <c r="QUE92" s="75"/>
      <c r="QUF92" s="75"/>
      <c r="QUG92" s="75"/>
      <c r="QUH92" s="75"/>
      <c r="QUI92" s="75"/>
      <c r="QUJ92" s="75"/>
      <c r="QUK92" s="75"/>
      <c r="QUL92" s="75"/>
      <c r="QUM92" s="75"/>
      <c r="QUN92" s="75"/>
      <c r="QUO92" s="75"/>
      <c r="QUP92" s="75"/>
      <c r="QUQ92" s="75"/>
      <c r="QUR92" s="75"/>
      <c r="QUS92" s="75"/>
      <c r="QUT92" s="75"/>
      <c r="QUU92" s="75"/>
      <c r="QUV92" s="75"/>
      <c r="QUW92" s="75"/>
      <c r="QUX92" s="75"/>
      <c r="QUY92" s="75"/>
      <c r="QUZ92" s="75"/>
      <c r="QVA92" s="75"/>
      <c r="QVB92" s="75"/>
      <c r="QVC92" s="75"/>
      <c r="QVD92" s="75"/>
      <c r="QVE92" s="75"/>
      <c r="QVF92" s="75"/>
      <c r="QVG92" s="75"/>
      <c r="QVH92" s="75"/>
      <c r="QVI92" s="75"/>
      <c r="QVJ92" s="75"/>
      <c r="QVK92" s="75"/>
      <c r="QVL92" s="75"/>
      <c r="QVM92" s="75"/>
      <c r="QVN92" s="75"/>
      <c r="QVO92" s="75"/>
      <c r="QVP92" s="75"/>
      <c r="QVQ92" s="75"/>
      <c r="QVR92" s="75"/>
      <c r="QVS92" s="75"/>
      <c r="QVT92" s="75"/>
      <c r="QVU92" s="75"/>
      <c r="QVV92" s="75"/>
      <c r="QVW92" s="75"/>
      <c r="QVX92" s="75"/>
      <c r="QVY92" s="75"/>
      <c r="QVZ92" s="75"/>
      <c r="QWA92" s="75"/>
      <c r="QWB92" s="75"/>
      <c r="QWC92" s="75"/>
      <c r="QWD92" s="75"/>
      <c r="QWE92" s="75"/>
      <c r="QWF92" s="75"/>
      <c r="QWG92" s="75"/>
      <c r="QWH92" s="75"/>
      <c r="QWI92" s="75"/>
      <c r="QWJ92" s="75"/>
      <c r="QWK92" s="75"/>
      <c r="QWL92" s="75"/>
      <c r="QWM92" s="75"/>
      <c r="QWN92" s="75"/>
      <c r="QWO92" s="75"/>
      <c r="QWP92" s="75"/>
      <c r="QWQ92" s="75"/>
      <c r="QWR92" s="75"/>
      <c r="QWS92" s="75"/>
      <c r="QWT92" s="75"/>
      <c r="QWU92" s="75"/>
      <c r="QWV92" s="75"/>
      <c r="QWW92" s="75"/>
      <c r="QWX92" s="75"/>
      <c r="QWY92" s="75"/>
      <c r="QWZ92" s="75"/>
      <c r="QXA92" s="75"/>
      <c r="QXB92" s="75"/>
      <c r="QXC92" s="75"/>
      <c r="QXD92" s="75"/>
      <c r="QXE92" s="75"/>
      <c r="QXF92" s="75"/>
      <c r="QXG92" s="75"/>
      <c r="QXH92" s="75"/>
      <c r="QXI92" s="75"/>
      <c r="QXJ92" s="75"/>
      <c r="QXK92" s="75"/>
      <c r="QXL92" s="75"/>
      <c r="QXM92" s="75"/>
      <c r="QXN92" s="75"/>
      <c r="QXO92" s="75"/>
      <c r="QXP92" s="75"/>
      <c r="QXQ92" s="75"/>
      <c r="QXR92" s="75"/>
      <c r="QXS92" s="75"/>
      <c r="QXT92" s="75"/>
      <c r="QXU92" s="75"/>
      <c r="QXV92" s="75"/>
      <c r="QXW92" s="75"/>
      <c r="QXX92" s="75"/>
      <c r="QXY92" s="75"/>
      <c r="QXZ92" s="75"/>
      <c r="QYA92" s="75"/>
      <c r="QYB92" s="75"/>
      <c r="QYC92" s="75"/>
      <c r="QYD92" s="75"/>
      <c r="QYE92" s="75"/>
      <c r="QYF92" s="75"/>
      <c r="QYG92" s="75"/>
      <c r="QYH92" s="75"/>
      <c r="QYI92" s="75"/>
      <c r="QYJ92" s="75"/>
      <c r="QYK92" s="75"/>
      <c r="QYL92" s="75"/>
      <c r="QYM92" s="75"/>
      <c r="QYN92" s="75"/>
      <c r="QYO92" s="75"/>
      <c r="QYP92" s="75"/>
      <c r="QYQ92" s="75"/>
      <c r="QYR92" s="75"/>
      <c r="QYS92" s="75"/>
      <c r="QYT92" s="75"/>
      <c r="QYU92" s="75"/>
      <c r="QYV92" s="75"/>
      <c r="QYW92" s="75"/>
      <c r="QYX92" s="75"/>
      <c r="QYY92" s="75"/>
      <c r="QYZ92" s="75"/>
      <c r="QZA92" s="75"/>
      <c r="QZB92" s="75"/>
      <c r="QZC92" s="75"/>
      <c r="QZD92" s="75"/>
      <c r="QZE92" s="75"/>
      <c r="QZF92" s="75"/>
      <c r="QZG92" s="75"/>
      <c r="QZH92" s="75"/>
      <c r="QZI92" s="75"/>
      <c r="QZJ92" s="75"/>
      <c r="QZK92" s="75"/>
      <c r="QZL92" s="75"/>
      <c r="QZM92" s="75"/>
      <c r="QZN92" s="75"/>
      <c r="QZO92" s="75"/>
      <c r="QZP92" s="75"/>
      <c r="QZQ92" s="75"/>
      <c r="QZR92" s="75"/>
      <c r="QZS92" s="75"/>
      <c r="QZT92" s="75"/>
      <c r="QZU92" s="75"/>
      <c r="QZV92" s="75"/>
      <c r="QZW92" s="75"/>
      <c r="QZX92" s="75"/>
      <c r="QZY92" s="75"/>
      <c r="QZZ92" s="75"/>
      <c r="RAA92" s="75"/>
      <c r="RAB92" s="75"/>
      <c r="RAC92" s="75"/>
      <c r="RAD92" s="75"/>
      <c r="RAE92" s="75"/>
      <c r="RAF92" s="75"/>
      <c r="RAG92" s="75"/>
      <c r="RAH92" s="75"/>
      <c r="RAI92" s="75"/>
      <c r="RAJ92" s="75"/>
      <c r="RAK92" s="75"/>
      <c r="RAL92" s="75"/>
      <c r="RAM92" s="75"/>
      <c r="RAN92" s="75"/>
      <c r="RAO92" s="75"/>
      <c r="RAP92" s="75"/>
      <c r="RAQ92" s="75"/>
      <c r="RAR92" s="75"/>
      <c r="RAS92" s="75"/>
      <c r="RAT92" s="75"/>
      <c r="RAU92" s="75"/>
      <c r="RAV92" s="75"/>
      <c r="RAW92" s="75"/>
      <c r="RAX92" s="75"/>
      <c r="RAY92" s="75"/>
      <c r="RAZ92" s="75"/>
      <c r="RBA92" s="75"/>
      <c r="RBB92" s="75"/>
      <c r="RBC92" s="75"/>
      <c r="RBD92" s="75"/>
      <c r="RBE92" s="75"/>
      <c r="RBF92" s="75"/>
      <c r="RBG92" s="75"/>
      <c r="RBH92" s="75"/>
      <c r="RBI92" s="75"/>
      <c r="RBJ92" s="75"/>
      <c r="RBK92" s="75"/>
      <c r="RBL92" s="75"/>
      <c r="RBM92" s="75"/>
      <c r="RBN92" s="75"/>
      <c r="RBO92" s="75"/>
      <c r="RBP92" s="75"/>
      <c r="RBQ92" s="75"/>
      <c r="RBR92" s="75"/>
      <c r="RBS92" s="75"/>
      <c r="RBT92" s="75"/>
      <c r="RBU92" s="75"/>
      <c r="RBV92" s="75"/>
      <c r="RBW92" s="75"/>
      <c r="RBX92" s="75"/>
      <c r="RBY92" s="75"/>
      <c r="RBZ92" s="75"/>
      <c r="RCA92" s="75"/>
      <c r="RCB92" s="75"/>
      <c r="RCC92" s="75"/>
      <c r="RCD92" s="75"/>
      <c r="RCE92" s="75"/>
      <c r="RCF92" s="75"/>
      <c r="RCG92" s="75"/>
      <c r="RCH92" s="75"/>
      <c r="RCI92" s="75"/>
      <c r="RCJ92" s="75"/>
      <c r="RCK92" s="75"/>
      <c r="RCL92" s="75"/>
      <c r="RCM92" s="75"/>
      <c r="RCN92" s="75"/>
      <c r="RCO92" s="75"/>
      <c r="RCP92" s="75"/>
      <c r="RCQ92" s="75"/>
      <c r="RCR92" s="75"/>
      <c r="RCS92" s="75"/>
      <c r="RCT92" s="75"/>
      <c r="RCU92" s="75"/>
      <c r="RCV92" s="75"/>
      <c r="RCW92" s="75"/>
      <c r="RCX92" s="75"/>
      <c r="RCY92" s="75"/>
      <c r="RCZ92" s="75"/>
      <c r="RDA92" s="75"/>
      <c r="RDB92" s="75"/>
      <c r="RDC92" s="75"/>
      <c r="RDD92" s="75"/>
      <c r="RDE92" s="75"/>
      <c r="RDF92" s="75"/>
      <c r="RDG92" s="75"/>
      <c r="RDH92" s="75"/>
      <c r="RDI92" s="75"/>
      <c r="RDJ92" s="75"/>
      <c r="RDK92" s="75"/>
      <c r="RDL92" s="75"/>
      <c r="RDM92" s="75"/>
      <c r="RDN92" s="75"/>
      <c r="RDO92" s="75"/>
      <c r="RDP92" s="75"/>
      <c r="RDQ92" s="75"/>
      <c r="RDR92" s="75"/>
      <c r="RDS92" s="75"/>
      <c r="RDT92" s="75"/>
      <c r="RDU92" s="75"/>
      <c r="RDV92" s="75"/>
      <c r="RDW92" s="75"/>
      <c r="RDX92" s="75"/>
      <c r="RDY92" s="75"/>
      <c r="RDZ92" s="75"/>
      <c r="REA92" s="75"/>
      <c r="REB92" s="75"/>
      <c r="REC92" s="75"/>
      <c r="RED92" s="75"/>
      <c r="REE92" s="75"/>
      <c r="REF92" s="75"/>
      <c r="REG92" s="75"/>
      <c r="REH92" s="75"/>
      <c r="REI92" s="75"/>
      <c r="REJ92" s="75"/>
      <c r="REK92" s="75"/>
      <c r="REL92" s="75"/>
      <c r="REM92" s="75"/>
      <c r="REN92" s="75"/>
      <c r="REO92" s="75"/>
      <c r="REP92" s="75"/>
      <c r="REQ92" s="75"/>
      <c r="RER92" s="75"/>
      <c r="RES92" s="75"/>
      <c r="RET92" s="75"/>
      <c r="REU92" s="75"/>
      <c r="REV92" s="75"/>
      <c r="REW92" s="75"/>
      <c r="REX92" s="75"/>
      <c r="REY92" s="75"/>
      <c r="REZ92" s="75"/>
      <c r="RFA92" s="75"/>
      <c r="RFB92" s="75"/>
      <c r="RFC92" s="75"/>
      <c r="RFD92" s="75"/>
      <c r="RFE92" s="75"/>
      <c r="RFF92" s="75"/>
      <c r="RFG92" s="75"/>
      <c r="RFH92" s="75"/>
      <c r="RFI92" s="75"/>
      <c r="RFJ92" s="75"/>
      <c r="RFK92" s="75"/>
      <c r="RFL92" s="75"/>
      <c r="RFM92" s="75"/>
      <c r="RFN92" s="75"/>
      <c r="RFO92" s="75"/>
      <c r="RFP92" s="75"/>
      <c r="RFQ92" s="75"/>
      <c r="RFR92" s="75"/>
      <c r="RFS92" s="75"/>
      <c r="RFT92" s="75"/>
      <c r="RFU92" s="75"/>
      <c r="RFV92" s="75"/>
      <c r="RFW92" s="75"/>
      <c r="RFX92" s="75"/>
      <c r="RFY92" s="75"/>
      <c r="RFZ92" s="75"/>
      <c r="RGA92" s="75"/>
      <c r="RGB92" s="75"/>
      <c r="RGC92" s="75"/>
      <c r="RGD92" s="75"/>
      <c r="RGE92" s="75"/>
      <c r="RGF92" s="75"/>
      <c r="RGG92" s="75"/>
      <c r="RGH92" s="75"/>
      <c r="RGI92" s="75"/>
      <c r="RGJ92" s="75"/>
      <c r="RGK92" s="75"/>
      <c r="RGL92" s="75"/>
      <c r="RGM92" s="75"/>
      <c r="RGN92" s="75"/>
      <c r="RGO92" s="75"/>
      <c r="RGP92" s="75"/>
      <c r="RGQ92" s="75"/>
      <c r="RGR92" s="75"/>
      <c r="RGS92" s="75"/>
      <c r="RGT92" s="75"/>
      <c r="RGU92" s="75"/>
      <c r="RGV92" s="75"/>
      <c r="RGW92" s="75"/>
      <c r="RGX92" s="75"/>
      <c r="RGY92" s="75"/>
      <c r="RGZ92" s="75"/>
      <c r="RHA92" s="75"/>
      <c r="RHB92" s="75"/>
      <c r="RHC92" s="75"/>
      <c r="RHD92" s="75"/>
      <c r="RHE92" s="75"/>
      <c r="RHF92" s="75"/>
      <c r="RHG92" s="75"/>
      <c r="RHH92" s="75"/>
      <c r="RHI92" s="75"/>
      <c r="RHJ92" s="75"/>
      <c r="RHK92" s="75"/>
      <c r="RHL92" s="75"/>
      <c r="RHM92" s="75"/>
      <c r="RHN92" s="75"/>
      <c r="RHO92" s="75"/>
      <c r="RHP92" s="75"/>
      <c r="RHQ92" s="75"/>
      <c r="RHR92" s="75"/>
      <c r="RHS92" s="75"/>
      <c r="RHT92" s="75"/>
      <c r="RHU92" s="75"/>
      <c r="RHV92" s="75"/>
      <c r="RHW92" s="75"/>
      <c r="RHX92" s="75"/>
      <c r="RHY92" s="75"/>
      <c r="RHZ92" s="75"/>
      <c r="RIA92" s="75"/>
      <c r="RIB92" s="75"/>
      <c r="RIC92" s="75"/>
      <c r="RID92" s="75"/>
      <c r="RIE92" s="75"/>
      <c r="RIF92" s="75"/>
      <c r="RIG92" s="75"/>
      <c r="RIH92" s="75"/>
      <c r="RII92" s="75"/>
      <c r="RIJ92" s="75"/>
      <c r="RIK92" s="75"/>
      <c r="RIL92" s="75"/>
      <c r="RIM92" s="75"/>
      <c r="RIN92" s="75"/>
      <c r="RIO92" s="75"/>
      <c r="RIP92" s="75"/>
      <c r="RIQ92" s="75"/>
      <c r="RIR92" s="75"/>
      <c r="RIS92" s="75"/>
      <c r="RIT92" s="75"/>
      <c r="RIU92" s="75"/>
      <c r="RIV92" s="75"/>
      <c r="RIW92" s="75"/>
      <c r="RIX92" s="75"/>
      <c r="RIY92" s="75"/>
      <c r="RIZ92" s="75"/>
      <c r="RJA92" s="75"/>
      <c r="RJB92" s="75"/>
      <c r="RJC92" s="75"/>
      <c r="RJD92" s="75"/>
      <c r="RJE92" s="75"/>
      <c r="RJF92" s="75"/>
      <c r="RJG92" s="75"/>
      <c r="RJH92" s="75"/>
      <c r="RJI92" s="75"/>
      <c r="RJJ92" s="75"/>
      <c r="RJK92" s="75"/>
      <c r="RJL92" s="75"/>
      <c r="RJM92" s="75"/>
      <c r="RJN92" s="75"/>
      <c r="RJO92" s="75"/>
      <c r="RJP92" s="75"/>
      <c r="RJQ92" s="75"/>
      <c r="RJR92" s="75"/>
      <c r="RJS92" s="75"/>
      <c r="RJT92" s="75"/>
      <c r="RJU92" s="75"/>
      <c r="RJV92" s="75"/>
      <c r="RJW92" s="75"/>
      <c r="RJX92" s="75"/>
      <c r="RJY92" s="75"/>
      <c r="RJZ92" s="75"/>
      <c r="RKA92" s="75"/>
      <c r="RKB92" s="75"/>
      <c r="RKC92" s="75"/>
      <c r="RKD92" s="75"/>
      <c r="RKE92" s="75"/>
      <c r="RKF92" s="75"/>
      <c r="RKG92" s="75"/>
      <c r="RKH92" s="75"/>
      <c r="RKI92" s="75"/>
      <c r="RKJ92" s="75"/>
      <c r="RKK92" s="75"/>
      <c r="RKL92" s="75"/>
      <c r="RKM92" s="75"/>
      <c r="RKN92" s="75"/>
      <c r="RKO92" s="75"/>
      <c r="RKP92" s="75"/>
      <c r="RKQ92" s="75"/>
      <c r="RKR92" s="75"/>
      <c r="RKS92" s="75"/>
      <c r="RKT92" s="75"/>
      <c r="RKU92" s="75"/>
      <c r="RKV92" s="75"/>
      <c r="RKW92" s="75"/>
      <c r="RKX92" s="75"/>
      <c r="RKY92" s="75"/>
      <c r="RKZ92" s="75"/>
      <c r="RLA92" s="75"/>
      <c r="RLB92" s="75"/>
      <c r="RLC92" s="75"/>
      <c r="RLD92" s="75"/>
      <c r="RLE92" s="75"/>
      <c r="RLF92" s="75"/>
      <c r="RLG92" s="75"/>
      <c r="RLH92" s="75"/>
      <c r="RLI92" s="75"/>
      <c r="RLJ92" s="75"/>
      <c r="RLK92" s="75"/>
      <c r="RLL92" s="75"/>
      <c r="RLM92" s="75"/>
      <c r="RLN92" s="75"/>
      <c r="RLO92" s="75"/>
      <c r="RLP92" s="75"/>
      <c r="RLQ92" s="75"/>
      <c r="RLR92" s="75"/>
      <c r="RLS92" s="75"/>
      <c r="RLT92" s="75"/>
      <c r="RLU92" s="75"/>
      <c r="RLV92" s="75"/>
      <c r="RLW92" s="75"/>
      <c r="RLX92" s="75"/>
      <c r="RLY92" s="75"/>
      <c r="RLZ92" s="75"/>
      <c r="RMA92" s="75"/>
      <c r="RMB92" s="75"/>
      <c r="RMC92" s="75"/>
      <c r="RMD92" s="75"/>
      <c r="RME92" s="75"/>
      <c r="RMF92" s="75"/>
      <c r="RMG92" s="75"/>
      <c r="RMH92" s="75"/>
      <c r="RMI92" s="75"/>
      <c r="RMJ92" s="75"/>
      <c r="RMK92" s="75"/>
      <c r="RML92" s="75"/>
      <c r="RMM92" s="75"/>
      <c r="RMN92" s="75"/>
      <c r="RMO92" s="75"/>
      <c r="RMP92" s="75"/>
      <c r="RMQ92" s="75"/>
      <c r="RMR92" s="75"/>
      <c r="RMS92" s="75"/>
      <c r="RMT92" s="75"/>
      <c r="RMU92" s="75"/>
      <c r="RMV92" s="75"/>
      <c r="RMW92" s="75"/>
      <c r="RMX92" s="75"/>
      <c r="RMY92" s="75"/>
      <c r="RMZ92" s="75"/>
      <c r="RNA92" s="75"/>
      <c r="RNB92" s="75"/>
      <c r="RNC92" s="75"/>
      <c r="RND92" s="75"/>
      <c r="RNE92" s="75"/>
      <c r="RNF92" s="75"/>
      <c r="RNG92" s="75"/>
      <c r="RNH92" s="75"/>
      <c r="RNI92" s="75"/>
      <c r="RNJ92" s="75"/>
      <c r="RNK92" s="75"/>
      <c r="RNL92" s="75"/>
      <c r="RNM92" s="75"/>
      <c r="RNN92" s="75"/>
      <c r="RNO92" s="75"/>
      <c r="RNP92" s="75"/>
      <c r="RNQ92" s="75"/>
      <c r="RNR92" s="75"/>
      <c r="RNS92" s="75"/>
      <c r="RNT92" s="75"/>
      <c r="RNU92" s="75"/>
      <c r="RNV92" s="75"/>
      <c r="RNW92" s="75"/>
      <c r="RNX92" s="75"/>
      <c r="RNY92" s="75"/>
      <c r="RNZ92" s="75"/>
      <c r="ROA92" s="75"/>
      <c r="ROB92" s="75"/>
      <c r="ROC92" s="75"/>
      <c r="ROD92" s="75"/>
      <c r="ROE92" s="75"/>
      <c r="ROF92" s="75"/>
      <c r="ROG92" s="75"/>
      <c r="ROH92" s="75"/>
      <c r="ROI92" s="75"/>
      <c r="ROJ92" s="75"/>
      <c r="ROK92" s="75"/>
      <c r="ROL92" s="75"/>
      <c r="ROM92" s="75"/>
      <c r="RON92" s="75"/>
      <c r="ROO92" s="75"/>
      <c r="ROP92" s="75"/>
      <c r="ROQ92" s="75"/>
      <c r="ROR92" s="75"/>
      <c r="ROS92" s="75"/>
      <c r="ROT92" s="75"/>
      <c r="ROU92" s="75"/>
      <c r="ROV92" s="75"/>
      <c r="ROW92" s="75"/>
      <c r="ROX92" s="75"/>
      <c r="ROY92" s="75"/>
      <c r="ROZ92" s="75"/>
      <c r="RPA92" s="75"/>
      <c r="RPB92" s="75"/>
      <c r="RPC92" s="75"/>
      <c r="RPD92" s="75"/>
      <c r="RPE92" s="75"/>
      <c r="RPF92" s="75"/>
      <c r="RPG92" s="75"/>
      <c r="RPH92" s="75"/>
      <c r="RPI92" s="75"/>
      <c r="RPJ92" s="75"/>
      <c r="RPK92" s="75"/>
      <c r="RPL92" s="75"/>
      <c r="RPM92" s="75"/>
      <c r="RPN92" s="75"/>
      <c r="RPO92" s="75"/>
      <c r="RPP92" s="75"/>
      <c r="RPQ92" s="75"/>
      <c r="RPR92" s="75"/>
      <c r="RPS92" s="75"/>
      <c r="RPT92" s="75"/>
      <c r="RPU92" s="75"/>
      <c r="RPV92" s="75"/>
      <c r="RPW92" s="75"/>
      <c r="RPX92" s="75"/>
      <c r="RPY92" s="75"/>
      <c r="RPZ92" s="75"/>
      <c r="RQA92" s="75"/>
      <c r="RQB92" s="75"/>
      <c r="RQC92" s="75"/>
      <c r="RQD92" s="75"/>
      <c r="RQE92" s="75"/>
      <c r="RQF92" s="75"/>
      <c r="RQG92" s="75"/>
      <c r="RQH92" s="75"/>
      <c r="RQI92" s="75"/>
      <c r="RQJ92" s="75"/>
      <c r="RQK92" s="75"/>
      <c r="RQL92" s="75"/>
      <c r="RQM92" s="75"/>
      <c r="RQN92" s="75"/>
      <c r="RQO92" s="75"/>
      <c r="RQP92" s="75"/>
      <c r="RQQ92" s="75"/>
      <c r="RQR92" s="75"/>
      <c r="RQS92" s="75"/>
      <c r="RQT92" s="75"/>
      <c r="RQU92" s="75"/>
      <c r="RQV92" s="75"/>
      <c r="RQW92" s="75"/>
      <c r="RQX92" s="75"/>
      <c r="RQY92" s="75"/>
      <c r="RQZ92" s="75"/>
      <c r="RRA92" s="75"/>
      <c r="RRB92" s="75"/>
      <c r="RRC92" s="75"/>
      <c r="RRD92" s="75"/>
      <c r="RRE92" s="75"/>
      <c r="RRF92" s="75"/>
      <c r="RRG92" s="75"/>
      <c r="RRH92" s="75"/>
      <c r="RRI92" s="75"/>
      <c r="RRJ92" s="75"/>
      <c r="RRK92" s="75"/>
      <c r="RRL92" s="75"/>
      <c r="RRM92" s="75"/>
      <c r="RRN92" s="75"/>
      <c r="RRO92" s="75"/>
      <c r="RRP92" s="75"/>
      <c r="RRQ92" s="75"/>
      <c r="RRR92" s="75"/>
      <c r="RRS92" s="75"/>
      <c r="RRT92" s="75"/>
      <c r="RRU92" s="75"/>
      <c r="RRV92" s="75"/>
      <c r="RRW92" s="75"/>
      <c r="RRX92" s="75"/>
      <c r="RRY92" s="75"/>
      <c r="RRZ92" s="75"/>
      <c r="RSA92" s="75"/>
      <c r="RSB92" s="75"/>
      <c r="RSC92" s="75"/>
      <c r="RSD92" s="75"/>
      <c r="RSE92" s="75"/>
      <c r="RSF92" s="75"/>
      <c r="RSG92" s="75"/>
      <c r="RSH92" s="75"/>
      <c r="RSI92" s="75"/>
      <c r="RSJ92" s="75"/>
      <c r="RSK92" s="75"/>
      <c r="RSL92" s="75"/>
      <c r="RSM92" s="75"/>
      <c r="RSN92" s="75"/>
      <c r="RSO92" s="75"/>
      <c r="RSP92" s="75"/>
      <c r="RSQ92" s="75"/>
      <c r="RSR92" s="75"/>
      <c r="RSS92" s="75"/>
      <c r="RST92" s="75"/>
      <c r="RSU92" s="75"/>
      <c r="RSV92" s="75"/>
      <c r="RSW92" s="75"/>
      <c r="RSX92" s="75"/>
      <c r="RSY92" s="75"/>
      <c r="RSZ92" s="75"/>
      <c r="RTA92" s="75"/>
      <c r="RTB92" s="75"/>
      <c r="RTC92" s="75"/>
      <c r="RTD92" s="75"/>
      <c r="RTE92" s="75"/>
      <c r="RTF92" s="75"/>
      <c r="RTG92" s="75"/>
      <c r="RTH92" s="75"/>
      <c r="RTI92" s="75"/>
      <c r="RTJ92" s="75"/>
      <c r="RTK92" s="75"/>
      <c r="RTL92" s="75"/>
      <c r="RTM92" s="75"/>
      <c r="RTN92" s="75"/>
      <c r="RTO92" s="75"/>
      <c r="RTP92" s="75"/>
      <c r="RTQ92" s="75"/>
      <c r="RTR92" s="75"/>
      <c r="RTS92" s="75"/>
      <c r="RTT92" s="75"/>
      <c r="RTU92" s="75"/>
      <c r="RTV92" s="75"/>
      <c r="RTW92" s="75"/>
      <c r="RTX92" s="75"/>
      <c r="RTY92" s="75"/>
      <c r="RTZ92" s="75"/>
      <c r="RUA92" s="75"/>
      <c r="RUB92" s="75"/>
      <c r="RUC92" s="75"/>
      <c r="RUD92" s="75"/>
      <c r="RUE92" s="75"/>
      <c r="RUF92" s="75"/>
      <c r="RUG92" s="75"/>
      <c r="RUH92" s="75"/>
      <c r="RUI92" s="75"/>
      <c r="RUJ92" s="75"/>
      <c r="RUK92" s="75"/>
      <c r="RUL92" s="75"/>
      <c r="RUM92" s="75"/>
      <c r="RUN92" s="75"/>
      <c r="RUO92" s="75"/>
      <c r="RUP92" s="75"/>
      <c r="RUQ92" s="75"/>
      <c r="RUR92" s="75"/>
      <c r="RUS92" s="75"/>
      <c r="RUT92" s="75"/>
      <c r="RUU92" s="75"/>
      <c r="RUV92" s="75"/>
      <c r="RUW92" s="75"/>
      <c r="RUX92" s="75"/>
      <c r="RUY92" s="75"/>
      <c r="RUZ92" s="75"/>
      <c r="RVA92" s="75"/>
      <c r="RVB92" s="75"/>
      <c r="RVC92" s="75"/>
      <c r="RVD92" s="75"/>
      <c r="RVE92" s="75"/>
      <c r="RVF92" s="75"/>
      <c r="RVG92" s="75"/>
      <c r="RVH92" s="75"/>
      <c r="RVI92" s="75"/>
      <c r="RVJ92" s="75"/>
      <c r="RVK92" s="75"/>
      <c r="RVL92" s="75"/>
      <c r="RVM92" s="75"/>
      <c r="RVN92" s="75"/>
      <c r="RVO92" s="75"/>
      <c r="RVP92" s="75"/>
      <c r="RVQ92" s="75"/>
      <c r="RVR92" s="75"/>
      <c r="RVS92" s="75"/>
      <c r="RVT92" s="75"/>
      <c r="RVU92" s="75"/>
      <c r="RVV92" s="75"/>
      <c r="RVW92" s="75"/>
      <c r="RVX92" s="75"/>
      <c r="RVY92" s="75"/>
      <c r="RVZ92" s="75"/>
      <c r="RWA92" s="75"/>
      <c r="RWB92" s="75"/>
      <c r="RWC92" s="75"/>
      <c r="RWD92" s="75"/>
      <c r="RWE92" s="75"/>
      <c r="RWF92" s="75"/>
      <c r="RWG92" s="75"/>
      <c r="RWH92" s="75"/>
      <c r="RWI92" s="75"/>
      <c r="RWJ92" s="75"/>
      <c r="RWK92" s="75"/>
      <c r="RWL92" s="75"/>
      <c r="RWM92" s="75"/>
      <c r="RWN92" s="75"/>
      <c r="RWO92" s="75"/>
      <c r="RWP92" s="75"/>
      <c r="RWQ92" s="75"/>
      <c r="RWR92" s="75"/>
      <c r="RWS92" s="75"/>
      <c r="RWT92" s="75"/>
      <c r="RWU92" s="75"/>
      <c r="RWV92" s="75"/>
      <c r="RWW92" s="75"/>
      <c r="RWX92" s="75"/>
      <c r="RWY92" s="75"/>
      <c r="RWZ92" s="75"/>
      <c r="RXA92" s="75"/>
      <c r="RXB92" s="75"/>
      <c r="RXC92" s="75"/>
      <c r="RXD92" s="75"/>
      <c r="RXE92" s="75"/>
      <c r="RXF92" s="75"/>
      <c r="RXG92" s="75"/>
      <c r="RXH92" s="75"/>
      <c r="RXI92" s="75"/>
      <c r="RXJ92" s="75"/>
      <c r="RXK92" s="75"/>
      <c r="RXL92" s="75"/>
      <c r="RXM92" s="75"/>
      <c r="RXN92" s="75"/>
      <c r="RXO92" s="75"/>
      <c r="RXP92" s="75"/>
      <c r="RXQ92" s="75"/>
      <c r="RXR92" s="75"/>
      <c r="RXS92" s="75"/>
      <c r="RXT92" s="75"/>
      <c r="RXU92" s="75"/>
      <c r="RXV92" s="75"/>
      <c r="RXW92" s="75"/>
      <c r="RXX92" s="75"/>
      <c r="RXY92" s="75"/>
      <c r="RXZ92" s="75"/>
      <c r="RYA92" s="75"/>
      <c r="RYB92" s="75"/>
      <c r="RYC92" s="75"/>
      <c r="RYD92" s="75"/>
      <c r="RYE92" s="75"/>
      <c r="RYF92" s="75"/>
      <c r="RYG92" s="75"/>
      <c r="RYH92" s="75"/>
      <c r="RYI92" s="75"/>
      <c r="RYJ92" s="75"/>
      <c r="RYK92" s="75"/>
      <c r="RYL92" s="75"/>
      <c r="RYM92" s="75"/>
      <c r="RYN92" s="75"/>
      <c r="RYO92" s="75"/>
      <c r="RYP92" s="75"/>
      <c r="RYQ92" s="75"/>
      <c r="RYR92" s="75"/>
      <c r="RYS92" s="75"/>
      <c r="RYT92" s="75"/>
      <c r="RYU92" s="75"/>
      <c r="RYV92" s="75"/>
      <c r="RYW92" s="75"/>
      <c r="RYX92" s="75"/>
      <c r="RYY92" s="75"/>
      <c r="RYZ92" s="75"/>
      <c r="RZA92" s="75"/>
      <c r="RZB92" s="75"/>
      <c r="RZC92" s="75"/>
      <c r="RZD92" s="75"/>
      <c r="RZE92" s="75"/>
      <c r="RZF92" s="75"/>
      <c r="RZG92" s="75"/>
      <c r="RZH92" s="75"/>
      <c r="RZI92" s="75"/>
      <c r="RZJ92" s="75"/>
      <c r="RZK92" s="75"/>
      <c r="RZL92" s="75"/>
      <c r="RZM92" s="75"/>
      <c r="RZN92" s="75"/>
      <c r="RZO92" s="75"/>
      <c r="RZP92" s="75"/>
      <c r="RZQ92" s="75"/>
      <c r="RZR92" s="75"/>
      <c r="RZS92" s="75"/>
      <c r="RZT92" s="75"/>
      <c r="RZU92" s="75"/>
      <c r="RZV92" s="75"/>
      <c r="RZW92" s="75"/>
      <c r="RZX92" s="75"/>
      <c r="RZY92" s="75"/>
      <c r="RZZ92" s="75"/>
      <c r="SAA92" s="75"/>
      <c r="SAB92" s="75"/>
      <c r="SAC92" s="75"/>
      <c r="SAD92" s="75"/>
      <c r="SAE92" s="75"/>
      <c r="SAF92" s="75"/>
      <c r="SAG92" s="75"/>
      <c r="SAH92" s="75"/>
      <c r="SAI92" s="75"/>
      <c r="SAJ92" s="75"/>
      <c r="SAK92" s="75"/>
      <c r="SAL92" s="75"/>
      <c r="SAM92" s="75"/>
      <c r="SAN92" s="75"/>
      <c r="SAO92" s="75"/>
      <c r="SAP92" s="75"/>
      <c r="SAQ92" s="75"/>
      <c r="SAR92" s="75"/>
      <c r="SAS92" s="75"/>
      <c r="SAT92" s="75"/>
      <c r="SAU92" s="75"/>
      <c r="SAV92" s="75"/>
      <c r="SAW92" s="75"/>
      <c r="SAX92" s="75"/>
      <c r="SAY92" s="75"/>
      <c r="SAZ92" s="75"/>
      <c r="SBA92" s="75"/>
      <c r="SBB92" s="75"/>
      <c r="SBC92" s="75"/>
      <c r="SBD92" s="75"/>
      <c r="SBE92" s="75"/>
      <c r="SBF92" s="75"/>
      <c r="SBG92" s="75"/>
      <c r="SBH92" s="75"/>
      <c r="SBI92" s="75"/>
      <c r="SBJ92" s="75"/>
      <c r="SBK92" s="75"/>
      <c r="SBL92" s="75"/>
      <c r="SBM92" s="75"/>
      <c r="SBN92" s="75"/>
      <c r="SBO92" s="75"/>
      <c r="SBP92" s="75"/>
      <c r="SBQ92" s="75"/>
      <c r="SBR92" s="75"/>
      <c r="SBS92" s="75"/>
      <c r="SBT92" s="75"/>
      <c r="SBU92" s="75"/>
      <c r="SBV92" s="75"/>
      <c r="SBW92" s="75"/>
      <c r="SBX92" s="75"/>
      <c r="SBY92" s="75"/>
      <c r="SBZ92" s="75"/>
      <c r="SCA92" s="75"/>
      <c r="SCB92" s="75"/>
      <c r="SCC92" s="75"/>
      <c r="SCD92" s="75"/>
      <c r="SCE92" s="75"/>
      <c r="SCF92" s="75"/>
      <c r="SCG92" s="75"/>
      <c r="SCH92" s="75"/>
      <c r="SCI92" s="75"/>
      <c r="SCJ92" s="75"/>
      <c r="SCK92" s="75"/>
      <c r="SCL92" s="75"/>
      <c r="SCM92" s="75"/>
      <c r="SCN92" s="75"/>
      <c r="SCO92" s="75"/>
      <c r="SCP92" s="75"/>
      <c r="SCQ92" s="75"/>
      <c r="SCR92" s="75"/>
      <c r="SCS92" s="75"/>
      <c r="SCT92" s="75"/>
      <c r="SCU92" s="75"/>
      <c r="SCV92" s="75"/>
      <c r="SCW92" s="75"/>
      <c r="SCX92" s="75"/>
      <c r="SCY92" s="75"/>
      <c r="SCZ92" s="75"/>
      <c r="SDA92" s="75"/>
      <c r="SDB92" s="75"/>
      <c r="SDC92" s="75"/>
      <c r="SDD92" s="75"/>
      <c r="SDE92" s="75"/>
      <c r="SDF92" s="75"/>
      <c r="SDG92" s="75"/>
      <c r="SDH92" s="75"/>
      <c r="SDI92" s="75"/>
      <c r="SDJ92" s="75"/>
      <c r="SDK92" s="75"/>
      <c r="SDL92" s="75"/>
      <c r="SDM92" s="75"/>
      <c r="SDN92" s="75"/>
      <c r="SDO92" s="75"/>
      <c r="SDP92" s="75"/>
      <c r="SDQ92" s="75"/>
      <c r="SDR92" s="75"/>
      <c r="SDS92" s="75"/>
      <c r="SDT92" s="75"/>
      <c r="SDU92" s="75"/>
      <c r="SDV92" s="75"/>
      <c r="SDW92" s="75"/>
      <c r="SDX92" s="75"/>
      <c r="SDY92" s="75"/>
      <c r="SDZ92" s="75"/>
      <c r="SEA92" s="75"/>
      <c r="SEB92" s="75"/>
      <c r="SEC92" s="75"/>
      <c r="SED92" s="75"/>
      <c r="SEE92" s="75"/>
      <c r="SEF92" s="75"/>
      <c r="SEG92" s="75"/>
      <c r="SEH92" s="75"/>
      <c r="SEI92" s="75"/>
      <c r="SEJ92" s="75"/>
      <c r="SEK92" s="75"/>
      <c r="SEL92" s="75"/>
      <c r="SEM92" s="75"/>
      <c r="SEN92" s="75"/>
      <c r="SEO92" s="75"/>
      <c r="SEP92" s="75"/>
      <c r="SEQ92" s="75"/>
      <c r="SER92" s="75"/>
      <c r="SES92" s="75"/>
      <c r="SET92" s="75"/>
      <c r="SEU92" s="75"/>
      <c r="SEV92" s="75"/>
      <c r="SEW92" s="75"/>
      <c r="SEX92" s="75"/>
      <c r="SEY92" s="75"/>
      <c r="SEZ92" s="75"/>
      <c r="SFA92" s="75"/>
      <c r="SFB92" s="75"/>
      <c r="SFC92" s="75"/>
      <c r="SFD92" s="75"/>
      <c r="SFE92" s="75"/>
      <c r="SFF92" s="75"/>
      <c r="SFG92" s="75"/>
      <c r="SFH92" s="75"/>
      <c r="SFI92" s="75"/>
      <c r="SFJ92" s="75"/>
      <c r="SFK92" s="75"/>
      <c r="SFL92" s="75"/>
      <c r="SFM92" s="75"/>
      <c r="SFN92" s="75"/>
      <c r="SFO92" s="75"/>
      <c r="SFP92" s="75"/>
      <c r="SFQ92" s="75"/>
      <c r="SFR92" s="75"/>
      <c r="SFS92" s="75"/>
      <c r="SFT92" s="75"/>
      <c r="SFU92" s="75"/>
      <c r="SFV92" s="75"/>
      <c r="SFW92" s="75"/>
      <c r="SFX92" s="75"/>
      <c r="SFY92" s="75"/>
      <c r="SFZ92" s="75"/>
      <c r="SGA92" s="75"/>
      <c r="SGB92" s="75"/>
      <c r="SGC92" s="75"/>
      <c r="SGD92" s="75"/>
      <c r="SGE92" s="75"/>
      <c r="SGF92" s="75"/>
      <c r="SGG92" s="75"/>
      <c r="SGH92" s="75"/>
      <c r="SGI92" s="75"/>
      <c r="SGJ92" s="75"/>
      <c r="SGK92" s="75"/>
      <c r="SGL92" s="75"/>
      <c r="SGM92" s="75"/>
      <c r="SGN92" s="75"/>
      <c r="SGO92" s="75"/>
      <c r="SGP92" s="75"/>
      <c r="SGQ92" s="75"/>
      <c r="SGR92" s="75"/>
      <c r="SGS92" s="75"/>
      <c r="SGT92" s="75"/>
      <c r="SGU92" s="75"/>
      <c r="SGV92" s="75"/>
      <c r="SGW92" s="75"/>
      <c r="SGX92" s="75"/>
      <c r="SGY92" s="75"/>
      <c r="SGZ92" s="75"/>
      <c r="SHA92" s="75"/>
      <c r="SHB92" s="75"/>
      <c r="SHC92" s="75"/>
      <c r="SHD92" s="75"/>
      <c r="SHE92" s="75"/>
      <c r="SHF92" s="75"/>
      <c r="SHG92" s="75"/>
      <c r="SHH92" s="75"/>
      <c r="SHI92" s="75"/>
      <c r="SHJ92" s="75"/>
      <c r="SHK92" s="75"/>
      <c r="SHL92" s="75"/>
      <c r="SHM92" s="75"/>
      <c r="SHN92" s="75"/>
      <c r="SHO92" s="75"/>
      <c r="SHP92" s="75"/>
      <c r="SHQ92" s="75"/>
      <c r="SHR92" s="75"/>
      <c r="SHS92" s="75"/>
      <c r="SHT92" s="75"/>
      <c r="SHU92" s="75"/>
      <c r="SHV92" s="75"/>
      <c r="SHW92" s="75"/>
      <c r="SHX92" s="75"/>
      <c r="SHY92" s="75"/>
      <c r="SHZ92" s="75"/>
      <c r="SIA92" s="75"/>
      <c r="SIB92" s="75"/>
      <c r="SIC92" s="75"/>
      <c r="SID92" s="75"/>
      <c r="SIE92" s="75"/>
      <c r="SIF92" s="75"/>
      <c r="SIG92" s="75"/>
      <c r="SIH92" s="75"/>
      <c r="SII92" s="75"/>
      <c r="SIJ92" s="75"/>
      <c r="SIK92" s="75"/>
      <c r="SIL92" s="75"/>
      <c r="SIM92" s="75"/>
      <c r="SIN92" s="75"/>
      <c r="SIO92" s="75"/>
      <c r="SIP92" s="75"/>
      <c r="SIQ92" s="75"/>
      <c r="SIR92" s="75"/>
      <c r="SIS92" s="75"/>
      <c r="SIT92" s="75"/>
      <c r="SIU92" s="75"/>
      <c r="SIV92" s="75"/>
      <c r="SIW92" s="75"/>
      <c r="SIX92" s="75"/>
      <c r="SIY92" s="75"/>
      <c r="SIZ92" s="75"/>
      <c r="SJA92" s="75"/>
      <c r="SJB92" s="75"/>
      <c r="SJC92" s="75"/>
      <c r="SJD92" s="75"/>
      <c r="SJE92" s="75"/>
      <c r="SJF92" s="75"/>
      <c r="SJG92" s="75"/>
      <c r="SJH92" s="75"/>
      <c r="SJI92" s="75"/>
      <c r="SJJ92" s="75"/>
      <c r="SJK92" s="75"/>
      <c r="SJL92" s="75"/>
      <c r="SJM92" s="75"/>
      <c r="SJN92" s="75"/>
      <c r="SJO92" s="75"/>
      <c r="SJP92" s="75"/>
      <c r="SJQ92" s="75"/>
      <c r="SJR92" s="75"/>
      <c r="SJS92" s="75"/>
      <c r="SJT92" s="75"/>
      <c r="SJU92" s="75"/>
      <c r="SJV92" s="75"/>
      <c r="SJW92" s="75"/>
      <c r="SJX92" s="75"/>
      <c r="SJY92" s="75"/>
      <c r="SJZ92" s="75"/>
      <c r="SKA92" s="75"/>
      <c r="SKB92" s="75"/>
      <c r="SKC92" s="75"/>
      <c r="SKD92" s="75"/>
      <c r="SKE92" s="75"/>
      <c r="SKF92" s="75"/>
      <c r="SKG92" s="75"/>
      <c r="SKH92" s="75"/>
      <c r="SKI92" s="75"/>
      <c r="SKJ92" s="75"/>
      <c r="SKK92" s="75"/>
      <c r="SKL92" s="75"/>
      <c r="SKM92" s="75"/>
      <c r="SKN92" s="75"/>
      <c r="SKO92" s="75"/>
      <c r="SKP92" s="75"/>
      <c r="SKQ92" s="75"/>
      <c r="SKR92" s="75"/>
      <c r="SKS92" s="75"/>
      <c r="SKT92" s="75"/>
      <c r="SKU92" s="75"/>
      <c r="SKV92" s="75"/>
      <c r="SKW92" s="75"/>
      <c r="SKX92" s="75"/>
      <c r="SKY92" s="75"/>
      <c r="SKZ92" s="75"/>
      <c r="SLA92" s="75"/>
      <c r="SLB92" s="75"/>
      <c r="SLC92" s="75"/>
      <c r="SLD92" s="75"/>
      <c r="SLE92" s="75"/>
      <c r="SLF92" s="75"/>
      <c r="SLG92" s="75"/>
      <c r="SLH92" s="75"/>
      <c r="SLI92" s="75"/>
      <c r="SLJ92" s="75"/>
      <c r="SLK92" s="75"/>
      <c r="SLL92" s="75"/>
      <c r="SLM92" s="75"/>
      <c r="SLN92" s="75"/>
      <c r="SLO92" s="75"/>
      <c r="SLP92" s="75"/>
      <c r="SLQ92" s="75"/>
      <c r="SLR92" s="75"/>
      <c r="SLS92" s="75"/>
      <c r="SLT92" s="75"/>
      <c r="SLU92" s="75"/>
      <c r="SLV92" s="75"/>
      <c r="SLW92" s="75"/>
      <c r="SLX92" s="75"/>
      <c r="SLY92" s="75"/>
      <c r="SLZ92" s="75"/>
      <c r="SMA92" s="75"/>
      <c r="SMB92" s="75"/>
      <c r="SMC92" s="75"/>
      <c r="SMD92" s="75"/>
      <c r="SME92" s="75"/>
      <c r="SMF92" s="75"/>
      <c r="SMG92" s="75"/>
      <c r="SMH92" s="75"/>
      <c r="SMI92" s="75"/>
      <c r="SMJ92" s="75"/>
      <c r="SMK92" s="75"/>
      <c r="SML92" s="75"/>
      <c r="SMM92" s="75"/>
      <c r="SMN92" s="75"/>
      <c r="SMO92" s="75"/>
      <c r="SMP92" s="75"/>
      <c r="SMQ92" s="75"/>
      <c r="SMR92" s="75"/>
      <c r="SMS92" s="75"/>
      <c r="SMT92" s="75"/>
      <c r="SMU92" s="75"/>
      <c r="SMV92" s="75"/>
      <c r="SMW92" s="75"/>
      <c r="SMX92" s="75"/>
      <c r="SMY92" s="75"/>
      <c r="SMZ92" s="75"/>
      <c r="SNA92" s="75"/>
      <c r="SNB92" s="75"/>
      <c r="SNC92" s="75"/>
      <c r="SND92" s="75"/>
      <c r="SNE92" s="75"/>
      <c r="SNF92" s="75"/>
      <c r="SNG92" s="75"/>
      <c r="SNH92" s="75"/>
      <c r="SNI92" s="75"/>
      <c r="SNJ92" s="75"/>
      <c r="SNK92" s="75"/>
      <c r="SNL92" s="75"/>
      <c r="SNM92" s="75"/>
      <c r="SNN92" s="75"/>
      <c r="SNO92" s="75"/>
      <c r="SNP92" s="75"/>
      <c r="SNQ92" s="75"/>
      <c r="SNR92" s="75"/>
      <c r="SNS92" s="75"/>
      <c r="SNT92" s="75"/>
      <c r="SNU92" s="75"/>
      <c r="SNV92" s="75"/>
      <c r="SNW92" s="75"/>
      <c r="SNX92" s="75"/>
      <c r="SNY92" s="75"/>
      <c r="SNZ92" s="75"/>
      <c r="SOA92" s="75"/>
      <c r="SOB92" s="75"/>
      <c r="SOC92" s="75"/>
      <c r="SOD92" s="75"/>
      <c r="SOE92" s="75"/>
      <c r="SOF92" s="75"/>
      <c r="SOG92" s="75"/>
      <c r="SOH92" s="75"/>
      <c r="SOI92" s="75"/>
      <c r="SOJ92" s="75"/>
      <c r="SOK92" s="75"/>
      <c r="SOL92" s="75"/>
      <c r="SOM92" s="75"/>
      <c r="SON92" s="75"/>
      <c r="SOO92" s="75"/>
      <c r="SOP92" s="75"/>
      <c r="SOQ92" s="75"/>
      <c r="SOR92" s="75"/>
      <c r="SOS92" s="75"/>
      <c r="SOT92" s="75"/>
      <c r="SOU92" s="75"/>
      <c r="SOV92" s="75"/>
      <c r="SOW92" s="75"/>
      <c r="SOX92" s="75"/>
      <c r="SOY92" s="75"/>
      <c r="SOZ92" s="75"/>
      <c r="SPA92" s="75"/>
      <c r="SPB92" s="75"/>
      <c r="SPC92" s="75"/>
      <c r="SPD92" s="75"/>
      <c r="SPE92" s="75"/>
      <c r="SPF92" s="75"/>
      <c r="SPG92" s="75"/>
      <c r="SPH92" s="75"/>
      <c r="SPI92" s="75"/>
      <c r="SPJ92" s="75"/>
      <c r="SPK92" s="75"/>
      <c r="SPL92" s="75"/>
      <c r="SPM92" s="75"/>
      <c r="SPN92" s="75"/>
      <c r="SPO92" s="75"/>
      <c r="SPP92" s="75"/>
      <c r="SPQ92" s="75"/>
      <c r="SPR92" s="75"/>
      <c r="SPS92" s="75"/>
      <c r="SPT92" s="75"/>
      <c r="SPU92" s="75"/>
      <c r="SPV92" s="75"/>
      <c r="SPW92" s="75"/>
      <c r="SPX92" s="75"/>
      <c r="SPY92" s="75"/>
      <c r="SPZ92" s="75"/>
      <c r="SQA92" s="75"/>
      <c r="SQB92" s="75"/>
      <c r="SQC92" s="75"/>
      <c r="SQD92" s="75"/>
      <c r="SQE92" s="75"/>
      <c r="SQF92" s="75"/>
      <c r="SQG92" s="75"/>
      <c r="SQH92" s="75"/>
      <c r="SQI92" s="75"/>
      <c r="SQJ92" s="75"/>
      <c r="SQK92" s="75"/>
      <c r="SQL92" s="75"/>
      <c r="SQM92" s="75"/>
      <c r="SQN92" s="75"/>
      <c r="SQO92" s="75"/>
      <c r="SQP92" s="75"/>
      <c r="SQQ92" s="75"/>
      <c r="SQR92" s="75"/>
      <c r="SQS92" s="75"/>
      <c r="SQT92" s="75"/>
      <c r="SQU92" s="75"/>
      <c r="SQV92" s="75"/>
      <c r="SQW92" s="75"/>
      <c r="SQX92" s="75"/>
      <c r="SQY92" s="75"/>
      <c r="SQZ92" s="75"/>
      <c r="SRA92" s="75"/>
      <c r="SRB92" s="75"/>
      <c r="SRC92" s="75"/>
      <c r="SRD92" s="75"/>
      <c r="SRE92" s="75"/>
      <c r="SRF92" s="75"/>
      <c r="SRG92" s="75"/>
      <c r="SRH92" s="75"/>
      <c r="SRI92" s="75"/>
      <c r="SRJ92" s="75"/>
      <c r="SRK92" s="75"/>
      <c r="SRL92" s="75"/>
      <c r="SRM92" s="75"/>
      <c r="SRN92" s="75"/>
      <c r="SRO92" s="75"/>
      <c r="SRP92" s="75"/>
      <c r="SRQ92" s="75"/>
      <c r="SRR92" s="75"/>
      <c r="SRS92" s="75"/>
      <c r="SRT92" s="75"/>
      <c r="SRU92" s="75"/>
      <c r="SRV92" s="75"/>
      <c r="SRW92" s="75"/>
      <c r="SRX92" s="75"/>
      <c r="SRY92" s="75"/>
      <c r="SRZ92" s="75"/>
      <c r="SSA92" s="75"/>
      <c r="SSB92" s="75"/>
      <c r="SSC92" s="75"/>
      <c r="SSD92" s="75"/>
      <c r="SSE92" s="75"/>
      <c r="SSF92" s="75"/>
      <c r="SSG92" s="75"/>
      <c r="SSH92" s="75"/>
      <c r="SSI92" s="75"/>
      <c r="SSJ92" s="75"/>
      <c r="SSK92" s="75"/>
      <c r="SSL92" s="75"/>
      <c r="SSM92" s="75"/>
      <c r="SSN92" s="75"/>
      <c r="SSO92" s="75"/>
      <c r="SSP92" s="75"/>
      <c r="SSQ92" s="75"/>
      <c r="SSR92" s="75"/>
      <c r="SSS92" s="75"/>
      <c r="SST92" s="75"/>
      <c r="SSU92" s="75"/>
      <c r="SSV92" s="75"/>
      <c r="SSW92" s="75"/>
      <c r="SSX92" s="75"/>
      <c r="SSY92" s="75"/>
      <c r="SSZ92" s="75"/>
      <c r="STA92" s="75"/>
      <c r="STB92" s="75"/>
      <c r="STC92" s="75"/>
      <c r="STD92" s="75"/>
      <c r="STE92" s="75"/>
      <c r="STF92" s="75"/>
      <c r="STG92" s="75"/>
      <c r="STH92" s="75"/>
      <c r="STI92" s="75"/>
      <c r="STJ92" s="75"/>
      <c r="STK92" s="75"/>
      <c r="STL92" s="75"/>
      <c r="STM92" s="75"/>
      <c r="STN92" s="75"/>
      <c r="STO92" s="75"/>
      <c r="STP92" s="75"/>
      <c r="STQ92" s="75"/>
      <c r="STR92" s="75"/>
      <c r="STS92" s="75"/>
      <c r="STT92" s="75"/>
      <c r="STU92" s="75"/>
      <c r="STV92" s="75"/>
      <c r="STW92" s="75"/>
      <c r="STX92" s="75"/>
      <c r="STY92" s="75"/>
      <c r="STZ92" s="75"/>
      <c r="SUA92" s="75"/>
      <c r="SUB92" s="75"/>
      <c r="SUC92" s="75"/>
      <c r="SUD92" s="75"/>
      <c r="SUE92" s="75"/>
      <c r="SUF92" s="75"/>
      <c r="SUG92" s="75"/>
      <c r="SUH92" s="75"/>
      <c r="SUI92" s="75"/>
      <c r="SUJ92" s="75"/>
      <c r="SUK92" s="75"/>
      <c r="SUL92" s="75"/>
      <c r="SUM92" s="75"/>
      <c r="SUN92" s="75"/>
      <c r="SUO92" s="75"/>
      <c r="SUP92" s="75"/>
      <c r="SUQ92" s="75"/>
      <c r="SUR92" s="75"/>
      <c r="SUS92" s="75"/>
      <c r="SUT92" s="75"/>
      <c r="SUU92" s="75"/>
      <c r="SUV92" s="75"/>
      <c r="SUW92" s="75"/>
      <c r="SUX92" s="75"/>
      <c r="SUY92" s="75"/>
      <c r="SUZ92" s="75"/>
      <c r="SVA92" s="75"/>
      <c r="SVB92" s="75"/>
      <c r="SVC92" s="75"/>
      <c r="SVD92" s="75"/>
      <c r="SVE92" s="75"/>
      <c r="SVF92" s="75"/>
      <c r="SVG92" s="75"/>
      <c r="SVH92" s="75"/>
      <c r="SVI92" s="75"/>
      <c r="SVJ92" s="75"/>
      <c r="SVK92" s="75"/>
      <c r="SVL92" s="75"/>
      <c r="SVM92" s="75"/>
      <c r="SVN92" s="75"/>
      <c r="SVO92" s="75"/>
      <c r="SVP92" s="75"/>
      <c r="SVQ92" s="75"/>
      <c r="SVR92" s="75"/>
      <c r="SVS92" s="75"/>
      <c r="SVT92" s="75"/>
      <c r="SVU92" s="75"/>
      <c r="SVV92" s="75"/>
      <c r="SVW92" s="75"/>
      <c r="SVX92" s="75"/>
      <c r="SVY92" s="75"/>
      <c r="SVZ92" s="75"/>
      <c r="SWA92" s="75"/>
      <c r="SWB92" s="75"/>
      <c r="SWC92" s="75"/>
      <c r="SWD92" s="75"/>
      <c r="SWE92" s="75"/>
      <c r="SWF92" s="75"/>
      <c r="SWG92" s="75"/>
      <c r="SWH92" s="75"/>
      <c r="SWI92" s="75"/>
      <c r="SWJ92" s="75"/>
      <c r="SWK92" s="75"/>
      <c r="SWL92" s="75"/>
      <c r="SWM92" s="75"/>
      <c r="SWN92" s="75"/>
      <c r="SWO92" s="75"/>
      <c r="SWP92" s="75"/>
      <c r="SWQ92" s="75"/>
      <c r="SWR92" s="75"/>
      <c r="SWS92" s="75"/>
      <c r="SWT92" s="75"/>
      <c r="SWU92" s="75"/>
      <c r="SWV92" s="75"/>
      <c r="SWW92" s="75"/>
      <c r="SWX92" s="75"/>
      <c r="SWY92" s="75"/>
      <c r="SWZ92" s="75"/>
      <c r="SXA92" s="75"/>
      <c r="SXB92" s="75"/>
      <c r="SXC92" s="75"/>
      <c r="SXD92" s="75"/>
      <c r="SXE92" s="75"/>
      <c r="SXF92" s="75"/>
      <c r="SXG92" s="75"/>
      <c r="SXH92" s="75"/>
      <c r="SXI92" s="75"/>
      <c r="SXJ92" s="75"/>
      <c r="SXK92" s="75"/>
      <c r="SXL92" s="75"/>
      <c r="SXM92" s="75"/>
      <c r="SXN92" s="75"/>
      <c r="SXO92" s="75"/>
      <c r="SXP92" s="75"/>
      <c r="SXQ92" s="75"/>
      <c r="SXR92" s="75"/>
      <c r="SXS92" s="75"/>
      <c r="SXT92" s="75"/>
      <c r="SXU92" s="75"/>
      <c r="SXV92" s="75"/>
      <c r="SXW92" s="75"/>
      <c r="SXX92" s="75"/>
      <c r="SXY92" s="75"/>
      <c r="SXZ92" s="75"/>
      <c r="SYA92" s="75"/>
      <c r="SYB92" s="75"/>
      <c r="SYC92" s="75"/>
      <c r="SYD92" s="75"/>
      <c r="SYE92" s="75"/>
      <c r="SYF92" s="75"/>
      <c r="SYG92" s="75"/>
      <c r="SYH92" s="75"/>
      <c r="SYI92" s="75"/>
      <c r="SYJ92" s="75"/>
      <c r="SYK92" s="75"/>
      <c r="SYL92" s="75"/>
      <c r="SYM92" s="75"/>
      <c r="SYN92" s="75"/>
      <c r="SYO92" s="75"/>
      <c r="SYP92" s="75"/>
      <c r="SYQ92" s="75"/>
      <c r="SYR92" s="75"/>
      <c r="SYS92" s="75"/>
      <c r="SYT92" s="75"/>
      <c r="SYU92" s="75"/>
      <c r="SYV92" s="75"/>
      <c r="SYW92" s="75"/>
      <c r="SYX92" s="75"/>
      <c r="SYY92" s="75"/>
      <c r="SYZ92" s="75"/>
      <c r="SZA92" s="75"/>
      <c r="SZB92" s="75"/>
      <c r="SZC92" s="75"/>
      <c r="SZD92" s="75"/>
      <c r="SZE92" s="75"/>
      <c r="SZF92" s="75"/>
      <c r="SZG92" s="75"/>
      <c r="SZH92" s="75"/>
      <c r="SZI92" s="75"/>
      <c r="SZJ92" s="75"/>
      <c r="SZK92" s="75"/>
      <c r="SZL92" s="75"/>
      <c r="SZM92" s="75"/>
      <c r="SZN92" s="75"/>
      <c r="SZO92" s="75"/>
      <c r="SZP92" s="75"/>
      <c r="SZQ92" s="75"/>
      <c r="SZR92" s="75"/>
      <c r="SZS92" s="75"/>
      <c r="SZT92" s="75"/>
      <c r="SZU92" s="75"/>
      <c r="SZV92" s="75"/>
      <c r="SZW92" s="75"/>
      <c r="SZX92" s="75"/>
      <c r="SZY92" s="75"/>
      <c r="SZZ92" s="75"/>
      <c r="TAA92" s="75"/>
      <c r="TAB92" s="75"/>
      <c r="TAC92" s="75"/>
      <c r="TAD92" s="75"/>
      <c r="TAE92" s="75"/>
      <c r="TAF92" s="75"/>
      <c r="TAG92" s="75"/>
      <c r="TAH92" s="75"/>
      <c r="TAI92" s="75"/>
      <c r="TAJ92" s="75"/>
      <c r="TAK92" s="75"/>
      <c r="TAL92" s="75"/>
      <c r="TAM92" s="75"/>
      <c r="TAN92" s="75"/>
      <c r="TAO92" s="75"/>
      <c r="TAP92" s="75"/>
      <c r="TAQ92" s="75"/>
      <c r="TAR92" s="75"/>
      <c r="TAS92" s="75"/>
      <c r="TAT92" s="75"/>
      <c r="TAU92" s="75"/>
      <c r="TAV92" s="75"/>
      <c r="TAW92" s="75"/>
      <c r="TAX92" s="75"/>
      <c r="TAY92" s="75"/>
      <c r="TAZ92" s="75"/>
      <c r="TBA92" s="75"/>
      <c r="TBB92" s="75"/>
      <c r="TBC92" s="75"/>
      <c r="TBD92" s="75"/>
      <c r="TBE92" s="75"/>
      <c r="TBF92" s="75"/>
      <c r="TBG92" s="75"/>
      <c r="TBH92" s="75"/>
      <c r="TBI92" s="75"/>
      <c r="TBJ92" s="75"/>
      <c r="TBK92" s="75"/>
      <c r="TBL92" s="75"/>
      <c r="TBM92" s="75"/>
      <c r="TBN92" s="75"/>
      <c r="TBO92" s="75"/>
      <c r="TBP92" s="75"/>
      <c r="TBQ92" s="75"/>
      <c r="TBR92" s="75"/>
      <c r="TBS92" s="75"/>
      <c r="TBT92" s="75"/>
      <c r="TBU92" s="75"/>
      <c r="TBV92" s="75"/>
      <c r="TBW92" s="75"/>
      <c r="TBX92" s="75"/>
      <c r="TBY92" s="75"/>
      <c r="TBZ92" s="75"/>
      <c r="TCA92" s="75"/>
      <c r="TCB92" s="75"/>
      <c r="TCC92" s="75"/>
      <c r="TCD92" s="75"/>
      <c r="TCE92" s="75"/>
      <c r="TCF92" s="75"/>
      <c r="TCG92" s="75"/>
      <c r="TCH92" s="75"/>
      <c r="TCI92" s="75"/>
      <c r="TCJ92" s="75"/>
      <c r="TCK92" s="75"/>
      <c r="TCL92" s="75"/>
      <c r="TCM92" s="75"/>
      <c r="TCN92" s="75"/>
      <c r="TCO92" s="75"/>
      <c r="TCP92" s="75"/>
      <c r="TCQ92" s="75"/>
      <c r="TCR92" s="75"/>
      <c r="TCS92" s="75"/>
      <c r="TCT92" s="75"/>
      <c r="TCU92" s="75"/>
      <c r="TCV92" s="75"/>
      <c r="TCW92" s="75"/>
      <c r="TCX92" s="75"/>
      <c r="TCY92" s="75"/>
      <c r="TCZ92" s="75"/>
      <c r="TDA92" s="75"/>
      <c r="TDB92" s="75"/>
      <c r="TDC92" s="75"/>
      <c r="TDD92" s="75"/>
      <c r="TDE92" s="75"/>
      <c r="TDF92" s="75"/>
      <c r="TDG92" s="75"/>
      <c r="TDH92" s="75"/>
      <c r="TDI92" s="75"/>
      <c r="TDJ92" s="75"/>
      <c r="TDK92" s="75"/>
      <c r="TDL92" s="75"/>
      <c r="TDM92" s="75"/>
      <c r="TDN92" s="75"/>
      <c r="TDO92" s="75"/>
      <c r="TDP92" s="75"/>
      <c r="TDQ92" s="75"/>
      <c r="TDR92" s="75"/>
      <c r="TDS92" s="75"/>
      <c r="TDT92" s="75"/>
      <c r="TDU92" s="75"/>
      <c r="TDV92" s="75"/>
      <c r="TDW92" s="75"/>
      <c r="TDX92" s="75"/>
      <c r="TDY92" s="75"/>
      <c r="TDZ92" s="75"/>
      <c r="TEA92" s="75"/>
      <c r="TEB92" s="75"/>
      <c r="TEC92" s="75"/>
      <c r="TED92" s="75"/>
      <c r="TEE92" s="75"/>
      <c r="TEF92" s="75"/>
      <c r="TEG92" s="75"/>
      <c r="TEH92" s="75"/>
      <c r="TEI92" s="75"/>
      <c r="TEJ92" s="75"/>
      <c r="TEK92" s="75"/>
      <c r="TEL92" s="75"/>
      <c r="TEM92" s="75"/>
      <c r="TEN92" s="75"/>
      <c r="TEO92" s="75"/>
      <c r="TEP92" s="75"/>
      <c r="TEQ92" s="75"/>
      <c r="TER92" s="75"/>
      <c r="TES92" s="75"/>
      <c r="TET92" s="75"/>
      <c r="TEU92" s="75"/>
      <c r="TEV92" s="75"/>
      <c r="TEW92" s="75"/>
      <c r="TEX92" s="75"/>
      <c r="TEY92" s="75"/>
      <c r="TEZ92" s="75"/>
      <c r="TFA92" s="75"/>
      <c r="TFB92" s="75"/>
      <c r="TFC92" s="75"/>
      <c r="TFD92" s="75"/>
      <c r="TFE92" s="75"/>
      <c r="TFF92" s="75"/>
      <c r="TFG92" s="75"/>
      <c r="TFH92" s="75"/>
      <c r="TFI92" s="75"/>
      <c r="TFJ92" s="75"/>
      <c r="TFK92" s="75"/>
      <c r="TFL92" s="75"/>
      <c r="TFM92" s="75"/>
      <c r="TFN92" s="75"/>
      <c r="TFO92" s="75"/>
      <c r="TFP92" s="75"/>
      <c r="TFQ92" s="75"/>
      <c r="TFR92" s="75"/>
      <c r="TFS92" s="75"/>
      <c r="TFT92" s="75"/>
      <c r="TFU92" s="75"/>
      <c r="TFV92" s="75"/>
      <c r="TFW92" s="75"/>
      <c r="TFX92" s="75"/>
      <c r="TFY92" s="75"/>
      <c r="TFZ92" s="75"/>
      <c r="TGA92" s="75"/>
      <c r="TGB92" s="75"/>
      <c r="TGC92" s="75"/>
      <c r="TGD92" s="75"/>
      <c r="TGE92" s="75"/>
      <c r="TGF92" s="75"/>
      <c r="TGG92" s="75"/>
      <c r="TGH92" s="75"/>
      <c r="TGI92" s="75"/>
      <c r="TGJ92" s="75"/>
      <c r="TGK92" s="75"/>
      <c r="TGL92" s="75"/>
      <c r="TGM92" s="75"/>
      <c r="TGN92" s="75"/>
      <c r="TGO92" s="75"/>
      <c r="TGP92" s="75"/>
      <c r="TGQ92" s="75"/>
      <c r="TGR92" s="75"/>
      <c r="TGS92" s="75"/>
      <c r="TGT92" s="75"/>
      <c r="TGU92" s="75"/>
      <c r="TGV92" s="75"/>
      <c r="TGW92" s="75"/>
      <c r="TGX92" s="75"/>
      <c r="TGY92" s="75"/>
      <c r="TGZ92" s="75"/>
      <c r="THA92" s="75"/>
      <c r="THB92" s="75"/>
      <c r="THC92" s="75"/>
      <c r="THD92" s="75"/>
      <c r="THE92" s="75"/>
      <c r="THF92" s="75"/>
      <c r="THG92" s="75"/>
      <c r="THH92" s="75"/>
      <c r="THI92" s="75"/>
      <c r="THJ92" s="75"/>
      <c r="THK92" s="75"/>
      <c r="THL92" s="75"/>
      <c r="THM92" s="75"/>
      <c r="THN92" s="75"/>
      <c r="THO92" s="75"/>
      <c r="THP92" s="75"/>
      <c r="THQ92" s="75"/>
      <c r="THR92" s="75"/>
      <c r="THS92" s="75"/>
      <c r="THT92" s="75"/>
      <c r="THU92" s="75"/>
      <c r="THV92" s="75"/>
      <c r="THW92" s="75"/>
      <c r="THX92" s="75"/>
      <c r="THY92" s="75"/>
      <c r="THZ92" s="75"/>
      <c r="TIA92" s="75"/>
      <c r="TIB92" s="75"/>
      <c r="TIC92" s="75"/>
      <c r="TID92" s="75"/>
      <c r="TIE92" s="75"/>
      <c r="TIF92" s="75"/>
      <c r="TIG92" s="75"/>
      <c r="TIH92" s="75"/>
      <c r="TII92" s="75"/>
      <c r="TIJ92" s="75"/>
      <c r="TIK92" s="75"/>
      <c r="TIL92" s="75"/>
      <c r="TIM92" s="75"/>
      <c r="TIN92" s="75"/>
      <c r="TIO92" s="75"/>
      <c r="TIP92" s="75"/>
      <c r="TIQ92" s="75"/>
      <c r="TIR92" s="75"/>
      <c r="TIS92" s="75"/>
      <c r="TIT92" s="75"/>
      <c r="TIU92" s="75"/>
      <c r="TIV92" s="75"/>
      <c r="TIW92" s="75"/>
      <c r="TIX92" s="75"/>
      <c r="TIY92" s="75"/>
      <c r="TIZ92" s="75"/>
      <c r="TJA92" s="75"/>
      <c r="TJB92" s="75"/>
      <c r="TJC92" s="75"/>
      <c r="TJD92" s="75"/>
      <c r="TJE92" s="75"/>
      <c r="TJF92" s="75"/>
      <c r="TJG92" s="75"/>
      <c r="TJH92" s="75"/>
      <c r="TJI92" s="75"/>
      <c r="TJJ92" s="75"/>
      <c r="TJK92" s="75"/>
      <c r="TJL92" s="75"/>
      <c r="TJM92" s="75"/>
      <c r="TJN92" s="75"/>
      <c r="TJO92" s="75"/>
      <c r="TJP92" s="75"/>
      <c r="TJQ92" s="75"/>
      <c r="TJR92" s="75"/>
      <c r="TJS92" s="75"/>
      <c r="TJT92" s="75"/>
      <c r="TJU92" s="75"/>
      <c r="TJV92" s="75"/>
      <c r="TJW92" s="75"/>
      <c r="TJX92" s="75"/>
      <c r="TJY92" s="75"/>
      <c r="TJZ92" s="75"/>
      <c r="TKA92" s="75"/>
      <c r="TKB92" s="75"/>
      <c r="TKC92" s="75"/>
      <c r="TKD92" s="75"/>
      <c r="TKE92" s="75"/>
      <c r="TKF92" s="75"/>
      <c r="TKG92" s="75"/>
      <c r="TKH92" s="75"/>
      <c r="TKI92" s="75"/>
      <c r="TKJ92" s="75"/>
      <c r="TKK92" s="75"/>
      <c r="TKL92" s="75"/>
      <c r="TKM92" s="75"/>
      <c r="TKN92" s="75"/>
      <c r="TKO92" s="75"/>
      <c r="TKP92" s="75"/>
      <c r="TKQ92" s="75"/>
      <c r="TKR92" s="75"/>
      <c r="TKS92" s="75"/>
      <c r="TKT92" s="75"/>
      <c r="TKU92" s="75"/>
      <c r="TKV92" s="75"/>
      <c r="TKW92" s="75"/>
      <c r="TKX92" s="75"/>
      <c r="TKY92" s="75"/>
      <c r="TKZ92" s="75"/>
      <c r="TLA92" s="75"/>
      <c r="TLB92" s="75"/>
      <c r="TLC92" s="75"/>
      <c r="TLD92" s="75"/>
      <c r="TLE92" s="75"/>
      <c r="TLF92" s="75"/>
      <c r="TLG92" s="75"/>
      <c r="TLH92" s="75"/>
      <c r="TLI92" s="75"/>
      <c r="TLJ92" s="75"/>
      <c r="TLK92" s="75"/>
      <c r="TLL92" s="75"/>
      <c r="TLM92" s="75"/>
      <c r="TLN92" s="75"/>
      <c r="TLO92" s="75"/>
      <c r="TLP92" s="75"/>
      <c r="TLQ92" s="75"/>
      <c r="TLR92" s="75"/>
      <c r="TLS92" s="75"/>
      <c r="TLT92" s="75"/>
      <c r="TLU92" s="75"/>
      <c r="TLV92" s="75"/>
      <c r="TLW92" s="75"/>
      <c r="TLX92" s="75"/>
      <c r="TLY92" s="75"/>
      <c r="TLZ92" s="75"/>
      <c r="TMA92" s="75"/>
      <c r="TMB92" s="75"/>
      <c r="TMC92" s="75"/>
      <c r="TMD92" s="75"/>
      <c r="TME92" s="75"/>
      <c r="TMF92" s="75"/>
      <c r="TMG92" s="75"/>
      <c r="TMH92" s="75"/>
      <c r="TMI92" s="75"/>
      <c r="TMJ92" s="75"/>
      <c r="TMK92" s="75"/>
      <c r="TML92" s="75"/>
      <c r="TMM92" s="75"/>
      <c r="TMN92" s="75"/>
      <c r="TMO92" s="75"/>
      <c r="TMP92" s="75"/>
      <c r="TMQ92" s="75"/>
      <c r="TMR92" s="75"/>
      <c r="TMS92" s="75"/>
      <c r="TMT92" s="75"/>
      <c r="TMU92" s="75"/>
      <c r="TMV92" s="75"/>
      <c r="TMW92" s="75"/>
      <c r="TMX92" s="75"/>
      <c r="TMY92" s="75"/>
      <c r="TMZ92" s="75"/>
      <c r="TNA92" s="75"/>
      <c r="TNB92" s="75"/>
      <c r="TNC92" s="75"/>
      <c r="TND92" s="75"/>
      <c r="TNE92" s="75"/>
      <c r="TNF92" s="75"/>
      <c r="TNG92" s="75"/>
      <c r="TNH92" s="75"/>
      <c r="TNI92" s="75"/>
      <c r="TNJ92" s="75"/>
      <c r="TNK92" s="75"/>
      <c r="TNL92" s="75"/>
      <c r="TNM92" s="75"/>
      <c r="TNN92" s="75"/>
      <c r="TNO92" s="75"/>
      <c r="TNP92" s="75"/>
      <c r="TNQ92" s="75"/>
      <c r="TNR92" s="75"/>
      <c r="TNS92" s="75"/>
      <c r="TNT92" s="75"/>
      <c r="TNU92" s="75"/>
      <c r="TNV92" s="75"/>
      <c r="TNW92" s="75"/>
      <c r="TNX92" s="75"/>
      <c r="TNY92" s="75"/>
      <c r="TNZ92" s="75"/>
      <c r="TOA92" s="75"/>
      <c r="TOB92" s="75"/>
      <c r="TOC92" s="75"/>
      <c r="TOD92" s="75"/>
      <c r="TOE92" s="75"/>
      <c r="TOF92" s="75"/>
      <c r="TOG92" s="75"/>
      <c r="TOH92" s="75"/>
      <c r="TOI92" s="75"/>
      <c r="TOJ92" s="75"/>
      <c r="TOK92" s="75"/>
      <c r="TOL92" s="75"/>
      <c r="TOM92" s="75"/>
      <c r="TON92" s="75"/>
      <c r="TOO92" s="75"/>
      <c r="TOP92" s="75"/>
      <c r="TOQ92" s="75"/>
      <c r="TOR92" s="75"/>
      <c r="TOS92" s="75"/>
      <c r="TOT92" s="75"/>
      <c r="TOU92" s="75"/>
      <c r="TOV92" s="75"/>
      <c r="TOW92" s="75"/>
      <c r="TOX92" s="75"/>
      <c r="TOY92" s="75"/>
      <c r="TOZ92" s="75"/>
      <c r="TPA92" s="75"/>
      <c r="TPB92" s="75"/>
      <c r="TPC92" s="75"/>
      <c r="TPD92" s="75"/>
      <c r="TPE92" s="75"/>
      <c r="TPF92" s="75"/>
      <c r="TPG92" s="75"/>
      <c r="TPH92" s="75"/>
      <c r="TPI92" s="75"/>
      <c r="TPJ92" s="75"/>
      <c r="TPK92" s="75"/>
      <c r="TPL92" s="75"/>
      <c r="TPM92" s="75"/>
      <c r="TPN92" s="75"/>
      <c r="TPO92" s="75"/>
      <c r="TPP92" s="75"/>
      <c r="TPQ92" s="75"/>
      <c r="TPR92" s="75"/>
      <c r="TPS92" s="75"/>
      <c r="TPT92" s="75"/>
      <c r="TPU92" s="75"/>
      <c r="TPV92" s="75"/>
      <c r="TPW92" s="75"/>
      <c r="TPX92" s="75"/>
      <c r="TPY92" s="75"/>
      <c r="TPZ92" s="75"/>
      <c r="TQA92" s="75"/>
      <c r="TQB92" s="75"/>
      <c r="TQC92" s="75"/>
      <c r="TQD92" s="75"/>
      <c r="TQE92" s="75"/>
      <c r="TQF92" s="75"/>
      <c r="TQG92" s="75"/>
      <c r="TQH92" s="75"/>
      <c r="TQI92" s="75"/>
      <c r="TQJ92" s="75"/>
      <c r="TQK92" s="75"/>
      <c r="TQL92" s="75"/>
      <c r="TQM92" s="75"/>
      <c r="TQN92" s="75"/>
      <c r="TQO92" s="75"/>
      <c r="TQP92" s="75"/>
      <c r="TQQ92" s="75"/>
      <c r="TQR92" s="75"/>
      <c r="TQS92" s="75"/>
      <c r="TQT92" s="75"/>
      <c r="TQU92" s="75"/>
      <c r="TQV92" s="75"/>
      <c r="TQW92" s="75"/>
      <c r="TQX92" s="75"/>
      <c r="TQY92" s="75"/>
      <c r="TQZ92" s="75"/>
      <c r="TRA92" s="75"/>
      <c r="TRB92" s="75"/>
      <c r="TRC92" s="75"/>
      <c r="TRD92" s="75"/>
      <c r="TRE92" s="75"/>
      <c r="TRF92" s="75"/>
      <c r="TRG92" s="75"/>
      <c r="TRH92" s="75"/>
      <c r="TRI92" s="75"/>
      <c r="TRJ92" s="75"/>
      <c r="TRK92" s="75"/>
      <c r="TRL92" s="75"/>
      <c r="TRM92" s="75"/>
      <c r="TRN92" s="75"/>
      <c r="TRO92" s="75"/>
      <c r="TRP92" s="75"/>
      <c r="TRQ92" s="75"/>
      <c r="TRR92" s="75"/>
      <c r="TRS92" s="75"/>
      <c r="TRT92" s="75"/>
      <c r="TRU92" s="75"/>
      <c r="TRV92" s="75"/>
      <c r="TRW92" s="75"/>
      <c r="TRX92" s="75"/>
      <c r="TRY92" s="75"/>
      <c r="TRZ92" s="75"/>
      <c r="TSA92" s="75"/>
      <c r="TSB92" s="75"/>
      <c r="TSC92" s="75"/>
      <c r="TSD92" s="75"/>
      <c r="TSE92" s="75"/>
      <c r="TSF92" s="75"/>
      <c r="TSG92" s="75"/>
      <c r="TSH92" s="75"/>
      <c r="TSI92" s="75"/>
      <c r="TSJ92" s="75"/>
      <c r="TSK92" s="75"/>
      <c r="TSL92" s="75"/>
      <c r="TSM92" s="75"/>
      <c r="TSN92" s="75"/>
      <c r="TSO92" s="75"/>
      <c r="TSP92" s="75"/>
      <c r="TSQ92" s="75"/>
      <c r="TSR92" s="75"/>
      <c r="TSS92" s="75"/>
      <c r="TST92" s="75"/>
      <c r="TSU92" s="75"/>
      <c r="TSV92" s="75"/>
      <c r="TSW92" s="75"/>
      <c r="TSX92" s="75"/>
      <c r="TSY92" s="75"/>
      <c r="TSZ92" s="75"/>
      <c r="TTA92" s="75"/>
      <c r="TTB92" s="75"/>
      <c r="TTC92" s="75"/>
      <c r="TTD92" s="75"/>
      <c r="TTE92" s="75"/>
      <c r="TTF92" s="75"/>
      <c r="TTG92" s="75"/>
      <c r="TTH92" s="75"/>
      <c r="TTI92" s="75"/>
      <c r="TTJ92" s="75"/>
      <c r="TTK92" s="75"/>
      <c r="TTL92" s="75"/>
      <c r="TTM92" s="75"/>
      <c r="TTN92" s="75"/>
      <c r="TTO92" s="75"/>
      <c r="TTP92" s="75"/>
      <c r="TTQ92" s="75"/>
      <c r="TTR92" s="75"/>
      <c r="TTS92" s="75"/>
      <c r="TTT92" s="75"/>
      <c r="TTU92" s="75"/>
      <c r="TTV92" s="75"/>
      <c r="TTW92" s="75"/>
      <c r="TTX92" s="75"/>
      <c r="TTY92" s="75"/>
      <c r="TTZ92" s="75"/>
      <c r="TUA92" s="75"/>
      <c r="TUB92" s="75"/>
      <c r="TUC92" s="75"/>
      <c r="TUD92" s="75"/>
      <c r="TUE92" s="75"/>
      <c r="TUF92" s="75"/>
      <c r="TUG92" s="75"/>
      <c r="TUH92" s="75"/>
      <c r="TUI92" s="75"/>
      <c r="TUJ92" s="75"/>
      <c r="TUK92" s="75"/>
      <c r="TUL92" s="75"/>
      <c r="TUM92" s="75"/>
      <c r="TUN92" s="75"/>
      <c r="TUO92" s="75"/>
      <c r="TUP92" s="75"/>
      <c r="TUQ92" s="75"/>
      <c r="TUR92" s="75"/>
      <c r="TUS92" s="75"/>
      <c r="TUT92" s="75"/>
      <c r="TUU92" s="75"/>
      <c r="TUV92" s="75"/>
      <c r="TUW92" s="75"/>
      <c r="TUX92" s="75"/>
      <c r="TUY92" s="75"/>
      <c r="TUZ92" s="75"/>
      <c r="TVA92" s="75"/>
      <c r="TVB92" s="75"/>
      <c r="TVC92" s="75"/>
      <c r="TVD92" s="75"/>
      <c r="TVE92" s="75"/>
      <c r="TVF92" s="75"/>
      <c r="TVG92" s="75"/>
      <c r="TVH92" s="75"/>
      <c r="TVI92" s="75"/>
      <c r="TVJ92" s="75"/>
      <c r="TVK92" s="75"/>
      <c r="TVL92" s="75"/>
      <c r="TVM92" s="75"/>
      <c r="TVN92" s="75"/>
      <c r="TVO92" s="75"/>
      <c r="TVP92" s="75"/>
      <c r="TVQ92" s="75"/>
      <c r="TVR92" s="75"/>
      <c r="TVS92" s="75"/>
      <c r="TVT92" s="75"/>
      <c r="TVU92" s="75"/>
      <c r="TVV92" s="75"/>
      <c r="TVW92" s="75"/>
      <c r="TVX92" s="75"/>
      <c r="TVY92" s="75"/>
      <c r="TVZ92" s="75"/>
      <c r="TWA92" s="75"/>
      <c r="TWB92" s="75"/>
      <c r="TWC92" s="75"/>
      <c r="TWD92" s="75"/>
      <c r="TWE92" s="75"/>
      <c r="TWF92" s="75"/>
      <c r="TWG92" s="75"/>
      <c r="TWH92" s="75"/>
      <c r="TWI92" s="75"/>
      <c r="TWJ92" s="75"/>
      <c r="TWK92" s="75"/>
      <c r="TWL92" s="75"/>
      <c r="TWM92" s="75"/>
      <c r="TWN92" s="75"/>
      <c r="TWO92" s="75"/>
      <c r="TWP92" s="75"/>
      <c r="TWQ92" s="75"/>
      <c r="TWR92" s="75"/>
      <c r="TWS92" s="75"/>
      <c r="TWT92" s="75"/>
      <c r="TWU92" s="75"/>
      <c r="TWV92" s="75"/>
      <c r="TWW92" s="75"/>
      <c r="TWX92" s="75"/>
      <c r="TWY92" s="75"/>
      <c r="TWZ92" s="75"/>
      <c r="TXA92" s="75"/>
      <c r="TXB92" s="75"/>
      <c r="TXC92" s="75"/>
      <c r="TXD92" s="75"/>
      <c r="TXE92" s="75"/>
      <c r="TXF92" s="75"/>
      <c r="TXG92" s="75"/>
      <c r="TXH92" s="75"/>
      <c r="TXI92" s="75"/>
      <c r="TXJ92" s="75"/>
      <c r="TXK92" s="75"/>
      <c r="TXL92" s="75"/>
      <c r="TXM92" s="75"/>
      <c r="TXN92" s="75"/>
      <c r="TXO92" s="75"/>
      <c r="TXP92" s="75"/>
      <c r="TXQ92" s="75"/>
      <c r="TXR92" s="75"/>
      <c r="TXS92" s="75"/>
      <c r="TXT92" s="75"/>
      <c r="TXU92" s="75"/>
      <c r="TXV92" s="75"/>
      <c r="TXW92" s="75"/>
      <c r="TXX92" s="75"/>
      <c r="TXY92" s="75"/>
      <c r="TXZ92" s="75"/>
      <c r="TYA92" s="75"/>
      <c r="TYB92" s="75"/>
      <c r="TYC92" s="75"/>
      <c r="TYD92" s="75"/>
      <c r="TYE92" s="75"/>
      <c r="TYF92" s="75"/>
      <c r="TYG92" s="75"/>
      <c r="TYH92" s="75"/>
      <c r="TYI92" s="75"/>
      <c r="TYJ92" s="75"/>
      <c r="TYK92" s="75"/>
      <c r="TYL92" s="75"/>
      <c r="TYM92" s="75"/>
      <c r="TYN92" s="75"/>
      <c r="TYO92" s="75"/>
      <c r="TYP92" s="75"/>
      <c r="TYQ92" s="75"/>
      <c r="TYR92" s="75"/>
      <c r="TYS92" s="75"/>
      <c r="TYT92" s="75"/>
      <c r="TYU92" s="75"/>
      <c r="TYV92" s="75"/>
      <c r="TYW92" s="75"/>
      <c r="TYX92" s="75"/>
      <c r="TYY92" s="75"/>
      <c r="TYZ92" s="75"/>
      <c r="TZA92" s="75"/>
      <c r="TZB92" s="75"/>
      <c r="TZC92" s="75"/>
      <c r="TZD92" s="75"/>
      <c r="TZE92" s="75"/>
      <c r="TZF92" s="75"/>
      <c r="TZG92" s="75"/>
      <c r="TZH92" s="75"/>
      <c r="TZI92" s="75"/>
      <c r="TZJ92" s="75"/>
      <c r="TZK92" s="75"/>
      <c r="TZL92" s="75"/>
      <c r="TZM92" s="75"/>
      <c r="TZN92" s="75"/>
      <c r="TZO92" s="75"/>
      <c r="TZP92" s="75"/>
      <c r="TZQ92" s="75"/>
      <c r="TZR92" s="75"/>
      <c r="TZS92" s="75"/>
      <c r="TZT92" s="75"/>
      <c r="TZU92" s="75"/>
      <c r="TZV92" s="75"/>
      <c r="TZW92" s="75"/>
      <c r="TZX92" s="75"/>
      <c r="TZY92" s="75"/>
      <c r="TZZ92" s="75"/>
      <c r="UAA92" s="75"/>
      <c r="UAB92" s="75"/>
      <c r="UAC92" s="75"/>
      <c r="UAD92" s="75"/>
      <c r="UAE92" s="75"/>
      <c r="UAF92" s="75"/>
      <c r="UAG92" s="75"/>
      <c r="UAH92" s="75"/>
      <c r="UAI92" s="75"/>
      <c r="UAJ92" s="75"/>
      <c r="UAK92" s="75"/>
      <c r="UAL92" s="75"/>
      <c r="UAM92" s="75"/>
      <c r="UAN92" s="75"/>
      <c r="UAO92" s="75"/>
      <c r="UAP92" s="75"/>
      <c r="UAQ92" s="75"/>
      <c r="UAR92" s="75"/>
      <c r="UAS92" s="75"/>
      <c r="UAT92" s="75"/>
      <c r="UAU92" s="75"/>
      <c r="UAV92" s="75"/>
      <c r="UAW92" s="75"/>
      <c r="UAX92" s="75"/>
      <c r="UAY92" s="75"/>
      <c r="UAZ92" s="75"/>
      <c r="UBA92" s="75"/>
      <c r="UBB92" s="75"/>
      <c r="UBC92" s="75"/>
      <c r="UBD92" s="75"/>
      <c r="UBE92" s="75"/>
      <c r="UBF92" s="75"/>
      <c r="UBG92" s="75"/>
      <c r="UBH92" s="75"/>
      <c r="UBI92" s="75"/>
      <c r="UBJ92" s="75"/>
      <c r="UBK92" s="75"/>
      <c r="UBL92" s="75"/>
      <c r="UBM92" s="75"/>
      <c r="UBN92" s="75"/>
      <c r="UBO92" s="75"/>
      <c r="UBP92" s="75"/>
      <c r="UBQ92" s="75"/>
      <c r="UBR92" s="75"/>
      <c r="UBS92" s="75"/>
      <c r="UBT92" s="75"/>
      <c r="UBU92" s="75"/>
      <c r="UBV92" s="75"/>
      <c r="UBW92" s="75"/>
      <c r="UBX92" s="75"/>
      <c r="UBY92" s="75"/>
      <c r="UBZ92" s="75"/>
      <c r="UCA92" s="75"/>
      <c r="UCB92" s="75"/>
      <c r="UCC92" s="75"/>
      <c r="UCD92" s="75"/>
      <c r="UCE92" s="75"/>
      <c r="UCF92" s="75"/>
      <c r="UCG92" s="75"/>
      <c r="UCH92" s="75"/>
      <c r="UCI92" s="75"/>
      <c r="UCJ92" s="75"/>
      <c r="UCK92" s="75"/>
      <c r="UCL92" s="75"/>
      <c r="UCM92" s="75"/>
      <c r="UCN92" s="75"/>
      <c r="UCO92" s="75"/>
      <c r="UCP92" s="75"/>
      <c r="UCQ92" s="75"/>
      <c r="UCR92" s="75"/>
      <c r="UCS92" s="75"/>
      <c r="UCT92" s="75"/>
      <c r="UCU92" s="75"/>
      <c r="UCV92" s="75"/>
      <c r="UCW92" s="75"/>
      <c r="UCX92" s="75"/>
      <c r="UCY92" s="75"/>
      <c r="UCZ92" s="75"/>
      <c r="UDA92" s="75"/>
      <c r="UDB92" s="75"/>
      <c r="UDC92" s="75"/>
      <c r="UDD92" s="75"/>
      <c r="UDE92" s="75"/>
      <c r="UDF92" s="75"/>
      <c r="UDG92" s="75"/>
      <c r="UDH92" s="75"/>
      <c r="UDI92" s="75"/>
      <c r="UDJ92" s="75"/>
      <c r="UDK92" s="75"/>
      <c r="UDL92" s="75"/>
      <c r="UDM92" s="75"/>
      <c r="UDN92" s="75"/>
      <c r="UDO92" s="75"/>
      <c r="UDP92" s="75"/>
      <c r="UDQ92" s="75"/>
      <c r="UDR92" s="75"/>
      <c r="UDS92" s="75"/>
      <c r="UDT92" s="75"/>
      <c r="UDU92" s="75"/>
      <c r="UDV92" s="75"/>
      <c r="UDW92" s="75"/>
      <c r="UDX92" s="75"/>
      <c r="UDY92" s="75"/>
      <c r="UDZ92" s="75"/>
      <c r="UEA92" s="75"/>
      <c r="UEB92" s="75"/>
      <c r="UEC92" s="75"/>
      <c r="UED92" s="75"/>
      <c r="UEE92" s="75"/>
      <c r="UEF92" s="75"/>
      <c r="UEG92" s="75"/>
      <c r="UEH92" s="75"/>
      <c r="UEI92" s="75"/>
      <c r="UEJ92" s="75"/>
      <c r="UEK92" s="75"/>
      <c r="UEL92" s="75"/>
      <c r="UEM92" s="75"/>
      <c r="UEN92" s="75"/>
      <c r="UEO92" s="75"/>
      <c r="UEP92" s="75"/>
      <c r="UEQ92" s="75"/>
      <c r="UER92" s="75"/>
      <c r="UES92" s="75"/>
      <c r="UET92" s="75"/>
      <c r="UEU92" s="75"/>
      <c r="UEV92" s="75"/>
      <c r="UEW92" s="75"/>
      <c r="UEX92" s="75"/>
      <c r="UEY92" s="75"/>
      <c r="UEZ92" s="75"/>
      <c r="UFA92" s="75"/>
      <c r="UFB92" s="75"/>
      <c r="UFC92" s="75"/>
      <c r="UFD92" s="75"/>
      <c r="UFE92" s="75"/>
      <c r="UFF92" s="75"/>
      <c r="UFG92" s="75"/>
      <c r="UFH92" s="75"/>
      <c r="UFI92" s="75"/>
      <c r="UFJ92" s="75"/>
      <c r="UFK92" s="75"/>
      <c r="UFL92" s="75"/>
      <c r="UFM92" s="75"/>
      <c r="UFN92" s="75"/>
      <c r="UFO92" s="75"/>
      <c r="UFP92" s="75"/>
      <c r="UFQ92" s="75"/>
      <c r="UFR92" s="75"/>
      <c r="UFS92" s="75"/>
      <c r="UFT92" s="75"/>
      <c r="UFU92" s="75"/>
      <c r="UFV92" s="75"/>
      <c r="UFW92" s="75"/>
      <c r="UFX92" s="75"/>
      <c r="UFY92" s="75"/>
      <c r="UFZ92" s="75"/>
      <c r="UGA92" s="75"/>
      <c r="UGB92" s="75"/>
      <c r="UGC92" s="75"/>
      <c r="UGD92" s="75"/>
      <c r="UGE92" s="75"/>
      <c r="UGF92" s="75"/>
      <c r="UGG92" s="75"/>
      <c r="UGH92" s="75"/>
      <c r="UGI92" s="75"/>
      <c r="UGJ92" s="75"/>
      <c r="UGK92" s="75"/>
      <c r="UGL92" s="75"/>
      <c r="UGM92" s="75"/>
      <c r="UGN92" s="75"/>
      <c r="UGO92" s="75"/>
      <c r="UGP92" s="75"/>
      <c r="UGQ92" s="75"/>
      <c r="UGR92" s="75"/>
      <c r="UGS92" s="75"/>
      <c r="UGT92" s="75"/>
      <c r="UGU92" s="75"/>
      <c r="UGV92" s="75"/>
      <c r="UGW92" s="75"/>
      <c r="UGX92" s="75"/>
      <c r="UGY92" s="75"/>
      <c r="UGZ92" s="75"/>
      <c r="UHA92" s="75"/>
      <c r="UHB92" s="75"/>
      <c r="UHC92" s="75"/>
      <c r="UHD92" s="75"/>
      <c r="UHE92" s="75"/>
      <c r="UHF92" s="75"/>
      <c r="UHG92" s="75"/>
      <c r="UHH92" s="75"/>
      <c r="UHI92" s="75"/>
      <c r="UHJ92" s="75"/>
      <c r="UHK92" s="75"/>
      <c r="UHL92" s="75"/>
      <c r="UHM92" s="75"/>
      <c r="UHN92" s="75"/>
      <c r="UHO92" s="75"/>
      <c r="UHP92" s="75"/>
      <c r="UHQ92" s="75"/>
      <c r="UHR92" s="75"/>
      <c r="UHS92" s="75"/>
      <c r="UHT92" s="75"/>
      <c r="UHU92" s="75"/>
      <c r="UHV92" s="75"/>
      <c r="UHW92" s="75"/>
      <c r="UHX92" s="75"/>
      <c r="UHY92" s="75"/>
      <c r="UHZ92" s="75"/>
      <c r="UIA92" s="75"/>
      <c r="UIB92" s="75"/>
      <c r="UIC92" s="75"/>
      <c r="UID92" s="75"/>
      <c r="UIE92" s="75"/>
      <c r="UIF92" s="75"/>
      <c r="UIG92" s="75"/>
      <c r="UIH92" s="75"/>
      <c r="UII92" s="75"/>
      <c r="UIJ92" s="75"/>
      <c r="UIK92" s="75"/>
      <c r="UIL92" s="75"/>
      <c r="UIM92" s="75"/>
      <c r="UIN92" s="75"/>
      <c r="UIO92" s="75"/>
      <c r="UIP92" s="75"/>
      <c r="UIQ92" s="75"/>
      <c r="UIR92" s="75"/>
      <c r="UIS92" s="75"/>
      <c r="UIT92" s="75"/>
      <c r="UIU92" s="75"/>
      <c r="UIV92" s="75"/>
      <c r="UIW92" s="75"/>
      <c r="UIX92" s="75"/>
      <c r="UIY92" s="75"/>
      <c r="UIZ92" s="75"/>
      <c r="UJA92" s="75"/>
      <c r="UJB92" s="75"/>
      <c r="UJC92" s="75"/>
      <c r="UJD92" s="75"/>
      <c r="UJE92" s="75"/>
      <c r="UJF92" s="75"/>
      <c r="UJG92" s="75"/>
      <c r="UJH92" s="75"/>
      <c r="UJI92" s="75"/>
      <c r="UJJ92" s="75"/>
      <c r="UJK92" s="75"/>
      <c r="UJL92" s="75"/>
      <c r="UJM92" s="75"/>
      <c r="UJN92" s="75"/>
      <c r="UJO92" s="75"/>
      <c r="UJP92" s="75"/>
      <c r="UJQ92" s="75"/>
      <c r="UJR92" s="75"/>
      <c r="UJS92" s="75"/>
      <c r="UJT92" s="75"/>
      <c r="UJU92" s="75"/>
      <c r="UJV92" s="75"/>
      <c r="UJW92" s="75"/>
      <c r="UJX92" s="75"/>
      <c r="UJY92" s="75"/>
      <c r="UJZ92" s="75"/>
      <c r="UKA92" s="75"/>
      <c r="UKB92" s="75"/>
      <c r="UKC92" s="75"/>
      <c r="UKD92" s="75"/>
      <c r="UKE92" s="75"/>
      <c r="UKF92" s="75"/>
      <c r="UKG92" s="75"/>
      <c r="UKH92" s="75"/>
      <c r="UKI92" s="75"/>
      <c r="UKJ92" s="75"/>
      <c r="UKK92" s="75"/>
      <c r="UKL92" s="75"/>
      <c r="UKM92" s="75"/>
      <c r="UKN92" s="75"/>
      <c r="UKO92" s="75"/>
      <c r="UKP92" s="75"/>
      <c r="UKQ92" s="75"/>
      <c r="UKR92" s="75"/>
      <c r="UKS92" s="75"/>
      <c r="UKT92" s="75"/>
      <c r="UKU92" s="75"/>
      <c r="UKV92" s="75"/>
      <c r="UKW92" s="75"/>
      <c r="UKX92" s="75"/>
      <c r="UKY92" s="75"/>
      <c r="UKZ92" s="75"/>
      <c r="ULA92" s="75"/>
      <c r="ULB92" s="75"/>
      <c r="ULC92" s="75"/>
      <c r="ULD92" s="75"/>
      <c r="ULE92" s="75"/>
      <c r="ULF92" s="75"/>
      <c r="ULG92" s="75"/>
      <c r="ULH92" s="75"/>
      <c r="ULI92" s="75"/>
      <c r="ULJ92" s="75"/>
      <c r="ULK92" s="75"/>
      <c r="ULL92" s="75"/>
      <c r="ULM92" s="75"/>
      <c r="ULN92" s="75"/>
      <c r="ULO92" s="75"/>
      <c r="ULP92" s="75"/>
      <c r="ULQ92" s="75"/>
      <c r="ULR92" s="75"/>
      <c r="ULS92" s="75"/>
      <c r="ULT92" s="75"/>
      <c r="ULU92" s="75"/>
      <c r="ULV92" s="75"/>
      <c r="ULW92" s="75"/>
      <c r="ULX92" s="75"/>
      <c r="ULY92" s="75"/>
      <c r="ULZ92" s="75"/>
      <c r="UMA92" s="75"/>
      <c r="UMB92" s="75"/>
      <c r="UMC92" s="75"/>
      <c r="UMD92" s="75"/>
      <c r="UME92" s="75"/>
      <c r="UMF92" s="75"/>
      <c r="UMG92" s="75"/>
      <c r="UMH92" s="75"/>
      <c r="UMI92" s="75"/>
      <c r="UMJ92" s="75"/>
      <c r="UMK92" s="75"/>
      <c r="UML92" s="75"/>
      <c r="UMM92" s="75"/>
      <c r="UMN92" s="75"/>
      <c r="UMO92" s="75"/>
      <c r="UMP92" s="75"/>
      <c r="UMQ92" s="75"/>
      <c r="UMR92" s="75"/>
      <c r="UMS92" s="75"/>
      <c r="UMT92" s="75"/>
      <c r="UMU92" s="75"/>
      <c r="UMV92" s="75"/>
      <c r="UMW92" s="75"/>
      <c r="UMX92" s="75"/>
      <c r="UMY92" s="75"/>
      <c r="UMZ92" s="75"/>
      <c r="UNA92" s="75"/>
      <c r="UNB92" s="75"/>
      <c r="UNC92" s="75"/>
      <c r="UND92" s="75"/>
      <c r="UNE92" s="75"/>
      <c r="UNF92" s="75"/>
      <c r="UNG92" s="75"/>
      <c r="UNH92" s="75"/>
      <c r="UNI92" s="75"/>
      <c r="UNJ92" s="75"/>
      <c r="UNK92" s="75"/>
      <c r="UNL92" s="75"/>
      <c r="UNM92" s="75"/>
      <c r="UNN92" s="75"/>
      <c r="UNO92" s="75"/>
      <c r="UNP92" s="75"/>
      <c r="UNQ92" s="75"/>
      <c r="UNR92" s="75"/>
      <c r="UNS92" s="75"/>
      <c r="UNT92" s="75"/>
      <c r="UNU92" s="75"/>
      <c r="UNV92" s="75"/>
      <c r="UNW92" s="75"/>
      <c r="UNX92" s="75"/>
      <c r="UNY92" s="75"/>
      <c r="UNZ92" s="75"/>
      <c r="UOA92" s="75"/>
      <c r="UOB92" s="75"/>
      <c r="UOC92" s="75"/>
      <c r="UOD92" s="75"/>
      <c r="UOE92" s="75"/>
      <c r="UOF92" s="75"/>
      <c r="UOG92" s="75"/>
      <c r="UOH92" s="75"/>
      <c r="UOI92" s="75"/>
      <c r="UOJ92" s="75"/>
      <c r="UOK92" s="75"/>
      <c r="UOL92" s="75"/>
      <c r="UOM92" s="75"/>
      <c r="UON92" s="75"/>
      <c r="UOO92" s="75"/>
      <c r="UOP92" s="75"/>
      <c r="UOQ92" s="75"/>
      <c r="UOR92" s="75"/>
      <c r="UOS92" s="75"/>
      <c r="UOT92" s="75"/>
      <c r="UOU92" s="75"/>
      <c r="UOV92" s="75"/>
      <c r="UOW92" s="75"/>
      <c r="UOX92" s="75"/>
      <c r="UOY92" s="75"/>
      <c r="UOZ92" s="75"/>
      <c r="UPA92" s="75"/>
      <c r="UPB92" s="75"/>
      <c r="UPC92" s="75"/>
      <c r="UPD92" s="75"/>
      <c r="UPE92" s="75"/>
      <c r="UPF92" s="75"/>
      <c r="UPG92" s="75"/>
      <c r="UPH92" s="75"/>
      <c r="UPI92" s="75"/>
      <c r="UPJ92" s="75"/>
      <c r="UPK92" s="75"/>
      <c r="UPL92" s="75"/>
      <c r="UPM92" s="75"/>
      <c r="UPN92" s="75"/>
      <c r="UPO92" s="75"/>
      <c r="UPP92" s="75"/>
      <c r="UPQ92" s="75"/>
      <c r="UPR92" s="75"/>
      <c r="UPS92" s="75"/>
      <c r="UPT92" s="75"/>
      <c r="UPU92" s="75"/>
      <c r="UPV92" s="75"/>
      <c r="UPW92" s="75"/>
      <c r="UPX92" s="75"/>
      <c r="UPY92" s="75"/>
      <c r="UPZ92" s="75"/>
      <c r="UQA92" s="75"/>
      <c r="UQB92" s="75"/>
      <c r="UQC92" s="75"/>
      <c r="UQD92" s="75"/>
      <c r="UQE92" s="75"/>
      <c r="UQF92" s="75"/>
      <c r="UQG92" s="75"/>
      <c r="UQH92" s="75"/>
      <c r="UQI92" s="75"/>
      <c r="UQJ92" s="75"/>
      <c r="UQK92" s="75"/>
      <c r="UQL92" s="75"/>
      <c r="UQM92" s="75"/>
      <c r="UQN92" s="75"/>
      <c r="UQO92" s="75"/>
      <c r="UQP92" s="75"/>
      <c r="UQQ92" s="75"/>
      <c r="UQR92" s="75"/>
      <c r="UQS92" s="75"/>
      <c r="UQT92" s="75"/>
      <c r="UQU92" s="75"/>
      <c r="UQV92" s="75"/>
      <c r="UQW92" s="75"/>
      <c r="UQX92" s="75"/>
      <c r="UQY92" s="75"/>
      <c r="UQZ92" s="75"/>
      <c r="URA92" s="75"/>
      <c r="URB92" s="75"/>
      <c r="URC92" s="75"/>
      <c r="URD92" s="75"/>
      <c r="URE92" s="75"/>
      <c r="URF92" s="75"/>
      <c r="URG92" s="75"/>
      <c r="URH92" s="75"/>
      <c r="URI92" s="75"/>
      <c r="URJ92" s="75"/>
      <c r="URK92" s="75"/>
      <c r="URL92" s="75"/>
      <c r="URM92" s="75"/>
      <c r="URN92" s="75"/>
      <c r="URO92" s="75"/>
      <c r="URP92" s="75"/>
      <c r="URQ92" s="75"/>
      <c r="URR92" s="75"/>
      <c r="URS92" s="75"/>
      <c r="URT92" s="75"/>
      <c r="URU92" s="75"/>
      <c r="URV92" s="75"/>
      <c r="URW92" s="75"/>
      <c r="URX92" s="75"/>
      <c r="URY92" s="75"/>
      <c r="URZ92" s="75"/>
      <c r="USA92" s="75"/>
      <c r="USB92" s="75"/>
      <c r="USC92" s="75"/>
      <c r="USD92" s="75"/>
      <c r="USE92" s="75"/>
      <c r="USF92" s="75"/>
      <c r="USG92" s="75"/>
      <c r="USH92" s="75"/>
      <c r="USI92" s="75"/>
      <c r="USJ92" s="75"/>
      <c r="USK92" s="75"/>
      <c r="USL92" s="75"/>
      <c r="USM92" s="75"/>
      <c r="USN92" s="75"/>
      <c r="USO92" s="75"/>
      <c r="USP92" s="75"/>
      <c r="USQ92" s="75"/>
      <c r="USR92" s="75"/>
      <c r="USS92" s="75"/>
      <c r="UST92" s="75"/>
      <c r="USU92" s="75"/>
      <c r="USV92" s="75"/>
      <c r="USW92" s="75"/>
      <c r="USX92" s="75"/>
      <c r="USY92" s="75"/>
      <c r="USZ92" s="75"/>
      <c r="UTA92" s="75"/>
      <c r="UTB92" s="75"/>
      <c r="UTC92" s="75"/>
      <c r="UTD92" s="75"/>
      <c r="UTE92" s="75"/>
      <c r="UTF92" s="75"/>
      <c r="UTG92" s="75"/>
      <c r="UTH92" s="75"/>
      <c r="UTI92" s="75"/>
      <c r="UTJ92" s="75"/>
      <c r="UTK92" s="75"/>
      <c r="UTL92" s="75"/>
      <c r="UTM92" s="75"/>
      <c r="UTN92" s="75"/>
      <c r="UTO92" s="75"/>
      <c r="UTP92" s="75"/>
      <c r="UTQ92" s="75"/>
      <c r="UTR92" s="75"/>
      <c r="UTS92" s="75"/>
      <c r="UTT92" s="75"/>
      <c r="UTU92" s="75"/>
      <c r="UTV92" s="75"/>
      <c r="UTW92" s="75"/>
      <c r="UTX92" s="75"/>
      <c r="UTY92" s="75"/>
      <c r="UTZ92" s="75"/>
      <c r="UUA92" s="75"/>
      <c r="UUB92" s="75"/>
      <c r="UUC92" s="75"/>
      <c r="UUD92" s="75"/>
      <c r="UUE92" s="75"/>
      <c r="UUF92" s="75"/>
      <c r="UUG92" s="75"/>
      <c r="UUH92" s="75"/>
      <c r="UUI92" s="75"/>
      <c r="UUJ92" s="75"/>
      <c r="UUK92" s="75"/>
      <c r="UUL92" s="75"/>
      <c r="UUM92" s="75"/>
      <c r="UUN92" s="75"/>
      <c r="UUO92" s="75"/>
      <c r="UUP92" s="75"/>
      <c r="UUQ92" s="75"/>
      <c r="UUR92" s="75"/>
      <c r="UUS92" s="75"/>
      <c r="UUT92" s="75"/>
      <c r="UUU92" s="75"/>
      <c r="UUV92" s="75"/>
      <c r="UUW92" s="75"/>
      <c r="UUX92" s="75"/>
      <c r="UUY92" s="75"/>
      <c r="UUZ92" s="75"/>
      <c r="UVA92" s="75"/>
      <c r="UVB92" s="75"/>
      <c r="UVC92" s="75"/>
      <c r="UVD92" s="75"/>
      <c r="UVE92" s="75"/>
      <c r="UVF92" s="75"/>
      <c r="UVG92" s="75"/>
      <c r="UVH92" s="75"/>
      <c r="UVI92" s="75"/>
      <c r="UVJ92" s="75"/>
      <c r="UVK92" s="75"/>
      <c r="UVL92" s="75"/>
      <c r="UVM92" s="75"/>
      <c r="UVN92" s="75"/>
      <c r="UVO92" s="75"/>
      <c r="UVP92" s="75"/>
      <c r="UVQ92" s="75"/>
      <c r="UVR92" s="75"/>
      <c r="UVS92" s="75"/>
      <c r="UVT92" s="75"/>
      <c r="UVU92" s="75"/>
      <c r="UVV92" s="75"/>
      <c r="UVW92" s="75"/>
      <c r="UVX92" s="75"/>
      <c r="UVY92" s="75"/>
      <c r="UVZ92" s="75"/>
      <c r="UWA92" s="75"/>
      <c r="UWB92" s="75"/>
      <c r="UWC92" s="75"/>
      <c r="UWD92" s="75"/>
      <c r="UWE92" s="75"/>
      <c r="UWF92" s="75"/>
      <c r="UWG92" s="75"/>
      <c r="UWH92" s="75"/>
      <c r="UWI92" s="75"/>
      <c r="UWJ92" s="75"/>
      <c r="UWK92" s="75"/>
      <c r="UWL92" s="75"/>
      <c r="UWM92" s="75"/>
      <c r="UWN92" s="75"/>
      <c r="UWO92" s="75"/>
      <c r="UWP92" s="75"/>
      <c r="UWQ92" s="75"/>
      <c r="UWR92" s="75"/>
      <c r="UWS92" s="75"/>
      <c r="UWT92" s="75"/>
      <c r="UWU92" s="75"/>
      <c r="UWV92" s="75"/>
      <c r="UWW92" s="75"/>
      <c r="UWX92" s="75"/>
      <c r="UWY92" s="75"/>
      <c r="UWZ92" s="75"/>
      <c r="UXA92" s="75"/>
      <c r="UXB92" s="75"/>
      <c r="UXC92" s="75"/>
      <c r="UXD92" s="75"/>
      <c r="UXE92" s="75"/>
      <c r="UXF92" s="75"/>
      <c r="UXG92" s="75"/>
      <c r="UXH92" s="75"/>
      <c r="UXI92" s="75"/>
      <c r="UXJ92" s="75"/>
      <c r="UXK92" s="75"/>
      <c r="UXL92" s="75"/>
      <c r="UXM92" s="75"/>
      <c r="UXN92" s="75"/>
      <c r="UXO92" s="75"/>
      <c r="UXP92" s="75"/>
      <c r="UXQ92" s="75"/>
      <c r="UXR92" s="75"/>
      <c r="UXS92" s="75"/>
      <c r="UXT92" s="75"/>
      <c r="UXU92" s="75"/>
      <c r="UXV92" s="75"/>
      <c r="UXW92" s="75"/>
      <c r="UXX92" s="75"/>
      <c r="UXY92" s="75"/>
      <c r="UXZ92" s="75"/>
      <c r="UYA92" s="75"/>
      <c r="UYB92" s="75"/>
      <c r="UYC92" s="75"/>
      <c r="UYD92" s="75"/>
      <c r="UYE92" s="75"/>
      <c r="UYF92" s="75"/>
      <c r="UYG92" s="75"/>
      <c r="UYH92" s="75"/>
      <c r="UYI92" s="75"/>
      <c r="UYJ92" s="75"/>
      <c r="UYK92" s="75"/>
      <c r="UYL92" s="75"/>
      <c r="UYM92" s="75"/>
      <c r="UYN92" s="75"/>
      <c r="UYO92" s="75"/>
      <c r="UYP92" s="75"/>
      <c r="UYQ92" s="75"/>
      <c r="UYR92" s="75"/>
      <c r="UYS92" s="75"/>
      <c r="UYT92" s="75"/>
      <c r="UYU92" s="75"/>
      <c r="UYV92" s="75"/>
      <c r="UYW92" s="75"/>
      <c r="UYX92" s="75"/>
      <c r="UYY92" s="75"/>
      <c r="UYZ92" s="75"/>
      <c r="UZA92" s="75"/>
      <c r="UZB92" s="75"/>
      <c r="UZC92" s="75"/>
      <c r="UZD92" s="75"/>
      <c r="UZE92" s="75"/>
      <c r="UZF92" s="75"/>
      <c r="UZG92" s="75"/>
      <c r="UZH92" s="75"/>
      <c r="UZI92" s="75"/>
      <c r="UZJ92" s="75"/>
      <c r="UZK92" s="75"/>
      <c r="UZL92" s="75"/>
      <c r="UZM92" s="75"/>
      <c r="UZN92" s="75"/>
      <c r="UZO92" s="75"/>
      <c r="UZP92" s="75"/>
      <c r="UZQ92" s="75"/>
      <c r="UZR92" s="75"/>
      <c r="UZS92" s="75"/>
      <c r="UZT92" s="75"/>
      <c r="UZU92" s="75"/>
      <c r="UZV92" s="75"/>
      <c r="UZW92" s="75"/>
      <c r="UZX92" s="75"/>
      <c r="UZY92" s="75"/>
      <c r="UZZ92" s="75"/>
      <c r="VAA92" s="75"/>
      <c r="VAB92" s="75"/>
      <c r="VAC92" s="75"/>
      <c r="VAD92" s="75"/>
      <c r="VAE92" s="75"/>
      <c r="VAF92" s="75"/>
      <c r="VAG92" s="75"/>
      <c r="VAH92" s="75"/>
      <c r="VAI92" s="75"/>
      <c r="VAJ92" s="75"/>
      <c r="VAK92" s="75"/>
      <c r="VAL92" s="75"/>
      <c r="VAM92" s="75"/>
      <c r="VAN92" s="75"/>
      <c r="VAO92" s="75"/>
      <c r="VAP92" s="75"/>
      <c r="VAQ92" s="75"/>
      <c r="VAR92" s="75"/>
      <c r="VAS92" s="75"/>
      <c r="VAT92" s="75"/>
      <c r="VAU92" s="75"/>
      <c r="VAV92" s="75"/>
      <c r="VAW92" s="75"/>
      <c r="VAX92" s="75"/>
      <c r="VAY92" s="75"/>
      <c r="VAZ92" s="75"/>
      <c r="VBA92" s="75"/>
      <c r="VBB92" s="75"/>
      <c r="VBC92" s="75"/>
      <c r="VBD92" s="75"/>
      <c r="VBE92" s="75"/>
      <c r="VBF92" s="75"/>
      <c r="VBG92" s="75"/>
      <c r="VBH92" s="75"/>
      <c r="VBI92" s="75"/>
      <c r="VBJ92" s="75"/>
      <c r="VBK92" s="75"/>
      <c r="VBL92" s="75"/>
      <c r="VBM92" s="75"/>
      <c r="VBN92" s="75"/>
      <c r="VBO92" s="75"/>
      <c r="VBP92" s="75"/>
      <c r="VBQ92" s="75"/>
      <c r="VBR92" s="75"/>
      <c r="VBS92" s="75"/>
      <c r="VBT92" s="75"/>
      <c r="VBU92" s="75"/>
      <c r="VBV92" s="75"/>
      <c r="VBW92" s="75"/>
      <c r="VBX92" s="75"/>
      <c r="VBY92" s="75"/>
      <c r="VBZ92" s="75"/>
      <c r="VCA92" s="75"/>
      <c r="VCB92" s="75"/>
      <c r="VCC92" s="75"/>
      <c r="VCD92" s="75"/>
      <c r="VCE92" s="75"/>
      <c r="VCF92" s="75"/>
      <c r="VCG92" s="75"/>
      <c r="VCH92" s="75"/>
      <c r="VCI92" s="75"/>
      <c r="VCJ92" s="75"/>
      <c r="VCK92" s="75"/>
      <c r="VCL92" s="75"/>
      <c r="VCM92" s="75"/>
      <c r="VCN92" s="75"/>
      <c r="VCO92" s="75"/>
      <c r="VCP92" s="75"/>
      <c r="VCQ92" s="75"/>
      <c r="VCR92" s="75"/>
      <c r="VCS92" s="75"/>
      <c r="VCT92" s="75"/>
      <c r="VCU92" s="75"/>
      <c r="VCV92" s="75"/>
      <c r="VCW92" s="75"/>
      <c r="VCX92" s="75"/>
      <c r="VCY92" s="75"/>
      <c r="VCZ92" s="75"/>
      <c r="VDA92" s="75"/>
      <c r="VDB92" s="75"/>
      <c r="VDC92" s="75"/>
      <c r="VDD92" s="75"/>
      <c r="VDE92" s="75"/>
      <c r="VDF92" s="75"/>
      <c r="VDG92" s="75"/>
      <c r="VDH92" s="75"/>
      <c r="VDI92" s="75"/>
      <c r="VDJ92" s="75"/>
      <c r="VDK92" s="75"/>
      <c r="VDL92" s="75"/>
      <c r="VDM92" s="75"/>
      <c r="VDN92" s="75"/>
      <c r="VDO92" s="75"/>
      <c r="VDP92" s="75"/>
      <c r="VDQ92" s="75"/>
      <c r="VDR92" s="75"/>
      <c r="VDS92" s="75"/>
      <c r="VDT92" s="75"/>
      <c r="VDU92" s="75"/>
      <c r="VDV92" s="75"/>
      <c r="VDW92" s="75"/>
      <c r="VDX92" s="75"/>
      <c r="VDY92" s="75"/>
      <c r="VDZ92" s="75"/>
      <c r="VEA92" s="75"/>
      <c r="VEB92" s="75"/>
      <c r="VEC92" s="75"/>
      <c r="VED92" s="75"/>
      <c r="VEE92" s="75"/>
      <c r="VEF92" s="75"/>
      <c r="VEG92" s="75"/>
      <c r="VEH92" s="75"/>
      <c r="VEI92" s="75"/>
      <c r="VEJ92" s="75"/>
      <c r="VEK92" s="75"/>
      <c r="VEL92" s="75"/>
      <c r="VEM92" s="75"/>
      <c r="VEN92" s="75"/>
      <c r="VEO92" s="75"/>
      <c r="VEP92" s="75"/>
      <c r="VEQ92" s="75"/>
      <c r="VER92" s="75"/>
      <c r="VES92" s="75"/>
      <c r="VET92" s="75"/>
      <c r="VEU92" s="75"/>
      <c r="VEV92" s="75"/>
      <c r="VEW92" s="75"/>
      <c r="VEX92" s="75"/>
      <c r="VEY92" s="75"/>
      <c r="VEZ92" s="75"/>
      <c r="VFA92" s="75"/>
      <c r="VFB92" s="75"/>
      <c r="VFC92" s="75"/>
      <c r="VFD92" s="75"/>
      <c r="VFE92" s="75"/>
      <c r="VFF92" s="75"/>
      <c r="VFG92" s="75"/>
      <c r="VFH92" s="75"/>
      <c r="VFI92" s="75"/>
      <c r="VFJ92" s="75"/>
      <c r="VFK92" s="75"/>
      <c r="VFL92" s="75"/>
      <c r="VFM92" s="75"/>
      <c r="VFN92" s="75"/>
      <c r="VFO92" s="75"/>
      <c r="VFP92" s="75"/>
      <c r="VFQ92" s="75"/>
      <c r="VFR92" s="75"/>
      <c r="VFS92" s="75"/>
      <c r="VFT92" s="75"/>
      <c r="VFU92" s="75"/>
      <c r="VFV92" s="75"/>
      <c r="VFW92" s="75"/>
      <c r="VFX92" s="75"/>
      <c r="VFY92" s="75"/>
      <c r="VFZ92" s="75"/>
      <c r="VGA92" s="75"/>
      <c r="VGB92" s="75"/>
      <c r="VGC92" s="75"/>
      <c r="VGD92" s="75"/>
      <c r="VGE92" s="75"/>
      <c r="VGF92" s="75"/>
      <c r="VGG92" s="75"/>
      <c r="VGH92" s="75"/>
      <c r="VGI92" s="75"/>
      <c r="VGJ92" s="75"/>
      <c r="VGK92" s="75"/>
      <c r="VGL92" s="75"/>
      <c r="VGM92" s="75"/>
      <c r="VGN92" s="75"/>
      <c r="VGO92" s="75"/>
      <c r="VGP92" s="75"/>
      <c r="VGQ92" s="75"/>
      <c r="VGR92" s="75"/>
      <c r="VGS92" s="75"/>
      <c r="VGT92" s="75"/>
      <c r="VGU92" s="75"/>
      <c r="VGV92" s="75"/>
      <c r="VGW92" s="75"/>
      <c r="VGX92" s="75"/>
      <c r="VGY92" s="75"/>
      <c r="VGZ92" s="75"/>
      <c r="VHA92" s="75"/>
      <c r="VHB92" s="75"/>
      <c r="VHC92" s="75"/>
      <c r="VHD92" s="75"/>
      <c r="VHE92" s="75"/>
      <c r="VHF92" s="75"/>
      <c r="VHG92" s="75"/>
      <c r="VHH92" s="75"/>
      <c r="VHI92" s="75"/>
      <c r="VHJ92" s="75"/>
      <c r="VHK92" s="75"/>
      <c r="VHL92" s="75"/>
      <c r="VHM92" s="75"/>
      <c r="VHN92" s="75"/>
      <c r="VHO92" s="75"/>
      <c r="VHP92" s="75"/>
      <c r="VHQ92" s="75"/>
      <c r="VHR92" s="75"/>
      <c r="VHS92" s="75"/>
      <c r="VHT92" s="75"/>
      <c r="VHU92" s="75"/>
      <c r="VHV92" s="75"/>
      <c r="VHW92" s="75"/>
      <c r="VHX92" s="75"/>
      <c r="VHY92" s="75"/>
      <c r="VHZ92" s="75"/>
      <c r="VIA92" s="75"/>
      <c r="VIB92" s="75"/>
      <c r="VIC92" s="75"/>
      <c r="VID92" s="75"/>
      <c r="VIE92" s="75"/>
      <c r="VIF92" s="75"/>
      <c r="VIG92" s="75"/>
      <c r="VIH92" s="75"/>
      <c r="VII92" s="75"/>
      <c r="VIJ92" s="75"/>
      <c r="VIK92" s="75"/>
      <c r="VIL92" s="75"/>
      <c r="VIM92" s="75"/>
      <c r="VIN92" s="75"/>
      <c r="VIO92" s="75"/>
      <c r="VIP92" s="75"/>
      <c r="VIQ92" s="75"/>
      <c r="VIR92" s="75"/>
      <c r="VIS92" s="75"/>
      <c r="VIT92" s="75"/>
      <c r="VIU92" s="75"/>
      <c r="VIV92" s="75"/>
      <c r="VIW92" s="75"/>
      <c r="VIX92" s="75"/>
      <c r="VIY92" s="75"/>
      <c r="VIZ92" s="75"/>
      <c r="VJA92" s="75"/>
      <c r="VJB92" s="75"/>
      <c r="VJC92" s="75"/>
      <c r="VJD92" s="75"/>
      <c r="VJE92" s="75"/>
      <c r="VJF92" s="75"/>
      <c r="VJG92" s="75"/>
      <c r="VJH92" s="75"/>
      <c r="VJI92" s="75"/>
      <c r="VJJ92" s="75"/>
      <c r="VJK92" s="75"/>
      <c r="VJL92" s="75"/>
      <c r="VJM92" s="75"/>
      <c r="VJN92" s="75"/>
      <c r="VJO92" s="75"/>
      <c r="VJP92" s="75"/>
      <c r="VJQ92" s="75"/>
      <c r="VJR92" s="75"/>
      <c r="VJS92" s="75"/>
      <c r="VJT92" s="75"/>
      <c r="VJU92" s="75"/>
      <c r="VJV92" s="75"/>
      <c r="VJW92" s="75"/>
      <c r="VJX92" s="75"/>
      <c r="VJY92" s="75"/>
      <c r="VJZ92" s="75"/>
      <c r="VKA92" s="75"/>
      <c r="VKB92" s="75"/>
      <c r="VKC92" s="75"/>
      <c r="VKD92" s="75"/>
      <c r="VKE92" s="75"/>
      <c r="VKF92" s="75"/>
      <c r="VKG92" s="75"/>
      <c r="VKH92" s="75"/>
      <c r="VKI92" s="75"/>
      <c r="VKJ92" s="75"/>
      <c r="VKK92" s="75"/>
      <c r="VKL92" s="75"/>
      <c r="VKM92" s="75"/>
      <c r="VKN92" s="75"/>
      <c r="VKO92" s="75"/>
      <c r="VKP92" s="75"/>
      <c r="VKQ92" s="75"/>
      <c r="VKR92" s="75"/>
      <c r="VKS92" s="75"/>
      <c r="VKT92" s="75"/>
      <c r="VKU92" s="75"/>
      <c r="VKV92" s="75"/>
      <c r="VKW92" s="75"/>
      <c r="VKX92" s="75"/>
      <c r="VKY92" s="75"/>
      <c r="VKZ92" s="75"/>
      <c r="VLA92" s="75"/>
      <c r="VLB92" s="75"/>
      <c r="VLC92" s="75"/>
      <c r="VLD92" s="75"/>
      <c r="VLE92" s="75"/>
      <c r="VLF92" s="75"/>
      <c r="VLG92" s="75"/>
      <c r="VLH92" s="75"/>
      <c r="VLI92" s="75"/>
      <c r="VLJ92" s="75"/>
      <c r="VLK92" s="75"/>
      <c r="VLL92" s="75"/>
      <c r="VLM92" s="75"/>
      <c r="VLN92" s="75"/>
      <c r="VLO92" s="75"/>
      <c r="VLP92" s="75"/>
      <c r="VLQ92" s="75"/>
      <c r="VLR92" s="75"/>
      <c r="VLS92" s="75"/>
      <c r="VLT92" s="75"/>
      <c r="VLU92" s="75"/>
      <c r="VLV92" s="75"/>
      <c r="VLW92" s="75"/>
      <c r="VLX92" s="75"/>
      <c r="VLY92" s="75"/>
      <c r="VLZ92" s="75"/>
      <c r="VMA92" s="75"/>
      <c r="VMB92" s="75"/>
      <c r="VMC92" s="75"/>
      <c r="VMD92" s="75"/>
      <c r="VME92" s="75"/>
      <c r="VMF92" s="75"/>
      <c r="VMG92" s="75"/>
      <c r="VMH92" s="75"/>
      <c r="VMI92" s="75"/>
      <c r="VMJ92" s="75"/>
      <c r="VMK92" s="75"/>
      <c r="VML92" s="75"/>
      <c r="VMM92" s="75"/>
      <c r="VMN92" s="75"/>
      <c r="VMO92" s="75"/>
      <c r="VMP92" s="75"/>
      <c r="VMQ92" s="75"/>
      <c r="VMR92" s="75"/>
      <c r="VMS92" s="75"/>
      <c r="VMT92" s="75"/>
      <c r="VMU92" s="75"/>
      <c r="VMV92" s="75"/>
      <c r="VMW92" s="75"/>
      <c r="VMX92" s="75"/>
      <c r="VMY92" s="75"/>
      <c r="VMZ92" s="75"/>
      <c r="VNA92" s="75"/>
      <c r="VNB92" s="75"/>
      <c r="VNC92" s="75"/>
      <c r="VND92" s="75"/>
      <c r="VNE92" s="75"/>
      <c r="VNF92" s="75"/>
      <c r="VNG92" s="75"/>
      <c r="VNH92" s="75"/>
      <c r="VNI92" s="75"/>
      <c r="VNJ92" s="75"/>
      <c r="VNK92" s="75"/>
      <c r="VNL92" s="75"/>
      <c r="VNM92" s="75"/>
      <c r="VNN92" s="75"/>
      <c r="VNO92" s="75"/>
      <c r="VNP92" s="75"/>
      <c r="VNQ92" s="75"/>
      <c r="VNR92" s="75"/>
      <c r="VNS92" s="75"/>
      <c r="VNT92" s="75"/>
      <c r="VNU92" s="75"/>
      <c r="VNV92" s="75"/>
      <c r="VNW92" s="75"/>
      <c r="VNX92" s="75"/>
      <c r="VNY92" s="75"/>
      <c r="VNZ92" s="75"/>
      <c r="VOA92" s="75"/>
      <c r="VOB92" s="75"/>
      <c r="VOC92" s="75"/>
      <c r="VOD92" s="75"/>
      <c r="VOE92" s="75"/>
      <c r="VOF92" s="75"/>
      <c r="VOG92" s="75"/>
      <c r="VOH92" s="75"/>
      <c r="VOI92" s="75"/>
      <c r="VOJ92" s="75"/>
      <c r="VOK92" s="75"/>
      <c r="VOL92" s="75"/>
      <c r="VOM92" s="75"/>
      <c r="VON92" s="75"/>
      <c r="VOO92" s="75"/>
      <c r="VOP92" s="75"/>
      <c r="VOQ92" s="75"/>
      <c r="VOR92" s="75"/>
      <c r="VOS92" s="75"/>
      <c r="VOT92" s="75"/>
      <c r="VOU92" s="75"/>
      <c r="VOV92" s="75"/>
      <c r="VOW92" s="75"/>
      <c r="VOX92" s="75"/>
      <c r="VOY92" s="75"/>
      <c r="VOZ92" s="75"/>
      <c r="VPA92" s="75"/>
      <c r="VPB92" s="75"/>
      <c r="VPC92" s="75"/>
      <c r="VPD92" s="75"/>
      <c r="VPE92" s="75"/>
      <c r="VPF92" s="75"/>
      <c r="VPG92" s="75"/>
      <c r="VPH92" s="75"/>
      <c r="VPI92" s="75"/>
      <c r="VPJ92" s="75"/>
      <c r="VPK92" s="75"/>
      <c r="VPL92" s="75"/>
      <c r="VPM92" s="75"/>
      <c r="VPN92" s="75"/>
      <c r="VPO92" s="75"/>
      <c r="VPP92" s="75"/>
      <c r="VPQ92" s="75"/>
      <c r="VPR92" s="75"/>
      <c r="VPS92" s="75"/>
      <c r="VPT92" s="75"/>
      <c r="VPU92" s="75"/>
      <c r="VPV92" s="75"/>
      <c r="VPW92" s="75"/>
      <c r="VPX92" s="75"/>
      <c r="VPY92" s="75"/>
      <c r="VPZ92" s="75"/>
      <c r="VQA92" s="75"/>
      <c r="VQB92" s="75"/>
      <c r="VQC92" s="75"/>
      <c r="VQD92" s="75"/>
      <c r="VQE92" s="75"/>
      <c r="VQF92" s="75"/>
      <c r="VQG92" s="75"/>
      <c r="VQH92" s="75"/>
      <c r="VQI92" s="75"/>
      <c r="VQJ92" s="75"/>
      <c r="VQK92" s="75"/>
      <c r="VQL92" s="75"/>
      <c r="VQM92" s="75"/>
      <c r="VQN92" s="75"/>
      <c r="VQO92" s="75"/>
      <c r="VQP92" s="75"/>
      <c r="VQQ92" s="75"/>
      <c r="VQR92" s="75"/>
      <c r="VQS92" s="75"/>
      <c r="VQT92" s="75"/>
      <c r="VQU92" s="75"/>
      <c r="VQV92" s="75"/>
      <c r="VQW92" s="75"/>
      <c r="VQX92" s="75"/>
      <c r="VQY92" s="75"/>
      <c r="VQZ92" s="75"/>
      <c r="VRA92" s="75"/>
      <c r="VRB92" s="75"/>
      <c r="VRC92" s="75"/>
      <c r="VRD92" s="75"/>
      <c r="VRE92" s="75"/>
      <c r="VRF92" s="75"/>
      <c r="VRG92" s="75"/>
      <c r="VRH92" s="75"/>
      <c r="VRI92" s="75"/>
      <c r="VRJ92" s="75"/>
      <c r="VRK92" s="75"/>
      <c r="VRL92" s="75"/>
      <c r="VRM92" s="75"/>
      <c r="VRN92" s="75"/>
      <c r="VRO92" s="75"/>
      <c r="VRP92" s="75"/>
      <c r="VRQ92" s="75"/>
      <c r="VRR92" s="75"/>
      <c r="VRS92" s="75"/>
      <c r="VRT92" s="75"/>
      <c r="VRU92" s="75"/>
      <c r="VRV92" s="75"/>
      <c r="VRW92" s="75"/>
      <c r="VRX92" s="75"/>
      <c r="VRY92" s="75"/>
      <c r="VRZ92" s="75"/>
      <c r="VSA92" s="75"/>
      <c r="VSB92" s="75"/>
      <c r="VSC92" s="75"/>
      <c r="VSD92" s="75"/>
      <c r="VSE92" s="75"/>
      <c r="VSF92" s="75"/>
      <c r="VSG92" s="75"/>
      <c r="VSH92" s="75"/>
      <c r="VSI92" s="75"/>
      <c r="VSJ92" s="75"/>
      <c r="VSK92" s="75"/>
      <c r="VSL92" s="75"/>
      <c r="VSM92" s="75"/>
      <c r="VSN92" s="75"/>
      <c r="VSO92" s="75"/>
      <c r="VSP92" s="75"/>
      <c r="VSQ92" s="75"/>
      <c r="VSR92" s="75"/>
      <c r="VSS92" s="75"/>
      <c r="VST92" s="75"/>
      <c r="VSU92" s="75"/>
      <c r="VSV92" s="75"/>
      <c r="VSW92" s="75"/>
      <c r="VSX92" s="75"/>
      <c r="VSY92" s="75"/>
      <c r="VSZ92" s="75"/>
      <c r="VTA92" s="75"/>
      <c r="VTB92" s="75"/>
      <c r="VTC92" s="75"/>
      <c r="VTD92" s="75"/>
      <c r="VTE92" s="75"/>
      <c r="VTF92" s="75"/>
      <c r="VTG92" s="75"/>
      <c r="VTH92" s="75"/>
      <c r="VTI92" s="75"/>
      <c r="VTJ92" s="75"/>
      <c r="VTK92" s="75"/>
      <c r="VTL92" s="75"/>
      <c r="VTM92" s="75"/>
      <c r="VTN92" s="75"/>
      <c r="VTO92" s="75"/>
      <c r="VTP92" s="75"/>
      <c r="VTQ92" s="75"/>
      <c r="VTR92" s="75"/>
      <c r="VTS92" s="75"/>
      <c r="VTT92" s="75"/>
      <c r="VTU92" s="75"/>
      <c r="VTV92" s="75"/>
      <c r="VTW92" s="75"/>
      <c r="VTX92" s="75"/>
      <c r="VTY92" s="75"/>
      <c r="VTZ92" s="75"/>
      <c r="VUA92" s="75"/>
      <c r="VUB92" s="75"/>
      <c r="VUC92" s="75"/>
      <c r="VUD92" s="75"/>
      <c r="VUE92" s="75"/>
      <c r="VUF92" s="75"/>
      <c r="VUG92" s="75"/>
      <c r="VUH92" s="75"/>
      <c r="VUI92" s="75"/>
      <c r="VUJ92" s="75"/>
      <c r="VUK92" s="75"/>
      <c r="VUL92" s="75"/>
      <c r="VUM92" s="75"/>
      <c r="VUN92" s="75"/>
      <c r="VUO92" s="75"/>
      <c r="VUP92" s="75"/>
      <c r="VUQ92" s="75"/>
      <c r="VUR92" s="75"/>
      <c r="VUS92" s="75"/>
      <c r="VUT92" s="75"/>
      <c r="VUU92" s="75"/>
      <c r="VUV92" s="75"/>
      <c r="VUW92" s="75"/>
      <c r="VUX92" s="75"/>
      <c r="VUY92" s="75"/>
      <c r="VUZ92" s="75"/>
      <c r="VVA92" s="75"/>
      <c r="VVB92" s="75"/>
      <c r="VVC92" s="75"/>
      <c r="VVD92" s="75"/>
      <c r="VVE92" s="75"/>
      <c r="VVF92" s="75"/>
      <c r="VVG92" s="75"/>
      <c r="VVH92" s="75"/>
      <c r="VVI92" s="75"/>
      <c r="VVJ92" s="75"/>
      <c r="VVK92" s="75"/>
      <c r="VVL92" s="75"/>
      <c r="VVM92" s="75"/>
      <c r="VVN92" s="75"/>
      <c r="VVO92" s="75"/>
      <c r="VVP92" s="75"/>
      <c r="VVQ92" s="75"/>
      <c r="VVR92" s="75"/>
      <c r="VVS92" s="75"/>
      <c r="VVT92" s="75"/>
      <c r="VVU92" s="75"/>
      <c r="VVV92" s="75"/>
      <c r="VVW92" s="75"/>
      <c r="VVX92" s="75"/>
      <c r="VVY92" s="75"/>
      <c r="VVZ92" s="75"/>
      <c r="VWA92" s="75"/>
      <c r="VWB92" s="75"/>
      <c r="VWC92" s="75"/>
      <c r="VWD92" s="75"/>
      <c r="VWE92" s="75"/>
      <c r="VWF92" s="75"/>
      <c r="VWG92" s="75"/>
      <c r="VWH92" s="75"/>
      <c r="VWI92" s="75"/>
      <c r="VWJ92" s="75"/>
      <c r="VWK92" s="75"/>
      <c r="VWL92" s="75"/>
      <c r="VWM92" s="75"/>
      <c r="VWN92" s="75"/>
      <c r="VWO92" s="75"/>
      <c r="VWP92" s="75"/>
      <c r="VWQ92" s="75"/>
      <c r="VWR92" s="75"/>
      <c r="VWS92" s="75"/>
      <c r="VWT92" s="75"/>
      <c r="VWU92" s="75"/>
      <c r="VWV92" s="75"/>
      <c r="VWW92" s="75"/>
      <c r="VWX92" s="75"/>
      <c r="VWY92" s="75"/>
      <c r="VWZ92" s="75"/>
      <c r="VXA92" s="75"/>
      <c r="VXB92" s="75"/>
      <c r="VXC92" s="75"/>
      <c r="VXD92" s="75"/>
      <c r="VXE92" s="75"/>
      <c r="VXF92" s="75"/>
      <c r="VXG92" s="75"/>
      <c r="VXH92" s="75"/>
      <c r="VXI92" s="75"/>
      <c r="VXJ92" s="75"/>
      <c r="VXK92" s="75"/>
      <c r="VXL92" s="75"/>
      <c r="VXM92" s="75"/>
      <c r="VXN92" s="75"/>
      <c r="VXO92" s="75"/>
      <c r="VXP92" s="75"/>
      <c r="VXQ92" s="75"/>
      <c r="VXR92" s="75"/>
      <c r="VXS92" s="75"/>
      <c r="VXT92" s="75"/>
      <c r="VXU92" s="75"/>
      <c r="VXV92" s="75"/>
      <c r="VXW92" s="75"/>
      <c r="VXX92" s="75"/>
      <c r="VXY92" s="75"/>
      <c r="VXZ92" s="75"/>
      <c r="VYA92" s="75"/>
      <c r="VYB92" s="75"/>
      <c r="VYC92" s="75"/>
      <c r="VYD92" s="75"/>
      <c r="VYE92" s="75"/>
      <c r="VYF92" s="75"/>
      <c r="VYG92" s="75"/>
      <c r="VYH92" s="75"/>
      <c r="VYI92" s="75"/>
      <c r="VYJ92" s="75"/>
      <c r="VYK92" s="75"/>
      <c r="VYL92" s="75"/>
      <c r="VYM92" s="75"/>
      <c r="VYN92" s="75"/>
      <c r="VYO92" s="75"/>
      <c r="VYP92" s="75"/>
      <c r="VYQ92" s="75"/>
      <c r="VYR92" s="75"/>
      <c r="VYS92" s="75"/>
      <c r="VYT92" s="75"/>
      <c r="VYU92" s="75"/>
      <c r="VYV92" s="75"/>
      <c r="VYW92" s="75"/>
      <c r="VYX92" s="75"/>
      <c r="VYY92" s="75"/>
      <c r="VYZ92" s="75"/>
      <c r="VZA92" s="75"/>
      <c r="VZB92" s="75"/>
      <c r="VZC92" s="75"/>
      <c r="VZD92" s="75"/>
      <c r="VZE92" s="75"/>
      <c r="VZF92" s="75"/>
      <c r="VZG92" s="75"/>
      <c r="VZH92" s="75"/>
      <c r="VZI92" s="75"/>
      <c r="VZJ92" s="75"/>
      <c r="VZK92" s="75"/>
      <c r="VZL92" s="75"/>
      <c r="VZM92" s="75"/>
      <c r="VZN92" s="75"/>
      <c r="VZO92" s="75"/>
      <c r="VZP92" s="75"/>
      <c r="VZQ92" s="75"/>
      <c r="VZR92" s="75"/>
      <c r="VZS92" s="75"/>
      <c r="VZT92" s="75"/>
      <c r="VZU92" s="75"/>
      <c r="VZV92" s="75"/>
      <c r="VZW92" s="75"/>
      <c r="VZX92" s="75"/>
      <c r="VZY92" s="75"/>
      <c r="VZZ92" s="75"/>
      <c r="WAA92" s="75"/>
      <c r="WAB92" s="75"/>
      <c r="WAC92" s="75"/>
      <c r="WAD92" s="75"/>
      <c r="WAE92" s="75"/>
      <c r="WAF92" s="75"/>
      <c r="WAG92" s="75"/>
      <c r="WAH92" s="75"/>
      <c r="WAI92" s="75"/>
      <c r="WAJ92" s="75"/>
      <c r="WAK92" s="75"/>
      <c r="WAL92" s="75"/>
      <c r="WAM92" s="75"/>
      <c r="WAN92" s="75"/>
      <c r="WAO92" s="75"/>
      <c r="WAP92" s="75"/>
      <c r="WAQ92" s="75"/>
      <c r="WAR92" s="75"/>
      <c r="WAS92" s="75"/>
      <c r="WAT92" s="75"/>
      <c r="WAU92" s="75"/>
      <c r="WAV92" s="75"/>
      <c r="WAW92" s="75"/>
      <c r="WAX92" s="75"/>
      <c r="WAY92" s="75"/>
      <c r="WAZ92" s="75"/>
      <c r="WBA92" s="75"/>
      <c r="WBB92" s="75"/>
      <c r="WBC92" s="75"/>
      <c r="WBD92" s="75"/>
      <c r="WBE92" s="75"/>
      <c r="WBF92" s="75"/>
      <c r="WBG92" s="75"/>
      <c r="WBH92" s="75"/>
      <c r="WBI92" s="75"/>
      <c r="WBJ92" s="75"/>
      <c r="WBK92" s="75"/>
      <c r="WBL92" s="75"/>
      <c r="WBM92" s="75"/>
      <c r="WBN92" s="75"/>
      <c r="WBO92" s="75"/>
      <c r="WBP92" s="75"/>
      <c r="WBQ92" s="75"/>
      <c r="WBR92" s="75"/>
      <c r="WBS92" s="75"/>
      <c r="WBT92" s="75"/>
      <c r="WBU92" s="75"/>
      <c r="WBV92" s="75"/>
      <c r="WBW92" s="75"/>
      <c r="WBX92" s="75"/>
      <c r="WBY92" s="75"/>
      <c r="WBZ92" s="75"/>
      <c r="WCA92" s="75"/>
      <c r="WCB92" s="75"/>
      <c r="WCC92" s="75"/>
      <c r="WCD92" s="75"/>
      <c r="WCE92" s="75"/>
      <c r="WCF92" s="75"/>
      <c r="WCG92" s="75"/>
      <c r="WCH92" s="75"/>
      <c r="WCI92" s="75"/>
      <c r="WCJ92" s="75"/>
      <c r="WCK92" s="75"/>
      <c r="WCL92" s="75"/>
      <c r="WCM92" s="75"/>
      <c r="WCN92" s="75"/>
      <c r="WCO92" s="75"/>
      <c r="WCP92" s="75"/>
      <c r="WCQ92" s="75"/>
      <c r="WCR92" s="75"/>
      <c r="WCS92" s="75"/>
      <c r="WCT92" s="75"/>
      <c r="WCU92" s="75"/>
      <c r="WCV92" s="75"/>
      <c r="WCW92" s="75"/>
      <c r="WCX92" s="75"/>
      <c r="WCY92" s="75"/>
      <c r="WCZ92" s="75"/>
      <c r="WDA92" s="75"/>
      <c r="WDB92" s="75"/>
      <c r="WDC92" s="75"/>
      <c r="WDD92" s="75"/>
      <c r="WDE92" s="75"/>
      <c r="WDF92" s="75"/>
      <c r="WDG92" s="75"/>
      <c r="WDH92" s="75"/>
      <c r="WDI92" s="75"/>
      <c r="WDJ92" s="75"/>
      <c r="WDK92" s="75"/>
      <c r="WDL92" s="75"/>
      <c r="WDM92" s="75"/>
      <c r="WDN92" s="75"/>
      <c r="WDO92" s="75"/>
      <c r="WDP92" s="75"/>
      <c r="WDQ92" s="75"/>
      <c r="WDR92" s="75"/>
      <c r="WDS92" s="75"/>
      <c r="WDT92" s="75"/>
      <c r="WDU92" s="75"/>
      <c r="WDV92" s="75"/>
      <c r="WDW92" s="75"/>
      <c r="WDX92" s="75"/>
      <c r="WDY92" s="75"/>
      <c r="WDZ92" s="75"/>
      <c r="WEA92" s="75"/>
      <c r="WEB92" s="75"/>
      <c r="WEC92" s="75"/>
      <c r="WED92" s="75"/>
      <c r="WEE92" s="75"/>
      <c r="WEF92" s="75"/>
      <c r="WEG92" s="75"/>
      <c r="WEH92" s="75"/>
      <c r="WEI92" s="75"/>
      <c r="WEJ92" s="75"/>
      <c r="WEK92" s="75"/>
      <c r="WEL92" s="75"/>
      <c r="WEM92" s="75"/>
      <c r="WEN92" s="75"/>
      <c r="WEO92" s="75"/>
      <c r="WEP92" s="75"/>
      <c r="WEQ92" s="75"/>
      <c r="WER92" s="75"/>
      <c r="WES92" s="75"/>
      <c r="WET92" s="75"/>
      <c r="WEU92" s="75"/>
      <c r="WEV92" s="75"/>
      <c r="WEW92" s="75"/>
      <c r="WEX92" s="75"/>
      <c r="WEY92" s="75"/>
      <c r="WEZ92" s="75"/>
      <c r="WFA92" s="75"/>
      <c r="WFB92" s="75"/>
      <c r="WFC92" s="75"/>
      <c r="WFD92" s="75"/>
      <c r="WFE92" s="75"/>
      <c r="WFF92" s="75"/>
      <c r="WFG92" s="75"/>
      <c r="WFH92" s="75"/>
      <c r="WFI92" s="75"/>
      <c r="WFJ92" s="75"/>
      <c r="WFK92" s="75"/>
      <c r="WFL92" s="75"/>
      <c r="WFM92" s="75"/>
      <c r="WFN92" s="75"/>
      <c r="WFO92" s="75"/>
      <c r="WFP92" s="75"/>
      <c r="WFQ92" s="75"/>
      <c r="WFR92" s="75"/>
      <c r="WFS92" s="75"/>
      <c r="WFT92" s="75"/>
      <c r="WFU92" s="75"/>
      <c r="WFV92" s="75"/>
      <c r="WFW92" s="75"/>
      <c r="WFX92" s="75"/>
      <c r="WFY92" s="75"/>
      <c r="WFZ92" s="75"/>
      <c r="WGA92" s="75"/>
      <c r="WGB92" s="75"/>
      <c r="WGC92" s="75"/>
      <c r="WGD92" s="75"/>
      <c r="WGE92" s="75"/>
      <c r="WGF92" s="75"/>
      <c r="WGG92" s="75"/>
      <c r="WGH92" s="75"/>
      <c r="WGI92" s="75"/>
      <c r="WGJ92" s="75"/>
      <c r="WGK92" s="75"/>
      <c r="WGL92" s="75"/>
      <c r="WGM92" s="75"/>
      <c r="WGN92" s="75"/>
      <c r="WGO92" s="75"/>
      <c r="WGP92" s="75"/>
      <c r="WGQ92" s="75"/>
      <c r="WGR92" s="75"/>
      <c r="WGS92" s="75"/>
      <c r="WGT92" s="75"/>
      <c r="WGU92" s="75"/>
      <c r="WGV92" s="75"/>
      <c r="WGW92" s="75"/>
      <c r="WGX92" s="75"/>
      <c r="WGY92" s="75"/>
      <c r="WGZ92" s="75"/>
      <c r="WHA92" s="75"/>
      <c r="WHB92" s="75"/>
      <c r="WHC92" s="75"/>
      <c r="WHD92" s="75"/>
      <c r="WHE92" s="75"/>
      <c r="WHF92" s="75"/>
      <c r="WHG92" s="75"/>
      <c r="WHH92" s="75"/>
      <c r="WHI92" s="75"/>
      <c r="WHJ92" s="75"/>
      <c r="WHK92" s="75"/>
      <c r="WHL92" s="75"/>
      <c r="WHM92" s="75"/>
      <c r="WHN92" s="75"/>
      <c r="WHO92" s="75"/>
      <c r="WHP92" s="75"/>
      <c r="WHQ92" s="75"/>
      <c r="WHR92" s="75"/>
      <c r="WHS92" s="75"/>
      <c r="WHT92" s="75"/>
      <c r="WHU92" s="75"/>
      <c r="WHV92" s="75"/>
      <c r="WHW92" s="75"/>
      <c r="WHX92" s="75"/>
      <c r="WHY92" s="75"/>
      <c r="WHZ92" s="75"/>
      <c r="WIA92" s="75"/>
      <c r="WIB92" s="75"/>
      <c r="WIC92" s="75"/>
      <c r="WID92" s="75"/>
      <c r="WIE92" s="75"/>
      <c r="WIF92" s="75"/>
      <c r="WIG92" s="75"/>
      <c r="WIH92" s="75"/>
      <c r="WII92" s="75"/>
      <c r="WIJ92" s="75"/>
      <c r="WIK92" s="75"/>
      <c r="WIL92" s="75"/>
      <c r="WIM92" s="75"/>
      <c r="WIN92" s="75"/>
      <c r="WIO92" s="75"/>
      <c r="WIP92" s="75"/>
      <c r="WIQ92" s="75"/>
      <c r="WIR92" s="75"/>
      <c r="WIS92" s="75"/>
      <c r="WIT92" s="75"/>
      <c r="WIU92" s="75"/>
      <c r="WIV92" s="75"/>
      <c r="WIW92" s="75"/>
      <c r="WIX92" s="75"/>
      <c r="WIY92" s="75"/>
      <c r="WIZ92" s="75"/>
      <c r="WJA92" s="75"/>
      <c r="WJB92" s="75"/>
      <c r="WJC92" s="75"/>
      <c r="WJD92" s="75"/>
      <c r="WJE92" s="75"/>
      <c r="WJF92" s="75"/>
      <c r="WJG92" s="75"/>
      <c r="WJH92" s="75"/>
      <c r="WJI92" s="75"/>
      <c r="WJJ92" s="75"/>
      <c r="WJK92" s="75"/>
      <c r="WJL92" s="75"/>
      <c r="WJM92" s="75"/>
      <c r="WJN92" s="75"/>
      <c r="WJO92" s="75"/>
      <c r="WJP92" s="75"/>
      <c r="WJQ92" s="75"/>
      <c r="WJR92" s="75"/>
      <c r="WJS92" s="75"/>
      <c r="WJT92" s="75"/>
      <c r="WJU92" s="75"/>
      <c r="WJV92" s="75"/>
      <c r="WJW92" s="75"/>
      <c r="WJX92" s="75"/>
      <c r="WJY92" s="75"/>
      <c r="WJZ92" s="75"/>
      <c r="WKA92" s="75"/>
      <c r="WKB92" s="75"/>
      <c r="WKC92" s="75"/>
      <c r="WKD92" s="75"/>
      <c r="WKE92" s="75"/>
      <c r="WKF92" s="75"/>
      <c r="WKG92" s="75"/>
      <c r="WKH92" s="75"/>
      <c r="WKI92" s="75"/>
      <c r="WKJ92" s="75"/>
      <c r="WKK92" s="75"/>
      <c r="WKL92" s="75"/>
      <c r="WKM92" s="75"/>
      <c r="WKN92" s="75"/>
      <c r="WKO92" s="75"/>
      <c r="WKP92" s="75"/>
      <c r="WKQ92" s="75"/>
      <c r="WKR92" s="75"/>
      <c r="WKS92" s="75"/>
      <c r="WKT92" s="75"/>
      <c r="WKU92" s="75"/>
      <c r="WKV92" s="75"/>
      <c r="WKW92" s="75"/>
      <c r="WKX92" s="75"/>
      <c r="WKY92" s="75"/>
      <c r="WKZ92" s="75"/>
      <c r="WLA92" s="75"/>
      <c r="WLB92" s="75"/>
      <c r="WLC92" s="75"/>
      <c r="WLD92" s="75"/>
      <c r="WLE92" s="75"/>
      <c r="WLF92" s="75"/>
      <c r="WLG92" s="75"/>
      <c r="WLH92" s="75"/>
      <c r="WLI92" s="75"/>
      <c r="WLJ92" s="75"/>
      <c r="WLK92" s="75"/>
      <c r="WLL92" s="75"/>
      <c r="WLM92" s="75"/>
      <c r="WLN92" s="75"/>
      <c r="WLO92" s="75"/>
      <c r="WLP92" s="75"/>
      <c r="WLQ92" s="75"/>
      <c r="WLR92" s="75"/>
      <c r="WLS92" s="75"/>
      <c r="WLT92" s="75"/>
      <c r="WLU92" s="75"/>
      <c r="WLV92" s="75"/>
      <c r="WLW92" s="75"/>
      <c r="WLX92" s="75"/>
      <c r="WLY92" s="75"/>
      <c r="WLZ92" s="75"/>
      <c r="WMA92" s="75"/>
      <c r="WMB92" s="75"/>
      <c r="WMC92" s="75"/>
      <c r="WMD92" s="75"/>
      <c r="WME92" s="75"/>
      <c r="WMF92" s="75"/>
      <c r="WMG92" s="75"/>
      <c r="WMH92" s="75"/>
      <c r="WMI92" s="75"/>
      <c r="WMJ92" s="75"/>
      <c r="WMK92" s="75"/>
      <c r="WML92" s="75"/>
      <c r="WMM92" s="75"/>
      <c r="WMN92" s="75"/>
      <c r="WMO92" s="75"/>
      <c r="WMP92" s="75"/>
      <c r="WMQ92" s="75"/>
      <c r="WMR92" s="75"/>
      <c r="WMS92" s="75"/>
      <c r="WMT92" s="75"/>
      <c r="WMU92" s="75"/>
      <c r="WMV92" s="75"/>
      <c r="WMW92" s="75"/>
      <c r="WMX92" s="75"/>
      <c r="WMY92" s="75"/>
      <c r="WMZ92" s="75"/>
      <c r="WNA92" s="75"/>
      <c r="WNB92" s="75"/>
      <c r="WNC92" s="75"/>
      <c r="WND92" s="75"/>
      <c r="WNE92" s="75"/>
      <c r="WNF92" s="75"/>
      <c r="WNG92" s="75"/>
      <c r="WNH92" s="75"/>
      <c r="WNI92" s="75"/>
      <c r="WNJ92" s="75"/>
      <c r="WNK92" s="75"/>
      <c r="WNL92" s="75"/>
      <c r="WNM92" s="75"/>
      <c r="WNN92" s="75"/>
      <c r="WNO92" s="75"/>
      <c r="WNP92" s="75"/>
      <c r="WNQ92" s="75"/>
      <c r="WNR92" s="75"/>
      <c r="WNS92" s="75"/>
      <c r="WNT92" s="75"/>
      <c r="WNU92" s="75"/>
      <c r="WNV92" s="75"/>
      <c r="WNW92" s="75"/>
      <c r="WNX92" s="75"/>
      <c r="WNY92" s="75"/>
      <c r="WNZ92" s="75"/>
      <c r="WOA92" s="75"/>
      <c r="WOB92" s="75"/>
      <c r="WOC92" s="75"/>
      <c r="WOD92" s="75"/>
      <c r="WOE92" s="75"/>
      <c r="WOF92" s="75"/>
      <c r="WOG92" s="75"/>
      <c r="WOH92" s="75"/>
      <c r="WOI92" s="75"/>
      <c r="WOJ92" s="75"/>
      <c r="WOK92" s="75"/>
      <c r="WOL92" s="75"/>
      <c r="WOM92" s="75"/>
      <c r="WON92" s="75"/>
      <c r="WOO92" s="75"/>
      <c r="WOP92" s="75"/>
      <c r="WOQ92" s="75"/>
      <c r="WOR92" s="75"/>
      <c r="WOS92" s="75"/>
      <c r="WOT92" s="75"/>
      <c r="WOU92" s="75"/>
      <c r="WOV92" s="75"/>
      <c r="WOW92" s="75"/>
      <c r="WOX92" s="75"/>
      <c r="WOY92" s="75"/>
      <c r="WOZ92" s="75"/>
      <c r="WPA92" s="75"/>
      <c r="WPB92" s="75"/>
      <c r="WPC92" s="75"/>
      <c r="WPD92" s="75"/>
      <c r="WPE92" s="75"/>
      <c r="WPF92" s="75"/>
      <c r="WPG92" s="75"/>
      <c r="WPH92" s="75"/>
      <c r="WPI92" s="75"/>
      <c r="WPJ92" s="75"/>
      <c r="WPK92" s="75"/>
      <c r="WPL92" s="75"/>
      <c r="WPM92" s="75"/>
      <c r="WPN92" s="75"/>
      <c r="WPO92" s="75"/>
      <c r="WPP92" s="75"/>
      <c r="WPQ92" s="75"/>
      <c r="WPR92" s="75"/>
      <c r="WPS92" s="75"/>
      <c r="WPT92" s="75"/>
      <c r="WPU92" s="75"/>
      <c r="WPV92" s="75"/>
      <c r="WPW92" s="75"/>
      <c r="WPX92" s="75"/>
      <c r="WPY92" s="75"/>
      <c r="WPZ92" s="75"/>
      <c r="WQA92" s="75"/>
      <c r="WQB92" s="75"/>
      <c r="WQC92" s="75"/>
      <c r="WQD92" s="75"/>
      <c r="WQE92" s="75"/>
      <c r="WQF92" s="75"/>
      <c r="WQG92" s="75"/>
      <c r="WQH92" s="75"/>
      <c r="WQI92" s="75"/>
      <c r="WQJ92" s="75"/>
      <c r="WQK92" s="75"/>
      <c r="WQL92" s="75"/>
      <c r="WQM92" s="75"/>
      <c r="WQN92" s="75"/>
      <c r="WQO92" s="75"/>
      <c r="WQP92" s="75"/>
      <c r="WQQ92" s="75"/>
      <c r="WQR92" s="75"/>
      <c r="WQS92" s="75"/>
      <c r="WQT92" s="75"/>
      <c r="WQU92" s="75"/>
      <c r="WQV92" s="75"/>
      <c r="WQW92" s="75"/>
      <c r="WQX92" s="75"/>
      <c r="WQY92" s="75"/>
      <c r="WQZ92" s="75"/>
      <c r="WRA92" s="75"/>
      <c r="WRB92" s="75"/>
      <c r="WRC92" s="75"/>
      <c r="WRD92" s="75"/>
      <c r="WRE92" s="75"/>
      <c r="WRF92" s="75"/>
      <c r="WRG92" s="75"/>
      <c r="WRH92" s="75"/>
      <c r="WRI92" s="75"/>
      <c r="WRJ92" s="75"/>
      <c r="WRK92" s="75"/>
      <c r="WRL92" s="75"/>
      <c r="WRM92" s="75"/>
      <c r="WRN92" s="75"/>
      <c r="WRO92" s="75"/>
      <c r="WRP92" s="75"/>
      <c r="WRQ92" s="75"/>
      <c r="WRR92" s="75"/>
      <c r="WRS92" s="75"/>
      <c r="WRT92" s="75"/>
      <c r="WRU92" s="75"/>
      <c r="WRV92" s="75"/>
      <c r="WRW92" s="75"/>
      <c r="WRX92" s="75"/>
      <c r="WRY92" s="75"/>
      <c r="WRZ92" s="75"/>
      <c r="WSA92" s="75"/>
      <c r="WSB92" s="75"/>
      <c r="WSC92" s="75"/>
      <c r="WSD92" s="75"/>
      <c r="WSE92" s="75"/>
      <c r="WSF92" s="75"/>
      <c r="WSG92" s="75"/>
      <c r="WSH92" s="75"/>
      <c r="WSI92" s="75"/>
      <c r="WSJ92" s="75"/>
      <c r="WSK92" s="75"/>
      <c r="WSL92" s="75"/>
      <c r="WSM92" s="75"/>
      <c r="WSN92" s="75"/>
      <c r="WSO92" s="75"/>
      <c r="WSP92" s="75"/>
      <c r="WSQ92" s="75"/>
      <c r="WSR92" s="75"/>
      <c r="WSS92" s="75"/>
      <c r="WST92" s="75"/>
      <c r="WSU92" s="75"/>
      <c r="WSV92" s="75"/>
      <c r="WSW92" s="75"/>
      <c r="WSX92" s="75"/>
      <c r="WSY92" s="75"/>
      <c r="WSZ92" s="75"/>
      <c r="WTA92" s="75"/>
      <c r="WTB92" s="75"/>
      <c r="WTC92" s="75"/>
      <c r="WTD92" s="75"/>
      <c r="WTE92" s="75"/>
      <c r="WTF92" s="75"/>
      <c r="WTG92" s="75"/>
      <c r="WTH92" s="75"/>
      <c r="WTI92" s="75"/>
      <c r="WTJ92" s="75"/>
      <c r="WTK92" s="75"/>
      <c r="WTL92" s="75"/>
      <c r="WTM92" s="75"/>
      <c r="WTN92" s="75"/>
      <c r="WTO92" s="75"/>
      <c r="WTP92" s="75"/>
      <c r="WTQ92" s="75"/>
      <c r="WTR92" s="75"/>
      <c r="WTS92" s="75"/>
      <c r="WTT92" s="75"/>
      <c r="WTU92" s="75"/>
      <c r="WTV92" s="75"/>
      <c r="WTW92" s="75"/>
      <c r="WTX92" s="75"/>
      <c r="WTY92" s="75"/>
      <c r="WTZ92" s="75"/>
      <c r="WUA92" s="75"/>
      <c r="WUB92" s="75"/>
      <c r="WUC92" s="75"/>
      <c r="WUD92" s="75"/>
      <c r="WUE92" s="75"/>
      <c r="WUF92" s="75"/>
      <c r="WUG92" s="75"/>
      <c r="WUH92" s="75"/>
      <c r="WUI92" s="75"/>
      <c r="WUJ92" s="75"/>
      <c r="WUK92" s="75"/>
      <c r="WUL92" s="75"/>
      <c r="WUM92" s="75"/>
      <c r="WUN92" s="75"/>
      <c r="WUO92" s="75"/>
      <c r="WUP92" s="75"/>
      <c r="WUQ92" s="75"/>
      <c r="WUR92" s="75"/>
      <c r="WUS92" s="75"/>
      <c r="WUT92" s="75"/>
      <c r="WUU92" s="75"/>
      <c r="WUV92" s="75"/>
      <c r="WUW92" s="75"/>
      <c r="WUX92" s="75"/>
      <c r="WUY92" s="75"/>
      <c r="WUZ92" s="75"/>
      <c r="WVA92" s="75"/>
      <c r="WVB92" s="75"/>
      <c r="WVC92" s="75"/>
      <c r="WVD92" s="75"/>
      <c r="WVE92" s="75"/>
      <c r="WVF92" s="75"/>
      <c r="WVG92" s="75"/>
      <c r="WVH92" s="75"/>
      <c r="WVI92" s="75"/>
      <c r="WVJ92" s="75"/>
      <c r="WVK92" s="75"/>
      <c r="WVL92" s="75"/>
      <c r="WVM92" s="75"/>
      <c r="WVN92" s="75"/>
      <c r="WVO92" s="75"/>
      <c r="WVP92" s="75"/>
      <c r="WVQ92" s="75"/>
      <c r="WVR92" s="75"/>
      <c r="WVS92" s="75"/>
      <c r="WVT92" s="75"/>
      <c r="WVU92" s="75"/>
      <c r="WVV92" s="75"/>
      <c r="WVW92" s="75"/>
      <c r="WVX92" s="75"/>
      <c r="WVY92" s="75"/>
      <c r="WVZ92" s="75"/>
      <c r="WWA92" s="75"/>
      <c r="WWB92" s="75"/>
      <c r="WWC92" s="75"/>
      <c r="WWD92" s="75"/>
      <c r="WWE92" s="75"/>
      <c r="WWF92" s="75"/>
      <c r="WWG92" s="75"/>
      <c r="WWH92" s="75"/>
      <c r="WWI92" s="75"/>
      <c r="WWJ92" s="75"/>
      <c r="WWK92" s="75"/>
      <c r="WWL92" s="75"/>
      <c r="WWM92" s="75"/>
      <c r="WWN92" s="75"/>
      <c r="WWO92" s="75"/>
      <c r="WWP92" s="75"/>
      <c r="WWQ92" s="75"/>
      <c r="WWR92" s="75"/>
      <c r="WWS92" s="75"/>
      <c r="WWT92" s="75"/>
      <c r="WWU92" s="75"/>
      <c r="WWV92" s="75"/>
      <c r="WWW92" s="75"/>
      <c r="WWX92" s="75"/>
      <c r="WWY92" s="75"/>
      <c r="WWZ92" s="75"/>
      <c r="WXA92" s="75"/>
      <c r="WXB92" s="75"/>
      <c r="WXC92" s="75"/>
      <c r="WXD92" s="75"/>
      <c r="WXE92" s="75"/>
      <c r="WXF92" s="75"/>
      <c r="WXG92" s="75"/>
      <c r="WXH92" s="75"/>
      <c r="WXI92" s="75"/>
      <c r="WXJ92" s="75"/>
      <c r="WXK92" s="75"/>
      <c r="WXL92" s="75"/>
      <c r="WXM92" s="75"/>
      <c r="WXN92" s="75"/>
      <c r="WXO92" s="75"/>
      <c r="WXP92" s="75"/>
      <c r="WXQ92" s="75"/>
      <c r="WXR92" s="75"/>
      <c r="WXS92" s="75"/>
      <c r="WXT92" s="75"/>
      <c r="WXU92" s="75"/>
      <c r="WXV92" s="75"/>
      <c r="WXW92" s="75"/>
      <c r="WXX92" s="75"/>
      <c r="WXY92" s="75"/>
      <c r="WXZ92" s="75"/>
      <c r="WYA92" s="75"/>
      <c r="WYB92" s="75"/>
      <c r="WYC92" s="75"/>
      <c r="WYD92" s="75"/>
      <c r="WYE92" s="75"/>
      <c r="WYF92" s="75"/>
      <c r="WYG92" s="75"/>
      <c r="WYH92" s="75"/>
      <c r="WYI92" s="75"/>
      <c r="WYJ92" s="75"/>
      <c r="WYK92" s="75"/>
      <c r="WYL92" s="75"/>
      <c r="WYM92" s="75"/>
      <c r="WYN92" s="75"/>
      <c r="WYO92" s="75"/>
      <c r="WYP92" s="75"/>
      <c r="WYQ92" s="75"/>
      <c r="WYR92" s="75"/>
      <c r="WYS92" s="75"/>
      <c r="WYT92" s="75"/>
      <c r="WYU92" s="75"/>
      <c r="WYV92" s="75"/>
      <c r="WYW92" s="75"/>
      <c r="WYX92" s="75"/>
      <c r="WYY92" s="75"/>
      <c r="WYZ92" s="75"/>
      <c r="WZA92" s="75"/>
      <c r="WZB92" s="75"/>
      <c r="WZC92" s="75"/>
      <c r="WZD92" s="75"/>
      <c r="WZE92" s="75"/>
      <c r="WZF92" s="75"/>
      <c r="WZG92" s="75"/>
      <c r="WZH92" s="75"/>
      <c r="WZI92" s="75"/>
      <c r="WZJ92" s="75"/>
      <c r="WZK92" s="75"/>
      <c r="WZL92" s="75"/>
      <c r="WZM92" s="75"/>
      <c r="WZN92" s="75"/>
      <c r="WZO92" s="75"/>
      <c r="WZP92" s="75"/>
      <c r="WZQ92" s="75"/>
      <c r="WZR92" s="75"/>
      <c r="WZS92" s="75"/>
      <c r="WZT92" s="75"/>
      <c r="WZU92" s="75"/>
      <c r="WZV92" s="75"/>
      <c r="WZW92" s="75"/>
      <c r="WZX92" s="75"/>
      <c r="WZY92" s="75"/>
      <c r="WZZ92" s="75"/>
      <c r="XAA92" s="75"/>
      <c r="XAB92" s="75"/>
      <c r="XAC92" s="75"/>
      <c r="XAD92" s="75"/>
      <c r="XAE92" s="75"/>
      <c r="XAF92" s="75"/>
      <c r="XAG92" s="75"/>
      <c r="XAH92" s="75"/>
      <c r="XAI92" s="75"/>
      <c r="XAJ92" s="75"/>
      <c r="XAK92" s="75"/>
      <c r="XAL92" s="75"/>
      <c r="XAM92" s="75"/>
      <c r="XAN92" s="75"/>
      <c r="XAO92" s="75"/>
      <c r="XAP92" s="75"/>
      <c r="XAQ92" s="75"/>
      <c r="XAR92" s="75"/>
      <c r="XAS92" s="75"/>
      <c r="XAT92" s="75"/>
      <c r="XAU92" s="75"/>
      <c r="XAV92" s="75"/>
      <c r="XAW92" s="75"/>
      <c r="XAX92" s="75"/>
      <c r="XAY92" s="75"/>
      <c r="XAZ92" s="75"/>
      <c r="XBA92" s="75"/>
      <c r="XBB92" s="75"/>
      <c r="XBC92" s="75"/>
      <c r="XBD92" s="75"/>
      <c r="XBE92" s="75"/>
      <c r="XBF92" s="75"/>
      <c r="XBG92" s="75"/>
      <c r="XBH92" s="75"/>
      <c r="XBI92" s="75"/>
      <c r="XBJ92" s="75"/>
      <c r="XBK92" s="75"/>
      <c r="XBL92" s="75"/>
      <c r="XBM92" s="75"/>
      <c r="XBN92" s="75"/>
      <c r="XBO92" s="75"/>
      <c r="XBP92" s="75"/>
      <c r="XBQ92" s="75"/>
      <c r="XBR92" s="75"/>
      <c r="XBS92" s="75"/>
      <c r="XBT92" s="75"/>
      <c r="XBU92" s="75"/>
      <c r="XBV92" s="75"/>
      <c r="XBW92" s="75"/>
      <c r="XBX92" s="75"/>
      <c r="XBY92" s="75"/>
      <c r="XBZ92" s="75"/>
      <c r="XCA92" s="75"/>
      <c r="XCB92" s="75"/>
      <c r="XCC92" s="75"/>
      <c r="XCD92" s="75"/>
      <c r="XCE92" s="75"/>
      <c r="XCF92" s="75"/>
      <c r="XCG92" s="75"/>
      <c r="XCH92" s="75"/>
      <c r="XCI92" s="75"/>
      <c r="XCJ92" s="75"/>
      <c r="XCK92" s="75"/>
      <c r="XCL92" s="75"/>
      <c r="XCM92" s="75"/>
      <c r="XCN92" s="75"/>
      <c r="XCO92" s="75"/>
      <c r="XCP92" s="75"/>
      <c r="XCQ92" s="75"/>
      <c r="XCR92" s="75"/>
      <c r="XCS92" s="75"/>
      <c r="XCT92" s="75"/>
      <c r="XCU92" s="75"/>
      <c r="XCV92" s="75"/>
      <c r="XCW92" s="75"/>
      <c r="XCX92" s="75"/>
      <c r="XCY92" s="75"/>
      <c r="XCZ92" s="75"/>
      <c r="XDA92" s="75"/>
      <c r="XDB92" s="75"/>
      <c r="XDC92" s="75"/>
      <c r="XDD92" s="75"/>
      <c r="XDE92" s="75"/>
      <c r="XDF92" s="75"/>
      <c r="XDG92" s="137"/>
      <c r="XDH92" s="137"/>
      <c r="XDI92" s="137"/>
      <c r="XDJ92" s="137"/>
      <c r="XDK92" s="137"/>
      <c r="XDL92" s="137"/>
      <c r="XDM92" s="137"/>
      <c r="XDN92" s="137"/>
      <c r="XDO92" s="137"/>
      <c r="XDP92" s="137"/>
      <c r="XDQ92" s="137"/>
      <c r="XDR92" s="137"/>
      <c r="XDS92" s="137"/>
      <c r="XDT92" s="137"/>
      <c r="XDU92" s="137"/>
      <c r="XDV92" s="137"/>
      <c r="XDW92" s="137"/>
      <c r="XDX92" s="137"/>
      <c r="XDY92" s="137"/>
      <c r="XDZ92" s="137"/>
      <c r="XEA92" s="137"/>
      <c r="XEB92" s="137"/>
      <c r="XEC92" s="137"/>
      <c r="XED92" s="137"/>
      <c r="XEE92" s="137"/>
      <c r="XEF92" s="137"/>
      <c r="XEG92" s="137"/>
      <c r="XEH92" s="137"/>
      <c r="XEI92" s="137"/>
      <c r="XEJ92" s="137"/>
      <c r="XEK92" s="137"/>
      <c r="XEL92" s="137"/>
      <c r="XEM92" s="137"/>
      <c r="XEN92" s="137"/>
      <c r="XEO92" s="137"/>
      <c r="XEP92" s="138"/>
      <c r="XEQ92" s="137"/>
      <c r="XER92" s="137"/>
      <c r="XES92" s="137"/>
      <c r="XET92" s="137"/>
      <c r="XEU92" s="137"/>
      <c r="XEV92" s="137"/>
      <c r="XEW92" s="137"/>
      <c r="XEX92" s="137"/>
      <c r="XEY92" s="137"/>
      <c r="XEZ92" s="137"/>
      <c r="XFA92" s="137"/>
      <c r="XFB92" s="137"/>
      <c r="XFC92" s="137"/>
      <c r="XFD92" s="137"/>
    </row>
    <row r="93" ht="23" customHeight="1"/>
    <row r="94" ht="23" customHeight="1"/>
    <row r="95" ht="23" customHeight="1"/>
    <row r="96" ht="23" customHeight="1"/>
    <row r="97" ht="23" customHeight="1"/>
    <row r="98" ht="23" customHeight="1"/>
    <row r="99" ht="23" customHeight="1"/>
    <row r="100" ht="23" customHeight="1"/>
    <row r="101" ht="23" customHeight="1"/>
    <row r="102" ht="23" customHeight="1"/>
    <row r="103" ht="23" customHeight="1"/>
    <row r="104" ht="23" customHeight="1"/>
    <row r="105" ht="23" customHeight="1"/>
    <row r="106" ht="23" customHeight="1"/>
    <row r="107" ht="23" customHeight="1"/>
    <row r="108" ht="23" customHeight="1"/>
    <row r="109" ht="23" customHeight="1"/>
    <row r="110" ht="23" customHeight="1"/>
    <row r="111" ht="23" customHeight="1"/>
    <row r="112" ht="23" customHeight="1"/>
  </sheetData>
  <mergeCells count="20">
    <mergeCell ref="A1:R1"/>
    <mergeCell ref="C2:E2"/>
    <mergeCell ref="A3:A5"/>
    <mergeCell ref="B3:B5"/>
    <mergeCell ref="C3:C5"/>
    <mergeCell ref="D3:D5"/>
    <mergeCell ref="E3:E5"/>
    <mergeCell ref="F3:F5"/>
    <mergeCell ref="I3:I5"/>
    <mergeCell ref="N3:N5"/>
    <mergeCell ref="O3:O4"/>
    <mergeCell ref="P3:P5"/>
    <mergeCell ref="Q3:Q5"/>
    <mergeCell ref="R3:R5"/>
    <mergeCell ref="R49:R52"/>
    <mergeCell ref="R53:R57"/>
    <mergeCell ref="R89:R92"/>
    <mergeCell ref="G3:H4"/>
    <mergeCell ref="J3:K4"/>
    <mergeCell ref="L3:M4"/>
  </mergeCells>
  <conditionalFormatting sqref="D23">
    <cfRule type="duplicateValues" dxfId="0" priority="14" stopIfTrue="1"/>
  </conditionalFormatting>
  <conditionalFormatting sqref="D31">
    <cfRule type="duplicateValues" dxfId="0" priority="13" stopIfTrue="1"/>
  </conditionalFormatting>
  <conditionalFormatting sqref="D49">
    <cfRule type="duplicateValues" dxfId="0" priority="8" stopIfTrue="1"/>
  </conditionalFormatting>
  <conditionalFormatting sqref="D50">
    <cfRule type="duplicateValues" dxfId="0" priority="7" stopIfTrue="1"/>
  </conditionalFormatting>
  <conditionalFormatting sqref="D51">
    <cfRule type="duplicateValues" dxfId="0" priority="6" stopIfTrue="1"/>
  </conditionalFormatting>
  <conditionalFormatting sqref="D52">
    <cfRule type="duplicateValues" dxfId="0" priority="5" stopIfTrue="1"/>
  </conditionalFormatting>
  <conditionalFormatting sqref="F49:F92">
    <cfRule type="containsText" dxfId="1" priority="4" stopIfTrue="1" operator="between" text="26年新品">
      <formula>NOT(ISERROR(SEARCH("26年新品",F49)))</formula>
    </cfRule>
    <cfRule type="containsText" dxfId="2" priority="3" stopIfTrue="1" operator="between" text="25年新品">
      <formula>NOT(ISERROR(SEARCH("25年新品",F49)))</formula>
    </cfRule>
    <cfRule type="containsText" dxfId="3" priority="2" stopIfTrue="1" operator="between" text="待产品中心确认">
      <formula>NOT(ISERROR(SEARCH("待产品中心确认",F49)))</formula>
    </cfRule>
    <cfRule type="containsText" dxfId="1" priority="1" stopIfTrue="1" operator="between" text="专供">
      <formula>NOT(ISERROR(SEARCH("专供",F49)))</formula>
    </cfRule>
  </conditionalFormatting>
  <conditionalFormatting sqref="F3:F48 F113:F1045599">
    <cfRule type="containsText" dxfId="1" priority="12" stopIfTrue="1" operator="between" text="26年新品">
      <formula>NOT(ISERROR(SEARCH("26年新品",F3)))</formula>
    </cfRule>
    <cfRule type="containsText" dxfId="2" priority="11" stopIfTrue="1" operator="between" text="25年新品">
      <formula>NOT(ISERROR(SEARCH("25年新品",F3)))</formula>
    </cfRule>
    <cfRule type="containsText" dxfId="3" priority="10" stopIfTrue="1" operator="between" text="待产品中心确认">
      <formula>NOT(ISERROR(SEARCH("待产品中心确认",F3)))</formula>
    </cfRule>
    <cfRule type="containsText" dxfId="1" priority="9" stopIfTrue="1" operator="between" text="专供">
      <formula>NOT(ISERROR(SEARCH("专供",F3)))</formula>
    </cfRule>
  </conditionalFormatting>
  <conditionalFormatting sqref="D6:D20 D22 D24:D30 D32:D48 D56:D92 D113:D1045599">
    <cfRule type="duplicateValues" dxfId="0" priority="15" stopIfTrue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selection activeCell="A1" sqref="A1:Y1"/>
    </sheetView>
  </sheetViews>
  <sheetFormatPr defaultColWidth="8.25" defaultRowHeight="14"/>
  <cols>
    <col min="1" max="1" width="4.75" style="1" customWidth="1"/>
    <col min="2" max="2" width="11" style="3" customWidth="1"/>
    <col min="3" max="3" width="14.5833333333333" style="3" customWidth="1"/>
    <col min="4" max="5" width="12.75" style="1" customWidth="1"/>
    <col min="6" max="6" width="26.325" style="1" customWidth="1"/>
    <col min="7" max="7" width="13.575" style="1" customWidth="1"/>
    <col min="8" max="8" width="7.99166666666667" style="1"/>
    <col min="9" max="9" width="6.49166666666667" style="1" customWidth="1"/>
    <col min="10" max="10" width="6.75" style="1" customWidth="1"/>
    <col min="11" max="12" width="11.6583333333333" style="1" customWidth="1"/>
    <col min="13" max="13" width="10.7416666666667" style="4" customWidth="1"/>
    <col min="14" max="14" width="6.75" style="5" customWidth="1"/>
    <col min="15" max="15" width="7.85833333333333" style="5" customWidth="1"/>
    <col min="16" max="16" width="18.6666666666667" style="1" customWidth="1"/>
    <col min="17" max="17" width="9.66666666666667" style="1" customWidth="1"/>
    <col min="18" max="18" width="17.2416666666667" style="1" customWidth="1"/>
    <col min="19" max="19" width="18.7416666666667" style="1" customWidth="1"/>
    <col min="20" max="20" width="9.66666666666667" style="1" customWidth="1"/>
    <col min="21" max="21" width="16.4166666666667" style="1" customWidth="1"/>
    <col min="22" max="22" width="9.66666666666667" style="1" customWidth="1"/>
    <col min="23" max="23" width="18.6666666666667" style="1" customWidth="1"/>
    <col min="24" max="24" width="17.1583333333333" style="1" customWidth="1"/>
    <col min="25" max="25" width="14" style="6" customWidth="1"/>
    <col min="26" max="16384" width="7.99166666666667" style="1"/>
  </cols>
  <sheetData>
    <row r="1" s="1" customFormat="1" ht="74" customHeight="1" spans="1:25">
      <c r="A1" s="7" t="s">
        <v>504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9"/>
      <c r="O1" s="9"/>
      <c r="P1" s="7"/>
      <c r="Q1" s="7"/>
      <c r="R1" s="7"/>
      <c r="S1" s="7"/>
      <c r="T1" s="7"/>
      <c r="U1" s="7"/>
      <c r="V1" s="7"/>
      <c r="W1" s="7"/>
      <c r="X1" s="7"/>
      <c r="Y1" s="10"/>
    </row>
    <row r="2" s="1" customFormat="1" spans="1:25">
      <c r="A2" s="11" t="s">
        <v>354</v>
      </c>
      <c r="B2" s="12" t="s">
        <v>331</v>
      </c>
      <c r="C2" s="13" t="s">
        <v>505</v>
      </c>
      <c r="D2" s="14" t="s">
        <v>355</v>
      </c>
      <c r="E2" s="15" t="s">
        <v>506</v>
      </c>
      <c r="F2" s="13" t="s">
        <v>0</v>
      </c>
      <c r="G2" s="15" t="s">
        <v>356</v>
      </c>
      <c r="H2" s="16" t="s">
        <v>332</v>
      </c>
      <c r="I2" s="16"/>
      <c r="J2" s="14" t="s">
        <v>357</v>
      </c>
      <c r="K2" s="17" t="s">
        <v>507</v>
      </c>
      <c r="L2" s="17" t="s">
        <v>508</v>
      </c>
      <c r="M2" s="18" t="s">
        <v>360</v>
      </c>
      <c r="N2" s="19" t="s">
        <v>361</v>
      </c>
      <c r="O2" s="20" t="s">
        <v>362</v>
      </c>
      <c r="P2" s="13" t="s">
        <v>509</v>
      </c>
      <c r="Q2" s="13" t="s">
        <v>510</v>
      </c>
      <c r="R2" s="13" t="s">
        <v>511</v>
      </c>
      <c r="S2" s="13" t="s">
        <v>512</v>
      </c>
      <c r="T2" s="13" t="s">
        <v>513</v>
      </c>
      <c r="U2" s="13" t="s">
        <v>514</v>
      </c>
      <c r="V2" s="13" t="s">
        <v>515</v>
      </c>
      <c r="W2" s="21" t="s">
        <v>516</v>
      </c>
      <c r="X2" s="13" t="s">
        <v>363</v>
      </c>
      <c r="Y2" s="22" t="s">
        <v>364</v>
      </c>
    </row>
    <row r="3" s="1" customFormat="1" spans="1:25">
      <c r="A3" s="23"/>
      <c r="B3" s="24"/>
      <c r="C3" s="25"/>
      <c r="D3" s="26"/>
      <c r="E3" s="27"/>
      <c r="F3" s="25"/>
      <c r="G3" s="27"/>
      <c r="H3" s="28"/>
      <c r="I3" s="28"/>
      <c r="J3" s="29"/>
      <c r="K3" s="30"/>
      <c r="L3" s="30"/>
      <c r="M3" s="31"/>
      <c r="N3" s="32"/>
      <c r="O3" s="33"/>
      <c r="P3" s="25"/>
      <c r="Q3" s="25"/>
      <c r="R3" s="25"/>
      <c r="S3" s="25"/>
      <c r="T3" s="25"/>
      <c r="U3" s="25"/>
      <c r="V3" s="25"/>
      <c r="W3" s="34"/>
      <c r="X3" s="25"/>
      <c r="Y3" s="35"/>
    </row>
    <row r="4" s="1" customFormat="1" ht="16.5" spans="1:25">
      <c r="A4" s="36"/>
      <c r="B4" s="37"/>
      <c r="C4" s="38"/>
      <c r="D4" s="39"/>
      <c r="E4" s="40"/>
      <c r="F4" s="38"/>
      <c r="G4" s="40"/>
      <c r="H4" s="41" t="s">
        <v>517</v>
      </c>
      <c r="I4" s="42" t="s">
        <v>518</v>
      </c>
      <c r="J4" s="40"/>
      <c r="K4" s="43"/>
      <c r="L4" s="43"/>
      <c r="M4" s="44"/>
      <c r="N4" s="45" t="s">
        <v>368</v>
      </c>
      <c r="O4" s="46"/>
      <c r="P4" s="38"/>
      <c r="Q4" s="38"/>
      <c r="R4" s="38"/>
      <c r="S4" s="38"/>
      <c r="T4" s="38"/>
      <c r="U4" s="38"/>
      <c r="V4" s="38"/>
      <c r="W4" s="47"/>
      <c r="X4" s="38"/>
      <c r="Y4" s="48"/>
    </row>
    <row r="5" s="1" customFormat="1" ht="58" customHeight="1" spans="1:25">
      <c r="A5" s="49">
        <v>1</v>
      </c>
      <c r="B5" s="49" t="s">
        <v>369</v>
      </c>
      <c r="C5" s="50" t="s">
        <v>370</v>
      </c>
      <c r="D5" s="50">
        <v>7010411002</v>
      </c>
      <c r="E5" s="50"/>
      <c r="F5" s="51" t="s">
        <v>519</v>
      </c>
      <c r="G5" s="50" t="s">
        <v>372</v>
      </c>
      <c r="H5" s="52" t="s">
        <v>376</v>
      </c>
      <c r="I5" s="53">
        <v>1</v>
      </c>
      <c r="J5" s="54" t="s">
        <v>374</v>
      </c>
      <c r="K5" s="55">
        <v>29.8</v>
      </c>
      <c r="L5" s="55">
        <v>33.8</v>
      </c>
      <c r="M5" s="56">
        <f t="shared" ref="M5:M68" si="0">(L5-K5)/L5</f>
        <v>0.118343195266272</v>
      </c>
      <c r="N5" s="57">
        <v>47</v>
      </c>
      <c r="O5" s="56">
        <f t="shared" ref="O5:O68" si="1">(N5-L5)/N5</f>
        <v>0.280851063829787</v>
      </c>
      <c r="P5" s="58"/>
      <c r="Q5" s="59" t="s">
        <v>520</v>
      </c>
      <c r="R5" s="58"/>
      <c r="S5" s="58"/>
      <c r="T5" s="58"/>
      <c r="U5" s="60" t="s">
        <v>521</v>
      </c>
      <c r="V5" s="61" t="s">
        <v>522</v>
      </c>
      <c r="W5" s="58"/>
      <c r="X5" s="62">
        <v>6904026790324</v>
      </c>
      <c r="Y5" s="63"/>
    </row>
    <row r="6" s="1" customFormat="1" ht="58" customHeight="1" spans="1:25">
      <c r="A6" s="49">
        <v>2</v>
      </c>
      <c r="B6" s="49" t="s">
        <v>369</v>
      </c>
      <c r="C6" s="50" t="s">
        <v>370</v>
      </c>
      <c r="D6" s="50">
        <v>7010411001</v>
      </c>
      <c r="E6" s="50"/>
      <c r="F6" s="51" t="s">
        <v>523</v>
      </c>
      <c r="G6" s="50" t="s">
        <v>372</v>
      </c>
      <c r="H6" s="52" t="s">
        <v>376</v>
      </c>
      <c r="I6" s="53">
        <v>1</v>
      </c>
      <c r="J6" s="54" t="s">
        <v>374</v>
      </c>
      <c r="K6" s="55">
        <v>35.2</v>
      </c>
      <c r="L6" s="55">
        <v>38.2</v>
      </c>
      <c r="M6" s="56">
        <f t="shared" si="0"/>
        <v>0.0785340314136126</v>
      </c>
      <c r="N6" s="57">
        <v>50</v>
      </c>
      <c r="O6" s="56">
        <f t="shared" si="1"/>
        <v>0.236</v>
      </c>
      <c r="P6" s="58"/>
      <c r="Q6" s="59" t="s">
        <v>520</v>
      </c>
      <c r="R6" s="58"/>
      <c r="S6" s="58"/>
      <c r="T6" s="58"/>
      <c r="U6" s="60" t="s">
        <v>521</v>
      </c>
      <c r="V6" s="61" t="s">
        <v>522</v>
      </c>
      <c r="W6" s="58"/>
      <c r="X6" s="62">
        <v>6904026789960</v>
      </c>
      <c r="Y6" s="63"/>
    </row>
    <row r="7" s="1" customFormat="1" ht="58" customHeight="1" spans="1:25">
      <c r="A7" s="49">
        <v>3</v>
      </c>
      <c r="B7" s="49" t="s">
        <v>369</v>
      </c>
      <c r="C7" s="50" t="s">
        <v>370</v>
      </c>
      <c r="D7" s="50">
        <v>7010411006</v>
      </c>
      <c r="E7" s="50"/>
      <c r="F7" s="51" t="s">
        <v>524</v>
      </c>
      <c r="G7" s="50" t="s">
        <v>372</v>
      </c>
      <c r="H7" s="52" t="s">
        <v>379</v>
      </c>
      <c r="I7" s="53">
        <v>1</v>
      </c>
      <c r="J7" s="54" t="s">
        <v>374</v>
      </c>
      <c r="K7" s="55">
        <v>77.2</v>
      </c>
      <c r="L7" s="55">
        <v>82.2</v>
      </c>
      <c r="M7" s="56">
        <f t="shared" si="0"/>
        <v>0.0608272506082725</v>
      </c>
      <c r="N7" s="57">
        <v>95</v>
      </c>
      <c r="O7" s="56">
        <f t="shared" si="1"/>
        <v>0.134736842105263</v>
      </c>
      <c r="P7" s="58"/>
      <c r="Q7" s="59" t="s">
        <v>520</v>
      </c>
      <c r="R7" s="58"/>
      <c r="S7" s="58"/>
      <c r="T7" s="58"/>
      <c r="U7" s="60" t="s">
        <v>521</v>
      </c>
      <c r="V7" s="61" t="s">
        <v>522</v>
      </c>
      <c r="W7" s="58"/>
      <c r="X7" s="62">
        <v>6904026790300</v>
      </c>
      <c r="Y7" s="63"/>
    </row>
    <row r="8" s="1" customFormat="1" ht="58" customHeight="1" spans="1:25">
      <c r="A8" s="49">
        <v>4</v>
      </c>
      <c r="B8" s="49" t="s">
        <v>369</v>
      </c>
      <c r="C8" s="50" t="s">
        <v>370</v>
      </c>
      <c r="D8" s="50">
        <v>7010411071</v>
      </c>
      <c r="E8" s="50"/>
      <c r="F8" s="51" t="s">
        <v>525</v>
      </c>
      <c r="G8" s="50" t="s">
        <v>372</v>
      </c>
      <c r="H8" s="52" t="s">
        <v>379</v>
      </c>
      <c r="I8" s="53">
        <v>1</v>
      </c>
      <c r="J8" s="54" t="s">
        <v>374</v>
      </c>
      <c r="K8" s="55">
        <v>77.8</v>
      </c>
      <c r="L8" s="55">
        <v>87.8</v>
      </c>
      <c r="M8" s="56">
        <f t="shared" si="0"/>
        <v>0.113895216400911</v>
      </c>
      <c r="N8" s="57">
        <v>110</v>
      </c>
      <c r="O8" s="56">
        <f t="shared" si="1"/>
        <v>0.201818181818182</v>
      </c>
      <c r="P8" s="58"/>
      <c r="Q8" s="59" t="s">
        <v>520</v>
      </c>
      <c r="R8" s="58"/>
      <c r="S8" s="58"/>
      <c r="T8" s="58"/>
      <c r="U8" s="60" t="s">
        <v>521</v>
      </c>
      <c r="V8" s="61" t="s">
        <v>522</v>
      </c>
      <c r="W8" s="58"/>
      <c r="X8" s="62">
        <v>6904026792267</v>
      </c>
      <c r="Y8" s="63"/>
    </row>
    <row r="9" s="1" customFormat="1" ht="58" customHeight="1" spans="1:25">
      <c r="A9" s="49">
        <v>5</v>
      </c>
      <c r="B9" s="49" t="s">
        <v>369</v>
      </c>
      <c r="C9" s="50" t="s">
        <v>370</v>
      </c>
      <c r="D9" s="50">
        <v>7010411005</v>
      </c>
      <c r="E9" s="50"/>
      <c r="F9" s="51" t="s">
        <v>526</v>
      </c>
      <c r="G9" s="50" t="s">
        <v>372</v>
      </c>
      <c r="H9" s="52" t="s">
        <v>379</v>
      </c>
      <c r="I9" s="53">
        <v>1</v>
      </c>
      <c r="J9" s="54" t="s">
        <v>374</v>
      </c>
      <c r="K9" s="55">
        <v>85.5</v>
      </c>
      <c r="L9" s="55">
        <v>95.5</v>
      </c>
      <c r="M9" s="56">
        <f t="shared" si="0"/>
        <v>0.104712041884817</v>
      </c>
      <c r="N9" s="57">
        <v>125</v>
      </c>
      <c r="O9" s="56">
        <f t="shared" si="1"/>
        <v>0.236</v>
      </c>
      <c r="P9" s="58"/>
      <c r="Q9" s="59" t="s">
        <v>520</v>
      </c>
      <c r="R9" s="58"/>
      <c r="S9" s="58"/>
      <c r="T9" s="58"/>
      <c r="U9" s="60" t="s">
        <v>521</v>
      </c>
      <c r="V9" s="61" t="s">
        <v>522</v>
      </c>
      <c r="W9" s="58"/>
      <c r="X9" s="62">
        <v>6904026790317</v>
      </c>
      <c r="Y9" s="63"/>
    </row>
    <row r="10" s="1" customFormat="1" ht="58" customHeight="1" spans="1:25">
      <c r="A10" s="49">
        <v>6</v>
      </c>
      <c r="B10" s="49" t="s">
        <v>369</v>
      </c>
      <c r="C10" s="50" t="s">
        <v>382</v>
      </c>
      <c r="D10" s="50">
        <v>2090101013</v>
      </c>
      <c r="E10" s="50"/>
      <c r="F10" s="51" t="s">
        <v>527</v>
      </c>
      <c r="G10" s="50" t="s">
        <v>372</v>
      </c>
      <c r="H10" s="52">
        <v>400</v>
      </c>
      <c r="I10" s="53">
        <v>1</v>
      </c>
      <c r="J10" s="54" t="s">
        <v>384</v>
      </c>
      <c r="K10" s="55">
        <v>27.7</v>
      </c>
      <c r="L10" s="55">
        <v>36</v>
      </c>
      <c r="M10" s="56">
        <f t="shared" si="0"/>
        <v>0.230555555555556</v>
      </c>
      <c r="N10" s="57">
        <v>62.8</v>
      </c>
      <c r="O10" s="56">
        <f t="shared" si="1"/>
        <v>0.426751592356688</v>
      </c>
      <c r="P10" s="58"/>
      <c r="Q10" s="59" t="s">
        <v>520</v>
      </c>
      <c r="R10" s="58"/>
      <c r="S10" s="58"/>
      <c r="T10" s="58"/>
      <c r="U10" s="60" t="s">
        <v>521</v>
      </c>
      <c r="V10" s="61" t="s">
        <v>522</v>
      </c>
      <c r="W10" s="58"/>
      <c r="X10" s="62">
        <v>6971209090267</v>
      </c>
      <c r="Y10" s="63"/>
    </row>
    <row r="11" s="1" customFormat="1" ht="58" customHeight="1" spans="1:25">
      <c r="A11" s="49">
        <v>7</v>
      </c>
      <c r="B11" s="49" t="s">
        <v>369</v>
      </c>
      <c r="C11" s="50" t="s">
        <v>382</v>
      </c>
      <c r="D11" s="50">
        <v>2100301001</v>
      </c>
      <c r="E11" s="50"/>
      <c r="F11" s="51" t="s">
        <v>528</v>
      </c>
      <c r="G11" s="50" t="s">
        <v>372</v>
      </c>
      <c r="H11" s="52">
        <v>600</v>
      </c>
      <c r="I11" s="53">
        <v>1</v>
      </c>
      <c r="J11" s="54" t="s">
        <v>266</v>
      </c>
      <c r="K11" s="55">
        <v>39.4</v>
      </c>
      <c r="L11" s="55">
        <v>51.2</v>
      </c>
      <c r="M11" s="56">
        <f t="shared" si="0"/>
        <v>0.23046875</v>
      </c>
      <c r="N11" s="57">
        <v>85</v>
      </c>
      <c r="O11" s="56">
        <f t="shared" si="1"/>
        <v>0.397647058823529</v>
      </c>
      <c r="P11" s="58"/>
      <c r="Q11" s="59" t="s">
        <v>520</v>
      </c>
      <c r="R11" s="58"/>
      <c r="S11" s="58"/>
      <c r="T11" s="58"/>
      <c r="U11" s="60" t="s">
        <v>521</v>
      </c>
      <c r="V11" s="61" t="s">
        <v>522</v>
      </c>
      <c r="W11" s="58"/>
      <c r="X11" s="62">
        <v>6971209090489</v>
      </c>
      <c r="Y11" s="63"/>
    </row>
    <row r="12" s="1" customFormat="1" ht="58" customHeight="1" spans="1:25">
      <c r="A12" s="49">
        <v>8</v>
      </c>
      <c r="B12" s="49" t="s">
        <v>369</v>
      </c>
      <c r="C12" s="50" t="s">
        <v>382</v>
      </c>
      <c r="D12" s="50">
        <v>2090101025</v>
      </c>
      <c r="E12" s="50"/>
      <c r="F12" s="51" t="s">
        <v>392</v>
      </c>
      <c r="G12" s="50" t="s">
        <v>372</v>
      </c>
      <c r="H12" s="52">
        <v>400</v>
      </c>
      <c r="I12" s="53">
        <v>1</v>
      </c>
      <c r="J12" s="54" t="s">
        <v>266</v>
      </c>
      <c r="K12" s="55">
        <v>43</v>
      </c>
      <c r="L12" s="55">
        <v>61</v>
      </c>
      <c r="M12" s="56">
        <f t="shared" si="0"/>
        <v>0.295081967213115</v>
      </c>
      <c r="N12" s="57">
        <v>112</v>
      </c>
      <c r="O12" s="56">
        <f t="shared" si="1"/>
        <v>0.455357142857143</v>
      </c>
      <c r="P12" s="58"/>
      <c r="Q12" s="59" t="s">
        <v>520</v>
      </c>
      <c r="R12" s="58"/>
      <c r="S12" s="58"/>
      <c r="T12" s="58"/>
      <c r="U12" s="60" t="s">
        <v>521</v>
      </c>
      <c r="V12" s="61" t="s">
        <v>522</v>
      </c>
      <c r="W12" s="58"/>
      <c r="X12" s="62">
        <v>6971209092308</v>
      </c>
      <c r="Y12" s="63"/>
    </row>
    <row r="13" s="1" customFormat="1" ht="58" customHeight="1" spans="1:25">
      <c r="A13" s="49">
        <v>9</v>
      </c>
      <c r="B13" s="49" t="s">
        <v>369</v>
      </c>
      <c r="C13" s="50" t="s">
        <v>427</v>
      </c>
      <c r="D13" s="50">
        <v>5150201004</v>
      </c>
      <c r="E13" s="50"/>
      <c r="F13" s="51" t="s">
        <v>428</v>
      </c>
      <c r="G13" s="50" t="s">
        <v>372</v>
      </c>
      <c r="H13" s="52" t="s">
        <v>429</v>
      </c>
      <c r="I13" s="53">
        <v>1</v>
      </c>
      <c r="J13" s="54" t="s">
        <v>396</v>
      </c>
      <c r="K13" s="55">
        <v>34</v>
      </c>
      <c r="L13" s="55">
        <v>38</v>
      </c>
      <c r="M13" s="56">
        <f t="shared" si="0"/>
        <v>0.105263157894737</v>
      </c>
      <c r="N13" s="57">
        <v>55</v>
      </c>
      <c r="O13" s="56">
        <f t="shared" si="1"/>
        <v>0.309090909090909</v>
      </c>
      <c r="P13" s="58"/>
      <c r="Q13" s="59" t="s">
        <v>520</v>
      </c>
      <c r="R13" s="58"/>
      <c r="S13" s="58"/>
      <c r="T13" s="58"/>
      <c r="U13" s="60" t="s">
        <v>521</v>
      </c>
      <c r="V13" s="61" t="s">
        <v>522</v>
      </c>
      <c r="W13" s="58"/>
      <c r="X13" s="62">
        <v>6977172040162</v>
      </c>
      <c r="Y13" s="63"/>
    </row>
    <row r="14" s="1" customFormat="1" ht="58" customHeight="1" spans="1:25">
      <c r="A14" s="49">
        <v>10</v>
      </c>
      <c r="B14" s="49" t="s">
        <v>369</v>
      </c>
      <c r="C14" s="50" t="s">
        <v>427</v>
      </c>
      <c r="D14" s="50">
        <v>5150201007</v>
      </c>
      <c r="E14" s="50"/>
      <c r="F14" s="51" t="s">
        <v>431</v>
      </c>
      <c r="G14" s="50" t="s">
        <v>372</v>
      </c>
      <c r="H14" s="52" t="s">
        <v>429</v>
      </c>
      <c r="I14" s="53">
        <v>1</v>
      </c>
      <c r="J14" s="54" t="s">
        <v>396</v>
      </c>
      <c r="K14" s="55">
        <v>34</v>
      </c>
      <c r="L14" s="55">
        <v>38</v>
      </c>
      <c r="M14" s="56">
        <f t="shared" si="0"/>
        <v>0.105263157894737</v>
      </c>
      <c r="N14" s="57">
        <v>55</v>
      </c>
      <c r="O14" s="56">
        <f t="shared" si="1"/>
        <v>0.309090909090909</v>
      </c>
      <c r="P14" s="58"/>
      <c r="Q14" s="59" t="s">
        <v>520</v>
      </c>
      <c r="R14" s="58"/>
      <c r="S14" s="58"/>
      <c r="T14" s="58"/>
      <c r="U14" s="60" t="s">
        <v>521</v>
      </c>
      <c r="V14" s="61" t="s">
        <v>522</v>
      </c>
      <c r="W14" s="58"/>
      <c r="X14" s="62">
        <v>6977172040131</v>
      </c>
      <c r="Y14" s="63"/>
    </row>
    <row r="15" s="1" customFormat="1" ht="58" customHeight="1" spans="1:25">
      <c r="A15" s="49">
        <v>11</v>
      </c>
      <c r="B15" s="49" t="s">
        <v>369</v>
      </c>
      <c r="C15" s="50" t="s">
        <v>427</v>
      </c>
      <c r="D15" s="50">
        <v>5150201009</v>
      </c>
      <c r="E15" s="50"/>
      <c r="F15" s="51" t="s">
        <v>432</v>
      </c>
      <c r="G15" s="50" t="s">
        <v>372</v>
      </c>
      <c r="H15" s="52" t="s">
        <v>429</v>
      </c>
      <c r="I15" s="53">
        <v>1</v>
      </c>
      <c r="J15" s="54" t="s">
        <v>396</v>
      </c>
      <c r="K15" s="55">
        <v>36</v>
      </c>
      <c r="L15" s="55">
        <v>42.4</v>
      </c>
      <c r="M15" s="56">
        <f t="shared" si="0"/>
        <v>0.150943396226415</v>
      </c>
      <c r="N15" s="57">
        <v>58</v>
      </c>
      <c r="O15" s="56">
        <f t="shared" si="1"/>
        <v>0.268965517241379</v>
      </c>
      <c r="P15" s="58"/>
      <c r="Q15" s="59" t="s">
        <v>520</v>
      </c>
      <c r="R15" s="58"/>
      <c r="S15" s="58"/>
      <c r="T15" s="58"/>
      <c r="U15" s="60" t="s">
        <v>521</v>
      </c>
      <c r="V15" s="61" t="s">
        <v>522</v>
      </c>
      <c r="W15" s="58"/>
      <c r="X15" s="62">
        <v>6977172040117</v>
      </c>
      <c r="Y15" s="63"/>
    </row>
    <row r="16" s="1" customFormat="1" ht="58" customHeight="1" spans="1:25">
      <c r="A16" s="49">
        <v>12</v>
      </c>
      <c r="B16" s="49" t="s">
        <v>369</v>
      </c>
      <c r="C16" s="50" t="s">
        <v>427</v>
      </c>
      <c r="D16" s="50">
        <v>5150201005</v>
      </c>
      <c r="E16" s="50"/>
      <c r="F16" s="51" t="s">
        <v>529</v>
      </c>
      <c r="G16" s="50" t="s">
        <v>372</v>
      </c>
      <c r="H16" s="52" t="s">
        <v>429</v>
      </c>
      <c r="I16" s="53">
        <v>1</v>
      </c>
      <c r="J16" s="54" t="s">
        <v>396</v>
      </c>
      <c r="K16" s="55">
        <v>32</v>
      </c>
      <c r="L16" s="55">
        <v>37.6</v>
      </c>
      <c r="M16" s="56">
        <f t="shared" si="0"/>
        <v>0.148936170212766</v>
      </c>
      <c r="N16" s="57">
        <v>49</v>
      </c>
      <c r="O16" s="56">
        <f t="shared" si="1"/>
        <v>0.23265306122449</v>
      </c>
      <c r="P16" s="58"/>
      <c r="Q16" s="59" t="s">
        <v>520</v>
      </c>
      <c r="R16" s="58"/>
      <c r="S16" s="58"/>
      <c r="T16" s="58"/>
      <c r="U16" s="60" t="s">
        <v>521</v>
      </c>
      <c r="V16" s="61" t="s">
        <v>522</v>
      </c>
      <c r="W16" s="58"/>
      <c r="X16" s="62">
        <v>6977172040155</v>
      </c>
      <c r="Y16" s="63"/>
    </row>
    <row r="17" s="1" customFormat="1" ht="58" customHeight="1" spans="1:25 16335:16384">
      <c r="A17" s="49">
        <v>13</v>
      </c>
      <c r="B17" s="49" t="s">
        <v>530</v>
      </c>
      <c r="C17" s="50" t="s">
        <v>531</v>
      </c>
      <c r="D17" s="50"/>
      <c r="E17" s="50" t="str">
        <f>_xlfn.DISPIMG("ID_AB68F272FD564D1690EE289CADC9664F",1)</f>
        <v>=DISPIMG("ID_AB68F272FD564D1690EE289CADC9664F",1)</v>
      </c>
      <c r="F17" s="64" t="s">
        <v>532</v>
      </c>
      <c r="G17" s="65" t="s">
        <v>533</v>
      </c>
      <c r="H17" s="52" t="s">
        <v>534</v>
      </c>
      <c r="I17" s="53">
        <v>2</v>
      </c>
      <c r="J17" s="54" t="s">
        <v>535</v>
      </c>
      <c r="K17" s="55">
        <v>70</v>
      </c>
      <c r="L17" s="55">
        <v>80</v>
      </c>
      <c r="M17" s="56">
        <f t="shared" si="0"/>
        <v>0.125</v>
      </c>
      <c r="N17" s="57">
        <v>432</v>
      </c>
      <c r="O17" s="56">
        <f t="shared" si="1"/>
        <v>0.814814814814815</v>
      </c>
      <c r="P17" s="66" t="s">
        <v>536</v>
      </c>
      <c r="Q17" s="66" t="s">
        <v>537</v>
      </c>
      <c r="R17" s="66" t="s">
        <v>538</v>
      </c>
      <c r="S17" s="66" t="s">
        <v>539</v>
      </c>
      <c r="T17" s="66" t="s">
        <v>540</v>
      </c>
      <c r="U17" s="67" t="s">
        <v>541</v>
      </c>
      <c r="V17" s="66" t="s">
        <v>542</v>
      </c>
      <c r="W17" s="68"/>
      <c r="X17" s="62"/>
      <c r="Y17" s="63"/>
    </row>
    <row r="18" s="1" customFormat="1" ht="58" customHeight="1" spans="1:25 16335:16384">
      <c r="A18" s="49">
        <v>14</v>
      </c>
      <c r="B18" s="49" t="s">
        <v>530</v>
      </c>
      <c r="C18" s="50" t="s">
        <v>531</v>
      </c>
      <c r="D18" s="50"/>
      <c r="E18" s="61" t="str">
        <f>_xlfn.DISPIMG("ID_499C95623B9D4CDC846B0C50061F0E7D",1)</f>
        <v>=DISPIMG("ID_499C95623B9D4CDC846B0C50061F0E7D",1)</v>
      </c>
      <c r="F18" s="64" t="s">
        <v>543</v>
      </c>
      <c r="G18" s="65" t="s">
        <v>533</v>
      </c>
      <c r="H18" s="52" t="s">
        <v>544</v>
      </c>
      <c r="I18" s="53">
        <v>1</v>
      </c>
      <c r="J18" s="54" t="s">
        <v>545</v>
      </c>
      <c r="K18" s="55">
        <v>100</v>
      </c>
      <c r="L18" s="55">
        <v>112</v>
      </c>
      <c r="M18" s="56">
        <f t="shared" si="0"/>
        <v>0.107142857142857</v>
      </c>
      <c r="N18" s="57">
        <v>233</v>
      </c>
      <c r="O18" s="56">
        <f t="shared" si="1"/>
        <v>0.51931330472103</v>
      </c>
      <c r="P18" s="69" t="s">
        <v>546</v>
      </c>
      <c r="Q18" s="61" t="s">
        <v>547</v>
      </c>
      <c r="R18" s="66" t="s">
        <v>548</v>
      </c>
      <c r="S18" s="66" t="s">
        <v>539</v>
      </c>
      <c r="T18" s="61" t="s">
        <v>540</v>
      </c>
      <c r="U18" s="67" t="s">
        <v>541</v>
      </c>
      <c r="V18" s="61" t="s">
        <v>549</v>
      </c>
      <c r="W18" s="66"/>
      <c r="X18" s="62"/>
      <c r="Y18" s="63"/>
    </row>
    <row r="19" s="1" customFormat="1" ht="58" customHeight="1" spans="1:25 16335:16384">
      <c r="A19" s="49">
        <v>15</v>
      </c>
      <c r="B19" s="49" t="s">
        <v>530</v>
      </c>
      <c r="C19" s="50" t="s">
        <v>531</v>
      </c>
      <c r="D19" s="50"/>
      <c r="E19" s="61" t="str">
        <f>_xlfn.DISPIMG("ID_C84B5DAC418C4B308A1AF5BFF1E0B337",1)</f>
        <v>=DISPIMG("ID_C84B5DAC418C4B308A1AF5BFF1E0B337",1)</v>
      </c>
      <c r="F19" s="64" t="s">
        <v>550</v>
      </c>
      <c r="G19" s="65" t="s">
        <v>533</v>
      </c>
      <c r="H19" s="52" t="s">
        <v>544</v>
      </c>
      <c r="I19" s="53">
        <v>1</v>
      </c>
      <c r="J19" s="54" t="s">
        <v>545</v>
      </c>
      <c r="K19" s="55">
        <v>88</v>
      </c>
      <c r="L19" s="55">
        <v>99</v>
      </c>
      <c r="M19" s="56">
        <f t="shared" si="0"/>
        <v>0.111111111111111</v>
      </c>
      <c r="N19" s="57">
        <v>268</v>
      </c>
      <c r="O19" s="56">
        <f t="shared" si="1"/>
        <v>0.630597014925373</v>
      </c>
      <c r="P19" s="69" t="s">
        <v>551</v>
      </c>
      <c r="Q19" s="59" t="s">
        <v>547</v>
      </c>
      <c r="R19" s="66" t="s">
        <v>552</v>
      </c>
      <c r="S19" s="66" t="s">
        <v>539</v>
      </c>
      <c r="T19" s="61" t="s">
        <v>540</v>
      </c>
      <c r="U19" s="67" t="s">
        <v>541</v>
      </c>
      <c r="V19" s="61" t="s">
        <v>553</v>
      </c>
      <c r="W19" s="66"/>
      <c r="X19" s="62"/>
      <c r="Y19" s="63"/>
    </row>
    <row r="20" s="1" customFormat="1" ht="58" customHeight="1" spans="1:25 16335:16384">
      <c r="A20" s="49">
        <v>16</v>
      </c>
      <c r="B20" s="49" t="s">
        <v>530</v>
      </c>
      <c r="C20" s="50" t="s">
        <v>531</v>
      </c>
      <c r="D20" s="50"/>
      <c r="E20" s="61" t="str">
        <f>_xlfn.DISPIMG("ID_392BCD217C3341D4BE2FAA0584597C6A",1)</f>
        <v>=DISPIMG("ID_392BCD217C3341D4BE2FAA0584597C6A",1)</v>
      </c>
      <c r="F20" s="64" t="s">
        <v>554</v>
      </c>
      <c r="G20" s="50" t="s">
        <v>372</v>
      </c>
      <c r="H20" s="52" t="s">
        <v>555</v>
      </c>
      <c r="I20" s="53">
        <v>1</v>
      </c>
      <c r="J20" s="54" t="s">
        <v>545</v>
      </c>
      <c r="K20" s="55">
        <v>85</v>
      </c>
      <c r="L20" s="55">
        <v>95</v>
      </c>
      <c r="M20" s="56">
        <f t="shared" si="0"/>
        <v>0.105263157894737</v>
      </c>
      <c r="N20" s="57">
        <v>148</v>
      </c>
      <c r="O20" s="56">
        <f t="shared" si="1"/>
        <v>0.358108108108108</v>
      </c>
      <c r="P20" s="70" t="s">
        <v>556</v>
      </c>
      <c r="Q20" s="59" t="s">
        <v>547</v>
      </c>
      <c r="R20" s="66" t="s">
        <v>557</v>
      </c>
      <c r="S20" s="66" t="s">
        <v>539</v>
      </c>
      <c r="T20" s="61" t="s">
        <v>558</v>
      </c>
      <c r="U20" s="67" t="s">
        <v>541</v>
      </c>
      <c r="V20" s="61" t="s">
        <v>522</v>
      </c>
      <c r="W20" s="66"/>
      <c r="X20" s="62"/>
      <c r="Y20" s="63"/>
    </row>
    <row r="21" s="1" customFormat="1" ht="58" customHeight="1" spans="1:25 16335:16384">
      <c r="A21" s="49">
        <v>17</v>
      </c>
      <c r="B21" s="49" t="s">
        <v>530</v>
      </c>
      <c r="C21" s="50" t="s">
        <v>531</v>
      </c>
      <c r="D21" s="50"/>
      <c r="E21" s="61" t="str">
        <f>_xlfn.DISPIMG("ID_3B0D1B2BC04345E0A85801F4285AED41",1)</f>
        <v>=DISPIMG("ID_3B0D1B2BC04345E0A85801F4285AED41",1)</v>
      </c>
      <c r="F21" s="64" t="s">
        <v>559</v>
      </c>
      <c r="G21" s="50" t="s">
        <v>372</v>
      </c>
      <c r="H21" s="52" t="s">
        <v>560</v>
      </c>
      <c r="I21" s="53">
        <v>1</v>
      </c>
      <c r="J21" s="54" t="s">
        <v>545</v>
      </c>
      <c r="K21" s="55">
        <v>115</v>
      </c>
      <c r="L21" s="55">
        <v>129</v>
      </c>
      <c r="M21" s="56">
        <f t="shared" si="0"/>
        <v>0.108527131782946</v>
      </c>
      <c r="N21" s="57">
        <v>159</v>
      </c>
      <c r="O21" s="56">
        <f t="shared" si="1"/>
        <v>0.188679245283019</v>
      </c>
      <c r="P21" s="71"/>
      <c r="Q21" s="59" t="s">
        <v>547</v>
      </c>
      <c r="R21" s="66" t="s">
        <v>557</v>
      </c>
      <c r="S21" s="66" t="s">
        <v>539</v>
      </c>
      <c r="T21" s="61" t="s">
        <v>558</v>
      </c>
      <c r="U21" s="67" t="s">
        <v>541</v>
      </c>
      <c r="V21" s="61" t="s">
        <v>522</v>
      </c>
      <c r="W21" s="66"/>
      <c r="X21" s="62"/>
      <c r="Y21" s="63"/>
    </row>
    <row r="22" s="1" customFormat="1" ht="58" customHeight="1" spans="1:25 16335:16384">
      <c r="A22" s="49">
        <v>18</v>
      </c>
      <c r="B22" s="49" t="s">
        <v>530</v>
      </c>
      <c r="C22" s="50" t="s">
        <v>531</v>
      </c>
      <c r="D22" s="50"/>
      <c r="E22" s="61" t="str">
        <f>_xlfn.DISPIMG("ID_3B3085D673E7462FA6EAD7A289863E68",1)</f>
        <v>=DISPIMG("ID_3B3085D673E7462FA6EAD7A289863E68",1)</v>
      </c>
      <c r="F22" s="64" t="s">
        <v>561</v>
      </c>
      <c r="G22" s="50" t="s">
        <v>372</v>
      </c>
      <c r="H22" s="52" t="s">
        <v>555</v>
      </c>
      <c r="I22" s="53">
        <v>1</v>
      </c>
      <c r="J22" s="54" t="s">
        <v>545</v>
      </c>
      <c r="K22" s="55">
        <v>77</v>
      </c>
      <c r="L22" s="55">
        <v>87</v>
      </c>
      <c r="M22" s="56">
        <f t="shared" si="0"/>
        <v>0.114942528735632</v>
      </c>
      <c r="N22" s="57">
        <v>138</v>
      </c>
      <c r="O22" s="56">
        <f t="shared" si="1"/>
        <v>0.369565217391304</v>
      </c>
      <c r="P22" s="71"/>
      <c r="Q22" s="59" t="s">
        <v>547</v>
      </c>
      <c r="R22" s="66" t="s">
        <v>557</v>
      </c>
      <c r="S22" s="66" t="s">
        <v>539</v>
      </c>
      <c r="T22" s="61" t="s">
        <v>558</v>
      </c>
      <c r="U22" s="67" t="s">
        <v>541</v>
      </c>
      <c r="V22" s="61" t="s">
        <v>522</v>
      </c>
      <c r="W22" s="66"/>
      <c r="X22" s="62"/>
      <c r="Y22" s="63"/>
    </row>
    <row r="23" s="1" customFormat="1" ht="58" customHeight="1" spans="1:25 16335:16384">
      <c r="A23" s="49">
        <v>19</v>
      </c>
      <c r="B23" s="49" t="s">
        <v>530</v>
      </c>
      <c r="C23" s="50" t="s">
        <v>531</v>
      </c>
      <c r="D23" s="50"/>
      <c r="E23" s="61" t="str">
        <f>_xlfn.DISPIMG("ID_49F6E34B5D704713A7BE869890027965",1)</f>
        <v>=DISPIMG("ID_49F6E34B5D704713A7BE869890027965",1)</v>
      </c>
      <c r="F23" s="64" t="s">
        <v>562</v>
      </c>
      <c r="G23" s="50" t="s">
        <v>372</v>
      </c>
      <c r="H23" s="52" t="s">
        <v>560</v>
      </c>
      <c r="I23" s="53">
        <v>1</v>
      </c>
      <c r="J23" s="54" t="s">
        <v>545</v>
      </c>
      <c r="K23" s="55">
        <v>102</v>
      </c>
      <c r="L23" s="55">
        <v>115</v>
      </c>
      <c r="M23" s="56">
        <f t="shared" si="0"/>
        <v>0.11304347826087</v>
      </c>
      <c r="N23" s="57">
        <v>255</v>
      </c>
      <c r="O23" s="56">
        <f t="shared" si="1"/>
        <v>0.549019607843137</v>
      </c>
      <c r="P23" s="71"/>
      <c r="Q23" s="59" t="s">
        <v>547</v>
      </c>
      <c r="R23" s="66" t="s">
        <v>557</v>
      </c>
      <c r="S23" s="66" t="s">
        <v>539</v>
      </c>
      <c r="T23" s="61" t="s">
        <v>558</v>
      </c>
      <c r="U23" s="67" t="s">
        <v>541</v>
      </c>
      <c r="V23" s="61" t="s">
        <v>522</v>
      </c>
      <c r="W23" s="66"/>
      <c r="X23" s="62"/>
      <c r="Y23" s="63"/>
    </row>
    <row r="24" s="1" customFormat="1" ht="58" customHeight="1" spans="1:25 16335:16384">
      <c r="A24" s="49">
        <v>48</v>
      </c>
      <c r="B24" s="49" t="s">
        <v>434</v>
      </c>
      <c r="C24" s="50" t="s">
        <v>434</v>
      </c>
      <c r="D24" s="50"/>
      <c r="E24" s="61"/>
      <c r="F24" s="64" t="s">
        <v>435</v>
      </c>
      <c r="G24" s="50" t="s">
        <v>372</v>
      </c>
      <c r="H24" s="52" t="s">
        <v>436</v>
      </c>
      <c r="I24" s="53">
        <v>1</v>
      </c>
      <c r="J24" s="54" t="s">
        <v>266</v>
      </c>
      <c r="K24" s="55">
        <v>25</v>
      </c>
      <c r="L24" s="55">
        <v>29</v>
      </c>
      <c r="M24" s="56">
        <f t="shared" si="0"/>
        <v>0.137931034482759</v>
      </c>
      <c r="N24" s="57">
        <v>49.9</v>
      </c>
      <c r="O24" s="56">
        <f t="shared" si="1"/>
        <v>0.418837675350701</v>
      </c>
      <c r="P24" s="71" t="s">
        <v>437</v>
      </c>
      <c r="Q24" s="59" t="s">
        <v>547</v>
      </c>
      <c r="R24" s="66"/>
      <c r="S24" s="66"/>
      <c r="T24" s="61"/>
      <c r="U24" s="67" t="s">
        <v>541</v>
      </c>
      <c r="V24" s="61" t="s">
        <v>522</v>
      </c>
      <c r="W24" s="66"/>
      <c r="X24" s="62"/>
      <c r="Y24" s="63"/>
    </row>
    <row r="25" s="1" customFormat="1" ht="58" customHeight="1" spans="1:25 16335:16384">
      <c r="A25" s="49">
        <v>49</v>
      </c>
      <c r="B25" s="49" t="s">
        <v>434</v>
      </c>
      <c r="C25" s="50" t="s">
        <v>434</v>
      </c>
      <c r="D25" s="50"/>
      <c r="E25" s="61"/>
      <c r="F25" s="64" t="s">
        <v>438</v>
      </c>
      <c r="G25" s="50" t="s">
        <v>372</v>
      </c>
      <c r="H25" s="52" t="s">
        <v>439</v>
      </c>
      <c r="I25" s="53">
        <v>1</v>
      </c>
      <c r="J25" s="54" t="s">
        <v>266</v>
      </c>
      <c r="K25" s="55">
        <v>25</v>
      </c>
      <c r="L25" s="55">
        <v>29</v>
      </c>
      <c r="M25" s="56">
        <f t="shared" si="0"/>
        <v>0.137931034482759</v>
      </c>
      <c r="N25" s="57">
        <v>49.9</v>
      </c>
      <c r="O25" s="56">
        <f t="shared" si="1"/>
        <v>0.418837675350701</v>
      </c>
      <c r="P25" s="71"/>
      <c r="Q25" s="59" t="s">
        <v>547</v>
      </c>
      <c r="R25" s="66"/>
      <c r="S25" s="66"/>
      <c r="T25" s="61"/>
      <c r="U25" s="67" t="s">
        <v>541</v>
      </c>
      <c r="V25" s="61" t="s">
        <v>522</v>
      </c>
      <c r="W25" s="66"/>
      <c r="X25" s="62"/>
      <c r="Y25" s="63"/>
    </row>
    <row r="26" s="1" customFormat="1" ht="58" customHeight="1" spans="1:25 16335:16384">
      <c r="A26" s="49">
        <v>50</v>
      </c>
      <c r="B26" s="49" t="s">
        <v>434</v>
      </c>
      <c r="C26" s="50" t="s">
        <v>434</v>
      </c>
      <c r="D26" s="50"/>
      <c r="E26" s="61"/>
      <c r="F26" s="64" t="s">
        <v>440</v>
      </c>
      <c r="G26" s="50" t="s">
        <v>372</v>
      </c>
      <c r="H26" s="52" t="s">
        <v>441</v>
      </c>
      <c r="I26" s="53">
        <v>1</v>
      </c>
      <c r="J26" s="54" t="s">
        <v>266</v>
      </c>
      <c r="K26" s="55">
        <v>25</v>
      </c>
      <c r="L26" s="55">
        <v>29</v>
      </c>
      <c r="M26" s="56">
        <f t="shared" si="0"/>
        <v>0.137931034482759</v>
      </c>
      <c r="N26" s="57">
        <v>49.9</v>
      </c>
      <c r="O26" s="56">
        <f t="shared" si="1"/>
        <v>0.418837675350701</v>
      </c>
      <c r="P26" s="71"/>
      <c r="Q26" s="59" t="s">
        <v>547</v>
      </c>
      <c r="R26" s="66"/>
      <c r="S26" s="66"/>
      <c r="T26" s="61"/>
      <c r="U26" s="67" t="s">
        <v>541</v>
      </c>
      <c r="V26" s="61" t="s">
        <v>522</v>
      </c>
      <c r="W26" s="66"/>
      <c r="X26" s="62"/>
      <c r="Y26" s="63"/>
    </row>
    <row r="27" s="1" customFormat="1" ht="58" customHeight="1" spans="1:25 16335:16384">
      <c r="A27" s="49">
        <v>51</v>
      </c>
      <c r="B27" s="49" t="s">
        <v>434</v>
      </c>
      <c r="C27" s="50" t="s">
        <v>434</v>
      </c>
      <c r="D27" s="50"/>
      <c r="E27" s="61"/>
      <c r="F27" s="64" t="s">
        <v>442</v>
      </c>
      <c r="G27" s="50" t="s">
        <v>372</v>
      </c>
      <c r="H27" s="52" t="s">
        <v>441</v>
      </c>
      <c r="I27" s="53">
        <v>1</v>
      </c>
      <c r="J27" s="54" t="s">
        <v>266</v>
      </c>
      <c r="K27" s="55">
        <v>25</v>
      </c>
      <c r="L27" s="55">
        <v>29</v>
      </c>
      <c r="M27" s="56">
        <f t="shared" si="0"/>
        <v>0.137931034482759</v>
      </c>
      <c r="N27" s="57">
        <v>49.9</v>
      </c>
      <c r="O27" s="56">
        <f t="shared" si="1"/>
        <v>0.418837675350701</v>
      </c>
      <c r="P27" s="71"/>
      <c r="Q27" s="59" t="s">
        <v>547</v>
      </c>
      <c r="R27" s="66"/>
      <c r="S27" s="66"/>
      <c r="T27" s="61"/>
      <c r="U27" s="67" t="s">
        <v>541</v>
      </c>
      <c r="V27" s="61" t="s">
        <v>522</v>
      </c>
      <c r="W27" s="66"/>
      <c r="X27" s="62"/>
      <c r="Y27" s="63"/>
    </row>
    <row r="28" s="1" customFormat="1" ht="58" customHeight="1" spans="1:25 16335:16384">
      <c r="A28" s="49">
        <v>52</v>
      </c>
      <c r="B28" s="49" t="s">
        <v>434</v>
      </c>
      <c r="C28" s="50" t="s">
        <v>434</v>
      </c>
      <c r="D28" s="50"/>
      <c r="E28" s="61"/>
      <c r="F28" s="64" t="s">
        <v>443</v>
      </c>
      <c r="G28" s="50" t="s">
        <v>372</v>
      </c>
      <c r="H28" s="52" t="s">
        <v>441</v>
      </c>
      <c r="I28" s="53">
        <v>1</v>
      </c>
      <c r="J28" s="54" t="s">
        <v>266</v>
      </c>
      <c r="K28" s="55">
        <v>25</v>
      </c>
      <c r="L28" s="55">
        <v>29</v>
      </c>
      <c r="M28" s="56">
        <f t="shared" si="0"/>
        <v>0.137931034482759</v>
      </c>
      <c r="N28" s="57">
        <v>49.9</v>
      </c>
      <c r="O28" s="56">
        <f t="shared" si="1"/>
        <v>0.418837675350701</v>
      </c>
      <c r="P28" s="71"/>
      <c r="Q28" s="59" t="s">
        <v>547</v>
      </c>
      <c r="R28" s="66"/>
      <c r="S28" s="66"/>
      <c r="T28" s="61"/>
      <c r="U28" s="67" t="s">
        <v>541</v>
      </c>
      <c r="V28" s="61" t="s">
        <v>522</v>
      </c>
      <c r="W28" s="66"/>
      <c r="X28" s="62"/>
      <c r="Y28" s="63"/>
    </row>
    <row r="29" s="1" customFormat="1" ht="58" customHeight="1" spans="1:25 16335:16384">
      <c r="A29" s="49">
        <v>53</v>
      </c>
      <c r="B29" s="49" t="s">
        <v>434</v>
      </c>
      <c r="C29" s="50" t="s">
        <v>434</v>
      </c>
      <c r="D29" s="50"/>
      <c r="E29" s="61"/>
      <c r="F29" s="64" t="s">
        <v>444</v>
      </c>
      <c r="G29" s="50" t="s">
        <v>372</v>
      </c>
      <c r="H29" s="52" t="s">
        <v>445</v>
      </c>
      <c r="I29" s="53">
        <v>1</v>
      </c>
      <c r="J29" s="54" t="s">
        <v>266</v>
      </c>
      <c r="K29" s="55">
        <v>45</v>
      </c>
      <c r="L29" s="55">
        <v>55</v>
      </c>
      <c r="M29" s="56">
        <f t="shared" si="0"/>
        <v>0.181818181818182</v>
      </c>
      <c r="N29" s="57">
        <v>199</v>
      </c>
      <c r="O29" s="56">
        <f t="shared" si="1"/>
        <v>0.723618090452261</v>
      </c>
      <c r="P29" s="71" t="s">
        <v>446</v>
      </c>
      <c r="Q29" s="59" t="s">
        <v>547</v>
      </c>
      <c r="R29" s="66"/>
      <c r="S29" s="66"/>
      <c r="T29" s="61"/>
      <c r="U29" s="67" t="s">
        <v>541</v>
      </c>
      <c r="V29" s="61" t="s">
        <v>522</v>
      </c>
      <c r="W29" s="66"/>
      <c r="X29" s="62"/>
      <c r="Y29" s="63"/>
    </row>
    <row r="30" s="2" customFormat="1" ht="58" customHeight="1" spans="1:25 16335:16384">
      <c r="A30" s="49">
        <v>54</v>
      </c>
      <c r="B30" s="49" t="s">
        <v>434</v>
      </c>
      <c r="C30" s="50" t="s">
        <v>434</v>
      </c>
      <c r="D30" s="50"/>
      <c r="E30" s="61"/>
      <c r="F30" s="64" t="s">
        <v>447</v>
      </c>
      <c r="G30" s="50" t="s">
        <v>372</v>
      </c>
      <c r="H30" s="52" t="s">
        <v>448</v>
      </c>
      <c r="I30" s="53">
        <v>1</v>
      </c>
      <c r="J30" s="54" t="s">
        <v>266</v>
      </c>
      <c r="K30" s="55">
        <v>150</v>
      </c>
      <c r="L30" s="55">
        <v>180</v>
      </c>
      <c r="M30" s="56">
        <f t="shared" si="0"/>
        <v>0.166666666666667</v>
      </c>
      <c r="N30" s="57">
        <v>499</v>
      </c>
      <c r="O30" s="56">
        <f t="shared" si="1"/>
        <v>0.639278557114228</v>
      </c>
      <c r="P30" s="71" t="s">
        <v>446</v>
      </c>
      <c r="Q30" s="59" t="s">
        <v>547</v>
      </c>
      <c r="R30" s="66"/>
      <c r="S30" s="66"/>
      <c r="T30" s="61"/>
      <c r="U30" s="67" t="s">
        <v>541</v>
      </c>
      <c r="V30" s="61" t="s">
        <v>522</v>
      </c>
      <c r="W30" s="66"/>
      <c r="X30" s="62"/>
      <c r="Y30" s="63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2" customFormat="1" ht="58" customHeight="1" spans="1:25 16335:16384">
      <c r="A31" s="49">
        <v>55</v>
      </c>
      <c r="B31" s="49" t="s">
        <v>434</v>
      </c>
      <c r="C31" s="50" t="s">
        <v>434</v>
      </c>
      <c r="D31" s="50"/>
      <c r="E31" s="61"/>
      <c r="F31" s="64" t="s">
        <v>449</v>
      </c>
      <c r="G31" s="50" t="s">
        <v>372</v>
      </c>
      <c r="H31" s="52" t="s">
        <v>450</v>
      </c>
      <c r="I31" s="53">
        <v>1</v>
      </c>
      <c r="J31" s="54" t="s">
        <v>266</v>
      </c>
      <c r="K31" s="55">
        <v>140</v>
      </c>
      <c r="L31" s="55">
        <v>165</v>
      </c>
      <c r="M31" s="56">
        <f t="shared" si="0"/>
        <v>0.151515151515152</v>
      </c>
      <c r="N31" s="57">
        <v>459</v>
      </c>
      <c r="O31" s="56">
        <f t="shared" si="1"/>
        <v>0.640522875816993</v>
      </c>
      <c r="P31" s="71" t="s">
        <v>446</v>
      </c>
      <c r="Q31" s="59" t="s">
        <v>547</v>
      </c>
      <c r="R31" s="66"/>
      <c r="S31" s="66"/>
      <c r="T31" s="61"/>
      <c r="U31" s="67" t="s">
        <v>541</v>
      </c>
      <c r="V31" s="61" t="s">
        <v>522</v>
      </c>
      <c r="W31" s="66"/>
      <c r="X31" s="62"/>
      <c r="Y31" s="63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2" customFormat="1" ht="58" customHeight="1" spans="1:25 16335:16384">
      <c r="A32" s="49">
        <v>56</v>
      </c>
      <c r="B32" s="49" t="s">
        <v>434</v>
      </c>
      <c r="C32" s="50" t="s">
        <v>434</v>
      </c>
      <c r="D32" s="50"/>
      <c r="E32" s="61"/>
      <c r="F32" s="64" t="s">
        <v>451</v>
      </c>
      <c r="G32" s="50" t="s">
        <v>372</v>
      </c>
      <c r="H32" s="52" t="s">
        <v>452</v>
      </c>
      <c r="I32" s="53">
        <v>1</v>
      </c>
      <c r="J32" s="54" t="s">
        <v>266</v>
      </c>
      <c r="K32" s="55">
        <v>13</v>
      </c>
      <c r="L32" s="55">
        <v>16</v>
      </c>
      <c r="M32" s="56">
        <f t="shared" si="0"/>
        <v>0.1875</v>
      </c>
      <c r="N32" s="57">
        <v>48</v>
      </c>
      <c r="O32" s="56">
        <f t="shared" si="1"/>
        <v>0.666666666666667</v>
      </c>
      <c r="P32" s="71"/>
      <c r="Q32" s="59" t="s">
        <v>547</v>
      </c>
      <c r="R32" s="66"/>
      <c r="S32" s="66"/>
      <c r="T32" s="61"/>
      <c r="U32" s="67" t="s">
        <v>541</v>
      </c>
      <c r="V32" s="61" t="s">
        <v>522</v>
      </c>
      <c r="W32" s="66"/>
      <c r="X32" s="62"/>
      <c r="Y32" s="63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="2" customFormat="1" ht="58" customHeight="1" spans="1:25 16335:16384">
      <c r="A33" s="49">
        <v>61</v>
      </c>
      <c r="B33" s="49" t="s">
        <v>434</v>
      </c>
      <c r="C33" s="50" t="s">
        <v>434</v>
      </c>
      <c r="D33" s="50"/>
      <c r="E33" s="61"/>
      <c r="F33" s="64" t="s">
        <v>456</v>
      </c>
      <c r="G33" s="50" t="s">
        <v>372</v>
      </c>
      <c r="H33" s="52" t="s">
        <v>454</v>
      </c>
      <c r="I33" s="53">
        <v>1</v>
      </c>
      <c r="J33" s="54" t="s">
        <v>266</v>
      </c>
      <c r="K33" s="55">
        <v>234</v>
      </c>
      <c r="L33" s="55">
        <v>264</v>
      </c>
      <c r="M33" s="56">
        <f t="shared" si="0"/>
        <v>0.113636363636364</v>
      </c>
      <c r="N33" s="57">
        <v>338</v>
      </c>
      <c r="O33" s="56">
        <f t="shared" si="1"/>
        <v>0.218934911242604</v>
      </c>
      <c r="P33" s="71"/>
      <c r="Q33" s="59" t="s">
        <v>547</v>
      </c>
      <c r="R33" s="66"/>
      <c r="S33" s="66"/>
      <c r="T33" s="61"/>
      <c r="U33" s="67" t="s">
        <v>541</v>
      </c>
      <c r="V33" s="61" t="s">
        <v>522</v>
      </c>
      <c r="W33" s="66"/>
      <c r="X33" s="62"/>
      <c r="Y33" s="63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="2" customFormat="1" ht="58" customHeight="1" spans="1:25 16335:16384">
      <c r="A34" s="49">
        <v>62</v>
      </c>
      <c r="B34" s="49" t="s">
        <v>434</v>
      </c>
      <c r="C34" s="50" t="s">
        <v>434</v>
      </c>
      <c r="D34" s="50"/>
      <c r="E34" s="61"/>
      <c r="F34" s="64" t="s">
        <v>456</v>
      </c>
      <c r="G34" s="50" t="s">
        <v>372</v>
      </c>
      <c r="H34" s="52" t="s">
        <v>454</v>
      </c>
      <c r="I34" s="53">
        <v>1</v>
      </c>
      <c r="J34" s="54" t="s">
        <v>266</v>
      </c>
      <c r="K34" s="55">
        <v>499</v>
      </c>
      <c r="L34" s="55">
        <v>559</v>
      </c>
      <c r="M34" s="56">
        <f t="shared" si="0"/>
        <v>0.107334525939177</v>
      </c>
      <c r="N34" s="57">
        <v>688</v>
      </c>
      <c r="O34" s="56">
        <f t="shared" si="1"/>
        <v>0.1875</v>
      </c>
      <c r="P34" s="71"/>
      <c r="Q34" s="59" t="s">
        <v>547</v>
      </c>
      <c r="R34" s="66"/>
      <c r="S34" s="66"/>
      <c r="T34" s="61"/>
      <c r="U34" s="67" t="s">
        <v>541</v>
      </c>
      <c r="V34" s="61" t="s">
        <v>522</v>
      </c>
      <c r="W34" s="66"/>
      <c r="X34" s="62"/>
      <c r="Y34" s="63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="1" customFormat="1" ht="58" customHeight="1" spans="1:25 16335:16384">
      <c r="A35" s="49">
        <v>63</v>
      </c>
      <c r="B35" s="49" t="s">
        <v>434</v>
      </c>
      <c r="C35" s="50" t="s">
        <v>434</v>
      </c>
      <c r="D35" s="50"/>
      <c r="E35" s="61"/>
      <c r="F35" s="64" t="s">
        <v>457</v>
      </c>
      <c r="G35" s="50" t="s">
        <v>372</v>
      </c>
      <c r="H35" s="52" t="s">
        <v>458</v>
      </c>
      <c r="I35" s="53">
        <v>1</v>
      </c>
      <c r="J35" s="54" t="s">
        <v>266</v>
      </c>
      <c r="K35" s="55">
        <v>219</v>
      </c>
      <c r="L35" s="55">
        <v>275</v>
      </c>
      <c r="M35" s="56">
        <f t="shared" si="0"/>
        <v>0.203636363636364</v>
      </c>
      <c r="N35" s="57">
        <v>899</v>
      </c>
      <c r="O35" s="56">
        <f t="shared" si="1"/>
        <v>0.694104560622914</v>
      </c>
      <c r="P35" s="71" t="s">
        <v>459</v>
      </c>
      <c r="Q35" s="59" t="s">
        <v>547</v>
      </c>
      <c r="R35" s="66"/>
      <c r="S35" s="66"/>
      <c r="T35" s="61"/>
      <c r="U35" s="67" t="s">
        <v>541</v>
      </c>
      <c r="V35" s="61" t="s">
        <v>522</v>
      </c>
      <c r="W35" s="66"/>
      <c r="X35" s="62"/>
      <c r="Y35" s="63"/>
    </row>
    <row r="36" s="2" customFormat="1" ht="58" customHeight="1" spans="1:25 16335:16384">
      <c r="A36" s="49">
        <v>64</v>
      </c>
      <c r="B36" s="49" t="s">
        <v>434</v>
      </c>
      <c r="C36" s="50" t="s">
        <v>434</v>
      </c>
      <c r="D36" s="50"/>
      <c r="E36" s="61"/>
      <c r="F36" s="64" t="s">
        <v>460</v>
      </c>
      <c r="G36" s="50" t="s">
        <v>372</v>
      </c>
      <c r="H36" s="52" t="s">
        <v>458</v>
      </c>
      <c r="I36" s="53">
        <v>1</v>
      </c>
      <c r="J36" s="54" t="s">
        <v>266</v>
      </c>
      <c r="K36" s="55">
        <v>219</v>
      </c>
      <c r="L36" s="55">
        <v>275</v>
      </c>
      <c r="M36" s="56">
        <f t="shared" si="0"/>
        <v>0.203636363636364</v>
      </c>
      <c r="N36" s="57">
        <v>899</v>
      </c>
      <c r="O36" s="56">
        <f t="shared" si="1"/>
        <v>0.694104560622914</v>
      </c>
      <c r="P36" s="71" t="s">
        <v>461</v>
      </c>
      <c r="Q36" s="59" t="s">
        <v>547</v>
      </c>
      <c r="R36" s="66"/>
      <c r="S36" s="66"/>
      <c r="T36" s="61"/>
      <c r="U36" s="67" t="s">
        <v>541</v>
      </c>
      <c r="V36" s="61" t="s">
        <v>522</v>
      </c>
      <c r="W36" s="66"/>
      <c r="X36" s="62"/>
      <c r="Y36" s="63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="2" customFormat="1" ht="58" customHeight="1" spans="1:25 16335:16384">
      <c r="A37" s="49">
        <v>65</v>
      </c>
      <c r="B37" s="49" t="s">
        <v>434</v>
      </c>
      <c r="C37" s="50" t="s">
        <v>462</v>
      </c>
      <c r="D37" s="50"/>
      <c r="E37" s="61"/>
      <c r="F37" s="64" t="s">
        <v>463</v>
      </c>
      <c r="G37" s="50" t="s">
        <v>372</v>
      </c>
      <c r="H37" s="52" t="s">
        <v>464</v>
      </c>
      <c r="I37" s="53">
        <v>1</v>
      </c>
      <c r="J37" s="54" t="s">
        <v>266</v>
      </c>
      <c r="K37" s="55">
        <v>239.4</v>
      </c>
      <c r="L37" s="55">
        <f t="shared" ref="L37:L61" si="2">K37/0.9</f>
        <v>266</v>
      </c>
      <c r="M37" s="56">
        <f t="shared" si="0"/>
        <v>0.1</v>
      </c>
      <c r="N37" s="57">
        <v>399</v>
      </c>
      <c r="O37" s="56">
        <f t="shared" si="1"/>
        <v>0.333333333333333</v>
      </c>
      <c r="P37" s="71"/>
      <c r="Q37" s="59" t="s">
        <v>547</v>
      </c>
      <c r="R37" s="66"/>
      <c r="S37" s="66"/>
      <c r="T37" s="61"/>
      <c r="U37" s="67" t="s">
        <v>541</v>
      </c>
      <c r="V37" s="61" t="s">
        <v>522</v>
      </c>
      <c r="W37" s="66"/>
      <c r="X37" s="62"/>
      <c r="Y37" s="63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="2" customFormat="1" ht="58" customHeight="1" spans="1:25 16335:16384">
      <c r="A38" s="49">
        <v>66</v>
      </c>
      <c r="B38" s="49" t="s">
        <v>434</v>
      </c>
      <c r="C38" s="50" t="s">
        <v>462</v>
      </c>
      <c r="D38" s="50"/>
      <c r="E38" s="61"/>
      <c r="F38" s="64" t="s">
        <v>465</v>
      </c>
      <c r="G38" s="50" t="s">
        <v>372</v>
      </c>
      <c r="H38" s="52" t="s">
        <v>466</v>
      </c>
      <c r="I38" s="53">
        <v>1</v>
      </c>
      <c r="J38" s="54" t="s">
        <v>266</v>
      </c>
      <c r="K38" s="55">
        <v>119.4</v>
      </c>
      <c r="L38" s="55">
        <f t="shared" si="2"/>
        <v>132.666666666667</v>
      </c>
      <c r="M38" s="56">
        <f t="shared" si="0"/>
        <v>0.0999999999999999</v>
      </c>
      <c r="N38" s="57">
        <v>199</v>
      </c>
      <c r="O38" s="56">
        <f t="shared" si="1"/>
        <v>0.333333333333333</v>
      </c>
      <c r="P38" s="71"/>
      <c r="Q38" s="59" t="s">
        <v>547</v>
      </c>
      <c r="R38" s="66"/>
      <c r="S38" s="66"/>
      <c r="T38" s="61"/>
      <c r="U38" s="67" t="s">
        <v>541</v>
      </c>
      <c r="V38" s="61" t="s">
        <v>522</v>
      </c>
      <c r="W38" s="66"/>
      <c r="X38" s="62"/>
      <c r="Y38" s="63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="2" customFormat="1" ht="58" customHeight="1" spans="1:25 16335:16384">
      <c r="A39" s="49">
        <v>67</v>
      </c>
      <c r="B39" s="49" t="s">
        <v>434</v>
      </c>
      <c r="C39" s="50" t="s">
        <v>462</v>
      </c>
      <c r="D39" s="50"/>
      <c r="E39" s="61"/>
      <c r="F39" s="64" t="s">
        <v>467</v>
      </c>
      <c r="G39" s="50" t="s">
        <v>372</v>
      </c>
      <c r="H39" s="52" t="s">
        <v>468</v>
      </c>
      <c r="I39" s="53">
        <v>1</v>
      </c>
      <c r="J39" s="54" t="s">
        <v>266</v>
      </c>
      <c r="K39" s="55">
        <v>179.4</v>
      </c>
      <c r="L39" s="55">
        <f t="shared" si="2"/>
        <v>199.333333333333</v>
      </c>
      <c r="M39" s="56">
        <f t="shared" si="0"/>
        <v>0.1</v>
      </c>
      <c r="N39" s="57">
        <v>299</v>
      </c>
      <c r="O39" s="56">
        <f t="shared" si="1"/>
        <v>0.333333333333333</v>
      </c>
      <c r="P39" s="71"/>
      <c r="Q39" s="59" t="s">
        <v>547</v>
      </c>
      <c r="R39" s="66"/>
      <c r="S39" s="66"/>
      <c r="T39" s="61"/>
      <c r="U39" s="67" t="s">
        <v>541</v>
      </c>
      <c r="V39" s="61" t="s">
        <v>522</v>
      </c>
      <c r="W39" s="66"/>
      <c r="X39" s="62"/>
      <c r="Y39" s="63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="2" customFormat="1" ht="58" customHeight="1" spans="1:25 16335:16384">
      <c r="A40" s="49">
        <v>68</v>
      </c>
      <c r="B40" s="49" t="s">
        <v>434</v>
      </c>
      <c r="C40" s="50" t="s">
        <v>462</v>
      </c>
      <c r="D40" s="50"/>
      <c r="E40" s="61"/>
      <c r="F40" s="64" t="s">
        <v>469</v>
      </c>
      <c r="G40" s="50" t="s">
        <v>372</v>
      </c>
      <c r="H40" s="52" t="s">
        <v>470</v>
      </c>
      <c r="I40" s="53">
        <v>1</v>
      </c>
      <c r="J40" s="54" t="s">
        <v>266</v>
      </c>
      <c r="K40" s="55">
        <v>29.94</v>
      </c>
      <c r="L40" s="55">
        <f t="shared" si="2"/>
        <v>33.2666666666667</v>
      </c>
      <c r="M40" s="56">
        <f t="shared" si="0"/>
        <v>0.0999999999999999</v>
      </c>
      <c r="N40" s="57">
        <v>49.9</v>
      </c>
      <c r="O40" s="56">
        <f t="shared" si="1"/>
        <v>0.333333333333333</v>
      </c>
      <c r="P40" s="71"/>
      <c r="Q40" s="59" t="s">
        <v>547</v>
      </c>
      <c r="R40" s="66"/>
      <c r="S40" s="66"/>
      <c r="T40" s="61"/>
      <c r="U40" s="67" t="s">
        <v>541</v>
      </c>
      <c r="V40" s="61" t="s">
        <v>522</v>
      </c>
      <c r="W40" s="66"/>
      <c r="X40" s="62"/>
      <c r="Y40" s="63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="2" customFormat="1" ht="58" customHeight="1" spans="1:25 16335:16384">
      <c r="A41" s="49">
        <v>69</v>
      </c>
      <c r="B41" s="49" t="s">
        <v>434</v>
      </c>
      <c r="C41" s="50" t="s">
        <v>462</v>
      </c>
      <c r="D41" s="50"/>
      <c r="E41" s="61"/>
      <c r="F41" s="64" t="s">
        <v>471</v>
      </c>
      <c r="G41" s="50" t="s">
        <v>372</v>
      </c>
      <c r="H41" s="52" t="s">
        <v>472</v>
      </c>
      <c r="I41" s="53">
        <v>1</v>
      </c>
      <c r="J41" s="54" t="s">
        <v>266</v>
      </c>
      <c r="K41" s="55">
        <v>22.14</v>
      </c>
      <c r="L41" s="55">
        <f t="shared" si="2"/>
        <v>24.6</v>
      </c>
      <c r="M41" s="56">
        <f t="shared" si="0"/>
        <v>0.1</v>
      </c>
      <c r="N41" s="57">
        <v>36.9</v>
      </c>
      <c r="O41" s="56">
        <f t="shared" si="1"/>
        <v>0.333333333333333</v>
      </c>
      <c r="P41" s="71"/>
      <c r="Q41" s="59" t="s">
        <v>547</v>
      </c>
      <c r="R41" s="66"/>
      <c r="S41" s="66"/>
      <c r="T41" s="61"/>
      <c r="U41" s="67" t="s">
        <v>541</v>
      </c>
      <c r="V41" s="61" t="s">
        <v>522</v>
      </c>
      <c r="W41" s="66"/>
      <c r="X41" s="62"/>
      <c r="Y41" s="63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="2" customFormat="1" ht="58" customHeight="1" spans="1:25 16335:16384">
      <c r="A42" s="49">
        <v>70</v>
      </c>
      <c r="B42" s="49" t="s">
        <v>434</v>
      </c>
      <c r="C42" s="50" t="s">
        <v>462</v>
      </c>
      <c r="D42" s="50"/>
      <c r="E42" s="61"/>
      <c r="F42" s="64" t="s">
        <v>473</v>
      </c>
      <c r="G42" s="50" t="s">
        <v>372</v>
      </c>
      <c r="H42" s="52" t="s">
        <v>472</v>
      </c>
      <c r="I42" s="53">
        <v>1</v>
      </c>
      <c r="J42" s="54" t="s">
        <v>266</v>
      </c>
      <c r="K42" s="55">
        <v>22.14</v>
      </c>
      <c r="L42" s="55">
        <f t="shared" si="2"/>
        <v>24.6</v>
      </c>
      <c r="M42" s="56">
        <f t="shared" si="0"/>
        <v>0.1</v>
      </c>
      <c r="N42" s="57">
        <v>36.9</v>
      </c>
      <c r="O42" s="56">
        <f t="shared" si="1"/>
        <v>0.333333333333333</v>
      </c>
      <c r="P42" s="71"/>
      <c r="Q42" s="59" t="s">
        <v>547</v>
      </c>
      <c r="R42" s="66"/>
      <c r="S42" s="66"/>
      <c r="T42" s="61"/>
      <c r="U42" s="67" t="s">
        <v>541</v>
      </c>
      <c r="V42" s="61" t="s">
        <v>522</v>
      </c>
      <c r="W42" s="66"/>
      <c r="X42" s="62"/>
      <c r="Y42" s="63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="2" customFormat="1" ht="58" customHeight="1" spans="1:25 16335:16384">
      <c r="A43" s="49">
        <v>71</v>
      </c>
      <c r="B43" s="49" t="s">
        <v>434</v>
      </c>
      <c r="C43" s="50" t="s">
        <v>462</v>
      </c>
      <c r="D43" s="50"/>
      <c r="E43" s="61"/>
      <c r="F43" s="64" t="s">
        <v>474</v>
      </c>
      <c r="G43" s="50" t="s">
        <v>372</v>
      </c>
      <c r="H43" s="52" t="s">
        <v>475</v>
      </c>
      <c r="I43" s="53">
        <v>1</v>
      </c>
      <c r="J43" s="54" t="s">
        <v>266</v>
      </c>
      <c r="K43" s="55">
        <v>418.8</v>
      </c>
      <c r="L43" s="55">
        <f t="shared" si="2"/>
        <v>465.333333333333</v>
      </c>
      <c r="M43" s="56">
        <f t="shared" si="0"/>
        <v>0.0999999999999999</v>
      </c>
      <c r="N43" s="57">
        <v>698</v>
      </c>
      <c r="O43" s="56">
        <f t="shared" si="1"/>
        <v>0.333333333333333</v>
      </c>
      <c r="P43" s="71"/>
      <c r="Q43" s="59" t="s">
        <v>547</v>
      </c>
      <c r="R43" s="66"/>
      <c r="S43" s="66"/>
      <c r="T43" s="61"/>
      <c r="U43" s="67" t="s">
        <v>541</v>
      </c>
      <c r="V43" s="61" t="s">
        <v>522</v>
      </c>
      <c r="W43" s="66"/>
      <c r="X43" s="62"/>
      <c r="Y43" s="63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="2" customFormat="1" ht="58" customHeight="1" spans="1:25 16335:16384">
      <c r="A44" s="49">
        <v>72</v>
      </c>
      <c r="B44" s="49" t="s">
        <v>434</v>
      </c>
      <c r="C44" s="50" t="s">
        <v>462</v>
      </c>
      <c r="D44" s="50"/>
      <c r="E44" s="61"/>
      <c r="F44" s="64" t="s">
        <v>476</v>
      </c>
      <c r="G44" s="50" t="s">
        <v>372</v>
      </c>
      <c r="H44" s="52" t="s">
        <v>477</v>
      </c>
      <c r="I44" s="53">
        <v>1</v>
      </c>
      <c r="J44" s="54" t="s">
        <v>266</v>
      </c>
      <c r="K44" s="55">
        <v>899.4</v>
      </c>
      <c r="L44" s="55">
        <f t="shared" si="2"/>
        <v>999.333333333333</v>
      </c>
      <c r="M44" s="56">
        <f t="shared" si="0"/>
        <v>0.0999999999999999</v>
      </c>
      <c r="N44" s="57">
        <v>1499</v>
      </c>
      <c r="O44" s="56">
        <f t="shared" si="1"/>
        <v>0.333333333333333</v>
      </c>
      <c r="P44" s="71"/>
      <c r="Q44" s="59" t="s">
        <v>547</v>
      </c>
      <c r="R44" s="66"/>
      <c r="S44" s="66"/>
      <c r="T44" s="61"/>
      <c r="U44" s="67" t="s">
        <v>541</v>
      </c>
      <c r="V44" s="61" t="s">
        <v>522</v>
      </c>
      <c r="W44" s="66"/>
      <c r="X44" s="62"/>
      <c r="Y44" s="63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="2" customFormat="1" ht="58" customHeight="1" spans="1:25 16335:16384">
      <c r="A45" s="49">
        <v>73</v>
      </c>
      <c r="B45" s="49" t="s">
        <v>434</v>
      </c>
      <c r="C45" s="50" t="s">
        <v>478</v>
      </c>
      <c r="D45" s="50"/>
      <c r="E45" s="61"/>
      <c r="F45" s="64" t="s">
        <v>479</v>
      </c>
      <c r="G45" s="50" t="s">
        <v>372</v>
      </c>
      <c r="H45" s="52" t="s">
        <v>480</v>
      </c>
      <c r="I45" s="53">
        <v>1</v>
      </c>
      <c r="J45" s="54" t="s">
        <v>266</v>
      </c>
      <c r="K45" s="55">
        <v>178</v>
      </c>
      <c r="L45" s="55">
        <f t="shared" si="2"/>
        <v>197.777777777778</v>
      </c>
      <c r="M45" s="56">
        <f t="shared" si="0"/>
        <v>0.1</v>
      </c>
      <c r="N45" s="57">
        <v>988</v>
      </c>
      <c r="O45" s="56">
        <f t="shared" si="1"/>
        <v>0.799820062977958</v>
      </c>
      <c r="P45" s="71"/>
      <c r="Q45" s="59" t="s">
        <v>547</v>
      </c>
      <c r="R45" s="66"/>
      <c r="S45" s="66"/>
      <c r="T45" s="61"/>
      <c r="U45" s="67" t="s">
        <v>541</v>
      </c>
      <c r="V45" s="61" t="s">
        <v>522</v>
      </c>
      <c r="W45" s="66"/>
      <c r="X45" s="62"/>
      <c r="Y45" s="63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="2" customFormat="1" ht="58" customHeight="1" spans="1:25 16335:16384">
      <c r="A46" s="49">
        <v>74</v>
      </c>
      <c r="B46" s="49" t="s">
        <v>434</v>
      </c>
      <c r="C46" s="50" t="s">
        <v>478</v>
      </c>
      <c r="D46" s="50"/>
      <c r="E46" s="61"/>
      <c r="F46" s="64" t="s">
        <v>481</v>
      </c>
      <c r="G46" s="50" t="s">
        <v>372</v>
      </c>
      <c r="H46" s="52" t="s">
        <v>480</v>
      </c>
      <c r="I46" s="53">
        <v>1</v>
      </c>
      <c r="J46" s="54" t="s">
        <v>266</v>
      </c>
      <c r="K46" s="55">
        <v>199</v>
      </c>
      <c r="L46" s="55">
        <f t="shared" si="2"/>
        <v>221.111111111111</v>
      </c>
      <c r="M46" s="56">
        <f t="shared" si="0"/>
        <v>0.1</v>
      </c>
      <c r="N46" s="57">
        <v>1299</v>
      </c>
      <c r="O46" s="56">
        <f t="shared" si="1"/>
        <v>0.829783594217774</v>
      </c>
      <c r="P46" s="71"/>
      <c r="Q46" s="59" t="s">
        <v>547</v>
      </c>
      <c r="R46" s="66"/>
      <c r="S46" s="66"/>
      <c r="T46" s="61"/>
      <c r="U46" s="67" t="s">
        <v>541</v>
      </c>
      <c r="V46" s="61" t="s">
        <v>522</v>
      </c>
      <c r="W46" s="66"/>
      <c r="X46" s="62"/>
      <c r="Y46" s="63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="2" customFormat="1" ht="58" customHeight="1" spans="1:25 16335:16384">
      <c r="A47" s="49">
        <v>75</v>
      </c>
      <c r="B47" s="49" t="s">
        <v>434</v>
      </c>
      <c r="C47" s="50" t="s">
        <v>478</v>
      </c>
      <c r="D47" s="50"/>
      <c r="E47" s="61"/>
      <c r="F47" s="64" t="s">
        <v>482</v>
      </c>
      <c r="G47" s="50" t="s">
        <v>372</v>
      </c>
      <c r="H47" s="52" t="s">
        <v>483</v>
      </c>
      <c r="I47" s="53">
        <v>1</v>
      </c>
      <c r="J47" s="54" t="s">
        <v>266</v>
      </c>
      <c r="K47" s="55">
        <v>56</v>
      </c>
      <c r="L47" s="55">
        <f t="shared" si="2"/>
        <v>62.2222222222222</v>
      </c>
      <c r="M47" s="56">
        <f t="shared" si="0"/>
        <v>0.1</v>
      </c>
      <c r="N47" s="57">
        <v>89</v>
      </c>
      <c r="O47" s="56">
        <f t="shared" si="1"/>
        <v>0.300873907615481</v>
      </c>
      <c r="P47" s="71"/>
      <c r="Q47" s="59" t="s">
        <v>547</v>
      </c>
      <c r="R47" s="66"/>
      <c r="S47" s="66"/>
      <c r="T47" s="61"/>
      <c r="U47" s="67" t="s">
        <v>541</v>
      </c>
      <c r="V47" s="61" t="s">
        <v>522</v>
      </c>
      <c r="W47" s="66"/>
      <c r="X47" s="62"/>
      <c r="Y47" s="63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="2" customFormat="1" ht="58" customHeight="1" spans="1:25 16335:16384">
      <c r="A48" s="49">
        <v>76</v>
      </c>
      <c r="B48" s="49" t="s">
        <v>434</v>
      </c>
      <c r="C48" s="50" t="s">
        <v>478</v>
      </c>
      <c r="D48" s="50"/>
      <c r="E48" s="61"/>
      <c r="F48" s="64" t="s">
        <v>484</v>
      </c>
      <c r="G48" s="50" t="s">
        <v>372</v>
      </c>
      <c r="H48" s="52" t="s">
        <v>458</v>
      </c>
      <c r="I48" s="53">
        <v>1</v>
      </c>
      <c r="J48" s="54" t="s">
        <v>266</v>
      </c>
      <c r="K48" s="55">
        <v>806</v>
      </c>
      <c r="L48" s="55">
        <f t="shared" si="2"/>
        <v>895.555555555556</v>
      </c>
      <c r="M48" s="56">
        <f t="shared" si="0"/>
        <v>0.1</v>
      </c>
      <c r="N48" s="57">
        <v>1700</v>
      </c>
      <c r="O48" s="56">
        <f t="shared" si="1"/>
        <v>0.473202614379085</v>
      </c>
      <c r="P48" s="71"/>
      <c r="Q48" s="59" t="s">
        <v>547</v>
      </c>
      <c r="R48" s="66"/>
      <c r="S48" s="66"/>
      <c r="T48" s="61"/>
      <c r="U48" s="67" t="s">
        <v>541</v>
      </c>
      <c r="V48" s="61" t="s">
        <v>522</v>
      </c>
      <c r="W48" s="66"/>
      <c r="X48" s="62"/>
      <c r="Y48" s="63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="2" customFormat="1" ht="58" customHeight="1" spans="1:25 16335:16384">
      <c r="A49" s="49">
        <v>77</v>
      </c>
      <c r="B49" s="49" t="s">
        <v>434</v>
      </c>
      <c r="C49" s="50" t="s">
        <v>478</v>
      </c>
      <c r="D49" s="50"/>
      <c r="E49" s="61"/>
      <c r="F49" s="64" t="s">
        <v>485</v>
      </c>
      <c r="G49" s="50" t="s">
        <v>372</v>
      </c>
      <c r="H49" s="52" t="s">
        <v>480</v>
      </c>
      <c r="I49" s="53">
        <v>1</v>
      </c>
      <c r="J49" s="54" t="s">
        <v>266</v>
      </c>
      <c r="K49" s="55">
        <v>1492</v>
      </c>
      <c r="L49" s="55">
        <f t="shared" si="2"/>
        <v>1657.77777777778</v>
      </c>
      <c r="M49" s="56">
        <f t="shared" si="0"/>
        <v>0.1</v>
      </c>
      <c r="N49" s="57">
        <v>3400</v>
      </c>
      <c r="O49" s="56">
        <f t="shared" si="1"/>
        <v>0.512418300653595</v>
      </c>
      <c r="P49" s="71"/>
      <c r="Q49" s="59" t="s">
        <v>547</v>
      </c>
      <c r="R49" s="66"/>
      <c r="S49" s="66"/>
      <c r="T49" s="61"/>
      <c r="U49" s="67" t="s">
        <v>541</v>
      </c>
      <c r="V49" s="61" t="s">
        <v>522</v>
      </c>
      <c r="W49" s="66"/>
      <c r="X49" s="62"/>
      <c r="Y49" s="63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2" customFormat="1" ht="58" customHeight="1" spans="1:25 16335:16384">
      <c r="A50" s="49">
        <v>78</v>
      </c>
      <c r="B50" s="49" t="s">
        <v>434</v>
      </c>
      <c r="C50" s="50" t="s">
        <v>478</v>
      </c>
      <c r="D50" s="50"/>
      <c r="E50" s="61"/>
      <c r="F50" s="64" t="s">
        <v>486</v>
      </c>
      <c r="G50" s="50" t="s">
        <v>372</v>
      </c>
      <c r="H50" s="52" t="s">
        <v>458</v>
      </c>
      <c r="I50" s="53">
        <v>1</v>
      </c>
      <c r="J50" s="54" t="s">
        <v>266</v>
      </c>
      <c r="K50" s="55">
        <v>695</v>
      </c>
      <c r="L50" s="55">
        <f t="shared" si="2"/>
        <v>772.222222222222</v>
      </c>
      <c r="M50" s="56">
        <f t="shared" si="0"/>
        <v>0.0999999999999999</v>
      </c>
      <c r="N50" s="57">
        <v>1300</v>
      </c>
      <c r="O50" s="56">
        <f t="shared" si="1"/>
        <v>0.405982905982906</v>
      </c>
      <c r="P50" s="71"/>
      <c r="Q50" s="59" t="s">
        <v>547</v>
      </c>
      <c r="R50" s="66"/>
      <c r="S50" s="66"/>
      <c r="T50" s="61"/>
      <c r="U50" s="67" t="s">
        <v>541</v>
      </c>
      <c r="V50" s="61" t="s">
        <v>522</v>
      </c>
      <c r="W50" s="66"/>
      <c r="X50" s="62"/>
      <c r="Y50" s="63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="2" customFormat="1" ht="58" customHeight="1" spans="1:25 16335:16384">
      <c r="A51" s="49">
        <v>79</v>
      </c>
      <c r="B51" s="49" t="s">
        <v>434</v>
      </c>
      <c r="C51" s="50" t="s">
        <v>478</v>
      </c>
      <c r="D51" s="50"/>
      <c r="E51" s="61"/>
      <c r="F51" s="64" t="s">
        <v>487</v>
      </c>
      <c r="G51" s="50" t="s">
        <v>372</v>
      </c>
      <c r="H51" s="52" t="s">
        <v>480</v>
      </c>
      <c r="I51" s="53">
        <v>1</v>
      </c>
      <c r="J51" s="54" t="s">
        <v>266</v>
      </c>
      <c r="K51" s="55">
        <v>1299</v>
      </c>
      <c r="L51" s="55">
        <f t="shared" si="2"/>
        <v>1443.33333333333</v>
      </c>
      <c r="M51" s="56">
        <f t="shared" si="0"/>
        <v>0.0999999999999999</v>
      </c>
      <c r="N51" s="57">
        <v>2500</v>
      </c>
      <c r="O51" s="56">
        <f t="shared" si="1"/>
        <v>0.422666666666667</v>
      </c>
      <c r="P51" s="71"/>
      <c r="Q51" s="59" t="s">
        <v>547</v>
      </c>
      <c r="R51" s="66"/>
      <c r="S51" s="66"/>
      <c r="T51" s="61"/>
      <c r="U51" s="67" t="s">
        <v>541</v>
      </c>
      <c r="V51" s="61" t="s">
        <v>522</v>
      </c>
      <c r="W51" s="66"/>
      <c r="X51" s="62"/>
      <c r="Y51" s="63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="2" customFormat="1" ht="58" customHeight="1" spans="1:25 16335:16384">
      <c r="A52" s="49">
        <v>80</v>
      </c>
      <c r="B52" s="49" t="s">
        <v>434</v>
      </c>
      <c r="C52" s="50" t="s">
        <v>478</v>
      </c>
      <c r="D52" s="50"/>
      <c r="E52" s="61"/>
      <c r="F52" s="64" t="s">
        <v>488</v>
      </c>
      <c r="G52" s="50" t="s">
        <v>372</v>
      </c>
      <c r="H52" s="52" t="s">
        <v>480</v>
      </c>
      <c r="I52" s="53">
        <v>1</v>
      </c>
      <c r="J52" s="54" t="s">
        <v>266</v>
      </c>
      <c r="K52" s="55">
        <v>1095</v>
      </c>
      <c r="L52" s="55">
        <f t="shared" si="2"/>
        <v>1216.66666666667</v>
      </c>
      <c r="M52" s="56">
        <f t="shared" si="0"/>
        <v>0.1</v>
      </c>
      <c r="N52" s="57">
        <v>1650</v>
      </c>
      <c r="O52" s="56">
        <f t="shared" si="1"/>
        <v>0.262626262626263</v>
      </c>
      <c r="P52" s="71"/>
      <c r="Q52" s="59" t="s">
        <v>547</v>
      </c>
      <c r="R52" s="66"/>
      <c r="S52" s="66"/>
      <c r="T52" s="61"/>
      <c r="U52" s="67" t="s">
        <v>541</v>
      </c>
      <c r="V52" s="61" t="s">
        <v>522</v>
      </c>
      <c r="W52" s="66"/>
      <c r="X52" s="62"/>
      <c r="Y52" s="63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="2" customFormat="1" ht="58" customHeight="1" spans="1:25 16335:16384">
      <c r="A53" s="49">
        <v>81</v>
      </c>
      <c r="B53" s="49" t="s">
        <v>434</v>
      </c>
      <c r="C53" s="50" t="s">
        <v>478</v>
      </c>
      <c r="D53" s="50"/>
      <c r="E53" s="61"/>
      <c r="F53" s="64" t="s">
        <v>489</v>
      </c>
      <c r="G53" s="50" t="s">
        <v>372</v>
      </c>
      <c r="H53" s="52" t="s">
        <v>490</v>
      </c>
      <c r="I53" s="53">
        <v>1</v>
      </c>
      <c r="J53" s="54" t="s">
        <v>266</v>
      </c>
      <c r="K53" s="55">
        <v>123</v>
      </c>
      <c r="L53" s="55">
        <f t="shared" si="2"/>
        <v>136.666666666667</v>
      </c>
      <c r="M53" s="56">
        <f t="shared" si="0"/>
        <v>0.0999999999999999</v>
      </c>
      <c r="N53" s="57">
        <v>220</v>
      </c>
      <c r="O53" s="56">
        <f t="shared" si="1"/>
        <v>0.378787878787879</v>
      </c>
      <c r="P53" s="71"/>
      <c r="Q53" s="59" t="s">
        <v>547</v>
      </c>
      <c r="R53" s="66"/>
      <c r="S53" s="66"/>
      <c r="T53" s="61"/>
      <c r="U53" s="67" t="s">
        <v>541</v>
      </c>
      <c r="V53" s="61" t="s">
        <v>522</v>
      </c>
      <c r="W53" s="66"/>
      <c r="X53" s="62"/>
      <c r="Y53" s="63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="2" customFormat="1" ht="58" customHeight="1" spans="1:25 16335:16384">
      <c r="A54" s="49">
        <v>82</v>
      </c>
      <c r="B54" s="49" t="s">
        <v>434</v>
      </c>
      <c r="C54" s="50" t="s">
        <v>478</v>
      </c>
      <c r="D54" s="50"/>
      <c r="E54" s="61"/>
      <c r="F54" s="64" t="s">
        <v>491</v>
      </c>
      <c r="G54" s="50" t="s">
        <v>372</v>
      </c>
      <c r="H54" s="52" t="s">
        <v>458</v>
      </c>
      <c r="I54" s="53">
        <v>1</v>
      </c>
      <c r="J54" s="54" t="s">
        <v>266</v>
      </c>
      <c r="K54" s="55">
        <v>846</v>
      </c>
      <c r="L54" s="55">
        <f t="shared" si="2"/>
        <v>940</v>
      </c>
      <c r="M54" s="56">
        <f t="shared" si="0"/>
        <v>0.1</v>
      </c>
      <c r="N54" s="57">
        <v>3350</v>
      </c>
      <c r="O54" s="56">
        <f t="shared" si="1"/>
        <v>0.719402985074627</v>
      </c>
      <c r="P54" s="71"/>
      <c r="Q54" s="59" t="s">
        <v>547</v>
      </c>
      <c r="R54" s="66"/>
      <c r="S54" s="66"/>
      <c r="T54" s="61"/>
      <c r="U54" s="67" t="s">
        <v>541</v>
      </c>
      <c r="V54" s="61" t="s">
        <v>522</v>
      </c>
      <c r="W54" s="66"/>
      <c r="X54" s="62"/>
      <c r="Y54" s="63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="2" customFormat="1" ht="58" customHeight="1" spans="1:25 16335:16384">
      <c r="A55" s="49">
        <v>83</v>
      </c>
      <c r="B55" s="49" t="s">
        <v>434</v>
      </c>
      <c r="C55" s="50" t="s">
        <v>478</v>
      </c>
      <c r="D55" s="50"/>
      <c r="E55" s="61"/>
      <c r="F55" s="64" t="s">
        <v>492</v>
      </c>
      <c r="G55" s="50" t="s">
        <v>372</v>
      </c>
      <c r="H55" s="52" t="s">
        <v>480</v>
      </c>
      <c r="I55" s="53">
        <v>1</v>
      </c>
      <c r="J55" s="54" t="s">
        <v>266</v>
      </c>
      <c r="K55" s="55">
        <v>1572</v>
      </c>
      <c r="L55" s="55">
        <f t="shared" si="2"/>
        <v>1746.66666666667</v>
      </c>
      <c r="M55" s="56">
        <f t="shared" si="0"/>
        <v>0.0999999999999999</v>
      </c>
      <c r="N55" s="57">
        <v>6600</v>
      </c>
      <c r="O55" s="56">
        <f t="shared" si="1"/>
        <v>0.735353535353535</v>
      </c>
      <c r="P55" s="71"/>
      <c r="Q55" s="59" t="s">
        <v>547</v>
      </c>
      <c r="R55" s="66"/>
      <c r="S55" s="66"/>
      <c r="T55" s="61"/>
      <c r="U55" s="67" t="s">
        <v>541</v>
      </c>
      <c r="V55" s="61" t="s">
        <v>522</v>
      </c>
      <c r="W55" s="66"/>
      <c r="X55" s="62"/>
      <c r="Y55" s="63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="2" customFormat="1" ht="58" customHeight="1" spans="1:25 16335:16384">
      <c r="A56" s="49">
        <v>84</v>
      </c>
      <c r="B56" s="49" t="s">
        <v>434</v>
      </c>
      <c r="C56" s="50" t="s">
        <v>478</v>
      </c>
      <c r="D56" s="50"/>
      <c r="E56" s="61"/>
      <c r="F56" s="64" t="s">
        <v>493</v>
      </c>
      <c r="G56" s="50" t="s">
        <v>372</v>
      </c>
      <c r="H56" s="52" t="s">
        <v>458</v>
      </c>
      <c r="I56" s="53">
        <v>1</v>
      </c>
      <c r="J56" s="54" t="s">
        <v>266</v>
      </c>
      <c r="K56" s="55">
        <v>695</v>
      </c>
      <c r="L56" s="55">
        <f t="shared" si="2"/>
        <v>772.222222222222</v>
      </c>
      <c r="M56" s="56">
        <f t="shared" si="0"/>
        <v>0.0999999999999999</v>
      </c>
      <c r="N56" s="57">
        <v>1900</v>
      </c>
      <c r="O56" s="56">
        <f t="shared" si="1"/>
        <v>0.593567251461988</v>
      </c>
      <c r="P56" s="71"/>
      <c r="Q56" s="59" t="s">
        <v>547</v>
      </c>
      <c r="R56" s="66"/>
      <c r="S56" s="66"/>
      <c r="T56" s="61"/>
      <c r="U56" s="67" t="s">
        <v>541</v>
      </c>
      <c r="V56" s="61" t="s">
        <v>522</v>
      </c>
      <c r="W56" s="66"/>
      <c r="X56" s="62"/>
      <c r="Y56" s="63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7" s="2" customFormat="1" ht="58" customHeight="1" spans="1:25 16335:16384">
      <c r="A57" s="49">
        <v>85</v>
      </c>
      <c r="B57" s="49" t="s">
        <v>434</v>
      </c>
      <c r="C57" s="50" t="s">
        <v>478</v>
      </c>
      <c r="D57" s="50"/>
      <c r="E57" s="61"/>
      <c r="F57" s="64" t="s">
        <v>494</v>
      </c>
      <c r="G57" s="50" t="s">
        <v>372</v>
      </c>
      <c r="H57" s="52" t="s">
        <v>480</v>
      </c>
      <c r="I57" s="53">
        <v>1</v>
      </c>
      <c r="J57" s="54" t="s">
        <v>266</v>
      </c>
      <c r="K57" s="55">
        <v>1299</v>
      </c>
      <c r="L57" s="55">
        <f t="shared" si="2"/>
        <v>1443.33333333333</v>
      </c>
      <c r="M57" s="56">
        <f t="shared" si="0"/>
        <v>0.0999999999999999</v>
      </c>
      <c r="N57" s="57">
        <v>3800</v>
      </c>
      <c r="O57" s="56">
        <f t="shared" si="1"/>
        <v>0.620175438596491</v>
      </c>
      <c r="P57" s="71"/>
      <c r="Q57" s="59" t="s">
        <v>547</v>
      </c>
      <c r="R57" s="66"/>
      <c r="S57" s="66"/>
      <c r="T57" s="61"/>
      <c r="U57" s="67" t="s">
        <v>541</v>
      </c>
      <c r="V57" s="61" t="s">
        <v>522</v>
      </c>
      <c r="W57" s="66"/>
      <c r="X57" s="62"/>
      <c r="Y57" s="63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  <c r="XFD57" s="1"/>
    </row>
    <row r="58" s="1" customFormat="1" ht="58" customHeight="1" spans="1:25 16335:16384">
      <c r="A58" s="49">
        <v>86</v>
      </c>
      <c r="B58" s="49" t="s">
        <v>434</v>
      </c>
      <c r="C58" s="50" t="s">
        <v>495</v>
      </c>
      <c r="D58" s="50"/>
      <c r="E58" s="61"/>
      <c r="F58" s="64" t="s">
        <v>496</v>
      </c>
      <c r="G58" s="50" t="s">
        <v>372</v>
      </c>
      <c r="H58" s="52" t="s">
        <v>497</v>
      </c>
      <c r="I58" s="53">
        <v>1</v>
      </c>
      <c r="J58" s="54" t="s">
        <v>396</v>
      </c>
      <c r="K58" s="55">
        <v>69</v>
      </c>
      <c r="L58" s="55">
        <f t="shared" si="2"/>
        <v>76.6666666666667</v>
      </c>
      <c r="M58" s="56">
        <f t="shared" si="0"/>
        <v>0.1</v>
      </c>
      <c r="N58" s="57">
        <v>149</v>
      </c>
      <c r="O58" s="56">
        <f t="shared" si="1"/>
        <v>0.485458612975391</v>
      </c>
      <c r="P58" s="71" t="s">
        <v>498</v>
      </c>
      <c r="Q58" s="59" t="s">
        <v>547</v>
      </c>
      <c r="R58" s="66"/>
      <c r="S58" s="66"/>
      <c r="T58" s="61"/>
      <c r="U58" s="67" t="s">
        <v>541</v>
      </c>
      <c r="V58" s="61" t="s">
        <v>522</v>
      </c>
      <c r="W58" s="66"/>
      <c r="X58" s="62"/>
      <c r="Y58" s="63"/>
    </row>
    <row r="59" s="1" customFormat="1" ht="58" customHeight="1" spans="1:25 16335:16384">
      <c r="A59" s="49">
        <v>87</v>
      </c>
      <c r="B59" s="49" t="s">
        <v>434</v>
      </c>
      <c r="C59" s="50" t="s">
        <v>495</v>
      </c>
      <c r="D59" s="50"/>
      <c r="E59" s="61"/>
      <c r="F59" s="64" t="s">
        <v>499</v>
      </c>
      <c r="G59" s="50" t="s">
        <v>372</v>
      </c>
      <c r="H59" s="52" t="s">
        <v>497</v>
      </c>
      <c r="I59" s="53">
        <v>1</v>
      </c>
      <c r="J59" s="54" t="s">
        <v>396</v>
      </c>
      <c r="K59" s="55">
        <v>109</v>
      </c>
      <c r="L59" s="55">
        <f t="shared" si="2"/>
        <v>121.111111111111</v>
      </c>
      <c r="M59" s="56">
        <f t="shared" si="0"/>
        <v>0.1</v>
      </c>
      <c r="N59" s="57">
        <v>229</v>
      </c>
      <c r="O59" s="56">
        <f t="shared" si="1"/>
        <v>0.471130519165454</v>
      </c>
      <c r="P59" s="71"/>
      <c r="Q59" s="59" t="s">
        <v>547</v>
      </c>
      <c r="R59" s="66"/>
      <c r="S59" s="66"/>
      <c r="T59" s="61"/>
      <c r="U59" s="67" t="s">
        <v>541</v>
      </c>
      <c r="V59" s="61" t="s">
        <v>522</v>
      </c>
      <c r="W59" s="66"/>
      <c r="X59" s="62"/>
      <c r="Y59" s="63"/>
    </row>
    <row r="60" s="1" customFormat="1" ht="58" customHeight="1" spans="1:25 16335:16384">
      <c r="A60" s="49">
        <v>88</v>
      </c>
      <c r="B60" s="49" t="s">
        <v>434</v>
      </c>
      <c r="C60" s="50" t="s">
        <v>495</v>
      </c>
      <c r="D60" s="50"/>
      <c r="E60" s="61"/>
      <c r="F60" s="64" t="s">
        <v>500</v>
      </c>
      <c r="G60" s="50" t="s">
        <v>372</v>
      </c>
      <c r="H60" s="52" t="s">
        <v>501</v>
      </c>
      <c r="I60" s="53">
        <v>1</v>
      </c>
      <c r="J60" s="54" t="s">
        <v>374</v>
      </c>
      <c r="K60" s="55">
        <v>149</v>
      </c>
      <c r="L60" s="55">
        <f t="shared" si="2"/>
        <v>165.555555555556</v>
      </c>
      <c r="M60" s="56">
        <f t="shared" si="0"/>
        <v>0.0999999999999999</v>
      </c>
      <c r="N60" s="57">
        <v>359</v>
      </c>
      <c r="O60" s="56">
        <f t="shared" si="1"/>
        <v>0.53884246363355</v>
      </c>
      <c r="P60" s="71"/>
      <c r="Q60" s="59" t="s">
        <v>547</v>
      </c>
      <c r="R60" s="66"/>
      <c r="S60" s="66"/>
      <c r="T60" s="61"/>
      <c r="U60" s="67" t="s">
        <v>541</v>
      </c>
      <c r="V60" s="61" t="s">
        <v>522</v>
      </c>
      <c r="W60" s="66"/>
      <c r="X60" s="62"/>
      <c r="Y60" s="63"/>
    </row>
    <row r="61" s="1" customFormat="1" ht="58" customHeight="1" spans="1:25 16335:16384">
      <c r="A61" s="49">
        <v>89</v>
      </c>
      <c r="B61" s="49" t="s">
        <v>434</v>
      </c>
      <c r="C61" s="50" t="s">
        <v>495</v>
      </c>
      <c r="D61" s="50"/>
      <c r="E61" s="61"/>
      <c r="F61" s="64" t="s">
        <v>502</v>
      </c>
      <c r="G61" s="50" t="s">
        <v>372</v>
      </c>
      <c r="H61" s="52" t="s">
        <v>503</v>
      </c>
      <c r="I61" s="53">
        <v>1</v>
      </c>
      <c r="J61" s="54" t="s">
        <v>374</v>
      </c>
      <c r="K61" s="55">
        <v>189</v>
      </c>
      <c r="L61" s="55">
        <f t="shared" si="2"/>
        <v>210</v>
      </c>
      <c r="M61" s="56">
        <f t="shared" si="0"/>
        <v>0.1</v>
      </c>
      <c r="N61" s="57">
        <v>399</v>
      </c>
      <c r="O61" s="56">
        <f t="shared" si="1"/>
        <v>0.473684210526316</v>
      </c>
      <c r="P61" s="71"/>
      <c r="Q61" s="59" t="s">
        <v>547</v>
      </c>
      <c r="R61" s="66"/>
      <c r="S61" s="66"/>
      <c r="T61" s="61"/>
      <c r="U61" s="67" t="s">
        <v>541</v>
      </c>
      <c r="V61" s="61" t="s">
        <v>522</v>
      </c>
      <c r="W61" s="66"/>
      <c r="X61" s="62"/>
      <c r="Y61" s="63"/>
    </row>
    <row r="62" s="1" customFormat="1" ht="58" customHeight="1" spans="1:25 16335:16384">
      <c r="A62" s="49">
        <v>90</v>
      </c>
      <c r="B62" s="49" t="s">
        <v>563</v>
      </c>
      <c r="C62" s="50" t="s">
        <v>564</v>
      </c>
      <c r="D62" s="50"/>
      <c r="E62" s="61"/>
      <c r="F62" s="64" t="s">
        <v>565</v>
      </c>
      <c r="G62" s="50" t="s">
        <v>372</v>
      </c>
      <c r="H62" s="52" t="s">
        <v>566</v>
      </c>
      <c r="I62" s="53">
        <v>1</v>
      </c>
      <c r="J62" s="54" t="s">
        <v>266</v>
      </c>
      <c r="K62" s="55">
        <v>48</v>
      </c>
      <c r="L62" s="55">
        <v>82</v>
      </c>
      <c r="M62" s="56">
        <f t="shared" si="0"/>
        <v>0.414634146341463</v>
      </c>
      <c r="N62" s="57">
        <v>149</v>
      </c>
      <c r="O62" s="56">
        <f t="shared" si="1"/>
        <v>0.449664429530201</v>
      </c>
      <c r="P62" s="71"/>
      <c r="Q62" s="59" t="s">
        <v>547</v>
      </c>
      <c r="R62" s="66"/>
      <c r="S62" s="66"/>
      <c r="T62" s="61"/>
      <c r="U62" s="67" t="s">
        <v>541</v>
      </c>
      <c r="V62" s="61" t="s">
        <v>522</v>
      </c>
      <c r="W62" s="66"/>
      <c r="X62" s="62"/>
      <c r="Y62" s="63"/>
    </row>
    <row r="63" s="1" customFormat="1" ht="58" customHeight="1" spans="1:25 16335:16384">
      <c r="A63" s="49">
        <v>91</v>
      </c>
      <c r="B63" s="49" t="s">
        <v>563</v>
      </c>
      <c r="C63" s="50" t="s">
        <v>564</v>
      </c>
      <c r="D63" s="50"/>
      <c r="E63" s="61"/>
      <c r="F63" s="64" t="s">
        <v>567</v>
      </c>
      <c r="G63" s="50" t="s">
        <v>372</v>
      </c>
      <c r="H63" s="52" t="s">
        <v>566</v>
      </c>
      <c r="I63" s="53">
        <v>1</v>
      </c>
      <c r="J63" s="54" t="s">
        <v>266</v>
      </c>
      <c r="K63" s="55">
        <v>73</v>
      </c>
      <c r="L63" s="55">
        <v>93</v>
      </c>
      <c r="M63" s="56">
        <f t="shared" si="0"/>
        <v>0.21505376344086</v>
      </c>
      <c r="N63" s="57">
        <v>199</v>
      </c>
      <c r="O63" s="56">
        <f t="shared" si="1"/>
        <v>0.532663316582915</v>
      </c>
      <c r="P63" s="71"/>
      <c r="Q63" s="59" t="s">
        <v>547</v>
      </c>
      <c r="R63" s="66"/>
      <c r="S63" s="66"/>
      <c r="T63" s="61"/>
      <c r="U63" s="67" t="s">
        <v>541</v>
      </c>
      <c r="V63" s="61" t="s">
        <v>522</v>
      </c>
      <c r="W63" s="66"/>
      <c r="X63" s="62"/>
      <c r="Y63" s="63"/>
    </row>
    <row r="64" s="1" customFormat="1" ht="58" customHeight="1" spans="1:25 16335:16384">
      <c r="A64" s="49">
        <v>92</v>
      </c>
      <c r="B64" s="49" t="s">
        <v>563</v>
      </c>
      <c r="C64" s="50" t="s">
        <v>564</v>
      </c>
      <c r="D64" s="50"/>
      <c r="E64" s="61"/>
      <c r="F64" s="72" t="s">
        <v>568</v>
      </c>
      <c r="G64" s="50" t="s">
        <v>372</v>
      </c>
      <c r="H64" s="52" t="s">
        <v>566</v>
      </c>
      <c r="I64" s="53">
        <v>1</v>
      </c>
      <c r="J64" s="54" t="s">
        <v>266</v>
      </c>
      <c r="K64" s="55">
        <v>63</v>
      </c>
      <c r="L64" s="55">
        <v>85</v>
      </c>
      <c r="M64" s="56">
        <f t="shared" si="0"/>
        <v>0.258823529411765</v>
      </c>
      <c r="N64" s="57">
        <v>179</v>
      </c>
      <c r="O64" s="56">
        <f t="shared" si="1"/>
        <v>0.525139664804469</v>
      </c>
      <c r="P64" s="71"/>
      <c r="Q64" s="59" t="s">
        <v>547</v>
      </c>
      <c r="R64" s="66"/>
      <c r="S64" s="66"/>
      <c r="T64" s="61"/>
      <c r="U64" s="67" t="s">
        <v>541</v>
      </c>
      <c r="V64" s="61" t="s">
        <v>522</v>
      </c>
      <c r="W64" s="66"/>
      <c r="X64" s="62"/>
      <c r="Y64" s="63"/>
    </row>
    <row r="65" s="1" customFormat="1" ht="58" customHeight="1" spans="1:25">
      <c r="A65" s="49">
        <v>93</v>
      </c>
      <c r="B65" s="49" t="s">
        <v>563</v>
      </c>
      <c r="C65" s="50" t="s">
        <v>564</v>
      </c>
      <c r="D65" s="50"/>
      <c r="E65" s="61"/>
      <c r="F65" s="72" t="s">
        <v>569</v>
      </c>
      <c r="G65" s="50" t="s">
        <v>372</v>
      </c>
      <c r="H65" s="52" t="s">
        <v>566</v>
      </c>
      <c r="I65" s="53">
        <v>1</v>
      </c>
      <c r="J65" s="54" t="s">
        <v>266</v>
      </c>
      <c r="K65" s="55">
        <v>36</v>
      </c>
      <c r="L65" s="55">
        <v>50</v>
      </c>
      <c r="M65" s="56">
        <f t="shared" si="0"/>
        <v>0.28</v>
      </c>
      <c r="N65" s="57">
        <v>99</v>
      </c>
      <c r="O65" s="56">
        <f t="shared" si="1"/>
        <v>0.494949494949495</v>
      </c>
      <c r="P65" s="71"/>
      <c r="Q65" s="59" t="s">
        <v>547</v>
      </c>
      <c r="R65" s="66"/>
      <c r="S65" s="66"/>
      <c r="T65" s="61"/>
      <c r="U65" s="67" t="s">
        <v>541</v>
      </c>
      <c r="V65" s="61" t="s">
        <v>522</v>
      </c>
      <c r="W65" s="66"/>
      <c r="X65" s="62"/>
      <c r="Y65" s="63"/>
    </row>
    <row r="66" s="1" customFormat="1" ht="58" customHeight="1" spans="1:25">
      <c r="A66" s="49">
        <v>94</v>
      </c>
      <c r="B66" s="49" t="s">
        <v>563</v>
      </c>
      <c r="C66" s="50" t="s">
        <v>564</v>
      </c>
      <c r="D66" s="50"/>
      <c r="E66" s="61"/>
      <c r="F66" s="72" t="s">
        <v>570</v>
      </c>
      <c r="G66" s="50" t="s">
        <v>372</v>
      </c>
      <c r="H66" s="52" t="s">
        <v>566</v>
      </c>
      <c r="I66" s="53">
        <v>1</v>
      </c>
      <c r="J66" s="54" t="s">
        <v>266</v>
      </c>
      <c r="K66" s="55">
        <v>52</v>
      </c>
      <c r="L66" s="55">
        <v>85</v>
      </c>
      <c r="M66" s="56">
        <f t="shared" si="0"/>
        <v>0.388235294117647</v>
      </c>
      <c r="N66" s="57">
        <v>158</v>
      </c>
      <c r="O66" s="56">
        <f t="shared" si="1"/>
        <v>0.462025316455696</v>
      </c>
      <c r="P66" s="71"/>
      <c r="Q66" s="59" t="s">
        <v>547</v>
      </c>
      <c r="R66" s="66"/>
      <c r="S66" s="66"/>
      <c r="T66" s="61"/>
      <c r="U66" s="67" t="s">
        <v>541</v>
      </c>
      <c r="V66" s="61" t="s">
        <v>522</v>
      </c>
      <c r="W66" s="66"/>
      <c r="X66" s="62"/>
      <c r="Y66" s="63"/>
    </row>
    <row r="67" s="1" customFormat="1" ht="58" customHeight="1" spans="1:25">
      <c r="A67" s="49">
        <v>95</v>
      </c>
      <c r="B67" s="49" t="s">
        <v>563</v>
      </c>
      <c r="C67" s="50" t="s">
        <v>571</v>
      </c>
      <c r="D67" s="50"/>
      <c r="E67" s="61"/>
      <c r="F67" s="72" t="s">
        <v>572</v>
      </c>
      <c r="G67" s="50" t="s">
        <v>372</v>
      </c>
      <c r="H67" s="52" t="s">
        <v>573</v>
      </c>
      <c r="I67" s="53">
        <v>1</v>
      </c>
      <c r="J67" s="54" t="s">
        <v>374</v>
      </c>
      <c r="K67" s="55">
        <v>68</v>
      </c>
      <c r="L67" s="55">
        <v>89</v>
      </c>
      <c r="M67" s="56">
        <f t="shared" si="0"/>
        <v>0.235955056179775</v>
      </c>
      <c r="N67" s="57">
        <v>158</v>
      </c>
      <c r="O67" s="56">
        <f t="shared" si="1"/>
        <v>0.436708860759494</v>
      </c>
      <c r="P67" s="71"/>
      <c r="Q67" s="59" t="s">
        <v>547</v>
      </c>
      <c r="R67" s="66"/>
      <c r="S67" s="66"/>
      <c r="T67" s="61"/>
      <c r="U67" s="67" t="s">
        <v>541</v>
      </c>
      <c r="V67" s="61" t="s">
        <v>522</v>
      </c>
      <c r="W67" s="66"/>
      <c r="X67" s="62"/>
      <c r="Y67" s="63"/>
    </row>
    <row r="68" s="1" customFormat="1" ht="58" customHeight="1" spans="1:25">
      <c r="A68" s="49">
        <v>96</v>
      </c>
      <c r="B68" s="49" t="s">
        <v>574</v>
      </c>
      <c r="C68" s="49" t="s">
        <v>574</v>
      </c>
      <c r="D68" s="50"/>
      <c r="E68" s="61"/>
      <c r="F68" s="72" t="s">
        <v>575</v>
      </c>
      <c r="G68" s="50" t="s">
        <v>372</v>
      </c>
      <c r="H68" s="52" t="s">
        <v>576</v>
      </c>
      <c r="I68" s="53">
        <v>1</v>
      </c>
      <c r="J68" s="54" t="s">
        <v>374</v>
      </c>
      <c r="K68" s="55">
        <v>38</v>
      </c>
      <c r="L68" s="55">
        <v>59</v>
      </c>
      <c r="M68" s="56">
        <f t="shared" si="0"/>
        <v>0.355932203389831</v>
      </c>
      <c r="N68" s="57">
        <v>88</v>
      </c>
      <c r="O68" s="56">
        <f t="shared" si="1"/>
        <v>0.329545454545455</v>
      </c>
      <c r="P68" s="71"/>
      <c r="Q68" s="59" t="s">
        <v>547</v>
      </c>
      <c r="R68" s="66"/>
      <c r="S68" s="66"/>
      <c r="T68" s="61"/>
      <c r="U68" s="67" t="s">
        <v>541</v>
      </c>
      <c r="V68" s="61" t="s">
        <v>522</v>
      </c>
      <c r="W68" s="66"/>
      <c r="X68" s="62"/>
      <c r="Y68" s="63"/>
    </row>
    <row r="69" s="1" customFormat="1" ht="58" customHeight="1" spans="1:25">
      <c r="A69" s="49">
        <v>97</v>
      </c>
      <c r="B69" s="49" t="s">
        <v>574</v>
      </c>
      <c r="C69" s="49" t="s">
        <v>574</v>
      </c>
      <c r="D69" s="50"/>
      <c r="E69" s="61"/>
      <c r="F69" s="72" t="s">
        <v>577</v>
      </c>
      <c r="G69" s="50" t="s">
        <v>372</v>
      </c>
      <c r="H69" s="52" t="s">
        <v>578</v>
      </c>
      <c r="I69" s="53">
        <v>1</v>
      </c>
      <c r="J69" s="54" t="s">
        <v>374</v>
      </c>
      <c r="K69" s="55">
        <v>88</v>
      </c>
      <c r="L69" s="55">
        <v>138</v>
      </c>
      <c r="M69" s="56">
        <f t="shared" ref="M69:M75" si="3">(L69-K69)/L69</f>
        <v>0.36231884057971</v>
      </c>
      <c r="N69" s="57">
        <v>215</v>
      </c>
      <c r="O69" s="56">
        <f t="shared" ref="O69:O75" si="4">(N69-L69)/N69</f>
        <v>0.358139534883721</v>
      </c>
      <c r="P69" s="71"/>
      <c r="Q69" s="59" t="s">
        <v>547</v>
      </c>
      <c r="R69" s="66"/>
      <c r="S69" s="66"/>
      <c r="T69" s="61"/>
      <c r="U69" s="67" t="s">
        <v>541</v>
      </c>
      <c r="V69" s="61" t="s">
        <v>522</v>
      </c>
      <c r="W69" s="66"/>
      <c r="X69" s="62"/>
      <c r="Y69" s="63"/>
    </row>
    <row r="70" s="1" customFormat="1" ht="58" customHeight="1" spans="1:25">
      <c r="A70" s="49">
        <v>99</v>
      </c>
      <c r="B70" s="49" t="s">
        <v>579</v>
      </c>
      <c r="C70" s="49" t="s">
        <v>579</v>
      </c>
      <c r="D70" s="50"/>
      <c r="E70" s="61"/>
      <c r="F70" s="72" t="s">
        <v>580</v>
      </c>
      <c r="G70" s="50" t="s">
        <v>372</v>
      </c>
      <c r="H70" s="52"/>
      <c r="I70" s="53">
        <v>1</v>
      </c>
      <c r="J70" s="54" t="s">
        <v>374</v>
      </c>
      <c r="K70" s="55">
        <v>229</v>
      </c>
      <c r="L70" s="55">
        <v>276</v>
      </c>
      <c r="M70" s="56">
        <f t="shared" si="3"/>
        <v>0.170289855072464</v>
      </c>
      <c r="N70" s="57">
        <v>399</v>
      </c>
      <c r="O70" s="56">
        <f t="shared" si="4"/>
        <v>0.308270676691729</v>
      </c>
      <c r="P70" s="71"/>
      <c r="Q70" s="59" t="s">
        <v>547</v>
      </c>
      <c r="R70" s="66"/>
      <c r="S70" s="66"/>
      <c r="T70" s="61"/>
      <c r="U70" s="67" t="s">
        <v>541</v>
      </c>
      <c r="V70" s="61" t="s">
        <v>522</v>
      </c>
      <c r="W70" s="66"/>
      <c r="X70" s="62"/>
      <c r="Y70" s="63"/>
    </row>
    <row r="71" s="1" customFormat="1" ht="58" customHeight="1" spans="1:25">
      <c r="A71" s="49">
        <v>100</v>
      </c>
      <c r="B71" s="49" t="s">
        <v>579</v>
      </c>
      <c r="C71" s="49" t="s">
        <v>579</v>
      </c>
      <c r="D71" s="50"/>
      <c r="E71" s="61"/>
      <c r="F71" s="72" t="s">
        <v>580</v>
      </c>
      <c r="G71" s="50" t="s">
        <v>372</v>
      </c>
      <c r="H71" s="52"/>
      <c r="I71" s="53">
        <v>1</v>
      </c>
      <c r="J71" s="54" t="s">
        <v>374</v>
      </c>
      <c r="K71" s="55">
        <v>229</v>
      </c>
      <c r="L71" s="55">
        <v>276</v>
      </c>
      <c r="M71" s="56">
        <f t="shared" si="3"/>
        <v>0.170289855072464</v>
      </c>
      <c r="N71" s="57">
        <v>399</v>
      </c>
      <c r="O71" s="56">
        <f t="shared" si="4"/>
        <v>0.308270676691729</v>
      </c>
      <c r="P71" s="71"/>
      <c r="Q71" s="59" t="s">
        <v>547</v>
      </c>
      <c r="R71" s="66"/>
      <c r="S71" s="66"/>
      <c r="T71" s="61"/>
      <c r="U71" s="67" t="s">
        <v>541</v>
      </c>
      <c r="V71" s="61" t="s">
        <v>522</v>
      </c>
      <c r="W71" s="66"/>
      <c r="X71" s="62"/>
      <c r="Y71" s="63"/>
    </row>
    <row r="72" s="1" customFormat="1" ht="58" customHeight="1" spans="1:25">
      <c r="A72" s="49">
        <v>101</v>
      </c>
      <c r="B72" s="49" t="s">
        <v>579</v>
      </c>
      <c r="C72" s="49" t="s">
        <v>579</v>
      </c>
      <c r="D72" s="50"/>
      <c r="E72" s="61"/>
      <c r="F72" s="72" t="s">
        <v>581</v>
      </c>
      <c r="G72" s="50" t="s">
        <v>372</v>
      </c>
      <c r="H72" s="52"/>
      <c r="I72" s="53">
        <v>1</v>
      </c>
      <c r="J72" s="54" t="s">
        <v>374</v>
      </c>
      <c r="K72" s="55">
        <v>41</v>
      </c>
      <c r="L72" s="55">
        <v>47.5</v>
      </c>
      <c r="M72" s="56">
        <f t="shared" si="3"/>
        <v>0.136842105263158</v>
      </c>
      <c r="N72" s="57">
        <v>69</v>
      </c>
      <c r="O72" s="56">
        <f t="shared" si="4"/>
        <v>0.311594202898551</v>
      </c>
      <c r="P72" s="71"/>
      <c r="Q72" s="59" t="s">
        <v>547</v>
      </c>
      <c r="R72" s="66"/>
      <c r="S72" s="66"/>
      <c r="T72" s="61"/>
      <c r="U72" s="67" t="s">
        <v>541</v>
      </c>
      <c r="V72" s="61" t="s">
        <v>522</v>
      </c>
      <c r="W72" s="66"/>
      <c r="X72" s="62"/>
      <c r="Y72" s="63"/>
    </row>
    <row r="73" s="1" customFormat="1" ht="58" customHeight="1" spans="1:25">
      <c r="A73" s="49">
        <v>102</v>
      </c>
      <c r="B73" s="49" t="s">
        <v>579</v>
      </c>
      <c r="C73" s="49" t="s">
        <v>579</v>
      </c>
      <c r="D73" s="50"/>
      <c r="E73" s="61"/>
      <c r="F73" s="72" t="s">
        <v>581</v>
      </c>
      <c r="G73" s="50" t="s">
        <v>372</v>
      </c>
      <c r="H73" s="52"/>
      <c r="I73" s="53">
        <v>1</v>
      </c>
      <c r="J73" s="54" t="s">
        <v>374</v>
      </c>
      <c r="K73" s="55">
        <v>41</v>
      </c>
      <c r="L73" s="55">
        <v>47.5</v>
      </c>
      <c r="M73" s="56">
        <f t="shared" si="3"/>
        <v>0.136842105263158</v>
      </c>
      <c r="N73" s="57">
        <v>69</v>
      </c>
      <c r="O73" s="56">
        <f t="shared" si="4"/>
        <v>0.311594202898551</v>
      </c>
      <c r="P73" s="71"/>
      <c r="Q73" s="59" t="s">
        <v>547</v>
      </c>
      <c r="R73" s="66"/>
      <c r="S73" s="66"/>
      <c r="T73" s="61"/>
      <c r="U73" s="67" t="s">
        <v>541</v>
      </c>
      <c r="V73" s="61" t="s">
        <v>522</v>
      </c>
      <c r="W73" s="66"/>
      <c r="X73" s="62"/>
      <c r="Y73" s="63"/>
    </row>
    <row r="74" s="1" customFormat="1" ht="58" customHeight="1" spans="1:25">
      <c r="A74" s="49">
        <v>104</v>
      </c>
      <c r="B74" s="49" t="s">
        <v>579</v>
      </c>
      <c r="C74" s="49" t="s">
        <v>579</v>
      </c>
      <c r="D74" s="50"/>
      <c r="E74" s="61"/>
      <c r="F74" s="72" t="s">
        <v>582</v>
      </c>
      <c r="G74" s="50" t="s">
        <v>372</v>
      </c>
      <c r="H74" s="52"/>
      <c r="I74" s="53">
        <v>1</v>
      </c>
      <c r="J74" s="54" t="s">
        <v>374</v>
      </c>
      <c r="K74" s="55">
        <v>82</v>
      </c>
      <c r="L74" s="55">
        <v>89</v>
      </c>
      <c r="M74" s="56">
        <f t="shared" si="3"/>
        <v>0.0786516853932584</v>
      </c>
      <c r="N74" s="57">
        <v>129</v>
      </c>
      <c r="O74" s="56">
        <f t="shared" si="4"/>
        <v>0.310077519379845</v>
      </c>
      <c r="P74" s="71"/>
      <c r="Q74" s="59" t="s">
        <v>547</v>
      </c>
      <c r="R74" s="66"/>
      <c r="S74" s="66"/>
      <c r="T74" s="61"/>
      <c r="U74" s="67" t="s">
        <v>541</v>
      </c>
      <c r="V74" s="61" t="s">
        <v>522</v>
      </c>
      <c r="W74" s="66"/>
      <c r="X74" s="62"/>
      <c r="Y74" s="63"/>
    </row>
    <row r="75" s="1" customFormat="1" ht="58" customHeight="1" spans="1:25">
      <c r="A75" s="49">
        <v>105</v>
      </c>
      <c r="B75" s="49" t="s">
        <v>579</v>
      </c>
      <c r="C75" s="49" t="s">
        <v>579</v>
      </c>
      <c r="D75" s="50"/>
      <c r="E75" s="61"/>
      <c r="F75" s="72" t="s">
        <v>582</v>
      </c>
      <c r="G75" s="50" t="s">
        <v>372</v>
      </c>
      <c r="H75" s="52"/>
      <c r="I75" s="53">
        <v>1</v>
      </c>
      <c r="J75" s="54" t="s">
        <v>374</v>
      </c>
      <c r="K75" s="55">
        <v>82</v>
      </c>
      <c r="L75" s="55">
        <v>89</v>
      </c>
      <c r="M75" s="56">
        <f t="shared" si="3"/>
        <v>0.0786516853932584</v>
      </c>
      <c r="N75" s="57">
        <v>129</v>
      </c>
      <c r="O75" s="56">
        <f t="shared" si="4"/>
        <v>0.310077519379845</v>
      </c>
      <c r="P75" s="71"/>
      <c r="Q75" s="59" t="s">
        <v>547</v>
      </c>
      <c r="R75" s="66"/>
      <c r="S75" s="66"/>
      <c r="T75" s="61"/>
      <c r="U75" s="67" t="s">
        <v>541</v>
      </c>
      <c r="V75" s="61" t="s">
        <v>522</v>
      </c>
      <c r="W75" s="66"/>
      <c r="X75" s="62"/>
      <c r="Y75" s="63"/>
    </row>
    <row r="76" s="1" customFormat="1" ht="16.5" spans="1:25">
      <c r="B76" s="49"/>
      <c r="C76" s="3"/>
      <c r="M76" s="4"/>
      <c r="N76" s="5"/>
      <c r="O76" s="5"/>
      <c r="Y76" s="6"/>
    </row>
  </sheetData>
  <mergeCells count="28">
    <mergeCell ref="A1:Y1"/>
    <mergeCell ref="A2:A4"/>
    <mergeCell ref="B2:B4"/>
    <mergeCell ref="C2:C4"/>
    <mergeCell ref="D2:D4"/>
    <mergeCell ref="E2:E4"/>
    <mergeCell ref="F2:F4"/>
    <mergeCell ref="G2:G4"/>
    <mergeCell ref="J2:J4"/>
    <mergeCell ref="K2:K4"/>
    <mergeCell ref="L2:L4"/>
    <mergeCell ref="M2:M4"/>
    <mergeCell ref="N2:N3"/>
    <mergeCell ref="O2:O4"/>
    <mergeCell ref="P2:P4"/>
    <mergeCell ref="P20:P23"/>
    <mergeCell ref="P24:P28"/>
    <mergeCell ref="P58:P61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H2:I3"/>
  </mergeCells>
  <conditionalFormatting sqref="D13:E13">
    <cfRule type="duplicateValues" dxfId="0" priority="287" stopIfTrue="1"/>
  </conditionalFormatting>
  <conditionalFormatting sqref="D14:E14">
    <cfRule type="duplicateValues" dxfId="0" priority="286" stopIfTrue="1"/>
  </conditionalFormatting>
  <conditionalFormatting sqref="D15:E15">
    <cfRule type="duplicateValues" dxfId="0" priority="285" stopIfTrue="1"/>
  </conditionalFormatting>
  <conditionalFormatting sqref="D16:E16">
    <cfRule type="duplicateValues" dxfId="0" priority="284" stopIfTrue="1"/>
  </conditionalFormatting>
  <conditionalFormatting sqref="D17:E17">
    <cfRule type="duplicateValues" dxfId="0" priority="279" stopIfTrue="1"/>
  </conditionalFormatting>
  <conditionalFormatting sqref="G17">
    <cfRule type="containsText" dxfId="1" priority="277" stopIfTrue="1" operator="between" text="26年新品">
      <formula>NOT(ISERROR(SEARCH("26年新品",G17)))</formula>
    </cfRule>
    <cfRule type="containsText" dxfId="2" priority="276" stopIfTrue="1" operator="between" text="25年新品">
      <formula>NOT(ISERROR(SEARCH("25年新品",G17)))</formula>
    </cfRule>
    <cfRule type="containsText" dxfId="3" priority="275" stopIfTrue="1" operator="between" text="待产品中心确认">
      <formula>NOT(ISERROR(SEARCH("待产品中心确认",G17)))</formula>
    </cfRule>
    <cfRule type="containsText" dxfId="1" priority="274" stopIfTrue="1" operator="between" text="专供">
      <formula>NOT(ISERROR(SEARCH("专供",G17)))</formula>
    </cfRule>
  </conditionalFormatting>
  <conditionalFormatting sqref="D18:E18">
    <cfRule type="duplicateValues" dxfId="0" priority="278" stopIfTrue="1"/>
  </conditionalFormatting>
  <conditionalFormatting sqref="D19:E19">
    <cfRule type="duplicateValues" dxfId="0" priority="269" stopIfTrue="1"/>
  </conditionalFormatting>
  <conditionalFormatting sqref="D20:E20">
    <cfRule type="duplicateValues" dxfId="0" priority="268" stopIfTrue="1"/>
  </conditionalFormatting>
  <conditionalFormatting sqref="D21:E21">
    <cfRule type="duplicateValues" dxfId="0" priority="267" stopIfTrue="1"/>
  </conditionalFormatting>
  <conditionalFormatting sqref="D22:E22">
    <cfRule type="duplicateValues" dxfId="0" priority="266" stopIfTrue="1"/>
  </conditionalFormatting>
  <conditionalFormatting sqref="D23:E23">
    <cfRule type="duplicateValues" dxfId="0" priority="265" stopIfTrue="1"/>
  </conditionalFormatting>
  <conditionalFormatting sqref="D24:E24">
    <cfRule type="duplicateValues" dxfId="0" priority="260" stopIfTrue="1"/>
  </conditionalFormatting>
  <conditionalFormatting sqref="G24">
    <cfRule type="containsText" dxfId="1" priority="222" stopIfTrue="1" operator="between" text="26年新品">
      <formula>NOT(ISERROR(SEARCH("26年新品",G24)))</formula>
    </cfRule>
    <cfRule type="containsText" dxfId="2" priority="184" stopIfTrue="1" operator="between" text="25年新品">
      <formula>NOT(ISERROR(SEARCH("25年新品",G24)))</formula>
    </cfRule>
    <cfRule type="containsText" dxfId="3" priority="146" stopIfTrue="1" operator="between" text="待产品中心确认">
      <formula>NOT(ISERROR(SEARCH("待产品中心确认",G24)))</formula>
    </cfRule>
    <cfRule type="containsText" dxfId="1" priority="108" stopIfTrue="1" operator="between" text="专供">
      <formula>NOT(ISERROR(SEARCH("专供",G24)))</formula>
    </cfRule>
  </conditionalFormatting>
  <conditionalFormatting sqref="D25:E25">
    <cfRule type="duplicateValues" dxfId="0" priority="259" stopIfTrue="1"/>
  </conditionalFormatting>
  <conditionalFormatting sqref="G25">
    <cfRule type="containsText" dxfId="1" priority="221" stopIfTrue="1" operator="between" text="26年新品">
      <formula>NOT(ISERROR(SEARCH("26年新品",G25)))</formula>
    </cfRule>
    <cfRule type="containsText" dxfId="2" priority="183" stopIfTrue="1" operator="between" text="25年新品">
      <formula>NOT(ISERROR(SEARCH("25年新品",G25)))</formula>
    </cfRule>
    <cfRule type="containsText" dxfId="3" priority="145" stopIfTrue="1" operator="between" text="待产品中心确认">
      <formula>NOT(ISERROR(SEARCH("待产品中心确认",G25)))</formula>
    </cfRule>
    <cfRule type="containsText" dxfId="1" priority="107" stopIfTrue="1" operator="between" text="专供">
      <formula>NOT(ISERROR(SEARCH("专供",G25)))</formula>
    </cfRule>
  </conditionalFormatting>
  <conditionalFormatting sqref="D26:E26">
    <cfRule type="duplicateValues" dxfId="0" priority="258" stopIfTrue="1"/>
  </conditionalFormatting>
  <conditionalFormatting sqref="G26">
    <cfRule type="containsText" dxfId="1" priority="220" stopIfTrue="1" operator="between" text="26年新品">
      <formula>NOT(ISERROR(SEARCH("26年新品",G26)))</formula>
    </cfRule>
    <cfRule type="containsText" dxfId="2" priority="182" stopIfTrue="1" operator="between" text="25年新品">
      <formula>NOT(ISERROR(SEARCH("25年新品",G26)))</formula>
    </cfRule>
    <cfRule type="containsText" dxfId="3" priority="144" stopIfTrue="1" operator="between" text="待产品中心确认">
      <formula>NOT(ISERROR(SEARCH("待产品中心确认",G26)))</formula>
    </cfRule>
    <cfRule type="containsText" dxfId="1" priority="106" stopIfTrue="1" operator="between" text="专供">
      <formula>NOT(ISERROR(SEARCH("专供",G26)))</formula>
    </cfRule>
  </conditionalFormatting>
  <conditionalFormatting sqref="D27:E27">
    <cfRule type="duplicateValues" dxfId="0" priority="257" stopIfTrue="1"/>
  </conditionalFormatting>
  <conditionalFormatting sqref="G27">
    <cfRule type="containsText" dxfId="1" priority="219" stopIfTrue="1" operator="between" text="26年新品">
      <formula>NOT(ISERROR(SEARCH("26年新品",G27)))</formula>
    </cfRule>
    <cfRule type="containsText" dxfId="2" priority="181" stopIfTrue="1" operator="between" text="25年新品">
      <formula>NOT(ISERROR(SEARCH("25年新品",G27)))</formula>
    </cfRule>
    <cfRule type="containsText" dxfId="3" priority="143" stopIfTrue="1" operator="between" text="待产品中心确认">
      <formula>NOT(ISERROR(SEARCH("待产品中心确认",G27)))</formula>
    </cfRule>
    <cfRule type="containsText" dxfId="1" priority="105" stopIfTrue="1" operator="between" text="专供">
      <formula>NOT(ISERROR(SEARCH("专供",G27)))</formula>
    </cfRule>
  </conditionalFormatting>
  <conditionalFormatting sqref="D28:E28">
    <cfRule type="duplicateValues" dxfId="0" priority="256" stopIfTrue="1"/>
  </conditionalFormatting>
  <conditionalFormatting sqref="G28">
    <cfRule type="containsText" dxfId="1" priority="218" stopIfTrue="1" operator="between" text="26年新品">
      <formula>NOT(ISERROR(SEARCH("26年新品",G28)))</formula>
    </cfRule>
    <cfRule type="containsText" dxfId="2" priority="180" stopIfTrue="1" operator="between" text="25年新品">
      <formula>NOT(ISERROR(SEARCH("25年新品",G28)))</formula>
    </cfRule>
    <cfRule type="containsText" dxfId="3" priority="142" stopIfTrue="1" operator="between" text="待产品中心确认">
      <formula>NOT(ISERROR(SEARCH("待产品中心确认",G28)))</formula>
    </cfRule>
    <cfRule type="containsText" dxfId="1" priority="104" stopIfTrue="1" operator="between" text="专供">
      <formula>NOT(ISERROR(SEARCH("专供",G28)))</formula>
    </cfRule>
  </conditionalFormatting>
  <conditionalFormatting sqref="D29:E29">
    <cfRule type="duplicateValues" dxfId="0" priority="255" stopIfTrue="1"/>
  </conditionalFormatting>
  <conditionalFormatting sqref="G29">
    <cfRule type="containsText" dxfId="1" priority="217" stopIfTrue="1" operator="between" text="26年新品">
      <formula>NOT(ISERROR(SEARCH("26年新品",G29)))</formula>
    </cfRule>
    <cfRule type="containsText" dxfId="2" priority="179" stopIfTrue="1" operator="between" text="25年新品">
      <formula>NOT(ISERROR(SEARCH("25年新品",G29)))</formula>
    </cfRule>
    <cfRule type="containsText" dxfId="3" priority="141" stopIfTrue="1" operator="between" text="待产品中心确认">
      <formula>NOT(ISERROR(SEARCH("待产品中心确认",G29)))</formula>
    </cfRule>
    <cfRule type="containsText" dxfId="1" priority="103" stopIfTrue="1" operator="between" text="专供">
      <formula>NOT(ISERROR(SEARCH("专供",G29)))</formula>
    </cfRule>
  </conditionalFormatting>
  <conditionalFormatting sqref="D30:E30">
    <cfRule type="duplicateValues" dxfId="0" priority="254" stopIfTrue="1"/>
  </conditionalFormatting>
  <conditionalFormatting sqref="G30">
    <cfRule type="containsText" dxfId="1" priority="216" stopIfTrue="1" operator="between" text="26年新品">
      <formula>NOT(ISERROR(SEARCH("26年新品",G30)))</formula>
    </cfRule>
    <cfRule type="containsText" dxfId="2" priority="178" stopIfTrue="1" operator="between" text="25年新品">
      <formula>NOT(ISERROR(SEARCH("25年新品",G30)))</formula>
    </cfRule>
    <cfRule type="containsText" dxfId="3" priority="140" stopIfTrue="1" operator="between" text="待产品中心确认">
      <formula>NOT(ISERROR(SEARCH("待产品中心确认",G30)))</formula>
    </cfRule>
    <cfRule type="containsText" dxfId="1" priority="102" stopIfTrue="1" operator="between" text="专供">
      <formula>NOT(ISERROR(SEARCH("专供",G30)))</formula>
    </cfRule>
  </conditionalFormatting>
  <conditionalFormatting sqref="D31:E31">
    <cfRule type="duplicateValues" dxfId="0" priority="253" stopIfTrue="1"/>
  </conditionalFormatting>
  <conditionalFormatting sqref="G31">
    <cfRule type="containsText" dxfId="1" priority="215" stopIfTrue="1" operator="between" text="26年新品">
      <formula>NOT(ISERROR(SEARCH("26年新品",G31)))</formula>
    </cfRule>
    <cfRule type="containsText" dxfId="2" priority="177" stopIfTrue="1" operator="between" text="25年新品">
      <formula>NOT(ISERROR(SEARCH("25年新品",G31)))</formula>
    </cfRule>
    <cfRule type="containsText" dxfId="3" priority="139" stopIfTrue="1" operator="between" text="待产品中心确认">
      <formula>NOT(ISERROR(SEARCH("待产品中心确认",G31)))</formula>
    </cfRule>
    <cfRule type="containsText" dxfId="1" priority="101" stopIfTrue="1" operator="between" text="专供">
      <formula>NOT(ISERROR(SEARCH("专供",G31)))</formula>
    </cfRule>
  </conditionalFormatting>
  <conditionalFormatting sqref="D32:E32">
    <cfRule type="duplicateValues" dxfId="0" priority="252" stopIfTrue="1"/>
  </conditionalFormatting>
  <conditionalFormatting sqref="G32">
    <cfRule type="containsText" dxfId="1" priority="214" stopIfTrue="1" operator="between" text="26年新品">
      <formula>NOT(ISERROR(SEARCH("26年新品",G32)))</formula>
    </cfRule>
    <cfRule type="containsText" dxfId="2" priority="176" stopIfTrue="1" operator="between" text="25年新品">
      <formula>NOT(ISERROR(SEARCH("25年新品",G32)))</formula>
    </cfRule>
    <cfRule type="containsText" dxfId="3" priority="138" stopIfTrue="1" operator="between" text="待产品中心确认">
      <formula>NOT(ISERROR(SEARCH("待产品中心确认",G32)))</formula>
    </cfRule>
    <cfRule type="containsText" dxfId="1" priority="100" stopIfTrue="1" operator="between" text="专供">
      <formula>NOT(ISERROR(SEARCH("专供",G32)))</formula>
    </cfRule>
  </conditionalFormatting>
  <conditionalFormatting sqref="D33:E33">
    <cfRule type="duplicateValues" dxfId="0" priority="251" stopIfTrue="1"/>
  </conditionalFormatting>
  <conditionalFormatting sqref="G33">
    <cfRule type="containsText" dxfId="1" priority="213" stopIfTrue="1" operator="between" text="26年新品">
      <formula>NOT(ISERROR(SEARCH("26年新品",G33)))</formula>
    </cfRule>
    <cfRule type="containsText" dxfId="2" priority="175" stopIfTrue="1" operator="between" text="25年新品">
      <formula>NOT(ISERROR(SEARCH("25年新品",G33)))</formula>
    </cfRule>
    <cfRule type="containsText" dxfId="3" priority="137" stopIfTrue="1" operator="between" text="待产品中心确认">
      <formula>NOT(ISERROR(SEARCH("待产品中心确认",G33)))</formula>
    </cfRule>
    <cfRule type="containsText" dxfId="1" priority="99" stopIfTrue="1" operator="between" text="专供">
      <formula>NOT(ISERROR(SEARCH("专供",G33)))</formula>
    </cfRule>
  </conditionalFormatting>
  <conditionalFormatting sqref="D34:E34">
    <cfRule type="duplicateValues" dxfId="0" priority="250" stopIfTrue="1"/>
  </conditionalFormatting>
  <conditionalFormatting sqref="G34">
    <cfRule type="containsText" dxfId="1" priority="212" stopIfTrue="1" operator="between" text="26年新品">
      <formula>NOT(ISERROR(SEARCH("26年新品",G34)))</formula>
    </cfRule>
    <cfRule type="containsText" dxfId="2" priority="174" stopIfTrue="1" operator="between" text="25年新品">
      <formula>NOT(ISERROR(SEARCH("25年新品",G34)))</formula>
    </cfRule>
    <cfRule type="containsText" dxfId="3" priority="136" stopIfTrue="1" operator="between" text="待产品中心确认">
      <formula>NOT(ISERROR(SEARCH("待产品中心确认",G34)))</formula>
    </cfRule>
    <cfRule type="containsText" dxfId="1" priority="98" stopIfTrue="1" operator="between" text="专供">
      <formula>NOT(ISERROR(SEARCH("专供",G34)))</formula>
    </cfRule>
  </conditionalFormatting>
  <conditionalFormatting sqref="D35:E35">
    <cfRule type="duplicateValues" dxfId="0" priority="249" stopIfTrue="1"/>
  </conditionalFormatting>
  <conditionalFormatting sqref="G35">
    <cfRule type="containsText" dxfId="1" priority="211" stopIfTrue="1" operator="between" text="26年新品">
      <formula>NOT(ISERROR(SEARCH("26年新品",G35)))</formula>
    </cfRule>
    <cfRule type="containsText" dxfId="2" priority="173" stopIfTrue="1" operator="between" text="25年新品">
      <formula>NOT(ISERROR(SEARCH("25年新品",G35)))</formula>
    </cfRule>
    <cfRule type="containsText" dxfId="3" priority="135" stopIfTrue="1" operator="between" text="待产品中心确认">
      <formula>NOT(ISERROR(SEARCH("待产品中心确认",G35)))</formula>
    </cfRule>
    <cfRule type="containsText" dxfId="1" priority="97" stopIfTrue="1" operator="between" text="专供">
      <formula>NOT(ISERROR(SEARCH("专供",G35)))</formula>
    </cfRule>
  </conditionalFormatting>
  <conditionalFormatting sqref="D36:E36">
    <cfRule type="duplicateValues" dxfId="0" priority="248" stopIfTrue="1"/>
  </conditionalFormatting>
  <conditionalFormatting sqref="G36">
    <cfRule type="containsText" dxfId="1" priority="210" stopIfTrue="1" operator="between" text="26年新品">
      <formula>NOT(ISERROR(SEARCH("26年新品",G36)))</formula>
    </cfRule>
    <cfRule type="containsText" dxfId="2" priority="172" stopIfTrue="1" operator="between" text="25年新品">
      <formula>NOT(ISERROR(SEARCH("25年新品",G36)))</formula>
    </cfRule>
    <cfRule type="containsText" dxfId="3" priority="134" stopIfTrue="1" operator="between" text="待产品中心确认">
      <formula>NOT(ISERROR(SEARCH("待产品中心确认",G36)))</formula>
    </cfRule>
    <cfRule type="containsText" dxfId="1" priority="96" stopIfTrue="1" operator="between" text="专供">
      <formula>NOT(ISERROR(SEARCH("专供",G36)))</formula>
    </cfRule>
  </conditionalFormatting>
  <conditionalFormatting sqref="D37:E37">
    <cfRule type="duplicateValues" dxfId="0" priority="247" stopIfTrue="1"/>
  </conditionalFormatting>
  <conditionalFormatting sqref="G37">
    <cfRule type="containsText" dxfId="1" priority="209" stopIfTrue="1" operator="between" text="26年新品">
      <formula>NOT(ISERROR(SEARCH("26年新品",G37)))</formula>
    </cfRule>
    <cfRule type="containsText" dxfId="2" priority="171" stopIfTrue="1" operator="between" text="25年新品">
      <formula>NOT(ISERROR(SEARCH("25年新品",G37)))</formula>
    </cfRule>
    <cfRule type="containsText" dxfId="3" priority="133" stopIfTrue="1" operator="between" text="待产品中心确认">
      <formula>NOT(ISERROR(SEARCH("待产品中心确认",G37)))</formula>
    </cfRule>
    <cfRule type="containsText" dxfId="1" priority="95" stopIfTrue="1" operator="between" text="专供">
      <formula>NOT(ISERROR(SEARCH("专供",G37)))</formula>
    </cfRule>
  </conditionalFormatting>
  <conditionalFormatting sqref="D38:E38">
    <cfRule type="duplicateValues" dxfId="0" priority="246" stopIfTrue="1"/>
  </conditionalFormatting>
  <conditionalFormatting sqref="G38">
    <cfRule type="containsText" dxfId="1" priority="208" stopIfTrue="1" operator="between" text="26年新品">
      <formula>NOT(ISERROR(SEARCH("26年新品",G38)))</formula>
    </cfRule>
    <cfRule type="containsText" dxfId="2" priority="170" stopIfTrue="1" operator="between" text="25年新品">
      <formula>NOT(ISERROR(SEARCH("25年新品",G38)))</formula>
    </cfRule>
    <cfRule type="containsText" dxfId="3" priority="132" stopIfTrue="1" operator="between" text="待产品中心确认">
      <formula>NOT(ISERROR(SEARCH("待产品中心确认",G38)))</formula>
    </cfRule>
    <cfRule type="containsText" dxfId="1" priority="94" stopIfTrue="1" operator="between" text="专供">
      <formula>NOT(ISERROR(SEARCH("专供",G38)))</formula>
    </cfRule>
  </conditionalFormatting>
  <conditionalFormatting sqref="D39:E39">
    <cfRule type="duplicateValues" dxfId="0" priority="245" stopIfTrue="1"/>
  </conditionalFormatting>
  <conditionalFormatting sqref="G39">
    <cfRule type="containsText" dxfId="1" priority="207" stopIfTrue="1" operator="between" text="26年新品">
      <formula>NOT(ISERROR(SEARCH("26年新品",G39)))</formula>
    </cfRule>
    <cfRule type="containsText" dxfId="2" priority="169" stopIfTrue="1" operator="between" text="25年新品">
      <formula>NOT(ISERROR(SEARCH("25年新品",G39)))</formula>
    </cfRule>
    <cfRule type="containsText" dxfId="3" priority="131" stopIfTrue="1" operator="between" text="待产品中心确认">
      <formula>NOT(ISERROR(SEARCH("待产品中心确认",G39)))</formula>
    </cfRule>
    <cfRule type="containsText" dxfId="1" priority="93" stopIfTrue="1" operator="between" text="专供">
      <formula>NOT(ISERROR(SEARCH("专供",G39)))</formula>
    </cfRule>
  </conditionalFormatting>
  <conditionalFormatting sqref="D40:E40">
    <cfRule type="duplicateValues" dxfId="0" priority="244" stopIfTrue="1"/>
  </conditionalFormatting>
  <conditionalFormatting sqref="G40">
    <cfRule type="containsText" dxfId="1" priority="206" stopIfTrue="1" operator="between" text="26年新品">
      <formula>NOT(ISERROR(SEARCH("26年新品",G40)))</formula>
    </cfRule>
    <cfRule type="containsText" dxfId="2" priority="168" stopIfTrue="1" operator="between" text="25年新品">
      <formula>NOT(ISERROR(SEARCH("25年新品",G40)))</formula>
    </cfRule>
    <cfRule type="containsText" dxfId="3" priority="130" stopIfTrue="1" operator="between" text="待产品中心确认">
      <formula>NOT(ISERROR(SEARCH("待产品中心确认",G40)))</formula>
    </cfRule>
    <cfRule type="containsText" dxfId="1" priority="92" stopIfTrue="1" operator="between" text="专供">
      <formula>NOT(ISERROR(SEARCH("专供",G40)))</formula>
    </cfRule>
  </conditionalFormatting>
  <conditionalFormatting sqref="D41:E41">
    <cfRule type="duplicateValues" dxfId="0" priority="243" stopIfTrue="1"/>
  </conditionalFormatting>
  <conditionalFormatting sqref="G41">
    <cfRule type="containsText" dxfId="1" priority="205" stopIfTrue="1" operator="between" text="26年新品">
      <formula>NOT(ISERROR(SEARCH("26年新品",G41)))</formula>
    </cfRule>
    <cfRule type="containsText" dxfId="2" priority="167" stopIfTrue="1" operator="between" text="25年新品">
      <formula>NOT(ISERROR(SEARCH("25年新品",G41)))</formula>
    </cfRule>
    <cfRule type="containsText" dxfId="3" priority="129" stopIfTrue="1" operator="between" text="待产品中心确认">
      <formula>NOT(ISERROR(SEARCH("待产品中心确认",G41)))</formula>
    </cfRule>
    <cfRule type="containsText" dxfId="1" priority="91" stopIfTrue="1" operator="between" text="专供">
      <formula>NOT(ISERROR(SEARCH("专供",G41)))</formula>
    </cfRule>
  </conditionalFormatting>
  <conditionalFormatting sqref="D42:E42">
    <cfRule type="duplicateValues" dxfId="0" priority="242" stopIfTrue="1"/>
  </conditionalFormatting>
  <conditionalFormatting sqref="G42">
    <cfRule type="containsText" dxfId="1" priority="204" stopIfTrue="1" operator="between" text="26年新品">
      <formula>NOT(ISERROR(SEARCH("26年新品",G42)))</formula>
    </cfRule>
    <cfRule type="containsText" dxfId="2" priority="166" stopIfTrue="1" operator="between" text="25年新品">
      <formula>NOT(ISERROR(SEARCH("25年新品",G42)))</formula>
    </cfRule>
    <cfRule type="containsText" dxfId="3" priority="128" stopIfTrue="1" operator="between" text="待产品中心确认">
      <formula>NOT(ISERROR(SEARCH("待产品中心确认",G42)))</formula>
    </cfRule>
    <cfRule type="containsText" dxfId="1" priority="90" stopIfTrue="1" operator="between" text="专供">
      <formula>NOT(ISERROR(SEARCH("专供",G42)))</formula>
    </cfRule>
  </conditionalFormatting>
  <conditionalFormatting sqref="D43:E43">
    <cfRule type="duplicateValues" dxfId="0" priority="241" stopIfTrue="1"/>
  </conditionalFormatting>
  <conditionalFormatting sqref="G43">
    <cfRule type="containsText" dxfId="1" priority="203" stopIfTrue="1" operator="between" text="26年新品">
      <formula>NOT(ISERROR(SEARCH("26年新品",G43)))</formula>
    </cfRule>
    <cfRule type="containsText" dxfId="2" priority="165" stopIfTrue="1" operator="between" text="25年新品">
      <formula>NOT(ISERROR(SEARCH("25年新品",G43)))</formula>
    </cfRule>
    <cfRule type="containsText" dxfId="3" priority="127" stopIfTrue="1" operator="between" text="待产品中心确认">
      <formula>NOT(ISERROR(SEARCH("待产品中心确认",G43)))</formula>
    </cfRule>
    <cfRule type="containsText" dxfId="1" priority="89" stopIfTrue="1" operator="between" text="专供">
      <formula>NOT(ISERROR(SEARCH("专供",G43)))</formula>
    </cfRule>
  </conditionalFormatting>
  <conditionalFormatting sqref="D44:E44">
    <cfRule type="duplicateValues" dxfId="0" priority="240" stopIfTrue="1"/>
  </conditionalFormatting>
  <conditionalFormatting sqref="G44">
    <cfRule type="containsText" dxfId="1" priority="202" stopIfTrue="1" operator="between" text="26年新品">
      <formula>NOT(ISERROR(SEARCH("26年新品",G44)))</formula>
    </cfRule>
    <cfRule type="containsText" dxfId="2" priority="164" stopIfTrue="1" operator="between" text="25年新品">
      <formula>NOT(ISERROR(SEARCH("25年新品",G44)))</formula>
    </cfRule>
    <cfRule type="containsText" dxfId="3" priority="126" stopIfTrue="1" operator="between" text="待产品中心确认">
      <formula>NOT(ISERROR(SEARCH("待产品中心确认",G44)))</formula>
    </cfRule>
    <cfRule type="containsText" dxfId="1" priority="88" stopIfTrue="1" operator="between" text="专供">
      <formula>NOT(ISERROR(SEARCH("专供",G44)))</formula>
    </cfRule>
  </conditionalFormatting>
  <conditionalFormatting sqref="D45:E45">
    <cfRule type="duplicateValues" dxfId="0" priority="239" stopIfTrue="1"/>
  </conditionalFormatting>
  <conditionalFormatting sqref="G45">
    <cfRule type="containsText" dxfId="1" priority="201" stopIfTrue="1" operator="between" text="26年新品">
      <formula>NOT(ISERROR(SEARCH("26年新品",G45)))</formula>
    </cfRule>
    <cfRule type="containsText" dxfId="2" priority="163" stopIfTrue="1" operator="between" text="25年新品">
      <formula>NOT(ISERROR(SEARCH("25年新品",G45)))</formula>
    </cfRule>
    <cfRule type="containsText" dxfId="3" priority="125" stopIfTrue="1" operator="between" text="待产品中心确认">
      <formula>NOT(ISERROR(SEARCH("待产品中心确认",G45)))</formula>
    </cfRule>
    <cfRule type="containsText" dxfId="1" priority="87" stopIfTrue="1" operator="between" text="专供">
      <formula>NOT(ISERROR(SEARCH("专供",G45)))</formula>
    </cfRule>
  </conditionalFormatting>
  <conditionalFormatting sqref="D46:E46">
    <cfRule type="duplicateValues" dxfId="0" priority="238" stopIfTrue="1"/>
  </conditionalFormatting>
  <conditionalFormatting sqref="G46">
    <cfRule type="containsText" dxfId="1" priority="200" stopIfTrue="1" operator="between" text="26年新品">
      <formula>NOT(ISERROR(SEARCH("26年新品",G46)))</formula>
    </cfRule>
    <cfRule type="containsText" dxfId="2" priority="162" stopIfTrue="1" operator="between" text="25年新品">
      <formula>NOT(ISERROR(SEARCH("25年新品",G46)))</formula>
    </cfRule>
    <cfRule type="containsText" dxfId="3" priority="124" stopIfTrue="1" operator="between" text="待产品中心确认">
      <formula>NOT(ISERROR(SEARCH("待产品中心确认",G46)))</formula>
    </cfRule>
    <cfRule type="containsText" dxfId="1" priority="86" stopIfTrue="1" operator="between" text="专供">
      <formula>NOT(ISERROR(SEARCH("专供",G46)))</formula>
    </cfRule>
  </conditionalFormatting>
  <conditionalFormatting sqref="D47:E47">
    <cfRule type="duplicateValues" dxfId="0" priority="237" stopIfTrue="1"/>
  </conditionalFormatting>
  <conditionalFormatting sqref="G47">
    <cfRule type="containsText" dxfId="1" priority="199" stopIfTrue="1" operator="between" text="26年新品">
      <formula>NOT(ISERROR(SEARCH("26年新品",G47)))</formula>
    </cfRule>
    <cfRule type="containsText" dxfId="2" priority="161" stopIfTrue="1" operator="between" text="25年新品">
      <formula>NOT(ISERROR(SEARCH("25年新品",G47)))</formula>
    </cfRule>
    <cfRule type="containsText" dxfId="3" priority="123" stopIfTrue="1" operator="between" text="待产品中心确认">
      <formula>NOT(ISERROR(SEARCH("待产品中心确认",G47)))</formula>
    </cfRule>
    <cfRule type="containsText" dxfId="1" priority="85" stopIfTrue="1" operator="between" text="专供">
      <formula>NOT(ISERROR(SEARCH("专供",G47)))</formula>
    </cfRule>
  </conditionalFormatting>
  <conditionalFormatting sqref="D48:E48">
    <cfRule type="duplicateValues" dxfId="0" priority="236" stopIfTrue="1"/>
  </conditionalFormatting>
  <conditionalFormatting sqref="G48">
    <cfRule type="containsText" dxfId="1" priority="198" stopIfTrue="1" operator="between" text="26年新品">
      <formula>NOT(ISERROR(SEARCH("26年新品",G48)))</formula>
    </cfRule>
    <cfRule type="containsText" dxfId="2" priority="160" stopIfTrue="1" operator="between" text="25年新品">
      <formula>NOT(ISERROR(SEARCH("25年新品",G48)))</formula>
    </cfRule>
    <cfRule type="containsText" dxfId="3" priority="122" stopIfTrue="1" operator="between" text="待产品中心确认">
      <formula>NOT(ISERROR(SEARCH("待产品中心确认",G48)))</formula>
    </cfRule>
    <cfRule type="containsText" dxfId="1" priority="84" stopIfTrue="1" operator="between" text="专供">
      <formula>NOT(ISERROR(SEARCH("专供",G48)))</formula>
    </cfRule>
  </conditionalFormatting>
  <conditionalFormatting sqref="D49:E49">
    <cfRule type="duplicateValues" dxfId="0" priority="235" stopIfTrue="1"/>
  </conditionalFormatting>
  <conditionalFormatting sqref="G49">
    <cfRule type="containsText" dxfId="1" priority="197" stopIfTrue="1" operator="between" text="26年新品">
      <formula>NOT(ISERROR(SEARCH("26年新品",G49)))</formula>
    </cfRule>
    <cfRule type="containsText" dxfId="2" priority="159" stopIfTrue="1" operator="between" text="25年新品">
      <formula>NOT(ISERROR(SEARCH("25年新品",G49)))</formula>
    </cfRule>
    <cfRule type="containsText" dxfId="3" priority="121" stopIfTrue="1" operator="between" text="待产品中心确认">
      <formula>NOT(ISERROR(SEARCH("待产品中心确认",G49)))</formula>
    </cfRule>
    <cfRule type="containsText" dxfId="1" priority="83" stopIfTrue="1" operator="between" text="专供">
      <formula>NOT(ISERROR(SEARCH("专供",G49)))</formula>
    </cfRule>
  </conditionalFormatting>
  <conditionalFormatting sqref="D50:E50">
    <cfRule type="duplicateValues" dxfId="0" priority="234" stopIfTrue="1"/>
  </conditionalFormatting>
  <conditionalFormatting sqref="G50">
    <cfRule type="containsText" dxfId="1" priority="196" stopIfTrue="1" operator="between" text="26年新品">
      <formula>NOT(ISERROR(SEARCH("26年新品",G50)))</formula>
    </cfRule>
    <cfRule type="containsText" dxfId="2" priority="158" stopIfTrue="1" operator="between" text="25年新品">
      <formula>NOT(ISERROR(SEARCH("25年新品",G50)))</formula>
    </cfRule>
    <cfRule type="containsText" dxfId="3" priority="120" stopIfTrue="1" operator="between" text="待产品中心确认">
      <formula>NOT(ISERROR(SEARCH("待产品中心确认",G50)))</formula>
    </cfRule>
    <cfRule type="containsText" dxfId="1" priority="82" stopIfTrue="1" operator="between" text="专供">
      <formula>NOT(ISERROR(SEARCH("专供",G50)))</formula>
    </cfRule>
  </conditionalFormatting>
  <conditionalFormatting sqref="D51:E51">
    <cfRule type="duplicateValues" dxfId="0" priority="233" stopIfTrue="1"/>
  </conditionalFormatting>
  <conditionalFormatting sqref="G51">
    <cfRule type="containsText" dxfId="1" priority="195" stopIfTrue="1" operator="between" text="26年新品">
      <formula>NOT(ISERROR(SEARCH("26年新品",G51)))</formula>
    </cfRule>
    <cfRule type="containsText" dxfId="2" priority="157" stopIfTrue="1" operator="between" text="25年新品">
      <formula>NOT(ISERROR(SEARCH("25年新品",G51)))</formula>
    </cfRule>
    <cfRule type="containsText" dxfId="3" priority="119" stopIfTrue="1" operator="between" text="待产品中心确认">
      <formula>NOT(ISERROR(SEARCH("待产品中心确认",G51)))</formula>
    </cfRule>
    <cfRule type="containsText" dxfId="1" priority="81" stopIfTrue="1" operator="between" text="专供">
      <formula>NOT(ISERROR(SEARCH("专供",G51)))</formula>
    </cfRule>
  </conditionalFormatting>
  <conditionalFormatting sqref="D52:E52">
    <cfRule type="duplicateValues" dxfId="0" priority="232" stopIfTrue="1"/>
  </conditionalFormatting>
  <conditionalFormatting sqref="G52">
    <cfRule type="containsText" dxfId="1" priority="194" stopIfTrue="1" operator="between" text="26年新品">
      <formula>NOT(ISERROR(SEARCH("26年新品",G52)))</formula>
    </cfRule>
    <cfRule type="containsText" dxfId="2" priority="156" stopIfTrue="1" operator="between" text="25年新品">
      <formula>NOT(ISERROR(SEARCH("25年新品",G52)))</formula>
    </cfRule>
    <cfRule type="containsText" dxfId="3" priority="118" stopIfTrue="1" operator="between" text="待产品中心确认">
      <formula>NOT(ISERROR(SEARCH("待产品中心确认",G52)))</formula>
    </cfRule>
    <cfRule type="containsText" dxfId="1" priority="80" stopIfTrue="1" operator="between" text="专供">
      <formula>NOT(ISERROR(SEARCH("专供",G52)))</formula>
    </cfRule>
  </conditionalFormatting>
  <conditionalFormatting sqref="D53:E53">
    <cfRule type="duplicateValues" dxfId="0" priority="231" stopIfTrue="1"/>
  </conditionalFormatting>
  <conditionalFormatting sqref="G53">
    <cfRule type="containsText" dxfId="1" priority="193" stopIfTrue="1" operator="between" text="26年新品">
      <formula>NOT(ISERROR(SEARCH("26年新品",G53)))</formula>
    </cfRule>
    <cfRule type="containsText" dxfId="2" priority="155" stopIfTrue="1" operator="between" text="25年新品">
      <formula>NOT(ISERROR(SEARCH("25年新品",G53)))</formula>
    </cfRule>
    <cfRule type="containsText" dxfId="3" priority="117" stopIfTrue="1" operator="between" text="待产品中心确认">
      <formula>NOT(ISERROR(SEARCH("待产品中心确认",G53)))</formula>
    </cfRule>
    <cfRule type="containsText" dxfId="1" priority="79" stopIfTrue="1" operator="between" text="专供">
      <formula>NOT(ISERROR(SEARCH("专供",G53)))</formula>
    </cfRule>
  </conditionalFormatting>
  <conditionalFormatting sqref="D54:E54">
    <cfRule type="duplicateValues" dxfId="0" priority="230" stopIfTrue="1"/>
  </conditionalFormatting>
  <conditionalFormatting sqref="G54">
    <cfRule type="containsText" dxfId="1" priority="192" stopIfTrue="1" operator="between" text="26年新品">
      <formula>NOT(ISERROR(SEARCH("26年新品",G54)))</formula>
    </cfRule>
    <cfRule type="containsText" dxfId="2" priority="154" stopIfTrue="1" operator="between" text="25年新品">
      <formula>NOT(ISERROR(SEARCH("25年新品",G54)))</formula>
    </cfRule>
    <cfRule type="containsText" dxfId="3" priority="116" stopIfTrue="1" operator="between" text="待产品中心确认">
      <formula>NOT(ISERROR(SEARCH("待产品中心确认",G54)))</formula>
    </cfRule>
    <cfRule type="containsText" dxfId="1" priority="78" stopIfTrue="1" operator="between" text="专供">
      <formula>NOT(ISERROR(SEARCH("专供",G54)))</formula>
    </cfRule>
  </conditionalFormatting>
  <conditionalFormatting sqref="D55:E55">
    <cfRule type="duplicateValues" dxfId="0" priority="229" stopIfTrue="1"/>
  </conditionalFormatting>
  <conditionalFormatting sqref="G55">
    <cfRule type="containsText" dxfId="1" priority="191" stopIfTrue="1" operator="between" text="26年新品">
      <formula>NOT(ISERROR(SEARCH("26年新品",G55)))</formula>
    </cfRule>
    <cfRule type="containsText" dxfId="2" priority="153" stopIfTrue="1" operator="between" text="25年新品">
      <formula>NOT(ISERROR(SEARCH("25年新品",G55)))</formula>
    </cfRule>
    <cfRule type="containsText" dxfId="3" priority="115" stopIfTrue="1" operator="between" text="待产品中心确认">
      <formula>NOT(ISERROR(SEARCH("待产品中心确认",G55)))</formula>
    </cfRule>
    <cfRule type="containsText" dxfId="1" priority="77" stopIfTrue="1" operator="between" text="专供">
      <formula>NOT(ISERROR(SEARCH("专供",G55)))</formula>
    </cfRule>
  </conditionalFormatting>
  <conditionalFormatting sqref="D56:E56">
    <cfRule type="duplicateValues" dxfId="0" priority="228" stopIfTrue="1"/>
  </conditionalFormatting>
  <conditionalFormatting sqref="G56">
    <cfRule type="containsText" dxfId="1" priority="190" stopIfTrue="1" operator="between" text="26年新品">
      <formula>NOT(ISERROR(SEARCH("26年新品",G56)))</formula>
    </cfRule>
    <cfRule type="containsText" dxfId="2" priority="152" stopIfTrue="1" operator="between" text="25年新品">
      <formula>NOT(ISERROR(SEARCH("25年新品",G56)))</formula>
    </cfRule>
    <cfRule type="containsText" dxfId="3" priority="114" stopIfTrue="1" operator="between" text="待产品中心确认">
      <formula>NOT(ISERROR(SEARCH("待产品中心确认",G56)))</formula>
    </cfRule>
    <cfRule type="containsText" dxfId="1" priority="76" stopIfTrue="1" operator="between" text="专供">
      <formula>NOT(ISERROR(SEARCH("专供",G56)))</formula>
    </cfRule>
  </conditionalFormatting>
  <conditionalFormatting sqref="D57:E57">
    <cfRule type="duplicateValues" dxfId="0" priority="227" stopIfTrue="1"/>
  </conditionalFormatting>
  <conditionalFormatting sqref="G57">
    <cfRule type="containsText" dxfId="1" priority="189" stopIfTrue="1" operator="between" text="26年新品">
      <formula>NOT(ISERROR(SEARCH("26年新品",G57)))</formula>
    </cfRule>
    <cfRule type="containsText" dxfId="2" priority="151" stopIfTrue="1" operator="between" text="25年新品">
      <formula>NOT(ISERROR(SEARCH("25年新品",G57)))</formula>
    </cfRule>
    <cfRule type="containsText" dxfId="3" priority="113" stopIfTrue="1" operator="between" text="待产品中心确认">
      <formula>NOT(ISERROR(SEARCH("待产品中心确认",G57)))</formula>
    </cfRule>
    <cfRule type="containsText" dxfId="1" priority="75" stopIfTrue="1" operator="between" text="专供">
      <formula>NOT(ISERROR(SEARCH("专供",G57)))</formula>
    </cfRule>
  </conditionalFormatting>
  <conditionalFormatting sqref="D58:E58">
    <cfRule type="duplicateValues" dxfId="0" priority="226" stopIfTrue="1"/>
  </conditionalFormatting>
  <conditionalFormatting sqref="G58">
    <cfRule type="containsText" dxfId="1" priority="188" stopIfTrue="1" operator="between" text="26年新品">
      <formula>NOT(ISERROR(SEARCH("26年新品",G58)))</formula>
    </cfRule>
    <cfRule type="containsText" dxfId="2" priority="150" stopIfTrue="1" operator="between" text="25年新品">
      <formula>NOT(ISERROR(SEARCH("25年新品",G58)))</formula>
    </cfRule>
    <cfRule type="containsText" dxfId="3" priority="112" stopIfTrue="1" operator="between" text="待产品中心确认">
      <formula>NOT(ISERROR(SEARCH("待产品中心确认",G58)))</formula>
    </cfRule>
    <cfRule type="containsText" dxfId="1" priority="74" stopIfTrue="1" operator="between" text="专供">
      <formula>NOT(ISERROR(SEARCH("专供",G58)))</formula>
    </cfRule>
  </conditionalFormatting>
  <conditionalFormatting sqref="D59:E59">
    <cfRule type="duplicateValues" dxfId="0" priority="225" stopIfTrue="1"/>
  </conditionalFormatting>
  <conditionalFormatting sqref="G59">
    <cfRule type="containsText" dxfId="1" priority="187" stopIfTrue="1" operator="between" text="26年新品">
      <formula>NOT(ISERROR(SEARCH("26年新品",G59)))</formula>
    </cfRule>
    <cfRule type="containsText" dxfId="2" priority="149" stopIfTrue="1" operator="between" text="25年新品">
      <formula>NOT(ISERROR(SEARCH("25年新品",G59)))</formula>
    </cfRule>
    <cfRule type="containsText" dxfId="3" priority="111" stopIfTrue="1" operator="between" text="待产品中心确认">
      <formula>NOT(ISERROR(SEARCH("待产品中心确认",G59)))</formula>
    </cfRule>
    <cfRule type="containsText" dxfId="1" priority="73" stopIfTrue="1" operator="between" text="专供">
      <formula>NOT(ISERROR(SEARCH("专供",G59)))</formula>
    </cfRule>
  </conditionalFormatting>
  <conditionalFormatting sqref="D60:E60">
    <cfRule type="duplicateValues" dxfId="0" priority="224" stopIfTrue="1"/>
  </conditionalFormatting>
  <conditionalFormatting sqref="G60">
    <cfRule type="containsText" dxfId="1" priority="186" stopIfTrue="1" operator="between" text="26年新品">
      <formula>NOT(ISERROR(SEARCH("26年新品",G60)))</formula>
    </cfRule>
    <cfRule type="containsText" dxfId="2" priority="148" stopIfTrue="1" operator="between" text="25年新品">
      <formula>NOT(ISERROR(SEARCH("25年新品",G60)))</formula>
    </cfRule>
    <cfRule type="containsText" dxfId="3" priority="110" stopIfTrue="1" operator="between" text="待产品中心确认">
      <formula>NOT(ISERROR(SEARCH("待产品中心确认",G60)))</formula>
    </cfRule>
    <cfRule type="containsText" dxfId="1" priority="72" stopIfTrue="1" operator="between" text="专供">
      <formula>NOT(ISERROR(SEARCH("专供",G60)))</formula>
    </cfRule>
  </conditionalFormatting>
  <conditionalFormatting sqref="D61:E61">
    <cfRule type="duplicateValues" dxfId="0" priority="223" stopIfTrue="1"/>
  </conditionalFormatting>
  <conditionalFormatting sqref="G61">
    <cfRule type="containsText" dxfId="1" priority="185" stopIfTrue="1" operator="between" text="26年新品">
      <formula>NOT(ISERROR(SEARCH("26年新品",G61)))</formula>
    </cfRule>
    <cfRule type="containsText" dxfId="2" priority="147" stopIfTrue="1" operator="between" text="25年新品">
      <formula>NOT(ISERROR(SEARCH("25年新品",G61)))</formula>
    </cfRule>
    <cfRule type="containsText" dxfId="3" priority="109" stopIfTrue="1" operator="between" text="待产品中心确认">
      <formula>NOT(ISERROR(SEARCH("待产品中心确认",G61)))</formula>
    </cfRule>
    <cfRule type="containsText" dxfId="1" priority="71" stopIfTrue="1" operator="between" text="专供">
      <formula>NOT(ISERROR(SEARCH("专供",G61)))</formula>
    </cfRule>
  </conditionalFormatting>
  <conditionalFormatting sqref="D62:E62">
    <cfRule type="duplicateValues" dxfId="0" priority="70" stopIfTrue="1"/>
  </conditionalFormatting>
  <conditionalFormatting sqref="G62">
    <cfRule type="containsText" dxfId="1" priority="69" stopIfTrue="1" operator="between" text="26年新品">
      <formula>NOT(ISERROR(SEARCH("26年新品",G62)))</formula>
    </cfRule>
    <cfRule type="containsText" dxfId="2" priority="68" stopIfTrue="1" operator="between" text="25年新品">
      <formula>NOT(ISERROR(SEARCH("25年新品",G62)))</formula>
    </cfRule>
    <cfRule type="containsText" dxfId="3" priority="67" stopIfTrue="1" operator="between" text="待产品中心确认">
      <formula>NOT(ISERROR(SEARCH("待产品中心确认",G62)))</formula>
    </cfRule>
    <cfRule type="containsText" dxfId="1" priority="66" stopIfTrue="1" operator="between" text="专供">
      <formula>NOT(ISERROR(SEARCH("专供",G62)))</formula>
    </cfRule>
  </conditionalFormatting>
  <conditionalFormatting sqref="D63:E63">
    <cfRule type="duplicateValues" dxfId="0" priority="65" stopIfTrue="1"/>
  </conditionalFormatting>
  <conditionalFormatting sqref="G63">
    <cfRule type="containsText" dxfId="1" priority="62" stopIfTrue="1" operator="between" text="26年新品">
      <formula>NOT(ISERROR(SEARCH("26年新品",G63)))</formula>
    </cfRule>
    <cfRule type="containsText" dxfId="2" priority="59" stopIfTrue="1" operator="between" text="25年新品">
      <formula>NOT(ISERROR(SEARCH("25年新品",G63)))</formula>
    </cfRule>
    <cfRule type="containsText" dxfId="3" priority="56" stopIfTrue="1" operator="between" text="待产品中心确认">
      <formula>NOT(ISERROR(SEARCH("待产品中心确认",G63)))</formula>
    </cfRule>
    <cfRule type="containsText" dxfId="1" priority="53" stopIfTrue="1" operator="between" text="专供">
      <formula>NOT(ISERROR(SEARCH("专供",G63)))</formula>
    </cfRule>
  </conditionalFormatting>
  <conditionalFormatting sqref="D64:E64">
    <cfRule type="duplicateValues" dxfId="0" priority="64" stopIfTrue="1"/>
  </conditionalFormatting>
  <conditionalFormatting sqref="G64">
    <cfRule type="containsText" dxfId="1" priority="61" stopIfTrue="1" operator="between" text="26年新品">
      <formula>NOT(ISERROR(SEARCH("26年新品",G64)))</formula>
    </cfRule>
    <cfRule type="containsText" dxfId="2" priority="58" stopIfTrue="1" operator="between" text="25年新品">
      <formula>NOT(ISERROR(SEARCH("25年新品",G64)))</formula>
    </cfRule>
    <cfRule type="containsText" dxfId="3" priority="55" stopIfTrue="1" operator="between" text="待产品中心确认">
      <formula>NOT(ISERROR(SEARCH("待产品中心确认",G64)))</formula>
    </cfRule>
    <cfRule type="containsText" dxfId="1" priority="52" stopIfTrue="1" operator="between" text="专供">
      <formula>NOT(ISERROR(SEARCH("专供",G64)))</formula>
    </cfRule>
  </conditionalFormatting>
  <conditionalFormatting sqref="D65:E65">
    <cfRule type="duplicateValues" dxfId="0" priority="63" stopIfTrue="1"/>
  </conditionalFormatting>
  <conditionalFormatting sqref="G65">
    <cfRule type="containsText" dxfId="1" priority="60" stopIfTrue="1" operator="between" text="26年新品">
      <formula>NOT(ISERROR(SEARCH("26年新品",G65)))</formula>
    </cfRule>
    <cfRule type="containsText" dxfId="2" priority="57" stopIfTrue="1" operator="between" text="25年新品">
      <formula>NOT(ISERROR(SEARCH("25年新品",G65)))</formula>
    </cfRule>
    <cfRule type="containsText" dxfId="3" priority="54" stopIfTrue="1" operator="between" text="待产品中心确认">
      <formula>NOT(ISERROR(SEARCH("待产品中心确认",G65)))</formula>
    </cfRule>
    <cfRule type="containsText" dxfId="1" priority="51" stopIfTrue="1" operator="between" text="专供">
      <formula>NOT(ISERROR(SEARCH("专供",G65)))</formula>
    </cfRule>
  </conditionalFormatting>
  <conditionalFormatting sqref="D66:E66">
    <cfRule type="duplicateValues" dxfId="0" priority="50" stopIfTrue="1"/>
  </conditionalFormatting>
  <conditionalFormatting sqref="G66">
    <cfRule type="containsText" dxfId="1" priority="40" stopIfTrue="1" operator="between" text="26年新品">
      <formula>NOT(ISERROR(SEARCH("26年新品",G66)))</formula>
    </cfRule>
    <cfRule type="containsText" dxfId="2" priority="30" stopIfTrue="1" operator="between" text="25年新品">
      <formula>NOT(ISERROR(SEARCH("25年新品",G66)))</formula>
    </cfRule>
    <cfRule type="containsText" dxfId="3" priority="20" stopIfTrue="1" operator="between" text="待产品中心确认">
      <formula>NOT(ISERROR(SEARCH("待产品中心确认",G66)))</formula>
    </cfRule>
    <cfRule type="containsText" dxfId="1" priority="10" stopIfTrue="1" operator="between" text="专供">
      <formula>NOT(ISERROR(SEARCH("专供",G66)))</formula>
    </cfRule>
  </conditionalFormatting>
  <conditionalFormatting sqref="D67:E67">
    <cfRule type="duplicateValues" dxfId="0" priority="49" stopIfTrue="1"/>
  </conditionalFormatting>
  <conditionalFormatting sqref="G67">
    <cfRule type="containsText" dxfId="1" priority="39" stopIfTrue="1" operator="between" text="26年新品">
      <formula>NOT(ISERROR(SEARCH("26年新品",G67)))</formula>
    </cfRule>
    <cfRule type="containsText" dxfId="2" priority="29" stopIfTrue="1" operator="between" text="25年新品">
      <formula>NOT(ISERROR(SEARCH("25年新品",G67)))</formula>
    </cfRule>
    <cfRule type="containsText" dxfId="3" priority="19" stopIfTrue="1" operator="between" text="待产品中心确认">
      <formula>NOT(ISERROR(SEARCH("待产品中心确认",G67)))</formula>
    </cfRule>
    <cfRule type="containsText" dxfId="1" priority="9" stopIfTrue="1" operator="between" text="专供">
      <formula>NOT(ISERROR(SEARCH("专供",G67)))</formula>
    </cfRule>
  </conditionalFormatting>
  <conditionalFormatting sqref="D68:E68">
    <cfRule type="duplicateValues" dxfId="0" priority="48" stopIfTrue="1"/>
  </conditionalFormatting>
  <conditionalFormatting sqref="G68">
    <cfRule type="containsText" dxfId="1" priority="38" stopIfTrue="1" operator="between" text="26年新品">
      <formula>NOT(ISERROR(SEARCH("26年新品",G68)))</formula>
    </cfRule>
    <cfRule type="containsText" dxfId="2" priority="28" stopIfTrue="1" operator="between" text="25年新品">
      <formula>NOT(ISERROR(SEARCH("25年新品",G68)))</formula>
    </cfRule>
    <cfRule type="containsText" dxfId="3" priority="18" stopIfTrue="1" operator="between" text="待产品中心确认">
      <formula>NOT(ISERROR(SEARCH("待产品中心确认",G68)))</formula>
    </cfRule>
    <cfRule type="containsText" dxfId="1" priority="8" stopIfTrue="1" operator="between" text="专供">
      <formula>NOT(ISERROR(SEARCH("专供",G68)))</formula>
    </cfRule>
  </conditionalFormatting>
  <conditionalFormatting sqref="D69:E69">
    <cfRule type="duplicateValues" dxfId="0" priority="47" stopIfTrue="1"/>
  </conditionalFormatting>
  <conditionalFormatting sqref="G69">
    <cfRule type="containsText" dxfId="1" priority="37" stopIfTrue="1" operator="between" text="26年新品">
      <formula>NOT(ISERROR(SEARCH("26年新品",G69)))</formula>
    </cfRule>
    <cfRule type="containsText" dxfId="2" priority="27" stopIfTrue="1" operator="between" text="25年新品">
      <formula>NOT(ISERROR(SEARCH("25年新品",G69)))</formula>
    </cfRule>
    <cfRule type="containsText" dxfId="3" priority="17" stopIfTrue="1" operator="between" text="待产品中心确认">
      <formula>NOT(ISERROR(SEARCH("待产品中心确认",G69)))</formula>
    </cfRule>
    <cfRule type="containsText" dxfId="1" priority="7" stopIfTrue="1" operator="between" text="专供">
      <formula>NOT(ISERROR(SEARCH("专供",G69)))</formula>
    </cfRule>
  </conditionalFormatting>
  <conditionalFormatting sqref="D70:E70">
    <cfRule type="duplicateValues" dxfId="0" priority="46" stopIfTrue="1"/>
  </conditionalFormatting>
  <conditionalFormatting sqref="G70">
    <cfRule type="containsText" dxfId="1" priority="36" stopIfTrue="1" operator="between" text="26年新品">
      <formula>NOT(ISERROR(SEARCH("26年新品",G70)))</formula>
    </cfRule>
    <cfRule type="containsText" dxfId="2" priority="26" stopIfTrue="1" operator="between" text="25年新品">
      <formula>NOT(ISERROR(SEARCH("25年新品",G70)))</formula>
    </cfRule>
    <cfRule type="containsText" dxfId="3" priority="16" stopIfTrue="1" operator="between" text="待产品中心确认">
      <formula>NOT(ISERROR(SEARCH("待产品中心确认",G70)))</formula>
    </cfRule>
    <cfRule type="containsText" dxfId="1" priority="6" stopIfTrue="1" operator="between" text="专供">
      <formula>NOT(ISERROR(SEARCH("专供",G70)))</formula>
    </cfRule>
  </conditionalFormatting>
  <conditionalFormatting sqref="D71:E71">
    <cfRule type="duplicateValues" dxfId="0" priority="45" stopIfTrue="1"/>
  </conditionalFormatting>
  <conditionalFormatting sqref="G71">
    <cfRule type="containsText" dxfId="1" priority="35" stopIfTrue="1" operator="between" text="26年新品">
      <formula>NOT(ISERROR(SEARCH("26年新品",G71)))</formula>
    </cfRule>
    <cfRule type="containsText" dxfId="2" priority="25" stopIfTrue="1" operator="between" text="25年新品">
      <formula>NOT(ISERROR(SEARCH("25年新品",G71)))</formula>
    </cfRule>
    <cfRule type="containsText" dxfId="3" priority="15" stopIfTrue="1" operator="between" text="待产品中心确认">
      <formula>NOT(ISERROR(SEARCH("待产品中心确认",G71)))</formula>
    </cfRule>
    <cfRule type="containsText" dxfId="1" priority="5" stopIfTrue="1" operator="between" text="专供">
      <formula>NOT(ISERROR(SEARCH("专供",G71)))</formula>
    </cfRule>
  </conditionalFormatting>
  <conditionalFormatting sqref="D72:E72">
    <cfRule type="duplicateValues" dxfId="0" priority="44" stopIfTrue="1"/>
  </conditionalFormatting>
  <conditionalFormatting sqref="G72">
    <cfRule type="containsText" dxfId="1" priority="34" stopIfTrue="1" operator="between" text="26年新品">
      <formula>NOT(ISERROR(SEARCH("26年新品",G72)))</formula>
    </cfRule>
    <cfRule type="containsText" dxfId="2" priority="24" stopIfTrue="1" operator="between" text="25年新品">
      <formula>NOT(ISERROR(SEARCH("25年新品",G72)))</formula>
    </cfRule>
    <cfRule type="containsText" dxfId="3" priority="14" stopIfTrue="1" operator="between" text="待产品中心确认">
      <formula>NOT(ISERROR(SEARCH("待产品中心确认",G72)))</formula>
    </cfRule>
    <cfRule type="containsText" dxfId="1" priority="4" stopIfTrue="1" operator="between" text="专供">
      <formula>NOT(ISERROR(SEARCH("专供",G72)))</formula>
    </cfRule>
  </conditionalFormatting>
  <conditionalFormatting sqref="D73:E73">
    <cfRule type="duplicateValues" dxfId="0" priority="43" stopIfTrue="1"/>
  </conditionalFormatting>
  <conditionalFormatting sqref="G73">
    <cfRule type="containsText" dxfId="1" priority="33" stopIfTrue="1" operator="between" text="26年新品">
      <formula>NOT(ISERROR(SEARCH("26年新品",G73)))</formula>
    </cfRule>
    <cfRule type="containsText" dxfId="2" priority="23" stopIfTrue="1" operator="between" text="25年新品">
      <formula>NOT(ISERROR(SEARCH("25年新品",G73)))</formula>
    </cfRule>
    <cfRule type="containsText" dxfId="3" priority="13" stopIfTrue="1" operator="between" text="待产品中心确认">
      <formula>NOT(ISERROR(SEARCH("待产品中心确认",G73)))</formula>
    </cfRule>
    <cfRule type="containsText" dxfId="1" priority="3" stopIfTrue="1" operator="between" text="专供">
      <formula>NOT(ISERROR(SEARCH("专供",G73)))</formula>
    </cfRule>
  </conditionalFormatting>
  <conditionalFormatting sqref="D74:E74">
    <cfRule type="duplicateValues" dxfId="0" priority="42" stopIfTrue="1"/>
  </conditionalFormatting>
  <conditionalFormatting sqref="G74">
    <cfRule type="containsText" dxfId="1" priority="32" stopIfTrue="1" operator="between" text="26年新品">
      <formula>NOT(ISERROR(SEARCH("26年新品",G74)))</formula>
    </cfRule>
    <cfRule type="containsText" dxfId="2" priority="22" stopIfTrue="1" operator="between" text="25年新品">
      <formula>NOT(ISERROR(SEARCH("25年新品",G74)))</formula>
    </cfRule>
    <cfRule type="containsText" dxfId="3" priority="12" stopIfTrue="1" operator="between" text="待产品中心确认">
      <formula>NOT(ISERROR(SEARCH("待产品中心确认",G74)))</formula>
    </cfRule>
    <cfRule type="containsText" dxfId="1" priority="2" stopIfTrue="1" operator="between" text="专供">
      <formula>NOT(ISERROR(SEARCH("专供",G74)))</formula>
    </cfRule>
  </conditionalFormatting>
  <conditionalFormatting sqref="D75:E75">
    <cfRule type="duplicateValues" dxfId="0" priority="41" stopIfTrue="1"/>
  </conditionalFormatting>
  <conditionalFormatting sqref="G75">
    <cfRule type="containsText" dxfId="1" priority="31" stopIfTrue="1" operator="between" text="26年新品">
      <formula>NOT(ISERROR(SEARCH("26年新品",G75)))</formula>
    </cfRule>
    <cfRule type="containsText" dxfId="2" priority="21" stopIfTrue="1" operator="between" text="25年新品">
      <formula>NOT(ISERROR(SEARCH("25年新品",G75)))</formula>
    </cfRule>
    <cfRule type="containsText" dxfId="3" priority="11" stopIfTrue="1" operator="between" text="待产品中心确认">
      <formula>NOT(ISERROR(SEARCH("待产品中心确认",G75)))</formula>
    </cfRule>
    <cfRule type="containsText" dxfId="1" priority="1" stopIfTrue="1" operator="between" text="专供">
      <formula>NOT(ISERROR(SEARCH("专供",G75)))</formula>
    </cfRule>
  </conditionalFormatting>
  <conditionalFormatting sqref="G2:G12">
    <cfRule type="containsText" dxfId="1" priority="291" stopIfTrue="1" operator="between" text="26年新品">
      <formula>NOT(ISERROR(SEARCH("26年新品",G2)))</formula>
    </cfRule>
    <cfRule type="containsText" dxfId="2" priority="290" stopIfTrue="1" operator="between" text="25年新品">
      <formula>NOT(ISERROR(SEARCH("25年新品",G2)))</formula>
    </cfRule>
    <cfRule type="containsText" dxfId="3" priority="289" stopIfTrue="1" operator="between" text="待产品中心确认">
      <formula>NOT(ISERROR(SEARCH("待产品中心确认",G2)))</formula>
    </cfRule>
    <cfRule type="containsText" dxfId="1" priority="288" stopIfTrue="1" operator="between" text="专供">
      <formula>NOT(ISERROR(SEARCH("专供",G2)))</formula>
    </cfRule>
  </conditionalFormatting>
  <conditionalFormatting sqref="G13:G16">
    <cfRule type="containsText" dxfId="1" priority="283" stopIfTrue="1" operator="between" text="26年新品">
      <formula>NOT(ISERROR(SEARCH("26年新品",G13)))</formula>
    </cfRule>
    <cfRule type="containsText" dxfId="2" priority="282" stopIfTrue="1" operator="between" text="25年新品">
      <formula>NOT(ISERROR(SEARCH("25年新品",G13)))</formula>
    </cfRule>
    <cfRule type="containsText" dxfId="3" priority="281" stopIfTrue="1" operator="between" text="待产品中心确认">
      <formula>NOT(ISERROR(SEARCH("待产品中心确认",G13)))</formula>
    </cfRule>
    <cfRule type="containsText" dxfId="1" priority="280" stopIfTrue="1" operator="between" text="专供">
      <formula>NOT(ISERROR(SEARCH("专供",G13)))</formula>
    </cfRule>
  </conditionalFormatting>
  <conditionalFormatting sqref="G18:G19">
    <cfRule type="containsText" dxfId="1" priority="273" stopIfTrue="1" operator="between" text="26年新品">
      <formula>NOT(ISERROR(SEARCH("26年新品",G18)))</formula>
    </cfRule>
    <cfRule type="containsText" dxfId="2" priority="272" stopIfTrue="1" operator="between" text="25年新品">
      <formula>NOT(ISERROR(SEARCH("25年新品",G18)))</formula>
    </cfRule>
    <cfRule type="containsText" dxfId="3" priority="271" stopIfTrue="1" operator="between" text="待产品中心确认">
      <formula>NOT(ISERROR(SEARCH("待产品中心确认",G18)))</formula>
    </cfRule>
    <cfRule type="containsText" dxfId="1" priority="270" stopIfTrue="1" operator="between" text="专供">
      <formula>NOT(ISERROR(SEARCH("专供",G18)))</formula>
    </cfRule>
  </conditionalFormatting>
  <conditionalFormatting sqref="G20:G23">
    <cfRule type="containsText" dxfId="1" priority="264" stopIfTrue="1" operator="between" text="26年新品">
      <formula>NOT(ISERROR(SEARCH("26年新品",G20)))</formula>
    </cfRule>
    <cfRule type="containsText" dxfId="2" priority="263" stopIfTrue="1" operator="between" text="25年新品">
      <formula>NOT(ISERROR(SEARCH("25年新品",G20)))</formula>
    </cfRule>
    <cfRule type="containsText" dxfId="3" priority="262" stopIfTrue="1" operator="between" text="待产品中心确认">
      <formula>NOT(ISERROR(SEARCH("待产品中心确认",G20)))</formula>
    </cfRule>
    <cfRule type="containsText" dxfId="1" priority="261" stopIfTrue="1" operator="between" text="专供">
      <formula>NOT(ISERROR(SEARCH("专供",G20)))</formula>
    </cfRule>
  </conditionalFormatting>
  <conditionalFormatting sqref="D2:E2 D3:D4 D5:E12">
    <cfRule type="duplicateValues" dxfId="0" priority="292" stopIfTrue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成品</vt:lpstr>
      <vt:lpstr>包材</vt:lpstr>
      <vt:lpstr>送仓经销品</vt:lpstr>
      <vt:lpstr>一件代发经销品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yao</dc:creator>
  <cp:lastModifiedBy>皕芃是真名</cp:lastModifiedBy>
  <dcterms:created xsi:type="dcterms:W3CDTF">2015-05-09T02:19:00Z</dcterms:created>
  <dcterms:modified xsi:type="dcterms:W3CDTF">2026-08-17T14:50:14Z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E6BE97720AF64B8B8F50F79093DD728B_13</vt:lpwstr>
  </property>
  <property fmtid="{D5CDD505-2E9C-101B-9397-08002B2CF9AE}" pid="4" name="KSOProductBuildVer">
    <vt:lpwstr>2052-12.1.0.28043</vt:lpwstr>
  </property>
</Properties>
</file>