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Luis\Desktop\"/>
    </mc:Choice>
  </mc:AlternateContent>
  <xr:revisionPtr revIDLastSave="0" documentId="13_ncr:1_{068444B0-6B73-4044-A8B6-3D49AED47F7E}" xr6:coauthVersionLast="47" xr6:coauthVersionMax="47" xr10:uidLastSave="{00000000-0000-0000-0000-000000000000}"/>
  <bookViews>
    <workbookView xWindow="-120" yWindow="-120" windowWidth="15600" windowHeight="11160" tabRatio="721" firstSheet="2" activeTab="5" xr2:uid="{7AB9D36A-3594-4334-8C41-A6302B44BA27}"/>
  </bookViews>
  <sheets>
    <sheet name="EJERCICIO 1" sheetId="1" r:id="rId1"/>
    <sheet name="EJERCICIO 2" sheetId="3" r:id="rId2"/>
    <sheet name="EJERCICIO 3" sheetId="4" r:id="rId3"/>
    <sheet name="EJERCICIO 4 - 3T" sheetId="6" r:id="rId4"/>
    <sheet name="EJERCICIO 4 - 4T" sheetId="7" r:id="rId5"/>
    <sheet name="EJERCICIO 5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8" l="1"/>
  <c r="F17" i="8"/>
  <c r="F12" i="8"/>
  <c r="F9" i="8"/>
  <c r="F6" i="8"/>
  <c r="F25" i="7"/>
  <c r="F19" i="7"/>
  <c r="F17" i="7"/>
  <c r="E16" i="7"/>
  <c r="E12" i="7"/>
  <c r="F11" i="7"/>
  <c r="F7" i="7"/>
  <c r="E6" i="7"/>
  <c r="F4" i="7"/>
  <c r="E3" i="7"/>
  <c r="E20" i="6"/>
  <c r="F21" i="6"/>
  <c r="F17" i="6"/>
  <c r="F14" i="6"/>
  <c r="E13" i="6"/>
  <c r="F11" i="6"/>
  <c r="E10" i="6"/>
  <c r="E6" i="6"/>
  <c r="F8" i="6"/>
  <c r="F5" i="6"/>
  <c r="F4" i="6"/>
  <c r="E3" i="6"/>
  <c r="F28" i="4"/>
  <c r="E19" i="4"/>
  <c r="E28" i="4"/>
  <c r="E29" i="4" s="1"/>
  <c r="F12" i="4"/>
  <c r="F11" i="4"/>
  <c r="E10" i="4"/>
  <c r="F6" i="4"/>
  <c r="E5" i="4"/>
  <c r="D28" i="4"/>
  <c r="F7" i="4" s="1"/>
  <c r="F3" i="4"/>
  <c r="E2" i="4"/>
  <c r="C28" i="4"/>
  <c r="F17" i="3"/>
  <c r="F11" i="3"/>
  <c r="E10" i="3"/>
  <c r="F8" i="3"/>
  <c r="E7" i="3"/>
  <c r="F3" i="3"/>
  <c r="E2" i="3"/>
  <c r="D27" i="3"/>
  <c r="E27" i="3" s="1"/>
  <c r="F27" i="3" s="1"/>
  <c r="C27" i="3"/>
  <c r="F4" i="3" s="1"/>
  <c r="E46" i="1"/>
  <c r="H42" i="1"/>
  <c r="H33" i="1"/>
  <c r="E34" i="1"/>
  <c r="E33" i="1"/>
  <c r="D32" i="1"/>
  <c r="I7" i="1"/>
  <c r="J6" i="1"/>
  <c r="I6" i="1"/>
  <c r="H7" i="1"/>
  <c r="H6" i="1"/>
  <c r="G6" i="1"/>
  <c r="G2" i="1"/>
  <c r="E31" i="1"/>
  <c r="D29" i="1"/>
  <c r="D30" i="1" s="1"/>
  <c r="E28" i="1"/>
  <c r="D27" i="1"/>
  <c r="D26" i="1"/>
  <c r="E24" i="1"/>
  <c r="D25" i="1" s="1"/>
  <c r="D22" i="1"/>
  <c r="E21" i="1"/>
  <c r="E20" i="1"/>
  <c r="E16" i="1"/>
  <c r="D15" i="1"/>
  <c r="D13" i="1"/>
  <c r="E12" i="1"/>
  <c r="D10" i="1"/>
  <c r="E8" i="1"/>
  <c r="E9" i="1"/>
  <c r="E4" i="1"/>
  <c r="E4" i="4" l="1"/>
  <c r="F12" i="3"/>
</calcChain>
</file>

<file path=xl/sharedStrings.xml><?xml version="1.0" encoding="utf-8"?>
<sst xmlns="http://schemas.openxmlformats.org/spreadsheetml/2006/main" count="401" uniqueCount="127">
  <si>
    <t>Nº CTA</t>
  </si>
  <si>
    <t>CUENTA</t>
  </si>
  <si>
    <t>DESCRIPCION</t>
  </si>
  <si>
    <t>DEBE</t>
  </si>
  <si>
    <t>HABER</t>
  </si>
  <si>
    <t>FECHA</t>
  </si>
  <si>
    <t>600</t>
  </si>
  <si>
    <t>Compra mds</t>
  </si>
  <si>
    <t>472</t>
  </si>
  <si>
    <t>iva soportado</t>
  </si>
  <si>
    <t>400</t>
  </si>
  <si>
    <t>Proveedor</t>
  </si>
  <si>
    <t>601</t>
  </si>
  <si>
    <t>Compra materias primas</t>
  </si>
  <si>
    <t>608</t>
  </si>
  <si>
    <t>Devoluciones de compras</t>
  </si>
  <si>
    <t>700</t>
  </si>
  <si>
    <t>Venta mds</t>
  </si>
  <si>
    <t>477</t>
  </si>
  <si>
    <t>iva repercutido</t>
  </si>
  <si>
    <t>430</t>
  </si>
  <si>
    <t>Clientes</t>
  </si>
  <si>
    <t>606</t>
  </si>
  <si>
    <t>Descuento por p.p.</t>
  </si>
  <si>
    <t>705</t>
  </si>
  <si>
    <t>Prestación de servicios</t>
  </si>
  <si>
    <t>709</t>
  </si>
  <si>
    <t>Descuento por volumen pedido</t>
  </si>
  <si>
    <t>217</t>
  </si>
  <si>
    <t>Eq. Proces. Informacion</t>
  </si>
  <si>
    <t>523</t>
  </si>
  <si>
    <t>Proveedores inmov. A corto plazo</t>
  </si>
  <si>
    <t>soportado</t>
  </si>
  <si>
    <t>repercutido</t>
  </si>
  <si>
    <t>4750</t>
  </si>
  <si>
    <t>HP acreedora por iva</t>
  </si>
  <si>
    <t>HP acreedora</t>
  </si>
  <si>
    <t>521</t>
  </si>
  <si>
    <t>Deudas a corto plazo</t>
  </si>
  <si>
    <t>678</t>
  </si>
  <si>
    <t>Gastos excepcionales</t>
  </si>
  <si>
    <t>VOLUNTARIO</t>
  </si>
  <si>
    <t>Sanción 10%</t>
  </si>
  <si>
    <t>Recargo 5%</t>
  </si>
  <si>
    <t>669</t>
  </si>
  <si>
    <t>Otros gastos financieros</t>
  </si>
  <si>
    <t>572</t>
  </si>
  <si>
    <t>Banco</t>
  </si>
  <si>
    <t>IVA</t>
  </si>
  <si>
    <t>1T</t>
  </si>
  <si>
    <t>2T</t>
  </si>
  <si>
    <t>3T</t>
  </si>
  <si>
    <t>4T</t>
  </si>
  <si>
    <t>Repercutido</t>
  </si>
  <si>
    <t>Soportado</t>
  </si>
  <si>
    <t>Liquidación</t>
  </si>
  <si>
    <t>Tipo Liquidación</t>
  </si>
  <si>
    <t>A INGRESAR</t>
  </si>
  <si>
    <t>A COMPENSAR</t>
  </si>
  <si>
    <t>MOD. 303 1T/2024</t>
  </si>
  <si>
    <t>Pago mod 303 1T/2024</t>
  </si>
  <si>
    <t>MOD. 303 2T/2024</t>
  </si>
  <si>
    <t>470</t>
  </si>
  <si>
    <t>HP deudora por iva</t>
  </si>
  <si>
    <t>MOD. 303 3T/2024</t>
  </si>
  <si>
    <t>MOD. 303 4T/2024</t>
  </si>
  <si>
    <t>bancos</t>
  </si>
  <si>
    <t>HP DEUdora por iva</t>
  </si>
  <si>
    <t>4700</t>
  </si>
  <si>
    <t>HP ACREEDORA</t>
  </si>
  <si>
    <t>RESULTADO</t>
  </si>
  <si>
    <t>BANCOS</t>
  </si>
  <si>
    <t>compensación 2T</t>
  </si>
  <si>
    <t>compensación 3T</t>
  </si>
  <si>
    <t>Pago 3T/2024</t>
  </si>
  <si>
    <t>Compra de mercaderías</t>
  </si>
  <si>
    <t>HP IVA SOPIORTADO</t>
  </si>
  <si>
    <t>570</t>
  </si>
  <si>
    <t>CAJA</t>
  </si>
  <si>
    <t>401</t>
  </si>
  <si>
    <t>Proveedores, ECP</t>
  </si>
  <si>
    <t>HP iva repercutido</t>
  </si>
  <si>
    <t>VENTA SERVICIOS</t>
  </si>
  <si>
    <t>COMPRA MDS</t>
  </si>
  <si>
    <t>623</t>
  </si>
  <si>
    <t>hp iva soportado</t>
  </si>
  <si>
    <t>Fra. Asesoría</t>
  </si>
  <si>
    <t>Serv. profesionales indep.</t>
  </si>
  <si>
    <t>Eq. Procesos</t>
  </si>
  <si>
    <t>HP IVA REPERCUTIDO</t>
  </si>
  <si>
    <t>HP IVA SOPORTADO</t>
  </si>
  <si>
    <t>HP ACREEDORA POR IVA</t>
  </si>
  <si>
    <t>Compra PC</t>
  </si>
  <si>
    <t>Liq. Iva 3T</t>
  </si>
  <si>
    <t>Compensación 2T</t>
  </si>
  <si>
    <t>Pago 3T</t>
  </si>
  <si>
    <t>HP acreedorora</t>
  </si>
  <si>
    <t>Bnaco</t>
  </si>
  <si>
    <t>Fra. Teléfono</t>
  </si>
  <si>
    <t>628</t>
  </si>
  <si>
    <t>Suministros</t>
  </si>
  <si>
    <t>compra materias primas</t>
  </si>
  <si>
    <t>caja</t>
  </si>
  <si>
    <t>proveed inmov a corto plazo</t>
  </si>
  <si>
    <t>venta mercaderías</t>
  </si>
  <si>
    <t>431</t>
  </si>
  <si>
    <t>clientes, ECC</t>
  </si>
  <si>
    <t>compra mds</t>
  </si>
  <si>
    <t>compra m. primas</t>
  </si>
  <si>
    <t>pago proveedor</t>
  </si>
  <si>
    <t>venta mds</t>
  </si>
  <si>
    <t>cobro pagaré</t>
  </si>
  <si>
    <t>hp acreedora</t>
  </si>
  <si>
    <t>liquidación iva 4T</t>
  </si>
  <si>
    <t>Pago iva 4T</t>
  </si>
  <si>
    <t>Concesión aplazamiento</t>
  </si>
  <si>
    <t>Cuota 1</t>
  </si>
  <si>
    <t>662</t>
  </si>
  <si>
    <t>Intereses de deudas</t>
  </si>
  <si>
    <t>banco</t>
  </si>
  <si>
    <t>Cuota 2</t>
  </si>
  <si>
    <t>Cuota 3</t>
  </si>
  <si>
    <t>Periodificación intereses</t>
  </si>
  <si>
    <t>528</t>
  </si>
  <si>
    <t>Intereses a corto plazo de deudas</t>
  </si>
  <si>
    <t>Cuota 4</t>
  </si>
  <si>
    <t>Cuota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</si>
</sst>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name val="Calibri"/>
      <family val="2"/>
      <scheme val="minor"/>
    </font>
    <font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4" fontId="0" fillId="0" borderId="0" xfId="0" applyNumberFormat="1"/>
    <xf numFmtId="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9" fontId="0" fillId="2" borderId="0" xfId="0" applyNumberFormat="1" applyFill="1" applyAlignment="1">
      <alignment horizontal="center"/>
    </xf>
    <xf numFmtId="4" fontId="0" fillId="2" borderId="0" xfId="0" applyNumberFormat="1" applyFill="1"/>
    <xf numFmtId="4" fontId="0" fillId="0" borderId="4" xfId="0" applyNumberFormat="1" applyBorder="1"/>
    <xf numFmtId="4" fontId="1" fillId="0" borderId="0" xfId="0" applyNumberFormat="1" applyFont="1"/>
    <xf numFmtId="49" fontId="0" fillId="3" borderId="0" xfId="0" applyNumberFormat="1" applyFill="1" applyAlignment="1">
      <alignment horizontal="center"/>
    </xf>
    <xf numFmtId="4" fontId="0" fillId="3" borderId="0" xfId="0" applyNumberFormat="1" applyFill="1"/>
    <xf numFmtId="4" fontId="1" fillId="0" borderId="3" xfId="0" applyNumberFormat="1" applyFont="1" applyBorder="1"/>
    <xf numFmtId="4" fontId="1" fillId="0" borderId="1" xfId="0" applyNumberFormat="1" applyFont="1" applyBorder="1"/>
    <xf numFmtId="9" fontId="0" fillId="0" borderId="0" xfId="0" applyNumberFormat="1"/>
    <xf numFmtId="0" fontId="0" fillId="0" borderId="5" xfId="0" applyBorder="1"/>
    <xf numFmtId="4" fontId="0" fillId="0" borderId="5" xfId="0" applyNumberFormat="1" applyBorder="1"/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4" fillId="0" borderId="8" xfId="0" applyNumberFormat="1" applyFont="1" applyBorder="1" applyAlignment="1">
      <alignment horizontal="right" vertical="center" indent="1"/>
    </xf>
    <xf numFmtId="4" fontId="4" fillId="0" borderId="9" xfId="0" applyNumberFormat="1" applyFont="1" applyBorder="1" applyAlignment="1">
      <alignment horizontal="right" vertical="center" inden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 indent="1"/>
    </xf>
    <xf numFmtId="4" fontId="4" fillId="0" borderId="11" xfId="0" applyNumberFormat="1" applyFont="1" applyBorder="1" applyAlignment="1">
      <alignment horizontal="right" vertical="center" indent="1"/>
    </xf>
    <xf numFmtId="4" fontId="4" fillId="0" borderId="12" xfId="0" applyNumberFormat="1" applyFont="1" applyBorder="1" applyAlignment="1">
      <alignment horizontal="right" vertical="center" indent="1"/>
    </xf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1" fillId="0" borderId="14" xfId="0" applyFont="1" applyBorder="1"/>
    <xf numFmtId="4" fontId="1" fillId="0" borderId="11" xfId="0" applyNumberFormat="1" applyFont="1" applyBorder="1" applyAlignment="1">
      <alignment horizontal="right" indent="1"/>
    </xf>
    <xf numFmtId="4" fontId="0" fillId="0" borderId="12" xfId="0" applyNumberFormat="1" applyBorder="1" applyAlignment="1">
      <alignment horizontal="right" indent="1"/>
    </xf>
    <xf numFmtId="49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4" fontId="2" fillId="0" borderId="16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right" indent="1"/>
    </xf>
    <xf numFmtId="4" fontId="5" fillId="0" borderId="11" xfId="0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4" fontId="1" fillId="0" borderId="18" xfId="0" applyNumberFormat="1" applyFont="1" applyBorder="1" applyAlignment="1">
      <alignment horizontal="right" indent="1"/>
    </xf>
    <xf numFmtId="4" fontId="5" fillId="0" borderId="18" xfId="0" applyNumberFormat="1" applyFont="1" applyBorder="1" applyAlignment="1">
      <alignment horizontal="right" indent="1"/>
    </xf>
    <xf numFmtId="4" fontId="1" fillId="0" borderId="19" xfId="0" applyNumberFormat="1" applyFont="1" applyBorder="1" applyAlignment="1">
      <alignment horizontal="right" indent="1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4" xfId="0" applyFont="1" applyBorder="1" applyAlignment="1">
      <alignment horizontal="center"/>
    </xf>
    <xf numFmtId="4" fontId="6" fillId="0" borderId="9" xfId="0" applyNumberFormat="1" applyFont="1" applyBorder="1" applyAlignment="1">
      <alignment horizontal="right" vertical="center" indent="1"/>
    </xf>
    <xf numFmtId="164" fontId="2" fillId="0" borderId="20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2" fillId="0" borderId="20" xfId="0" applyFont="1" applyBorder="1"/>
    <xf numFmtId="4" fontId="2" fillId="0" borderId="20" xfId="0" applyNumberFormat="1" applyFont="1" applyBorder="1" applyAlignment="1">
      <alignment horizontal="center"/>
    </xf>
    <xf numFmtId="4" fontId="2" fillId="0" borderId="2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right" vertical="center" indent="1"/>
    </xf>
    <xf numFmtId="4" fontId="6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indent="1"/>
    </xf>
    <xf numFmtId="4" fontId="5" fillId="0" borderId="0" xfId="0" applyNumberFormat="1" applyFont="1" applyAlignment="1">
      <alignment horizontal="right" inden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4" fillId="0" borderId="0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right" vertical="center" indent="1"/>
    </xf>
    <xf numFmtId="4" fontId="6" fillId="0" borderId="0" xfId="0" applyNumberFormat="1" applyFont="1" applyBorder="1" applyAlignment="1">
      <alignment horizontal="right" vertical="center" indent="1"/>
    </xf>
    <xf numFmtId="0" fontId="0" fillId="0" borderId="0" xfId="0" applyFill="1" applyBorder="1"/>
    <xf numFmtId="0" fontId="0" fillId="0" borderId="1" xfId="0" applyFill="1" applyBorder="1"/>
    <xf numFmtId="0" fontId="0" fillId="0" borderId="0" xfId="0" applyFont="1"/>
    <xf numFmtId="0" fontId="4" fillId="0" borderId="0" xfId="0" applyFont="1" applyBorder="1" applyAlignment="1">
      <alignment horizontal="left" vertical="center"/>
    </xf>
    <xf numFmtId="4" fontId="4" fillId="0" borderId="0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0" xfId="0" applyNumberFormat="1" applyFont="1" applyBorder="1" applyAlignment="1">
      <alignment horizontal="left" vertical="center" indent="1"/>
    </xf>
    <xf numFmtId="4" fontId="4" fillId="0" borderId="1" xfId="0" applyNumberFormat="1" applyFont="1" applyBorder="1" applyAlignment="1">
      <alignment horizontal="left" vertical="center" indent="1"/>
    </xf>
    <xf numFmtId="4" fontId="4" fillId="0" borderId="1" xfId="0" applyNumberFormat="1" applyFont="1" applyBorder="1" applyAlignment="1">
      <alignment horizontal="right" vertical="center" indent="1"/>
    </xf>
    <xf numFmtId="0" fontId="0" fillId="0" borderId="0" xfId="0" applyBorder="1" applyAlignment="1">
      <alignment horizontal="center"/>
    </xf>
    <xf numFmtId="4" fontId="1" fillId="0" borderId="0" xfId="0" applyNumberFormat="1" applyFont="1" applyBorder="1" applyAlignment="1">
      <alignment horizontal="right" indent="1"/>
    </xf>
    <xf numFmtId="4" fontId="5" fillId="0" borderId="0" xfId="0" applyNumberFormat="1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A7C8-BA6D-4385-8461-2B04BFBF7B45}">
  <dimension ref="A1:J46"/>
  <sheetViews>
    <sheetView zoomScale="145" zoomScaleNormal="14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2" sqref="G12"/>
    </sheetView>
  </sheetViews>
  <sheetFormatPr baseColWidth="10" defaultRowHeight="15" x14ac:dyDescent="0.25"/>
  <cols>
    <col min="1" max="1" width="7.28515625" style="5" bestFit="1" customWidth="1"/>
    <col min="2" max="2" width="19" customWidth="1"/>
    <col min="3" max="3" width="13.42578125" customWidth="1"/>
    <col min="4" max="5" width="11.42578125" style="2"/>
    <col min="6" max="6" width="7.42578125" customWidth="1"/>
    <col min="7" max="10" width="11.42578125" style="2"/>
  </cols>
  <sheetData>
    <row r="1" spans="1:10" s="1" customFormat="1" x14ac:dyDescent="0.25">
      <c r="A1" s="4" t="s">
        <v>0</v>
      </c>
      <c r="B1" s="1" t="s">
        <v>1</v>
      </c>
      <c r="C1" s="1" t="s">
        <v>2</v>
      </c>
      <c r="D1" s="3" t="s">
        <v>3</v>
      </c>
      <c r="E1" s="3" t="s">
        <v>4</v>
      </c>
      <c r="G1" s="69" t="s">
        <v>32</v>
      </c>
      <c r="H1" s="69"/>
      <c r="I1" s="69" t="s">
        <v>33</v>
      </c>
      <c r="J1" s="69"/>
    </row>
    <row r="2" spans="1:10" x14ac:dyDescent="0.25">
      <c r="A2" s="5" t="s">
        <v>6</v>
      </c>
      <c r="B2" t="s">
        <v>7</v>
      </c>
      <c r="D2" s="2">
        <v>5000</v>
      </c>
      <c r="G2" s="10">
        <f>D3</f>
        <v>1050</v>
      </c>
      <c r="H2" s="2">
        <v>105</v>
      </c>
      <c r="I2" s="10">
        <v>168</v>
      </c>
      <c r="J2" s="2">
        <v>210</v>
      </c>
    </row>
    <row r="3" spans="1:10" x14ac:dyDescent="0.25">
      <c r="A3" s="12" t="s">
        <v>8</v>
      </c>
      <c r="B3" t="s">
        <v>9</v>
      </c>
      <c r="D3" s="13">
        <v>1050</v>
      </c>
      <c r="G3" s="11">
        <v>168</v>
      </c>
      <c r="H3" s="2">
        <v>42</v>
      </c>
      <c r="I3" s="11"/>
      <c r="J3" s="2">
        <v>390.5</v>
      </c>
    </row>
    <row r="4" spans="1:10" x14ac:dyDescent="0.25">
      <c r="A4" s="7" t="s">
        <v>10</v>
      </c>
      <c r="B4" s="8" t="s">
        <v>11</v>
      </c>
      <c r="C4" s="8"/>
      <c r="D4" s="9"/>
      <c r="E4" s="9">
        <f>SUM(D2:D3)</f>
        <v>6050</v>
      </c>
      <c r="G4" s="11">
        <v>420</v>
      </c>
      <c r="I4" s="11"/>
      <c r="J4" s="2">
        <v>3360</v>
      </c>
    </row>
    <row r="5" spans="1:10" x14ac:dyDescent="0.25">
      <c r="A5" s="5" t="s">
        <v>12</v>
      </c>
      <c r="B5" t="s">
        <v>13</v>
      </c>
      <c r="D5" s="2">
        <v>800</v>
      </c>
      <c r="G5" s="14">
        <v>104.13</v>
      </c>
      <c r="H5" s="9"/>
      <c r="I5" s="14"/>
      <c r="J5" s="9"/>
    </row>
    <row r="6" spans="1:10" x14ac:dyDescent="0.25">
      <c r="A6" s="12" t="s">
        <v>8</v>
      </c>
      <c r="B6" t="s">
        <v>9</v>
      </c>
      <c r="D6" s="13">
        <v>168</v>
      </c>
      <c r="G6" s="11">
        <f>SUM(G2:G5)</f>
        <v>1742.13</v>
      </c>
      <c r="H6" s="2">
        <f>SUM(H2:H5)</f>
        <v>147</v>
      </c>
      <c r="I6" s="11">
        <f>SUM(I2)</f>
        <v>168</v>
      </c>
      <c r="J6" s="2">
        <f>SUM(J2:J4)</f>
        <v>3960.5</v>
      </c>
    </row>
    <row r="7" spans="1:10" x14ac:dyDescent="0.25">
      <c r="A7" s="7" t="s">
        <v>10</v>
      </c>
      <c r="B7" s="8" t="s">
        <v>11</v>
      </c>
      <c r="C7" s="8"/>
      <c r="D7" s="9"/>
      <c r="E7" s="9">
        <v>968</v>
      </c>
      <c r="G7" s="11"/>
      <c r="H7" s="15">
        <f>G6-H6</f>
        <v>1595.13</v>
      </c>
      <c r="I7" s="18">
        <f>J6-I6</f>
        <v>3792.5</v>
      </c>
    </row>
    <row r="8" spans="1:10" x14ac:dyDescent="0.25">
      <c r="A8" s="5" t="s">
        <v>14</v>
      </c>
      <c r="B8" t="s">
        <v>15</v>
      </c>
      <c r="E8" s="2">
        <f>D2*10/100</f>
        <v>500</v>
      </c>
      <c r="G8" s="11"/>
      <c r="I8" s="18"/>
    </row>
    <row r="9" spans="1:10" x14ac:dyDescent="0.25">
      <c r="A9" s="12" t="s">
        <v>8</v>
      </c>
      <c r="B9" t="s">
        <v>9</v>
      </c>
      <c r="E9" s="13">
        <f>E8*21/100</f>
        <v>105</v>
      </c>
    </row>
    <row r="10" spans="1:10" x14ac:dyDescent="0.25">
      <c r="A10" s="7" t="s">
        <v>10</v>
      </c>
      <c r="B10" s="8" t="s">
        <v>11</v>
      </c>
      <c r="C10" s="8"/>
      <c r="D10" s="9">
        <f>SUM(E8:E9)</f>
        <v>605</v>
      </c>
      <c r="E10" s="9"/>
    </row>
    <row r="11" spans="1:10" x14ac:dyDescent="0.25">
      <c r="A11" s="5" t="s">
        <v>16</v>
      </c>
      <c r="B11" t="s">
        <v>17</v>
      </c>
      <c r="E11" s="2">
        <v>1000</v>
      </c>
    </row>
    <row r="12" spans="1:10" x14ac:dyDescent="0.25">
      <c r="A12" s="16" t="s">
        <v>18</v>
      </c>
      <c r="B12" t="s">
        <v>19</v>
      </c>
      <c r="E12" s="17">
        <f>E11*21/100</f>
        <v>210</v>
      </c>
    </row>
    <row r="13" spans="1:10" x14ac:dyDescent="0.25">
      <c r="A13" s="7" t="s">
        <v>20</v>
      </c>
      <c r="B13" s="8" t="s">
        <v>21</v>
      </c>
      <c r="C13" s="8"/>
      <c r="D13" s="9">
        <f>SUM(E11:E12)</f>
        <v>1210</v>
      </c>
      <c r="E13" s="9"/>
    </row>
    <row r="14" spans="1:10" x14ac:dyDescent="0.25">
      <c r="A14" s="5" t="s">
        <v>12</v>
      </c>
      <c r="B14" t="s">
        <v>13</v>
      </c>
      <c r="D14" s="2">
        <v>2000</v>
      </c>
    </row>
    <row r="15" spans="1:10" x14ac:dyDescent="0.25">
      <c r="A15" s="12" t="s">
        <v>8</v>
      </c>
      <c r="B15" t="s">
        <v>9</v>
      </c>
      <c r="D15" s="13">
        <f>D14*21/100</f>
        <v>420</v>
      </c>
    </row>
    <row r="16" spans="1:10" x14ac:dyDescent="0.25">
      <c r="A16" s="7" t="s">
        <v>10</v>
      </c>
      <c r="B16" s="8" t="s">
        <v>11</v>
      </c>
      <c r="C16" s="8"/>
      <c r="D16" s="9"/>
      <c r="E16" s="9">
        <f>SUM(D14:D15)</f>
        <v>2420</v>
      </c>
    </row>
    <row r="17" spans="1:8" x14ac:dyDescent="0.25">
      <c r="A17" s="5" t="s">
        <v>10</v>
      </c>
      <c r="B17" t="s">
        <v>11</v>
      </c>
      <c r="D17" s="2">
        <v>242</v>
      </c>
    </row>
    <row r="18" spans="1:8" x14ac:dyDescent="0.25">
      <c r="A18" s="12" t="s">
        <v>8</v>
      </c>
      <c r="B18" t="s">
        <v>9</v>
      </c>
      <c r="E18" s="13">
        <v>42</v>
      </c>
    </row>
    <row r="19" spans="1:8" x14ac:dyDescent="0.25">
      <c r="A19" s="7" t="s">
        <v>22</v>
      </c>
      <c r="B19" s="8" t="s">
        <v>23</v>
      </c>
      <c r="C19" s="8"/>
      <c r="D19" s="9"/>
      <c r="E19" s="9">
        <v>200</v>
      </c>
    </row>
    <row r="20" spans="1:8" x14ac:dyDescent="0.25">
      <c r="A20" s="5" t="s">
        <v>24</v>
      </c>
      <c r="B20" t="s">
        <v>25</v>
      </c>
      <c r="E20" s="2">
        <f>2250/1.21</f>
        <v>1859.504132231405</v>
      </c>
    </row>
    <row r="21" spans="1:8" x14ac:dyDescent="0.25">
      <c r="A21" s="16" t="s">
        <v>18</v>
      </c>
      <c r="B21" t="s">
        <v>19</v>
      </c>
      <c r="E21" s="17">
        <f>E20*21/100</f>
        <v>390.49586776859508</v>
      </c>
    </row>
    <row r="22" spans="1:8" x14ac:dyDescent="0.25">
      <c r="A22" s="7" t="s">
        <v>20</v>
      </c>
      <c r="B22" s="8" t="s">
        <v>21</v>
      </c>
      <c r="C22" s="8"/>
      <c r="D22" s="9">
        <f>SUM(E20:E21)</f>
        <v>2250</v>
      </c>
      <c r="E22" s="9"/>
    </row>
    <row r="23" spans="1:8" x14ac:dyDescent="0.25">
      <c r="A23" s="5" t="s">
        <v>16</v>
      </c>
      <c r="B23" t="s">
        <v>17</v>
      </c>
      <c r="E23" s="2">
        <v>16000</v>
      </c>
    </row>
    <row r="24" spans="1:8" x14ac:dyDescent="0.25">
      <c r="A24" s="16" t="s">
        <v>18</v>
      </c>
      <c r="B24" t="s">
        <v>19</v>
      </c>
      <c r="E24" s="17">
        <f>E23*21/100</f>
        <v>3360</v>
      </c>
    </row>
    <row r="25" spans="1:8" x14ac:dyDescent="0.25">
      <c r="A25" s="7" t="s">
        <v>20</v>
      </c>
      <c r="B25" s="8" t="s">
        <v>21</v>
      </c>
      <c r="C25" s="8"/>
      <c r="D25" s="9">
        <f>SUM(E23:E24)</f>
        <v>19360</v>
      </c>
      <c r="E25" s="9"/>
    </row>
    <row r="26" spans="1:8" x14ac:dyDescent="0.25">
      <c r="A26" s="5" t="s">
        <v>26</v>
      </c>
      <c r="B26" t="s">
        <v>27</v>
      </c>
      <c r="D26" s="2">
        <f>E23*5/100</f>
        <v>800</v>
      </c>
    </row>
    <row r="27" spans="1:8" x14ac:dyDescent="0.25">
      <c r="A27" s="16" t="s">
        <v>18</v>
      </c>
      <c r="B27" t="s">
        <v>19</v>
      </c>
      <c r="D27" s="17">
        <f>D26*21/100</f>
        <v>168</v>
      </c>
    </row>
    <row r="28" spans="1:8" x14ac:dyDescent="0.25">
      <c r="A28" s="7" t="s">
        <v>20</v>
      </c>
      <c r="B28" s="8" t="s">
        <v>21</v>
      </c>
      <c r="C28" s="8"/>
      <c r="D28" s="9"/>
      <c r="E28" s="9">
        <f>SUM(D26:D27)</f>
        <v>968</v>
      </c>
    </row>
    <row r="29" spans="1:8" x14ac:dyDescent="0.25">
      <c r="A29" s="5" t="s">
        <v>28</v>
      </c>
      <c r="B29" t="s">
        <v>29</v>
      </c>
      <c r="D29" s="2">
        <f>600/1.21</f>
        <v>495.86776859504135</v>
      </c>
    </row>
    <row r="30" spans="1:8" x14ac:dyDescent="0.25">
      <c r="A30" s="12" t="s">
        <v>8</v>
      </c>
      <c r="B30" t="s">
        <v>9</v>
      </c>
      <c r="D30" s="13">
        <f>D29*21/100</f>
        <v>104.13223140495869</v>
      </c>
    </row>
    <row r="31" spans="1:8" x14ac:dyDescent="0.25">
      <c r="A31" s="7" t="s">
        <v>30</v>
      </c>
      <c r="B31" s="8" t="s">
        <v>31</v>
      </c>
      <c r="C31" s="8"/>
      <c r="D31" s="9"/>
      <c r="E31" s="9">
        <f>SUM(D29:D30)</f>
        <v>600</v>
      </c>
    </row>
    <row r="32" spans="1:8" x14ac:dyDescent="0.25">
      <c r="A32" s="5" t="s">
        <v>18</v>
      </c>
      <c r="B32" t="s">
        <v>19</v>
      </c>
      <c r="D32" s="2">
        <f>I7</f>
        <v>3792.5</v>
      </c>
      <c r="G32" s="70" t="s">
        <v>36</v>
      </c>
      <c r="H32" s="70"/>
    </row>
    <row r="33" spans="1:8" x14ac:dyDescent="0.25">
      <c r="A33" s="5" t="s">
        <v>8</v>
      </c>
      <c r="B33" t="s">
        <v>9</v>
      </c>
      <c r="E33" s="2">
        <f>H7</f>
        <v>1595.13</v>
      </c>
      <c r="G33" s="10">
        <v>2197.37</v>
      </c>
      <c r="H33" s="15">
        <f>E34</f>
        <v>2197.37</v>
      </c>
    </row>
    <row r="34" spans="1:8" x14ac:dyDescent="0.25">
      <c r="A34" s="7" t="s">
        <v>34</v>
      </c>
      <c r="B34" s="8" t="s">
        <v>35</v>
      </c>
      <c r="C34" s="8"/>
      <c r="D34" s="9"/>
      <c r="E34" s="19">
        <f>D32-E33</f>
        <v>2197.37</v>
      </c>
      <c r="G34" s="11"/>
    </row>
    <row r="35" spans="1:8" x14ac:dyDescent="0.25">
      <c r="A35" s="5" t="s">
        <v>34</v>
      </c>
      <c r="B35" t="s">
        <v>35</v>
      </c>
      <c r="C35" t="s">
        <v>41</v>
      </c>
      <c r="D35" s="2">
        <v>2197.37</v>
      </c>
    </row>
    <row r="36" spans="1:8" x14ac:dyDescent="0.25">
      <c r="A36" s="5" t="s">
        <v>37</v>
      </c>
      <c r="B36" t="s">
        <v>38</v>
      </c>
      <c r="E36" s="2">
        <v>2197.37</v>
      </c>
      <c r="G36" s="70" t="s">
        <v>38</v>
      </c>
      <c r="H36" s="70"/>
    </row>
    <row r="37" spans="1:8" x14ac:dyDescent="0.25">
      <c r="A37" s="5" t="s">
        <v>39</v>
      </c>
      <c r="B37" t="s">
        <v>40</v>
      </c>
      <c r="C37" s="20" t="s">
        <v>42</v>
      </c>
      <c r="D37" s="2">
        <v>219.74</v>
      </c>
      <c r="G37" s="10"/>
      <c r="H37" s="15">
        <v>2197.37</v>
      </c>
    </row>
    <row r="38" spans="1:8" x14ac:dyDescent="0.25">
      <c r="A38" s="7" t="s">
        <v>37</v>
      </c>
      <c r="B38" s="8" t="s">
        <v>38</v>
      </c>
      <c r="C38" s="8"/>
      <c r="D38" s="9"/>
      <c r="E38" s="9">
        <v>219.74</v>
      </c>
      <c r="G38" s="11"/>
      <c r="H38" s="2">
        <v>219.74</v>
      </c>
    </row>
    <row r="39" spans="1:8" x14ac:dyDescent="0.25">
      <c r="A39" s="5" t="s">
        <v>39</v>
      </c>
      <c r="B39" t="s">
        <v>40</v>
      </c>
      <c r="C39" s="20" t="s">
        <v>42</v>
      </c>
      <c r="D39" s="2">
        <v>219.74</v>
      </c>
      <c r="G39" s="11"/>
      <c r="H39" s="2">
        <v>219.74</v>
      </c>
    </row>
    <row r="40" spans="1:8" x14ac:dyDescent="0.25">
      <c r="A40" s="7" t="s">
        <v>37</v>
      </c>
      <c r="B40" s="8" t="s">
        <v>38</v>
      </c>
      <c r="C40" s="8"/>
      <c r="D40" s="9"/>
      <c r="E40" s="9">
        <v>219.74</v>
      </c>
      <c r="G40" s="11"/>
      <c r="H40" s="2">
        <v>105</v>
      </c>
    </row>
    <row r="41" spans="1:8" x14ac:dyDescent="0.25">
      <c r="A41" s="5" t="s">
        <v>39</v>
      </c>
      <c r="B41" t="s">
        <v>40</v>
      </c>
      <c r="C41" s="20" t="s">
        <v>43</v>
      </c>
      <c r="D41" s="2">
        <v>105</v>
      </c>
      <c r="G41" s="14"/>
      <c r="H41" s="9">
        <v>75.86</v>
      </c>
    </row>
    <row r="42" spans="1:8" x14ac:dyDescent="0.25">
      <c r="A42" s="7" t="s">
        <v>37</v>
      </c>
      <c r="B42" s="8" t="s">
        <v>38</v>
      </c>
      <c r="C42" s="8"/>
      <c r="D42" s="9"/>
      <c r="E42" s="9">
        <v>105</v>
      </c>
      <c r="H42" s="15">
        <f>SUM(H37:H41)</f>
        <v>2817.7099999999996</v>
      </c>
    </row>
    <row r="43" spans="1:8" x14ac:dyDescent="0.25">
      <c r="A43" s="5" t="s">
        <v>44</v>
      </c>
      <c r="B43" t="s">
        <v>45</v>
      </c>
      <c r="C43" s="21"/>
      <c r="D43" s="22">
        <v>75.86</v>
      </c>
      <c r="E43" s="22"/>
    </row>
    <row r="44" spans="1:8" x14ac:dyDescent="0.25">
      <c r="A44" s="7" t="s">
        <v>37</v>
      </c>
      <c r="B44" s="8" t="s">
        <v>38</v>
      </c>
      <c r="C44" s="8"/>
      <c r="D44" s="9"/>
      <c r="E44" s="9">
        <v>75.86</v>
      </c>
    </row>
    <row r="45" spans="1:8" x14ac:dyDescent="0.25">
      <c r="A45" s="5" t="s">
        <v>37</v>
      </c>
      <c r="B45" t="s">
        <v>38</v>
      </c>
      <c r="D45" s="2">
        <v>2817.71</v>
      </c>
    </row>
    <row r="46" spans="1:8" x14ac:dyDescent="0.25">
      <c r="A46" s="7" t="s">
        <v>46</v>
      </c>
      <c r="B46" s="8" t="s">
        <v>47</v>
      </c>
      <c r="C46" s="8"/>
      <c r="D46" s="9"/>
      <c r="E46" s="9">
        <f>D45</f>
        <v>2817.71</v>
      </c>
    </row>
  </sheetData>
  <mergeCells count="4">
    <mergeCell ref="G1:H1"/>
    <mergeCell ref="I1:J1"/>
    <mergeCell ref="G32:H32"/>
    <mergeCell ref="G36:H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B7B5-B4E9-4580-9CB4-F1EE0AE4D7A7}">
  <dimension ref="A1:L55"/>
  <sheetViews>
    <sheetView showGridLines="0" zoomScale="130" zoomScaleNormal="13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baseColWidth="10" defaultRowHeight="15" x14ac:dyDescent="0.25"/>
  <cols>
    <col min="1" max="1" width="9" style="6" bestFit="1" customWidth="1"/>
    <col min="2" max="2" width="15.42578125" style="5" bestFit="1" customWidth="1"/>
    <col min="3" max="3" width="19.28515625" bestFit="1" customWidth="1"/>
    <col min="4" max="4" width="21" bestFit="1" customWidth="1"/>
    <col min="5" max="5" width="14" style="2" bestFit="1" customWidth="1"/>
    <col min="6" max="6" width="11.5703125" style="2" bestFit="1" customWidth="1"/>
    <col min="7" max="7" width="7.42578125" customWidth="1"/>
    <col min="8" max="8" width="15.42578125" bestFit="1" customWidth="1"/>
    <col min="10" max="11" width="14" bestFit="1" customWidth="1"/>
  </cols>
  <sheetData>
    <row r="1" spans="1:8" s="1" customFormat="1" x14ac:dyDescent="0.25">
      <c r="A1" s="40" t="s">
        <v>5</v>
      </c>
      <c r="B1" s="37" t="s">
        <v>0</v>
      </c>
      <c r="C1" s="38" t="s">
        <v>1</v>
      </c>
      <c r="D1" s="38" t="s">
        <v>2</v>
      </c>
      <c r="E1" s="39" t="s">
        <v>3</v>
      </c>
      <c r="F1" s="44" t="s">
        <v>4</v>
      </c>
    </row>
    <row r="2" spans="1:8" x14ac:dyDescent="0.25">
      <c r="A2" s="6">
        <v>45382</v>
      </c>
      <c r="B2" s="5" t="s">
        <v>18</v>
      </c>
      <c r="C2" t="s">
        <v>19</v>
      </c>
      <c r="D2" t="s">
        <v>59</v>
      </c>
      <c r="E2" s="2">
        <f>C25</f>
        <v>1250</v>
      </c>
    </row>
    <row r="3" spans="1:8" x14ac:dyDescent="0.25">
      <c r="B3" s="5" t="s">
        <v>8</v>
      </c>
      <c r="C3" t="s">
        <v>9</v>
      </c>
      <c r="F3" s="2">
        <f>C26</f>
        <v>875</v>
      </c>
    </row>
    <row r="4" spans="1:8" x14ac:dyDescent="0.25">
      <c r="A4" s="41"/>
      <c r="B4" s="7" t="s">
        <v>34</v>
      </c>
      <c r="C4" s="8" t="s">
        <v>35</v>
      </c>
      <c r="D4" s="8"/>
      <c r="E4" s="9"/>
      <c r="F4" s="9">
        <f>C27</f>
        <v>375</v>
      </c>
    </row>
    <row r="5" spans="1:8" x14ac:dyDescent="0.25">
      <c r="A5" s="6">
        <v>45402</v>
      </c>
      <c r="B5" s="5" t="s">
        <v>34</v>
      </c>
      <c r="C5" t="s">
        <v>35</v>
      </c>
      <c r="D5" t="s">
        <v>60</v>
      </c>
      <c r="E5" s="2">
        <v>375</v>
      </c>
    </row>
    <row r="6" spans="1:8" x14ac:dyDescent="0.25">
      <c r="A6" s="41"/>
      <c r="B6" s="7" t="s">
        <v>46</v>
      </c>
      <c r="C6" s="8" t="s">
        <v>47</v>
      </c>
      <c r="D6" s="8"/>
      <c r="E6" s="9"/>
      <c r="F6" s="9">
        <v>375</v>
      </c>
    </row>
    <row r="7" spans="1:8" x14ac:dyDescent="0.25">
      <c r="A7" s="6">
        <v>45473</v>
      </c>
      <c r="B7" s="5" t="s">
        <v>18</v>
      </c>
      <c r="C7" t="s">
        <v>19</v>
      </c>
      <c r="D7" t="s">
        <v>61</v>
      </c>
      <c r="E7" s="2">
        <f>D25</f>
        <v>1200</v>
      </c>
    </row>
    <row r="8" spans="1:8" x14ac:dyDescent="0.25">
      <c r="B8" s="5" t="s">
        <v>8</v>
      </c>
      <c r="C8" t="s">
        <v>9</v>
      </c>
      <c r="F8" s="2">
        <f>D26</f>
        <v>1500</v>
      </c>
    </row>
    <row r="9" spans="1:8" x14ac:dyDescent="0.25">
      <c r="A9" s="41"/>
      <c r="B9" s="7" t="s">
        <v>62</v>
      </c>
      <c r="C9" s="8" t="s">
        <v>63</v>
      </c>
      <c r="D9" s="8"/>
      <c r="E9" s="9">
        <v>300</v>
      </c>
      <c r="F9" s="9"/>
    </row>
    <row r="10" spans="1:8" x14ac:dyDescent="0.25">
      <c r="A10" s="6">
        <v>45565</v>
      </c>
      <c r="B10" s="5" t="s">
        <v>18</v>
      </c>
      <c r="C10" t="s">
        <v>19</v>
      </c>
      <c r="D10" t="s">
        <v>64</v>
      </c>
      <c r="E10" s="2">
        <f>E25</f>
        <v>2540</v>
      </c>
    </row>
    <row r="11" spans="1:8" x14ac:dyDescent="0.25">
      <c r="B11" s="5" t="s">
        <v>8</v>
      </c>
      <c r="C11" t="s">
        <v>9</v>
      </c>
      <c r="F11" s="2">
        <f>E26</f>
        <v>2250</v>
      </c>
    </row>
    <row r="12" spans="1:8" s="8" customFormat="1" x14ac:dyDescent="0.25">
      <c r="A12" s="41"/>
      <c r="B12" s="7" t="s">
        <v>34</v>
      </c>
      <c r="C12" s="8" t="s">
        <v>35</v>
      </c>
      <c r="E12" s="9"/>
      <c r="F12" s="9">
        <f>E10-F11</f>
        <v>290</v>
      </c>
      <c r="G12"/>
      <c r="H12"/>
    </row>
    <row r="13" spans="1:8" x14ac:dyDescent="0.25">
      <c r="B13" s="5" t="s">
        <v>62</v>
      </c>
      <c r="C13" t="s">
        <v>63</v>
      </c>
      <c r="F13" s="2">
        <v>290</v>
      </c>
    </row>
    <row r="14" spans="1:8" x14ac:dyDescent="0.25">
      <c r="A14" s="41"/>
      <c r="B14" s="7" t="s">
        <v>34</v>
      </c>
      <c r="C14" s="8" t="s">
        <v>35</v>
      </c>
      <c r="D14" s="8"/>
      <c r="E14" s="9">
        <v>290</v>
      </c>
      <c r="F14" s="9"/>
    </row>
    <row r="15" spans="1:8" x14ac:dyDescent="0.25">
      <c r="A15" s="6">
        <v>45657</v>
      </c>
      <c r="B15" s="5" t="s">
        <v>18</v>
      </c>
      <c r="C15" t="s">
        <v>19</v>
      </c>
      <c r="D15" t="s">
        <v>65</v>
      </c>
      <c r="E15" s="2">
        <v>1875</v>
      </c>
    </row>
    <row r="16" spans="1:8" x14ac:dyDescent="0.25">
      <c r="B16" s="5" t="s">
        <v>8</v>
      </c>
      <c r="C16" t="s">
        <v>9</v>
      </c>
      <c r="F16" s="2">
        <v>1750</v>
      </c>
    </row>
    <row r="17" spans="1:12" x14ac:dyDescent="0.25">
      <c r="B17" s="7" t="s">
        <v>34</v>
      </c>
      <c r="C17" s="8" t="s">
        <v>35</v>
      </c>
      <c r="D17" s="8"/>
      <c r="E17" s="9"/>
      <c r="F17" s="9">
        <f>E15-F16</f>
        <v>125</v>
      </c>
    </row>
    <row r="18" spans="1:12" x14ac:dyDescent="0.25">
      <c r="B18" s="5" t="s">
        <v>62</v>
      </c>
      <c r="C18" t="s">
        <v>63</v>
      </c>
      <c r="F18" s="2">
        <v>10</v>
      </c>
    </row>
    <row r="19" spans="1:12" x14ac:dyDescent="0.25">
      <c r="B19" s="7" t="s">
        <v>34</v>
      </c>
      <c r="C19" s="8" t="s">
        <v>35</v>
      </c>
      <c r="D19" s="8"/>
      <c r="E19" s="9">
        <v>10</v>
      </c>
      <c r="F19" s="9"/>
    </row>
    <row r="20" spans="1:12" x14ac:dyDescent="0.25">
      <c r="A20" s="6">
        <v>45687</v>
      </c>
      <c r="B20" s="5" t="s">
        <v>34</v>
      </c>
      <c r="C20" t="s">
        <v>35</v>
      </c>
      <c r="E20" s="2">
        <v>115</v>
      </c>
    </row>
    <row r="21" spans="1:12" x14ac:dyDescent="0.25">
      <c r="A21" s="41"/>
      <c r="B21" s="7" t="s">
        <v>46</v>
      </c>
      <c r="C21" s="8" t="s">
        <v>66</v>
      </c>
      <c r="D21" s="8"/>
      <c r="E21" s="9"/>
      <c r="F21" s="9">
        <v>115</v>
      </c>
    </row>
    <row r="24" spans="1:12" x14ac:dyDescent="0.25">
      <c r="B24" s="23" t="s">
        <v>48</v>
      </c>
      <c r="C24" s="23" t="s">
        <v>49</v>
      </c>
      <c r="D24" s="23" t="s">
        <v>50</v>
      </c>
      <c r="E24" s="23" t="s">
        <v>51</v>
      </c>
      <c r="F24" s="23" t="s">
        <v>52</v>
      </c>
    </row>
    <row r="25" spans="1:12" x14ac:dyDescent="0.25">
      <c r="B25" s="24" t="s">
        <v>53</v>
      </c>
      <c r="C25" s="25">
        <v>1250</v>
      </c>
      <c r="D25" s="25">
        <v>1200</v>
      </c>
      <c r="E25" s="25">
        <v>2540</v>
      </c>
      <c r="F25" s="26">
        <v>1875</v>
      </c>
    </row>
    <row r="26" spans="1:12" x14ac:dyDescent="0.25">
      <c r="B26" s="27" t="s">
        <v>54</v>
      </c>
      <c r="C26" s="28">
        <v>875</v>
      </c>
      <c r="D26" s="29">
        <v>1500</v>
      </c>
      <c r="E26" s="29">
        <v>2250</v>
      </c>
      <c r="F26" s="30">
        <v>1750</v>
      </c>
    </row>
    <row r="27" spans="1:12" x14ac:dyDescent="0.25">
      <c r="B27" s="31" t="s">
        <v>55</v>
      </c>
      <c r="C27" s="35">
        <f>C25-C26</f>
        <v>375</v>
      </c>
      <c r="D27" s="35">
        <f>D25-D26</f>
        <v>-300</v>
      </c>
      <c r="E27" s="35">
        <f>E25-E26+D27</f>
        <v>-10</v>
      </c>
      <c r="F27" s="36">
        <f>F25-F26+E27</f>
        <v>115</v>
      </c>
    </row>
    <row r="28" spans="1:12" x14ac:dyDescent="0.25">
      <c r="B28" s="32" t="s">
        <v>56</v>
      </c>
      <c r="C28" s="34" t="s">
        <v>57</v>
      </c>
      <c r="D28" s="34" t="s">
        <v>58</v>
      </c>
      <c r="E28" s="34" t="s">
        <v>58</v>
      </c>
      <c r="F28" s="33" t="s">
        <v>57</v>
      </c>
    </row>
    <row r="30" spans="1:12" s="2" customFormat="1" x14ac:dyDescent="0.25">
      <c r="A30" s="6"/>
      <c r="B30" s="5"/>
      <c r="C30"/>
      <c r="D30"/>
      <c r="G30"/>
      <c r="H30"/>
      <c r="I30"/>
      <c r="J30"/>
      <c r="K30"/>
      <c r="L30"/>
    </row>
    <row r="31" spans="1:12" s="2" customFormat="1" x14ac:dyDescent="0.25">
      <c r="A31" s="6"/>
      <c r="B31" s="5"/>
      <c r="C31"/>
      <c r="D31"/>
      <c r="G31"/>
      <c r="H31"/>
      <c r="I31"/>
      <c r="J31"/>
      <c r="K31"/>
      <c r="L31"/>
    </row>
    <row r="32" spans="1:12" s="2" customFormat="1" x14ac:dyDescent="0.25">
      <c r="A32" s="6"/>
      <c r="B32" s="5"/>
      <c r="C32"/>
      <c r="D32"/>
      <c r="G32"/>
      <c r="H32"/>
      <c r="I32"/>
      <c r="J32"/>
      <c r="K32"/>
      <c r="L32"/>
    </row>
    <row r="33" spans="1:12" s="2" customFormat="1" x14ac:dyDescent="0.25">
      <c r="A33" s="6"/>
      <c r="B33" s="5"/>
      <c r="C33"/>
      <c r="D33"/>
      <c r="G33"/>
      <c r="H33"/>
      <c r="I33"/>
      <c r="J33"/>
      <c r="K33"/>
      <c r="L33"/>
    </row>
    <row r="34" spans="1:12" s="2" customFormat="1" x14ac:dyDescent="0.25">
      <c r="A34" s="6"/>
      <c r="B34" s="5"/>
      <c r="C34"/>
      <c r="D34"/>
      <c r="G34"/>
      <c r="H34"/>
      <c r="I34"/>
      <c r="J34"/>
      <c r="K34"/>
      <c r="L34"/>
    </row>
    <row r="35" spans="1:12" s="2" customFormat="1" x14ac:dyDescent="0.25">
      <c r="A35" s="6"/>
      <c r="B35" s="5"/>
      <c r="C35"/>
      <c r="D35"/>
      <c r="G35"/>
      <c r="H35"/>
      <c r="I35"/>
      <c r="J35"/>
      <c r="K35"/>
      <c r="L35"/>
    </row>
    <row r="36" spans="1:12" s="2" customFormat="1" x14ac:dyDescent="0.25">
      <c r="A36" s="6"/>
      <c r="B36" s="5"/>
      <c r="C36"/>
      <c r="D36"/>
      <c r="G36"/>
      <c r="H36"/>
      <c r="I36"/>
      <c r="J36"/>
      <c r="K36"/>
      <c r="L36"/>
    </row>
    <row r="37" spans="1:12" s="2" customFormat="1" x14ac:dyDescent="0.25">
      <c r="A37" s="6"/>
      <c r="B37" s="5"/>
      <c r="C37"/>
      <c r="D37"/>
      <c r="G37"/>
      <c r="H37"/>
      <c r="I37"/>
      <c r="J37"/>
      <c r="K37"/>
      <c r="L37"/>
    </row>
    <row r="38" spans="1:12" s="2" customFormat="1" x14ac:dyDescent="0.25">
      <c r="A38" s="6"/>
      <c r="B38" s="5"/>
      <c r="C38"/>
      <c r="D38"/>
      <c r="G38"/>
      <c r="H38"/>
      <c r="I38"/>
      <c r="J38"/>
      <c r="K38"/>
      <c r="L38"/>
    </row>
    <row r="39" spans="1:12" s="2" customFormat="1" x14ac:dyDescent="0.25">
      <c r="A39" s="6"/>
      <c r="B39" s="5"/>
      <c r="C39"/>
      <c r="D39"/>
      <c r="G39"/>
      <c r="H39"/>
      <c r="I39"/>
      <c r="J39"/>
      <c r="K39"/>
      <c r="L39"/>
    </row>
    <row r="40" spans="1:12" s="2" customFormat="1" x14ac:dyDescent="0.25">
      <c r="A40" s="6"/>
      <c r="B40" s="5"/>
      <c r="C40"/>
      <c r="D40"/>
      <c r="G40"/>
      <c r="H40"/>
      <c r="I40"/>
      <c r="J40"/>
      <c r="K40"/>
      <c r="L40"/>
    </row>
    <row r="41" spans="1:12" s="2" customFormat="1" x14ac:dyDescent="0.25">
      <c r="A41" s="6"/>
      <c r="B41" s="5"/>
      <c r="C41"/>
      <c r="D41"/>
      <c r="G41"/>
      <c r="H41"/>
      <c r="I41"/>
      <c r="J41"/>
      <c r="K41"/>
      <c r="L41"/>
    </row>
    <row r="42" spans="1:12" s="2" customFormat="1" x14ac:dyDescent="0.25">
      <c r="A42" s="6"/>
      <c r="B42" s="5"/>
      <c r="C42"/>
      <c r="D42"/>
      <c r="G42"/>
      <c r="H42"/>
      <c r="I42"/>
      <c r="J42"/>
      <c r="K42"/>
      <c r="L42"/>
    </row>
    <row r="43" spans="1:12" s="2" customFormat="1" x14ac:dyDescent="0.25">
      <c r="A43" s="6"/>
      <c r="B43" s="5"/>
      <c r="C43"/>
      <c r="D43"/>
      <c r="F43" s="15"/>
      <c r="G43"/>
      <c r="H43"/>
      <c r="I43"/>
      <c r="J43"/>
      <c r="K43"/>
      <c r="L43"/>
    </row>
    <row r="44" spans="1:12" s="2" customFormat="1" x14ac:dyDescent="0.25">
      <c r="A44" s="6"/>
      <c r="B44" s="5"/>
      <c r="C44"/>
      <c r="D44"/>
      <c r="G44"/>
      <c r="H44"/>
      <c r="I44"/>
      <c r="J44"/>
      <c r="K44"/>
      <c r="L44"/>
    </row>
    <row r="45" spans="1:12" s="2" customFormat="1" x14ac:dyDescent="0.25">
      <c r="A45" s="6"/>
      <c r="B45" s="5"/>
      <c r="C45"/>
      <c r="D45"/>
      <c r="G45"/>
      <c r="H45"/>
      <c r="I45"/>
      <c r="J45"/>
      <c r="K45"/>
      <c r="L45"/>
    </row>
    <row r="46" spans="1:12" s="2" customFormat="1" x14ac:dyDescent="0.25">
      <c r="A46" s="6"/>
      <c r="B46" s="5"/>
      <c r="C46"/>
      <c r="D46" s="20"/>
      <c r="G46"/>
      <c r="H46"/>
      <c r="I46"/>
      <c r="J46"/>
      <c r="K46"/>
      <c r="L46"/>
    </row>
    <row r="47" spans="1:12" s="2" customFormat="1" x14ac:dyDescent="0.25">
      <c r="A47" s="6"/>
      <c r="B47" s="5"/>
      <c r="C47"/>
      <c r="D47"/>
      <c r="G47"/>
      <c r="H47"/>
      <c r="I47"/>
      <c r="J47"/>
      <c r="K47"/>
      <c r="L47"/>
    </row>
    <row r="48" spans="1:12" s="2" customFormat="1" x14ac:dyDescent="0.25">
      <c r="A48" s="6"/>
      <c r="B48" s="5"/>
      <c r="C48"/>
      <c r="D48" s="20"/>
      <c r="G48"/>
      <c r="H48"/>
      <c r="I48"/>
      <c r="J48"/>
      <c r="K48"/>
      <c r="L48"/>
    </row>
    <row r="49" spans="1:12" s="2" customFormat="1" x14ac:dyDescent="0.25">
      <c r="A49" s="6"/>
      <c r="B49" s="5"/>
      <c r="C49"/>
      <c r="D49"/>
      <c r="G49"/>
      <c r="H49"/>
      <c r="I49"/>
      <c r="J49"/>
      <c r="K49"/>
      <c r="L49"/>
    </row>
    <row r="50" spans="1:12" s="2" customFormat="1" x14ac:dyDescent="0.25">
      <c r="A50" s="6"/>
      <c r="B50" s="5"/>
      <c r="C50"/>
      <c r="D50" s="20"/>
      <c r="G50"/>
      <c r="H50"/>
      <c r="I50"/>
      <c r="J50"/>
      <c r="K50"/>
      <c r="L50"/>
    </row>
    <row r="51" spans="1:12" s="2" customFormat="1" x14ac:dyDescent="0.25">
      <c r="A51" s="6"/>
      <c r="B51" s="5"/>
      <c r="C51"/>
      <c r="D51"/>
      <c r="G51"/>
      <c r="H51"/>
      <c r="I51"/>
      <c r="J51"/>
      <c r="K51"/>
      <c r="L51"/>
    </row>
    <row r="52" spans="1:12" s="2" customFormat="1" x14ac:dyDescent="0.25">
      <c r="A52" s="6"/>
      <c r="B52" s="5"/>
      <c r="C52"/>
      <c r="D52"/>
      <c r="G52"/>
      <c r="H52"/>
      <c r="I52"/>
      <c r="J52"/>
      <c r="K52"/>
      <c r="L52"/>
    </row>
    <row r="53" spans="1:12" s="2" customFormat="1" x14ac:dyDescent="0.25">
      <c r="A53" s="6"/>
      <c r="B53" s="5"/>
      <c r="C53"/>
      <c r="D53"/>
      <c r="G53"/>
      <c r="H53"/>
      <c r="I53"/>
      <c r="J53"/>
      <c r="K53"/>
      <c r="L53"/>
    </row>
    <row r="54" spans="1:12" s="2" customFormat="1" x14ac:dyDescent="0.25">
      <c r="A54" s="6"/>
      <c r="B54" s="5"/>
      <c r="C54"/>
      <c r="D54"/>
      <c r="G54"/>
      <c r="H54"/>
      <c r="I54"/>
      <c r="J54"/>
      <c r="K54"/>
      <c r="L54"/>
    </row>
    <row r="55" spans="1:12" s="2" customFormat="1" x14ac:dyDescent="0.25">
      <c r="A55" s="6"/>
      <c r="B55" s="5"/>
      <c r="C55"/>
      <c r="D55"/>
      <c r="G55"/>
      <c r="H55"/>
      <c r="I55"/>
      <c r="J55"/>
      <c r="K55"/>
      <c r="L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E0BE-6C6F-460C-B720-FB0388082F04}">
  <dimension ref="A1:L54"/>
  <sheetViews>
    <sheetView showGridLines="0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baseColWidth="10" defaultRowHeight="15" x14ac:dyDescent="0.25"/>
  <cols>
    <col min="1" max="1" width="9" style="6" bestFit="1" customWidth="1"/>
    <col min="2" max="2" width="15.42578125" style="5" bestFit="1" customWidth="1"/>
    <col min="3" max="3" width="19.28515625" bestFit="1" customWidth="1"/>
    <col min="4" max="4" width="21" bestFit="1" customWidth="1"/>
    <col min="5" max="5" width="14" style="2" bestFit="1" customWidth="1"/>
    <col min="6" max="6" width="11.5703125" style="2" bestFit="1" customWidth="1"/>
    <col min="7" max="7" width="7.42578125" customWidth="1"/>
    <col min="8" max="8" width="15.42578125" bestFit="1" customWidth="1"/>
    <col min="10" max="11" width="14" bestFit="1" customWidth="1"/>
  </cols>
  <sheetData>
    <row r="1" spans="1:6" s="1" customFormat="1" x14ac:dyDescent="0.25">
      <c r="A1" s="40" t="s">
        <v>5</v>
      </c>
      <c r="B1" s="37" t="s">
        <v>0</v>
      </c>
      <c r="C1" s="38" t="s">
        <v>1</v>
      </c>
      <c r="D1" s="38" t="s">
        <v>2</v>
      </c>
      <c r="E1" s="39" t="s">
        <v>3</v>
      </c>
      <c r="F1" s="44" t="s">
        <v>4</v>
      </c>
    </row>
    <row r="2" spans="1:6" x14ac:dyDescent="0.25">
      <c r="A2" s="6">
        <v>45382</v>
      </c>
      <c r="B2" s="5" t="s">
        <v>18</v>
      </c>
      <c r="C2" t="s">
        <v>19</v>
      </c>
      <c r="D2" t="s">
        <v>59</v>
      </c>
      <c r="E2" s="2">
        <f>C26</f>
        <v>2525</v>
      </c>
    </row>
    <row r="3" spans="1:6" x14ac:dyDescent="0.25">
      <c r="B3" s="5" t="s">
        <v>8</v>
      </c>
      <c r="C3" t="s">
        <v>9</v>
      </c>
      <c r="F3" s="2">
        <f>C27</f>
        <v>3575</v>
      </c>
    </row>
    <row r="4" spans="1:6" x14ac:dyDescent="0.25">
      <c r="A4" s="41"/>
      <c r="B4" s="7" t="s">
        <v>68</v>
      </c>
      <c r="C4" s="8" t="s">
        <v>67</v>
      </c>
      <c r="D4" s="8"/>
      <c r="E4" s="9">
        <f>F3-E2</f>
        <v>1050</v>
      </c>
      <c r="F4" s="9"/>
    </row>
    <row r="5" spans="1:6" x14ac:dyDescent="0.25">
      <c r="A5" s="6">
        <v>45473</v>
      </c>
      <c r="B5" s="5" t="s">
        <v>18</v>
      </c>
      <c r="C5" t="s">
        <v>19</v>
      </c>
      <c r="D5" t="s">
        <v>61</v>
      </c>
      <c r="E5" s="2">
        <f>D26</f>
        <v>2008</v>
      </c>
    </row>
    <row r="6" spans="1:6" x14ac:dyDescent="0.25">
      <c r="B6" s="5" t="s">
        <v>8</v>
      </c>
      <c r="C6" t="s">
        <v>9</v>
      </c>
      <c r="F6" s="2">
        <f>D27</f>
        <v>1070</v>
      </c>
    </row>
    <row r="7" spans="1:6" x14ac:dyDescent="0.25">
      <c r="B7" s="7" t="s">
        <v>34</v>
      </c>
      <c r="C7" s="8" t="s">
        <v>69</v>
      </c>
      <c r="D7" s="8"/>
      <c r="E7" s="9"/>
      <c r="F7" s="9">
        <f>D28</f>
        <v>938</v>
      </c>
    </row>
    <row r="8" spans="1:6" x14ac:dyDescent="0.25">
      <c r="B8" s="5" t="s">
        <v>34</v>
      </c>
      <c r="C8" t="s">
        <v>69</v>
      </c>
      <c r="D8" t="s">
        <v>72</v>
      </c>
      <c r="E8" s="2">
        <v>938</v>
      </c>
    </row>
    <row r="9" spans="1:6" x14ac:dyDescent="0.25">
      <c r="B9" s="7" t="s">
        <v>68</v>
      </c>
      <c r="C9" s="8" t="s">
        <v>67</v>
      </c>
      <c r="D9" s="8"/>
      <c r="E9" s="9"/>
      <c r="F9" s="9">
        <v>938</v>
      </c>
    </row>
    <row r="10" spans="1:6" x14ac:dyDescent="0.25">
      <c r="A10" s="6">
        <v>45565</v>
      </c>
      <c r="B10" s="5" t="s">
        <v>18</v>
      </c>
      <c r="C10" t="s">
        <v>19</v>
      </c>
      <c r="D10" t="s">
        <v>64</v>
      </c>
      <c r="E10" s="2">
        <f>E26</f>
        <v>3450</v>
      </c>
    </row>
    <row r="11" spans="1:6" x14ac:dyDescent="0.25">
      <c r="B11" s="5" t="s">
        <v>8</v>
      </c>
      <c r="C11" t="s">
        <v>9</v>
      </c>
      <c r="F11" s="2">
        <f>E27</f>
        <v>2620</v>
      </c>
    </row>
    <row r="12" spans="1:6" x14ac:dyDescent="0.25">
      <c r="B12" s="7" t="s">
        <v>34</v>
      </c>
      <c r="C12" s="8" t="s">
        <v>69</v>
      </c>
      <c r="D12" s="8"/>
      <c r="E12" s="9"/>
      <c r="F12" s="9">
        <f>E28</f>
        <v>830</v>
      </c>
    </row>
    <row r="13" spans="1:6" x14ac:dyDescent="0.25">
      <c r="B13" s="5" t="s">
        <v>34</v>
      </c>
      <c r="C13" t="s">
        <v>69</v>
      </c>
      <c r="D13" t="s">
        <v>73</v>
      </c>
      <c r="E13" s="2">
        <v>112</v>
      </c>
    </row>
    <row r="14" spans="1:6" x14ac:dyDescent="0.25">
      <c r="B14" s="7" t="s">
        <v>68</v>
      </c>
      <c r="C14" s="8" t="s">
        <v>67</v>
      </c>
      <c r="D14" s="8"/>
      <c r="E14" s="9"/>
      <c r="F14" s="9">
        <v>112</v>
      </c>
    </row>
    <row r="15" spans="1:6" x14ac:dyDescent="0.25">
      <c r="A15" s="6">
        <v>45585</v>
      </c>
      <c r="B15" s="5" t="s">
        <v>34</v>
      </c>
      <c r="C15" t="s">
        <v>69</v>
      </c>
      <c r="D15" t="s">
        <v>74</v>
      </c>
      <c r="E15" s="2">
        <v>718</v>
      </c>
    </row>
    <row r="16" spans="1:6" x14ac:dyDescent="0.25">
      <c r="B16" s="7" t="s">
        <v>46</v>
      </c>
      <c r="C16" s="8" t="s">
        <v>71</v>
      </c>
      <c r="D16" s="8"/>
      <c r="E16" s="9"/>
      <c r="F16" s="9">
        <v>718</v>
      </c>
    </row>
    <row r="17" spans="1:12" x14ac:dyDescent="0.25">
      <c r="A17" s="6">
        <v>45657</v>
      </c>
      <c r="B17" s="5" t="s">
        <v>18</v>
      </c>
      <c r="C17" t="s">
        <v>19</v>
      </c>
      <c r="D17" t="s">
        <v>65</v>
      </c>
      <c r="E17" s="2">
        <v>1875</v>
      </c>
    </row>
    <row r="18" spans="1:12" x14ac:dyDescent="0.25">
      <c r="B18" s="5" t="s">
        <v>8</v>
      </c>
      <c r="C18" t="s">
        <v>9</v>
      </c>
      <c r="F18" s="2">
        <v>2350</v>
      </c>
    </row>
    <row r="19" spans="1:12" x14ac:dyDescent="0.25">
      <c r="B19" s="7" t="s">
        <v>62</v>
      </c>
      <c r="C19" s="8" t="s">
        <v>67</v>
      </c>
      <c r="D19" s="8"/>
      <c r="E19" s="9">
        <f>F18-E17</f>
        <v>475</v>
      </c>
      <c r="F19" s="9"/>
    </row>
    <row r="20" spans="1:12" x14ac:dyDescent="0.25">
      <c r="A20" s="6">
        <v>45757</v>
      </c>
      <c r="B20" s="5" t="s">
        <v>46</v>
      </c>
      <c r="C20" t="s">
        <v>71</v>
      </c>
      <c r="E20" s="2">
        <v>475</v>
      </c>
    </row>
    <row r="21" spans="1:12" x14ac:dyDescent="0.25">
      <c r="B21" s="7" t="s">
        <v>62</v>
      </c>
      <c r="C21" s="8" t="s">
        <v>67</v>
      </c>
      <c r="D21" s="8"/>
      <c r="E21" s="9"/>
      <c r="F21" s="9">
        <v>475</v>
      </c>
    </row>
    <row r="25" spans="1:12" x14ac:dyDescent="0.25">
      <c r="B25" s="23" t="s">
        <v>48</v>
      </c>
      <c r="C25" s="23" t="s">
        <v>49</v>
      </c>
      <c r="D25" s="23" t="s">
        <v>50</v>
      </c>
      <c r="E25" s="23" t="s">
        <v>51</v>
      </c>
      <c r="F25" s="23" t="s">
        <v>52</v>
      </c>
    </row>
    <row r="26" spans="1:12" x14ac:dyDescent="0.25">
      <c r="B26" s="24" t="s">
        <v>53</v>
      </c>
      <c r="C26" s="25">
        <v>2525</v>
      </c>
      <c r="D26" s="25">
        <v>2008</v>
      </c>
      <c r="E26" s="25">
        <v>3450</v>
      </c>
      <c r="F26" s="54">
        <v>1875</v>
      </c>
    </row>
    <row r="27" spans="1:12" x14ac:dyDescent="0.25">
      <c r="B27" s="27" t="s">
        <v>54</v>
      </c>
      <c r="C27" s="29">
        <v>3575</v>
      </c>
      <c r="D27" s="29">
        <v>1070</v>
      </c>
      <c r="E27" s="29">
        <v>2620</v>
      </c>
      <c r="F27" s="30">
        <v>2350</v>
      </c>
    </row>
    <row r="28" spans="1:12" x14ac:dyDescent="0.25">
      <c r="B28" s="42" t="s">
        <v>55</v>
      </c>
      <c r="C28" s="35">
        <f>C26-C27</f>
        <v>-1050</v>
      </c>
      <c r="D28" s="46">
        <f>D26-D27</f>
        <v>938</v>
      </c>
      <c r="E28" s="46">
        <f>E26-E27</f>
        <v>830</v>
      </c>
      <c r="F28" s="45">
        <f>F26-F27</f>
        <v>-475</v>
      </c>
    </row>
    <row r="29" spans="1:12" x14ac:dyDescent="0.25">
      <c r="B29" s="47" t="s">
        <v>70</v>
      </c>
      <c r="C29" s="48"/>
      <c r="D29" s="48">
        <v>-112</v>
      </c>
      <c r="E29" s="49">
        <f>E28+D29</f>
        <v>718</v>
      </c>
      <c r="F29" s="50"/>
    </row>
    <row r="30" spans="1:12" x14ac:dyDescent="0.25">
      <c r="B30" s="43" t="s">
        <v>56</v>
      </c>
      <c r="C30" s="51" t="s">
        <v>58</v>
      </c>
      <c r="D30" s="51" t="s">
        <v>58</v>
      </c>
      <c r="E30" s="53" t="s">
        <v>57</v>
      </c>
      <c r="F30" s="52"/>
    </row>
    <row r="32" spans="1:12" s="2" customFormat="1" x14ac:dyDescent="0.25">
      <c r="A32" s="6"/>
      <c r="B32" s="5"/>
      <c r="C32"/>
      <c r="D32"/>
      <c r="G32"/>
      <c r="H32"/>
      <c r="I32"/>
      <c r="J32"/>
      <c r="K32"/>
      <c r="L32"/>
    </row>
    <row r="33" spans="1:12" s="2" customFormat="1" x14ac:dyDescent="0.25">
      <c r="A33" s="6"/>
      <c r="B33" s="5"/>
      <c r="C33"/>
      <c r="D33"/>
      <c r="G33"/>
      <c r="H33"/>
      <c r="I33"/>
      <c r="J33"/>
      <c r="K33"/>
      <c r="L33"/>
    </row>
    <row r="34" spans="1:12" s="2" customFormat="1" x14ac:dyDescent="0.25">
      <c r="A34" s="6"/>
      <c r="B34" s="5"/>
      <c r="C34"/>
      <c r="D34"/>
      <c r="G34"/>
      <c r="H34"/>
      <c r="I34"/>
      <c r="J34"/>
      <c r="K34"/>
      <c r="L34"/>
    </row>
    <row r="35" spans="1:12" s="2" customFormat="1" x14ac:dyDescent="0.25">
      <c r="A35" s="6"/>
      <c r="B35" s="5"/>
      <c r="C35"/>
      <c r="D35"/>
      <c r="G35"/>
      <c r="H35"/>
      <c r="I35"/>
      <c r="J35"/>
      <c r="K35"/>
      <c r="L35"/>
    </row>
    <row r="36" spans="1:12" s="2" customFormat="1" x14ac:dyDescent="0.25">
      <c r="A36" s="6"/>
      <c r="B36" s="5"/>
      <c r="C36"/>
      <c r="D36"/>
      <c r="G36"/>
      <c r="H36"/>
      <c r="I36"/>
      <c r="J36"/>
      <c r="K36"/>
      <c r="L36"/>
    </row>
    <row r="37" spans="1:12" s="2" customFormat="1" x14ac:dyDescent="0.25">
      <c r="A37" s="6"/>
      <c r="B37" s="5"/>
      <c r="C37"/>
      <c r="D37"/>
      <c r="G37"/>
      <c r="H37"/>
      <c r="I37"/>
      <c r="J37"/>
      <c r="K37"/>
      <c r="L37"/>
    </row>
    <row r="38" spans="1:12" s="2" customFormat="1" x14ac:dyDescent="0.25">
      <c r="A38" s="6"/>
      <c r="B38" s="5"/>
      <c r="C38"/>
      <c r="D38"/>
      <c r="G38"/>
      <c r="H38"/>
      <c r="I38"/>
      <c r="J38"/>
      <c r="K38"/>
      <c r="L38"/>
    </row>
    <row r="39" spans="1:12" s="2" customFormat="1" x14ac:dyDescent="0.25">
      <c r="A39" s="6"/>
      <c r="B39" s="5"/>
      <c r="C39"/>
      <c r="D39"/>
      <c r="G39"/>
      <c r="H39"/>
      <c r="I39"/>
      <c r="J39"/>
      <c r="K39"/>
      <c r="L39"/>
    </row>
    <row r="40" spans="1:12" s="2" customFormat="1" x14ac:dyDescent="0.25">
      <c r="A40" s="6"/>
      <c r="B40" s="5"/>
      <c r="C40"/>
      <c r="D40"/>
      <c r="G40"/>
      <c r="H40"/>
      <c r="I40"/>
      <c r="J40"/>
      <c r="K40"/>
      <c r="L40"/>
    </row>
    <row r="41" spans="1:12" s="2" customFormat="1" x14ac:dyDescent="0.25">
      <c r="A41" s="6"/>
      <c r="B41" s="5"/>
      <c r="C41"/>
      <c r="D41"/>
      <c r="G41"/>
      <c r="H41"/>
      <c r="I41"/>
      <c r="J41"/>
      <c r="K41"/>
      <c r="L41"/>
    </row>
    <row r="42" spans="1:12" s="2" customFormat="1" x14ac:dyDescent="0.25">
      <c r="A42" s="6"/>
      <c r="B42" s="5"/>
      <c r="C42"/>
      <c r="D42"/>
      <c r="F42" s="15"/>
      <c r="G42"/>
      <c r="H42"/>
      <c r="I42"/>
      <c r="J42"/>
      <c r="K42"/>
      <c r="L42"/>
    </row>
    <row r="43" spans="1:12" s="2" customFormat="1" x14ac:dyDescent="0.25">
      <c r="A43" s="6"/>
      <c r="B43" s="5"/>
      <c r="C43"/>
      <c r="D43"/>
      <c r="G43"/>
      <c r="H43"/>
      <c r="I43"/>
      <c r="J43"/>
      <c r="K43"/>
      <c r="L43"/>
    </row>
    <row r="44" spans="1:12" s="2" customFormat="1" x14ac:dyDescent="0.25">
      <c r="A44" s="6"/>
      <c r="B44" s="5"/>
      <c r="C44"/>
      <c r="D44"/>
      <c r="G44"/>
      <c r="H44"/>
      <c r="I44"/>
      <c r="J44"/>
      <c r="K44"/>
      <c r="L44"/>
    </row>
    <row r="45" spans="1:12" s="2" customFormat="1" x14ac:dyDescent="0.25">
      <c r="A45" s="6"/>
      <c r="B45" s="5"/>
      <c r="C45"/>
      <c r="D45" s="20"/>
      <c r="G45"/>
      <c r="H45"/>
      <c r="I45"/>
      <c r="J45"/>
      <c r="K45"/>
      <c r="L45"/>
    </row>
    <row r="46" spans="1:12" s="2" customFormat="1" x14ac:dyDescent="0.25">
      <c r="A46" s="6"/>
      <c r="B46" s="5"/>
      <c r="C46"/>
      <c r="D46"/>
      <c r="G46"/>
      <c r="H46"/>
      <c r="I46"/>
      <c r="J46"/>
      <c r="K46"/>
      <c r="L46"/>
    </row>
    <row r="47" spans="1:12" s="2" customFormat="1" x14ac:dyDescent="0.25">
      <c r="A47" s="6"/>
      <c r="B47" s="5"/>
      <c r="C47"/>
      <c r="D47" s="20"/>
      <c r="G47"/>
      <c r="H47"/>
      <c r="I47"/>
      <c r="J47"/>
      <c r="K47"/>
      <c r="L47"/>
    </row>
    <row r="48" spans="1:12" s="2" customFormat="1" x14ac:dyDescent="0.25">
      <c r="A48" s="6"/>
      <c r="B48" s="5"/>
      <c r="C48"/>
      <c r="D48"/>
      <c r="G48"/>
      <c r="H48"/>
      <c r="I48"/>
      <c r="J48"/>
      <c r="K48"/>
      <c r="L48"/>
    </row>
    <row r="49" spans="1:12" s="2" customFormat="1" x14ac:dyDescent="0.25">
      <c r="A49" s="6"/>
      <c r="B49" s="5"/>
      <c r="C49"/>
      <c r="D49" s="20"/>
      <c r="G49"/>
      <c r="H49"/>
      <c r="I49"/>
      <c r="J49"/>
      <c r="K49"/>
      <c r="L49"/>
    </row>
    <row r="50" spans="1:12" s="2" customFormat="1" x14ac:dyDescent="0.25">
      <c r="A50" s="6"/>
      <c r="B50" s="5"/>
      <c r="C50"/>
      <c r="D50"/>
      <c r="G50"/>
      <c r="H50"/>
      <c r="I50"/>
      <c r="J50"/>
      <c r="K50"/>
      <c r="L50"/>
    </row>
    <row r="51" spans="1:12" s="2" customFormat="1" x14ac:dyDescent="0.25">
      <c r="A51" s="6"/>
      <c r="B51" s="5"/>
      <c r="C51"/>
      <c r="D51"/>
      <c r="G51"/>
      <c r="H51"/>
      <c r="I51"/>
      <c r="J51"/>
      <c r="K51"/>
      <c r="L51"/>
    </row>
    <row r="52" spans="1:12" s="2" customFormat="1" x14ac:dyDescent="0.25">
      <c r="A52" s="6"/>
      <c r="B52" s="5"/>
      <c r="C52"/>
      <c r="D52"/>
      <c r="G52"/>
      <c r="H52"/>
      <c r="I52"/>
      <c r="J52"/>
      <c r="K52"/>
      <c r="L52"/>
    </row>
    <row r="53" spans="1:12" s="2" customFormat="1" x14ac:dyDescent="0.25">
      <c r="A53" s="6"/>
      <c r="B53" s="5"/>
      <c r="C53"/>
      <c r="D53"/>
      <c r="G53"/>
      <c r="H53"/>
      <c r="I53"/>
      <c r="J53"/>
      <c r="K53"/>
      <c r="L53"/>
    </row>
    <row r="54" spans="1:12" s="2" customFormat="1" x14ac:dyDescent="0.25">
      <c r="A54" s="6"/>
      <c r="B54" s="5"/>
      <c r="C54"/>
      <c r="D54"/>
      <c r="G54"/>
      <c r="H54"/>
      <c r="I54"/>
      <c r="J54"/>
      <c r="K54"/>
      <c r="L5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C55A-F432-4030-ABF3-ADC6937BE5B2}">
  <dimension ref="A1:L54"/>
  <sheetViews>
    <sheetView showGridLines="0" zoomScale="115" zoomScaleNormal="11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baseColWidth="10" defaultRowHeight="15" x14ac:dyDescent="0.25"/>
  <cols>
    <col min="1" max="1" width="9" style="6" bestFit="1" customWidth="1"/>
    <col min="2" max="2" width="15.42578125" style="5" bestFit="1" customWidth="1"/>
    <col min="3" max="3" width="24.42578125" bestFit="1" customWidth="1"/>
    <col min="4" max="4" width="16.7109375" bestFit="1" customWidth="1"/>
    <col min="5" max="6" width="8.7109375" style="2" bestFit="1" customWidth="1"/>
    <col min="7" max="7" width="7.42578125" customWidth="1"/>
    <col min="8" max="8" width="15.42578125" bestFit="1" customWidth="1"/>
    <col min="10" max="11" width="14" bestFit="1" customWidth="1"/>
  </cols>
  <sheetData>
    <row r="1" spans="1:6" s="1" customFormat="1" x14ac:dyDescent="0.25">
      <c r="A1" s="55" t="s">
        <v>5</v>
      </c>
      <c r="B1" s="56" t="s">
        <v>0</v>
      </c>
      <c r="C1" s="57" t="s">
        <v>1</v>
      </c>
      <c r="D1" s="57" t="s">
        <v>2</v>
      </c>
      <c r="E1" s="58" t="s">
        <v>3</v>
      </c>
      <c r="F1" s="59" t="s">
        <v>4</v>
      </c>
    </row>
    <row r="2" spans="1:6" x14ac:dyDescent="0.25">
      <c r="A2" s="6">
        <v>45505</v>
      </c>
      <c r="B2" s="5" t="s">
        <v>6</v>
      </c>
      <c r="C2" t="s">
        <v>75</v>
      </c>
      <c r="D2" t="s">
        <v>83</v>
      </c>
      <c r="E2" s="2">
        <v>3000</v>
      </c>
    </row>
    <row r="3" spans="1:6" x14ac:dyDescent="0.25">
      <c r="B3" s="5" t="s">
        <v>8</v>
      </c>
      <c r="C3" t="s">
        <v>76</v>
      </c>
      <c r="E3" s="2">
        <f>E2*21/100</f>
        <v>630</v>
      </c>
    </row>
    <row r="4" spans="1:6" x14ac:dyDescent="0.25">
      <c r="B4" s="5" t="s">
        <v>77</v>
      </c>
      <c r="C4" t="s">
        <v>78</v>
      </c>
      <c r="F4" s="2">
        <f>SUM(E2:E3)/2</f>
        <v>1815</v>
      </c>
    </row>
    <row r="5" spans="1:6" x14ac:dyDescent="0.25">
      <c r="A5" s="41"/>
      <c r="B5" s="7" t="s">
        <v>79</v>
      </c>
      <c r="C5" s="8" t="s">
        <v>80</v>
      </c>
      <c r="D5" s="8"/>
      <c r="E5" s="9"/>
      <c r="F5" s="9">
        <f>F4</f>
        <v>1815</v>
      </c>
    </row>
    <row r="6" spans="1:6" x14ac:dyDescent="0.25">
      <c r="B6" s="5" t="s">
        <v>46</v>
      </c>
      <c r="C6" t="s">
        <v>66</v>
      </c>
      <c r="D6" t="s">
        <v>82</v>
      </c>
      <c r="E6" s="2">
        <f>SUM(F7:F8)</f>
        <v>9801</v>
      </c>
    </row>
    <row r="7" spans="1:6" x14ac:dyDescent="0.25">
      <c r="B7" s="5" t="s">
        <v>24</v>
      </c>
      <c r="C7" t="s">
        <v>25</v>
      </c>
      <c r="F7" s="2">
        <v>8100</v>
      </c>
    </row>
    <row r="8" spans="1:6" x14ac:dyDescent="0.25">
      <c r="B8" s="7" t="s">
        <v>18</v>
      </c>
      <c r="C8" s="8" t="s">
        <v>81</v>
      </c>
      <c r="D8" s="8"/>
      <c r="E8" s="9"/>
      <c r="F8" s="9">
        <f>F7*21/100</f>
        <v>1701</v>
      </c>
    </row>
    <row r="9" spans="1:6" x14ac:dyDescent="0.25">
      <c r="B9" s="5" t="s">
        <v>84</v>
      </c>
      <c r="C9" t="s">
        <v>87</v>
      </c>
      <c r="D9" t="s">
        <v>86</v>
      </c>
      <c r="E9" s="2">
        <v>120</v>
      </c>
    </row>
    <row r="10" spans="1:6" x14ac:dyDescent="0.25">
      <c r="B10" s="5" t="s">
        <v>8</v>
      </c>
      <c r="C10" t="s">
        <v>85</v>
      </c>
      <c r="E10" s="2">
        <f>E9*21/100</f>
        <v>25.2</v>
      </c>
    </row>
    <row r="11" spans="1:6" x14ac:dyDescent="0.25">
      <c r="B11" s="7" t="s">
        <v>46</v>
      </c>
      <c r="C11" s="8" t="s">
        <v>66</v>
      </c>
      <c r="D11" s="8"/>
      <c r="E11" s="9"/>
      <c r="F11" s="9">
        <f>SUM(E9:E10)</f>
        <v>145.19999999999999</v>
      </c>
    </row>
    <row r="12" spans="1:6" x14ac:dyDescent="0.25">
      <c r="B12" s="5" t="s">
        <v>28</v>
      </c>
      <c r="C12" t="s">
        <v>88</v>
      </c>
      <c r="D12" t="s">
        <v>92</v>
      </c>
      <c r="E12" s="2">
        <v>600</v>
      </c>
    </row>
    <row r="13" spans="1:6" x14ac:dyDescent="0.25">
      <c r="B13" s="5" t="s">
        <v>8</v>
      </c>
      <c r="C13" t="s">
        <v>85</v>
      </c>
      <c r="E13" s="2">
        <f>E12*21/100</f>
        <v>126</v>
      </c>
    </row>
    <row r="14" spans="1:6" x14ac:dyDescent="0.25">
      <c r="B14" s="7" t="s">
        <v>30</v>
      </c>
      <c r="C14" s="8" t="s">
        <v>31</v>
      </c>
      <c r="D14" s="8"/>
      <c r="E14" s="9"/>
      <c r="F14" s="9">
        <f>SUM(E12:E13)</f>
        <v>726</v>
      </c>
    </row>
    <row r="15" spans="1:6" x14ac:dyDescent="0.25">
      <c r="A15" s="6">
        <v>45565</v>
      </c>
      <c r="B15" s="5" t="s">
        <v>18</v>
      </c>
      <c r="C15" t="s">
        <v>89</v>
      </c>
      <c r="D15" t="s">
        <v>93</v>
      </c>
      <c r="E15" s="2">
        <v>1701</v>
      </c>
    </row>
    <row r="16" spans="1:6" x14ac:dyDescent="0.25">
      <c r="B16" s="5" t="s">
        <v>8</v>
      </c>
      <c r="C16" t="s">
        <v>90</v>
      </c>
      <c r="F16" s="2">
        <v>781.2</v>
      </c>
    </row>
    <row r="17" spans="1:12" x14ac:dyDescent="0.25">
      <c r="B17" s="7" t="s">
        <v>34</v>
      </c>
      <c r="C17" s="8" t="s">
        <v>91</v>
      </c>
      <c r="D17" s="8"/>
      <c r="E17" s="9"/>
      <c r="F17" s="9">
        <f>E15-F16</f>
        <v>919.8</v>
      </c>
    </row>
    <row r="18" spans="1:12" x14ac:dyDescent="0.25">
      <c r="B18" s="5" t="s">
        <v>34</v>
      </c>
      <c r="C18" t="s">
        <v>91</v>
      </c>
      <c r="D18" t="s">
        <v>94</v>
      </c>
      <c r="E18" s="2">
        <v>60</v>
      </c>
    </row>
    <row r="19" spans="1:12" x14ac:dyDescent="0.25">
      <c r="B19" s="7" t="s">
        <v>68</v>
      </c>
      <c r="C19" s="8" t="s">
        <v>63</v>
      </c>
      <c r="D19" s="8"/>
      <c r="E19" s="9"/>
      <c r="F19" s="9">
        <v>60</v>
      </c>
    </row>
    <row r="20" spans="1:12" x14ac:dyDescent="0.25">
      <c r="A20" s="6">
        <v>45585</v>
      </c>
      <c r="B20" s="5" t="s">
        <v>34</v>
      </c>
      <c r="C20" t="s">
        <v>96</v>
      </c>
      <c r="D20" t="s">
        <v>95</v>
      </c>
      <c r="E20" s="2">
        <f>F21</f>
        <v>859.8</v>
      </c>
    </row>
    <row r="21" spans="1:12" x14ac:dyDescent="0.25">
      <c r="B21" s="7" t="s">
        <v>46</v>
      </c>
      <c r="C21" s="8" t="s">
        <v>97</v>
      </c>
      <c r="D21" s="8"/>
      <c r="E21" s="9"/>
      <c r="F21" s="9">
        <f>F17-F19</f>
        <v>859.8</v>
      </c>
    </row>
    <row r="25" spans="1:12" x14ac:dyDescent="0.25">
      <c r="B25" s="60"/>
      <c r="C25" s="60"/>
      <c r="D25" s="60"/>
      <c r="E25" s="60"/>
      <c r="F25" s="60"/>
    </row>
    <row r="26" spans="1:12" x14ac:dyDescent="0.25">
      <c r="B26" s="61"/>
      <c r="C26" s="62"/>
      <c r="D26" s="62"/>
      <c r="E26" s="62"/>
      <c r="F26" s="63"/>
    </row>
    <row r="27" spans="1:12" x14ac:dyDescent="0.25">
      <c r="B27" s="61"/>
      <c r="C27" s="62"/>
      <c r="D27" s="62"/>
      <c r="E27" s="62"/>
      <c r="F27" s="62"/>
    </row>
    <row r="28" spans="1:12" x14ac:dyDescent="0.25">
      <c r="B28" s="64"/>
      <c r="C28" s="65"/>
      <c r="D28" s="66"/>
      <c r="E28" s="66"/>
      <c r="F28" s="65"/>
    </row>
    <row r="29" spans="1:12" x14ac:dyDescent="0.25">
      <c r="B29" s="64"/>
      <c r="C29" s="65"/>
      <c r="D29" s="65"/>
      <c r="E29" s="66"/>
      <c r="F29" s="65"/>
    </row>
    <row r="30" spans="1:12" x14ac:dyDescent="0.25">
      <c r="B30" s="64"/>
      <c r="C30" s="67"/>
      <c r="D30" s="67"/>
      <c r="E30" s="68"/>
      <c r="F30" s="64"/>
    </row>
    <row r="32" spans="1:12" s="2" customFormat="1" x14ac:dyDescent="0.25">
      <c r="A32" s="6"/>
      <c r="B32" s="5"/>
      <c r="C32"/>
      <c r="D32"/>
      <c r="G32"/>
      <c r="H32"/>
      <c r="I32"/>
      <c r="J32"/>
      <c r="K32"/>
      <c r="L32"/>
    </row>
    <row r="33" spans="1:12" s="2" customFormat="1" x14ac:dyDescent="0.25">
      <c r="A33" s="6"/>
      <c r="B33" s="5"/>
      <c r="C33"/>
      <c r="D33"/>
      <c r="G33"/>
      <c r="H33"/>
      <c r="I33"/>
      <c r="J33"/>
      <c r="K33"/>
      <c r="L33"/>
    </row>
    <row r="34" spans="1:12" s="2" customFormat="1" x14ac:dyDescent="0.25">
      <c r="A34" s="6"/>
      <c r="B34" s="5"/>
      <c r="C34"/>
      <c r="D34"/>
      <c r="G34"/>
      <c r="H34"/>
      <c r="I34"/>
      <c r="J34"/>
      <c r="K34"/>
      <c r="L34"/>
    </row>
    <row r="35" spans="1:12" s="2" customFormat="1" x14ac:dyDescent="0.25">
      <c r="A35" s="6"/>
      <c r="B35" s="5"/>
      <c r="C35"/>
      <c r="D35"/>
      <c r="G35"/>
      <c r="H35"/>
      <c r="I35"/>
      <c r="J35"/>
      <c r="K35"/>
      <c r="L35"/>
    </row>
    <row r="36" spans="1:12" s="2" customFormat="1" x14ac:dyDescent="0.25">
      <c r="A36" s="6"/>
      <c r="B36" s="5"/>
      <c r="C36"/>
      <c r="D36"/>
      <c r="G36"/>
      <c r="H36"/>
      <c r="I36"/>
      <c r="J36"/>
      <c r="K36"/>
      <c r="L36"/>
    </row>
    <row r="37" spans="1:12" s="2" customFormat="1" x14ac:dyDescent="0.25">
      <c r="A37" s="6"/>
      <c r="B37" s="5"/>
      <c r="C37"/>
      <c r="D37"/>
      <c r="G37"/>
      <c r="H37"/>
      <c r="I37"/>
      <c r="J37"/>
      <c r="K37"/>
      <c r="L37"/>
    </row>
    <row r="38" spans="1:12" s="2" customFormat="1" x14ac:dyDescent="0.25">
      <c r="A38" s="6"/>
      <c r="B38" s="5"/>
      <c r="C38"/>
      <c r="D38"/>
      <c r="G38"/>
      <c r="H38"/>
      <c r="I38"/>
      <c r="J38"/>
      <c r="K38"/>
      <c r="L38"/>
    </row>
    <row r="39" spans="1:12" s="2" customFormat="1" x14ac:dyDescent="0.25">
      <c r="A39" s="6"/>
      <c r="B39" s="5"/>
      <c r="C39"/>
      <c r="D39"/>
      <c r="G39"/>
      <c r="H39"/>
      <c r="I39"/>
      <c r="J39"/>
      <c r="K39"/>
      <c r="L39"/>
    </row>
    <row r="40" spans="1:12" s="2" customFormat="1" x14ac:dyDescent="0.25">
      <c r="A40" s="6"/>
      <c r="B40" s="5"/>
      <c r="C40"/>
      <c r="D40"/>
      <c r="G40"/>
      <c r="H40"/>
      <c r="I40"/>
      <c r="J40"/>
      <c r="K40"/>
      <c r="L40"/>
    </row>
    <row r="41" spans="1:12" s="2" customFormat="1" x14ac:dyDescent="0.25">
      <c r="A41" s="6"/>
      <c r="B41" s="5"/>
      <c r="C41"/>
      <c r="D41"/>
      <c r="G41"/>
      <c r="H41"/>
      <c r="I41"/>
      <c r="J41"/>
      <c r="K41"/>
      <c r="L41"/>
    </row>
    <row r="42" spans="1:12" s="2" customFormat="1" x14ac:dyDescent="0.25">
      <c r="A42" s="6"/>
      <c r="B42" s="5"/>
      <c r="C42"/>
      <c r="D42"/>
      <c r="F42" s="15"/>
      <c r="G42"/>
      <c r="H42"/>
      <c r="I42"/>
      <c r="J42"/>
      <c r="K42"/>
      <c r="L42"/>
    </row>
    <row r="43" spans="1:12" s="2" customFormat="1" x14ac:dyDescent="0.25">
      <c r="A43" s="6"/>
      <c r="B43" s="5"/>
      <c r="C43"/>
      <c r="D43"/>
      <c r="G43"/>
      <c r="H43"/>
      <c r="I43"/>
      <c r="J43"/>
      <c r="K43"/>
      <c r="L43"/>
    </row>
    <row r="44" spans="1:12" s="2" customFormat="1" x14ac:dyDescent="0.25">
      <c r="A44" s="6"/>
      <c r="B44" s="5"/>
      <c r="C44"/>
      <c r="D44"/>
      <c r="G44"/>
      <c r="H44"/>
      <c r="I44"/>
      <c r="J44"/>
      <c r="K44"/>
      <c r="L44"/>
    </row>
    <row r="45" spans="1:12" s="2" customFormat="1" x14ac:dyDescent="0.25">
      <c r="A45" s="6"/>
      <c r="B45" s="5"/>
      <c r="C45"/>
      <c r="D45" s="20"/>
      <c r="G45"/>
      <c r="H45"/>
      <c r="I45"/>
      <c r="J45"/>
      <c r="K45"/>
      <c r="L45"/>
    </row>
    <row r="46" spans="1:12" s="2" customFormat="1" x14ac:dyDescent="0.25">
      <c r="A46" s="6"/>
      <c r="B46" s="5"/>
      <c r="C46"/>
      <c r="D46"/>
      <c r="G46"/>
      <c r="H46"/>
      <c r="I46"/>
      <c r="J46"/>
      <c r="K46"/>
      <c r="L46"/>
    </row>
    <row r="47" spans="1:12" s="2" customFormat="1" x14ac:dyDescent="0.25">
      <c r="A47" s="6"/>
      <c r="B47" s="5"/>
      <c r="C47"/>
      <c r="D47" s="20"/>
      <c r="G47"/>
      <c r="H47"/>
      <c r="I47"/>
      <c r="J47"/>
      <c r="K47"/>
      <c r="L47"/>
    </row>
    <row r="48" spans="1:12" s="2" customFormat="1" x14ac:dyDescent="0.25">
      <c r="A48" s="6"/>
      <c r="B48" s="5"/>
      <c r="C48"/>
      <c r="D48"/>
      <c r="G48"/>
      <c r="H48"/>
      <c r="I48"/>
      <c r="J48"/>
      <c r="K48"/>
      <c r="L48"/>
    </row>
    <row r="49" spans="1:12" s="2" customFormat="1" x14ac:dyDescent="0.25">
      <c r="A49" s="6"/>
      <c r="B49" s="5"/>
      <c r="C49"/>
      <c r="D49" s="20"/>
      <c r="G49"/>
      <c r="H49"/>
      <c r="I49"/>
      <c r="J49"/>
      <c r="K49"/>
      <c r="L49"/>
    </row>
    <row r="50" spans="1:12" s="2" customFormat="1" x14ac:dyDescent="0.25">
      <c r="A50" s="6"/>
      <c r="B50" s="5"/>
      <c r="C50"/>
      <c r="D50"/>
      <c r="G50"/>
      <c r="H50"/>
      <c r="I50"/>
      <c r="J50"/>
      <c r="K50"/>
      <c r="L50"/>
    </row>
    <row r="51" spans="1:12" s="2" customFormat="1" x14ac:dyDescent="0.25">
      <c r="A51" s="6"/>
      <c r="B51" s="5"/>
      <c r="C51"/>
      <c r="D51"/>
      <c r="G51"/>
      <c r="H51"/>
      <c r="I51"/>
      <c r="J51"/>
      <c r="K51"/>
      <c r="L51"/>
    </row>
    <row r="52" spans="1:12" s="2" customFormat="1" x14ac:dyDescent="0.25">
      <c r="A52" s="6"/>
      <c r="B52" s="5"/>
      <c r="C52"/>
      <c r="D52"/>
      <c r="G52"/>
      <c r="H52"/>
      <c r="I52"/>
      <c r="J52"/>
      <c r="K52"/>
      <c r="L52"/>
    </row>
    <row r="53" spans="1:12" s="2" customFormat="1" x14ac:dyDescent="0.25">
      <c r="A53" s="6"/>
      <c r="B53" s="5"/>
      <c r="C53"/>
      <c r="D53"/>
      <c r="G53"/>
      <c r="H53"/>
      <c r="I53"/>
      <c r="J53"/>
      <c r="K53"/>
      <c r="L53"/>
    </row>
    <row r="54" spans="1:12" s="2" customFormat="1" x14ac:dyDescent="0.25">
      <c r="A54" s="6"/>
      <c r="B54" s="5"/>
      <c r="C54"/>
      <c r="D54"/>
      <c r="G54"/>
      <c r="H54"/>
      <c r="I54"/>
      <c r="J54"/>
      <c r="K54"/>
      <c r="L5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AFF3-D98F-4850-80A1-CD09014095FD}">
  <dimension ref="A1:L54"/>
  <sheetViews>
    <sheetView showGridLines="0" zoomScale="160" zoomScaleNormal="16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RowHeight="15" x14ac:dyDescent="0.25"/>
  <cols>
    <col min="1" max="1" width="9" style="6" bestFit="1" customWidth="1"/>
    <col min="2" max="2" width="15.42578125" style="5" bestFit="1" customWidth="1"/>
    <col min="3" max="3" width="24.42578125" bestFit="1" customWidth="1"/>
    <col min="4" max="4" width="16.7109375" bestFit="1" customWidth="1"/>
    <col min="5" max="6" width="9.42578125" style="2" bestFit="1" customWidth="1"/>
    <col min="7" max="7" width="7.42578125" customWidth="1"/>
    <col min="8" max="8" width="15.42578125" bestFit="1" customWidth="1"/>
    <col min="10" max="11" width="14" bestFit="1" customWidth="1"/>
  </cols>
  <sheetData>
    <row r="1" spans="1:6" s="1" customFormat="1" x14ac:dyDescent="0.25">
      <c r="A1" s="40" t="s">
        <v>5</v>
      </c>
      <c r="B1" s="37" t="s">
        <v>0</v>
      </c>
      <c r="C1" s="38" t="s">
        <v>1</v>
      </c>
      <c r="D1" s="38" t="s">
        <v>2</v>
      </c>
      <c r="E1" s="39" t="s">
        <v>3</v>
      </c>
      <c r="F1" s="39" t="s">
        <v>4</v>
      </c>
    </row>
    <row r="2" spans="1:6" x14ac:dyDescent="0.25">
      <c r="A2" s="6">
        <v>45566</v>
      </c>
      <c r="B2" s="5" t="s">
        <v>99</v>
      </c>
      <c r="C2" t="s">
        <v>100</v>
      </c>
      <c r="D2" t="s">
        <v>98</v>
      </c>
      <c r="E2" s="2">
        <v>82</v>
      </c>
    </row>
    <row r="3" spans="1:6" x14ac:dyDescent="0.25">
      <c r="B3" s="5" t="s">
        <v>8</v>
      </c>
      <c r="C3" t="s">
        <v>9</v>
      </c>
      <c r="E3" s="2">
        <f>E2*21/100</f>
        <v>17.22</v>
      </c>
    </row>
    <row r="4" spans="1:6" x14ac:dyDescent="0.25">
      <c r="B4" s="7" t="s">
        <v>46</v>
      </c>
      <c r="C4" s="8" t="s">
        <v>66</v>
      </c>
      <c r="D4" s="8"/>
      <c r="E4" s="9"/>
      <c r="F4" s="9">
        <f>SUM(E2:E3)</f>
        <v>99.22</v>
      </c>
    </row>
    <row r="5" spans="1:6" x14ac:dyDescent="0.25">
      <c r="A5" s="71"/>
      <c r="B5" s="72" t="s">
        <v>12</v>
      </c>
      <c r="C5" s="78" t="s">
        <v>101</v>
      </c>
      <c r="D5" s="73" t="s">
        <v>108</v>
      </c>
      <c r="E5" s="74">
        <v>1300</v>
      </c>
      <c r="F5" s="74"/>
    </row>
    <row r="6" spans="1:6" x14ac:dyDescent="0.25">
      <c r="A6" s="71"/>
      <c r="B6" s="72" t="s">
        <v>8</v>
      </c>
      <c r="C6" s="78" t="s">
        <v>9</v>
      </c>
      <c r="D6" s="73"/>
      <c r="E6" s="74">
        <f>E5*21/100</f>
        <v>273</v>
      </c>
      <c r="F6" s="74"/>
    </row>
    <row r="7" spans="1:6" x14ac:dyDescent="0.25">
      <c r="A7" s="71"/>
      <c r="B7" s="7" t="s">
        <v>77</v>
      </c>
      <c r="C7" s="79" t="s">
        <v>102</v>
      </c>
      <c r="D7" s="8"/>
      <c r="E7" s="9"/>
      <c r="F7" s="9">
        <f>SUM(E5:E6)</f>
        <v>1573</v>
      </c>
    </row>
    <row r="8" spans="1:6" x14ac:dyDescent="0.25">
      <c r="A8" s="71"/>
      <c r="B8" s="72" t="s">
        <v>30</v>
      </c>
      <c r="C8" s="78" t="s">
        <v>103</v>
      </c>
      <c r="D8" s="73" t="s">
        <v>109</v>
      </c>
      <c r="E8" s="74">
        <v>726</v>
      </c>
      <c r="F8" s="74"/>
    </row>
    <row r="9" spans="1:6" x14ac:dyDescent="0.25">
      <c r="A9" s="71"/>
      <c r="B9" s="7" t="s">
        <v>46</v>
      </c>
      <c r="C9" s="79" t="s">
        <v>66</v>
      </c>
      <c r="D9" s="8"/>
      <c r="E9" s="9"/>
      <c r="F9" s="9">
        <v>726</v>
      </c>
    </row>
    <row r="10" spans="1:6" x14ac:dyDescent="0.25">
      <c r="A10" s="71"/>
      <c r="B10" s="72" t="s">
        <v>16</v>
      </c>
      <c r="C10" s="78" t="s">
        <v>104</v>
      </c>
      <c r="D10" s="73" t="s">
        <v>110</v>
      </c>
      <c r="E10" s="74"/>
      <c r="F10" s="74">
        <v>12100</v>
      </c>
    </row>
    <row r="11" spans="1:6" x14ac:dyDescent="0.25">
      <c r="A11" s="71"/>
      <c r="B11" s="72" t="s">
        <v>18</v>
      </c>
      <c r="C11" s="78" t="s">
        <v>19</v>
      </c>
      <c r="D11" s="73"/>
      <c r="E11" s="74"/>
      <c r="F11" s="74">
        <f>F10*21/100</f>
        <v>2541</v>
      </c>
    </row>
    <row r="12" spans="1:6" x14ac:dyDescent="0.25">
      <c r="A12" s="71"/>
      <c r="B12" s="7" t="s">
        <v>105</v>
      </c>
      <c r="C12" s="79" t="s">
        <v>106</v>
      </c>
      <c r="D12" s="8"/>
      <c r="E12" s="9">
        <f>SUM(F10:F11)</f>
        <v>14641</v>
      </c>
      <c r="F12" s="9"/>
    </row>
    <row r="13" spans="1:6" x14ac:dyDescent="0.25">
      <c r="A13" s="71"/>
      <c r="B13" s="72" t="s">
        <v>105</v>
      </c>
      <c r="C13" s="78" t="s">
        <v>106</v>
      </c>
      <c r="D13" s="73" t="s">
        <v>111</v>
      </c>
      <c r="E13" s="74"/>
      <c r="F13" s="74">
        <v>14641</v>
      </c>
    </row>
    <row r="14" spans="1:6" x14ac:dyDescent="0.25">
      <c r="A14" s="71"/>
      <c r="B14" s="7" t="s">
        <v>77</v>
      </c>
      <c r="C14" s="79" t="s">
        <v>102</v>
      </c>
      <c r="D14" s="8"/>
      <c r="E14" s="9">
        <v>14641</v>
      </c>
      <c r="F14" s="9"/>
    </row>
    <row r="15" spans="1:6" x14ac:dyDescent="0.25">
      <c r="A15" s="71"/>
      <c r="B15" s="72" t="s">
        <v>6</v>
      </c>
      <c r="C15" s="78" t="s">
        <v>107</v>
      </c>
      <c r="D15" s="73" t="s">
        <v>107</v>
      </c>
      <c r="E15" s="74">
        <v>900</v>
      </c>
      <c r="F15" s="74"/>
    </row>
    <row r="16" spans="1:6" x14ac:dyDescent="0.25">
      <c r="A16" s="71"/>
      <c r="B16" s="72" t="s">
        <v>8</v>
      </c>
      <c r="C16" s="78" t="s">
        <v>9</v>
      </c>
      <c r="D16" s="73"/>
      <c r="E16" s="74">
        <f>E15*21/100</f>
        <v>189</v>
      </c>
      <c r="F16" s="74"/>
    </row>
    <row r="17" spans="1:12" x14ac:dyDescent="0.25">
      <c r="A17" s="71"/>
      <c r="B17" s="7" t="s">
        <v>77</v>
      </c>
      <c r="C17" s="79" t="s">
        <v>102</v>
      </c>
      <c r="D17" s="8"/>
      <c r="E17" s="9"/>
      <c r="F17" s="9">
        <f>SUM(E15:E16)</f>
        <v>1089</v>
      </c>
    </row>
    <row r="18" spans="1:12" x14ac:dyDescent="0.25">
      <c r="A18" s="71"/>
      <c r="B18" s="72" t="s">
        <v>16</v>
      </c>
      <c r="C18" s="78" t="s">
        <v>110</v>
      </c>
      <c r="D18" s="73" t="s">
        <v>110</v>
      </c>
      <c r="E18" s="74"/>
      <c r="F18" s="74">
        <v>3000</v>
      </c>
    </row>
    <row r="19" spans="1:12" x14ac:dyDescent="0.25">
      <c r="A19" s="71"/>
      <c r="B19" s="72" t="s">
        <v>18</v>
      </c>
      <c r="C19" s="78" t="s">
        <v>19</v>
      </c>
      <c r="D19" s="73"/>
      <c r="E19" s="74"/>
      <c r="F19" s="74">
        <f>F18*21/100</f>
        <v>630</v>
      </c>
    </row>
    <row r="20" spans="1:12" x14ac:dyDescent="0.25">
      <c r="A20" s="71"/>
      <c r="B20" s="72" t="s">
        <v>77</v>
      </c>
      <c r="C20" s="78" t="s">
        <v>102</v>
      </c>
      <c r="D20" s="73"/>
      <c r="E20" s="74">
        <v>1210</v>
      </c>
      <c r="F20" s="74"/>
    </row>
    <row r="21" spans="1:12" x14ac:dyDescent="0.25">
      <c r="A21" s="71"/>
      <c r="B21" s="72" t="s">
        <v>46</v>
      </c>
      <c r="C21" s="78" t="s">
        <v>66</v>
      </c>
      <c r="D21" s="73"/>
      <c r="E21" s="74">
        <v>1210</v>
      </c>
      <c r="F21" s="74"/>
    </row>
    <row r="22" spans="1:12" x14ac:dyDescent="0.25">
      <c r="A22" s="71"/>
      <c r="B22" s="7" t="s">
        <v>20</v>
      </c>
      <c r="C22" s="79" t="s">
        <v>106</v>
      </c>
      <c r="D22" s="8"/>
      <c r="E22" s="9">
        <v>1210</v>
      </c>
      <c r="F22" s="9"/>
    </row>
    <row r="23" spans="1:12" x14ac:dyDescent="0.25">
      <c r="A23" s="71">
        <v>45657</v>
      </c>
      <c r="B23" s="72" t="s">
        <v>18</v>
      </c>
      <c r="C23" s="78" t="s">
        <v>19</v>
      </c>
      <c r="D23" s="73" t="s">
        <v>113</v>
      </c>
      <c r="E23" s="74">
        <v>3171</v>
      </c>
      <c r="F23" s="74"/>
    </row>
    <row r="24" spans="1:12" x14ac:dyDescent="0.25">
      <c r="A24" s="71"/>
      <c r="B24" s="72" t="s">
        <v>8</v>
      </c>
      <c r="C24" s="78" t="s">
        <v>9</v>
      </c>
      <c r="D24" s="73"/>
      <c r="E24" s="74"/>
      <c r="F24" s="74">
        <v>479.22</v>
      </c>
    </row>
    <row r="25" spans="1:12" x14ac:dyDescent="0.25">
      <c r="A25" s="71"/>
      <c r="B25" s="83">
        <v>4750</v>
      </c>
      <c r="C25" s="84" t="s">
        <v>112</v>
      </c>
      <c r="D25" s="83"/>
      <c r="E25" s="83"/>
      <c r="F25" s="85">
        <f>E23-F24</f>
        <v>2691.7799999999997</v>
      </c>
      <c r="G25" s="80"/>
    </row>
    <row r="26" spans="1:12" x14ac:dyDescent="0.25">
      <c r="A26" s="71">
        <v>45687</v>
      </c>
      <c r="B26" s="75">
        <v>4750</v>
      </c>
      <c r="C26" s="86" t="s">
        <v>112</v>
      </c>
      <c r="D26" s="86" t="s">
        <v>114</v>
      </c>
      <c r="E26" s="76">
        <v>2691.78</v>
      </c>
      <c r="F26" s="77"/>
    </row>
    <row r="27" spans="1:12" x14ac:dyDescent="0.25">
      <c r="A27" s="41"/>
      <c r="B27" s="83">
        <v>572</v>
      </c>
      <c r="C27" s="87" t="s">
        <v>66</v>
      </c>
      <c r="D27" s="88"/>
      <c r="E27" s="88"/>
      <c r="F27" s="88">
        <v>2691.78</v>
      </c>
    </row>
    <row r="28" spans="1:12" x14ac:dyDescent="0.25">
      <c r="B28" s="64"/>
      <c r="C28" s="65"/>
      <c r="D28" s="66"/>
      <c r="E28" s="66"/>
      <c r="F28" s="65"/>
    </row>
    <row r="29" spans="1:12" x14ac:dyDescent="0.25">
      <c r="B29" s="64"/>
      <c r="C29" s="65"/>
      <c r="D29" s="65"/>
      <c r="E29" s="66"/>
      <c r="F29" s="65"/>
    </row>
    <row r="30" spans="1:12" x14ac:dyDescent="0.25">
      <c r="B30" s="64"/>
      <c r="C30" s="67"/>
      <c r="D30" s="67"/>
      <c r="E30" s="68"/>
      <c r="F30" s="64"/>
    </row>
    <row r="32" spans="1:12" s="2" customFormat="1" x14ac:dyDescent="0.25">
      <c r="A32" s="6"/>
      <c r="B32" s="5"/>
      <c r="C32"/>
      <c r="D32"/>
      <c r="G32"/>
      <c r="H32"/>
      <c r="I32"/>
      <c r="J32"/>
      <c r="K32"/>
      <c r="L32"/>
    </row>
    <row r="33" spans="1:12" s="2" customFormat="1" x14ac:dyDescent="0.25">
      <c r="A33" s="6"/>
      <c r="B33" s="5"/>
      <c r="C33"/>
      <c r="D33"/>
      <c r="G33"/>
      <c r="H33"/>
      <c r="I33"/>
      <c r="J33"/>
      <c r="K33"/>
      <c r="L33"/>
    </row>
    <row r="34" spans="1:12" s="2" customFormat="1" x14ac:dyDescent="0.25">
      <c r="A34" s="6"/>
      <c r="B34" s="5"/>
      <c r="C34"/>
      <c r="D34"/>
      <c r="G34"/>
      <c r="H34"/>
      <c r="I34"/>
      <c r="J34"/>
      <c r="K34"/>
      <c r="L34"/>
    </row>
    <row r="35" spans="1:12" s="2" customFormat="1" x14ac:dyDescent="0.25">
      <c r="A35" s="6"/>
      <c r="B35" s="5"/>
      <c r="C35"/>
      <c r="D35"/>
      <c r="G35"/>
      <c r="H35"/>
      <c r="I35"/>
      <c r="J35"/>
      <c r="K35"/>
      <c r="L35"/>
    </row>
    <row r="36" spans="1:12" s="2" customFormat="1" x14ac:dyDescent="0.25">
      <c r="A36" s="6"/>
      <c r="B36" s="5"/>
      <c r="C36"/>
      <c r="D36"/>
      <c r="G36"/>
      <c r="H36"/>
      <c r="I36"/>
      <c r="J36"/>
      <c r="K36"/>
      <c r="L36"/>
    </row>
    <row r="37" spans="1:12" s="2" customFormat="1" x14ac:dyDescent="0.25">
      <c r="A37" s="6"/>
      <c r="B37" s="5"/>
      <c r="C37"/>
      <c r="D37"/>
      <c r="G37"/>
      <c r="H37"/>
      <c r="I37"/>
      <c r="J37"/>
      <c r="K37"/>
      <c r="L37"/>
    </row>
    <row r="38" spans="1:12" s="2" customFormat="1" x14ac:dyDescent="0.25">
      <c r="A38" s="6"/>
      <c r="B38" s="5"/>
      <c r="C38"/>
      <c r="D38"/>
      <c r="G38"/>
      <c r="H38"/>
      <c r="I38"/>
      <c r="J38"/>
      <c r="K38"/>
      <c r="L38"/>
    </row>
    <row r="39" spans="1:12" s="2" customFormat="1" x14ac:dyDescent="0.25">
      <c r="A39" s="6"/>
      <c r="B39" s="5"/>
      <c r="C39"/>
      <c r="D39"/>
      <c r="G39"/>
      <c r="H39"/>
      <c r="I39"/>
      <c r="J39"/>
      <c r="K39"/>
      <c r="L39"/>
    </row>
    <row r="40" spans="1:12" s="2" customFormat="1" x14ac:dyDescent="0.25">
      <c r="A40" s="6"/>
      <c r="B40" s="5"/>
      <c r="C40"/>
      <c r="D40"/>
      <c r="G40"/>
      <c r="H40"/>
      <c r="I40"/>
      <c r="J40"/>
      <c r="K40"/>
      <c r="L40"/>
    </row>
    <row r="41" spans="1:12" s="2" customFormat="1" x14ac:dyDescent="0.25">
      <c r="A41" s="6"/>
      <c r="B41" s="5"/>
      <c r="C41"/>
      <c r="D41"/>
      <c r="G41"/>
      <c r="H41"/>
      <c r="I41"/>
      <c r="J41"/>
      <c r="K41"/>
      <c r="L41"/>
    </row>
    <row r="42" spans="1:12" s="2" customFormat="1" x14ac:dyDescent="0.25">
      <c r="A42" s="6"/>
      <c r="B42" s="5"/>
      <c r="C42"/>
      <c r="D42"/>
      <c r="F42" s="15"/>
      <c r="G42"/>
      <c r="H42"/>
      <c r="I42"/>
      <c r="J42"/>
      <c r="K42"/>
      <c r="L42"/>
    </row>
    <row r="43" spans="1:12" s="2" customFormat="1" x14ac:dyDescent="0.25">
      <c r="A43" s="6"/>
      <c r="B43" s="5"/>
      <c r="C43"/>
      <c r="D43"/>
      <c r="G43"/>
      <c r="H43"/>
      <c r="I43"/>
      <c r="J43"/>
      <c r="K43"/>
      <c r="L43"/>
    </row>
    <row r="44" spans="1:12" s="2" customFormat="1" x14ac:dyDescent="0.25">
      <c r="A44" s="6"/>
      <c r="B44" s="5"/>
      <c r="C44"/>
      <c r="D44"/>
      <c r="G44"/>
      <c r="H44"/>
      <c r="I44"/>
      <c r="J44"/>
      <c r="K44"/>
      <c r="L44"/>
    </row>
    <row r="45" spans="1:12" s="2" customFormat="1" x14ac:dyDescent="0.25">
      <c r="A45" s="6"/>
      <c r="B45" s="5"/>
      <c r="C45"/>
      <c r="D45" s="20"/>
      <c r="G45"/>
      <c r="H45"/>
      <c r="I45"/>
      <c r="J45"/>
      <c r="K45"/>
      <c r="L45"/>
    </row>
    <row r="46" spans="1:12" s="2" customFormat="1" x14ac:dyDescent="0.25">
      <c r="A46" s="6"/>
      <c r="B46" s="5"/>
      <c r="C46"/>
      <c r="D46"/>
      <c r="G46"/>
      <c r="H46"/>
      <c r="I46"/>
      <c r="J46"/>
      <c r="K46"/>
      <c r="L46"/>
    </row>
    <row r="47" spans="1:12" s="2" customFormat="1" x14ac:dyDescent="0.25">
      <c r="A47" s="6"/>
      <c r="B47" s="5"/>
      <c r="C47"/>
      <c r="D47" s="20"/>
      <c r="G47"/>
      <c r="H47"/>
      <c r="I47"/>
      <c r="J47"/>
      <c r="K47"/>
      <c r="L47"/>
    </row>
    <row r="48" spans="1:12" s="2" customFormat="1" x14ac:dyDescent="0.25">
      <c r="A48" s="6"/>
      <c r="B48" s="5"/>
      <c r="C48"/>
      <c r="D48"/>
      <c r="G48"/>
      <c r="H48"/>
      <c r="I48"/>
      <c r="J48"/>
      <c r="K48"/>
      <c r="L48"/>
    </row>
    <row r="49" spans="1:12" s="2" customFormat="1" x14ac:dyDescent="0.25">
      <c r="A49" s="6"/>
      <c r="B49" s="5"/>
      <c r="C49"/>
      <c r="D49" s="20"/>
      <c r="G49"/>
      <c r="H49"/>
      <c r="I49"/>
      <c r="J49"/>
      <c r="K49"/>
      <c r="L49"/>
    </row>
    <row r="50" spans="1:12" s="2" customFormat="1" x14ac:dyDescent="0.25">
      <c r="A50" s="6"/>
      <c r="B50" s="5"/>
      <c r="C50"/>
      <c r="D50"/>
      <c r="G50"/>
      <c r="H50"/>
      <c r="I50"/>
      <c r="J50"/>
      <c r="K50"/>
      <c r="L50"/>
    </row>
    <row r="51" spans="1:12" s="2" customFormat="1" x14ac:dyDescent="0.25">
      <c r="A51" s="6"/>
      <c r="B51" s="5"/>
      <c r="C51"/>
      <c r="D51"/>
      <c r="G51"/>
      <c r="H51"/>
      <c r="I51"/>
      <c r="J51"/>
      <c r="K51"/>
      <c r="L51"/>
    </row>
    <row r="52" spans="1:12" s="2" customFormat="1" x14ac:dyDescent="0.25">
      <c r="A52" s="6"/>
      <c r="B52" s="5"/>
      <c r="C52"/>
      <c r="D52"/>
      <c r="G52"/>
      <c r="H52"/>
      <c r="I52"/>
      <c r="J52"/>
      <c r="K52"/>
      <c r="L52"/>
    </row>
    <row r="53" spans="1:12" s="2" customFormat="1" x14ac:dyDescent="0.25">
      <c r="A53" s="6"/>
      <c r="B53" s="5"/>
      <c r="C53"/>
      <c r="D53"/>
      <c r="G53"/>
      <c r="H53"/>
      <c r="I53"/>
      <c r="J53"/>
      <c r="K53"/>
      <c r="L53"/>
    </row>
    <row r="54" spans="1:12" s="2" customFormat="1" x14ac:dyDescent="0.25">
      <c r="A54" s="6"/>
      <c r="B54" s="5"/>
      <c r="C54"/>
      <c r="D54"/>
      <c r="G54"/>
      <c r="H54"/>
      <c r="I54"/>
      <c r="J54"/>
      <c r="K54"/>
      <c r="L5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99C0-711C-4547-A1B9-EA5EF41AD4E5}">
  <dimension ref="A1:L54"/>
  <sheetViews>
    <sheetView showGridLines="0" tabSelected="1" zoomScale="175" zoomScaleNormal="17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baseColWidth="10" defaultRowHeight="15" x14ac:dyDescent="0.25"/>
  <cols>
    <col min="1" max="1" width="9" style="6" bestFit="1" customWidth="1"/>
    <col min="2" max="2" width="7.28515625" style="5" bestFit="1" customWidth="1"/>
    <col min="3" max="3" width="24.7109375" customWidth="1"/>
    <col min="4" max="4" width="16.7109375" bestFit="1" customWidth="1"/>
    <col min="5" max="6" width="9.42578125" style="2" bestFit="1" customWidth="1"/>
    <col min="7" max="7" width="7.42578125" customWidth="1"/>
    <col min="8" max="8" width="15.42578125" bestFit="1" customWidth="1"/>
    <col min="10" max="11" width="14" bestFit="1" customWidth="1"/>
  </cols>
  <sheetData>
    <row r="1" spans="1:6" s="1" customFormat="1" x14ac:dyDescent="0.25">
      <c r="A1" s="55" t="s">
        <v>5</v>
      </c>
      <c r="B1" s="56" t="s">
        <v>0</v>
      </c>
      <c r="C1" s="57" t="s">
        <v>1</v>
      </c>
      <c r="D1" s="57" t="s">
        <v>2</v>
      </c>
      <c r="E1" s="58" t="s">
        <v>3</v>
      </c>
      <c r="F1" s="58" t="s">
        <v>4</v>
      </c>
    </row>
    <row r="2" spans="1:6" x14ac:dyDescent="0.25">
      <c r="A2" s="71">
        <v>45386</v>
      </c>
      <c r="B2" s="72" t="s">
        <v>37</v>
      </c>
      <c r="C2" s="73" t="s">
        <v>38</v>
      </c>
      <c r="D2" s="73" t="s">
        <v>115</v>
      </c>
      <c r="E2" s="74"/>
      <c r="F2" s="74">
        <v>50000</v>
      </c>
    </row>
    <row r="3" spans="1:6" x14ac:dyDescent="0.25">
      <c r="A3" s="41"/>
      <c r="B3" s="7" t="s">
        <v>34</v>
      </c>
      <c r="C3" s="8" t="s">
        <v>35</v>
      </c>
      <c r="D3" s="8"/>
      <c r="E3" s="9">
        <v>50000</v>
      </c>
      <c r="F3" s="9"/>
    </row>
    <row r="4" spans="1:6" x14ac:dyDescent="0.25">
      <c r="A4" s="71">
        <v>45417</v>
      </c>
      <c r="B4" s="72" t="s">
        <v>37</v>
      </c>
      <c r="C4" s="73" t="s">
        <v>38</v>
      </c>
      <c r="D4" s="73" t="s">
        <v>116</v>
      </c>
      <c r="E4" s="74">
        <v>10000</v>
      </c>
      <c r="F4" s="74"/>
    </row>
    <row r="5" spans="1:6" x14ac:dyDescent="0.25">
      <c r="A5" s="71"/>
      <c r="B5" s="72" t="s">
        <v>117</v>
      </c>
      <c r="C5" s="78" t="s">
        <v>118</v>
      </c>
      <c r="D5" s="73"/>
      <c r="E5" s="74">
        <v>34.4</v>
      </c>
      <c r="F5" s="74"/>
    </row>
    <row r="6" spans="1:6" x14ac:dyDescent="0.25">
      <c r="A6" s="41"/>
      <c r="B6" s="7" t="s">
        <v>46</v>
      </c>
      <c r="C6" s="79" t="s">
        <v>119</v>
      </c>
      <c r="D6" s="8"/>
      <c r="E6" s="9"/>
      <c r="F6" s="9">
        <f>SUM(E4:E5)</f>
        <v>10034.4</v>
      </c>
    </row>
    <row r="7" spans="1:6" x14ac:dyDescent="0.25">
      <c r="A7" s="71">
        <v>45509</v>
      </c>
      <c r="B7" s="72" t="s">
        <v>37</v>
      </c>
      <c r="C7" s="73" t="s">
        <v>38</v>
      </c>
      <c r="D7" s="73" t="s">
        <v>120</v>
      </c>
      <c r="E7" s="74">
        <v>10000</v>
      </c>
      <c r="F7" s="74"/>
    </row>
    <row r="8" spans="1:6" x14ac:dyDescent="0.25">
      <c r="A8" s="71"/>
      <c r="B8" s="72" t="s">
        <v>117</v>
      </c>
      <c r="C8" s="78" t="s">
        <v>118</v>
      </c>
      <c r="D8" s="73"/>
      <c r="E8" s="74">
        <v>136.52000000000001</v>
      </c>
      <c r="F8" s="74"/>
    </row>
    <row r="9" spans="1:6" x14ac:dyDescent="0.25">
      <c r="A9" s="71"/>
      <c r="B9" s="7" t="s">
        <v>46</v>
      </c>
      <c r="C9" s="79" t="s">
        <v>119</v>
      </c>
      <c r="D9" s="8"/>
      <c r="E9" s="9"/>
      <c r="F9" s="9">
        <f>SUM(E7:E8)</f>
        <v>10136.52</v>
      </c>
    </row>
    <row r="10" spans="1:6" x14ac:dyDescent="0.25">
      <c r="A10" s="71">
        <v>45601</v>
      </c>
      <c r="B10" s="72" t="s">
        <v>37</v>
      </c>
      <c r="C10" s="73" t="s">
        <v>38</v>
      </c>
      <c r="D10" s="73" t="s">
        <v>121</v>
      </c>
      <c r="E10" s="74">
        <v>10000</v>
      </c>
      <c r="F10" s="74"/>
    </row>
    <row r="11" spans="1:6" x14ac:dyDescent="0.25">
      <c r="A11" s="71"/>
      <c r="B11" s="72" t="s">
        <v>117</v>
      </c>
      <c r="C11" s="78" t="s">
        <v>118</v>
      </c>
      <c r="D11" s="73"/>
      <c r="E11" s="74">
        <v>238.64</v>
      </c>
      <c r="F11" s="74"/>
    </row>
    <row r="12" spans="1:6" x14ac:dyDescent="0.25">
      <c r="A12" s="71"/>
      <c r="B12" s="7" t="s">
        <v>46</v>
      </c>
      <c r="C12" s="79" t="s">
        <v>119</v>
      </c>
      <c r="D12" s="8"/>
      <c r="E12" s="9"/>
      <c r="F12" s="9">
        <f>SUM(E10:E11)</f>
        <v>10238.64</v>
      </c>
    </row>
    <row r="13" spans="1:6" x14ac:dyDescent="0.25">
      <c r="A13" s="71">
        <v>45657</v>
      </c>
      <c r="B13" s="72" t="s">
        <v>117</v>
      </c>
      <c r="C13" s="78" t="s">
        <v>118</v>
      </c>
      <c r="D13" s="73" t="s">
        <v>122</v>
      </c>
      <c r="E13" s="74">
        <v>782.44</v>
      </c>
      <c r="F13" s="74"/>
    </row>
    <row r="14" spans="1:6" x14ac:dyDescent="0.25">
      <c r="A14" s="41"/>
      <c r="B14" s="7" t="s">
        <v>123</v>
      </c>
      <c r="C14" s="79" t="s">
        <v>124</v>
      </c>
      <c r="D14" s="8"/>
      <c r="E14" s="9"/>
      <c r="F14" s="9">
        <v>782.44</v>
      </c>
    </row>
    <row r="15" spans="1:6" x14ac:dyDescent="0.25">
      <c r="A15" s="71">
        <v>45693</v>
      </c>
      <c r="B15" s="72" t="s">
        <v>37</v>
      </c>
      <c r="C15" s="73" t="s">
        <v>38</v>
      </c>
      <c r="D15" s="73" t="s">
        <v>125</v>
      </c>
      <c r="E15" s="74">
        <v>10000</v>
      </c>
      <c r="F15" s="74"/>
    </row>
    <row r="16" spans="1:6" x14ac:dyDescent="0.25">
      <c r="A16" s="71"/>
      <c r="B16" s="72" t="s">
        <v>123</v>
      </c>
      <c r="C16" s="78" t="s">
        <v>124</v>
      </c>
      <c r="D16" s="73"/>
      <c r="E16" s="74">
        <v>341.69</v>
      </c>
      <c r="F16" s="74"/>
    </row>
    <row r="17" spans="1:12" x14ac:dyDescent="0.25">
      <c r="A17" s="71"/>
      <c r="B17" s="7" t="s">
        <v>46</v>
      </c>
      <c r="C17" s="79" t="s">
        <v>119</v>
      </c>
      <c r="D17" s="8"/>
      <c r="E17" s="9"/>
      <c r="F17" s="9">
        <f>SUM(E15:E16)</f>
        <v>10341.69</v>
      </c>
    </row>
    <row r="18" spans="1:12" x14ac:dyDescent="0.25">
      <c r="A18" s="71">
        <v>45782</v>
      </c>
      <c r="B18" s="72" t="s">
        <v>37</v>
      </c>
      <c r="C18" s="73" t="s">
        <v>38</v>
      </c>
      <c r="D18" s="73" t="s">
        <v>126</v>
      </c>
      <c r="E18" s="74">
        <v>10000</v>
      </c>
      <c r="F18" s="74"/>
    </row>
    <row r="19" spans="1:12" x14ac:dyDescent="0.25">
      <c r="A19" s="71"/>
      <c r="B19" s="72" t="s">
        <v>123</v>
      </c>
      <c r="C19" s="78" t="s">
        <v>124</v>
      </c>
      <c r="D19" s="73"/>
      <c r="E19" s="74">
        <v>440.75</v>
      </c>
      <c r="F19" s="74"/>
    </row>
    <row r="20" spans="1:12" x14ac:dyDescent="0.25">
      <c r="A20" s="71"/>
      <c r="B20" s="7" t="s">
        <v>46</v>
      </c>
      <c r="C20" s="79" t="s">
        <v>119</v>
      </c>
      <c r="D20" s="8"/>
      <c r="E20" s="9"/>
      <c r="F20" s="9">
        <f>SUM(E18:E19)</f>
        <v>10440.75</v>
      </c>
    </row>
    <row r="21" spans="1:12" x14ac:dyDescent="0.25">
      <c r="A21" s="71"/>
      <c r="B21" s="72"/>
      <c r="C21" s="78"/>
      <c r="D21" s="73"/>
      <c r="E21" s="74"/>
      <c r="F21" s="74"/>
    </row>
    <row r="22" spans="1:12" x14ac:dyDescent="0.25">
      <c r="A22" s="71"/>
      <c r="B22" s="72"/>
      <c r="C22" s="78"/>
      <c r="D22" s="73"/>
      <c r="E22" s="74"/>
      <c r="F22" s="74"/>
    </row>
    <row r="23" spans="1:12" x14ac:dyDescent="0.25">
      <c r="A23" s="71"/>
      <c r="B23" s="72"/>
      <c r="C23" s="78"/>
      <c r="D23" s="73"/>
      <c r="E23" s="74"/>
      <c r="F23" s="74"/>
    </row>
    <row r="24" spans="1:12" x14ac:dyDescent="0.25">
      <c r="A24" s="71"/>
      <c r="B24" s="72"/>
      <c r="C24" s="78"/>
      <c r="D24" s="73"/>
      <c r="E24" s="74"/>
      <c r="F24" s="74"/>
    </row>
    <row r="25" spans="1:12" x14ac:dyDescent="0.25">
      <c r="A25" s="71"/>
      <c r="B25" s="75"/>
      <c r="C25" s="81"/>
      <c r="D25" s="75"/>
      <c r="E25" s="75"/>
      <c r="F25" s="82"/>
      <c r="G25" s="80"/>
    </row>
    <row r="26" spans="1:12" x14ac:dyDescent="0.25">
      <c r="A26" s="71"/>
      <c r="B26" s="75"/>
      <c r="C26" s="86"/>
      <c r="D26" s="86"/>
      <c r="E26" s="76"/>
      <c r="F26" s="77"/>
    </row>
    <row r="27" spans="1:12" x14ac:dyDescent="0.25">
      <c r="A27" s="71"/>
      <c r="B27" s="75"/>
      <c r="C27" s="86"/>
      <c r="D27" s="76"/>
      <c r="E27" s="76"/>
      <c r="F27" s="76"/>
    </row>
    <row r="28" spans="1:12" x14ac:dyDescent="0.25">
      <c r="A28" s="71"/>
      <c r="B28" s="89"/>
      <c r="C28" s="90"/>
      <c r="D28" s="91"/>
      <c r="E28" s="91"/>
      <c r="F28" s="90"/>
    </row>
    <row r="29" spans="1:12" x14ac:dyDescent="0.25">
      <c r="B29" s="64"/>
      <c r="C29" s="65"/>
      <c r="D29" s="65"/>
      <c r="E29" s="66"/>
      <c r="F29" s="65"/>
    </row>
    <row r="30" spans="1:12" x14ac:dyDescent="0.25">
      <c r="B30" s="64"/>
      <c r="C30" s="67"/>
      <c r="D30" s="67"/>
      <c r="E30" s="68"/>
      <c r="F30" s="64"/>
    </row>
    <row r="32" spans="1:12" s="2" customFormat="1" x14ac:dyDescent="0.25">
      <c r="A32" s="6"/>
      <c r="B32" s="5"/>
      <c r="C32"/>
      <c r="D32"/>
      <c r="G32"/>
      <c r="H32"/>
      <c r="I32"/>
      <c r="J32"/>
      <c r="K32"/>
      <c r="L32"/>
    </row>
    <row r="33" spans="1:12" s="2" customFormat="1" x14ac:dyDescent="0.25">
      <c r="A33" s="6"/>
      <c r="B33" s="5"/>
      <c r="C33"/>
      <c r="D33"/>
      <c r="G33"/>
      <c r="H33"/>
      <c r="I33"/>
      <c r="J33"/>
      <c r="K33"/>
      <c r="L33"/>
    </row>
    <row r="34" spans="1:12" s="2" customFormat="1" x14ac:dyDescent="0.25">
      <c r="A34" s="6"/>
      <c r="B34" s="5"/>
      <c r="C34"/>
      <c r="D34"/>
      <c r="G34"/>
      <c r="H34"/>
      <c r="I34"/>
      <c r="J34"/>
      <c r="K34"/>
      <c r="L34"/>
    </row>
    <row r="35" spans="1:12" s="2" customFormat="1" x14ac:dyDescent="0.25">
      <c r="A35" s="6"/>
      <c r="B35" s="5"/>
      <c r="C35"/>
      <c r="D35"/>
      <c r="G35"/>
      <c r="H35"/>
      <c r="I35"/>
      <c r="J35"/>
      <c r="K35"/>
      <c r="L35"/>
    </row>
    <row r="36" spans="1:12" s="2" customFormat="1" x14ac:dyDescent="0.25">
      <c r="A36" s="6"/>
      <c r="B36" s="5"/>
      <c r="C36"/>
      <c r="D36"/>
      <c r="G36"/>
      <c r="H36"/>
      <c r="I36"/>
      <c r="J36"/>
      <c r="K36"/>
      <c r="L36"/>
    </row>
    <row r="37" spans="1:12" s="2" customFormat="1" x14ac:dyDescent="0.25">
      <c r="A37" s="6"/>
      <c r="B37" s="5"/>
      <c r="C37"/>
      <c r="D37"/>
      <c r="G37"/>
      <c r="H37"/>
      <c r="I37"/>
      <c r="J37"/>
      <c r="K37"/>
      <c r="L37"/>
    </row>
    <row r="38" spans="1:12" s="2" customFormat="1" x14ac:dyDescent="0.25">
      <c r="A38" s="6"/>
      <c r="B38" s="5"/>
      <c r="C38"/>
      <c r="D38"/>
      <c r="G38"/>
      <c r="H38"/>
      <c r="I38"/>
      <c r="J38"/>
      <c r="K38"/>
      <c r="L38"/>
    </row>
    <row r="39" spans="1:12" s="2" customFormat="1" x14ac:dyDescent="0.25">
      <c r="A39" s="6"/>
      <c r="B39" s="5"/>
      <c r="C39"/>
      <c r="D39"/>
      <c r="G39"/>
      <c r="H39"/>
      <c r="I39"/>
      <c r="J39"/>
      <c r="K39"/>
      <c r="L39"/>
    </row>
    <row r="40" spans="1:12" s="2" customFormat="1" x14ac:dyDescent="0.25">
      <c r="A40" s="6"/>
      <c r="B40" s="5"/>
      <c r="C40"/>
      <c r="D40"/>
      <c r="G40"/>
      <c r="H40"/>
      <c r="I40"/>
      <c r="J40"/>
      <c r="K40"/>
      <c r="L40"/>
    </row>
    <row r="41" spans="1:12" s="2" customFormat="1" x14ac:dyDescent="0.25">
      <c r="A41" s="6"/>
      <c r="B41" s="5"/>
      <c r="C41"/>
      <c r="D41"/>
      <c r="G41"/>
      <c r="H41"/>
      <c r="I41"/>
      <c r="J41"/>
      <c r="K41"/>
      <c r="L41"/>
    </row>
    <row r="42" spans="1:12" s="2" customFormat="1" x14ac:dyDescent="0.25">
      <c r="A42" s="6"/>
      <c r="B42" s="5"/>
      <c r="C42"/>
      <c r="D42"/>
      <c r="F42" s="15"/>
      <c r="G42"/>
      <c r="H42"/>
      <c r="I42"/>
      <c r="J42"/>
      <c r="K42"/>
      <c r="L42"/>
    </row>
    <row r="43" spans="1:12" s="2" customFormat="1" x14ac:dyDescent="0.25">
      <c r="A43" s="6"/>
      <c r="B43" s="5"/>
      <c r="C43"/>
      <c r="D43"/>
      <c r="G43"/>
      <c r="H43"/>
      <c r="I43"/>
      <c r="J43"/>
      <c r="K43"/>
      <c r="L43"/>
    </row>
    <row r="44" spans="1:12" s="2" customFormat="1" x14ac:dyDescent="0.25">
      <c r="A44" s="6"/>
      <c r="B44" s="5"/>
      <c r="C44"/>
      <c r="D44"/>
      <c r="G44"/>
      <c r="H44"/>
      <c r="I44"/>
      <c r="J44"/>
      <c r="K44"/>
      <c r="L44"/>
    </row>
    <row r="45" spans="1:12" s="2" customFormat="1" x14ac:dyDescent="0.25">
      <c r="A45" s="6"/>
      <c r="B45" s="5"/>
      <c r="C45"/>
      <c r="D45" s="20"/>
      <c r="G45"/>
      <c r="H45"/>
      <c r="I45"/>
      <c r="J45"/>
      <c r="K45"/>
      <c r="L45"/>
    </row>
    <row r="46" spans="1:12" s="2" customFormat="1" x14ac:dyDescent="0.25">
      <c r="A46" s="6"/>
      <c r="B46" s="5"/>
      <c r="C46"/>
      <c r="D46"/>
      <c r="G46"/>
      <c r="H46"/>
      <c r="I46"/>
      <c r="J46"/>
      <c r="K46"/>
      <c r="L46"/>
    </row>
    <row r="47" spans="1:12" s="2" customFormat="1" x14ac:dyDescent="0.25">
      <c r="A47" s="6"/>
      <c r="B47" s="5"/>
      <c r="C47"/>
      <c r="D47" s="20"/>
      <c r="G47"/>
      <c r="H47"/>
      <c r="I47"/>
      <c r="J47"/>
      <c r="K47"/>
      <c r="L47"/>
    </row>
    <row r="48" spans="1:12" s="2" customFormat="1" x14ac:dyDescent="0.25">
      <c r="A48" s="6"/>
      <c r="B48" s="5"/>
      <c r="C48"/>
      <c r="D48"/>
      <c r="G48"/>
      <c r="H48"/>
      <c r="I48"/>
      <c r="J48"/>
      <c r="K48"/>
      <c r="L48"/>
    </row>
    <row r="49" spans="1:12" s="2" customFormat="1" x14ac:dyDescent="0.25">
      <c r="A49" s="6"/>
      <c r="B49" s="5"/>
      <c r="C49"/>
      <c r="D49" s="20"/>
      <c r="G49"/>
      <c r="H49"/>
      <c r="I49"/>
      <c r="J49"/>
      <c r="K49"/>
      <c r="L49"/>
    </row>
    <row r="50" spans="1:12" s="2" customFormat="1" x14ac:dyDescent="0.25">
      <c r="A50" s="6"/>
      <c r="B50" s="5"/>
      <c r="C50"/>
      <c r="D50"/>
      <c r="G50"/>
      <c r="H50"/>
      <c r="I50"/>
      <c r="J50"/>
      <c r="K50"/>
      <c r="L50"/>
    </row>
    <row r="51" spans="1:12" s="2" customFormat="1" x14ac:dyDescent="0.25">
      <c r="A51" s="6"/>
      <c r="B51" s="5"/>
      <c r="C51"/>
      <c r="D51"/>
      <c r="G51"/>
      <c r="H51"/>
      <c r="I51"/>
      <c r="J51"/>
      <c r="K51"/>
      <c r="L51"/>
    </row>
    <row r="52" spans="1:12" s="2" customFormat="1" x14ac:dyDescent="0.25">
      <c r="A52" s="6"/>
      <c r="B52" s="5"/>
      <c r="C52"/>
      <c r="D52"/>
      <c r="G52"/>
      <c r="H52"/>
      <c r="I52"/>
      <c r="J52"/>
      <c r="K52"/>
      <c r="L52"/>
    </row>
    <row r="53" spans="1:12" s="2" customFormat="1" x14ac:dyDescent="0.25">
      <c r="A53" s="6"/>
      <c r="B53" s="5"/>
      <c r="C53"/>
      <c r="D53"/>
      <c r="G53"/>
      <c r="H53"/>
      <c r="I53"/>
      <c r="J53"/>
      <c r="K53"/>
      <c r="L53"/>
    </row>
    <row r="54" spans="1:12" s="2" customFormat="1" x14ac:dyDescent="0.25">
      <c r="A54" s="6"/>
      <c r="B54" s="5"/>
      <c r="C54"/>
      <c r="D54"/>
      <c r="G54"/>
      <c r="H54"/>
      <c r="I54"/>
      <c r="J54"/>
      <c r="K54"/>
      <c r="L54"/>
    </row>
  </sheetData>
  <pageMargins left="0.7" right="0.7" top="0.75" bottom="0.75" header="0.3" footer="0.3"/>
  <pageSetup paperSize="9" orientation="portrait" verticalDpi="0" r:id="rId1"/>
  <ignoredErrors>
    <ignoredError sqref="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2</vt:lpstr>
      <vt:lpstr>EJERCICIO 3</vt:lpstr>
      <vt:lpstr>EJERCICIO 4 - 3T</vt:lpstr>
      <vt:lpstr>EJERCICIO 4 - 4T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Goyo</dc:creator>
  <cp:lastModifiedBy>Goyo</cp:lastModifiedBy>
  <dcterms:created xsi:type="dcterms:W3CDTF">2024-04-25T16:51:36Z</dcterms:created>
  <dcterms:modified xsi:type="dcterms:W3CDTF">2024-04-30T17:38:49Z</dcterms:modified>
</cp:coreProperties>
</file>