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agsa13SC\Downloads\"/>
    </mc:Choice>
  </mc:AlternateContent>
  <bookViews>
    <workbookView xWindow="0" yWindow="0" windowWidth="19200" windowHeight="6920" tabRatio="861" activeTab="7"/>
  </bookViews>
  <sheets>
    <sheet name="Balance" sheetId="1" r:id="rId1"/>
    <sheet name="Equilibrios" sheetId="3" r:id="rId2"/>
    <sheet name="Ratios" sheetId="12" r:id="rId3"/>
    <sheet name="Análisis de Ratios" sheetId="9" r:id="rId4"/>
    <sheet name="Punto Muerto" sheetId="14" r:id="rId5"/>
    <sheet name="Empresa DELTA 20XX" sheetId="5" r:id="rId6"/>
    <sheet name="Empresa DELTA 20XX+1" sheetId="17" r:id="rId7"/>
    <sheet name="DELTA Ap Financiero" sheetId="16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16" l="1"/>
  <c r="R6" i="16"/>
  <c r="R4" i="16"/>
  <c r="R3" i="16"/>
  <c r="M7" i="16"/>
  <c r="N7" i="16" s="1"/>
  <c r="O7" i="16" s="1"/>
  <c r="M6" i="16"/>
  <c r="N6" i="16" s="1"/>
  <c r="J13" i="16"/>
  <c r="J7" i="16"/>
  <c r="J9" i="16"/>
  <c r="J6" i="16"/>
  <c r="M4" i="16"/>
  <c r="N4" i="16" s="1"/>
  <c r="G17" i="17"/>
  <c r="D12" i="17"/>
  <c r="B12" i="17"/>
  <c r="F14" i="16"/>
  <c r="E14" i="16"/>
  <c r="C14" i="16"/>
  <c r="B14" i="16"/>
  <c r="S4" i="16" l="1"/>
  <c r="T4" i="16" s="1"/>
  <c r="M3" i="16"/>
  <c r="O3" i="16" s="1"/>
  <c r="I13" i="16"/>
  <c r="N3" i="16"/>
  <c r="N8" i="16"/>
  <c r="O6" i="16"/>
  <c r="O8" i="16" s="1"/>
  <c r="T3" i="16"/>
  <c r="S3" i="16"/>
  <c r="O4" i="16"/>
  <c r="S7" i="16"/>
  <c r="T7" i="16" s="1"/>
  <c r="M8" i="16"/>
  <c r="D12" i="5"/>
  <c r="B12" i="5"/>
  <c r="M14" i="16" l="1"/>
  <c r="N14" i="16"/>
  <c r="I14" i="16"/>
  <c r="M5" i="16"/>
  <c r="O14" i="16"/>
  <c r="S6" i="16"/>
  <c r="R8" i="16"/>
  <c r="R14" i="16" s="1"/>
  <c r="G17" i="5"/>
  <c r="J14" i="16" l="1"/>
  <c r="R5" i="16"/>
  <c r="T6" i="16"/>
  <c r="T8" i="16" s="1"/>
  <c r="S8" i="16"/>
  <c r="O5" i="16"/>
  <c r="O9" i="16" s="1"/>
  <c r="O10" i="16" s="1"/>
  <c r="N5" i="16"/>
  <c r="N9" i="16" s="1"/>
  <c r="N10" i="16" s="1"/>
  <c r="N12" i="16" s="1"/>
  <c r="N15" i="16" s="1"/>
  <c r="N16" i="16" s="1"/>
  <c r="M9" i="16"/>
  <c r="M10" i="16" s="1"/>
  <c r="M11" i="16" l="1"/>
  <c r="M12" i="16" s="1"/>
  <c r="M15" i="16" s="1"/>
  <c r="M16" i="16" s="1"/>
  <c r="T14" i="16"/>
  <c r="S14" i="16"/>
  <c r="T5" i="16"/>
  <c r="T9" i="16" s="1"/>
  <c r="T10" i="16" s="1"/>
  <c r="S5" i="16"/>
  <c r="S9" i="16" s="1"/>
  <c r="S10" i="16" s="1"/>
  <c r="S12" i="16" s="1"/>
  <c r="S15" i="16" s="1"/>
  <c r="R9" i="16"/>
  <c r="R10" i="16" s="1"/>
  <c r="R11" i="16" s="1"/>
  <c r="R12" i="16" s="1"/>
  <c r="R15" i="16" s="1"/>
  <c r="R16" i="16" s="1"/>
  <c r="O11" i="16"/>
  <c r="O12" i="16" s="1"/>
  <c r="O15" i="16" s="1"/>
  <c r="O16" i="16" s="1"/>
  <c r="S16" i="16" l="1"/>
  <c r="T11" i="16"/>
  <c r="T12" i="16" s="1"/>
  <c r="T15" i="16" s="1"/>
  <c r="T16" i="16" s="1"/>
</calcChain>
</file>

<file path=xl/sharedStrings.xml><?xml version="1.0" encoding="utf-8"?>
<sst xmlns="http://schemas.openxmlformats.org/spreadsheetml/2006/main" count="480" uniqueCount="247">
  <si>
    <t>ACTIVO</t>
  </si>
  <si>
    <t>PN Y PASIVO</t>
  </si>
  <si>
    <t>Intangible</t>
  </si>
  <si>
    <t>Material</t>
  </si>
  <si>
    <t>Financiero</t>
  </si>
  <si>
    <t>Existencias</t>
  </si>
  <si>
    <t>Disponible</t>
  </si>
  <si>
    <t>Realizable</t>
  </si>
  <si>
    <t>Fondos propios</t>
  </si>
  <si>
    <t>No corriente</t>
  </si>
  <si>
    <t>Corriente</t>
  </si>
  <si>
    <t>PASIVO</t>
  </si>
  <si>
    <t>INMOVILIZADO</t>
  </si>
  <si>
    <t>Exigible a L.P.</t>
  </si>
  <si>
    <t>Exigible a C.P.</t>
  </si>
  <si>
    <t>CAPITALES</t>
  </si>
  <si>
    <t>PERMANENTES</t>
  </si>
  <si>
    <t>F.M.</t>
  </si>
  <si>
    <t>PN</t>
  </si>
  <si>
    <t>A CORRIENTE</t>
  </si>
  <si>
    <t>A CIRCULANTE</t>
  </si>
  <si>
    <t>A FIJO</t>
  </si>
  <si>
    <t>A NO CORRIENTE</t>
  </si>
  <si>
    <t>P CORRIENTE</t>
  </si>
  <si>
    <t>P CIRCULANTE</t>
  </si>
  <si>
    <t>P NO EXIGIBLE</t>
  </si>
  <si>
    <t>P EXIGIBLE</t>
  </si>
  <si>
    <t>Activo Corriente</t>
  </si>
  <si>
    <t>Pasivo Corriente</t>
  </si>
  <si>
    <t>FM</t>
  </si>
  <si>
    <t>Activo No Corriente</t>
  </si>
  <si>
    <t>Neto</t>
  </si>
  <si>
    <t>P = 0</t>
  </si>
  <si>
    <t>Capitales Permanente</t>
  </si>
  <si>
    <t>FM &gt; 0</t>
  </si>
  <si>
    <t>A = P + N</t>
  </si>
  <si>
    <t>A = N = FM</t>
  </si>
  <si>
    <t>FM &lt; 0</t>
  </si>
  <si>
    <t>- FM</t>
  </si>
  <si>
    <t>AC &gt; PC</t>
  </si>
  <si>
    <t>AC &lt; PC</t>
  </si>
  <si>
    <t>Activo</t>
  </si>
  <si>
    <t>Pasivo</t>
  </si>
  <si>
    <t>Pérdidas</t>
  </si>
  <si>
    <t>(Activo ficticio)</t>
  </si>
  <si>
    <t>N = 0</t>
  </si>
  <si>
    <t>A &lt; P</t>
  </si>
  <si>
    <r>
      <t>QUIEBRA</t>
    </r>
    <r>
      <rPr>
        <sz val="9"/>
        <color theme="1"/>
        <rFont val="Calibri"/>
        <family val="2"/>
      </rPr>
      <t>: la empresa no tiene recursos propios. Su activo real no es suficiente para pagar todas sus deudas</t>
    </r>
  </si>
  <si>
    <r>
      <rPr>
        <b/>
        <sz val="9"/>
        <color rgb="FFC00000"/>
        <rFont val="Calibri"/>
        <family val="2"/>
      </rPr>
      <t xml:space="preserve">1. Máxima estabilidad económica: </t>
    </r>
    <r>
      <rPr>
        <sz val="9"/>
        <color theme="1"/>
        <rFont val="Calibri"/>
        <family val="2"/>
      </rPr>
      <t xml:space="preserve">   El total del A está financiado con recursos propios (N), es decir, no existen deudas (P).</t>
    </r>
  </si>
  <si>
    <r>
      <rPr>
        <b/>
        <sz val="9"/>
        <color rgb="FFC00000"/>
        <rFont val="Calibri"/>
        <family val="2"/>
      </rPr>
      <t xml:space="preserve">2. Posición normal de equilibrio:      </t>
    </r>
    <r>
      <rPr>
        <sz val="9"/>
        <color theme="1"/>
        <rFont val="Calibri"/>
        <family val="2"/>
      </rPr>
      <t xml:space="preserve">   El ANC está financiado por capitales permanentes y el AC está fianciado en parte por el PC y otra parte por el FM.</t>
    </r>
  </si>
  <si>
    <r>
      <rPr>
        <b/>
        <sz val="9"/>
        <color rgb="FFC00000"/>
        <rFont val="Calibri"/>
        <family val="2"/>
      </rPr>
      <t>3. SUSPENSIÓN DE PAGOS:</t>
    </r>
    <r>
      <rPr>
        <sz val="9"/>
        <color theme="1"/>
        <rFont val="Calibri"/>
        <family val="2"/>
      </rPr>
      <t xml:space="preserve">                       El AC está financiado íntegramente con PC, la empresa no será capaz de afrontar todas sus deudas a C.P.</t>
    </r>
  </si>
  <si>
    <r>
      <rPr>
        <b/>
        <sz val="9"/>
        <color rgb="FFC00000"/>
        <rFont val="Calibri"/>
        <family val="2"/>
      </rPr>
      <t xml:space="preserve">4. QUIEBRA:                                         </t>
    </r>
    <r>
      <rPr>
        <sz val="9"/>
        <color theme="1"/>
        <rFont val="Calibri"/>
        <family val="2"/>
      </rPr>
      <t xml:space="preserve">    La empresa no tiene recursos propios. Su activo real no es suficiente para pagar todas sus deudas.</t>
    </r>
  </si>
  <si>
    <t>20XX</t>
  </si>
  <si>
    <t>Inmovilizado</t>
  </si>
  <si>
    <t>Capital</t>
  </si>
  <si>
    <t>Reservas</t>
  </si>
  <si>
    <t>Beneficios</t>
  </si>
  <si>
    <t>Clientes</t>
  </si>
  <si>
    <t>Tesorería</t>
  </si>
  <si>
    <t>Total activo</t>
  </si>
  <si>
    <t>Total PN+P</t>
  </si>
  <si>
    <t>Deudas L.P.</t>
  </si>
  <si>
    <t>Deudas C.P.</t>
  </si>
  <si>
    <t>Activo no corriente</t>
  </si>
  <si>
    <t>Activo corriente</t>
  </si>
  <si>
    <t>Patrimonio neto</t>
  </si>
  <si>
    <t>Pasivo no corriente</t>
  </si>
  <si>
    <t>Pasivo corriente</t>
  </si>
  <si>
    <t>Fondo de maniobra</t>
  </si>
  <si>
    <t>ANC</t>
  </si>
  <si>
    <t>PNC</t>
  </si>
  <si>
    <t>PC</t>
  </si>
  <si>
    <t>AC</t>
  </si>
  <si>
    <t>CATEGORÍA</t>
  </si>
  <si>
    <t>RATIO</t>
  </si>
  <si>
    <t>ENDEUDAMIENTO</t>
  </si>
  <si>
    <t>GARANTÍA O DISTANCIA DE LA QUIEBRA</t>
  </si>
  <si>
    <t>CALIDAD DE LA DEUDA</t>
  </si>
  <si>
    <t>AUTONOMÍA FINANCIERA</t>
  </si>
  <si>
    <t>AC / PC</t>
  </si>
  <si>
    <t>P / (PN + P)</t>
  </si>
  <si>
    <t>A / P</t>
  </si>
  <si>
    <t>PC / P</t>
  </si>
  <si>
    <t>PN / P</t>
  </si>
  <si>
    <t>PN / A</t>
  </si>
  <si>
    <t xml:space="preserve">MAGNITUDES </t>
  </si>
  <si>
    <t>VALORES</t>
  </si>
  <si>
    <t>ANÁLISIS</t>
  </si>
  <si>
    <t>CAUSA</t>
  </si>
  <si>
    <t>RECOMENDACIÓN</t>
  </si>
  <si>
    <t>ACTIVO NO CORRIENTE</t>
  </si>
  <si>
    <t>ACTIVO CORRIENTE</t>
  </si>
  <si>
    <t>Problemas de liquidez</t>
  </si>
  <si>
    <t>&lt; 1,5</t>
  </si>
  <si>
    <t>&gt; 2</t>
  </si>
  <si>
    <t>Recursos ociosos</t>
  </si>
  <si>
    <t>Exceso de liquidez</t>
  </si>
  <si>
    <t>OPTIMO</t>
  </si>
  <si>
    <t>El PC financia el AC</t>
  </si>
  <si>
    <t>&lt; 1</t>
  </si>
  <si>
    <t>&gt; 1</t>
  </si>
  <si>
    <t>Recursos insuficientes para cubrir PC</t>
  </si>
  <si>
    <t>Activos líquidos insuficientes para cubrir PC</t>
  </si>
  <si>
    <t>1,5 - 2</t>
  </si>
  <si>
    <t>Recursos suficientes para cubrir PC</t>
  </si>
  <si>
    <t>&lt; 0,3</t>
  </si>
  <si>
    <t>Exceso de tesorería</t>
  </si>
  <si>
    <t>Rentabilizar activos líquidos</t>
  </si>
  <si>
    <t>Acortar plazos de cobro y alargar plazos de pago</t>
  </si>
  <si>
    <t>Rentabilizar activos corrientes</t>
  </si>
  <si>
    <t>(Disponible + Realizable) / PC</t>
  </si>
  <si>
    <t>Disponible / PC</t>
  </si>
  <si>
    <t>FM negativo</t>
  </si>
  <si>
    <t>LIQUIDEZ INMEDIATA O TESORERÍA</t>
  </si>
  <si>
    <t>SOLVENCIA</t>
  </si>
  <si>
    <t>TESORERÍA</t>
  </si>
  <si>
    <t>LIQUIDEZ INMEDIATA</t>
  </si>
  <si>
    <t>SOLVENCIA TOTAL, GARANTÍA O DISTANCIA A LA QUIEBRA</t>
  </si>
  <si>
    <t>(Disp + Realiz) / PC</t>
  </si>
  <si>
    <t>ENDEUDAMIENTO TOTAL</t>
  </si>
  <si>
    <t>ANC / A</t>
  </si>
  <si>
    <t>P / A</t>
  </si>
  <si>
    <t>AC / A</t>
  </si>
  <si>
    <t>Liquidez suficiente para afrontar pagos</t>
  </si>
  <si>
    <t>Tesorería insuficiente para afrontar pagos</t>
  </si>
  <si>
    <t>PN / (PN + P)</t>
  </si>
  <si>
    <t>TEST ACIDO O DISTANCIA A LA SUSPENSION PAGOS</t>
  </si>
  <si>
    <t>AUTOFINANCIACION</t>
  </si>
  <si>
    <t>DEPENDENCIA FINANCIERA</t>
  </si>
  <si>
    <t>SOLVENCIA A CORTO PLAZO</t>
  </si>
  <si>
    <t>PATRIMONIALES</t>
  </si>
  <si>
    <t>DIAGNÓSTICO</t>
  </si>
  <si>
    <t>1,5 - 2,5</t>
  </si>
  <si>
    <t>QUIEBRA</t>
  </si>
  <si>
    <t>&gt; 2,5</t>
  </si>
  <si>
    <t>Baja Rentabilidad</t>
  </si>
  <si>
    <t>Utilización no eficiente de la financiación ajena</t>
  </si>
  <si>
    <t>0,3 - 0,75</t>
  </si>
  <si>
    <t xml:space="preserve"> &gt; 0,75</t>
  </si>
  <si>
    <t>0,8 - 1</t>
  </si>
  <si>
    <t>&lt; 0,8</t>
  </si>
  <si>
    <t>0,4 - 0,6</t>
  </si>
  <si>
    <t>&gt; 0,6</t>
  </si>
  <si>
    <t>&lt; 0,4</t>
  </si>
  <si>
    <t>Exceso endeudamiento</t>
  </si>
  <si>
    <t>Exceso capital propio</t>
  </si>
  <si>
    <t>&gt;&gt;&gt;&gt;&gt;</t>
  </si>
  <si>
    <t>Mejor cuanto mayor sea</t>
  </si>
  <si>
    <t>Deuda de calidad en cuanto al plazo</t>
  </si>
  <si>
    <t>No abusar del endeudamiento</t>
  </si>
  <si>
    <t>Rentabilizar activos</t>
  </si>
  <si>
    <t>CIERRE DE LA EMPRESA</t>
  </si>
  <si>
    <t>Renegociar deudas</t>
  </si>
  <si>
    <t>DECLARACIÓN INSOLVENCIA: CONCURSO ACREEDORES</t>
  </si>
  <si>
    <t>Activo real insuficiente, pérdidas</t>
  </si>
  <si>
    <t>Mantener el margen de seguridad</t>
  </si>
  <si>
    <t>Empresa solvente frente a terceros</t>
  </si>
  <si>
    <t>ANALIZAR PMM</t>
  </si>
  <si>
    <t>SUSPENSIÓN DE PAGOS</t>
  </si>
  <si>
    <t>TEST ACIDO O DISTANCIA SUSPENSION PAGOS</t>
  </si>
  <si>
    <t>Tensiones de liquidez</t>
  </si>
  <si>
    <t>Puede empezar a tener pérdidas</t>
  </si>
  <si>
    <t>Baja solvencia</t>
  </si>
  <si>
    <r>
      <rPr>
        <b/>
        <sz val="8.5"/>
        <color rgb="FFC00000"/>
        <rFont val="Arial"/>
        <family val="2"/>
      </rPr>
      <t>TEST ACIDO</t>
    </r>
    <r>
      <rPr>
        <b/>
        <sz val="8.5"/>
        <color rgb="FF231F20"/>
        <rFont val="Arial"/>
        <family val="2"/>
      </rPr>
      <t xml:space="preserve"> O DISTANCIA SUSPENSIÓN PAGOS</t>
    </r>
  </si>
  <si>
    <t>Exceso de AC</t>
  </si>
  <si>
    <t>Exceso de activos Disponible / Realizable</t>
  </si>
  <si>
    <t>Gastos de explotación</t>
  </si>
  <si>
    <t>Ingresos = Q.Pv</t>
  </si>
  <si>
    <t>CF</t>
  </si>
  <si>
    <t>Ventas (Unidades)</t>
  </si>
  <si>
    <t>Costes</t>
  </si>
  <si>
    <t>Ingresos</t>
  </si>
  <si>
    <t>CT = CF + CV</t>
  </si>
  <si>
    <t>Qe</t>
  </si>
  <si>
    <t>Pe</t>
  </si>
  <si>
    <t>Cantidad de Equilibrio</t>
  </si>
  <si>
    <t>PUNTO MUERTO</t>
  </si>
  <si>
    <t>Precio de</t>
  </si>
  <si>
    <t>Equilibrio</t>
  </si>
  <si>
    <t>PN + P</t>
  </si>
  <si>
    <t>FONDO DE MANIOBRA</t>
  </si>
  <si>
    <t>AC - PC</t>
  </si>
  <si>
    <t>&gt; 0</t>
  </si>
  <si>
    <t>ANALIZAR CASH-FLOW</t>
  </si>
  <si>
    <t>ANALIZAR FM</t>
  </si>
  <si>
    <t>Ventas</t>
  </si>
  <si>
    <t>BAIT</t>
  </si>
  <si>
    <t>Gastos financieros</t>
  </si>
  <si>
    <t>Beneficio</t>
  </si>
  <si>
    <t>Impuestos</t>
  </si>
  <si>
    <t>ROI</t>
  </si>
  <si>
    <t>ROE</t>
  </si>
  <si>
    <t>Capital propio</t>
  </si>
  <si>
    <t>Impuesto sobre beneficios</t>
  </si>
  <si>
    <t>Tipo de interés anual</t>
  </si>
  <si>
    <t>DATOS</t>
  </si>
  <si>
    <t>Supuesto</t>
  </si>
  <si>
    <t>Gastos explotación</t>
  </si>
  <si>
    <t>BAI</t>
  </si>
  <si>
    <t>BAIT / A</t>
  </si>
  <si>
    <t>BAI / PN</t>
  </si>
  <si>
    <t>ANALIZAR RENTABILIDAD INVERSIONES:</t>
  </si>
  <si>
    <t>PMM</t>
  </si>
  <si>
    <t>PMA</t>
  </si>
  <si>
    <t>PMF</t>
  </si>
  <si>
    <t>PMV</t>
  </si>
  <si>
    <t>PMC</t>
  </si>
  <si>
    <t>PMP</t>
  </si>
  <si>
    <t>Existencia media Mat Primas / Consumo medio diario Mat Primas</t>
  </si>
  <si>
    <t>Existencia media Productos en Curso / Coste medio diario Producción</t>
  </si>
  <si>
    <t>Existencia media Productos Terminados / Coste medio diario Productos Vendidos</t>
  </si>
  <si>
    <t>Saldo medio Clientes / Ventas medias diarias</t>
  </si>
  <si>
    <t>Saldo medio Proveedores / Compras medias diarias</t>
  </si>
  <si>
    <t>CASH-FLOW ECONÓMICO</t>
  </si>
  <si>
    <t>CASH-FLOW FINANCIERO</t>
  </si>
  <si>
    <t>Cobros - Pagos</t>
  </si>
  <si>
    <t>Beneficio neto + Amortizaciones + Provisiones + Deterioros</t>
  </si>
  <si>
    <t>ANALIZAR APALANCAMIENTO FINANCIERO:</t>
  </si>
  <si>
    <t>(A / PN) x (BAI / BAIT)</t>
  </si>
  <si>
    <t>AF</t>
  </si>
  <si>
    <t xml:space="preserve"> ROI = BAIT / A</t>
  </si>
  <si>
    <t xml:space="preserve"> ROE = BAI / PN</t>
  </si>
  <si>
    <t>ROE / ROI</t>
  </si>
  <si>
    <t>Bº antes intereses e impuestos</t>
  </si>
  <si>
    <t>Nº acciones</t>
  </si>
  <si>
    <t>Precio / acción</t>
  </si>
  <si>
    <t>Beneficio Neto</t>
  </si>
  <si>
    <t>APALANCAMIENTO FINANCIERO</t>
  </si>
  <si>
    <t>ECONÓMICOS</t>
  </si>
  <si>
    <t>BN+Amort+Provisiones+Deterioros</t>
  </si>
  <si>
    <t>PMA + PMF + PMV + PMC - PMP</t>
  </si>
  <si>
    <t>APALANCAMIENTO OPERATIVO</t>
  </si>
  <si>
    <t>(Incr.BN)x100 / (Incr.Ventas)x100</t>
  </si>
  <si>
    <t>Q = CF / (Pv - Cv)</t>
  </si>
  <si>
    <t>Capital ajeno</t>
  </si>
  <si>
    <t>CALCULAR</t>
  </si>
  <si>
    <t>Gastos Financieros</t>
  </si>
  <si>
    <t>BALANCE DELTA S.A.</t>
  </si>
  <si>
    <t>DELTA S.A.</t>
  </si>
  <si>
    <t>20XX+1</t>
  </si>
  <si>
    <t>Inversión=</t>
  </si>
  <si>
    <t>Deuda</t>
  </si>
  <si>
    <t>OJO! ESCRIBIR SOLO EN LAS CELDAS DE COLOR AMARILLO</t>
  </si>
  <si>
    <t>MARGEN BRUTO</t>
  </si>
  <si>
    <t>(Ventas - Coste de ventas  / Ventas</t>
  </si>
  <si>
    <t>MARGEN BRURO</t>
  </si>
  <si>
    <t>Ventas - Coste de ventas  /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</si>
</sst>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2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12"/>
      <color theme="1"/>
      <name val="Arial"/>
      <family val="2"/>
    </font>
    <font>
      <sz val="8"/>
      <color rgb="FF231F20"/>
      <name val="Arial"/>
      <family val="2"/>
    </font>
    <font>
      <sz val="8"/>
      <color theme="1"/>
      <name val="Arial"/>
      <family val="2"/>
    </font>
    <font>
      <b/>
      <sz val="9"/>
      <color rgb="FFC00000"/>
      <name val="Arial"/>
      <family val="2"/>
    </font>
    <font>
      <b/>
      <sz val="9"/>
      <color theme="0"/>
      <name val="Arial"/>
      <family val="2"/>
    </font>
    <font>
      <sz val="8"/>
      <name val="Aptos Narrow"/>
      <family val="2"/>
      <scheme val="minor"/>
    </font>
    <font>
      <b/>
      <sz val="9"/>
      <color rgb="FFC00000"/>
      <name val="Calibri"/>
      <family val="2"/>
    </font>
    <font>
      <sz val="9"/>
      <color theme="1"/>
      <name val="Calibri"/>
      <family val="2"/>
    </font>
    <font>
      <b/>
      <sz val="8.5"/>
      <color rgb="FF231F20"/>
      <name val="Arial"/>
      <family val="2"/>
    </font>
    <font>
      <b/>
      <sz val="8"/>
      <color rgb="FF231F20"/>
      <name val="Arial"/>
      <family val="2"/>
    </font>
    <font>
      <b/>
      <sz val="9"/>
      <color rgb="FF231F20"/>
      <name val="Arial"/>
      <family val="2"/>
    </font>
    <font>
      <sz val="11"/>
      <color theme="1"/>
      <name val="Aptos Narrow"/>
      <family val="2"/>
      <scheme val="minor"/>
    </font>
    <font>
      <sz val="9"/>
      <color rgb="FF231F20"/>
      <name val="Arial"/>
      <family val="2"/>
    </font>
    <font>
      <sz val="8.5"/>
      <color rgb="FF231F20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.5"/>
      <color theme="1"/>
      <name val="Arial"/>
      <family val="2"/>
    </font>
    <font>
      <b/>
      <sz val="9"/>
      <color theme="1"/>
      <name val="Arial"/>
      <family val="2"/>
    </font>
    <font>
      <b/>
      <sz val="11"/>
      <color rgb="FF00539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rgb="FFFF6600"/>
      <name val="Aptos Narrow"/>
      <family val="2"/>
      <scheme val="minor"/>
    </font>
    <font>
      <b/>
      <sz val="9"/>
      <color rgb="FF005392"/>
      <name val="Arial"/>
      <family val="2"/>
    </font>
    <font>
      <b/>
      <sz val="8.5"/>
      <color theme="0"/>
      <name val="Arial"/>
      <family val="2"/>
    </font>
    <font>
      <b/>
      <sz val="8.5"/>
      <color theme="1"/>
      <name val="Arial"/>
      <family val="2"/>
    </font>
    <font>
      <sz val="9"/>
      <name val="Arial"/>
      <family val="2"/>
    </font>
    <font>
      <b/>
      <sz val="14"/>
      <color rgb="FFFF0000"/>
      <name val="Arial"/>
      <family val="2"/>
    </font>
    <font>
      <b/>
      <sz val="16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CAEDFB"/>
        <bgColor indexed="64"/>
      </patternFill>
    </fill>
    <fill>
      <patternFill patternType="solid">
        <fgColor rgb="FF9BDDF7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ashed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 style="double">
        <color rgb="FFC00000"/>
      </bottom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 style="thin">
        <color indexed="64"/>
      </bottom>
      <diagonal/>
    </border>
    <border>
      <left style="double">
        <color rgb="FFC00000"/>
      </left>
      <right style="double">
        <color rgb="FFC00000"/>
      </right>
      <top style="thin">
        <color indexed="64"/>
      </top>
      <bottom style="double">
        <color rgb="FFC00000"/>
      </bottom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/>
      <diagonal/>
    </border>
    <border>
      <left style="double">
        <color rgb="FFC00000"/>
      </left>
      <right style="double">
        <color rgb="FFC00000"/>
      </right>
      <top/>
      <bottom/>
      <diagonal/>
    </border>
    <border>
      <left style="double">
        <color rgb="FFC00000"/>
      </left>
      <right style="double">
        <color rgb="FFC00000"/>
      </right>
      <top/>
      <bottom style="double">
        <color rgb="FFC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medium">
        <color rgb="FFFF6600"/>
      </bottom>
      <diagonal/>
    </border>
    <border>
      <left/>
      <right/>
      <top/>
      <bottom style="medium">
        <color rgb="FFFF6600"/>
      </bottom>
      <diagonal/>
    </border>
    <border>
      <left/>
      <right style="hair">
        <color indexed="64"/>
      </right>
      <top/>
      <bottom style="medium">
        <color rgb="FFFF6600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24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9" xfId="0" applyFont="1" applyBorder="1" applyAlignment="1">
      <alignment vertical="center"/>
    </xf>
    <xf numFmtId="49" fontId="8" fillId="4" borderId="24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11" fillId="0" borderId="30" xfId="0" applyFont="1" applyBorder="1" applyAlignment="1">
      <alignment vertical="center" wrapText="1"/>
    </xf>
    <xf numFmtId="0" fontId="11" fillId="0" borderId="3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left" vertical="center" wrapText="1"/>
    </xf>
    <xf numFmtId="3" fontId="3" fillId="0" borderId="30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4" fillId="0" borderId="30" xfId="0" applyFont="1" applyBorder="1" applyAlignment="1">
      <alignment horizontal="right" vertical="center"/>
    </xf>
    <xf numFmtId="0" fontId="4" fillId="0" borderId="30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 indent="1"/>
    </xf>
    <xf numFmtId="0" fontId="1" fillId="0" borderId="0" xfId="0" applyFont="1" applyAlignment="1">
      <alignment vertical="center"/>
    </xf>
    <xf numFmtId="0" fontId="6" fillId="2" borderId="30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vertical="center" wrapText="1"/>
    </xf>
    <xf numFmtId="0" fontId="15" fillId="7" borderId="30" xfId="0" applyFont="1" applyFill="1" applyBorder="1" applyAlignment="1">
      <alignment vertical="center" wrapText="1"/>
    </xf>
    <xf numFmtId="0" fontId="15" fillId="8" borderId="30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5" fillId="7" borderId="3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2" borderId="30" xfId="0" applyFont="1" applyFill="1" applyBorder="1" applyAlignment="1">
      <alignment horizontal="left" vertical="center" wrapText="1"/>
    </xf>
    <xf numFmtId="0" fontId="15" fillId="7" borderId="30" xfId="0" applyFont="1" applyFill="1" applyBorder="1" applyAlignment="1">
      <alignment horizontal="left" vertical="center" wrapText="1"/>
    </xf>
    <xf numFmtId="0" fontId="15" fillId="4" borderId="30" xfId="0" applyFont="1" applyFill="1" applyBorder="1" applyAlignment="1">
      <alignment horizontal="center" vertical="center" wrapText="1"/>
    </xf>
    <xf numFmtId="0" fontId="15" fillId="4" borderId="30" xfId="0" applyFont="1" applyFill="1" applyBorder="1" applyAlignment="1">
      <alignment vertical="center" wrapText="1"/>
    </xf>
    <xf numFmtId="0" fontId="10" fillId="7" borderId="30" xfId="0" applyFont="1" applyFill="1" applyBorder="1" applyAlignment="1">
      <alignment vertical="center" wrapText="1"/>
    </xf>
    <xf numFmtId="0" fontId="15" fillId="9" borderId="30" xfId="0" applyFont="1" applyFill="1" applyBorder="1" applyAlignment="1">
      <alignment horizontal="center" vertical="center" wrapText="1"/>
    </xf>
    <xf numFmtId="0" fontId="15" fillId="9" borderId="30" xfId="0" applyFont="1" applyFill="1" applyBorder="1" applyAlignment="1">
      <alignment horizontal="left" vertical="center" wrapText="1"/>
    </xf>
    <xf numFmtId="0" fontId="15" fillId="9" borderId="30" xfId="0" applyFont="1" applyFill="1" applyBorder="1" applyAlignment="1">
      <alignment vertical="center" wrapText="1"/>
    </xf>
    <xf numFmtId="0" fontId="15" fillId="11" borderId="30" xfId="0" applyFont="1" applyFill="1" applyBorder="1" applyAlignment="1">
      <alignment horizontal="center" vertical="center" wrapText="1"/>
    </xf>
    <xf numFmtId="0" fontId="15" fillId="11" borderId="30" xfId="0" applyFont="1" applyFill="1" applyBorder="1" applyAlignment="1">
      <alignment horizontal="left" vertical="center" wrapText="1"/>
    </xf>
    <xf numFmtId="0" fontId="15" fillId="11" borderId="30" xfId="0" applyFont="1" applyFill="1" applyBorder="1" applyAlignment="1">
      <alignment vertical="center" wrapText="1"/>
    </xf>
    <xf numFmtId="0" fontId="15" fillId="12" borderId="30" xfId="0" applyFont="1" applyFill="1" applyBorder="1" applyAlignment="1">
      <alignment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8" borderId="30" xfId="0" applyFont="1" applyFill="1" applyBorder="1" applyAlignment="1">
      <alignment horizontal="center" vertical="center" wrapText="1"/>
    </xf>
    <xf numFmtId="0" fontId="15" fillId="8" borderId="30" xfId="0" applyFont="1" applyFill="1" applyBorder="1" applyAlignment="1">
      <alignment horizontal="left" vertical="center" wrapText="1"/>
    </xf>
    <xf numFmtId="0" fontId="10" fillId="12" borderId="30" xfId="0" applyFont="1" applyFill="1" applyBorder="1" applyAlignment="1">
      <alignment vertical="center" wrapText="1"/>
    </xf>
    <xf numFmtId="0" fontId="15" fillId="12" borderId="30" xfId="0" applyFont="1" applyFill="1" applyBorder="1" applyAlignment="1">
      <alignment horizontal="center" vertical="center" wrapText="1"/>
    </xf>
    <xf numFmtId="0" fontId="15" fillId="12" borderId="30" xfId="0" applyFont="1" applyFill="1" applyBorder="1" applyAlignment="1">
      <alignment horizontal="left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left" vertical="center" wrapText="1"/>
    </xf>
    <xf numFmtId="0" fontId="10" fillId="4" borderId="30" xfId="0" applyFont="1" applyFill="1" applyBorder="1" applyAlignment="1">
      <alignment vertical="center" wrapText="1"/>
    </xf>
    <xf numFmtId="0" fontId="18" fillId="9" borderId="30" xfId="0" applyFont="1" applyFill="1" applyBorder="1" applyAlignment="1">
      <alignment horizontal="center" vertical="center" wrapText="1"/>
    </xf>
    <xf numFmtId="0" fontId="18" fillId="9" borderId="30" xfId="0" applyFont="1" applyFill="1" applyBorder="1" applyAlignment="1">
      <alignment horizontal="left" vertical="center" wrapText="1"/>
    </xf>
    <xf numFmtId="0" fontId="18" fillId="8" borderId="30" xfId="0" applyFont="1" applyFill="1" applyBorder="1" applyAlignment="1">
      <alignment horizontal="center" vertical="center" wrapText="1"/>
    </xf>
    <xf numFmtId="0" fontId="18" fillId="8" borderId="30" xfId="0" applyFont="1" applyFill="1" applyBorder="1" applyAlignment="1">
      <alignment horizontal="left" vertical="center" wrapText="1"/>
    </xf>
    <xf numFmtId="0" fontId="18" fillId="7" borderId="30" xfId="0" applyFont="1" applyFill="1" applyBorder="1" applyAlignment="1">
      <alignment horizontal="center" vertical="center" wrapText="1"/>
    </xf>
    <xf numFmtId="0" fontId="18" fillId="7" borderId="30" xfId="0" applyFont="1" applyFill="1" applyBorder="1" applyAlignment="1">
      <alignment horizontal="left" vertical="center" wrapText="1"/>
    </xf>
    <xf numFmtId="0" fontId="18" fillId="11" borderId="30" xfId="0" applyFont="1" applyFill="1" applyBorder="1" applyAlignment="1">
      <alignment horizontal="center" vertical="center" wrapText="1"/>
    </xf>
    <xf numFmtId="0" fontId="18" fillId="11" borderId="30" xfId="0" applyFont="1" applyFill="1" applyBorder="1" applyAlignment="1">
      <alignment horizontal="left" vertical="center" wrapText="1"/>
    </xf>
    <xf numFmtId="0" fontId="18" fillId="12" borderId="30" xfId="0" applyFont="1" applyFill="1" applyBorder="1" applyAlignment="1">
      <alignment horizontal="center" vertical="center" wrapText="1"/>
    </xf>
    <xf numFmtId="0" fontId="18" fillId="12" borderId="30" xfId="0" applyFont="1" applyFill="1" applyBorder="1" applyAlignment="1">
      <alignment horizontal="left" vertical="center" wrapText="1"/>
    </xf>
    <xf numFmtId="0" fontId="10" fillId="3" borderId="30" xfId="0" applyFont="1" applyFill="1" applyBorder="1" applyAlignment="1">
      <alignment vertical="center" wrapText="1"/>
    </xf>
    <xf numFmtId="0" fontId="3" fillId="0" borderId="30" xfId="0" applyFont="1" applyBorder="1" applyAlignment="1">
      <alignment horizontal="left" vertical="center" wrapText="1" indent="2"/>
    </xf>
    <xf numFmtId="0" fontId="4" fillId="0" borderId="0" xfId="0" applyFont="1" applyAlignment="1">
      <alignment vertical="center"/>
    </xf>
    <xf numFmtId="0" fontId="4" fillId="0" borderId="30" xfId="0" applyFont="1" applyBorder="1" applyAlignment="1">
      <alignment vertical="center"/>
    </xf>
    <xf numFmtId="0" fontId="20" fillId="2" borderId="30" xfId="0" applyFont="1" applyFill="1" applyBorder="1" applyAlignment="1">
      <alignment horizontal="left" vertical="center" wrapText="1"/>
    </xf>
    <xf numFmtId="3" fontId="20" fillId="2" borderId="30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0" fillId="0" borderId="3" xfId="0" applyBorder="1"/>
    <xf numFmtId="0" fontId="0" fillId="0" borderId="10" xfId="0" applyBorder="1"/>
    <xf numFmtId="0" fontId="0" fillId="0" borderId="35" xfId="0" applyBorder="1"/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0" fillId="0" borderId="37" xfId="0" applyBorder="1"/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0" fillId="0" borderId="3" xfId="0" applyBorder="1" applyAlignment="1">
      <alignment horizontal="right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24" fillId="0" borderId="0" xfId="0" applyFont="1"/>
    <xf numFmtId="0" fontId="24" fillId="0" borderId="3" xfId="0" applyFont="1" applyBorder="1" applyAlignment="1">
      <alignment horizontal="right"/>
    </xf>
    <xf numFmtId="4" fontId="1" fillId="0" borderId="0" xfId="0" applyNumberFormat="1" applyFont="1"/>
    <xf numFmtId="0" fontId="14" fillId="0" borderId="0" xfId="0" applyFont="1" applyAlignment="1">
      <alignment vertical="center" wrapText="1"/>
    </xf>
    <xf numFmtId="3" fontId="1" fillId="0" borderId="0" xfId="0" applyNumberFormat="1" applyFont="1"/>
    <xf numFmtId="0" fontId="14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9" fontId="1" fillId="0" borderId="0" xfId="1" applyFont="1" applyAlignment="1">
      <alignment horizontal="right"/>
    </xf>
    <xf numFmtId="4" fontId="22" fillId="0" borderId="35" xfId="0" applyNumberFormat="1" applyFont="1" applyBorder="1"/>
    <xf numFmtId="3" fontId="22" fillId="0" borderId="35" xfId="0" applyNumberFormat="1" applyFont="1" applyBorder="1" applyAlignment="1">
      <alignment horizontal="center"/>
    </xf>
    <xf numFmtId="3" fontId="22" fillId="0" borderId="35" xfId="0" applyNumberFormat="1" applyFont="1" applyBorder="1"/>
    <xf numFmtId="0" fontId="12" fillId="0" borderId="35" xfId="0" applyFont="1" applyBorder="1" applyAlignment="1">
      <alignment horizontal="left" vertical="center" wrapText="1"/>
    </xf>
    <xf numFmtId="0" fontId="18" fillId="4" borderId="30" xfId="0" applyFont="1" applyFill="1" applyBorder="1" applyAlignment="1">
      <alignment horizontal="left" vertical="center" wrapText="1"/>
    </xf>
    <xf numFmtId="0" fontId="18" fillId="15" borderId="30" xfId="0" applyFont="1" applyFill="1" applyBorder="1" applyAlignment="1">
      <alignment horizontal="center" vertical="center" wrapText="1"/>
    </xf>
    <xf numFmtId="0" fontId="15" fillId="15" borderId="30" xfId="0" applyFont="1" applyFill="1" applyBorder="1" applyAlignment="1">
      <alignment horizontal="center" vertical="center" wrapText="1"/>
    </xf>
    <xf numFmtId="0" fontId="15" fillId="15" borderId="30" xfId="0" applyFont="1" applyFill="1" applyBorder="1" applyAlignment="1">
      <alignment horizontal="left" vertical="center" wrapText="1"/>
    </xf>
    <xf numFmtId="0" fontId="15" fillId="15" borderId="30" xfId="0" applyFont="1" applyFill="1" applyBorder="1" applyAlignment="1">
      <alignment vertical="center" wrapText="1"/>
    </xf>
    <xf numFmtId="0" fontId="27" fillId="2" borderId="30" xfId="0" applyFont="1" applyFill="1" applyBorder="1" applyAlignment="1">
      <alignment horizontal="center" vertical="center" wrapText="1"/>
    </xf>
    <xf numFmtId="0" fontId="27" fillId="2" borderId="30" xfId="0" applyFont="1" applyFill="1" applyBorder="1" applyAlignment="1">
      <alignment horizontal="left" vertical="center" wrapText="1"/>
    </xf>
    <xf numFmtId="0" fontId="27" fillId="3" borderId="30" xfId="0" applyFont="1" applyFill="1" applyBorder="1" applyAlignment="1">
      <alignment horizontal="left" vertical="center" wrapText="1"/>
    </xf>
    <xf numFmtId="0" fontId="27" fillId="4" borderId="30" xfId="0" applyFont="1" applyFill="1" applyBorder="1" applyAlignment="1">
      <alignment horizontal="left" vertical="center" wrapText="1"/>
    </xf>
    <xf numFmtId="0" fontId="17" fillId="3" borderId="30" xfId="0" applyFont="1" applyFill="1" applyBorder="1" applyAlignment="1">
      <alignment horizontal="left" vertical="center" wrapText="1"/>
    </xf>
    <xf numFmtId="0" fontId="17" fillId="4" borderId="30" xfId="0" applyFont="1" applyFill="1" applyBorder="1" applyAlignment="1">
      <alignment horizontal="left" vertical="center" wrapText="1"/>
    </xf>
    <xf numFmtId="0" fontId="18" fillId="15" borderId="30" xfId="0" applyFont="1" applyFill="1" applyBorder="1" applyAlignment="1">
      <alignment horizontal="left" vertical="center" wrapText="1"/>
    </xf>
    <xf numFmtId="0" fontId="10" fillId="12" borderId="33" xfId="0" applyFont="1" applyFill="1" applyBorder="1" applyAlignment="1">
      <alignment vertical="center" wrapText="1"/>
    </xf>
    <xf numFmtId="0" fontId="10" fillId="15" borderId="33" xfId="0" applyFont="1" applyFill="1" applyBorder="1" applyAlignment="1">
      <alignment vertical="center" wrapText="1"/>
    </xf>
    <xf numFmtId="0" fontId="10" fillId="15" borderId="34" xfId="0" applyFont="1" applyFill="1" applyBorder="1" applyAlignment="1">
      <alignment horizontal="left" vertical="center" wrapText="1" indent="1"/>
    </xf>
    <xf numFmtId="0" fontId="10" fillId="15" borderId="31" xfId="0" applyFont="1" applyFill="1" applyBorder="1" applyAlignment="1">
      <alignment horizontal="left" vertical="center" wrapText="1" indent="1"/>
    </xf>
    <xf numFmtId="0" fontId="10" fillId="12" borderId="34" xfId="0" applyFont="1" applyFill="1" applyBorder="1" applyAlignment="1">
      <alignment horizontal="left" vertical="center" wrapText="1" indent="1"/>
    </xf>
    <xf numFmtId="0" fontId="10" fillId="12" borderId="31" xfId="0" applyFont="1" applyFill="1" applyBorder="1" applyAlignment="1">
      <alignment horizontal="left" vertical="center" wrapText="1" indent="1"/>
    </xf>
    <xf numFmtId="0" fontId="26" fillId="0" borderId="35" xfId="0" applyFont="1" applyBorder="1" applyAlignment="1">
      <alignment vertical="center" wrapText="1"/>
    </xf>
    <xf numFmtId="0" fontId="26" fillId="0" borderId="0" xfId="0" applyFont="1" applyAlignment="1">
      <alignment vertical="center" wrapText="1"/>
    </xf>
    <xf numFmtId="4" fontId="5" fillId="0" borderId="0" xfId="0" applyNumberFormat="1" applyFont="1"/>
    <xf numFmtId="3" fontId="5" fillId="0" borderId="0" xfId="0" applyNumberFormat="1" applyFont="1" applyAlignment="1">
      <alignment horizontal="right"/>
    </xf>
    <xf numFmtId="0" fontId="21" fillId="0" borderId="0" xfId="0" applyFont="1"/>
    <xf numFmtId="10" fontId="1" fillId="0" borderId="0" xfId="1" applyNumberFormat="1" applyFont="1"/>
    <xf numFmtId="0" fontId="16" fillId="13" borderId="30" xfId="0" applyFont="1" applyFill="1" applyBorder="1" applyAlignment="1">
      <alignment vertical="center"/>
    </xf>
    <xf numFmtId="3" fontId="22" fillId="0" borderId="0" xfId="0" applyNumberFormat="1" applyFont="1"/>
    <xf numFmtId="9" fontId="5" fillId="0" borderId="0" xfId="1" applyFont="1" applyAlignment="1">
      <alignment horizontal="right"/>
    </xf>
    <xf numFmtId="9" fontId="29" fillId="0" borderId="0" xfId="1" applyFont="1" applyAlignment="1">
      <alignment horizontal="right"/>
    </xf>
    <xf numFmtId="4" fontId="22" fillId="0" borderId="44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4" fontId="22" fillId="0" borderId="23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3" fontId="14" fillId="0" borderId="44" xfId="0" applyNumberFormat="1" applyFont="1" applyBorder="1" applyAlignment="1">
      <alignment horizontal="right" vertical="center" wrapText="1"/>
    </xf>
    <xf numFmtId="3" fontId="14" fillId="0" borderId="4" xfId="0" applyNumberFormat="1" applyFont="1" applyBorder="1" applyAlignment="1">
      <alignment horizontal="right" vertical="center" wrapText="1"/>
    </xf>
    <xf numFmtId="3" fontId="1" fillId="0" borderId="4" xfId="0" applyNumberFormat="1" applyFont="1" applyBorder="1" applyAlignment="1">
      <alignment horizontal="right"/>
    </xf>
    <xf numFmtId="3" fontId="26" fillId="0" borderId="2" xfId="0" applyNumberFormat="1" applyFont="1" applyBorder="1" applyAlignment="1">
      <alignment horizontal="right" vertical="center" wrapText="1"/>
    </xf>
    <xf numFmtId="4" fontId="1" fillId="0" borderId="4" xfId="0" applyNumberFormat="1" applyFont="1" applyBorder="1"/>
    <xf numFmtId="164" fontId="26" fillId="0" borderId="4" xfId="1" applyNumberFormat="1" applyFont="1" applyBorder="1" applyAlignment="1">
      <alignment horizontal="right" vertical="center" wrapText="1"/>
    </xf>
    <xf numFmtId="4" fontId="5" fillId="0" borderId="2" xfId="0" applyNumberFormat="1" applyFont="1" applyBorder="1" applyAlignment="1">
      <alignment horizontal="right"/>
    </xf>
    <xf numFmtId="3" fontId="5" fillId="0" borderId="44" xfId="0" applyNumberFormat="1" applyFont="1" applyBorder="1" applyAlignment="1">
      <alignment horizontal="right" vertical="center" wrapText="1"/>
    </xf>
    <xf numFmtId="3" fontId="5" fillId="0" borderId="4" xfId="0" applyNumberFormat="1" applyFont="1" applyBorder="1" applyAlignment="1">
      <alignment horizontal="right"/>
    </xf>
    <xf numFmtId="3" fontId="5" fillId="0" borderId="4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21" fillId="13" borderId="30" xfId="0" applyFont="1" applyFill="1" applyBorder="1" applyAlignment="1">
      <alignment horizontal="left" vertical="center"/>
    </xf>
    <xf numFmtId="3" fontId="1" fillId="4" borderId="0" xfId="0" applyNumberFormat="1" applyFont="1" applyFill="1" applyAlignment="1">
      <alignment horizontal="right"/>
    </xf>
    <xf numFmtId="3" fontId="22" fillId="4" borderId="8" xfId="0" applyNumberFormat="1" applyFont="1" applyFill="1" applyBorder="1" applyAlignment="1">
      <alignment horizontal="left"/>
    </xf>
    <xf numFmtId="0" fontId="19" fillId="13" borderId="30" xfId="0" applyFont="1" applyFill="1" applyBorder="1" applyAlignment="1">
      <alignment horizontal="left" vertical="center" wrapText="1"/>
    </xf>
    <xf numFmtId="3" fontId="19" fillId="13" borderId="30" xfId="0" applyNumberFormat="1" applyFont="1" applyFill="1" applyBorder="1" applyAlignment="1">
      <alignment horizontal="right" vertical="center" wrapText="1"/>
    </xf>
    <xf numFmtId="0" fontId="19" fillId="13" borderId="30" xfId="0" applyFont="1" applyFill="1" applyBorder="1" applyAlignment="1">
      <alignment horizontal="center" vertical="center"/>
    </xf>
    <xf numFmtId="3" fontId="3" fillId="4" borderId="30" xfId="0" applyNumberFormat="1" applyFont="1" applyFill="1" applyBorder="1" applyAlignment="1">
      <alignment horizontal="right" vertical="center" wrapText="1"/>
    </xf>
    <xf numFmtId="4" fontId="15" fillId="4" borderId="30" xfId="0" applyNumberFormat="1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left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21" fillId="10" borderId="30" xfId="0" applyFont="1" applyFill="1" applyBorder="1" applyAlignment="1">
      <alignment vertical="center"/>
    </xf>
    <xf numFmtId="0" fontId="21" fillId="13" borderId="30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49" fontId="8" fillId="4" borderId="27" xfId="0" applyNumberFormat="1" applyFont="1" applyFill="1" applyBorder="1" applyAlignment="1">
      <alignment horizontal="center" vertical="center" wrapText="1"/>
    </xf>
    <xf numFmtId="49" fontId="8" fillId="4" borderId="28" xfId="0" applyNumberFormat="1" applyFont="1" applyFill="1" applyBorder="1" applyAlignment="1">
      <alignment horizontal="center" vertical="center" wrapText="1"/>
    </xf>
    <xf numFmtId="49" fontId="8" fillId="4" borderId="29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49" fontId="8" fillId="4" borderId="25" xfId="0" applyNumberFormat="1" applyFont="1" applyFill="1" applyBorder="1" applyAlignment="1">
      <alignment horizontal="center" vertical="center"/>
    </xf>
    <xf numFmtId="49" fontId="8" fillId="4" borderId="26" xfId="0" applyNumberFormat="1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left" vertical="center" wrapText="1"/>
    </xf>
    <xf numFmtId="0" fontId="10" fillId="8" borderId="30" xfId="0" applyFont="1" applyFill="1" applyBorder="1" applyAlignment="1">
      <alignment horizontal="left" vertical="center" wrapText="1"/>
    </xf>
    <xf numFmtId="0" fontId="10" fillId="7" borderId="30" xfId="0" applyFont="1" applyFill="1" applyBorder="1" applyAlignment="1">
      <alignment horizontal="left" vertical="center" wrapText="1"/>
    </xf>
    <xf numFmtId="0" fontId="10" fillId="12" borderId="30" xfId="0" applyFont="1" applyFill="1" applyBorder="1" applyAlignment="1">
      <alignment horizontal="left" vertical="center" wrapText="1"/>
    </xf>
    <xf numFmtId="0" fontId="28" fillId="10" borderId="30" xfId="0" applyFont="1" applyFill="1" applyBorder="1" applyAlignment="1">
      <alignment horizontal="left" vertical="center"/>
    </xf>
    <xf numFmtId="0" fontId="21" fillId="13" borderId="30" xfId="0" applyFont="1" applyFill="1" applyBorder="1" applyAlignment="1">
      <alignment horizontal="left" vertical="center"/>
    </xf>
    <xf numFmtId="0" fontId="28" fillId="13" borderId="30" xfId="0" applyFont="1" applyFill="1" applyBorder="1" applyAlignment="1">
      <alignment horizontal="left" vertical="center"/>
    </xf>
    <xf numFmtId="0" fontId="16" fillId="13" borderId="30" xfId="0" applyFont="1" applyFill="1" applyBorder="1" applyAlignment="1">
      <alignment horizontal="left" vertical="center"/>
    </xf>
    <xf numFmtId="0" fontId="10" fillId="15" borderId="30" xfId="0" applyFont="1" applyFill="1" applyBorder="1" applyAlignment="1">
      <alignment horizontal="left" vertical="center" wrapText="1"/>
    </xf>
    <xf numFmtId="0" fontId="15" fillId="12" borderId="30" xfId="0" applyFont="1" applyFill="1" applyBorder="1" applyAlignment="1">
      <alignment horizontal="left" vertical="center" wrapText="1"/>
    </xf>
    <xf numFmtId="0" fontId="15" fillId="15" borderId="30" xfId="0" applyFont="1" applyFill="1" applyBorder="1" applyAlignment="1">
      <alignment horizontal="left" vertical="center" wrapText="1"/>
    </xf>
    <xf numFmtId="0" fontId="10" fillId="11" borderId="30" xfId="0" applyFont="1" applyFill="1" applyBorder="1" applyAlignment="1">
      <alignment horizontal="left" vertical="center" wrapText="1"/>
    </xf>
    <xf numFmtId="0" fontId="27" fillId="2" borderId="30" xfId="0" applyFont="1" applyFill="1" applyBorder="1" applyAlignment="1">
      <alignment horizontal="center" vertical="center" wrapText="1"/>
    </xf>
    <xf numFmtId="0" fontId="10" fillId="14" borderId="30" xfId="0" applyFont="1" applyFill="1" applyBorder="1" applyAlignment="1">
      <alignment horizontal="left" vertical="center" wrapText="1"/>
    </xf>
    <xf numFmtId="0" fontId="15" fillId="11" borderId="30" xfId="0" applyFont="1" applyFill="1" applyBorder="1" applyAlignment="1">
      <alignment horizontal="left" vertical="center" wrapText="1"/>
    </xf>
    <xf numFmtId="0" fontId="15" fillId="7" borderId="30" xfId="0" applyFont="1" applyFill="1" applyBorder="1" applyAlignment="1">
      <alignment horizontal="left" vertical="center" wrapText="1"/>
    </xf>
    <xf numFmtId="0" fontId="15" fillId="8" borderId="30" xfId="0" applyFont="1" applyFill="1" applyBorder="1" applyAlignment="1">
      <alignment horizontal="left" vertical="center" wrapText="1"/>
    </xf>
    <xf numFmtId="0" fontId="10" fillId="9" borderId="30" xfId="0" applyFont="1" applyFill="1" applyBorder="1" applyAlignment="1">
      <alignment horizontal="left" vertical="center" wrapText="1"/>
    </xf>
    <xf numFmtId="0" fontId="15" fillId="9" borderId="30" xfId="0" applyFont="1" applyFill="1" applyBorder="1" applyAlignment="1">
      <alignment horizontal="left" vertical="center" wrapText="1"/>
    </xf>
    <xf numFmtId="0" fontId="24" fillId="0" borderId="0" xfId="0" applyFont="1" applyAlignment="1">
      <alignment horizontal="center"/>
    </xf>
    <xf numFmtId="0" fontId="10" fillId="12" borderId="33" xfId="0" applyFont="1" applyFill="1" applyBorder="1" applyAlignment="1">
      <alignment horizontal="center" vertical="center" wrapText="1"/>
    </xf>
    <xf numFmtId="0" fontId="10" fillId="12" borderId="31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31" fillId="4" borderId="6" xfId="0" applyFont="1" applyFill="1" applyBorder="1" applyAlignment="1">
      <alignment horizontal="center" vertical="center"/>
    </xf>
    <xf numFmtId="0" fontId="31" fillId="4" borderId="45" xfId="0" applyFont="1" applyFill="1" applyBorder="1" applyAlignment="1">
      <alignment horizontal="center" vertical="center"/>
    </xf>
    <xf numFmtId="0" fontId="31" fillId="4" borderId="5" xfId="0" applyFont="1" applyFill="1" applyBorder="1" applyAlignment="1">
      <alignment horizontal="center" vertical="center"/>
    </xf>
    <xf numFmtId="0" fontId="31" fillId="4" borderId="46" xfId="0" applyFont="1" applyFill="1" applyBorder="1" applyAlignment="1">
      <alignment horizontal="center" vertical="center"/>
    </xf>
    <xf numFmtId="0" fontId="31" fillId="4" borderId="0" xfId="0" applyFont="1" applyFill="1" applyBorder="1" applyAlignment="1">
      <alignment horizontal="center" vertical="center"/>
    </xf>
    <xf numFmtId="0" fontId="31" fillId="4" borderId="3" xfId="0" applyFont="1" applyFill="1" applyBorder="1" applyAlignment="1">
      <alignment horizontal="center" vertical="center"/>
    </xf>
    <xf numFmtId="0" fontId="31" fillId="4" borderId="10" xfId="0" applyFont="1" applyFill="1" applyBorder="1" applyAlignment="1">
      <alignment horizontal="center" vertical="center"/>
    </xf>
    <xf numFmtId="0" fontId="31" fillId="4" borderId="35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4" fontId="30" fillId="4" borderId="6" xfId="0" applyNumberFormat="1" applyFont="1" applyFill="1" applyBorder="1" applyAlignment="1">
      <alignment horizontal="center" vertical="center" wrapText="1"/>
    </xf>
    <xf numFmtId="4" fontId="30" fillId="4" borderId="45" xfId="0" applyNumberFormat="1" applyFont="1" applyFill="1" applyBorder="1" applyAlignment="1">
      <alignment horizontal="center" vertical="center" wrapText="1"/>
    </xf>
    <xf numFmtId="4" fontId="30" fillId="4" borderId="5" xfId="0" applyNumberFormat="1" applyFont="1" applyFill="1" applyBorder="1" applyAlignment="1">
      <alignment horizontal="center" vertical="center" wrapText="1"/>
    </xf>
    <xf numFmtId="4" fontId="30" fillId="4" borderId="46" xfId="0" applyNumberFormat="1" applyFont="1" applyFill="1" applyBorder="1" applyAlignment="1">
      <alignment horizontal="center" vertical="center" wrapText="1"/>
    </xf>
    <xf numFmtId="4" fontId="30" fillId="4" borderId="0" xfId="0" applyNumberFormat="1" applyFont="1" applyFill="1" applyBorder="1" applyAlignment="1">
      <alignment horizontal="center" vertical="center" wrapText="1"/>
    </xf>
    <xf numFmtId="4" fontId="30" fillId="4" borderId="3" xfId="0" applyNumberFormat="1" applyFont="1" applyFill="1" applyBorder="1" applyAlignment="1">
      <alignment horizontal="center" vertical="center" wrapText="1"/>
    </xf>
    <xf numFmtId="4" fontId="30" fillId="4" borderId="10" xfId="0" applyNumberFormat="1" applyFont="1" applyFill="1" applyBorder="1" applyAlignment="1">
      <alignment horizontal="center" vertical="center" wrapText="1"/>
    </xf>
    <xf numFmtId="4" fontId="30" fillId="4" borderId="35" xfId="0" applyNumberFormat="1" applyFont="1" applyFill="1" applyBorder="1" applyAlignment="1">
      <alignment horizontal="center" vertical="center" wrapText="1"/>
    </xf>
    <xf numFmtId="4" fontId="30" fillId="4" borderId="9" xfId="0" applyNumberFormat="1" applyFont="1" applyFill="1" applyBorder="1" applyAlignment="1">
      <alignment horizontal="center" vertical="center" wrapText="1"/>
    </xf>
    <xf numFmtId="9" fontId="1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E6CD"/>
      <color rgb="FF005392"/>
      <color rgb="FFFFCC99"/>
      <color rgb="FF9BDDF7"/>
      <color rgb="FFCAEDFB"/>
      <color rgb="FF99FF99"/>
      <color rgb="FFFFFF5B"/>
      <color rgb="FFFF6600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12</xdr:col>
      <xdr:colOff>180975</xdr:colOff>
      <xdr:row>12</xdr:row>
      <xdr:rowOff>180975</xdr:rowOff>
    </xdr:to>
    <xdr:cxnSp macro="">
      <xdr:nvCxnSpPr>
        <xdr:cNvPr id="3" name="Conector recto 2">
          <a:extLst>
            <a:ext uri="{FF2B5EF4-FFF2-40B4-BE49-F238E27FC236}">
              <a16:creationId xmlns="" xmlns:a16="http://schemas.microsoft.com/office/drawing/2014/main" id="{2F802D23-0155-B764-7A8B-5CE58743315D}"/>
            </a:ext>
          </a:extLst>
        </xdr:cNvPr>
        <xdr:cNvCxnSpPr/>
      </xdr:nvCxnSpPr>
      <xdr:spPr>
        <a:xfrm flipV="1">
          <a:off x="1524000" y="571500"/>
          <a:ext cx="2381250" cy="1905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</xdr:row>
      <xdr:rowOff>9525</xdr:rowOff>
    </xdr:from>
    <xdr:to>
      <xdr:col>13</xdr:col>
      <xdr:colOff>0</xdr:colOff>
      <xdr:row>9</xdr:row>
      <xdr:rowOff>190500</xdr:rowOff>
    </xdr:to>
    <xdr:cxnSp macro="">
      <xdr:nvCxnSpPr>
        <xdr:cNvPr id="5" name="Conector recto 4">
          <a:extLst>
            <a:ext uri="{FF2B5EF4-FFF2-40B4-BE49-F238E27FC236}">
              <a16:creationId xmlns="" xmlns:a16="http://schemas.microsoft.com/office/drawing/2014/main" id="{BBAF9338-A25C-7452-5C43-14F8E33A66BE}"/>
            </a:ext>
          </a:extLst>
        </xdr:cNvPr>
        <xdr:cNvCxnSpPr/>
      </xdr:nvCxnSpPr>
      <xdr:spPr>
        <a:xfrm flipV="1">
          <a:off x="1524000" y="962025"/>
          <a:ext cx="2400300" cy="9429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131989</xdr:colOff>
      <xdr:row>6</xdr:row>
      <xdr:rowOff>137431</xdr:rowOff>
    </xdr:from>
    <xdr:to>
      <xdr:col>8</xdr:col>
      <xdr:colOff>84364</xdr:colOff>
      <xdr:row>7</xdr:row>
      <xdr:rowOff>89806</xdr:rowOff>
    </xdr:to>
    <xdr:sp macro="" textlink="">
      <xdr:nvSpPr>
        <xdr:cNvPr id="8" name="Círculo: vacío 7">
          <a:extLst>
            <a:ext uri="{FF2B5EF4-FFF2-40B4-BE49-F238E27FC236}">
              <a16:creationId xmlns="" xmlns:a16="http://schemas.microsoft.com/office/drawing/2014/main" id="{555DC548-E77C-A52D-458F-D494F70CA073}"/>
            </a:ext>
          </a:extLst>
        </xdr:cNvPr>
        <xdr:cNvSpPr/>
      </xdr:nvSpPr>
      <xdr:spPr>
        <a:xfrm>
          <a:off x="2864303" y="1280431"/>
          <a:ext cx="153761" cy="142875"/>
        </a:xfrm>
        <a:prstGeom prst="donut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24848</xdr:colOff>
      <xdr:row>4</xdr:row>
      <xdr:rowOff>24848</xdr:rowOff>
    </xdr:from>
    <xdr:to>
      <xdr:col>7</xdr:col>
      <xdr:colOff>99391</xdr:colOff>
      <xdr:row>6</xdr:row>
      <xdr:rowOff>99391</xdr:rowOff>
    </xdr:to>
    <xdr:cxnSp macro="">
      <xdr:nvCxnSpPr>
        <xdr:cNvPr id="10" name="Conector recto de flecha 9">
          <a:extLst>
            <a:ext uri="{FF2B5EF4-FFF2-40B4-BE49-F238E27FC236}">
              <a16:creationId xmlns="" xmlns:a16="http://schemas.microsoft.com/office/drawing/2014/main" id="{E16B6D57-159E-2E38-E27D-ABB07799C81C}"/>
            </a:ext>
          </a:extLst>
        </xdr:cNvPr>
        <xdr:cNvCxnSpPr/>
      </xdr:nvCxnSpPr>
      <xdr:spPr>
        <a:xfrm>
          <a:off x="2799522" y="786848"/>
          <a:ext cx="472108" cy="4555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5B"/>
  </sheetPr>
  <dimension ref="B2:G9"/>
  <sheetViews>
    <sheetView showGridLines="0" workbookViewId="0">
      <selection activeCell="C22" sqref="C22"/>
    </sheetView>
  </sheetViews>
  <sheetFormatPr baseColWidth="10" defaultColWidth="11.4140625" defaultRowHeight="11.5"/>
  <cols>
    <col min="1" max="1" width="6.83203125" style="1" customWidth="1"/>
    <col min="2" max="2" width="10" style="1" bestFit="1" customWidth="1"/>
    <col min="3" max="3" width="15.58203125" style="1" bestFit="1" customWidth="1"/>
    <col min="4" max="4" width="7" style="1" customWidth="1"/>
    <col min="5" max="5" width="13.83203125" style="1" bestFit="1" customWidth="1"/>
    <col min="6" max="6" width="13.4140625" style="1" bestFit="1" customWidth="1"/>
    <col min="7" max="7" width="13.1640625" style="1" bestFit="1" customWidth="1"/>
    <col min="8" max="16384" width="11.4140625" style="1"/>
  </cols>
  <sheetData>
    <row r="2" spans="2:7" ht="12" thickBot="1"/>
    <row r="3" spans="2:7" s="2" customFormat="1" ht="20.149999999999999" customHeight="1" thickBot="1">
      <c r="B3" s="21" t="s">
        <v>0</v>
      </c>
      <c r="C3" s="1"/>
      <c r="D3" s="22"/>
      <c r="E3" s="1"/>
      <c r="F3" s="23" t="s">
        <v>1</v>
      </c>
      <c r="G3" s="1"/>
    </row>
    <row r="4" spans="2:7" ht="20.149999999999999" customHeight="1">
      <c r="B4" s="5" t="s">
        <v>2</v>
      </c>
      <c r="C4" s="6" t="s">
        <v>22</v>
      </c>
      <c r="E4" s="13"/>
      <c r="F4" s="180" t="s">
        <v>8</v>
      </c>
      <c r="G4" s="11" t="s">
        <v>18</v>
      </c>
    </row>
    <row r="5" spans="2:7" ht="20.149999999999999" customHeight="1">
      <c r="B5" s="7" t="s">
        <v>3</v>
      </c>
      <c r="C5" s="8" t="s">
        <v>21</v>
      </c>
      <c r="E5" s="14" t="s">
        <v>15</v>
      </c>
      <c r="F5" s="181"/>
      <c r="G5" s="12" t="s">
        <v>25</v>
      </c>
    </row>
    <row r="6" spans="2:7" ht="20.149999999999999" customHeight="1" thickBot="1">
      <c r="B6" s="9" t="s">
        <v>4</v>
      </c>
      <c r="C6" s="10" t="s">
        <v>12</v>
      </c>
      <c r="D6" s="4"/>
      <c r="E6" s="14" t="s">
        <v>16</v>
      </c>
      <c r="F6" s="15" t="s">
        <v>9</v>
      </c>
      <c r="G6" s="11"/>
    </row>
    <row r="7" spans="2:7" ht="20.149999999999999" customHeight="1" thickBot="1">
      <c r="B7" s="5" t="s">
        <v>5</v>
      </c>
      <c r="C7" s="178" t="s">
        <v>19</v>
      </c>
      <c r="D7" s="24" t="s">
        <v>17</v>
      </c>
      <c r="E7" s="16"/>
      <c r="F7" s="17" t="s">
        <v>13</v>
      </c>
      <c r="G7" s="3" t="s">
        <v>11</v>
      </c>
    </row>
    <row r="8" spans="2:7" ht="20.149999999999999" customHeight="1">
      <c r="B8" s="7" t="s">
        <v>7</v>
      </c>
      <c r="C8" s="179"/>
      <c r="E8" s="18" t="s">
        <v>23</v>
      </c>
      <c r="F8" s="19" t="s">
        <v>10</v>
      </c>
      <c r="G8" s="3" t="s">
        <v>26</v>
      </c>
    </row>
    <row r="9" spans="2:7" ht="20.149999999999999" customHeight="1" thickBot="1">
      <c r="B9" s="9" t="s">
        <v>6</v>
      </c>
      <c r="C9" s="10" t="s">
        <v>20</v>
      </c>
      <c r="E9" s="20" t="s">
        <v>24</v>
      </c>
      <c r="F9" s="17" t="s">
        <v>14</v>
      </c>
      <c r="G9" s="12"/>
    </row>
  </sheetData>
  <mergeCells count="2">
    <mergeCell ref="C7:C8"/>
    <mergeCell ref="F4:F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5B"/>
  </sheetPr>
  <dimension ref="A1:I20"/>
  <sheetViews>
    <sheetView showGridLines="0" workbookViewId="0">
      <selection activeCell="H17" sqref="H17"/>
    </sheetView>
  </sheetViews>
  <sheetFormatPr baseColWidth="10" defaultColWidth="11.4140625" defaultRowHeight="12"/>
  <cols>
    <col min="1" max="1" width="26.83203125" style="26" customWidth="1"/>
    <col min="2" max="2" width="2.75" style="26" customWidth="1"/>
    <col min="3" max="3" width="15.75" style="26" customWidth="1"/>
    <col min="4" max="4" width="4.75" style="27" customWidth="1"/>
    <col min="5" max="5" width="15.75" style="26" customWidth="1"/>
    <col min="6" max="6" width="8.83203125" style="26" bestFit="1" customWidth="1"/>
    <col min="7" max="16384" width="11.4140625" style="26"/>
  </cols>
  <sheetData>
    <row r="1" spans="1:9" ht="12.5" thickBot="1"/>
    <row r="2" spans="1:9" ht="30" customHeight="1" thickTop="1">
      <c r="A2" s="183" t="s">
        <v>48</v>
      </c>
      <c r="C2" s="28" t="s">
        <v>30</v>
      </c>
      <c r="D2" s="201" t="s">
        <v>29</v>
      </c>
      <c r="E2" s="37" t="s">
        <v>31</v>
      </c>
      <c r="F2" s="26" t="s">
        <v>36</v>
      </c>
    </row>
    <row r="3" spans="1:9" ht="30" customHeight="1" thickBot="1">
      <c r="A3" s="183"/>
      <c r="C3" s="29" t="s">
        <v>27</v>
      </c>
      <c r="D3" s="202"/>
      <c r="E3" s="38"/>
      <c r="F3" s="30" t="s">
        <v>32</v>
      </c>
      <c r="I3" s="31"/>
    </row>
    <row r="4" spans="1:9" ht="20.149999999999999" customHeight="1" thickTop="1"/>
    <row r="5" spans="1:9" ht="15" customHeight="1">
      <c r="A5" s="183" t="s">
        <v>49</v>
      </c>
      <c r="C5" s="193" t="s">
        <v>30</v>
      </c>
      <c r="E5" s="194" t="s">
        <v>33</v>
      </c>
      <c r="F5" s="184" t="s">
        <v>35</v>
      </c>
    </row>
    <row r="6" spans="1:9" ht="15" customHeight="1" thickBot="1">
      <c r="A6" s="183"/>
      <c r="C6" s="193"/>
      <c r="E6" s="194"/>
      <c r="F6" s="184"/>
    </row>
    <row r="7" spans="1:9" ht="15" customHeight="1" thickTop="1" thickBot="1">
      <c r="A7" s="183"/>
      <c r="C7" s="196" t="s">
        <v>27</v>
      </c>
      <c r="D7" s="39" t="s">
        <v>29</v>
      </c>
      <c r="E7" s="195"/>
      <c r="F7" s="33" t="s">
        <v>34</v>
      </c>
    </row>
    <row r="8" spans="1:9" ht="15" customHeight="1" thickTop="1">
      <c r="A8" s="183"/>
      <c r="C8" s="197"/>
      <c r="E8" s="34" t="s">
        <v>28</v>
      </c>
      <c r="F8" s="26" t="s">
        <v>39</v>
      </c>
    </row>
    <row r="9" spans="1:9" ht="20.149999999999999" customHeight="1"/>
    <row r="10" spans="1:9" ht="24" customHeight="1" thickBot="1">
      <c r="A10" s="183" t="s">
        <v>50</v>
      </c>
      <c r="C10" s="193" t="s">
        <v>41</v>
      </c>
      <c r="E10" s="32" t="s">
        <v>33</v>
      </c>
      <c r="F10" s="26" t="s">
        <v>35</v>
      </c>
      <c r="I10" s="25"/>
    </row>
    <row r="11" spans="1:9" ht="12" customHeight="1" thickTop="1" thickBot="1">
      <c r="A11" s="183"/>
      <c r="C11" s="198"/>
      <c r="D11" s="39" t="s">
        <v>38</v>
      </c>
      <c r="E11" s="188" t="s">
        <v>28</v>
      </c>
    </row>
    <row r="12" spans="1:9" ht="12" customHeight="1" thickTop="1">
      <c r="A12" s="183"/>
      <c r="C12" s="197" t="s">
        <v>27</v>
      </c>
      <c r="E12" s="199"/>
      <c r="F12" s="33" t="s">
        <v>37</v>
      </c>
    </row>
    <row r="13" spans="1:9" ht="12" customHeight="1">
      <c r="A13" s="183"/>
      <c r="C13" s="197"/>
      <c r="E13" s="200"/>
      <c r="F13" s="26" t="s">
        <v>40</v>
      </c>
    </row>
    <row r="14" spans="1:9" ht="20.149999999999999" customHeight="1" thickBot="1"/>
    <row r="15" spans="1:9" ht="15" customHeight="1" thickTop="1">
      <c r="A15" s="182" t="s">
        <v>51</v>
      </c>
      <c r="C15" s="191" t="s">
        <v>41</v>
      </c>
      <c r="D15" s="185" t="s">
        <v>38</v>
      </c>
      <c r="E15" s="188" t="s">
        <v>42</v>
      </c>
      <c r="F15" s="30" t="s">
        <v>46</v>
      </c>
    </row>
    <row r="16" spans="1:9" ht="15" customHeight="1">
      <c r="A16" s="182"/>
      <c r="C16" s="192"/>
      <c r="D16" s="186"/>
      <c r="E16" s="189"/>
      <c r="F16" s="30" t="s">
        <v>45</v>
      </c>
    </row>
    <row r="17" spans="1:6" ht="15" customHeight="1">
      <c r="A17" s="182"/>
      <c r="C17" s="35" t="s">
        <v>43</v>
      </c>
      <c r="D17" s="186"/>
      <c r="E17" s="189"/>
      <c r="F17" s="26" t="s">
        <v>37</v>
      </c>
    </row>
    <row r="18" spans="1:6" ht="15" customHeight="1" thickBot="1">
      <c r="A18" s="182"/>
      <c r="C18" s="36" t="s">
        <v>44</v>
      </c>
      <c r="D18" s="187"/>
      <c r="E18" s="190"/>
      <c r="F18" s="26" t="s">
        <v>40</v>
      </c>
    </row>
    <row r="19" spans="1:6" ht="12.5" thickTop="1"/>
    <row r="20" spans="1:6">
      <c r="A20" s="25" t="s">
        <v>47</v>
      </c>
    </row>
  </sheetData>
  <mergeCells count="15">
    <mergeCell ref="A15:A18"/>
    <mergeCell ref="A2:A3"/>
    <mergeCell ref="F5:F6"/>
    <mergeCell ref="A5:A8"/>
    <mergeCell ref="D15:D18"/>
    <mergeCell ref="E15:E18"/>
    <mergeCell ref="C15:C16"/>
    <mergeCell ref="A10:A13"/>
    <mergeCell ref="C5:C6"/>
    <mergeCell ref="E5:E7"/>
    <mergeCell ref="C7:C8"/>
    <mergeCell ref="C10:C11"/>
    <mergeCell ref="C12:C13"/>
    <mergeCell ref="E11:E13"/>
    <mergeCell ref="D2:D3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5B"/>
  </sheetPr>
  <dimension ref="A1:C26"/>
  <sheetViews>
    <sheetView showGridLines="0" zoomScaleNormal="100" workbookViewId="0">
      <pane ySplit="1" topLeftCell="A11" activePane="bottomLeft" state="frozen"/>
      <selection pane="bottomLeft" activeCell="B32" sqref="B32"/>
    </sheetView>
  </sheetViews>
  <sheetFormatPr baseColWidth="10" defaultColWidth="11.4140625" defaultRowHeight="11"/>
  <cols>
    <col min="1" max="1" width="13.75" style="144" bestFit="1" customWidth="1"/>
    <col min="2" max="2" width="39.25" style="144" bestFit="1" customWidth="1"/>
    <col min="3" max="3" width="25.1640625" style="144" bestFit="1" customWidth="1"/>
    <col min="4" max="16384" width="11.4140625" style="144"/>
  </cols>
  <sheetData>
    <row r="1" spans="1:3" ht="15" customHeight="1">
      <c r="A1" s="127" t="s">
        <v>73</v>
      </c>
      <c r="B1" s="127" t="s">
        <v>74</v>
      </c>
      <c r="C1" s="127" t="s">
        <v>85</v>
      </c>
    </row>
    <row r="2" spans="1:3" ht="15" customHeight="1">
      <c r="A2" s="203" t="s">
        <v>130</v>
      </c>
      <c r="B2" s="53" t="s">
        <v>90</v>
      </c>
      <c r="C2" s="53" t="s">
        <v>120</v>
      </c>
    </row>
    <row r="3" spans="1:3" ht="15" customHeight="1">
      <c r="A3" s="203"/>
      <c r="B3" s="53" t="s">
        <v>91</v>
      </c>
      <c r="C3" s="53" t="s">
        <v>122</v>
      </c>
    </row>
    <row r="4" spans="1:3" ht="15" customHeight="1">
      <c r="A4" s="203"/>
      <c r="B4" s="53" t="s">
        <v>127</v>
      </c>
      <c r="C4" s="53" t="s">
        <v>84</v>
      </c>
    </row>
    <row r="5" spans="1:3" ht="15" customHeight="1">
      <c r="A5" s="203"/>
      <c r="B5" s="53" t="s">
        <v>128</v>
      </c>
      <c r="C5" s="53" t="s">
        <v>121</v>
      </c>
    </row>
    <row r="6" spans="1:3" ht="15" customHeight="1">
      <c r="A6" s="78"/>
      <c r="B6" s="62" t="s">
        <v>180</v>
      </c>
      <c r="C6" s="62" t="s">
        <v>181</v>
      </c>
    </row>
    <row r="7" spans="1:3" ht="15" customHeight="1">
      <c r="A7" s="127" t="s">
        <v>73</v>
      </c>
      <c r="B7" s="127" t="s">
        <v>74</v>
      </c>
      <c r="C7" s="127" t="s">
        <v>85</v>
      </c>
    </row>
    <row r="8" spans="1:3" ht="15" customHeight="1">
      <c r="A8" s="204" t="s">
        <v>114</v>
      </c>
      <c r="B8" s="55" t="s">
        <v>129</v>
      </c>
      <c r="C8" s="55" t="s">
        <v>79</v>
      </c>
    </row>
    <row r="9" spans="1:3" ht="15" customHeight="1">
      <c r="A9" s="204"/>
      <c r="B9" s="55" t="s">
        <v>76</v>
      </c>
      <c r="C9" s="55" t="s">
        <v>81</v>
      </c>
    </row>
    <row r="10" spans="1:3" ht="15" customHeight="1">
      <c r="A10" s="205" t="s">
        <v>115</v>
      </c>
      <c r="B10" s="54" t="s">
        <v>113</v>
      </c>
      <c r="C10" s="54" t="s">
        <v>111</v>
      </c>
    </row>
    <row r="11" spans="1:3" ht="15" customHeight="1">
      <c r="A11" s="205"/>
      <c r="B11" s="54" t="s">
        <v>126</v>
      </c>
      <c r="C11" s="54" t="s">
        <v>110</v>
      </c>
    </row>
    <row r="12" spans="1:3" ht="15" customHeight="1">
      <c r="A12" s="206" t="s">
        <v>75</v>
      </c>
      <c r="B12" s="70" t="s">
        <v>119</v>
      </c>
      <c r="C12" s="70" t="s">
        <v>80</v>
      </c>
    </row>
    <row r="13" spans="1:3" ht="15" customHeight="1">
      <c r="A13" s="206"/>
      <c r="B13" s="70" t="s">
        <v>78</v>
      </c>
      <c r="C13" s="70" t="s">
        <v>125</v>
      </c>
    </row>
    <row r="14" spans="1:3" ht="15" customHeight="1">
      <c r="A14" s="206"/>
      <c r="B14" s="70" t="s">
        <v>77</v>
      </c>
      <c r="C14" s="70" t="s">
        <v>82</v>
      </c>
    </row>
    <row r="15" spans="1:3" ht="15" customHeight="1">
      <c r="A15" s="127" t="s">
        <v>73</v>
      </c>
      <c r="B15" s="127" t="s">
        <v>74</v>
      </c>
      <c r="C15" s="127" t="s">
        <v>85</v>
      </c>
    </row>
    <row r="16" spans="1:3" ht="15" customHeight="1">
      <c r="A16" s="207" t="s">
        <v>228</v>
      </c>
      <c r="B16" s="176" t="s">
        <v>202</v>
      </c>
      <c r="C16" s="176" t="s">
        <v>230</v>
      </c>
    </row>
    <row r="17" spans="1:3" ht="15" customHeight="1">
      <c r="A17" s="207"/>
      <c r="B17" s="176" t="s">
        <v>213</v>
      </c>
      <c r="C17" s="176" t="s">
        <v>229</v>
      </c>
    </row>
    <row r="18" spans="1:3" ht="15" customHeight="1">
      <c r="A18" s="207"/>
      <c r="B18" s="176" t="s">
        <v>214</v>
      </c>
      <c r="C18" s="176" t="s">
        <v>215</v>
      </c>
    </row>
    <row r="19" spans="1:3" ht="15" customHeight="1">
      <c r="A19" s="207"/>
      <c r="B19" s="176" t="s">
        <v>176</v>
      </c>
      <c r="C19" s="176" t="s">
        <v>233</v>
      </c>
    </row>
    <row r="20" spans="1:3" ht="15" customHeight="1">
      <c r="A20" s="207"/>
      <c r="B20" s="176" t="s">
        <v>243</v>
      </c>
      <c r="C20" s="176" t="s">
        <v>244</v>
      </c>
    </row>
    <row r="21" spans="1:3" ht="15" customHeight="1">
      <c r="A21" s="207"/>
      <c r="B21" s="176" t="s">
        <v>231</v>
      </c>
      <c r="C21" s="176" t="s">
        <v>232</v>
      </c>
    </row>
    <row r="22" spans="1:3" ht="15" customHeight="1">
      <c r="A22" s="207"/>
      <c r="B22" s="176" t="s">
        <v>186</v>
      </c>
      <c r="C22" s="176" t="s">
        <v>223</v>
      </c>
    </row>
    <row r="23" spans="1:3" ht="15" customHeight="1">
      <c r="A23" s="207"/>
      <c r="B23" s="176" t="s">
        <v>198</v>
      </c>
      <c r="C23" s="176" t="s">
        <v>226</v>
      </c>
    </row>
    <row r="24" spans="1:3" ht="15" customHeight="1">
      <c r="A24" s="207"/>
      <c r="B24" s="176" t="s">
        <v>190</v>
      </c>
      <c r="C24" s="176" t="s">
        <v>199</v>
      </c>
    </row>
    <row r="25" spans="1:3" ht="15" customHeight="1">
      <c r="A25" s="207"/>
      <c r="B25" s="176" t="s">
        <v>191</v>
      </c>
      <c r="C25" s="176" t="s">
        <v>200</v>
      </c>
    </row>
    <row r="26" spans="1:3" ht="15" customHeight="1">
      <c r="A26" s="207"/>
      <c r="B26" s="176" t="s">
        <v>227</v>
      </c>
      <c r="C26" s="176" t="s">
        <v>222</v>
      </c>
    </row>
  </sheetData>
  <mergeCells count="5">
    <mergeCell ref="A2:A5"/>
    <mergeCell ref="A8:A9"/>
    <mergeCell ref="A10:A11"/>
    <mergeCell ref="A12:A14"/>
    <mergeCell ref="A16:A26"/>
  </mergeCells>
  <pageMargins left="0.7" right="0.7" top="0.75" bottom="0.75" header="0.3" footer="0.3"/>
  <pageSetup paperSize="9" scale="98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F43"/>
  <sheetViews>
    <sheetView showGridLines="0" zoomScale="85" zoomScaleNormal="85" workbookViewId="0">
      <pane ySplit="2" topLeftCell="A13" activePane="bottomLeft" state="frozen"/>
      <selection pane="bottomLeft" activeCell="C35" sqref="C35:F35"/>
    </sheetView>
  </sheetViews>
  <sheetFormatPr baseColWidth="10" defaultColWidth="11.4140625" defaultRowHeight="11.5"/>
  <cols>
    <col min="1" max="1" width="22.75" style="49" customWidth="1"/>
    <col min="2" max="2" width="22.6640625" style="49" bestFit="1" customWidth="1"/>
    <col min="3" max="3" width="7.5" style="49" bestFit="1" customWidth="1"/>
    <col min="4" max="4" width="18.5" style="58" bestFit="1" customWidth="1"/>
    <col min="5" max="5" width="30.25" style="49" bestFit="1" customWidth="1"/>
    <col min="6" max="6" width="42.1640625" style="49" bestFit="1" customWidth="1"/>
    <col min="7" max="16384" width="11.4140625" style="49"/>
  </cols>
  <sheetData>
    <row r="1" spans="1:6" ht="15" customHeight="1">
      <c r="A1" s="215" t="s">
        <v>74</v>
      </c>
      <c r="B1" s="215" t="s">
        <v>85</v>
      </c>
      <c r="C1" s="215" t="s">
        <v>87</v>
      </c>
      <c r="D1" s="215"/>
      <c r="E1" s="215"/>
      <c r="F1" s="215"/>
    </row>
    <row r="2" spans="1:6" ht="15" customHeight="1">
      <c r="A2" s="215"/>
      <c r="B2" s="215"/>
      <c r="C2" s="127" t="s">
        <v>86</v>
      </c>
      <c r="D2" s="128" t="s">
        <v>131</v>
      </c>
      <c r="E2" s="127" t="s">
        <v>88</v>
      </c>
      <c r="F2" s="127" t="s">
        <v>89</v>
      </c>
    </row>
    <row r="3" spans="1:6" ht="15" customHeight="1">
      <c r="A3" s="90" t="s">
        <v>69</v>
      </c>
      <c r="B3" s="53" t="s">
        <v>120</v>
      </c>
      <c r="C3" s="71"/>
      <c r="D3" s="129"/>
      <c r="E3" s="129"/>
      <c r="F3" s="131"/>
    </row>
    <row r="4" spans="1:6" ht="15" customHeight="1">
      <c r="A4" s="90" t="s">
        <v>79</v>
      </c>
      <c r="B4" s="53" t="s">
        <v>122</v>
      </c>
      <c r="C4" s="71"/>
      <c r="D4" s="129"/>
      <c r="E4" s="129"/>
      <c r="F4" s="131"/>
    </row>
    <row r="5" spans="1:6" ht="15" customHeight="1">
      <c r="A5" s="90" t="s">
        <v>127</v>
      </c>
      <c r="B5" s="53" t="s">
        <v>84</v>
      </c>
      <c r="C5" s="71"/>
      <c r="D5" s="129"/>
      <c r="E5" s="129"/>
      <c r="F5" s="131"/>
    </row>
    <row r="6" spans="1:6" ht="15" customHeight="1">
      <c r="A6" s="90" t="s">
        <v>128</v>
      </c>
      <c r="B6" s="53" t="s">
        <v>121</v>
      </c>
      <c r="C6" s="71"/>
      <c r="D6" s="129"/>
      <c r="E6" s="129"/>
      <c r="F6" s="131" t="s">
        <v>184</v>
      </c>
    </row>
    <row r="7" spans="1:6" ht="15" customHeight="1">
      <c r="A7" s="79" t="s">
        <v>180</v>
      </c>
      <c r="B7" s="62" t="s">
        <v>181</v>
      </c>
      <c r="C7" s="61" t="s">
        <v>182</v>
      </c>
      <c r="D7" s="122" t="s">
        <v>97</v>
      </c>
      <c r="E7" s="130"/>
      <c r="F7" s="132"/>
    </row>
    <row r="8" spans="1:6" ht="15" customHeight="1">
      <c r="A8" s="220" t="s">
        <v>129</v>
      </c>
      <c r="B8" s="221" t="s">
        <v>79</v>
      </c>
      <c r="C8" s="80" t="s">
        <v>103</v>
      </c>
      <c r="D8" s="81" t="s">
        <v>97</v>
      </c>
      <c r="E8" s="66" t="s">
        <v>104</v>
      </c>
      <c r="F8" s="66" t="s">
        <v>155</v>
      </c>
    </row>
    <row r="9" spans="1:6" ht="15" customHeight="1">
      <c r="A9" s="220"/>
      <c r="B9" s="221"/>
      <c r="C9" s="64" t="s">
        <v>93</v>
      </c>
      <c r="D9" s="65" t="s">
        <v>160</v>
      </c>
      <c r="E9" s="66" t="s">
        <v>101</v>
      </c>
      <c r="F9" s="66" t="s">
        <v>152</v>
      </c>
    </row>
    <row r="10" spans="1:6" ht="15" customHeight="1">
      <c r="A10" s="220"/>
      <c r="B10" s="221"/>
      <c r="C10" s="77" t="s">
        <v>99</v>
      </c>
      <c r="D10" s="78" t="s">
        <v>158</v>
      </c>
      <c r="E10" s="79" t="s">
        <v>112</v>
      </c>
      <c r="F10" s="79" t="s">
        <v>153</v>
      </c>
    </row>
    <row r="11" spans="1:6" ht="15" customHeight="1">
      <c r="A11" s="220"/>
      <c r="B11" s="221"/>
      <c r="C11" s="64" t="s">
        <v>94</v>
      </c>
      <c r="D11" s="65" t="s">
        <v>96</v>
      </c>
      <c r="E11" s="66" t="s">
        <v>95</v>
      </c>
      <c r="F11" s="66" t="s">
        <v>109</v>
      </c>
    </row>
    <row r="12" spans="1:6" ht="15" customHeight="1">
      <c r="A12" s="204" t="s">
        <v>117</v>
      </c>
      <c r="B12" s="219" t="s">
        <v>81</v>
      </c>
      <c r="C12" s="82" t="s">
        <v>132</v>
      </c>
      <c r="D12" s="83" t="s">
        <v>97</v>
      </c>
      <c r="E12" s="55" t="s">
        <v>156</v>
      </c>
      <c r="F12" s="55"/>
    </row>
    <row r="13" spans="1:6" ht="15" customHeight="1">
      <c r="A13" s="204"/>
      <c r="B13" s="219"/>
      <c r="C13" s="72" t="s">
        <v>93</v>
      </c>
      <c r="D13" s="73" t="s">
        <v>162</v>
      </c>
      <c r="E13" s="55" t="s">
        <v>161</v>
      </c>
      <c r="F13" s="55" t="s">
        <v>152</v>
      </c>
    </row>
    <row r="14" spans="1:6" ht="15" customHeight="1">
      <c r="A14" s="204"/>
      <c r="B14" s="219"/>
      <c r="C14" s="77" t="s">
        <v>99</v>
      </c>
      <c r="D14" s="78" t="s">
        <v>133</v>
      </c>
      <c r="E14" s="79" t="s">
        <v>154</v>
      </c>
      <c r="F14" s="79" t="s">
        <v>151</v>
      </c>
    </row>
    <row r="15" spans="1:6" ht="15" customHeight="1">
      <c r="A15" s="204"/>
      <c r="B15" s="219"/>
      <c r="C15" s="72" t="s">
        <v>134</v>
      </c>
      <c r="D15" s="73" t="s">
        <v>135</v>
      </c>
      <c r="E15" s="55" t="s">
        <v>136</v>
      </c>
      <c r="F15" s="55" t="s">
        <v>150</v>
      </c>
    </row>
    <row r="16" spans="1:6" s="56" customFormat="1" ht="15" customHeight="1">
      <c r="A16" s="205" t="s">
        <v>116</v>
      </c>
      <c r="B16" s="218" t="s">
        <v>111</v>
      </c>
      <c r="C16" s="84" t="s">
        <v>137</v>
      </c>
      <c r="D16" s="85" t="s">
        <v>97</v>
      </c>
      <c r="E16" s="54" t="s">
        <v>123</v>
      </c>
      <c r="F16" s="63" t="s">
        <v>183</v>
      </c>
    </row>
    <row r="17" spans="1:6" s="56" customFormat="1" ht="15" customHeight="1">
      <c r="A17" s="205"/>
      <c r="B17" s="218"/>
      <c r="C17" s="57" t="s">
        <v>105</v>
      </c>
      <c r="D17" s="60" t="s">
        <v>92</v>
      </c>
      <c r="E17" s="54" t="s">
        <v>124</v>
      </c>
      <c r="F17" s="54" t="s">
        <v>108</v>
      </c>
    </row>
    <row r="18" spans="1:6" s="56" customFormat="1" ht="15" customHeight="1">
      <c r="A18" s="205"/>
      <c r="B18" s="218"/>
      <c r="C18" s="57" t="s">
        <v>138</v>
      </c>
      <c r="D18" s="60" t="s">
        <v>96</v>
      </c>
      <c r="E18" s="54" t="s">
        <v>106</v>
      </c>
      <c r="F18" s="54" t="s">
        <v>107</v>
      </c>
    </row>
    <row r="19" spans="1:6" s="56" customFormat="1" ht="15" customHeight="1">
      <c r="A19" s="214" t="s">
        <v>163</v>
      </c>
      <c r="B19" s="217" t="s">
        <v>118</v>
      </c>
      <c r="C19" s="86" t="s">
        <v>139</v>
      </c>
      <c r="D19" s="87" t="s">
        <v>97</v>
      </c>
      <c r="E19" s="69" t="s">
        <v>98</v>
      </c>
      <c r="F19" s="214" t="s">
        <v>157</v>
      </c>
    </row>
    <row r="20" spans="1:6" s="56" customFormat="1" ht="15" customHeight="1">
      <c r="A20" s="214"/>
      <c r="B20" s="217"/>
      <c r="C20" s="67" t="s">
        <v>140</v>
      </c>
      <c r="D20" s="68" t="s">
        <v>92</v>
      </c>
      <c r="E20" s="69" t="s">
        <v>102</v>
      </c>
      <c r="F20" s="214"/>
    </row>
    <row r="21" spans="1:6" s="56" customFormat="1" ht="15" customHeight="1">
      <c r="A21" s="214"/>
      <c r="B21" s="217"/>
      <c r="C21" s="67" t="s">
        <v>100</v>
      </c>
      <c r="D21" s="68" t="s">
        <v>164</v>
      </c>
      <c r="E21" s="69" t="s">
        <v>165</v>
      </c>
      <c r="F21" s="214"/>
    </row>
    <row r="22" spans="1:6" s="56" customFormat="1" ht="15" customHeight="1">
      <c r="A22" s="216" t="s">
        <v>75</v>
      </c>
      <c r="B22" s="212" t="s">
        <v>80</v>
      </c>
      <c r="C22" s="88" t="s">
        <v>141</v>
      </c>
      <c r="D22" s="89" t="s">
        <v>97</v>
      </c>
      <c r="E22" s="70"/>
      <c r="F22" s="134" t="s">
        <v>201</v>
      </c>
    </row>
    <row r="23" spans="1:6" s="56" customFormat="1" ht="15" customHeight="1">
      <c r="A23" s="216"/>
      <c r="B23" s="212"/>
      <c r="C23" s="75" t="s">
        <v>142</v>
      </c>
      <c r="D23" s="76" t="s">
        <v>144</v>
      </c>
      <c r="E23" s="70"/>
      <c r="F23" s="138" t="s">
        <v>220</v>
      </c>
    </row>
    <row r="24" spans="1:6" s="56" customFormat="1" ht="15" customHeight="1">
      <c r="A24" s="216"/>
      <c r="B24" s="212"/>
      <c r="C24" s="75" t="s">
        <v>143</v>
      </c>
      <c r="D24" s="76" t="s">
        <v>145</v>
      </c>
      <c r="E24" s="70"/>
      <c r="F24" s="139" t="s">
        <v>221</v>
      </c>
    </row>
    <row r="25" spans="1:6" s="56" customFormat="1" ht="15" customHeight="1">
      <c r="A25" s="211" t="s">
        <v>78</v>
      </c>
      <c r="B25" s="213" t="s">
        <v>83</v>
      </c>
      <c r="C25" s="123" t="s">
        <v>141</v>
      </c>
      <c r="D25" s="133" t="s">
        <v>97</v>
      </c>
      <c r="E25" s="126"/>
      <c r="F25" s="135" t="s">
        <v>217</v>
      </c>
    </row>
    <row r="26" spans="1:6" s="56" customFormat="1" ht="15" customHeight="1">
      <c r="A26" s="211"/>
      <c r="B26" s="213"/>
      <c r="C26" s="124" t="s">
        <v>143</v>
      </c>
      <c r="D26" s="125" t="s">
        <v>144</v>
      </c>
      <c r="E26" s="126"/>
      <c r="F26" s="136" t="s">
        <v>222</v>
      </c>
    </row>
    <row r="27" spans="1:6" s="56" customFormat="1" ht="15" customHeight="1">
      <c r="A27" s="211"/>
      <c r="B27" s="213"/>
      <c r="C27" s="124" t="s">
        <v>142</v>
      </c>
      <c r="D27" s="125" t="s">
        <v>145</v>
      </c>
      <c r="E27" s="126"/>
      <c r="F27" s="137" t="s">
        <v>218</v>
      </c>
    </row>
    <row r="28" spans="1:6" s="56" customFormat="1" ht="15" customHeight="1">
      <c r="A28" s="74" t="s">
        <v>77</v>
      </c>
      <c r="B28" s="70" t="s">
        <v>82</v>
      </c>
      <c r="C28" s="75" t="s">
        <v>146</v>
      </c>
      <c r="D28" s="76" t="s">
        <v>147</v>
      </c>
      <c r="E28" s="70" t="s">
        <v>148</v>
      </c>
      <c r="F28" s="70" t="s">
        <v>149</v>
      </c>
    </row>
    <row r="29" spans="1:6" ht="15" customHeight="1">
      <c r="A29" s="209" t="s">
        <v>228</v>
      </c>
      <c r="B29" s="166" t="s">
        <v>203</v>
      </c>
      <c r="C29" s="210" t="s">
        <v>208</v>
      </c>
      <c r="D29" s="210"/>
      <c r="E29" s="210"/>
      <c r="F29" s="210"/>
    </row>
    <row r="30" spans="1:6" ht="15" customHeight="1">
      <c r="A30" s="209"/>
      <c r="B30" s="166" t="s">
        <v>204</v>
      </c>
      <c r="C30" s="210" t="s">
        <v>209</v>
      </c>
      <c r="D30" s="210"/>
      <c r="E30" s="210"/>
      <c r="F30" s="210"/>
    </row>
    <row r="31" spans="1:6" ht="15" customHeight="1">
      <c r="A31" s="209"/>
      <c r="B31" s="166" t="s">
        <v>205</v>
      </c>
      <c r="C31" s="210" t="s">
        <v>210</v>
      </c>
      <c r="D31" s="210"/>
      <c r="E31" s="210"/>
      <c r="F31" s="210"/>
    </row>
    <row r="32" spans="1:6" ht="15" customHeight="1">
      <c r="A32" s="209"/>
      <c r="B32" s="166" t="s">
        <v>206</v>
      </c>
      <c r="C32" s="210" t="s">
        <v>211</v>
      </c>
      <c r="D32" s="210"/>
      <c r="E32" s="210"/>
      <c r="F32" s="210"/>
    </row>
    <row r="33" spans="1:6" ht="15" customHeight="1">
      <c r="A33" s="209"/>
      <c r="B33" s="166" t="s">
        <v>207</v>
      </c>
      <c r="C33" s="210" t="s">
        <v>212</v>
      </c>
      <c r="D33" s="210"/>
      <c r="E33" s="210"/>
      <c r="F33" s="210"/>
    </row>
    <row r="34" spans="1:6" ht="15" customHeight="1">
      <c r="A34" s="209"/>
      <c r="B34" s="146" t="s">
        <v>213</v>
      </c>
      <c r="C34" s="210" t="s">
        <v>216</v>
      </c>
      <c r="D34" s="210"/>
      <c r="E34" s="210"/>
      <c r="F34" s="210"/>
    </row>
    <row r="35" spans="1:6" ht="15" customHeight="1">
      <c r="A35" s="209"/>
      <c r="B35" s="146" t="s">
        <v>214</v>
      </c>
      <c r="C35" s="208" t="s">
        <v>215</v>
      </c>
      <c r="D35" s="208"/>
      <c r="E35" s="208"/>
      <c r="F35" s="208"/>
    </row>
    <row r="36" spans="1:6" ht="15" customHeight="1">
      <c r="A36" s="209"/>
      <c r="B36" s="177" t="s">
        <v>176</v>
      </c>
      <c r="C36" s="208" t="s">
        <v>233</v>
      </c>
      <c r="D36" s="208"/>
      <c r="E36" s="208"/>
      <c r="F36" s="208"/>
    </row>
    <row r="37" spans="1:6" ht="15" customHeight="1">
      <c r="A37" s="209"/>
      <c r="B37" s="177" t="s">
        <v>245</v>
      </c>
      <c r="C37" s="208" t="s">
        <v>246</v>
      </c>
      <c r="D37" s="208"/>
      <c r="E37" s="208"/>
      <c r="F37" s="208"/>
    </row>
    <row r="38" spans="1:6" ht="15" customHeight="1">
      <c r="A38" s="209"/>
      <c r="B38" s="177" t="s">
        <v>231</v>
      </c>
      <c r="C38" s="208" t="s">
        <v>232</v>
      </c>
      <c r="D38" s="208"/>
      <c r="E38" s="208"/>
      <c r="F38" s="208"/>
    </row>
    <row r="39" spans="1:6" ht="15" customHeight="1">
      <c r="A39" s="209"/>
      <c r="B39" s="177" t="s">
        <v>186</v>
      </c>
      <c r="C39" s="208" t="s">
        <v>223</v>
      </c>
      <c r="D39" s="208"/>
      <c r="E39" s="208"/>
      <c r="F39" s="208"/>
    </row>
    <row r="40" spans="1:6" ht="15" customHeight="1">
      <c r="A40" s="209"/>
      <c r="B40" s="177" t="s">
        <v>198</v>
      </c>
      <c r="C40" s="208" t="s">
        <v>226</v>
      </c>
      <c r="D40" s="208"/>
      <c r="E40" s="208"/>
      <c r="F40" s="208"/>
    </row>
    <row r="41" spans="1:6" ht="15" customHeight="1">
      <c r="A41" s="209"/>
      <c r="B41" s="177" t="s">
        <v>190</v>
      </c>
      <c r="C41" s="208" t="s">
        <v>199</v>
      </c>
      <c r="D41" s="208"/>
      <c r="E41" s="208"/>
      <c r="F41" s="208"/>
    </row>
    <row r="42" spans="1:6" ht="15" customHeight="1">
      <c r="A42" s="209"/>
      <c r="B42" s="177" t="s">
        <v>191</v>
      </c>
      <c r="C42" s="208" t="s">
        <v>200</v>
      </c>
      <c r="D42" s="208"/>
      <c r="E42" s="208"/>
      <c r="F42" s="208"/>
    </row>
    <row r="43" spans="1:6" ht="15" customHeight="1">
      <c r="A43" s="209"/>
      <c r="B43" s="177" t="s">
        <v>227</v>
      </c>
      <c r="C43" s="208" t="s">
        <v>222</v>
      </c>
      <c r="D43" s="208"/>
      <c r="E43" s="208"/>
      <c r="F43" s="208"/>
    </row>
  </sheetData>
  <mergeCells count="32">
    <mergeCell ref="A25:A27"/>
    <mergeCell ref="B22:B24"/>
    <mergeCell ref="B25:B27"/>
    <mergeCell ref="F19:F21"/>
    <mergeCell ref="C1:F1"/>
    <mergeCell ref="A1:A2"/>
    <mergeCell ref="B1:B2"/>
    <mergeCell ref="A22:A24"/>
    <mergeCell ref="A19:A21"/>
    <mergeCell ref="B19:B21"/>
    <mergeCell ref="A16:A18"/>
    <mergeCell ref="B16:B18"/>
    <mergeCell ref="A12:A15"/>
    <mergeCell ref="B12:B15"/>
    <mergeCell ref="A8:A11"/>
    <mergeCell ref="B8:B11"/>
    <mergeCell ref="C42:F42"/>
    <mergeCell ref="C43:F43"/>
    <mergeCell ref="A29:A43"/>
    <mergeCell ref="C36:F36"/>
    <mergeCell ref="C38:F38"/>
    <mergeCell ref="C39:F39"/>
    <mergeCell ref="C40:F40"/>
    <mergeCell ref="C41:F41"/>
    <mergeCell ref="C34:F34"/>
    <mergeCell ref="C29:F29"/>
    <mergeCell ref="C30:F30"/>
    <mergeCell ref="C31:F31"/>
    <mergeCell ref="C32:F32"/>
    <mergeCell ref="C33:F33"/>
    <mergeCell ref="C35:F35"/>
    <mergeCell ref="C37:F37"/>
  </mergeCells>
  <phoneticPr fontId="7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81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O15"/>
  <sheetViews>
    <sheetView showGridLines="0" zoomScale="115" zoomScaleNormal="115" workbookViewId="0">
      <selection activeCell="M20" sqref="M20"/>
    </sheetView>
  </sheetViews>
  <sheetFormatPr baseColWidth="10" defaultRowHeight="14"/>
  <cols>
    <col min="1" max="1" width="9.75" bestFit="1" customWidth="1"/>
    <col min="2" max="13" width="3" customWidth="1"/>
    <col min="14" max="14" width="14.83203125" bestFit="1" customWidth="1"/>
    <col min="15" max="15" width="3" customWidth="1"/>
    <col min="16" max="16" width="3.4140625" bestFit="1" customWidth="1"/>
  </cols>
  <sheetData>
    <row r="3" spans="1:15">
      <c r="A3" s="106" t="s">
        <v>170</v>
      </c>
      <c r="N3" s="100" t="s">
        <v>167</v>
      </c>
    </row>
    <row r="4" spans="1:15">
      <c r="A4" s="106" t="s">
        <v>171</v>
      </c>
      <c r="D4" s="110" t="s">
        <v>176</v>
      </c>
      <c r="E4" s="110"/>
      <c r="F4" s="110"/>
      <c r="G4" s="110"/>
      <c r="H4" s="110"/>
    </row>
    <row r="5" spans="1:15">
      <c r="A5" s="97"/>
      <c r="N5" s="101" t="s">
        <v>172</v>
      </c>
    </row>
    <row r="6" spans="1:15">
      <c r="A6" s="97"/>
    </row>
    <row r="7" spans="1:15">
      <c r="A7" s="111" t="s">
        <v>174</v>
      </c>
      <c r="B7" s="104"/>
      <c r="C7" s="105"/>
      <c r="D7" s="105"/>
      <c r="E7" s="105"/>
      <c r="F7" s="105"/>
      <c r="G7" s="105"/>
      <c r="H7" s="105"/>
    </row>
    <row r="8" spans="1:15">
      <c r="A8" s="111" t="s">
        <v>177</v>
      </c>
      <c r="H8" s="102"/>
    </row>
    <row r="9" spans="1:15">
      <c r="A9" s="111" t="s">
        <v>178</v>
      </c>
      <c r="H9" s="102"/>
    </row>
    <row r="10" spans="1:15" ht="14.5" thickBot="1">
      <c r="A10" s="97"/>
      <c r="B10" s="107"/>
      <c r="C10" s="108"/>
      <c r="D10" s="108"/>
      <c r="E10" s="108"/>
      <c r="F10" s="108"/>
      <c r="G10" s="108"/>
      <c r="H10" s="109"/>
      <c r="I10" s="108"/>
      <c r="J10" s="108"/>
      <c r="K10" s="108"/>
      <c r="L10" s="108"/>
      <c r="M10" s="108"/>
      <c r="N10" s="101" t="s">
        <v>168</v>
      </c>
    </row>
    <row r="11" spans="1:15">
      <c r="A11" s="97"/>
      <c r="H11" s="102"/>
    </row>
    <row r="12" spans="1:15">
      <c r="A12" s="97"/>
      <c r="H12" s="102"/>
    </row>
    <row r="13" spans="1:15">
      <c r="A13" s="97"/>
      <c r="B13" s="98"/>
      <c r="C13" s="99"/>
      <c r="D13" s="99"/>
      <c r="E13" s="99"/>
      <c r="F13" s="99"/>
      <c r="G13" s="99"/>
      <c r="H13" s="103"/>
      <c r="I13" s="99"/>
      <c r="J13" s="99"/>
      <c r="K13" s="99"/>
      <c r="L13" s="99"/>
      <c r="M13" s="99"/>
      <c r="N13" s="99"/>
      <c r="O13" s="99"/>
    </row>
    <row r="14" spans="1:15">
      <c r="H14" s="110" t="s">
        <v>173</v>
      </c>
      <c r="O14" s="50" t="s">
        <v>169</v>
      </c>
    </row>
    <row r="15" spans="1:15">
      <c r="E15" s="222" t="s">
        <v>175</v>
      </c>
      <c r="F15" s="222"/>
      <c r="G15" s="222"/>
      <c r="H15" s="222"/>
      <c r="I15" s="222"/>
      <c r="J15" s="222"/>
      <c r="K15" s="222"/>
    </row>
  </sheetData>
  <mergeCells count="1">
    <mergeCell ref="E15:K15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99"/>
  </sheetPr>
  <dimension ref="A1:Q19"/>
  <sheetViews>
    <sheetView showGridLines="0" workbookViewId="0">
      <selection activeCell="K21" sqref="K21"/>
    </sheetView>
  </sheetViews>
  <sheetFormatPr baseColWidth="10" defaultColWidth="11.4140625" defaultRowHeight="10"/>
  <cols>
    <col min="1" max="1" width="8.08203125" style="40" bestFit="1" customWidth="1"/>
    <col min="2" max="2" width="5.58203125" style="41" bestFit="1" customWidth="1"/>
    <col min="3" max="3" width="9.1640625" style="40" bestFit="1" customWidth="1"/>
    <col min="4" max="4" width="5.1640625" style="40" customWidth="1"/>
    <col min="5" max="5" width="4.4140625" style="40" customWidth="1"/>
    <col min="6" max="6" width="13.1640625" style="40" bestFit="1" customWidth="1"/>
    <col min="7" max="7" width="6.58203125" style="40" bestFit="1" customWidth="1"/>
    <col min="8" max="8" width="4.1640625" style="46" bestFit="1" customWidth="1"/>
    <col min="9" max="9" width="3.83203125" style="40" customWidth="1"/>
    <col min="10" max="10" width="12.75" style="40" bestFit="1" customWidth="1"/>
    <col min="11" max="11" width="32.58203125" style="40" bestFit="1" customWidth="1"/>
    <col min="12" max="12" width="19.1640625" style="40" bestFit="1" customWidth="1"/>
    <col min="13" max="13" width="7.4140625" style="96" customWidth="1"/>
    <col min="14" max="14" width="6.6640625" style="46" bestFit="1" customWidth="1"/>
    <col min="15" max="15" width="19.25" style="40" bestFit="1" customWidth="1"/>
    <col min="16" max="16" width="20.1640625" style="40" bestFit="1" customWidth="1"/>
    <col min="17" max="17" width="23.1640625" style="40" bestFit="1" customWidth="1"/>
    <col min="18" max="16384" width="11.4140625" style="40"/>
  </cols>
  <sheetData>
    <row r="1" spans="1:17" ht="11.25" customHeight="1">
      <c r="A1" s="227" t="s">
        <v>242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  <c r="L1" s="96"/>
    </row>
    <row r="2" spans="1:17" ht="11.25" customHeight="1">
      <c r="A2" s="230"/>
      <c r="B2" s="231"/>
      <c r="C2" s="231"/>
      <c r="D2" s="231"/>
      <c r="E2" s="231"/>
      <c r="F2" s="231"/>
      <c r="G2" s="231"/>
      <c r="H2" s="231"/>
      <c r="I2" s="231"/>
      <c r="J2" s="231"/>
      <c r="K2" s="232"/>
      <c r="L2" s="96"/>
    </row>
    <row r="3" spans="1:17" ht="11.25" customHeight="1">
      <c r="A3" s="230"/>
      <c r="B3" s="231"/>
      <c r="C3" s="231"/>
      <c r="D3" s="231"/>
      <c r="E3" s="231"/>
      <c r="F3" s="231"/>
      <c r="G3" s="231"/>
      <c r="H3" s="231"/>
      <c r="I3" s="231"/>
      <c r="J3" s="231"/>
      <c r="K3" s="232"/>
      <c r="L3" s="96"/>
    </row>
    <row r="4" spans="1:17">
      <c r="A4" s="233"/>
      <c r="B4" s="234"/>
      <c r="C4" s="234"/>
      <c r="D4" s="234"/>
      <c r="E4" s="234"/>
      <c r="F4" s="234"/>
      <c r="G4" s="234"/>
      <c r="H4" s="234"/>
      <c r="I4" s="234"/>
      <c r="J4" s="234"/>
      <c r="K4" s="235"/>
      <c r="L4" s="96"/>
    </row>
    <row r="5" spans="1:17" s="49" customFormat="1" ht="15" customHeight="1">
      <c r="A5" s="225" t="s">
        <v>237</v>
      </c>
      <c r="B5" s="226"/>
      <c r="C5" s="226"/>
      <c r="D5" s="226"/>
      <c r="E5" s="51"/>
      <c r="F5" s="174" t="s">
        <v>238</v>
      </c>
      <c r="G5" s="174" t="s">
        <v>52</v>
      </c>
      <c r="H5" s="174"/>
      <c r="J5" s="174" t="s">
        <v>73</v>
      </c>
      <c r="K5" s="175" t="s">
        <v>74</v>
      </c>
      <c r="L5" s="52" t="s">
        <v>85</v>
      </c>
      <c r="M5" s="52" t="s">
        <v>52</v>
      </c>
      <c r="N5" s="52" t="s">
        <v>97</v>
      </c>
      <c r="O5" s="52" t="s">
        <v>131</v>
      </c>
      <c r="P5" s="52" t="s">
        <v>88</v>
      </c>
      <c r="Q5" s="52" t="s">
        <v>89</v>
      </c>
    </row>
    <row r="6" spans="1:17" ht="15" customHeight="1">
      <c r="A6" s="42" t="s">
        <v>41</v>
      </c>
      <c r="B6" s="43" t="s">
        <v>52</v>
      </c>
      <c r="C6" s="42" t="s">
        <v>1</v>
      </c>
      <c r="D6" s="43" t="s">
        <v>52</v>
      </c>
      <c r="E6" s="92"/>
      <c r="F6" s="44" t="s">
        <v>63</v>
      </c>
      <c r="G6" s="172"/>
      <c r="H6" s="48" t="s">
        <v>69</v>
      </c>
      <c r="J6" s="204" t="s">
        <v>114</v>
      </c>
      <c r="K6" s="55" t="s">
        <v>129</v>
      </c>
      <c r="L6" s="55" t="s">
        <v>79</v>
      </c>
      <c r="M6" s="173"/>
      <c r="N6" s="72" t="s">
        <v>103</v>
      </c>
      <c r="O6" s="55"/>
      <c r="P6" s="55"/>
      <c r="Q6" s="55"/>
    </row>
    <row r="7" spans="1:17" ht="15" customHeight="1">
      <c r="A7" s="44" t="s">
        <v>53</v>
      </c>
      <c r="B7" s="45">
        <v>115000</v>
      </c>
      <c r="C7" s="44" t="s">
        <v>54</v>
      </c>
      <c r="D7" s="45">
        <v>40250</v>
      </c>
      <c r="E7" s="92"/>
      <c r="F7" s="44" t="s">
        <v>64</v>
      </c>
      <c r="G7" s="172"/>
      <c r="H7" s="48" t="s">
        <v>72</v>
      </c>
      <c r="J7" s="204"/>
      <c r="K7" s="55" t="s">
        <v>76</v>
      </c>
      <c r="L7" s="55" t="s">
        <v>81</v>
      </c>
      <c r="M7" s="173"/>
      <c r="N7" s="72" t="s">
        <v>132</v>
      </c>
      <c r="O7" s="55"/>
      <c r="P7" s="55"/>
      <c r="Q7" s="55"/>
    </row>
    <row r="8" spans="1:17" ht="15" customHeight="1">
      <c r="A8" s="44" t="s">
        <v>5</v>
      </c>
      <c r="B8" s="45">
        <v>40250</v>
      </c>
      <c r="C8" s="44" t="s">
        <v>55</v>
      </c>
      <c r="D8" s="45">
        <v>13800</v>
      </c>
      <c r="E8" s="92"/>
      <c r="F8" s="91" t="s">
        <v>5</v>
      </c>
      <c r="G8" s="172"/>
      <c r="H8" s="48"/>
      <c r="J8" s="205" t="s">
        <v>115</v>
      </c>
      <c r="K8" s="54" t="s">
        <v>113</v>
      </c>
      <c r="L8" s="54" t="s">
        <v>111</v>
      </c>
      <c r="M8" s="173"/>
      <c r="N8" s="57" t="s">
        <v>137</v>
      </c>
      <c r="O8" s="54"/>
      <c r="P8" s="54"/>
      <c r="Q8" s="54"/>
    </row>
    <row r="9" spans="1:17" ht="15" customHeight="1">
      <c r="A9" s="44" t="s">
        <v>57</v>
      </c>
      <c r="B9" s="45">
        <v>80500</v>
      </c>
      <c r="C9" s="44" t="s">
        <v>56</v>
      </c>
      <c r="D9" s="45">
        <v>5750</v>
      </c>
      <c r="E9" s="92"/>
      <c r="F9" s="91" t="s">
        <v>7</v>
      </c>
      <c r="G9" s="172"/>
      <c r="H9" s="48"/>
      <c r="J9" s="205"/>
      <c r="K9" s="54" t="s">
        <v>159</v>
      </c>
      <c r="L9" s="54" t="s">
        <v>110</v>
      </c>
      <c r="M9" s="173"/>
      <c r="N9" s="57" t="s">
        <v>139</v>
      </c>
      <c r="O9" s="54"/>
      <c r="P9" s="54"/>
      <c r="Q9" s="54"/>
    </row>
    <row r="10" spans="1:17" ht="15" customHeight="1">
      <c r="A10" s="44" t="s">
        <v>58</v>
      </c>
      <c r="B10" s="45">
        <v>5750</v>
      </c>
      <c r="C10" s="44" t="s">
        <v>61</v>
      </c>
      <c r="D10" s="45">
        <v>89700</v>
      </c>
      <c r="E10" s="92"/>
      <c r="F10" s="91" t="s">
        <v>6</v>
      </c>
      <c r="G10" s="172"/>
      <c r="H10" s="48"/>
      <c r="J10" s="223" t="s">
        <v>75</v>
      </c>
      <c r="K10" s="70" t="s">
        <v>119</v>
      </c>
      <c r="L10" s="70" t="s">
        <v>80</v>
      </c>
      <c r="M10" s="173"/>
      <c r="N10" s="75" t="s">
        <v>141</v>
      </c>
      <c r="O10" s="70"/>
      <c r="P10" s="70"/>
      <c r="Q10" s="70"/>
    </row>
    <row r="11" spans="1:17" ht="15" customHeight="1">
      <c r="A11" s="93"/>
      <c r="B11" s="47"/>
      <c r="C11" s="44" t="s">
        <v>62</v>
      </c>
      <c r="D11" s="45">
        <v>92000</v>
      </c>
      <c r="E11" s="92"/>
      <c r="F11" s="44" t="s">
        <v>65</v>
      </c>
      <c r="G11" s="172"/>
      <c r="H11" s="48" t="s">
        <v>18</v>
      </c>
      <c r="J11" s="224"/>
      <c r="K11" s="70" t="s">
        <v>78</v>
      </c>
      <c r="L11" s="70" t="s">
        <v>125</v>
      </c>
      <c r="M11" s="173"/>
      <c r="N11" s="75" t="s">
        <v>141</v>
      </c>
      <c r="O11" s="70"/>
      <c r="P11" s="70"/>
      <c r="Q11" s="70"/>
    </row>
    <row r="12" spans="1:17" ht="15" customHeight="1">
      <c r="A12" s="94" t="s">
        <v>59</v>
      </c>
      <c r="B12" s="95">
        <f>SUM(B7:B10)</f>
        <v>241500</v>
      </c>
      <c r="C12" s="94" t="s">
        <v>60</v>
      </c>
      <c r="D12" s="95">
        <f>SUM(D7:D11)</f>
        <v>241500</v>
      </c>
      <c r="E12" s="92"/>
      <c r="F12" s="44" t="s">
        <v>66</v>
      </c>
      <c r="G12" s="172"/>
      <c r="H12" s="48" t="s">
        <v>70</v>
      </c>
    </row>
    <row r="13" spans="1:17" ht="15" customHeight="1">
      <c r="E13" s="92"/>
      <c r="F13" s="44" t="s">
        <v>67</v>
      </c>
      <c r="G13" s="172"/>
      <c r="H13" s="48" t="s">
        <v>71</v>
      </c>
    </row>
    <row r="14" spans="1:17" ht="15" customHeight="1">
      <c r="E14" s="92"/>
      <c r="F14" s="44" t="s">
        <v>41</v>
      </c>
      <c r="G14" s="172"/>
      <c r="H14" s="48" t="s">
        <v>18</v>
      </c>
    </row>
    <row r="15" spans="1:17" ht="15" customHeight="1">
      <c r="F15" s="44" t="s">
        <v>42</v>
      </c>
      <c r="G15" s="172"/>
      <c r="H15" s="48" t="s">
        <v>70</v>
      </c>
    </row>
    <row r="16" spans="1:17" ht="15" customHeight="1">
      <c r="F16" s="44" t="s">
        <v>179</v>
      </c>
      <c r="G16" s="172"/>
      <c r="H16" s="48"/>
    </row>
    <row r="17" spans="6:8" ht="15" customHeight="1">
      <c r="F17" s="169" t="s">
        <v>68</v>
      </c>
      <c r="G17" s="170">
        <f>G7-G13</f>
        <v>0</v>
      </c>
      <c r="H17" s="171" t="s">
        <v>29</v>
      </c>
    </row>
    <row r="19" spans="6:8" ht="11.25" customHeight="1"/>
  </sheetData>
  <mergeCells count="5">
    <mergeCell ref="J10:J11"/>
    <mergeCell ref="J6:J7"/>
    <mergeCell ref="J8:J9"/>
    <mergeCell ref="A5:D5"/>
    <mergeCell ref="A1:K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99"/>
  </sheetPr>
  <dimension ref="A1:Q19"/>
  <sheetViews>
    <sheetView showGridLines="0" workbookViewId="0">
      <selection activeCell="K18" sqref="K18"/>
    </sheetView>
  </sheetViews>
  <sheetFormatPr baseColWidth="10" defaultColWidth="11.4140625" defaultRowHeight="10"/>
  <cols>
    <col min="1" max="1" width="8.08203125" style="40" bestFit="1" customWidth="1"/>
    <col min="2" max="2" width="5.58203125" style="41" bestFit="1" customWidth="1"/>
    <col min="3" max="3" width="10.75" style="40" bestFit="1" customWidth="1"/>
    <col min="4" max="4" width="5.58203125" style="40" bestFit="1" customWidth="1"/>
    <col min="5" max="5" width="4.4140625" style="40" customWidth="1"/>
    <col min="6" max="6" width="13.1640625" style="40" bestFit="1" customWidth="1"/>
    <col min="7" max="7" width="7.25" style="40" bestFit="1" customWidth="1"/>
    <col min="8" max="8" width="4.1640625" style="46" bestFit="1" customWidth="1"/>
    <col min="9" max="9" width="3.83203125" style="40" customWidth="1"/>
    <col min="10" max="10" width="13.58203125" style="40" bestFit="1" customWidth="1"/>
    <col min="11" max="11" width="32.58203125" style="40" bestFit="1" customWidth="1"/>
    <col min="12" max="12" width="19.1640625" style="40" bestFit="1" customWidth="1"/>
    <col min="13" max="13" width="8.83203125" style="96" bestFit="1" customWidth="1"/>
    <col min="14" max="14" width="6.6640625" style="46" bestFit="1" customWidth="1"/>
    <col min="15" max="15" width="19.25" style="40" bestFit="1" customWidth="1"/>
    <col min="16" max="16" width="20.1640625" style="40" bestFit="1" customWidth="1"/>
    <col min="17" max="17" width="23.1640625" style="40" bestFit="1" customWidth="1"/>
    <col min="18" max="16384" width="11.4140625" style="40"/>
  </cols>
  <sheetData>
    <row r="1" spans="1:17" ht="11.25" customHeight="1">
      <c r="A1" s="227" t="s">
        <v>242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7" ht="11.25" customHeight="1">
      <c r="A2" s="230"/>
      <c r="B2" s="231"/>
      <c r="C2" s="231"/>
      <c r="D2" s="231"/>
      <c r="E2" s="231"/>
      <c r="F2" s="231"/>
      <c r="G2" s="231"/>
      <c r="H2" s="231"/>
      <c r="I2" s="231"/>
      <c r="J2" s="231"/>
      <c r="K2" s="232"/>
    </row>
    <row r="3" spans="1:17" ht="11.25" customHeight="1">
      <c r="A3" s="230"/>
      <c r="B3" s="231"/>
      <c r="C3" s="231"/>
      <c r="D3" s="231"/>
      <c r="E3" s="231"/>
      <c r="F3" s="231"/>
      <c r="G3" s="231"/>
      <c r="H3" s="231"/>
      <c r="I3" s="231"/>
      <c r="J3" s="231"/>
      <c r="K3" s="232"/>
    </row>
    <row r="4" spans="1:17" ht="11.25" customHeight="1">
      <c r="A4" s="233"/>
      <c r="B4" s="234"/>
      <c r="C4" s="234"/>
      <c r="D4" s="234"/>
      <c r="E4" s="234"/>
      <c r="F4" s="234"/>
      <c r="G4" s="234"/>
      <c r="H4" s="234"/>
      <c r="I4" s="234"/>
      <c r="J4" s="234"/>
      <c r="K4" s="235"/>
    </row>
    <row r="5" spans="1:17" s="49" customFormat="1" ht="15" customHeight="1">
      <c r="A5" s="225" t="s">
        <v>237</v>
      </c>
      <c r="B5" s="226"/>
      <c r="C5" s="226"/>
      <c r="D5" s="226"/>
      <c r="E5" s="51"/>
      <c r="F5" s="59" t="s">
        <v>238</v>
      </c>
      <c r="G5" s="59" t="s">
        <v>239</v>
      </c>
      <c r="H5" s="59"/>
      <c r="J5" s="59" t="s">
        <v>73</v>
      </c>
      <c r="K5" s="52" t="s">
        <v>74</v>
      </c>
      <c r="L5" s="52" t="s">
        <v>85</v>
      </c>
      <c r="M5" s="52" t="s">
        <v>52</v>
      </c>
      <c r="N5" s="52" t="s">
        <v>97</v>
      </c>
      <c r="O5" s="52" t="s">
        <v>131</v>
      </c>
      <c r="P5" s="52" t="s">
        <v>88</v>
      </c>
      <c r="Q5" s="52" t="s">
        <v>89</v>
      </c>
    </row>
    <row r="6" spans="1:17" ht="15" customHeight="1">
      <c r="A6" s="42" t="s">
        <v>41</v>
      </c>
      <c r="B6" s="43" t="s">
        <v>239</v>
      </c>
      <c r="C6" s="42" t="s">
        <v>1</v>
      </c>
      <c r="D6" s="43" t="s">
        <v>239</v>
      </c>
      <c r="E6" s="92"/>
      <c r="F6" s="44" t="s">
        <v>63</v>
      </c>
      <c r="G6" s="172"/>
      <c r="H6" s="48" t="s">
        <v>69</v>
      </c>
      <c r="J6" s="204" t="s">
        <v>114</v>
      </c>
      <c r="K6" s="55" t="s">
        <v>129</v>
      </c>
      <c r="L6" s="55" t="s">
        <v>79</v>
      </c>
      <c r="M6" s="173"/>
      <c r="N6" s="72" t="s">
        <v>103</v>
      </c>
      <c r="O6" s="55"/>
      <c r="P6" s="55"/>
      <c r="Q6" s="55"/>
    </row>
    <row r="7" spans="1:17" ht="15" customHeight="1">
      <c r="A7" s="44" t="s">
        <v>53</v>
      </c>
      <c r="B7" s="45">
        <v>109250</v>
      </c>
      <c r="C7" s="44" t="s">
        <v>54</v>
      </c>
      <c r="D7" s="45">
        <v>40250</v>
      </c>
      <c r="E7" s="92"/>
      <c r="F7" s="44" t="s">
        <v>64</v>
      </c>
      <c r="G7" s="172"/>
      <c r="H7" s="48" t="s">
        <v>72</v>
      </c>
      <c r="J7" s="204"/>
      <c r="K7" s="55" t="s">
        <v>76</v>
      </c>
      <c r="L7" s="55" t="s">
        <v>81</v>
      </c>
      <c r="M7" s="173"/>
      <c r="N7" s="72" t="s">
        <v>132</v>
      </c>
      <c r="O7" s="55"/>
      <c r="P7" s="55"/>
      <c r="Q7" s="55"/>
    </row>
    <row r="8" spans="1:17" ht="15" customHeight="1">
      <c r="A8" s="44" t="s">
        <v>5</v>
      </c>
      <c r="B8" s="45">
        <v>31050</v>
      </c>
      <c r="C8" s="44" t="s">
        <v>55</v>
      </c>
      <c r="D8" s="45">
        <v>17250</v>
      </c>
      <c r="E8" s="92"/>
      <c r="F8" s="91" t="s">
        <v>5</v>
      </c>
      <c r="G8" s="172"/>
      <c r="H8" s="48"/>
      <c r="J8" s="205" t="s">
        <v>115</v>
      </c>
      <c r="K8" s="54" t="s">
        <v>113</v>
      </c>
      <c r="L8" s="54" t="s">
        <v>111</v>
      </c>
      <c r="M8" s="173"/>
      <c r="N8" s="57" t="s">
        <v>137</v>
      </c>
      <c r="O8" s="54"/>
      <c r="P8" s="54"/>
      <c r="Q8" s="54"/>
    </row>
    <row r="9" spans="1:17" ht="15" customHeight="1">
      <c r="A9" s="44" t="s">
        <v>57</v>
      </c>
      <c r="B9" s="45">
        <v>66700</v>
      </c>
      <c r="C9" s="44" t="s">
        <v>56</v>
      </c>
      <c r="D9" s="45">
        <v>-3450</v>
      </c>
      <c r="E9" s="92"/>
      <c r="F9" s="91" t="s">
        <v>7</v>
      </c>
      <c r="G9" s="172"/>
      <c r="H9" s="48"/>
      <c r="J9" s="205"/>
      <c r="K9" s="54" t="s">
        <v>159</v>
      </c>
      <c r="L9" s="54" t="s">
        <v>110</v>
      </c>
      <c r="M9" s="173"/>
      <c r="N9" s="57" t="s">
        <v>139</v>
      </c>
      <c r="O9" s="54"/>
      <c r="P9" s="54"/>
      <c r="Q9" s="54"/>
    </row>
    <row r="10" spans="1:17" ht="15" customHeight="1">
      <c r="A10" s="44" t="s">
        <v>58</v>
      </c>
      <c r="B10" s="45">
        <v>17250</v>
      </c>
      <c r="C10" s="44" t="s">
        <v>61</v>
      </c>
      <c r="D10" s="45">
        <v>63250</v>
      </c>
      <c r="E10" s="92"/>
      <c r="F10" s="91" t="s">
        <v>6</v>
      </c>
      <c r="G10" s="172"/>
      <c r="H10" s="48"/>
      <c r="J10" s="223" t="s">
        <v>75</v>
      </c>
      <c r="K10" s="70" t="s">
        <v>119</v>
      </c>
      <c r="L10" s="70" t="s">
        <v>80</v>
      </c>
      <c r="M10" s="173"/>
      <c r="N10" s="75" t="s">
        <v>141</v>
      </c>
      <c r="O10" s="70"/>
      <c r="P10" s="70"/>
      <c r="Q10" s="70"/>
    </row>
    <row r="11" spans="1:17" ht="15" customHeight="1">
      <c r="A11" s="93"/>
      <c r="B11" s="47"/>
      <c r="C11" s="44" t="s">
        <v>62</v>
      </c>
      <c r="D11" s="45">
        <v>106950</v>
      </c>
      <c r="E11" s="92"/>
      <c r="F11" s="44" t="s">
        <v>65</v>
      </c>
      <c r="G11" s="172"/>
      <c r="H11" s="48" t="s">
        <v>18</v>
      </c>
      <c r="J11" s="224"/>
      <c r="K11" s="70" t="s">
        <v>78</v>
      </c>
      <c r="L11" s="70" t="s">
        <v>125</v>
      </c>
      <c r="M11" s="173"/>
      <c r="N11" s="75" t="s">
        <v>141</v>
      </c>
      <c r="O11" s="70"/>
      <c r="P11" s="70"/>
      <c r="Q11" s="70"/>
    </row>
    <row r="12" spans="1:17" ht="15" customHeight="1">
      <c r="A12" s="94" t="s">
        <v>59</v>
      </c>
      <c r="B12" s="95">
        <f>SUM(B7:B10)</f>
        <v>224250</v>
      </c>
      <c r="C12" s="94" t="s">
        <v>60</v>
      </c>
      <c r="D12" s="95">
        <f>SUM(D7:D11)</f>
        <v>224250</v>
      </c>
      <c r="E12" s="92"/>
      <c r="F12" s="44" t="s">
        <v>66</v>
      </c>
      <c r="G12" s="172"/>
      <c r="H12" s="48" t="s">
        <v>70</v>
      </c>
    </row>
    <row r="13" spans="1:17" ht="15" customHeight="1">
      <c r="E13" s="92"/>
      <c r="F13" s="44" t="s">
        <v>67</v>
      </c>
      <c r="G13" s="172"/>
      <c r="H13" s="48" t="s">
        <v>71</v>
      </c>
    </row>
    <row r="14" spans="1:17" ht="15" customHeight="1">
      <c r="E14" s="92"/>
      <c r="F14" s="44" t="s">
        <v>41</v>
      </c>
      <c r="G14" s="172"/>
      <c r="H14" s="48" t="s">
        <v>18</v>
      </c>
    </row>
    <row r="15" spans="1:17" ht="15" customHeight="1">
      <c r="F15" s="44" t="s">
        <v>42</v>
      </c>
      <c r="G15" s="172"/>
      <c r="H15" s="48" t="s">
        <v>70</v>
      </c>
    </row>
    <row r="16" spans="1:17" ht="15" customHeight="1">
      <c r="F16" s="44" t="s">
        <v>179</v>
      </c>
      <c r="G16" s="172"/>
      <c r="H16" s="48"/>
    </row>
    <row r="17" spans="6:8" ht="15" customHeight="1">
      <c r="F17" s="169" t="s">
        <v>68</v>
      </c>
      <c r="G17" s="170">
        <f>G7-G13</f>
        <v>0</v>
      </c>
      <c r="H17" s="171" t="s">
        <v>29</v>
      </c>
    </row>
    <row r="19" spans="6:8" ht="11.25" customHeight="1"/>
  </sheetData>
  <mergeCells count="5">
    <mergeCell ref="A5:D5"/>
    <mergeCell ref="J6:J7"/>
    <mergeCell ref="J8:J9"/>
    <mergeCell ref="J10:J11"/>
    <mergeCell ref="A1:K4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99"/>
  </sheetPr>
  <dimension ref="A1:T36"/>
  <sheetViews>
    <sheetView showGridLines="0" tabSelected="1" workbookViewId="0">
      <selection activeCell="I21" sqref="I21"/>
    </sheetView>
  </sheetViews>
  <sheetFormatPr baseColWidth="10" defaultColWidth="11.4140625" defaultRowHeight="11.5"/>
  <cols>
    <col min="1" max="1" width="9.83203125" style="112" bestFit="1" customWidth="1"/>
    <col min="2" max="3" width="6.58203125" style="112" bestFit="1" customWidth="1"/>
    <col min="4" max="4" width="10.75" style="112" bestFit="1" customWidth="1"/>
    <col min="5" max="5" width="8.83203125" style="112" bestFit="1" customWidth="1"/>
    <col min="6" max="6" width="6.58203125" style="112" bestFit="1" customWidth="1"/>
    <col min="7" max="7" width="4.4140625" style="112" customWidth="1"/>
    <col min="8" max="8" width="22.25" style="112" bestFit="1" customWidth="1"/>
    <col min="9" max="10" width="7.4140625" style="114" bestFit="1" customWidth="1"/>
    <col min="11" max="11" width="4.58203125" style="114" customWidth="1"/>
    <col min="12" max="12" width="16.1640625" style="112" bestFit="1" customWidth="1"/>
    <col min="13" max="13" width="7.4140625" style="112" bestFit="1" customWidth="1"/>
    <col min="14" max="14" width="9.4140625" style="112" bestFit="1" customWidth="1"/>
    <col min="15" max="15" width="7.4140625" style="112" bestFit="1" customWidth="1"/>
    <col min="16" max="16" width="5.4140625" style="112" customWidth="1"/>
    <col min="17" max="17" width="16.1640625" style="112" bestFit="1" customWidth="1"/>
    <col min="18" max="18" width="7.75" style="112" bestFit="1" customWidth="1"/>
    <col min="19" max="19" width="9.4140625" style="112" bestFit="1" customWidth="1"/>
    <col min="20" max="20" width="7.75" style="112" bestFit="1" customWidth="1"/>
    <col min="21" max="16384" width="11.4140625" style="112"/>
  </cols>
  <sheetData>
    <row r="1" spans="1:20">
      <c r="A1" s="236" t="s">
        <v>242</v>
      </c>
      <c r="B1" s="237"/>
      <c r="C1" s="237"/>
      <c r="D1" s="237"/>
      <c r="E1" s="237"/>
      <c r="F1" s="238"/>
      <c r="M1" s="150"/>
      <c r="N1" s="152" t="s">
        <v>240</v>
      </c>
      <c r="O1" s="168">
        <v>20000</v>
      </c>
      <c r="R1" s="150"/>
      <c r="S1" s="152" t="s">
        <v>240</v>
      </c>
      <c r="T1" s="168">
        <v>20000</v>
      </c>
    </row>
    <row r="2" spans="1:20" ht="12" customHeight="1">
      <c r="A2" s="239"/>
      <c r="B2" s="240"/>
      <c r="C2" s="240"/>
      <c r="D2" s="240"/>
      <c r="E2" s="240"/>
      <c r="F2" s="241"/>
      <c r="H2" s="118" t="s">
        <v>195</v>
      </c>
      <c r="I2" s="119" t="s">
        <v>52</v>
      </c>
      <c r="J2" s="119" t="s">
        <v>239</v>
      </c>
      <c r="K2" s="147"/>
      <c r="L2" s="121" t="s">
        <v>196</v>
      </c>
      <c r="M2" s="151" t="s">
        <v>52</v>
      </c>
      <c r="N2" s="153" t="s">
        <v>241</v>
      </c>
      <c r="O2" s="154" t="s">
        <v>54</v>
      </c>
      <c r="Q2" s="121" t="s">
        <v>196</v>
      </c>
      <c r="R2" s="151" t="s">
        <v>239</v>
      </c>
      <c r="S2" s="153" t="s">
        <v>241</v>
      </c>
      <c r="T2" s="154" t="s">
        <v>54</v>
      </c>
    </row>
    <row r="3" spans="1:20" ht="12" customHeight="1">
      <c r="A3" s="239"/>
      <c r="B3" s="240"/>
      <c r="C3" s="240"/>
      <c r="D3" s="240"/>
      <c r="E3" s="240"/>
      <c r="F3" s="241"/>
      <c r="H3" s="115" t="s">
        <v>41</v>
      </c>
      <c r="I3" s="167"/>
      <c r="J3" s="167"/>
      <c r="K3" s="116"/>
      <c r="L3" s="113" t="s">
        <v>41</v>
      </c>
      <c r="M3" s="155">
        <f>I3</f>
        <v>0</v>
      </c>
      <c r="N3" s="162">
        <f>M3+20000</f>
        <v>20000</v>
      </c>
      <c r="O3" s="162">
        <f>M3+O1</f>
        <v>20000</v>
      </c>
      <c r="Q3" s="113" t="s">
        <v>41</v>
      </c>
      <c r="R3" s="155">
        <f>J3</f>
        <v>0</v>
      </c>
      <c r="S3" s="162">
        <f>R3+20000</f>
        <v>20000</v>
      </c>
      <c r="T3" s="162">
        <f>R3+T1</f>
        <v>20000</v>
      </c>
    </row>
    <row r="4" spans="1:20" ht="12" customHeight="1">
      <c r="A4" s="239"/>
      <c r="B4" s="240"/>
      <c r="C4" s="240"/>
      <c r="D4" s="240"/>
      <c r="E4" s="240"/>
      <c r="F4" s="241"/>
      <c r="H4" s="115" t="s">
        <v>192</v>
      </c>
      <c r="I4" s="167"/>
      <c r="J4" s="167"/>
      <c r="K4" s="116"/>
      <c r="L4" s="113" t="s">
        <v>192</v>
      </c>
      <c r="M4" s="156">
        <f>I4</f>
        <v>0</v>
      </c>
      <c r="N4" s="156">
        <f>M4</f>
        <v>0</v>
      </c>
      <c r="O4" s="164">
        <f>N4+O1</f>
        <v>20000</v>
      </c>
      <c r="Q4" s="113" t="s">
        <v>192</v>
      </c>
      <c r="R4" s="156">
        <f>J4</f>
        <v>0</v>
      </c>
      <c r="S4" s="156">
        <f>R4</f>
        <v>0</v>
      </c>
      <c r="T4" s="164">
        <f>S4+T1</f>
        <v>20000</v>
      </c>
    </row>
    <row r="5" spans="1:20" ht="12" customHeight="1">
      <c r="A5" s="242"/>
      <c r="B5" s="243"/>
      <c r="C5" s="243"/>
      <c r="D5" s="243"/>
      <c r="E5" s="243"/>
      <c r="F5" s="244"/>
      <c r="H5" s="115" t="s">
        <v>185</v>
      </c>
      <c r="I5" s="116">
        <v>30000</v>
      </c>
      <c r="J5" s="143">
        <v>40000</v>
      </c>
      <c r="K5" s="116"/>
      <c r="L5" s="112" t="s">
        <v>234</v>
      </c>
      <c r="M5" s="157">
        <f>I13</f>
        <v>0</v>
      </c>
      <c r="N5" s="163">
        <f>M5+O1</f>
        <v>20000</v>
      </c>
      <c r="O5" s="157">
        <f>M5</f>
        <v>0</v>
      </c>
      <c r="Q5" s="112" t="s">
        <v>234</v>
      </c>
      <c r="R5" s="157">
        <f>J13</f>
        <v>0</v>
      </c>
      <c r="S5" s="163">
        <f>R5+T1</f>
        <v>20000</v>
      </c>
      <c r="T5" s="157">
        <f>R5</f>
        <v>0</v>
      </c>
    </row>
    <row r="6" spans="1:20" ht="12" customHeight="1">
      <c r="H6" s="115" t="s">
        <v>166</v>
      </c>
      <c r="I6" s="116">
        <v>-15000</v>
      </c>
      <c r="J6" s="116">
        <f>I6</f>
        <v>-15000</v>
      </c>
      <c r="K6" s="116"/>
      <c r="L6" s="113" t="s">
        <v>185</v>
      </c>
      <c r="M6" s="156">
        <f>I5</f>
        <v>30000</v>
      </c>
      <c r="N6" s="156">
        <f>M6</f>
        <v>30000</v>
      </c>
      <c r="O6" s="156">
        <f>N6</f>
        <v>30000</v>
      </c>
      <c r="Q6" s="113" t="s">
        <v>185</v>
      </c>
      <c r="R6" s="156">
        <f>J5</f>
        <v>40000</v>
      </c>
      <c r="S6" s="156">
        <f>R6</f>
        <v>40000</v>
      </c>
      <c r="T6" s="156">
        <f>S6</f>
        <v>40000</v>
      </c>
    </row>
    <row r="7" spans="1:20" ht="12" customHeight="1">
      <c r="A7" s="225" t="s">
        <v>237</v>
      </c>
      <c r="B7" s="226"/>
      <c r="C7" s="226"/>
      <c r="D7" s="226"/>
      <c r="E7" s="226"/>
      <c r="F7" s="226"/>
      <c r="H7" s="115" t="s">
        <v>193</v>
      </c>
      <c r="I7" s="117">
        <v>0.25</v>
      </c>
      <c r="J7" s="149">
        <f>I7</f>
        <v>0.25</v>
      </c>
      <c r="K7" s="117"/>
      <c r="L7" s="113" t="s">
        <v>197</v>
      </c>
      <c r="M7" s="156">
        <f>I6</f>
        <v>-15000</v>
      </c>
      <c r="N7" s="156">
        <f>M7</f>
        <v>-15000</v>
      </c>
      <c r="O7" s="156">
        <f>N7</f>
        <v>-15000</v>
      </c>
      <c r="Q7" s="113" t="s">
        <v>197</v>
      </c>
      <c r="R7" s="156">
        <f>J6</f>
        <v>-15000</v>
      </c>
      <c r="S7" s="156">
        <f>R7</f>
        <v>-15000</v>
      </c>
      <c r="T7" s="156">
        <f>S7</f>
        <v>-15000</v>
      </c>
    </row>
    <row r="8" spans="1:20" ht="12" customHeight="1">
      <c r="A8" s="42" t="s">
        <v>41</v>
      </c>
      <c r="B8" s="43" t="s">
        <v>52</v>
      </c>
      <c r="C8" s="43" t="s">
        <v>239</v>
      </c>
      <c r="D8" s="42" t="s">
        <v>1</v>
      </c>
      <c r="E8" s="43" t="s">
        <v>52</v>
      </c>
      <c r="F8" s="43" t="s">
        <v>239</v>
      </c>
      <c r="H8" s="115" t="s">
        <v>194</v>
      </c>
      <c r="I8" s="117">
        <v>0.08</v>
      </c>
      <c r="J8" s="148">
        <v>0.08</v>
      </c>
      <c r="K8" s="117"/>
      <c r="L8" s="140" t="s">
        <v>186</v>
      </c>
      <c r="M8" s="158">
        <f>SUM(M6:M7)</f>
        <v>15000</v>
      </c>
      <c r="N8" s="158">
        <f>SUM(N6:N7)</f>
        <v>15000</v>
      </c>
      <c r="O8" s="158">
        <f>SUM(O6:O7)</f>
        <v>15000</v>
      </c>
      <c r="Q8" s="140" t="s">
        <v>186</v>
      </c>
      <c r="R8" s="158">
        <f>SUM(R6:R7)</f>
        <v>25000</v>
      </c>
      <c r="S8" s="158">
        <f>SUM(S6:S7)</f>
        <v>25000</v>
      </c>
      <c r="T8" s="158">
        <f>SUM(T6:T7)</f>
        <v>25000</v>
      </c>
    </row>
    <row r="9" spans="1:20" ht="12" customHeight="1">
      <c r="A9" s="44" t="s">
        <v>53</v>
      </c>
      <c r="B9" s="45">
        <v>115000</v>
      </c>
      <c r="C9" s="45">
        <v>109250</v>
      </c>
      <c r="D9" s="44" t="s">
        <v>54</v>
      </c>
      <c r="E9" s="45">
        <v>40250</v>
      </c>
      <c r="F9" s="45">
        <v>40250</v>
      </c>
      <c r="H9" s="112" t="s">
        <v>224</v>
      </c>
      <c r="I9" s="114">
        <v>5000</v>
      </c>
      <c r="J9" s="114">
        <f>I9</f>
        <v>5000</v>
      </c>
      <c r="L9" s="113" t="s">
        <v>187</v>
      </c>
      <c r="M9" s="156">
        <f>-M5*$I$8</f>
        <v>0</v>
      </c>
      <c r="N9" s="156">
        <f>-N5*$I$8</f>
        <v>-1600</v>
      </c>
      <c r="O9" s="156">
        <f>-O5*$I$8</f>
        <v>0</v>
      </c>
      <c r="Q9" s="113" t="s">
        <v>187</v>
      </c>
      <c r="R9" s="156">
        <f>-R5*$I$8</f>
        <v>0</v>
      </c>
      <c r="S9" s="156">
        <f>-S5*$I$8</f>
        <v>-1600</v>
      </c>
      <c r="T9" s="156">
        <f>-T5*$I$8</f>
        <v>0</v>
      </c>
    </row>
    <row r="10" spans="1:20" ht="12" customHeight="1">
      <c r="A10" s="44" t="s">
        <v>5</v>
      </c>
      <c r="B10" s="45">
        <v>40250</v>
      </c>
      <c r="C10" s="45">
        <v>31050</v>
      </c>
      <c r="D10" s="44" t="s">
        <v>55</v>
      </c>
      <c r="E10" s="45">
        <v>13800</v>
      </c>
      <c r="F10" s="45">
        <v>17250</v>
      </c>
      <c r="H10" s="112" t="s">
        <v>225</v>
      </c>
      <c r="I10" s="114">
        <v>9</v>
      </c>
      <c r="J10" s="114">
        <v>9</v>
      </c>
      <c r="L10" s="113" t="s">
        <v>188</v>
      </c>
      <c r="M10" s="156">
        <f>SUM(M8:M9)</f>
        <v>15000</v>
      </c>
      <c r="N10" s="164">
        <f t="shared" ref="N10:O10" si="0">SUM(N8:N9)</f>
        <v>13400</v>
      </c>
      <c r="O10" s="156">
        <f t="shared" si="0"/>
        <v>15000</v>
      </c>
      <c r="Q10" s="113" t="s">
        <v>188</v>
      </c>
      <c r="R10" s="156">
        <f>SUM(R8:R9)</f>
        <v>25000</v>
      </c>
      <c r="S10" s="164">
        <f t="shared" ref="S10:T10" si="1">SUM(S8:S9)</f>
        <v>23400</v>
      </c>
      <c r="T10" s="156">
        <f t="shared" si="1"/>
        <v>25000</v>
      </c>
    </row>
    <row r="11" spans="1:20" ht="12" customHeight="1">
      <c r="A11" s="44" t="s">
        <v>57</v>
      </c>
      <c r="B11" s="45">
        <v>80500</v>
      </c>
      <c r="C11" s="45">
        <v>66700</v>
      </c>
      <c r="D11" s="44" t="s">
        <v>56</v>
      </c>
      <c r="E11" s="45">
        <v>5750</v>
      </c>
      <c r="F11" s="45">
        <v>-3450</v>
      </c>
      <c r="L11" s="113" t="s">
        <v>189</v>
      </c>
      <c r="M11" s="156">
        <f>-M10*$I$7</f>
        <v>-3750</v>
      </c>
      <c r="N11" s="156"/>
      <c r="O11" s="156">
        <f>-O10*$I$7</f>
        <v>-3750</v>
      </c>
      <c r="Q11" s="113" t="s">
        <v>189</v>
      </c>
      <c r="R11" s="156">
        <f>-R10*$I$7</f>
        <v>-6250</v>
      </c>
      <c r="S11" s="156"/>
      <c r="T11" s="156">
        <f>-T10*$I$7</f>
        <v>-6250</v>
      </c>
    </row>
    <row r="12" spans="1:20" ht="12" customHeight="1">
      <c r="A12" s="44" t="s">
        <v>58</v>
      </c>
      <c r="B12" s="45">
        <v>5750</v>
      </c>
      <c r="C12" s="45">
        <v>17250</v>
      </c>
      <c r="D12" s="44" t="s">
        <v>61</v>
      </c>
      <c r="E12" s="45">
        <v>89700</v>
      </c>
      <c r="F12" s="45">
        <v>63250</v>
      </c>
      <c r="H12" s="118" t="s">
        <v>235</v>
      </c>
      <c r="I12" s="120"/>
      <c r="J12" s="120"/>
      <c r="K12" s="147"/>
      <c r="L12" s="140" t="s">
        <v>198</v>
      </c>
      <c r="M12" s="158">
        <f>SUM(M10:M11)</f>
        <v>11250</v>
      </c>
      <c r="N12" s="165">
        <f>SUM(N10:N11)</f>
        <v>13400</v>
      </c>
      <c r="O12" s="158">
        <f>SUM(O10:O11)</f>
        <v>11250</v>
      </c>
      <c r="Q12" s="140" t="s">
        <v>198</v>
      </c>
      <c r="R12" s="158">
        <f>SUM(R10:R11)</f>
        <v>18750</v>
      </c>
      <c r="S12" s="165">
        <f>SUM(S10:S11)</f>
        <v>23400</v>
      </c>
      <c r="T12" s="158">
        <f>SUM(T10:T11)</f>
        <v>18750</v>
      </c>
    </row>
    <row r="13" spans="1:20" ht="12" customHeight="1">
      <c r="A13" s="93"/>
      <c r="B13" s="47"/>
      <c r="C13" s="47"/>
      <c r="D13" s="44" t="s">
        <v>62</v>
      </c>
      <c r="E13" s="45">
        <v>92000</v>
      </c>
      <c r="F13" s="45">
        <v>106950</v>
      </c>
      <c r="H13" s="112" t="s">
        <v>234</v>
      </c>
      <c r="I13" s="114">
        <f>I3-I4</f>
        <v>0</v>
      </c>
      <c r="J13" s="114">
        <f>J3-J4</f>
        <v>0</v>
      </c>
      <c r="K13" s="112"/>
      <c r="M13" s="159"/>
      <c r="N13" s="159"/>
      <c r="O13" s="159"/>
      <c r="R13" s="159"/>
      <c r="S13" s="159"/>
      <c r="T13" s="159"/>
    </row>
    <row r="14" spans="1:20" ht="12" customHeight="1">
      <c r="A14" s="94" t="s">
        <v>59</v>
      </c>
      <c r="B14" s="95">
        <f>SUM(B9:B12)</f>
        <v>241500</v>
      </c>
      <c r="C14" s="95">
        <f>SUM(C9:C12)</f>
        <v>224250</v>
      </c>
      <c r="D14" s="94" t="s">
        <v>60</v>
      </c>
      <c r="E14" s="95">
        <f>SUM(E9:E13)</f>
        <v>241500</v>
      </c>
      <c r="F14" s="95">
        <f>SUM(F9:F13)</f>
        <v>224250</v>
      </c>
      <c r="H14" s="112" t="s">
        <v>236</v>
      </c>
      <c r="I14" s="114">
        <f>-I13*I8</f>
        <v>0</v>
      </c>
      <c r="J14" s="114">
        <f>-J13*J8</f>
        <v>0</v>
      </c>
      <c r="L14" s="141" t="s">
        <v>190</v>
      </c>
      <c r="M14" s="160" t="e">
        <f>M8/M3</f>
        <v>#DIV/0!</v>
      </c>
      <c r="N14" s="160">
        <f>N8/N3</f>
        <v>0.75</v>
      </c>
      <c r="O14" s="160">
        <f>O8/O3</f>
        <v>0.75</v>
      </c>
      <c r="Q14" s="141" t="s">
        <v>190</v>
      </c>
      <c r="R14" s="160" t="e">
        <f>R8/R3</f>
        <v>#DIV/0!</v>
      </c>
      <c r="S14" s="160">
        <f>S8/S3</f>
        <v>1.25</v>
      </c>
      <c r="T14" s="160">
        <f>T8/T3</f>
        <v>1.25</v>
      </c>
    </row>
    <row r="15" spans="1:20">
      <c r="I15" s="112"/>
      <c r="J15" s="112"/>
      <c r="K15" s="112"/>
      <c r="L15" s="141" t="s">
        <v>191</v>
      </c>
      <c r="M15" s="160" t="e">
        <f>M12/M4</f>
        <v>#DIV/0!</v>
      </c>
      <c r="N15" s="160" t="e">
        <f>N12/N4</f>
        <v>#DIV/0!</v>
      </c>
      <c r="O15" s="160">
        <f>O12/O4</f>
        <v>0.5625</v>
      </c>
      <c r="Q15" s="141" t="s">
        <v>191</v>
      </c>
      <c r="R15" s="160" t="e">
        <f>R12/R4</f>
        <v>#DIV/0!</v>
      </c>
      <c r="S15" s="160" t="e">
        <f>S12/S4</f>
        <v>#DIV/0!</v>
      </c>
      <c r="T15" s="160">
        <f>T12/T4</f>
        <v>0.9375</v>
      </c>
    </row>
    <row r="16" spans="1:20">
      <c r="L16" s="142" t="s">
        <v>219</v>
      </c>
      <c r="M16" s="161" t="e">
        <f>M15/M14</f>
        <v>#DIV/0!</v>
      </c>
      <c r="N16" s="161" t="e">
        <f>N15/N14</f>
        <v>#DIV/0!</v>
      </c>
      <c r="O16" s="161">
        <f>O15/O14</f>
        <v>0.75</v>
      </c>
      <c r="Q16" s="142" t="s">
        <v>219</v>
      </c>
      <c r="R16" s="161" t="e">
        <f>R15/R14</f>
        <v>#DIV/0!</v>
      </c>
      <c r="S16" s="161" t="e">
        <f>S15/S14</f>
        <v>#DIV/0!</v>
      </c>
      <c r="T16" s="161">
        <f>T15/T14</f>
        <v>0.75</v>
      </c>
    </row>
    <row r="17" spans="9:11">
      <c r="I17" s="245"/>
    </row>
    <row r="28" spans="9:11">
      <c r="I28" s="112"/>
      <c r="J28" s="112"/>
      <c r="K28" s="112"/>
    </row>
    <row r="29" spans="9:11">
      <c r="I29" s="145"/>
      <c r="J29" s="145"/>
      <c r="K29" s="145"/>
    </row>
    <row r="30" spans="9:11">
      <c r="I30" s="145"/>
      <c r="J30" s="145"/>
      <c r="K30" s="145"/>
    </row>
    <row r="31" spans="9:11">
      <c r="I31" s="112"/>
      <c r="J31" s="112"/>
      <c r="K31" s="112"/>
    </row>
    <row r="34" s="112" customFormat="1"/>
    <row r="35" s="112" customFormat="1"/>
    <row r="36" s="112" customFormat="1"/>
  </sheetData>
  <mergeCells count="2">
    <mergeCell ref="A7:F7"/>
    <mergeCell ref="A1:F5"/>
  </mergeCells>
  <pageMargins left="0.7" right="0.7" top="0.75" bottom="0.75" header="0.3" footer="0.3"/>
  <pageSetup paperSize="9" orientation="portrait" horizontalDpi="1200" verticalDpi="1200" r:id="rId1"/>
  <ignoredErrors>
    <ignoredError sqref="M9 N5:O9 O11 M11 R9 R11 S5:T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Balance</vt:lpstr>
      <vt:lpstr>Equilibrios</vt:lpstr>
      <vt:lpstr>Ratios</vt:lpstr>
      <vt:lpstr>Análisis de Ratios</vt:lpstr>
      <vt:lpstr>Punto Muerto</vt:lpstr>
      <vt:lpstr>Empresa DELTA 20XX</vt:lpstr>
      <vt:lpstr>Empresa DELTA 20XX+1</vt:lpstr>
      <vt:lpstr>DELTA Ap Financiero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CABRERIZO MARTINEZ</dc:creator>
  <cp:lastModifiedBy>Tragsa13SC</cp:lastModifiedBy>
  <cp:lastPrinted>2024-05-14T08:53:48Z</cp:lastPrinted>
  <dcterms:created xsi:type="dcterms:W3CDTF">2024-05-10T10:01:43Z</dcterms:created>
  <dcterms:modified xsi:type="dcterms:W3CDTF">2024-05-14T08:55:41Z</dcterms:modified>
</cp:coreProperties>
</file>