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an\Desktop\CURSO CONTA\Manuales\Temario Ana\UF0315 Gestión Fiscal\UD4 IRPF\Ejercicios de IRPF\MODELO 111\Facturas con irpf\"/>
    </mc:Choice>
  </mc:AlternateContent>
  <xr:revisionPtr revIDLastSave="0" documentId="13_ncr:1_{2C6DE148-B22D-4F20-B3EC-2FEF79A8AA11}" xr6:coauthVersionLast="47" xr6:coauthVersionMax="47" xr10:uidLastSave="{00000000-0000-0000-0000-000000000000}"/>
  <bookViews>
    <workbookView xWindow="-120" yWindow="-120" windowWidth="20730" windowHeight="11160" xr2:uid="{F0DC3D63-80BD-47D0-A13E-CFBC2F27D3F8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I27" i="1"/>
  <c r="G26" i="1"/>
  <c r="I26" i="1"/>
  <c r="G25" i="1"/>
  <c r="I25" i="1"/>
  <c r="G16" i="1"/>
  <c r="I16" i="1"/>
  <c r="G22" i="1"/>
  <c r="I22" i="1"/>
  <c r="G24" i="1"/>
  <c r="I24" i="1"/>
  <c r="G23" i="1"/>
  <c r="I23" i="1"/>
  <c r="G20" i="1"/>
  <c r="I20" i="1"/>
  <c r="G17" i="1"/>
  <c r="I17" i="1"/>
  <c r="G21" i="1"/>
  <c r="I21" i="1"/>
  <c r="G19" i="1"/>
  <c r="I19" i="1"/>
  <c r="I18" i="1"/>
  <c r="G18" i="1"/>
  <c r="J27" i="1" l="1"/>
  <c r="J26" i="1"/>
  <c r="J25" i="1"/>
  <c r="J16" i="1"/>
  <c r="J22" i="1"/>
  <c r="J24" i="1"/>
  <c r="J23" i="1"/>
  <c r="J20" i="1"/>
  <c r="J18" i="1"/>
  <c r="J17" i="1"/>
  <c r="J21" i="1"/>
  <c r="J19" i="1"/>
</calcChain>
</file>

<file path=xl/sharedStrings.xml><?xml version="1.0" encoding="utf-8"?>
<sst xmlns="http://schemas.openxmlformats.org/spreadsheetml/2006/main" count="52" uniqueCount="52">
  <si>
    <t>Servicios de consultoría S.L.</t>
  </si>
  <si>
    <t>Mantenimiento informático</t>
  </si>
  <si>
    <t>V2M Software, s.l.</t>
  </si>
  <si>
    <t>TXERPA</t>
  </si>
  <si>
    <t>Empresa</t>
  </si>
  <si>
    <t>Objeto social</t>
  </si>
  <si>
    <t>Base imponible</t>
  </si>
  <si>
    <t>% Retención</t>
  </si>
  <si>
    <t>Retención</t>
  </si>
  <si>
    <t>Total</t>
  </si>
  <si>
    <t>% IVA</t>
  </si>
  <si>
    <t>Cuota IVA</t>
  </si>
  <si>
    <t>Creación páginas WEB</t>
  </si>
  <si>
    <t>FECHA</t>
  </si>
  <si>
    <t>Diplomatic Consulting</t>
  </si>
  <si>
    <t>Retirada palets</t>
  </si>
  <si>
    <t>Mi empresa</t>
  </si>
  <si>
    <t>Reformas construcción</t>
  </si>
  <si>
    <t>Regalos de empresa</t>
  </si>
  <si>
    <t>Small Hero</t>
  </si>
  <si>
    <t>Coffee Binz</t>
  </si>
  <si>
    <t>Consultoría</t>
  </si>
  <si>
    <t>Asesoría de empresa</t>
  </si>
  <si>
    <t>Stel Order</t>
  </si>
  <si>
    <t>Instalación climatización</t>
  </si>
  <si>
    <t>Sumac</t>
  </si>
  <si>
    <t>Fontanería</t>
  </si>
  <si>
    <t>Mercedes Pastrana</t>
  </si>
  <si>
    <t>Notaría</t>
  </si>
  <si>
    <t>Antonio Luis Gonzalez</t>
  </si>
  <si>
    <t>Proyecto Arquitectura</t>
  </si>
  <si>
    <t>Marosan Instalaciones</t>
  </si>
  <si>
    <t>Electricista</t>
  </si>
  <si>
    <t>CIF</t>
  </si>
  <si>
    <t>B13413125</t>
  </si>
  <si>
    <t>B13297452</t>
  </si>
  <si>
    <t>05687609P</t>
  </si>
  <si>
    <t>B3327325</t>
  </si>
  <si>
    <t>03872475B</t>
  </si>
  <si>
    <t>B66686833</t>
  </si>
  <si>
    <t>44211948Z</t>
  </si>
  <si>
    <t>B13540539</t>
  </si>
  <si>
    <t>B13009428</t>
  </si>
  <si>
    <t>05657455F</t>
  </si>
  <si>
    <t>B84818442</t>
  </si>
  <si>
    <t>5692990F</t>
  </si>
  <si>
    <t>FACTURAS CON RETENCIONES</t>
  </si>
  <si>
    <t>Contabilizar las siguientes facturas, y obtener los modelos 111 de cada trimestre y el modelo 190 del resumen anual:</t>
  </si>
  <si>
    <t>Contabilizar facturas con retenciones en contasol:</t>
  </si>
  <si>
    <t>https://ayudadelsol.sdelsol.com/docs/c203-como-contabilizar-una-factura-con-retencion</t>
  </si>
  <si>
    <t>Importar las retenciones de profesionales al modelo 111:</t>
  </si>
  <si>
    <t>https://ayudadelsol.sdelsol.com/docs/c727-como-importar-en-el-modelo-111-las-retenciones-de-profesionales#:~:text=Dark-,%C2%BFC%C3%B3mo%20importar%20en%20el%20modelo%20111%20las%20retenciones%20de%20profesionales,Importar%20datos%20del%20grupo%20Datos.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</si>
</sst>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2060"/>
      <name val="Arial"/>
      <family val="2"/>
    </font>
    <font>
      <sz val="16"/>
      <color rgb="FF002060"/>
      <name val="Arial"/>
      <family val="2"/>
    </font>
    <font>
      <sz val="12"/>
      <color rgb="FFC00000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9" fontId="0" fillId="0" borderId="0" xfId="1" applyFont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9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4" fontId="0" fillId="0" borderId="3" xfId="0" applyNumberFormat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9" fontId="2" fillId="2" borderId="5" xfId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 applyAlignment="1">
      <alignment horizontal="center"/>
    </xf>
    <xf numFmtId="4" fontId="0" fillId="0" borderId="8" xfId="0" applyNumberFormat="1" applyBorder="1"/>
    <xf numFmtId="9" fontId="0" fillId="0" borderId="8" xfId="1" applyFont="1" applyBorder="1" applyAlignment="1">
      <alignment horizontal="center"/>
    </xf>
    <xf numFmtId="4" fontId="0" fillId="0" borderId="9" xfId="0" applyNumberFormat="1" applyBorder="1"/>
    <xf numFmtId="49" fontId="2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2" xfId="0" applyNumberFormat="1" applyBorder="1"/>
    <xf numFmtId="49" fontId="0" fillId="0" borderId="7" xfId="0" applyNumberFormat="1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7" fillId="0" borderId="0" xfId="2" applyAlignment="1">
      <alignment vertical="center"/>
    </xf>
    <xf numFmtId="0" fontId="8" fillId="0" borderId="0" xfId="2" applyFont="1" applyAlignment="1">
      <alignment horizontal="left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14">
    <dxf>
      <numFmt numFmtId="4" formatCode="#,##0.0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4" formatCode="#,##0.0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4" formatCode="#,##0.0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4" formatCode="#,##0.0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64" formatCode="dd\-mm\-yy;@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</font>
      <numFmt numFmtId="30" formatCode="@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/>
      </border>
    </dxf>
    <dxf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4" formatCode="#,##0.00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D70C1-D95C-4285-9AE2-C6E76CD59DA2}" name="Tabla1" displayName="Tabla1" ref="A15:J27" totalsRowShown="0" headerRowDxfId="13" headerRowBorderDxfId="12" tableBorderDxfId="11" totalsRowBorderDxfId="10">
  <autoFilter ref="A15:J27" xr:uid="{8B6D70C1-D95C-4285-9AE2-C6E76CD59DA2}"/>
  <sortState xmlns:xlrd2="http://schemas.microsoft.com/office/spreadsheetml/2017/richdata2" ref="A16:J24">
    <sortCondition ref="D15:D24"/>
  </sortState>
  <tableColumns count="10">
    <tableColumn id="1" xr3:uid="{AA4D5BB2-3C37-4EEE-910B-66B60A203626}" name="Empresa" dataDxfId="9"/>
    <tableColumn id="10" xr3:uid="{151A119B-4894-4330-B097-B90F0F65085F}" name="CIF" dataDxfId="8"/>
    <tableColumn id="2" xr3:uid="{04A01513-C7C6-498F-ABF1-6ADAA823D1F6}" name="Objeto social" dataDxfId="7"/>
    <tableColumn id="3" xr3:uid="{3EA02240-4FC1-4353-943E-9609727C1CF9}" name="FECHA" dataDxfId="6"/>
    <tableColumn id="4" xr3:uid="{264D792B-75A3-45D0-9CD3-821204E11F54}" name="Base imponible" dataDxfId="5"/>
    <tableColumn id="5" xr3:uid="{9413304A-9DCF-40EE-8EB2-B33F409BECC3}" name="% IVA" dataDxfId="4" dataCellStyle="Porcentaje"/>
    <tableColumn id="6" xr3:uid="{D8557D90-B6B5-4234-80C8-E70DC626DCB9}" name="Cuota IVA" dataDxfId="3">
      <calculatedColumnFormula>E16*F16</calculatedColumnFormula>
    </tableColumn>
    <tableColumn id="7" xr3:uid="{C37DCBBF-C04C-432F-8344-8505D1DF952A}" name="% Retención" dataDxfId="2" dataCellStyle="Porcentaje"/>
    <tableColumn id="8" xr3:uid="{6AD5A66B-6D7F-492B-9545-7E246EE49841}" name="Retención" dataDxfId="1">
      <calculatedColumnFormula>-E16*H16</calculatedColumnFormula>
    </tableColumn>
    <tableColumn id="9" xr3:uid="{3DBF8C1F-D54E-46FF-B092-B8A6C96080B6}" name="Total" dataDxfId="0">
      <calculatedColumnFormula>E16+G16+I16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yudadelsol.sdelsol.com/docs/c727-como-importar-en-el-modelo-111-las-retenciones-de-profesionales" TargetMode="External"/><Relationship Id="rId1" Type="http://schemas.openxmlformats.org/officeDocument/2006/relationships/hyperlink" Target="https://ayudadelsol.sdelsol.com/docs/c203-como-contabilizar-una-factura-con-retencion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9803-DEDE-46C5-A919-48025DA88028}">
  <dimension ref="A1:J27"/>
  <sheetViews>
    <sheetView showGridLines="0" tabSelected="1" zoomScaleNormal="100" zoomScaleSheetLayoutView="100" workbookViewId="0">
      <selection activeCell="L15" sqref="L15"/>
    </sheetView>
  </sheetViews>
  <sheetFormatPr baseColWidth="10" defaultRowHeight="15" x14ac:dyDescent="0.25"/>
  <cols>
    <col min="1" max="1" width="25.7109375" bestFit="1" customWidth="1"/>
    <col min="2" max="2" width="10.140625" style="23" bestFit="1" customWidth="1"/>
    <col min="3" max="3" width="25.28515625" bestFit="1" customWidth="1"/>
    <col min="4" max="4" width="10" style="7" customWidth="1"/>
    <col min="5" max="5" width="15.140625" style="1" customWidth="1"/>
    <col min="6" max="6" width="8" style="2" customWidth="1"/>
    <col min="7" max="7" width="10.85546875" style="1" customWidth="1"/>
    <col min="8" max="8" width="12.5703125" style="2" customWidth="1"/>
    <col min="9" max="9" width="12.140625" style="1" customWidth="1"/>
    <col min="10" max="10" width="11.5703125" style="1" customWidth="1"/>
  </cols>
  <sheetData>
    <row r="1" spans="1:10" ht="20.25" x14ac:dyDescent="0.25">
      <c r="A1" s="26" t="s">
        <v>46</v>
      </c>
    </row>
    <row r="2" spans="1:10" ht="20.25" x14ac:dyDescent="0.25">
      <c r="A2" s="26"/>
    </row>
    <row r="3" spans="1:10" x14ac:dyDescent="0.25">
      <c r="A3" s="27" t="s">
        <v>48</v>
      </c>
      <c r="B3" s="27"/>
      <c r="C3" s="27"/>
      <c r="D3" s="27"/>
    </row>
    <row r="4" spans="1:10" ht="9.75" customHeight="1" x14ac:dyDescent="0.25">
      <c r="A4" s="26"/>
    </row>
    <row r="5" spans="1:10" x14ac:dyDescent="0.25">
      <c r="A5" s="29" t="s">
        <v>49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0" ht="20.25" x14ac:dyDescent="0.25">
      <c r="A7" s="26"/>
    </row>
    <row r="8" spans="1:10" x14ac:dyDescent="0.25">
      <c r="A8" s="27" t="s">
        <v>50</v>
      </c>
      <c r="B8" s="27"/>
      <c r="C8" s="27"/>
      <c r="D8" s="27"/>
      <c r="E8" s="27"/>
      <c r="F8" s="27"/>
      <c r="G8" s="27"/>
      <c r="H8" s="27"/>
      <c r="I8" s="27"/>
      <c r="J8" s="27"/>
    </row>
    <row r="9" spans="1:10" ht="12.75" customHeight="1" x14ac:dyDescent="0.25">
      <c r="A9" s="26"/>
    </row>
    <row r="10" spans="1:10" ht="30" customHeight="1" x14ac:dyDescent="0.25">
      <c r="A10" s="30" t="s">
        <v>51</v>
      </c>
      <c r="B10" s="30"/>
      <c r="C10" s="30"/>
      <c r="D10" s="30"/>
      <c r="E10" s="30"/>
      <c r="F10" s="30"/>
      <c r="G10" s="30"/>
      <c r="H10" s="30"/>
      <c r="I10" s="30"/>
      <c r="J10" s="30"/>
    </row>
    <row r="13" spans="1:10" x14ac:dyDescent="0.25">
      <c r="A13" s="28" t="s">
        <v>47</v>
      </c>
      <c r="B13" s="28"/>
      <c r="C13" s="28"/>
      <c r="D13" s="28"/>
      <c r="E13" s="28"/>
      <c r="F13" s="28"/>
      <c r="G13" s="28"/>
      <c r="H13" s="28"/>
      <c r="I13" s="28"/>
      <c r="J13" s="28"/>
    </row>
    <row r="15" spans="1:10" ht="30.75" customHeight="1" x14ac:dyDescent="0.25">
      <c r="A15" s="10" t="s">
        <v>4</v>
      </c>
      <c r="B15" s="22" t="s">
        <v>33</v>
      </c>
      <c r="C15" s="11" t="s">
        <v>5</v>
      </c>
      <c r="D15" s="12" t="s">
        <v>13</v>
      </c>
      <c r="E15" s="13" t="s">
        <v>6</v>
      </c>
      <c r="F15" s="14" t="s">
        <v>10</v>
      </c>
      <c r="G15" s="13" t="s">
        <v>11</v>
      </c>
      <c r="H15" s="14" t="s">
        <v>7</v>
      </c>
      <c r="I15" s="13" t="s">
        <v>8</v>
      </c>
      <c r="J15" s="15" t="s">
        <v>9</v>
      </c>
    </row>
    <row r="16" spans="1:10" x14ac:dyDescent="0.25">
      <c r="A16" s="8" t="s">
        <v>25</v>
      </c>
      <c r="B16" s="24" t="s">
        <v>34</v>
      </c>
      <c r="C16" s="3" t="s">
        <v>26</v>
      </c>
      <c r="D16" s="6">
        <v>45294</v>
      </c>
      <c r="E16" s="4">
        <v>4500</v>
      </c>
      <c r="F16" s="5">
        <v>0.21</v>
      </c>
      <c r="G16" s="4">
        <f t="shared" ref="G16:G27" si="0">E16*F16</f>
        <v>945</v>
      </c>
      <c r="H16" s="5">
        <v>0.15</v>
      </c>
      <c r="I16" s="4">
        <f t="shared" ref="I16:I27" si="1">-E16*H16</f>
        <v>-675</v>
      </c>
      <c r="J16" s="9">
        <f t="shared" ref="J16:J27" si="2">E16+G16+I16</f>
        <v>4770</v>
      </c>
    </row>
    <row r="17" spans="1:10" x14ac:dyDescent="0.25">
      <c r="A17" s="8" t="s">
        <v>14</v>
      </c>
      <c r="B17" s="24" t="s">
        <v>35</v>
      </c>
      <c r="C17" s="3" t="s">
        <v>15</v>
      </c>
      <c r="D17" s="6">
        <v>45340</v>
      </c>
      <c r="E17" s="4">
        <v>1000</v>
      </c>
      <c r="F17" s="5">
        <v>0.21</v>
      </c>
      <c r="G17" s="4">
        <f t="shared" si="0"/>
        <v>210</v>
      </c>
      <c r="H17" s="5">
        <v>0.15</v>
      </c>
      <c r="I17" s="4">
        <f t="shared" si="1"/>
        <v>-150</v>
      </c>
      <c r="J17" s="9">
        <f t="shared" si="2"/>
        <v>1060</v>
      </c>
    </row>
    <row r="18" spans="1:10" x14ac:dyDescent="0.25">
      <c r="A18" s="8" t="s">
        <v>0</v>
      </c>
      <c r="B18" s="24" t="s">
        <v>36</v>
      </c>
      <c r="C18" s="3" t="s">
        <v>1</v>
      </c>
      <c r="D18" s="6">
        <v>45381</v>
      </c>
      <c r="E18" s="4">
        <v>2520</v>
      </c>
      <c r="F18" s="5">
        <v>0.21</v>
      </c>
      <c r="G18" s="4">
        <f t="shared" si="0"/>
        <v>529.19999999999993</v>
      </c>
      <c r="H18" s="5">
        <v>0.15</v>
      </c>
      <c r="I18" s="4">
        <f t="shared" si="1"/>
        <v>-378</v>
      </c>
      <c r="J18" s="9">
        <f t="shared" si="2"/>
        <v>2671.2</v>
      </c>
    </row>
    <row r="19" spans="1:10" x14ac:dyDescent="0.25">
      <c r="A19" s="16" t="s">
        <v>2</v>
      </c>
      <c r="B19" s="25" t="s">
        <v>37</v>
      </c>
      <c r="C19" s="17" t="s">
        <v>12</v>
      </c>
      <c r="D19" s="18">
        <v>45408</v>
      </c>
      <c r="E19" s="19">
        <v>6650</v>
      </c>
      <c r="F19" s="20">
        <v>0.21</v>
      </c>
      <c r="G19" s="19">
        <f t="shared" si="0"/>
        <v>1396.5</v>
      </c>
      <c r="H19" s="20">
        <v>0.15</v>
      </c>
      <c r="I19" s="19">
        <f t="shared" si="1"/>
        <v>-997.5</v>
      </c>
      <c r="J19" s="21">
        <f t="shared" si="2"/>
        <v>7049</v>
      </c>
    </row>
    <row r="20" spans="1:10" x14ac:dyDescent="0.25">
      <c r="A20" s="16" t="s">
        <v>16</v>
      </c>
      <c r="B20" s="25" t="s">
        <v>40</v>
      </c>
      <c r="C20" s="17" t="s">
        <v>17</v>
      </c>
      <c r="D20" s="18">
        <v>45426</v>
      </c>
      <c r="E20" s="19">
        <v>198.43</v>
      </c>
      <c r="F20" s="20">
        <v>0.21</v>
      </c>
      <c r="G20" s="19">
        <f t="shared" si="0"/>
        <v>41.670299999999997</v>
      </c>
      <c r="H20" s="20">
        <v>0.15</v>
      </c>
      <c r="I20" s="19">
        <f t="shared" si="1"/>
        <v>-29.764499999999998</v>
      </c>
      <c r="J20" s="21">
        <f t="shared" si="2"/>
        <v>210.33580000000001</v>
      </c>
    </row>
    <row r="21" spans="1:10" x14ac:dyDescent="0.25">
      <c r="A21" s="16" t="s">
        <v>3</v>
      </c>
      <c r="B21" s="25" t="s">
        <v>39</v>
      </c>
      <c r="C21" s="17" t="s">
        <v>22</v>
      </c>
      <c r="D21" s="18">
        <v>45447</v>
      </c>
      <c r="E21" s="19">
        <v>2500</v>
      </c>
      <c r="F21" s="20">
        <v>0.21</v>
      </c>
      <c r="G21" s="19">
        <f t="shared" si="0"/>
        <v>525</v>
      </c>
      <c r="H21" s="20">
        <v>7.0000000000000007E-2</v>
      </c>
      <c r="I21" s="19">
        <f t="shared" si="1"/>
        <v>-175.00000000000003</v>
      </c>
      <c r="J21" s="21">
        <f t="shared" si="2"/>
        <v>2850</v>
      </c>
    </row>
    <row r="22" spans="1:10" x14ac:dyDescent="0.25">
      <c r="A22" s="16" t="s">
        <v>23</v>
      </c>
      <c r="B22" s="25" t="s">
        <v>41</v>
      </c>
      <c r="C22" s="17" t="s">
        <v>24</v>
      </c>
      <c r="D22" s="18">
        <v>45511</v>
      </c>
      <c r="E22" s="19">
        <v>1368.19</v>
      </c>
      <c r="F22" s="20">
        <v>0.21</v>
      </c>
      <c r="G22" s="19">
        <f t="shared" si="0"/>
        <v>287.31990000000002</v>
      </c>
      <c r="H22" s="20">
        <v>0.15</v>
      </c>
      <c r="I22" s="19">
        <f t="shared" si="1"/>
        <v>-205.2285</v>
      </c>
      <c r="J22" s="21">
        <f t="shared" si="2"/>
        <v>1450.2814000000001</v>
      </c>
    </row>
    <row r="23" spans="1:10" x14ac:dyDescent="0.25">
      <c r="A23" s="16" t="s">
        <v>19</v>
      </c>
      <c r="B23" s="25" t="s">
        <v>42</v>
      </c>
      <c r="C23" s="17" t="s">
        <v>18</v>
      </c>
      <c r="D23" s="18">
        <v>45520</v>
      </c>
      <c r="E23" s="19">
        <v>260</v>
      </c>
      <c r="F23" s="20">
        <v>0.21</v>
      </c>
      <c r="G23" s="19">
        <f t="shared" si="0"/>
        <v>54.6</v>
      </c>
      <c r="H23" s="20">
        <v>0.15</v>
      </c>
      <c r="I23" s="19">
        <f t="shared" si="1"/>
        <v>-39</v>
      </c>
      <c r="J23" s="21">
        <f t="shared" si="2"/>
        <v>275.60000000000002</v>
      </c>
    </row>
    <row r="24" spans="1:10" x14ac:dyDescent="0.25">
      <c r="A24" s="16" t="s">
        <v>20</v>
      </c>
      <c r="B24" s="25" t="s">
        <v>45</v>
      </c>
      <c r="C24" s="17" t="s">
        <v>21</v>
      </c>
      <c r="D24" s="18">
        <v>45536</v>
      </c>
      <c r="E24" s="19">
        <v>2000</v>
      </c>
      <c r="F24" s="20">
        <v>0.21</v>
      </c>
      <c r="G24" s="19">
        <f t="shared" si="0"/>
        <v>420</v>
      </c>
      <c r="H24" s="20">
        <v>0.15</v>
      </c>
      <c r="I24" s="19">
        <f t="shared" si="1"/>
        <v>-300</v>
      </c>
      <c r="J24" s="21">
        <f t="shared" si="2"/>
        <v>2120</v>
      </c>
    </row>
    <row r="25" spans="1:10" x14ac:dyDescent="0.25">
      <c r="A25" s="16" t="s">
        <v>27</v>
      </c>
      <c r="B25" s="25" t="s">
        <v>38</v>
      </c>
      <c r="C25" s="17" t="s">
        <v>28</v>
      </c>
      <c r="D25" s="18">
        <v>45580</v>
      </c>
      <c r="E25" s="19">
        <v>375</v>
      </c>
      <c r="F25" s="20">
        <v>0.21</v>
      </c>
      <c r="G25" s="19">
        <f t="shared" si="0"/>
        <v>78.75</v>
      </c>
      <c r="H25" s="20">
        <v>0.15</v>
      </c>
      <c r="I25" s="19">
        <f t="shared" si="1"/>
        <v>-56.25</v>
      </c>
      <c r="J25" s="21">
        <f t="shared" si="2"/>
        <v>397.5</v>
      </c>
    </row>
    <row r="26" spans="1:10" x14ac:dyDescent="0.25">
      <c r="A26" s="16" t="s">
        <v>29</v>
      </c>
      <c r="B26" s="25" t="s">
        <v>43</v>
      </c>
      <c r="C26" s="17" t="s">
        <v>30</v>
      </c>
      <c r="D26" s="18">
        <v>45610</v>
      </c>
      <c r="E26" s="19">
        <v>1500</v>
      </c>
      <c r="F26" s="20">
        <v>0.21</v>
      </c>
      <c r="G26" s="19">
        <f t="shared" si="0"/>
        <v>315</v>
      </c>
      <c r="H26" s="20">
        <v>0.15</v>
      </c>
      <c r="I26" s="19">
        <f t="shared" si="1"/>
        <v>-225</v>
      </c>
      <c r="J26" s="21">
        <f t="shared" si="2"/>
        <v>1590</v>
      </c>
    </row>
    <row r="27" spans="1:10" x14ac:dyDescent="0.25">
      <c r="A27" s="16" t="s">
        <v>31</v>
      </c>
      <c r="B27" s="25" t="s">
        <v>44</v>
      </c>
      <c r="C27" s="17" t="s">
        <v>32</v>
      </c>
      <c r="D27" s="18">
        <v>45648</v>
      </c>
      <c r="E27" s="19">
        <v>2400</v>
      </c>
      <c r="F27" s="20">
        <v>0.21</v>
      </c>
      <c r="G27" s="19">
        <f t="shared" si="0"/>
        <v>504</v>
      </c>
      <c r="H27" s="20">
        <v>0.15</v>
      </c>
      <c r="I27" s="19">
        <f t="shared" si="1"/>
        <v>-360</v>
      </c>
      <c r="J27" s="21">
        <f t="shared" si="2"/>
        <v>2544</v>
      </c>
    </row>
  </sheetData>
  <mergeCells count="1">
    <mergeCell ref="A10:J10"/>
  </mergeCells>
  <phoneticPr fontId="3" type="noConversion"/>
  <hyperlinks>
    <hyperlink ref="A5" r:id="rId1" xr:uid="{F627F697-E67F-48D0-BEDE-3780285CFB1B}"/>
    <hyperlink ref="A10" r:id="rId2" location=":~:text=Dark-,%C2%BFC%C3%B3mo%20importar%20en%20el%20modelo%20111%20las%20retenciones%20de%20profesionales,Importar%20datos%20del%20grupo%20Datos" display="https://ayudadelsol.sdelsol.com/docs/c727-como-importar-en-el-modelo-111-las-retenciones-de-profesionales - :~:text=Dark-,%C2%BFC%C3%B3mo%20importar%20en%20el%20modelo%20111%20las%20retenciones%20de%20profesionales,Importar%20datos%20del%20grupo%20Datos" xr:uid="{8A5A9337-69ED-4E85-8ED1-6A6E693B1739}"/>
  </hyperlinks>
  <pageMargins left="0.7" right="0.7" top="0.75" bottom="0.75" header="0.3" footer="0.3"/>
  <pageSetup paperSize="9" scale="94" orientation="landscape" horizontalDpi="1200" verticalDpi="12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cp:lastPrinted>2024-06-06T13:59:29Z</cp:lastPrinted>
  <dcterms:created xsi:type="dcterms:W3CDTF">2024-06-06T12:29:32Z</dcterms:created>
  <dcterms:modified xsi:type="dcterms:W3CDTF">2024-06-06T14:10:57Z</dcterms:modified>
</cp:coreProperties>
</file>