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mc:AlternateContent xmlns:mc="http://schemas.openxmlformats.org/markup-compatibility/2006">
    <mc:Choice Requires="x15">
      <x15ac:absPath xmlns:x15ac="http://schemas.microsoft.com/office/spreadsheetml/2010/11/ac" url="C:\Users\seraf\OneDrive\Υπολογιστής\Στατιστικά Στοιχεία Περιφερειών\Τελικά Περιφερειών GR\"/>
    </mc:Choice>
  </mc:AlternateContent>
  <xr:revisionPtr revIDLastSave="0" documentId="13_ncr:1_{F7E14D24-6AFB-4CCC-9614-403C7ED26FEC}" xr6:coauthVersionLast="47" xr6:coauthVersionMax="47" xr10:uidLastSave="{00000000-0000-0000-0000-000000000000}"/>
  <bookViews>
    <workbookView xWindow="-108" yWindow="-108" windowWidth="23256" windowHeight="12576" xr2:uid="{00000000-000D-0000-FFFF-FFFF00000000}"/>
  </bookViews>
  <sheets>
    <sheet name="Cover Page" sheetId="8" r:id="rId1"/>
    <sheet name="Explanatory Notes" sheetId="9" r:id="rId2"/>
    <sheet name="Key Figures" sheetId="11" r:id="rId3"/>
    <sheet name="Employment" sheetId="10" r:id="rId4"/>
    <sheet name="Hotel Capacity" sheetId="1" r:id="rId5"/>
    <sheet name="Rooms for Rent Capacity" sheetId="13" r:id="rId6"/>
    <sheet name="Arrivals-Overnights-Occupancy" sheetId="3" r:id="rId7"/>
    <sheet name="Intern-Domestic Air Arrivals" sheetId="5" r:id="rId8"/>
    <sheet name="Domestic Traffic in ports" sheetId="7" r:id="rId9"/>
    <sheet name="Cruise Ship Traffic" sheetId="14" r:id="rId10"/>
    <sheet name="Admissions to Museums" sheetId="2" r:id="rId11"/>
  </sheets>
  <definedNames>
    <definedName name="_xlnm.Print_Area" localSheetId="10">'Admissions to Museums'!$A$1:$J$19</definedName>
    <definedName name="_xlnm.Print_Area" localSheetId="6">'Arrivals-Overnights-Occupancy'!$A$1:$J$41</definedName>
    <definedName name="_xlnm.Print_Area" localSheetId="0">'Cover Page'!$A$1:$O$27</definedName>
    <definedName name="_xlnm.Print_Area" localSheetId="8">'Domestic Traffic in ports'!$A$1:$F$69</definedName>
    <definedName name="_xlnm.Print_Area" localSheetId="3">Employment!$A$1:$I$17</definedName>
    <definedName name="_xlnm.Print_Area" localSheetId="7">'Intern-Domestic Air Arrivals'!$A$1:$H$148</definedName>
    <definedName name="_xlnm.Print_Titles" localSheetId="7">'Intern-Domestic Air Arrivals'!$3:$4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M35" i="3" l="1"/>
  <c r="M36" i="3"/>
  <c r="M37" i="3"/>
  <c r="M38" i="3"/>
  <c r="E12" i="7"/>
  <c r="D12" i="7"/>
  <c r="F11" i="7"/>
  <c r="F10" i="7"/>
  <c r="F9" i="7"/>
  <c r="F8" i="7"/>
  <c r="F7" i="7"/>
  <c r="F6" i="7"/>
  <c r="F5" i="7"/>
  <c r="M17" i="2"/>
  <c r="M18" i="2"/>
  <c r="L6" i="10"/>
  <c r="L10" i="10" s="1"/>
  <c r="L9" i="10"/>
  <c r="G10" i="11"/>
  <c r="F10" i="11"/>
  <c r="H10" i="11" s="1"/>
  <c r="E9" i="11"/>
  <c r="D9" i="11"/>
  <c r="C9" i="11"/>
  <c r="G8" i="11"/>
  <c r="F8" i="11"/>
  <c r="G7" i="11"/>
  <c r="F7" i="11"/>
  <c r="G6" i="11"/>
  <c r="F6" i="11"/>
  <c r="H6" i="11" s="1"/>
  <c r="G5" i="11"/>
  <c r="F5" i="11"/>
  <c r="H5" i="11" s="1"/>
  <c r="I8" i="14"/>
  <c r="I6" i="14"/>
  <c r="H17" i="5"/>
  <c r="D17" i="5"/>
  <c r="H16" i="5"/>
  <c r="D16" i="5"/>
  <c r="H15" i="5"/>
  <c r="D15" i="5"/>
  <c r="H14" i="5"/>
  <c r="D14" i="5"/>
  <c r="H13" i="5"/>
  <c r="D13" i="5"/>
  <c r="H12" i="5"/>
  <c r="D12" i="5"/>
  <c r="H11" i="5"/>
  <c r="D11" i="5"/>
  <c r="H10" i="5"/>
  <c r="D10" i="5"/>
  <c r="H9" i="5"/>
  <c r="D9" i="5"/>
  <c r="H8" i="5"/>
  <c r="D8" i="5"/>
  <c r="H7" i="5"/>
  <c r="D7" i="5"/>
  <c r="H6" i="5"/>
  <c r="D6" i="5"/>
  <c r="G5" i="5"/>
  <c r="F5" i="5"/>
  <c r="C5" i="5"/>
  <c r="B5" i="5"/>
  <c r="G26" i="1"/>
  <c r="F26" i="1"/>
  <c r="E26" i="1"/>
  <c r="D26" i="1"/>
  <c r="C26" i="1"/>
  <c r="G25" i="1"/>
  <c r="F25" i="1"/>
  <c r="E25" i="1"/>
  <c r="D25" i="1"/>
  <c r="C25" i="1"/>
  <c r="G24" i="1"/>
  <c r="F24" i="1"/>
  <c r="E24" i="1"/>
  <c r="D24" i="1"/>
  <c r="C24" i="1"/>
  <c r="H23" i="1"/>
  <c r="H22" i="1"/>
  <c r="H21" i="1"/>
  <c r="H20" i="1"/>
  <c r="H19" i="1"/>
  <c r="H18" i="1"/>
  <c r="H17" i="1"/>
  <c r="H16" i="1"/>
  <c r="H15" i="1"/>
  <c r="H14" i="1"/>
  <c r="H13" i="1"/>
  <c r="H12" i="1"/>
  <c r="H11" i="1"/>
  <c r="H10" i="1"/>
  <c r="H9" i="1"/>
  <c r="H8" i="1"/>
  <c r="H7" i="1"/>
  <c r="H6" i="1"/>
  <c r="L35" i="3"/>
  <c r="L36" i="3"/>
  <c r="L37" i="3"/>
  <c r="L38" i="3"/>
  <c r="F12" i="7" l="1"/>
  <c r="F9" i="11"/>
  <c r="G9" i="11"/>
  <c r="H8" i="11"/>
  <c r="H7" i="11"/>
  <c r="D5" i="5"/>
  <c r="H5" i="5"/>
  <c r="H24" i="1"/>
  <c r="H25" i="1"/>
  <c r="H26" i="1"/>
  <c r="L17" i="2"/>
  <c r="L18" i="2"/>
  <c r="H9" i="11" l="1"/>
  <c r="F14" i="7"/>
  <c r="F15" i="7"/>
  <c r="F16" i="7"/>
  <c r="F17" i="7"/>
  <c r="F18" i="7"/>
  <c r="F19" i="7"/>
  <c r="F20" i="7"/>
  <c r="F13" i="7"/>
  <c r="E20" i="7"/>
  <c r="D20" i="7"/>
  <c r="K9" i="10" l="1"/>
  <c r="K10" i="10"/>
  <c r="H30" i="5" l="1"/>
  <c r="D30" i="5"/>
  <c r="H29" i="5"/>
  <c r="D29" i="5"/>
  <c r="H28" i="5"/>
  <c r="D28" i="5"/>
  <c r="H27" i="5"/>
  <c r="D27" i="5"/>
  <c r="H26" i="5"/>
  <c r="D26" i="5"/>
  <c r="H25" i="5"/>
  <c r="D25" i="5"/>
  <c r="H24" i="5"/>
  <c r="D24" i="5"/>
  <c r="H23" i="5"/>
  <c r="D23" i="5"/>
  <c r="H22" i="5"/>
  <c r="D22" i="5"/>
  <c r="H21" i="5"/>
  <c r="D21" i="5"/>
  <c r="H20" i="5"/>
  <c r="D20" i="5"/>
  <c r="H19" i="5"/>
  <c r="H18" i="5" s="1"/>
  <c r="D19" i="5"/>
  <c r="D18" i="5" s="1"/>
  <c r="G18" i="5"/>
  <c r="F18" i="5"/>
  <c r="C18" i="5"/>
  <c r="B18" i="5"/>
  <c r="G22" i="11" l="1"/>
  <c r="F22" i="11"/>
  <c r="E21" i="11"/>
  <c r="D21" i="11"/>
  <c r="G21" i="11" s="1"/>
  <c r="C21" i="11"/>
  <c r="G20" i="11"/>
  <c r="F20" i="11"/>
  <c r="H20" i="11" s="1"/>
  <c r="G19" i="11"/>
  <c r="F19" i="11"/>
  <c r="G18" i="11"/>
  <c r="F18" i="11"/>
  <c r="H18" i="11" s="1"/>
  <c r="G17" i="11"/>
  <c r="F17" i="11"/>
  <c r="H22" i="11" l="1"/>
  <c r="H17" i="11"/>
  <c r="H19" i="11"/>
  <c r="F21" i="11"/>
  <c r="H21" i="11" s="1"/>
  <c r="G53" i="1"/>
  <c r="F53" i="1"/>
  <c r="E53" i="1"/>
  <c r="D53" i="1"/>
  <c r="C53" i="1"/>
  <c r="G52" i="1"/>
  <c r="F52" i="1"/>
  <c r="E52" i="1"/>
  <c r="D52" i="1"/>
  <c r="C52" i="1"/>
  <c r="G51" i="1"/>
  <c r="F51" i="1"/>
  <c r="E51" i="1"/>
  <c r="D51" i="1"/>
  <c r="C51" i="1"/>
  <c r="H50" i="1"/>
  <c r="H49" i="1"/>
  <c r="H48" i="1"/>
  <c r="H47" i="1"/>
  <c r="H46" i="1"/>
  <c r="H45" i="1"/>
  <c r="H44" i="1"/>
  <c r="H43" i="1"/>
  <c r="H42" i="1"/>
  <c r="H41" i="1"/>
  <c r="H40" i="1"/>
  <c r="H39" i="1"/>
  <c r="H38" i="1"/>
  <c r="H37" i="1"/>
  <c r="H36" i="1"/>
  <c r="H35" i="1"/>
  <c r="H34" i="1"/>
  <c r="H33" i="1"/>
  <c r="H52" i="1" l="1"/>
  <c r="H53" i="1"/>
  <c r="H51" i="1"/>
  <c r="F26" i="13"/>
  <c r="E26" i="13"/>
  <c r="D26" i="13"/>
  <c r="C26" i="13"/>
  <c r="F25" i="13"/>
  <c r="E25" i="13"/>
  <c r="D25" i="13"/>
  <c r="C25" i="13"/>
  <c r="F24" i="13"/>
  <c r="E24" i="13"/>
  <c r="D24" i="13"/>
  <c r="C24" i="13"/>
  <c r="G23" i="13"/>
  <c r="G22" i="13"/>
  <c r="G21" i="13"/>
  <c r="G20" i="13"/>
  <c r="G19" i="13"/>
  <c r="G18" i="13"/>
  <c r="G17" i="13"/>
  <c r="G16" i="13"/>
  <c r="G15" i="13"/>
  <c r="G14" i="13"/>
  <c r="G13" i="13"/>
  <c r="G12" i="13"/>
  <c r="G11" i="13"/>
  <c r="G10" i="13"/>
  <c r="G9" i="13"/>
  <c r="G8" i="13"/>
  <c r="G7" i="13"/>
  <c r="G6" i="13"/>
  <c r="G26" i="13" l="1"/>
  <c r="G24" i="13"/>
  <c r="G25" i="13"/>
  <c r="H8" i="14"/>
  <c r="H6" i="14"/>
  <c r="H17" i="14"/>
  <c r="H15" i="14"/>
  <c r="K35" i="3" l="1"/>
  <c r="K36" i="3"/>
  <c r="K37" i="3"/>
  <c r="K38" i="3"/>
  <c r="F34" i="7" l="1"/>
  <c r="E28" i="7" l="1"/>
  <c r="D28" i="7"/>
  <c r="F28" i="7" s="1"/>
  <c r="F22" i="7"/>
  <c r="F23" i="7"/>
  <c r="F24" i="7"/>
  <c r="F25" i="7"/>
  <c r="F26" i="7"/>
  <c r="F27" i="7"/>
  <c r="F21" i="7"/>
  <c r="K17" i="2" l="1"/>
  <c r="K18" i="2"/>
  <c r="J5" i="10" l="1"/>
  <c r="J6" i="10" s="1"/>
  <c r="J10" i="10" s="1"/>
  <c r="J9" i="10" l="1"/>
  <c r="E33" i="11"/>
  <c r="D33" i="11"/>
  <c r="C33" i="11"/>
  <c r="G34" i="11"/>
  <c r="G32" i="11"/>
  <c r="F32" i="11"/>
  <c r="G31" i="11"/>
  <c r="F31" i="11"/>
  <c r="H31" i="11" s="1"/>
  <c r="G30" i="11"/>
  <c r="F30" i="11"/>
  <c r="G29" i="11"/>
  <c r="F29" i="11"/>
  <c r="H29" i="11" s="1"/>
  <c r="F54" i="11"/>
  <c r="G54" i="11"/>
  <c r="F55" i="11"/>
  <c r="G55" i="11"/>
  <c r="H55" i="11" s="1"/>
  <c r="F56" i="11"/>
  <c r="H56" i="11" s="1"/>
  <c r="G56" i="11"/>
  <c r="F57" i="11"/>
  <c r="G57" i="11"/>
  <c r="G53" i="11"/>
  <c r="F53" i="11"/>
  <c r="F42" i="11"/>
  <c r="H42" i="11" s="1"/>
  <c r="G42" i="11"/>
  <c r="F43" i="11"/>
  <c r="G43" i="11"/>
  <c r="H43" i="11" s="1"/>
  <c r="F44" i="11"/>
  <c r="G44" i="11"/>
  <c r="F45" i="11"/>
  <c r="G45" i="11"/>
  <c r="G41" i="11"/>
  <c r="H41" i="11" s="1"/>
  <c r="F41" i="11"/>
  <c r="H45" i="11" l="1"/>
  <c r="H44" i="11"/>
  <c r="H53" i="11"/>
  <c r="F33" i="11"/>
  <c r="H57" i="11"/>
  <c r="H54" i="11"/>
  <c r="G33" i="11"/>
  <c r="H33" i="11" s="1"/>
  <c r="H32" i="11"/>
  <c r="H30" i="11"/>
  <c r="F34" i="11"/>
  <c r="H34" i="11" s="1"/>
  <c r="G80" i="1"/>
  <c r="F80" i="1"/>
  <c r="E80" i="1"/>
  <c r="D80" i="1"/>
  <c r="C80" i="1"/>
  <c r="G79" i="1"/>
  <c r="F79" i="1"/>
  <c r="E79" i="1"/>
  <c r="D79" i="1"/>
  <c r="C79" i="1"/>
  <c r="G78" i="1"/>
  <c r="F78" i="1"/>
  <c r="E78" i="1"/>
  <c r="D78" i="1"/>
  <c r="C78" i="1"/>
  <c r="H77" i="1"/>
  <c r="H76" i="1"/>
  <c r="H75" i="1"/>
  <c r="H74" i="1"/>
  <c r="H73" i="1"/>
  <c r="H72" i="1"/>
  <c r="H71" i="1"/>
  <c r="H70" i="1"/>
  <c r="H69" i="1"/>
  <c r="H68" i="1"/>
  <c r="H67" i="1"/>
  <c r="H66" i="1"/>
  <c r="H65" i="1"/>
  <c r="H64" i="1"/>
  <c r="H63" i="1"/>
  <c r="H62" i="1"/>
  <c r="H61" i="1"/>
  <c r="H60" i="1"/>
  <c r="H79" i="1" l="1"/>
  <c r="H80" i="1"/>
  <c r="H78" i="1"/>
  <c r="F53" i="13"/>
  <c r="E53" i="13"/>
  <c r="D53" i="13"/>
  <c r="C53" i="13"/>
  <c r="F52" i="13"/>
  <c r="E52" i="13"/>
  <c r="D52" i="13"/>
  <c r="C52" i="13"/>
  <c r="F51" i="13"/>
  <c r="E51" i="13"/>
  <c r="D51" i="13"/>
  <c r="C51" i="13"/>
  <c r="G47" i="13"/>
  <c r="G46" i="13"/>
  <c r="G45" i="13"/>
  <c r="G50" i="13"/>
  <c r="G49" i="13"/>
  <c r="G48" i="13"/>
  <c r="G38" i="13"/>
  <c r="G37" i="13"/>
  <c r="G36" i="13"/>
  <c r="G35" i="13"/>
  <c r="G34" i="13"/>
  <c r="G33" i="13"/>
  <c r="G41" i="13"/>
  <c r="G40" i="13"/>
  <c r="G39" i="13"/>
  <c r="G44" i="13"/>
  <c r="G43" i="13"/>
  <c r="G42" i="13"/>
  <c r="G53" i="13" l="1"/>
  <c r="G52" i="13"/>
  <c r="G51" i="13"/>
  <c r="G31" i="5"/>
  <c r="F31" i="5"/>
  <c r="C31" i="5"/>
  <c r="B31" i="5"/>
  <c r="H43" i="5"/>
  <c r="D43" i="5"/>
  <c r="H42" i="5"/>
  <c r="D42" i="5"/>
  <c r="H41" i="5"/>
  <c r="D41" i="5"/>
  <c r="H40" i="5"/>
  <c r="D40" i="5"/>
  <c r="H39" i="5"/>
  <c r="D39" i="5"/>
  <c r="H38" i="5"/>
  <c r="D38" i="5"/>
  <c r="H37" i="5"/>
  <c r="D37" i="5"/>
  <c r="H36" i="5"/>
  <c r="D36" i="5"/>
  <c r="H35" i="5"/>
  <c r="D35" i="5"/>
  <c r="H34" i="5"/>
  <c r="D34" i="5"/>
  <c r="H33" i="5"/>
  <c r="D33" i="5"/>
  <c r="H32" i="5"/>
  <c r="D32" i="5"/>
  <c r="H31" i="5" l="1"/>
  <c r="D31" i="5"/>
  <c r="G8" i="14" l="1"/>
  <c r="G6" i="14"/>
  <c r="E36" i="7" l="1"/>
  <c r="D36" i="7"/>
  <c r="F35" i="7"/>
  <c r="F33" i="7"/>
  <c r="F32" i="7"/>
  <c r="F31" i="7"/>
  <c r="F30" i="7"/>
  <c r="F29" i="7"/>
  <c r="F36" i="7" l="1"/>
  <c r="J35" i="3"/>
  <c r="J36" i="3"/>
  <c r="J37" i="3"/>
  <c r="J38" i="3"/>
  <c r="J17" i="2" l="1"/>
  <c r="J18" i="2"/>
  <c r="E46" i="11" l="1"/>
  <c r="D46" i="11" l="1"/>
  <c r="C46" i="11"/>
  <c r="F46" i="11" l="1"/>
  <c r="G46" i="11"/>
  <c r="I9" i="10"/>
  <c r="I6" i="10"/>
  <c r="I10" i="10" s="1"/>
  <c r="H46" i="11" l="1"/>
  <c r="G107" i="1"/>
  <c r="F107" i="1"/>
  <c r="E107" i="1"/>
  <c r="D107" i="1"/>
  <c r="C107" i="1"/>
  <c r="G106" i="1"/>
  <c r="F106" i="1"/>
  <c r="E106" i="1"/>
  <c r="D106" i="1"/>
  <c r="C106" i="1"/>
  <c r="G105" i="1"/>
  <c r="F105" i="1"/>
  <c r="E105" i="1"/>
  <c r="D105" i="1"/>
  <c r="C105" i="1"/>
  <c r="H104" i="1"/>
  <c r="H103" i="1"/>
  <c r="H102" i="1"/>
  <c r="H101" i="1"/>
  <c r="H100" i="1"/>
  <c r="H99" i="1"/>
  <c r="H98" i="1"/>
  <c r="H97" i="1"/>
  <c r="H96" i="1"/>
  <c r="H95" i="1"/>
  <c r="H94" i="1"/>
  <c r="H93" i="1"/>
  <c r="H92" i="1"/>
  <c r="H91" i="1"/>
  <c r="H90" i="1"/>
  <c r="H89" i="1"/>
  <c r="H88" i="1"/>
  <c r="H87" i="1"/>
  <c r="H106" i="1" l="1"/>
  <c r="H105" i="1"/>
  <c r="H107" i="1"/>
  <c r="H46" i="5"/>
  <c r="H47" i="5"/>
  <c r="H48" i="5"/>
  <c r="H49" i="5"/>
  <c r="H50" i="5"/>
  <c r="H51" i="5"/>
  <c r="H52" i="5"/>
  <c r="H53" i="5"/>
  <c r="H54" i="5"/>
  <c r="H55" i="5"/>
  <c r="H56" i="5"/>
  <c r="H45" i="5"/>
  <c r="G44" i="5"/>
  <c r="F44" i="5"/>
  <c r="D46" i="5"/>
  <c r="D47" i="5"/>
  <c r="D48" i="5"/>
  <c r="D49" i="5"/>
  <c r="D50" i="5"/>
  <c r="D51" i="5"/>
  <c r="D52" i="5"/>
  <c r="D53" i="5"/>
  <c r="D54" i="5"/>
  <c r="D55" i="5"/>
  <c r="D56" i="5"/>
  <c r="D45" i="5"/>
  <c r="C44" i="5"/>
  <c r="B44" i="5"/>
  <c r="D44" i="5" l="1"/>
  <c r="F8" i="14"/>
  <c r="F6" i="14"/>
  <c r="E17" i="14" l="1"/>
  <c r="C17" i="14"/>
  <c r="E15" i="14"/>
  <c r="C15" i="14"/>
  <c r="E8" i="14"/>
  <c r="D8" i="14"/>
  <c r="C8" i="14"/>
  <c r="E6" i="14"/>
  <c r="D6" i="14"/>
  <c r="C6" i="14"/>
  <c r="I38" i="3" l="1"/>
  <c r="I37" i="3"/>
  <c r="I36" i="3"/>
  <c r="I35" i="3"/>
  <c r="C79" i="13" l="1"/>
  <c r="D79" i="13"/>
  <c r="E79" i="13"/>
  <c r="F79" i="13"/>
  <c r="C80" i="13"/>
  <c r="D80" i="13"/>
  <c r="E80" i="13"/>
  <c r="F80" i="13"/>
  <c r="D78" i="13"/>
  <c r="E78" i="13"/>
  <c r="F78" i="13"/>
  <c r="C78" i="13"/>
  <c r="G74" i="13" l="1"/>
  <c r="G73" i="13"/>
  <c r="G72" i="13"/>
  <c r="G77" i="13"/>
  <c r="G76" i="13"/>
  <c r="G75" i="13"/>
  <c r="G65" i="13"/>
  <c r="G64" i="13"/>
  <c r="G63" i="13"/>
  <c r="G62" i="13"/>
  <c r="G61" i="13"/>
  <c r="G60" i="13"/>
  <c r="G68" i="13"/>
  <c r="G67" i="13"/>
  <c r="G66" i="13"/>
  <c r="G71" i="13"/>
  <c r="G70" i="13"/>
  <c r="G69" i="13"/>
  <c r="G79" i="13" l="1"/>
  <c r="G80" i="13"/>
  <c r="G78" i="13"/>
  <c r="E44" i="7"/>
  <c r="D44" i="7"/>
  <c r="F43" i="7"/>
  <c r="F41" i="7"/>
  <c r="F40" i="7"/>
  <c r="F39" i="7"/>
  <c r="F38" i="7"/>
  <c r="F37" i="7"/>
  <c r="F44" i="7" l="1"/>
  <c r="B6" i="10"/>
  <c r="B10" i="10" s="1"/>
  <c r="C6" i="10"/>
  <c r="C10" i="10" s="1"/>
  <c r="D6" i="10"/>
  <c r="D10" i="10" s="1"/>
  <c r="E6" i="10"/>
  <c r="F6" i="10"/>
  <c r="F10" i="10" s="1"/>
  <c r="G6" i="10"/>
  <c r="G10" i="10" s="1"/>
  <c r="H6" i="10"/>
  <c r="H10" i="10" s="1"/>
  <c r="B9" i="10"/>
  <c r="C9" i="10"/>
  <c r="D9" i="10"/>
  <c r="E9" i="10"/>
  <c r="F9" i="10"/>
  <c r="G9" i="10"/>
  <c r="H9" i="10"/>
  <c r="E10" i="10"/>
  <c r="E58" i="11" l="1"/>
  <c r="D58" i="11"/>
  <c r="C58" i="11"/>
  <c r="F58" i="11" l="1"/>
  <c r="G58" i="11"/>
  <c r="I18" i="2"/>
  <c r="I17" i="2"/>
  <c r="H58" i="11" l="1"/>
  <c r="G57" i="5"/>
  <c r="F57" i="5"/>
  <c r="C57" i="5"/>
  <c r="B57" i="5"/>
  <c r="D57" i="5" l="1"/>
  <c r="H57" i="5"/>
  <c r="H222" i="1" l="1"/>
  <c r="H223" i="1"/>
  <c r="H224" i="1"/>
  <c r="H225" i="1"/>
  <c r="H226" i="1"/>
  <c r="H227" i="1"/>
  <c r="H228" i="1"/>
  <c r="H229" i="1"/>
  <c r="H230" i="1"/>
  <c r="H231" i="1"/>
  <c r="H232" i="1"/>
  <c r="H233" i="1"/>
  <c r="H234" i="1"/>
  <c r="H235" i="1"/>
  <c r="H236" i="1"/>
  <c r="C237" i="1"/>
  <c r="D237" i="1"/>
  <c r="E237" i="1"/>
  <c r="F237" i="1"/>
  <c r="G237" i="1"/>
  <c r="C238" i="1"/>
  <c r="D238" i="1"/>
  <c r="E238" i="1"/>
  <c r="F238" i="1"/>
  <c r="G238" i="1"/>
  <c r="C239" i="1"/>
  <c r="D239" i="1"/>
  <c r="E239" i="1"/>
  <c r="F239" i="1"/>
  <c r="G239" i="1"/>
  <c r="H237" i="1" l="1"/>
  <c r="H238" i="1"/>
  <c r="H239" i="1"/>
  <c r="H114" i="1"/>
  <c r="H115" i="1"/>
  <c r="H116" i="1"/>
  <c r="H117" i="1"/>
  <c r="H118" i="1"/>
  <c r="H119" i="1"/>
  <c r="H120" i="1"/>
  <c r="H121" i="1"/>
  <c r="H122" i="1"/>
  <c r="H123" i="1"/>
  <c r="H124" i="1"/>
  <c r="H125" i="1"/>
  <c r="H126" i="1"/>
  <c r="H127" i="1"/>
  <c r="H128" i="1"/>
  <c r="H129" i="1"/>
  <c r="H130" i="1"/>
  <c r="H131" i="1"/>
  <c r="G134" i="1"/>
  <c r="F134" i="1"/>
  <c r="E134" i="1"/>
  <c r="D134" i="1"/>
  <c r="C134" i="1"/>
  <c r="G133" i="1"/>
  <c r="F133" i="1"/>
  <c r="E133" i="1"/>
  <c r="D133" i="1"/>
  <c r="C133" i="1"/>
  <c r="G132" i="1"/>
  <c r="F132" i="1"/>
  <c r="E132" i="1"/>
  <c r="D132" i="1"/>
  <c r="C132" i="1"/>
  <c r="H132" i="1" l="1"/>
  <c r="H133" i="1"/>
  <c r="H134" i="1"/>
  <c r="H38" i="3"/>
  <c r="H37" i="3"/>
  <c r="H36" i="3"/>
  <c r="H35" i="3"/>
  <c r="C135" i="5" l="1"/>
  <c r="D135" i="5"/>
  <c r="B135" i="5"/>
  <c r="C122" i="5"/>
  <c r="D122" i="5"/>
  <c r="B122" i="5"/>
  <c r="C109" i="5"/>
  <c r="D109" i="5"/>
  <c r="B109" i="5"/>
  <c r="G135" i="5" l="1"/>
  <c r="F135" i="5"/>
  <c r="H137" i="5"/>
  <c r="H138" i="5"/>
  <c r="H139" i="5"/>
  <c r="H140" i="5"/>
  <c r="H141" i="5"/>
  <c r="H142" i="5"/>
  <c r="H143" i="5"/>
  <c r="H144" i="5"/>
  <c r="H145" i="5"/>
  <c r="H146" i="5"/>
  <c r="H147" i="5"/>
  <c r="H136" i="5"/>
  <c r="H124" i="5"/>
  <c r="H125" i="5"/>
  <c r="H126" i="5"/>
  <c r="H127" i="5"/>
  <c r="H128" i="5"/>
  <c r="H129" i="5"/>
  <c r="H130" i="5"/>
  <c r="H131" i="5"/>
  <c r="H132" i="5"/>
  <c r="H133" i="5"/>
  <c r="H134" i="5"/>
  <c r="H123" i="5"/>
  <c r="F122" i="5"/>
  <c r="G122" i="5"/>
  <c r="G109" i="5"/>
  <c r="F109" i="5"/>
  <c r="H111" i="5"/>
  <c r="H112" i="5"/>
  <c r="H113" i="5"/>
  <c r="H114" i="5"/>
  <c r="H115" i="5"/>
  <c r="H116" i="5"/>
  <c r="H117" i="5"/>
  <c r="H118" i="5"/>
  <c r="H119" i="5"/>
  <c r="H120" i="5"/>
  <c r="H121" i="5"/>
  <c r="H110" i="5"/>
  <c r="H98" i="5"/>
  <c r="H99" i="5"/>
  <c r="H100" i="5"/>
  <c r="H101" i="5"/>
  <c r="H102" i="5"/>
  <c r="H103" i="5"/>
  <c r="H104" i="5"/>
  <c r="H105" i="5"/>
  <c r="H106" i="5"/>
  <c r="H107" i="5"/>
  <c r="H108" i="5"/>
  <c r="H97" i="5"/>
  <c r="G96" i="5"/>
  <c r="F96" i="5"/>
  <c r="H95" i="5"/>
  <c r="H94" i="5"/>
  <c r="H93" i="5"/>
  <c r="H92" i="5"/>
  <c r="H91" i="5"/>
  <c r="H90" i="5"/>
  <c r="H89" i="5"/>
  <c r="H88" i="5"/>
  <c r="H87" i="5"/>
  <c r="H86" i="5"/>
  <c r="H85" i="5"/>
  <c r="H84" i="5"/>
  <c r="G83" i="5"/>
  <c r="F83" i="5"/>
  <c r="H82" i="5"/>
  <c r="H81" i="5"/>
  <c r="H80" i="5"/>
  <c r="H79" i="5"/>
  <c r="H78" i="5"/>
  <c r="H77" i="5"/>
  <c r="H76" i="5"/>
  <c r="H75" i="5"/>
  <c r="H74" i="5"/>
  <c r="H73" i="5"/>
  <c r="H72" i="5"/>
  <c r="H71" i="5"/>
  <c r="G70" i="5"/>
  <c r="F70" i="5"/>
  <c r="H135" i="5" l="1"/>
  <c r="H122" i="5"/>
  <c r="H109" i="5"/>
  <c r="H96" i="5"/>
  <c r="H83" i="5"/>
  <c r="H70" i="5"/>
  <c r="D38" i="3"/>
  <c r="E38" i="3"/>
  <c r="F38" i="3"/>
  <c r="G38" i="3"/>
  <c r="C38" i="3"/>
  <c r="D37" i="3"/>
  <c r="E37" i="3"/>
  <c r="F37" i="3"/>
  <c r="G37" i="3"/>
  <c r="C37" i="3"/>
  <c r="D36" i="3"/>
  <c r="E36" i="3"/>
  <c r="F36" i="3"/>
  <c r="G36" i="3"/>
  <c r="C36" i="3"/>
  <c r="D35" i="3"/>
  <c r="E35" i="3"/>
  <c r="F35" i="3"/>
  <c r="G35" i="3"/>
  <c r="C35" i="3"/>
  <c r="E52" i="7" l="1"/>
  <c r="D52" i="7"/>
  <c r="E60" i="7"/>
  <c r="D60" i="7"/>
  <c r="E68" i="7"/>
  <c r="D68" i="7"/>
  <c r="D96" i="5" l="1"/>
  <c r="C96" i="5"/>
  <c r="B96" i="5"/>
  <c r="D85" i="5"/>
  <c r="D86" i="5"/>
  <c r="D87" i="5"/>
  <c r="D88" i="5"/>
  <c r="D89" i="5"/>
  <c r="D90" i="5"/>
  <c r="D91" i="5"/>
  <c r="D92" i="5"/>
  <c r="D93" i="5"/>
  <c r="D94" i="5"/>
  <c r="D95" i="5"/>
  <c r="D84" i="5"/>
  <c r="C83" i="5"/>
  <c r="B83" i="5"/>
  <c r="B70" i="5"/>
  <c r="C70" i="5"/>
  <c r="D72" i="5"/>
  <c r="D73" i="5"/>
  <c r="D74" i="5"/>
  <c r="D75" i="5"/>
  <c r="D76" i="5"/>
  <c r="D77" i="5"/>
  <c r="D78" i="5"/>
  <c r="D79" i="5"/>
  <c r="D80" i="5"/>
  <c r="D81" i="5"/>
  <c r="D82" i="5"/>
  <c r="D71" i="5"/>
  <c r="D70" i="5" l="1"/>
  <c r="D83" i="5"/>
  <c r="F51" i="7"/>
  <c r="F49" i="7"/>
  <c r="F48" i="7"/>
  <c r="F47" i="7"/>
  <c r="F46" i="7"/>
  <c r="F45" i="7"/>
  <c r="F59" i="7"/>
  <c r="F57" i="7"/>
  <c r="F56" i="7"/>
  <c r="F55" i="7"/>
  <c r="F54" i="7"/>
  <c r="F53" i="7"/>
  <c r="F67" i="7"/>
  <c r="F65" i="7"/>
  <c r="F64" i="7"/>
  <c r="F63" i="7"/>
  <c r="F62" i="7"/>
  <c r="F61" i="7"/>
  <c r="F68" i="7" l="1"/>
  <c r="F52" i="7"/>
  <c r="F60" i="7"/>
  <c r="C18" i="2" l="1"/>
  <c r="D18" i="2"/>
  <c r="E18" i="2"/>
  <c r="F18" i="2"/>
  <c r="G18" i="2"/>
  <c r="H18" i="2"/>
  <c r="D17" i="2"/>
  <c r="E17" i="2"/>
  <c r="F17" i="2"/>
  <c r="G17" i="2"/>
  <c r="H17" i="2"/>
  <c r="C17" i="2"/>
  <c r="C289" i="1" l="1"/>
  <c r="D289" i="1"/>
  <c r="E289" i="1"/>
  <c r="F289" i="1"/>
  <c r="G289" i="1"/>
  <c r="C290" i="1"/>
  <c r="D290" i="1"/>
  <c r="E290" i="1"/>
  <c r="F290" i="1"/>
  <c r="G290" i="1"/>
  <c r="D288" i="1"/>
  <c r="E288" i="1"/>
  <c r="F288" i="1"/>
  <c r="G288" i="1"/>
  <c r="C288" i="1"/>
  <c r="C262" i="1"/>
  <c r="D262" i="1"/>
  <c r="E262" i="1"/>
  <c r="F262" i="1"/>
  <c r="G262" i="1"/>
  <c r="C263" i="1"/>
  <c r="D263" i="1"/>
  <c r="E263" i="1"/>
  <c r="F263" i="1"/>
  <c r="G263" i="1"/>
  <c r="D261" i="1"/>
  <c r="E261" i="1"/>
  <c r="F261" i="1"/>
  <c r="G261" i="1"/>
  <c r="C261" i="1"/>
  <c r="H279" i="1"/>
  <c r="H280" i="1"/>
  <c r="H281" i="1"/>
  <c r="D215" i="1"/>
  <c r="E215" i="1"/>
  <c r="F215" i="1"/>
  <c r="G215" i="1"/>
  <c r="D214" i="1"/>
  <c r="E214" i="1"/>
  <c r="F214" i="1"/>
  <c r="G214" i="1"/>
  <c r="C215" i="1"/>
  <c r="C214" i="1"/>
  <c r="D213" i="1"/>
  <c r="E213" i="1"/>
  <c r="F213" i="1"/>
  <c r="G213" i="1"/>
  <c r="C213" i="1"/>
  <c r="D188" i="1"/>
  <c r="E188" i="1"/>
  <c r="F188" i="1"/>
  <c r="G188" i="1"/>
  <c r="D187" i="1"/>
  <c r="E187" i="1"/>
  <c r="F187" i="1"/>
  <c r="G187" i="1"/>
  <c r="D186" i="1"/>
  <c r="E186" i="1"/>
  <c r="F186" i="1"/>
  <c r="G186" i="1"/>
  <c r="C188" i="1"/>
  <c r="C187" i="1"/>
  <c r="C186" i="1"/>
  <c r="D161" i="1"/>
  <c r="E161" i="1"/>
  <c r="F161" i="1"/>
  <c r="G161" i="1"/>
  <c r="D160" i="1"/>
  <c r="E160" i="1"/>
  <c r="F160" i="1"/>
  <c r="G160" i="1"/>
  <c r="C161" i="1"/>
  <c r="C160" i="1"/>
  <c r="D159" i="1"/>
  <c r="E159" i="1"/>
  <c r="F159" i="1"/>
  <c r="G159" i="1"/>
  <c r="C159" i="1"/>
  <c r="H287" i="1" l="1"/>
  <c r="H286" i="1"/>
  <c r="H285" i="1"/>
  <c r="H284" i="1"/>
  <c r="H283" i="1"/>
  <c r="H282" i="1"/>
  <c r="H260" i="1"/>
  <c r="H259" i="1"/>
  <c r="H258" i="1"/>
  <c r="H257" i="1"/>
  <c r="H256" i="1"/>
  <c r="H255" i="1"/>
  <c r="H209" i="1"/>
  <c r="H208" i="1"/>
  <c r="H207" i="1"/>
  <c r="H206" i="1"/>
  <c r="H205" i="1"/>
  <c r="H204" i="1"/>
  <c r="H185" i="1"/>
  <c r="H184" i="1"/>
  <c r="H183" i="1"/>
  <c r="H182" i="1"/>
  <c r="H181" i="1"/>
  <c r="H180" i="1"/>
  <c r="H158" i="1"/>
  <c r="H157" i="1"/>
  <c r="H156" i="1"/>
  <c r="H155" i="1"/>
  <c r="H154" i="1"/>
  <c r="H153" i="1"/>
  <c r="H212" i="1" l="1"/>
  <c r="H211" i="1"/>
  <c r="H210" i="1"/>
  <c r="H178" i="1"/>
  <c r="H179" i="1"/>
  <c r="H177" i="1"/>
  <c r="H152" i="1"/>
  <c r="H151" i="1"/>
  <c r="H150" i="1"/>
  <c r="H271" i="1" l="1"/>
  <c r="H272" i="1"/>
  <c r="H273" i="1"/>
  <c r="H274" i="1"/>
  <c r="H275" i="1"/>
  <c r="H276" i="1"/>
  <c r="H277" i="1"/>
  <c r="H278" i="1"/>
  <c r="H270" i="1"/>
  <c r="H247" i="1"/>
  <c r="H248" i="1"/>
  <c r="H249" i="1"/>
  <c r="H250" i="1"/>
  <c r="H251" i="1"/>
  <c r="H252" i="1"/>
  <c r="H253" i="1"/>
  <c r="H254" i="1"/>
  <c r="H246" i="1"/>
  <c r="H196" i="1"/>
  <c r="H197" i="1"/>
  <c r="H198" i="1"/>
  <c r="H199" i="1"/>
  <c r="H200" i="1"/>
  <c r="H201" i="1"/>
  <c r="H202" i="1"/>
  <c r="H203" i="1"/>
  <c r="H195" i="1"/>
  <c r="H169" i="1"/>
  <c r="H170" i="1"/>
  <c r="H171" i="1"/>
  <c r="H172" i="1"/>
  <c r="H173" i="1"/>
  <c r="H174" i="1"/>
  <c r="H175" i="1"/>
  <c r="H176" i="1"/>
  <c r="H168" i="1"/>
  <c r="H142" i="1"/>
  <c r="H143" i="1"/>
  <c r="H144" i="1"/>
  <c r="H145" i="1"/>
  <c r="H146" i="1"/>
  <c r="H147" i="1"/>
  <c r="H148" i="1"/>
  <c r="H149" i="1"/>
  <c r="H141" i="1"/>
  <c r="H289" i="1" l="1"/>
  <c r="H288" i="1"/>
  <c r="H261" i="1"/>
  <c r="H290" i="1"/>
  <c r="H263" i="1"/>
  <c r="H262" i="1"/>
  <c r="H186" i="1"/>
  <c r="H187" i="1"/>
  <c r="H215" i="1"/>
  <c r="H213" i="1"/>
  <c r="H214" i="1"/>
  <c r="H161" i="1"/>
  <c r="H160" i="1"/>
  <c r="H188" i="1"/>
  <c r="H159" i="1"/>
  <c r="H44" i="5" l="1"/>
</calcChain>
</file>

<file path=xl/sharedStrings.xml><?xml version="1.0" encoding="utf-8"?>
<sst xmlns="http://schemas.openxmlformats.org/spreadsheetml/2006/main" count="1066" uniqueCount="139">
  <si>
    <t>Μονάδες</t>
  </si>
  <si>
    <t>Δωμάτια</t>
  </si>
  <si>
    <t>Κλίνες</t>
  </si>
  <si>
    <t>1*</t>
  </si>
  <si>
    <t>Σύνολο</t>
  </si>
  <si>
    <t xml:space="preserve">Μουσεία </t>
  </si>
  <si>
    <t>Αρχαιολογικοί χώροι</t>
  </si>
  <si>
    <t xml:space="preserve">Διανυκτερεύσεις αλλοδαπών </t>
  </si>
  <si>
    <t>Ιανουάριος</t>
  </si>
  <si>
    <t>Φεβρουάριος</t>
  </si>
  <si>
    <t>Μάρτιος</t>
  </si>
  <si>
    <t>Απρίλιος</t>
  </si>
  <si>
    <t>Μάιος</t>
  </si>
  <si>
    <t>Ιούνιος</t>
  </si>
  <si>
    <t>Ιούλιος</t>
  </si>
  <si>
    <t>Αύγουστος</t>
  </si>
  <si>
    <t>Σεπτέμβριος</t>
  </si>
  <si>
    <t>Οκτώβριος</t>
  </si>
  <si>
    <t>Νοέμβριος</t>
  </si>
  <si>
    <t>Δεκέμβριος</t>
  </si>
  <si>
    <t>ΕΤΟΣ</t>
  </si>
  <si>
    <t>ΔΙΑΚΙΝΗΘΕΝΤΕΣ ΚΑΤΑ ΤΗΝ ΑΠΟΒΙΒΑΣΗ (ΚΑΤΑΠΛΟΙ)</t>
  </si>
  <si>
    <t>ΔΙΑΚΙΝΗΘΕΝΤΕΣ ΚΑΤΑ ΤΗΝ ΕΠΙΒΙΒΑΣΗ (ΑΠΟΠΛΟΙ)</t>
  </si>
  <si>
    <t>ΣΥΝΟΛΑ ΔΙΑΚΙΝΗΘΕΝΤΩΝ</t>
  </si>
  <si>
    <t>ΕΠΙΒΑΤΕΣ ΜΕ Ε/Γ - Ο/Γ</t>
  </si>
  <si>
    <t>ΕΠΙΒΑΤΩΝ ΜΕ Ε/Γ - Ο/Γ</t>
  </si>
  <si>
    <t>Δράμας</t>
  </si>
  <si>
    <t>Έβρου</t>
  </si>
  <si>
    <t>Θάσου</t>
  </si>
  <si>
    <t>Καβάλας</t>
  </si>
  <si>
    <t>Ξάνθης</t>
  </si>
  <si>
    <t>Ροδόπης</t>
  </si>
  <si>
    <t>Καβάλας &amp; Θάσος</t>
  </si>
  <si>
    <t>Καβάλας &amp; Θάσου</t>
  </si>
  <si>
    <t>Λιμάνι</t>
  </si>
  <si>
    <t>Αλεξανδρούπολη</t>
  </si>
  <si>
    <t>Καβάλα</t>
  </si>
  <si>
    <t>Ελευθερές</t>
  </si>
  <si>
    <t>Θάσος</t>
  </si>
  <si>
    <t>Πρίνος Θάσου</t>
  </si>
  <si>
    <t>Κεραμωτή</t>
  </si>
  <si>
    <t>Έβρος</t>
  </si>
  <si>
    <t>Σαμοθράκη</t>
  </si>
  <si>
    <t xml:space="preserve">Διανυκτερεύσεις ημεδαπών </t>
  </si>
  <si>
    <t xml:space="preserve">Σύνολο Περιφέρειας </t>
  </si>
  <si>
    <t>Διεθνείς αεροπορικές αφίξεις</t>
  </si>
  <si>
    <t>Πληρότητα</t>
  </si>
  <si>
    <t>Πληρότητα Καβάλας</t>
  </si>
  <si>
    <t>Πληρότητα Θάσου</t>
  </si>
  <si>
    <t>Διανυκτερεύσεις αλλοδαπών στην Καβάλα</t>
  </si>
  <si>
    <t>Διανυκτερεύσεις αλλοδαπών στην Θάσο</t>
  </si>
  <si>
    <t>Διανυκτερεύσεις ημεδαπών στην Καβάλα</t>
  </si>
  <si>
    <t>Διανυκτερεύσεις ημεδαπών στην Θάσο</t>
  </si>
  <si>
    <t>Περιφερειακή Ενότητα</t>
  </si>
  <si>
    <t>5*</t>
  </si>
  <si>
    <t>4*</t>
  </si>
  <si>
    <t>3*</t>
  </si>
  <si>
    <t>2*</t>
  </si>
  <si>
    <t>Περιφερειακές Ενότητες</t>
  </si>
  <si>
    <t xml:space="preserve">Περιφερειακές Ενότητες </t>
  </si>
  <si>
    <t>Αεροπορικές αφίξεις εσωτερικού</t>
  </si>
  <si>
    <r>
      <t xml:space="preserve">1) </t>
    </r>
    <r>
      <rPr>
        <sz val="8"/>
        <rFont val="Tahoma"/>
        <family val="2"/>
        <charset val="161"/>
      </rPr>
      <t>Η Έρευνα Εργατικού Δυναμικού είναι δειγματοληπτική και διεξάγεται από την ΕΛΣΤΑΤ</t>
    </r>
  </si>
  <si>
    <r>
      <t xml:space="preserve">2) </t>
    </r>
    <r>
      <rPr>
        <sz val="8"/>
        <rFont val="Tahoma"/>
        <family val="2"/>
        <charset val="161"/>
      </rPr>
      <t>Ως απασχολούμενοι ορίζονται τα άτομα ηλικίας 15 ετών και άνω, τα οποία την εβδομάδα αναφοράς είτε εργάστηκαν έστω και μια ώρα με σκοπό την αμοιβή ή το κέρδος, είτε εργάστηκαν στην οικογενειακή επιχείρηση, είτε δεν εργάστηκαν αλλά είχαν μια εργασία ή επιχείρηση από την οποία απουσίαζαν προσωρινά.</t>
    </r>
    <r>
      <rPr>
        <b/>
        <sz val="8"/>
        <rFont val="Tahoma"/>
        <family val="2"/>
        <charset val="161"/>
      </rPr>
      <t xml:space="preserve">
</t>
    </r>
  </si>
  <si>
    <t xml:space="preserve">Περιφέρειες </t>
  </si>
  <si>
    <t xml:space="preserve"> Χώρες Προέλευσης</t>
  </si>
  <si>
    <t>Εισπράξεις (σε εκ. €)</t>
  </si>
  <si>
    <t xml:space="preserve">Διανυκτερεύσεις (σε χιλ.) </t>
  </si>
  <si>
    <t>Δαπάνη/ Επίσκεψη (σε €)</t>
  </si>
  <si>
    <t>Δαπάνη/ Διανυκτέρευση (σε €)</t>
  </si>
  <si>
    <t>Μέση Διάρκεια Παραμονής</t>
  </si>
  <si>
    <t>Βουλγαρία</t>
  </si>
  <si>
    <t>Γερμανία</t>
  </si>
  <si>
    <t>Ρουμανία</t>
  </si>
  <si>
    <t>Λοιπές</t>
  </si>
  <si>
    <t>% επί του συνόλου</t>
  </si>
  <si>
    <t>Βασικά Μεγέθη Εισερχόμενου Τουρισμού της Περιφέρειας Ανατολική Μακεδονία &amp; Θράκη 2016</t>
  </si>
  <si>
    <t>Τουρκία</t>
  </si>
  <si>
    <t>4Κ</t>
  </si>
  <si>
    <t>3Κ</t>
  </si>
  <si>
    <t>2Κ</t>
  </si>
  <si>
    <t>1Κ</t>
  </si>
  <si>
    <t>Επισκέψεις   (σε χιλ.)</t>
  </si>
  <si>
    <t>Κίνηση Κρουαζιερόπλοιων στο λιμάνι της Καβάλας</t>
  </si>
  <si>
    <t>Κίνηση Κρουαζιερόπλοιων στο λιμάνι της Σαμοθράκης</t>
  </si>
  <si>
    <t xml:space="preserve">Αφίξεις αλλοδαπών </t>
  </si>
  <si>
    <t>Αφίξεις ημεδαπών</t>
  </si>
  <si>
    <t>Αφίξεις αλλοδαπών</t>
  </si>
  <si>
    <t xml:space="preserve">Αφίξεις ημεδαπών </t>
  </si>
  <si>
    <t>Αφίξεις αλλοδαπών στην Καβάλα</t>
  </si>
  <si>
    <t>Αφίξεις αλλοδαπών στην Θάσο</t>
  </si>
  <si>
    <t>Αφίξεις ημεδαπών στην Καβάλα</t>
  </si>
  <si>
    <t>Αφίξεις ημεδαπών  στην Θάσο</t>
  </si>
  <si>
    <t>Βασικά Μεγέθη Εισερχόμενου Τουρισμού της Περιφέρειας Ανατολική Μακεδονία &amp; Θράκη 2017</t>
  </si>
  <si>
    <t>Βασικά Τουριστικά Μεγέθη της Περιφέρειας Ανατολικής Μακεδονίας &amp; Θράκης</t>
  </si>
  <si>
    <t>Ανατολική Μακεδονία &amp; Θράκη</t>
  </si>
  <si>
    <r>
      <t xml:space="preserve">Πηγή: </t>
    </r>
    <r>
      <rPr>
        <sz val="8"/>
        <color theme="4"/>
        <rFont val="Tahoma"/>
        <family val="2"/>
        <charset val="161"/>
      </rPr>
      <t>Έρευνα Συνόρων της ΤτΕ, Επεξεργασία INSETE Intelligence</t>
    </r>
  </si>
  <si>
    <t>Σύνολο απασχόλησης</t>
  </si>
  <si>
    <t>Σύνολο Χώρας</t>
  </si>
  <si>
    <r>
      <t xml:space="preserve">Πηγή: </t>
    </r>
    <r>
      <rPr>
        <sz val="8"/>
        <color theme="4"/>
        <rFont val="Tahoma"/>
        <family val="2"/>
        <charset val="161"/>
      </rPr>
      <t>Έρευνα Εργατικού Δυναμικού ΕΛΣΤΑΤ - Επεξεργασία INSETE Intelligence</t>
    </r>
  </si>
  <si>
    <t xml:space="preserve">ΠΕΡΙΦΕΡΕΙΑ ΑΝΑΤΟΛΙΚΗΣ ΜΑΚΕΔΟΝΙΑΣ &amp; ΘΡΑΚΗΣ </t>
  </si>
  <si>
    <t xml:space="preserve">Ξενοδοχειακό δυναμικό 2017 </t>
  </si>
  <si>
    <t xml:space="preserve">Ξενοδοχειακό δυναμικό 2016 </t>
  </si>
  <si>
    <t xml:space="preserve">Ξενοδοχειακό δυναμικό 2015 </t>
  </si>
  <si>
    <t>Ξενοδοχειακό δυναμικό 2014</t>
  </si>
  <si>
    <t>ΠΕΡΙΦΕΡΕΙΑ ΑΝΑΤΟΛΙΚΗΣ ΜΑΚΕΔΟΝΙΑΣ &amp; ΘΡΑΚΗΣ</t>
  </si>
  <si>
    <t>Ξενοδοχειακό δυναμικό 2013</t>
  </si>
  <si>
    <t xml:space="preserve">Ξενοδοχειακό δυναμικό 2012 </t>
  </si>
  <si>
    <t xml:space="preserve">Ξενοδοχειακό δυναμικό 2011 </t>
  </si>
  <si>
    <t xml:space="preserve">Ξενοδοχειακό δυναμικό 2010 </t>
  </si>
  <si>
    <t xml:space="preserve">ΠΕΡΙΦΕΡΕΙΑ ΑΝΑΤΟΛΙΚΗΣ ΜΑΚΕΔΟΝΙΑΣ ΚΑΙ ΘΡΑΚΗΣ </t>
  </si>
  <si>
    <t xml:space="preserve">Ενοικιαζόμενα δωμάτια 2017 </t>
  </si>
  <si>
    <r>
      <rPr>
        <b/>
        <sz val="8"/>
        <color theme="4"/>
        <rFont val="Tahoma"/>
        <family val="2"/>
        <charset val="161"/>
      </rPr>
      <t>Πηγή:</t>
    </r>
    <r>
      <rPr>
        <sz val="8"/>
        <color theme="4"/>
        <rFont val="Tahoma"/>
        <family val="2"/>
        <charset val="161"/>
      </rPr>
      <t xml:space="preserve"> ΕΛ.ΣΤΑΤ - Επεξεργασία INSETE Intelligence</t>
    </r>
  </si>
  <si>
    <r>
      <rPr>
        <b/>
        <sz val="8"/>
        <color theme="4"/>
        <rFont val="Tahoma"/>
        <family val="2"/>
        <charset val="161"/>
      </rPr>
      <t>Πηγή:</t>
    </r>
    <r>
      <rPr>
        <sz val="8"/>
        <color theme="4"/>
        <rFont val="Tahoma"/>
        <family val="2"/>
        <charset val="161"/>
      </rPr>
      <t xml:space="preserve"> Ένωση Λιμένων Ελλάδος - Επεξεργασία INSETE Intelligence</t>
    </r>
  </si>
  <si>
    <t>% μεταβολή</t>
  </si>
  <si>
    <t xml:space="preserve">Κρουαζιερόπλοια </t>
  </si>
  <si>
    <t xml:space="preserve">% μεταβολή </t>
  </si>
  <si>
    <t>Επιβάτες</t>
  </si>
  <si>
    <t>Κρουαζιερόπλοια</t>
  </si>
  <si>
    <t xml:space="preserve">Ενοικιαζόμενα δωμάτια 2018 </t>
  </si>
  <si>
    <t xml:space="preserve">Ενότητα </t>
  </si>
  <si>
    <t xml:space="preserve">Ξενοδοχειακό δυναμικό 2018 </t>
  </si>
  <si>
    <r>
      <rPr>
        <b/>
        <sz val="8"/>
        <color rgb="FF0070C0"/>
        <rFont val="Tahoma"/>
        <family val="2"/>
        <charset val="161"/>
      </rPr>
      <t>Πηγή</t>
    </r>
    <r>
      <rPr>
        <sz val="8"/>
        <color rgb="FF0070C0"/>
        <rFont val="Tahoma"/>
        <family val="2"/>
        <charset val="161"/>
      </rPr>
      <t>: Ξενοδοχειακό Επιμελητήριο Ελλάδας - Επεξεργασία INSETE Intelligence</t>
    </r>
  </si>
  <si>
    <t>Βασικά Μεγέθη Εισερχόμενου Τουρισμού της Περιφέρειας Ανατολική Μακεδονία &amp; Θράκη 2018</t>
  </si>
  <si>
    <r>
      <rPr>
        <b/>
        <sz val="8"/>
        <color rgb="FF002060"/>
        <rFont val="Tahoma"/>
        <family val="2"/>
        <charset val="161"/>
      </rPr>
      <t>Πηγή:</t>
    </r>
    <r>
      <rPr>
        <sz val="8"/>
        <color rgb="FF002060"/>
        <rFont val="Tahoma"/>
        <family val="2"/>
        <charset val="161"/>
      </rPr>
      <t xml:space="preserve"> MHTE - Επεξεργασία INSETE Intelligence</t>
    </r>
  </si>
  <si>
    <r>
      <t xml:space="preserve">Πηγή: </t>
    </r>
    <r>
      <rPr>
        <sz val="8"/>
        <color theme="4"/>
        <rFont val="Tahoma"/>
        <family val="2"/>
        <charset val="161"/>
      </rPr>
      <t>YΠΑ, Επεξεργασία INSETE Intelligence</t>
    </r>
  </si>
  <si>
    <t xml:space="preserve">Ενοικιαζόμενα δωμάτια 2019 </t>
  </si>
  <si>
    <t xml:space="preserve">Ξενοδοχειακό δυναμικό 2019 </t>
  </si>
  <si>
    <t>Δραστηριότητες υπηρεσιών παροχής καταλύματος και εστίασης</t>
  </si>
  <si>
    <t>Βασικά Μεγέθη Εισερχόμενου Τουρισμού της Περιφέρειας Ανατολική Μακεδονία &amp; Θράκη 2019</t>
  </si>
  <si>
    <t>Ξενοδοχειακό δυναμικό 2020</t>
  </si>
  <si>
    <t>Βασικά Μεγέθη Εισερχόμενου Τουρισμού της Περιφέρειας Ανατολική Μακεδονία &amp; Θράκη 2020</t>
  </si>
  <si>
    <t>Η απασχόληση στην Περιφέρεια Ανατολικής Μακεδονίας &amp; Θράκης 2010-2020 (σε χιλ.)</t>
  </si>
  <si>
    <t>Λοιποί κλάδοι</t>
  </si>
  <si>
    <t>% Υπηρεσιών ως προς το σύνολο της Περιφέρειας</t>
  </si>
  <si>
    <t>% Λοιπών κλάδων ως προς το σύνολο της Περιφέρειας</t>
  </si>
  <si>
    <t>ΠΕΡΙΦΕΡΕΙΑ ΑΝΑΤΟΛΙΚΗΣ ΜΑΚΕΔΟΝΙΑΣ &amp; ΘΡΑΚΗΣ:Επισκέπτες σε Μουσεία / Αρχαιολογικούς χώρους 2010-2020</t>
  </si>
  <si>
    <t>ΔΙΑΚΙΝΗΘΕΝΤΕΣ ΕΣΩΤΕΡΙΚΟΥ 2013-2020</t>
  </si>
  <si>
    <t>ΠΕΡΙΦΕΡΕΙΑ ΑΝΑΤΟΛΙΚΗΣ ΜΑΚΕΔΟΝΙΑΣ &amp; ΘΡΑΚΗΣ: στοιχεία αφίξεων, διανυκτερεύσεων και πληρότητας σε ξενοδοχειακά καταλύματα, 2010-2020</t>
  </si>
  <si>
    <r>
      <rPr>
        <b/>
        <sz val="8"/>
        <color theme="4"/>
        <rFont val="Tahoma"/>
        <family val="2"/>
        <charset val="161"/>
      </rPr>
      <t>Πηγή:</t>
    </r>
    <r>
      <rPr>
        <sz val="8"/>
        <color rgb="FF5B9BD5"/>
        <rFont val="Tahoma"/>
        <family val="2"/>
        <charset val="161"/>
      </rPr>
      <t xml:space="preserve"> ΕΛ.ΣΤΑΤ - Επεξεργασία INSETE Intelligence, Τα στοιχεία για τα έτη 2010-2017 προκύπτουν από μέρος των συνολικά διαθέσιµων κλινών - η εκτίµηση και προβολή των αποτελεσµάτων γίνεται στο 80% των διαθέσιμων κλινών λόγω έλλειψης της πληροφορίας των µηνών λειτουργίας του κάθε καταλύµατος µέσα στο έτος. Τα στοιχεία για τα έτη από το 2018 και έπειτα λόγω αλλαγής της μεθοδολογίας προκύπτουν από το 100% των διαθέσιμων κλινών</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</si>
</sst>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_-* #,##0.00\ _€_-;\-* #,##0.00\ _€_-;_-* &quot;-&quot;??\ _€_-;_-@_-"/>
    <numFmt numFmtId="165" formatCode="0.0%"/>
    <numFmt numFmtId="166" formatCode="#,##0.0"/>
    <numFmt numFmtId="167" formatCode="0.0"/>
  </numFmts>
  <fonts count="32" x14ac:knownFonts="1">
    <font>
      <sz val="11"/>
      <color theme="1"/>
      <name val="Calibri"/>
      <family val="2"/>
      <charset val="161"/>
      <scheme val="minor"/>
    </font>
    <font>
      <b/>
      <sz val="11"/>
      <color theme="1"/>
      <name val="Calibri"/>
      <family val="2"/>
      <charset val="161"/>
      <scheme val="minor"/>
    </font>
    <font>
      <i/>
      <sz val="8"/>
      <color theme="4"/>
      <name val="Calibri"/>
      <family val="2"/>
      <charset val="161"/>
      <scheme val="minor"/>
    </font>
    <font>
      <sz val="10"/>
      <color rgb="FF000000"/>
      <name val="Times New Roman"/>
      <family val="1"/>
      <charset val="161"/>
    </font>
    <font>
      <i/>
      <sz val="8"/>
      <color theme="4"/>
      <name val="Tahoma"/>
      <family val="2"/>
      <charset val="161"/>
    </font>
    <font>
      <b/>
      <i/>
      <sz val="8"/>
      <color theme="4"/>
      <name val="Tahoma"/>
      <family val="2"/>
      <charset val="161"/>
    </font>
    <font>
      <b/>
      <sz val="9"/>
      <color theme="0"/>
      <name val="Tahoma"/>
      <family val="2"/>
      <charset val="161"/>
    </font>
    <font>
      <b/>
      <sz val="9"/>
      <color theme="1"/>
      <name val="Tahoma"/>
      <family val="2"/>
      <charset val="161"/>
    </font>
    <font>
      <sz val="9"/>
      <color theme="1"/>
      <name val="Tahoma"/>
      <family val="2"/>
      <charset val="161"/>
    </font>
    <font>
      <sz val="8"/>
      <color theme="4"/>
      <name val="Tahoma"/>
      <family val="2"/>
      <charset val="161"/>
    </font>
    <font>
      <b/>
      <sz val="9"/>
      <color rgb="FF000000"/>
      <name val="Tahoma"/>
      <family val="2"/>
      <charset val="161"/>
    </font>
    <font>
      <sz val="9"/>
      <color rgb="FF000000"/>
      <name val="Tahoma"/>
      <family val="2"/>
      <charset val="161"/>
    </font>
    <font>
      <b/>
      <sz val="9"/>
      <color rgb="FF0070C0"/>
      <name val="Tahoma"/>
      <family val="2"/>
      <charset val="161"/>
    </font>
    <font>
      <b/>
      <sz val="8"/>
      <color theme="4"/>
      <name val="Tahoma"/>
      <family val="2"/>
      <charset val="161"/>
    </font>
    <font>
      <b/>
      <sz val="16"/>
      <color theme="1"/>
      <name val="Tahoma"/>
      <family val="2"/>
      <charset val="161"/>
    </font>
    <font>
      <sz val="11"/>
      <color theme="1"/>
      <name val="Calibri"/>
      <family val="2"/>
      <charset val="161"/>
      <scheme val="minor"/>
    </font>
    <font>
      <b/>
      <sz val="8"/>
      <name val="Tahoma"/>
      <family val="2"/>
      <charset val="161"/>
    </font>
    <font>
      <sz val="8"/>
      <name val="Tahoma"/>
      <family val="2"/>
      <charset val="161"/>
    </font>
    <font>
      <sz val="11"/>
      <color theme="1"/>
      <name val="Tahoma"/>
      <family val="2"/>
      <charset val="161"/>
    </font>
    <font>
      <sz val="9"/>
      <color theme="0"/>
      <name val="Tahoma"/>
      <family val="2"/>
      <charset val="161"/>
    </font>
    <font>
      <sz val="9"/>
      <name val="Tahoma"/>
      <family val="2"/>
      <charset val="161"/>
    </font>
    <font>
      <i/>
      <sz val="8"/>
      <color rgb="FF0070C0"/>
      <name val="Tahoma"/>
      <family val="2"/>
      <charset val="161"/>
    </font>
    <font>
      <sz val="10"/>
      <name val="Arial"/>
      <family val="2"/>
      <charset val="161"/>
    </font>
    <font>
      <sz val="8"/>
      <color rgb="FF0070C0"/>
      <name val="Tahoma"/>
      <family val="2"/>
      <charset val="161"/>
    </font>
    <font>
      <b/>
      <sz val="8"/>
      <color rgb="FF0070C0"/>
      <name val="Tahoma"/>
      <family val="2"/>
      <charset val="161"/>
    </font>
    <font>
      <sz val="10"/>
      <color indexed="8"/>
      <name val="Arial"/>
      <family val="2"/>
      <charset val="161"/>
    </font>
    <font>
      <u/>
      <sz val="9"/>
      <color theme="11"/>
      <name val="Franklin Gothic Book"/>
      <family val="2"/>
      <charset val="161"/>
    </font>
    <font>
      <u/>
      <sz val="9"/>
      <color theme="10"/>
      <name val="Franklin Gothic Book"/>
      <family val="2"/>
      <charset val="161"/>
    </font>
    <font>
      <sz val="8"/>
      <color rgb="FF002060"/>
      <name val="Tahoma"/>
      <family val="2"/>
      <charset val="161"/>
    </font>
    <font>
      <b/>
      <sz val="8"/>
      <color rgb="FF002060"/>
      <name val="Tahoma"/>
      <family val="2"/>
      <charset val="161"/>
    </font>
    <font>
      <sz val="8"/>
      <color rgb="FF5B9BD5"/>
      <name val="Tahoma"/>
      <family val="2"/>
      <charset val="161"/>
    </font>
    <font>
      <b/>
      <sz val="8.5"/>
      <color theme="1"/>
      <name val="Tahoma"/>
      <family val="2"/>
      <charset val="161"/>
    </font>
  </fonts>
  <fills count="8">
    <fill>
      <patternFill patternType="none"/>
    </fill>
    <fill>
      <patternFill patternType="gray125"/>
    </fill>
    <fill>
      <patternFill patternType="solid">
        <fgColor theme="4" tint="0.79998168889431442"/>
        <bgColor indexed="64"/>
      </patternFill>
    </fill>
    <fill>
      <patternFill patternType="solid">
        <fgColor theme="4" tint="0.59999389629810485"/>
        <bgColor indexed="64"/>
      </patternFill>
    </fill>
    <fill>
      <patternFill patternType="solid">
        <fgColor rgb="FF0070C0"/>
        <bgColor indexed="64"/>
      </patternFill>
    </fill>
    <fill>
      <patternFill patternType="solid">
        <fgColor theme="4" tint="0.79998168889431442"/>
        <bgColor theme="4" tint="0.79998168889431442"/>
      </patternFill>
    </fill>
    <fill>
      <patternFill patternType="solid">
        <fgColor theme="0"/>
        <bgColor indexed="64"/>
      </patternFill>
    </fill>
    <fill>
      <patternFill patternType="solid">
        <fgColor rgb="FF0070C0"/>
        <bgColor theme="4"/>
      </patternFill>
    </fill>
  </fills>
  <borders count="33">
    <border>
      <left/>
      <right/>
      <top/>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style="thin">
        <color rgb="FF000000"/>
      </left>
      <right/>
      <top style="thin">
        <color rgb="FF000000"/>
      </top>
      <bottom/>
      <diagonal/>
    </border>
    <border>
      <left style="thin">
        <color theme="4"/>
      </left>
      <right style="thin">
        <color theme="4"/>
      </right>
      <top/>
      <bottom/>
      <diagonal/>
    </border>
    <border>
      <left/>
      <right style="thin">
        <color theme="4"/>
      </right>
      <top/>
      <bottom/>
      <diagonal/>
    </border>
    <border>
      <left style="thin">
        <color theme="4"/>
      </left>
      <right style="thin">
        <color theme="4"/>
      </right>
      <top/>
      <bottom style="thin">
        <color theme="4"/>
      </bottom>
      <diagonal/>
    </border>
    <border>
      <left/>
      <right style="thin">
        <color theme="4"/>
      </right>
      <top/>
      <bottom style="thin">
        <color theme="4"/>
      </bottom>
      <diagonal/>
    </border>
    <border>
      <left style="thin">
        <color theme="4"/>
      </left>
      <right style="thin">
        <color theme="4"/>
      </right>
      <top style="thin">
        <color theme="4"/>
      </top>
      <bottom/>
      <diagonal/>
    </border>
    <border>
      <left/>
      <right style="thin">
        <color theme="4"/>
      </right>
      <top style="thin">
        <color theme="4"/>
      </top>
      <bottom/>
      <diagonal/>
    </border>
    <border>
      <left/>
      <right/>
      <top style="medium">
        <color theme="4"/>
      </top>
      <bottom/>
      <diagonal/>
    </border>
    <border>
      <left style="thin">
        <color theme="4"/>
      </left>
      <right style="thin">
        <color theme="4"/>
      </right>
      <top style="thin">
        <color theme="4"/>
      </top>
      <bottom style="thin">
        <color theme="4"/>
      </bottom>
      <diagonal/>
    </border>
    <border>
      <left/>
      <right style="thin">
        <color theme="4"/>
      </right>
      <top/>
      <bottom style="medium">
        <color theme="4"/>
      </bottom>
      <diagonal/>
    </border>
    <border>
      <left style="thin">
        <color theme="4"/>
      </left>
      <right style="thin">
        <color theme="4"/>
      </right>
      <top/>
      <bottom style="medium">
        <color theme="4"/>
      </bottom>
      <diagonal/>
    </border>
    <border>
      <left style="thin">
        <color rgb="FF000000"/>
      </left>
      <right style="thin">
        <color rgb="FF000000"/>
      </right>
      <top/>
      <bottom style="thin">
        <color indexed="64"/>
      </bottom>
      <diagonal/>
    </border>
    <border>
      <left style="thin">
        <color indexed="64"/>
      </left>
      <right style="thin">
        <color rgb="FF000000"/>
      </right>
      <top style="thin">
        <color rgb="FF000000"/>
      </top>
      <bottom/>
      <diagonal/>
    </border>
    <border>
      <left/>
      <right style="thin">
        <color theme="4" tint="0.39997558519241921"/>
      </right>
      <top/>
      <bottom/>
      <diagonal/>
    </border>
    <border>
      <left style="thin">
        <color theme="4" tint="0.39997558519241921"/>
      </left>
      <right/>
      <top style="thin">
        <color theme="4" tint="0.39997558519241921"/>
      </top>
      <bottom/>
      <diagonal/>
    </border>
    <border>
      <left/>
      <right/>
      <top style="thin">
        <color theme="4" tint="0.39997558519241921"/>
      </top>
      <bottom/>
      <diagonal/>
    </border>
    <border>
      <left/>
      <right style="thin">
        <color theme="4" tint="0.39997558519241921"/>
      </right>
      <top style="thin">
        <color theme="4" tint="0.39997558519241921"/>
      </top>
      <bottom/>
      <diagonal/>
    </border>
    <border>
      <left style="thin">
        <color theme="4" tint="0.39997558519241921"/>
      </left>
      <right/>
      <top/>
      <bottom/>
      <diagonal/>
    </border>
    <border>
      <left style="thin">
        <color theme="4" tint="0.39997558519241921"/>
      </left>
      <right/>
      <top/>
      <bottom style="hair">
        <color rgb="FF0070C0"/>
      </bottom>
      <diagonal/>
    </border>
    <border>
      <left/>
      <right/>
      <top/>
      <bottom style="hair">
        <color rgb="FF0070C0"/>
      </bottom>
      <diagonal/>
    </border>
    <border>
      <left/>
      <right style="thin">
        <color rgb="FF00B0F0"/>
      </right>
      <top/>
      <bottom style="hair">
        <color rgb="FF0070C0"/>
      </bottom>
      <diagonal/>
    </border>
    <border>
      <left/>
      <right style="thin">
        <color theme="4" tint="0.39997558519241921"/>
      </right>
      <top/>
      <bottom style="hair">
        <color rgb="FF0070C0"/>
      </bottom>
      <diagonal/>
    </border>
    <border>
      <left style="thin">
        <color theme="4" tint="0.39997558519241921"/>
      </left>
      <right/>
      <top style="hair">
        <color rgb="FF0070C0"/>
      </top>
      <bottom/>
      <diagonal/>
    </border>
    <border>
      <left style="thin">
        <color theme="4" tint="0.39997558519241921"/>
      </left>
      <right/>
      <top/>
      <bottom style="thin">
        <color theme="4" tint="0.39997558519241921"/>
      </bottom>
      <diagonal/>
    </border>
    <border>
      <left/>
      <right/>
      <top/>
      <bottom style="thin">
        <color theme="4" tint="0.39997558519241921"/>
      </bottom>
      <diagonal/>
    </border>
    <border>
      <left/>
      <right style="thin">
        <color theme="4" tint="0.39997558519241921"/>
      </right>
      <top/>
      <bottom style="thin">
        <color theme="4" tint="0.39997558519241921"/>
      </bottom>
      <diagonal/>
    </border>
    <border>
      <left/>
      <right/>
      <top/>
      <bottom style="thin">
        <color theme="0"/>
      </bottom>
      <diagonal/>
    </border>
    <border>
      <left/>
      <right style="thin">
        <color theme="4" tint="0.39997558519241921"/>
      </right>
      <top/>
      <bottom style="thin">
        <color theme="0"/>
      </bottom>
      <diagonal/>
    </border>
    <border>
      <left/>
      <right/>
      <top style="dotted">
        <color indexed="64"/>
      </top>
      <bottom style="dotted">
        <color indexed="64"/>
      </bottom>
      <diagonal/>
    </border>
    <border>
      <left/>
      <right/>
      <top style="thin">
        <color rgb="FF000000"/>
      </top>
      <bottom style="thin">
        <color rgb="FF000000"/>
      </bottom>
      <diagonal/>
    </border>
  </borders>
  <cellStyleXfs count="13">
    <xf numFmtId="0" fontId="0" fillId="0" borderId="0"/>
    <xf numFmtId="0" fontId="3" fillId="0" borderId="0"/>
    <xf numFmtId="9" fontId="15" fillId="0" borderId="0" applyFont="0" applyFill="0" applyBorder="0" applyAlignment="0" applyProtection="0"/>
    <xf numFmtId="164" fontId="15" fillId="0" borderId="0" applyFont="0" applyFill="0" applyBorder="0" applyAlignment="0" applyProtection="0"/>
    <xf numFmtId="0" fontId="22" fillId="0" borderId="0"/>
    <xf numFmtId="164" fontId="15" fillId="0" borderId="0" applyFont="0" applyFill="0" applyBorder="0" applyAlignment="0" applyProtection="0"/>
    <xf numFmtId="43" fontId="15" fillId="0" borderId="0" applyFont="0" applyFill="0" applyBorder="0" applyAlignment="0" applyProtection="0"/>
    <xf numFmtId="43" fontId="22" fillId="0" borderId="0" applyFont="0" applyFill="0" applyBorder="0" applyAlignment="0" applyProtection="0"/>
    <xf numFmtId="0" fontId="26" fillId="0" borderId="0" applyNumberFormat="0" applyFill="0" applyBorder="0" applyAlignment="0" applyProtection="0">
      <alignment vertical="top"/>
      <protection locked="0"/>
    </xf>
    <xf numFmtId="0" fontId="27" fillId="0" borderId="0" applyNumberFormat="0" applyFill="0" applyBorder="0" applyAlignment="0" applyProtection="0">
      <alignment vertical="top"/>
      <protection locked="0"/>
    </xf>
    <xf numFmtId="0" fontId="22" fillId="0" borderId="0" applyNumberFormat="0" applyFill="0" applyBorder="0" applyAlignment="0" applyProtection="0"/>
    <xf numFmtId="0" fontId="22" fillId="0" borderId="0"/>
    <xf numFmtId="0" fontId="25" fillId="0" borderId="0"/>
  </cellStyleXfs>
  <cellXfs count="215">
    <xf numFmtId="0" fontId="0" fillId="0" borderId="0" xfId="0"/>
    <xf numFmtId="0" fontId="0" fillId="0" borderId="0" xfId="0" applyAlignment="1">
      <alignment horizontal="center"/>
    </xf>
    <xf numFmtId="0" fontId="0" fillId="0" borderId="0" xfId="0" applyAlignment="1">
      <alignment horizontal="left"/>
    </xf>
    <xf numFmtId="3" fontId="0" fillId="0" borderId="0" xfId="0" applyNumberFormat="1" applyAlignment="1">
      <alignment horizontal="center" vertical="center"/>
    </xf>
    <xf numFmtId="165" fontId="0" fillId="0" borderId="0" xfId="0" applyNumberFormat="1" applyAlignment="1">
      <alignment horizontal="center" vertical="center"/>
    </xf>
    <xf numFmtId="0" fontId="1" fillId="0" borderId="0" xfId="0" applyFont="1"/>
    <xf numFmtId="0" fontId="2" fillId="0" borderId="0" xfId="0" applyFont="1" applyAlignment="1">
      <alignment vertical="center" wrapText="1"/>
    </xf>
    <xf numFmtId="0" fontId="2" fillId="0" borderId="0" xfId="0" applyFont="1" applyAlignment="1">
      <alignment vertical="center"/>
    </xf>
    <xf numFmtId="0" fontId="8" fillId="2" borderId="0" xfId="0" applyFont="1" applyFill="1"/>
    <xf numFmtId="3" fontId="8" fillId="2" borderId="0" xfId="0" applyNumberFormat="1" applyFont="1" applyFill="1"/>
    <xf numFmtId="3" fontId="7" fillId="2" borderId="0" xfId="0" applyNumberFormat="1" applyFont="1" applyFill="1"/>
    <xf numFmtId="0" fontId="8" fillId="0" borderId="0" xfId="0" applyFont="1"/>
    <xf numFmtId="3" fontId="8" fillId="0" borderId="0" xfId="0" applyNumberFormat="1" applyFont="1"/>
    <xf numFmtId="3" fontId="7" fillId="0" borderId="0" xfId="0" applyNumberFormat="1" applyFont="1"/>
    <xf numFmtId="3" fontId="8" fillId="6" borderId="0" xfId="0" applyNumberFormat="1" applyFont="1" applyFill="1"/>
    <xf numFmtId="3" fontId="7" fillId="6" borderId="0" xfId="0" applyNumberFormat="1" applyFont="1" applyFill="1"/>
    <xf numFmtId="0" fontId="8" fillId="2" borderId="0" xfId="0" applyFont="1" applyFill="1" applyAlignment="1">
      <alignment vertical="center"/>
    </xf>
    <xf numFmtId="3" fontId="8" fillId="2" borderId="0" xfId="0" applyNumberFormat="1" applyFont="1" applyFill="1" applyAlignment="1">
      <alignment horizontal="center" vertical="center"/>
    </xf>
    <xf numFmtId="0" fontId="8" fillId="0" borderId="0" xfId="0" applyFont="1" applyAlignment="1">
      <alignment vertical="center"/>
    </xf>
    <xf numFmtId="3" fontId="8" fillId="0" borderId="0" xfId="0" applyNumberFormat="1" applyFont="1" applyAlignment="1">
      <alignment horizontal="center" vertical="center"/>
    </xf>
    <xf numFmtId="0" fontId="8" fillId="6" borderId="0" xfId="0" applyFont="1" applyFill="1" applyAlignment="1">
      <alignment vertical="center"/>
    </xf>
    <xf numFmtId="3" fontId="8" fillId="6" borderId="0" xfId="0" applyNumberFormat="1" applyFont="1" applyFill="1" applyAlignment="1">
      <alignment horizontal="center" vertical="center"/>
    </xf>
    <xf numFmtId="0" fontId="8" fillId="0" borderId="0" xfId="0" applyFont="1" applyAlignment="1">
      <alignment horizontal="left" vertical="center"/>
    </xf>
    <xf numFmtId="165" fontId="8" fillId="0" borderId="0" xfId="0" applyNumberFormat="1" applyFont="1" applyAlignment="1">
      <alignment horizontal="center" vertical="center"/>
    </xf>
    <xf numFmtId="0" fontId="8" fillId="3" borderId="0" xfId="0" applyFont="1" applyFill="1" applyAlignment="1">
      <alignment horizontal="left" vertical="center"/>
    </xf>
    <xf numFmtId="3" fontId="8" fillId="3" borderId="0" xfId="0" applyNumberFormat="1" applyFont="1" applyFill="1" applyAlignment="1">
      <alignment horizontal="center" vertical="center"/>
    </xf>
    <xf numFmtId="165" fontId="8" fillId="3" borderId="0" xfId="0" applyNumberFormat="1" applyFont="1" applyFill="1" applyAlignment="1">
      <alignment horizontal="center" vertical="center"/>
    </xf>
    <xf numFmtId="0" fontId="8" fillId="6" borderId="0" xfId="0" applyFont="1" applyFill="1" applyAlignment="1">
      <alignment horizontal="left" vertical="center"/>
    </xf>
    <xf numFmtId="165" fontId="8" fillId="6" borderId="0" xfId="0" applyNumberFormat="1" applyFont="1" applyFill="1" applyAlignment="1">
      <alignment horizontal="center" vertical="center"/>
    </xf>
    <xf numFmtId="0" fontId="6" fillId="4" borderId="2" xfId="0" applyFont="1" applyFill="1" applyBorder="1" applyAlignment="1">
      <alignment horizontal="center" vertical="center" wrapText="1"/>
    </xf>
    <xf numFmtId="0" fontId="6" fillId="4" borderId="1" xfId="0" applyFont="1" applyFill="1" applyBorder="1" applyAlignment="1">
      <alignment horizontal="right" vertical="center" wrapText="1"/>
    </xf>
    <xf numFmtId="0" fontId="11" fillId="0" borderId="6" xfId="0" applyFont="1" applyBorder="1" applyAlignment="1">
      <alignment horizontal="center" vertical="center" wrapText="1"/>
    </xf>
    <xf numFmtId="3" fontId="11" fillId="6" borderId="7" xfId="0" applyNumberFormat="1" applyFont="1" applyFill="1" applyBorder="1" applyAlignment="1">
      <alignment horizontal="right" vertical="center" wrapText="1"/>
    </xf>
    <xf numFmtId="3" fontId="8" fillId="6" borderId="7" xfId="0" applyNumberFormat="1" applyFont="1" applyFill="1" applyBorder="1"/>
    <xf numFmtId="0" fontId="11" fillId="0" borderId="8" xfId="0" applyFont="1" applyBorder="1" applyAlignment="1">
      <alignment horizontal="center" vertical="center" wrapText="1"/>
    </xf>
    <xf numFmtId="3" fontId="11" fillId="6" borderId="9" xfId="0" applyNumberFormat="1" applyFont="1" applyFill="1" applyBorder="1" applyAlignment="1">
      <alignment horizontal="right" vertical="center" wrapText="1"/>
    </xf>
    <xf numFmtId="3" fontId="8" fillId="6" borderId="9" xfId="0" applyNumberFormat="1" applyFont="1" applyFill="1" applyBorder="1"/>
    <xf numFmtId="0" fontId="11" fillId="0" borderId="4" xfId="0" applyFont="1" applyBorder="1" applyAlignment="1">
      <alignment horizontal="center" vertical="center" wrapText="1"/>
    </xf>
    <xf numFmtId="3" fontId="11" fillId="6" borderId="5" xfId="0" applyNumberFormat="1" applyFont="1" applyFill="1" applyBorder="1" applyAlignment="1">
      <alignment horizontal="right" vertical="center" wrapText="1"/>
    </xf>
    <xf numFmtId="3" fontId="8" fillId="6" borderId="5" xfId="0" applyNumberFormat="1" applyFont="1" applyFill="1" applyBorder="1"/>
    <xf numFmtId="0" fontId="11" fillId="0" borderId="11" xfId="0" applyFont="1" applyBorder="1" applyAlignment="1">
      <alignment horizontal="center" vertical="center" wrapText="1"/>
    </xf>
    <xf numFmtId="3" fontId="11" fillId="0" borderId="6" xfId="0" applyNumberFormat="1" applyFont="1" applyBorder="1" applyAlignment="1">
      <alignment horizontal="right" vertical="center" wrapText="1"/>
    </xf>
    <xf numFmtId="0" fontId="10" fillId="0" borderId="13" xfId="0" applyFont="1" applyBorder="1" applyAlignment="1">
      <alignment horizontal="center" vertical="center" wrapText="1"/>
    </xf>
    <xf numFmtId="3" fontId="7" fillId="6" borderId="12" xfId="0" applyNumberFormat="1" applyFont="1" applyFill="1" applyBorder="1"/>
    <xf numFmtId="3" fontId="10" fillId="0" borderId="12" xfId="0" applyNumberFormat="1" applyFont="1" applyBorder="1" applyAlignment="1">
      <alignment horizontal="right" vertical="center" wrapText="1"/>
    </xf>
    <xf numFmtId="0" fontId="12" fillId="0" borderId="10" xfId="0" applyFont="1" applyBorder="1"/>
    <xf numFmtId="0" fontId="8" fillId="5" borderId="0" xfId="0" applyFont="1" applyFill="1" applyAlignment="1">
      <alignment horizontal="left"/>
    </xf>
    <xf numFmtId="3" fontId="8" fillId="5" borderId="0" xfId="0" applyNumberFormat="1" applyFont="1" applyFill="1"/>
    <xf numFmtId="0" fontId="8" fillId="6" borderId="0" xfId="0" applyFont="1" applyFill="1" applyAlignment="1">
      <alignment horizontal="left" vertical="center" wrapText="1"/>
    </xf>
    <xf numFmtId="0" fontId="8" fillId="3" borderId="0" xfId="0" applyFont="1" applyFill="1" applyAlignment="1">
      <alignment horizontal="left" vertical="center" wrapText="1"/>
    </xf>
    <xf numFmtId="0" fontId="8" fillId="0" borderId="0" xfId="0" applyFont="1" applyAlignment="1">
      <alignment horizontal="left" vertical="center" wrapText="1"/>
    </xf>
    <xf numFmtId="0" fontId="4" fillId="0" borderId="0" xfId="0" applyFont="1" applyAlignment="1">
      <alignment horizontal="left"/>
    </xf>
    <xf numFmtId="0" fontId="6" fillId="4" borderId="14" xfId="0" applyFont="1" applyFill="1" applyBorder="1" applyAlignment="1">
      <alignment horizontal="center" vertical="center" wrapText="1"/>
    </xf>
    <xf numFmtId="0" fontId="6" fillId="7" borderId="0" xfId="0" applyFont="1" applyFill="1" applyAlignment="1">
      <alignment horizontal="right"/>
    </xf>
    <xf numFmtId="3" fontId="6" fillId="4" borderId="0" xfId="0" applyNumberFormat="1" applyFont="1" applyFill="1"/>
    <xf numFmtId="0" fontId="6" fillId="4" borderId="0" xfId="0" applyFont="1" applyFill="1"/>
    <xf numFmtId="0" fontId="6" fillId="7" borderId="0" xfId="0" applyFont="1" applyFill="1" applyAlignment="1">
      <alignment horizontal="center" vertical="center" wrapText="1"/>
    </xf>
    <xf numFmtId="0" fontId="6" fillId="7" borderId="0" xfId="0" applyFont="1" applyFill="1" applyAlignment="1">
      <alignment horizontal="center" vertical="center"/>
    </xf>
    <xf numFmtId="0" fontId="6" fillId="4" borderId="0" xfId="0" applyFont="1" applyFill="1" applyAlignment="1">
      <alignment vertical="center"/>
    </xf>
    <xf numFmtId="3" fontId="6" fillId="4" borderId="0" xfId="0" applyNumberFormat="1" applyFont="1" applyFill="1" applyAlignment="1">
      <alignment horizontal="center" vertical="center"/>
    </xf>
    <xf numFmtId="0" fontId="6" fillId="4" borderId="0" xfId="0" applyFont="1" applyFill="1" applyAlignment="1">
      <alignment horizontal="left" vertical="center" wrapText="1"/>
    </xf>
    <xf numFmtId="0" fontId="6" fillId="4" borderId="0" xfId="0" applyFont="1" applyFill="1" applyAlignment="1">
      <alignment horizontal="left" vertical="center"/>
    </xf>
    <xf numFmtId="165" fontId="6" fillId="4" borderId="0" xfId="0" applyNumberFormat="1" applyFont="1" applyFill="1" applyAlignment="1">
      <alignment horizontal="center" vertical="center"/>
    </xf>
    <xf numFmtId="0" fontId="0" fillId="6" borderId="0" xfId="0" applyFill="1"/>
    <xf numFmtId="0" fontId="13" fillId="0" borderId="0" xfId="0" applyFont="1" applyAlignment="1">
      <alignment horizontal="left" vertical="center"/>
    </xf>
    <xf numFmtId="0" fontId="8" fillId="6" borderId="18" xfId="0" applyFont="1" applyFill="1" applyBorder="1"/>
    <xf numFmtId="166" fontId="8" fillId="6" borderId="18" xfId="0" applyNumberFormat="1" applyFont="1" applyFill="1" applyBorder="1" applyAlignment="1">
      <alignment horizontal="center"/>
    </xf>
    <xf numFmtId="166" fontId="8" fillId="6" borderId="19" xfId="0" applyNumberFormat="1" applyFont="1" applyFill="1" applyBorder="1" applyAlignment="1">
      <alignment horizontal="center"/>
    </xf>
    <xf numFmtId="167" fontId="8" fillId="6" borderId="18" xfId="0" applyNumberFormat="1" applyFont="1" applyFill="1" applyBorder="1" applyAlignment="1">
      <alignment horizontal="center"/>
    </xf>
    <xf numFmtId="0" fontId="8" fillId="6" borderId="0" xfId="0" applyFont="1" applyFill="1"/>
    <xf numFmtId="166" fontId="8" fillId="6" borderId="0" xfId="0" applyNumberFormat="1" applyFont="1" applyFill="1" applyAlignment="1">
      <alignment horizontal="center"/>
    </xf>
    <xf numFmtId="166" fontId="8" fillId="6" borderId="16" xfId="0" applyNumberFormat="1" applyFont="1" applyFill="1" applyBorder="1" applyAlignment="1">
      <alignment horizontal="center"/>
    </xf>
    <xf numFmtId="167" fontId="8" fillId="6" borderId="0" xfId="0" applyNumberFormat="1" applyFont="1" applyFill="1" applyAlignment="1">
      <alignment horizontal="center"/>
    </xf>
    <xf numFmtId="0" fontId="8" fillId="6" borderId="22" xfId="0" applyFont="1" applyFill="1" applyBorder="1"/>
    <xf numFmtId="166" fontId="8" fillId="6" borderId="22" xfId="0" applyNumberFormat="1" applyFont="1" applyFill="1" applyBorder="1" applyAlignment="1">
      <alignment horizontal="center"/>
    </xf>
    <xf numFmtId="166" fontId="8" fillId="6" borderId="23" xfId="0" applyNumberFormat="1" applyFont="1" applyFill="1" applyBorder="1" applyAlignment="1">
      <alignment horizontal="center"/>
    </xf>
    <xf numFmtId="167" fontId="8" fillId="6" borderId="22" xfId="0" applyNumberFormat="1" applyFont="1" applyFill="1" applyBorder="1" applyAlignment="1">
      <alignment horizontal="center"/>
    </xf>
    <xf numFmtId="166" fontId="8" fillId="6" borderId="24" xfId="0" applyNumberFormat="1" applyFont="1" applyFill="1" applyBorder="1" applyAlignment="1">
      <alignment horizontal="center"/>
    </xf>
    <xf numFmtId="0" fontId="7" fillId="6" borderId="25" xfId="0" applyFont="1" applyFill="1" applyBorder="1" applyAlignment="1">
      <alignment horizontal="left" vertical="center" wrapText="1"/>
    </xf>
    <xf numFmtId="166" fontId="7" fillId="6" borderId="0" xfId="0" applyNumberFormat="1" applyFont="1" applyFill="1" applyAlignment="1">
      <alignment horizontal="center"/>
    </xf>
    <xf numFmtId="166" fontId="7" fillId="6" borderId="16" xfId="0" applyNumberFormat="1" applyFont="1" applyFill="1" applyBorder="1" applyAlignment="1">
      <alignment horizontal="center"/>
    </xf>
    <xf numFmtId="167" fontId="7" fillId="6" borderId="0" xfId="0" applyNumberFormat="1" applyFont="1" applyFill="1" applyAlignment="1">
      <alignment horizontal="center"/>
    </xf>
    <xf numFmtId="0" fontId="7" fillId="6" borderId="26" xfId="0" applyFont="1" applyFill="1" applyBorder="1" applyAlignment="1">
      <alignment horizontal="left" vertical="center" wrapText="1"/>
    </xf>
    <xf numFmtId="165" fontId="7" fillId="6" borderId="27" xfId="2" applyNumberFormat="1" applyFont="1" applyFill="1" applyBorder="1" applyAlignment="1">
      <alignment horizontal="center"/>
    </xf>
    <xf numFmtId="165" fontId="7" fillId="6" borderId="28" xfId="2" applyNumberFormat="1" applyFont="1" applyFill="1" applyBorder="1" applyAlignment="1">
      <alignment horizontal="center"/>
    </xf>
    <xf numFmtId="167" fontId="7" fillId="6" borderId="27" xfId="0" applyNumberFormat="1" applyFont="1" applyFill="1" applyBorder="1" applyAlignment="1">
      <alignment horizontal="center"/>
    </xf>
    <xf numFmtId="166" fontId="7" fillId="6" borderId="27" xfId="0" applyNumberFormat="1" applyFont="1" applyFill="1" applyBorder="1" applyAlignment="1">
      <alignment horizontal="center"/>
    </xf>
    <xf numFmtId="166" fontId="7" fillId="6" borderId="28" xfId="0" applyNumberFormat="1" applyFont="1" applyFill="1" applyBorder="1" applyAlignment="1">
      <alignment horizontal="center"/>
    </xf>
    <xf numFmtId="165" fontId="20" fillId="0" borderId="0" xfId="2" applyNumberFormat="1" applyFont="1" applyAlignment="1">
      <alignment vertical="center"/>
    </xf>
    <xf numFmtId="165" fontId="8" fillId="0" borderId="0" xfId="2" applyNumberFormat="1" applyFont="1" applyAlignment="1">
      <alignment vertical="center"/>
    </xf>
    <xf numFmtId="165" fontId="8" fillId="2" borderId="0" xfId="2" applyNumberFormat="1" applyFont="1" applyFill="1" applyAlignment="1">
      <alignment vertical="center"/>
    </xf>
    <xf numFmtId="3" fontId="8" fillId="0" borderId="0" xfId="0" applyNumberFormat="1" applyFont="1" applyAlignment="1">
      <alignment vertical="center"/>
    </xf>
    <xf numFmtId="3" fontId="7" fillId="0" borderId="0" xfId="0" applyNumberFormat="1" applyFont="1" applyAlignment="1">
      <alignment vertical="center"/>
    </xf>
    <xf numFmtId="0" fontId="8" fillId="2" borderId="0" xfId="0" applyFont="1" applyFill="1" applyAlignment="1">
      <alignment horizontal="left" vertical="center" wrapText="1"/>
    </xf>
    <xf numFmtId="3" fontId="8" fillId="2" borderId="0" xfId="0" applyNumberFormat="1" applyFont="1" applyFill="1" applyAlignment="1">
      <alignment vertical="center"/>
    </xf>
    <xf numFmtId="3" fontId="7" fillId="2" borderId="0" xfId="0" applyNumberFormat="1" applyFont="1" applyFill="1" applyAlignment="1">
      <alignment vertical="center"/>
    </xf>
    <xf numFmtId="0" fontId="6" fillId="4" borderId="29" xfId="0" applyFont="1" applyFill="1" applyBorder="1" applyAlignment="1">
      <alignment horizontal="center" vertical="center"/>
    </xf>
    <xf numFmtId="0" fontId="6" fillId="4" borderId="29" xfId="0" applyFont="1" applyFill="1" applyBorder="1" applyAlignment="1">
      <alignment horizontal="center" vertical="center" wrapText="1"/>
    </xf>
    <xf numFmtId="0" fontId="6" fillId="4" borderId="30" xfId="0" applyFont="1" applyFill="1" applyBorder="1" applyAlignment="1">
      <alignment horizontal="center" vertical="center" wrapText="1"/>
    </xf>
    <xf numFmtId="0" fontId="8" fillId="0" borderId="0" xfId="0" applyFont="1" applyAlignment="1">
      <alignment horizontal="center" vertical="center"/>
    </xf>
    <xf numFmtId="0" fontId="8" fillId="2" borderId="0" xfId="0" applyFont="1" applyFill="1" applyAlignment="1">
      <alignment horizontal="right"/>
    </xf>
    <xf numFmtId="165" fontId="8" fillId="2" borderId="0" xfId="2" applyNumberFormat="1" applyFont="1" applyFill="1" applyAlignment="1">
      <alignment horizontal="center" vertical="center"/>
    </xf>
    <xf numFmtId="3" fontId="8" fillId="0" borderId="0" xfId="0" applyNumberFormat="1" applyFont="1" applyAlignment="1">
      <alignment horizontal="center"/>
    </xf>
    <xf numFmtId="0" fontId="21" fillId="0" borderId="0" xfId="0" applyFont="1"/>
    <xf numFmtId="165" fontId="0" fillId="0" borderId="0" xfId="0" applyNumberFormat="1"/>
    <xf numFmtId="0" fontId="6" fillId="4" borderId="0" xfId="0" applyFont="1" applyFill="1" applyAlignment="1">
      <alignment horizontal="center" vertical="center"/>
    </xf>
    <xf numFmtId="166" fontId="8" fillId="2" borderId="0" xfId="0" applyNumberFormat="1" applyFont="1" applyFill="1" applyAlignment="1">
      <alignment horizontal="center"/>
    </xf>
    <xf numFmtId="166" fontId="8" fillId="2" borderId="16" xfId="0" applyNumberFormat="1" applyFont="1" applyFill="1" applyBorder="1" applyAlignment="1">
      <alignment horizontal="center"/>
    </xf>
    <xf numFmtId="167" fontId="8" fillId="2" borderId="0" xfId="0" applyNumberFormat="1" applyFont="1" applyFill="1" applyAlignment="1">
      <alignment horizontal="center"/>
    </xf>
    <xf numFmtId="0" fontId="0" fillId="0" borderId="0" xfId="0" applyAlignment="1">
      <alignment vertical="center"/>
    </xf>
    <xf numFmtId="0" fontId="7" fillId="6" borderId="26" xfId="0" applyFont="1" applyFill="1" applyBorder="1" applyAlignment="1">
      <alignment horizontal="left" wrapText="1"/>
    </xf>
    <xf numFmtId="165" fontId="7" fillId="6" borderId="27" xfId="2" applyNumberFormat="1" applyFont="1" applyFill="1" applyBorder="1" applyAlignment="1">
      <alignment horizontal="center" vertical="center"/>
    </xf>
    <xf numFmtId="165" fontId="7" fillId="6" borderId="28" xfId="2" applyNumberFormat="1" applyFont="1" applyFill="1" applyBorder="1" applyAlignment="1">
      <alignment horizontal="center" vertical="center"/>
    </xf>
    <xf numFmtId="0" fontId="18" fillId="0" borderId="0" xfId="0" applyFont="1"/>
    <xf numFmtId="0" fontId="19" fillId="4" borderId="0" xfId="0" applyFont="1" applyFill="1" applyAlignment="1">
      <alignment vertical="center"/>
    </xf>
    <xf numFmtId="0" fontId="7" fillId="2" borderId="0" xfId="0" applyFont="1" applyFill="1" applyAlignment="1">
      <alignment horizontal="left" vertical="center"/>
    </xf>
    <xf numFmtId="0" fontId="6" fillId="7" borderId="0" xfId="0" applyFont="1" applyFill="1" applyAlignment="1">
      <alignment horizontal="left" vertical="center"/>
    </xf>
    <xf numFmtId="0" fontId="6" fillId="7" borderId="0" xfId="0" applyFont="1" applyFill="1" applyAlignment="1">
      <alignment horizontal="right" vertical="center"/>
    </xf>
    <xf numFmtId="0" fontId="5" fillId="0" borderId="0" xfId="0" applyFont="1" applyAlignment="1">
      <alignment vertical="center"/>
    </xf>
    <xf numFmtId="3" fontId="6" fillId="4" borderId="0" xfId="0" applyNumberFormat="1" applyFont="1" applyFill="1" applyAlignment="1">
      <alignment horizontal="left" vertical="center"/>
    </xf>
    <xf numFmtId="3" fontId="6" fillId="4" borderId="0" xfId="0" applyNumberFormat="1" applyFont="1" applyFill="1" applyAlignment="1">
      <alignment horizontal="right" vertical="center"/>
    </xf>
    <xf numFmtId="1" fontId="6" fillId="4" borderId="0" xfId="0" applyNumberFormat="1" applyFont="1" applyFill="1" applyAlignment="1">
      <alignment horizontal="center" vertical="center"/>
    </xf>
    <xf numFmtId="0" fontId="6" fillId="4" borderId="3" xfId="0" applyFont="1" applyFill="1" applyBorder="1" applyAlignment="1">
      <alignment horizontal="left" vertical="center" wrapText="1"/>
    </xf>
    <xf numFmtId="0" fontId="6" fillId="4" borderId="15" xfId="0" applyFont="1" applyFill="1" applyBorder="1" applyAlignment="1">
      <alignment vertical="center"/>
    </xf>
    <xf numFmtId="0" fontId="6" fillId="4" borderId="15" xfId="0" applyFont="1" applyFill="1" applyBorder="1" applyAlignment="1">
      <alignment horizontal="center" vertical="center"/>
    </xf>
    <xf numFmtId="0" fontId="23" fillId="0" borderId="0" xfId="0" applyFont="1" applyAlignment="1">
      <alignment horizontal="left"/>
    </xf>
    <xf numFmtId="3" fontId="8" fillId="0" borderId="0" xfId="0" applyNumberFormat="1" applyFont="1" applyAlignment="1">
      <alignment horizontal="right" vertical="center"/>
    </xf>
    <xf numFmtId="3" fontId="7" fillId="0" borderId="0" xfId="0" applyNumberFormat="1" applyFont="1" applyAlignment="1">
      <alignment horizontal="right" vertical="center"/>
    </xf>
    <xf numFmtId="3" fontId="8" fillId="2" borderId="0" xfId="0" applyNumberFormat="1" applyFont="1" applyFill="1" applyAlignment="1">
      <alignment horizontal="right" vertical="center"/>
    </xf>
    <xf numFmtId="3" fontId="7" fillId="2" borderId="0" xfId="0" applyNumberFormat="1" applyFont="1" applyFill="1" applyAlignment="1">
      <alignment horizontal="right" vertical="center"/>
    </xf>
    <xf numFmtId="0" fontId="6" fillId="7" borderId="0" xfId="0" applyFont="1" applyFill="1" applyAlignment="1">
      <alignment horizontal="left" wrapText="1"/>
    </xf>
    <xf numFmtId="0" fontId="6" fillId="7" borderId="0" xfId="0" applyFont="1" applyFill="1" applyAlignment="1">
      <alignment horizontal="center" vertical="center"/>
    </xf>
    <xf numFmtId="3" fontId="6" fillId="4" borderId="0" xfId="0" applyNumberFormat="1" applyFont="1" applyFill="1" applyAlignment="1">
      <alignment horizontal="center" vertical="center"/>
    </xf>
    <xf numFmtId="0" fontId="6" fillId="7" borderId="0" xfId="0" applyFont="1" applyFill="1" applyAlignment="1">
      <alignment horizontal="left" vertical="center" wrapText="1"/>
    </xf>
    <xf numFmtId="0" fontId="10" fillId="0" borderId="13" xfId="0" applyFont="1" applyBorder="1" applyAlignment="1">
      <alignment horizontal="center" vertical="center" wrapText="1"/>
    </xf>
    <xf numFmtId="0" fontId="11" fillId="0" borderId="8" xfId="0" applyFont="1" applyBorder="1" applyAlignment="1">
      <alignment horizontal="center" vertical="center" wrapText="1"/>
    </xf>
    <xf numFmtId="0" fontId="11" fillId="0" borderId="4" xfId="0" applyFont="1" applyBorder="1" applyAlignment="1">
      <alignment horizontal="center" vertical="center" wrapText="1"/>
    </xf>
    <xf numFmtId="0" fontId="11" fillId="0" borderId="6" xfId="0" applyFont="1" applyBorder="1" applyAlignment="1">
      <alignment horizontal="center" vertical="center" wrapText="1"/>
    </xf>
    <xf numFmtId="0" fontId="6" fillId="7" borderId="0" xfId="0" applyFont="1" applyFill="1" applyAlignment="1">
      <alignment horizontal="center" vertical="center"/>
    </xf>
    <xf numFmtId="3" fontId="6" fillId="4" borderId="0" xfId="0" applyNumberFormat="1" applyFont="1" applyFill="1" applyAlignment="1">
      <alignment horizontal="center" vertical="center"/>
    </xf>
    <xf numFmtId="0" fontId="6" fillId="4" borderId="0" xfId="0" applyFont="1" applyFill="1" applyAlignment="1">
      <alignment horizontal="center" vertical="center"/>
    </xf>
    <xf numFmtId="0" fontId="6" fillId="4" borderId="0" xfId="0" applyFont="1" applyFill="1" applyAlignment="1">
      <alignment horizontal="left" vertical="center"/>
    </xf>
    <xf numFmtId="0" fontId="23" fillId="0" borderId="0" xfId="0" applyFont="1" applyAlignment="1">
      <alignment horizontal="left"/>
    </xf>
    <xf numFmtId="0" fontId="13" fillId="0" borderId="0" xfId="0" applyFont="1" applyAlignment="1">
      <alignment horizontal="left" vertical="center"/>
    </xf>
    <xf numFmtId="166" fontId="20" fillId="0" borderId="0" xfId="0" applyNumberFormat="1" applyFont="1" applyAlignment="1">
      <alignment vertical="center"/>
    </xf>
    <xf numFmtId="167" fontId="8" fillId="0" borderId="0" xfId="0" applyNumberFormat="1" applyFont="1" applyAlignment="1">
      <alignment vertical="center"/>
    </xf>
    <xf numFmtId="166" fontId="8" fillId="2" borderId="0" xfId="0" applyNumberFormat="1" applyFont="1" applyFill="1" applyAlignment="1">
      <alignment vertical="center"/>
    </xf>
    <xf numFmtId="166" fontId="7" fillId="2" borderId="31" xfId="0" applyNumberFormat="1" applyFont="1" applyFill="1" applyBorder="1" applyAlignment="1">
      <alignment vertical="center"/>
    </xf>
    <xf numFmtId="0" fontId="16" fillId="0" borderId="0" xfId="0" applyFont="1" applyAlignment="1">
      <alignment horizontal="left" vertical="center" wrapText="1"/>
    </xf>
    <xf numFmtId="0" fontId="10" fillId="0" borderId="13" xfId="0" applyFont="1" applyBorder="1" applyAlignment="1">
      <alignment horizontal="center" vertical="center" wrapText="1"/>
    </xf>
    <xf numFmtId="0" fontId="11" fillId="0" borderId="8" xfId="0" applyFont="1" applyBorder="1" applyAlignment="1">
      <alignment horizontal="center" vertical="center" wrapText="1"/>
    </xf>
    <xf numFmtId="0" fontId="11" fillId="0" borderId="4" xfId="0" applyFont="1" applyBorder="1" applyAlignment="1">
      <alignment horizontal="center" vertical="center" wrapText="1"/>
    </xf>
    <xf numFmtId="0" fontId="11" fillId="0" borderId="6" xfId="0" applyFont="1" applyBorder="1" applyAlignment="1">
      <alignment horizontal="center" vertical="center" wrapText="1"/>
    </xf>
    <xf numFmtId="0" fontId="6" fillId="7" borderId="0" xfId="0" applyFont="1" applyFill="1" applyAlignment="1">
      <alignment horizontal="center" vertical="center"/>
    </xf>
    <xf numFmtId="3" fontId="6" fillId="4" borderId="0" xfId="0" applyNumberFormat="1" applyFont="1" applyFill="1" applyAlignment="1">
      <alignment horizontal="center" vertical="center"/>
    </xf>
    <xf numFmtId="0" fontId="6" fillId="7" borderId="0" xfId="0" applyFont="1" applyFill="1" applyAlignment="1">
      <alignment horizontal="center" vertical="center"/>
    </xf>
    <xf numFmtId="3" fontId="6" fillId="4" borderId="0" xfId="0" applyNumberFormat="1" applyFont="1" applyFill="1" applyAlignment="1">
      <alignment horizontal="center" vertical="center"/>
    </xf>
    <xf numFmtId="0" fontId="23" fillId="0" borderId="0" xfId="0" applyFont="1" applyAlignment="1">
      <alignment horizontal="left"/>
    </xf>
    <xf numFmtId="0" fontId="6" fillId="4" borderId="0" xfId="0" applyFont="1" applyFill="1" applyAlignment="1">
      <alignment horizontal="center" vertical="center"/>
    </xf>
    <xf numFmtId="0" fontId="13" fillId="0" borderId="0" xfId="0" applyFont="1" applyAlignment="1">
      <alignment horizontal="left" vertical="center"/>
    </xf>
    <xf numFmtId="0" fontId="16" fillId="0" borderId="0" xfId="0" applyFont="1" applyAlignment="1">
      <alignment horizontal="left" vertical="center" wrapText="1"/>
    </xf>
    <xf numFmtId="0" fontId="31" fillId="0" borderId="0" xfId="0" applyFont="1" applyAlignment="1">
      <alignment vertical="center" wrapText="1"/>
    </xf>
    <xf numFmtId="0" fontId="31" fillId="2" borderId="0" xfId="0" applyFont="1" applyFill="1" applyAlignment="1">
      <alignment vertical="center"/>
    </xf>
    <xf numFmtId="0" fontId="31" fillId="0" borderId="0" xfId="0" applyFont="1" applyAlignment="1">
      <alignment vertical="center"/>
    </xf>
    <xf numFmtId="0" fontId="31" fillId="2" borderId="31" xfId="0" applyFont="1" applyFill="1" applyBorder="1" applyAlignment="1">
      <alignment vertical="center"/>
    </xf>
    <xf numFmtId="0" fontId="31" fillId="2" borderId="0" xfId="0" applyFont="1" applyFill="1" applyAlignment="1">
      <alignment vertical="center" wrapText="1"/>
    </xf>
    <xf numFmtId="0" fontId="16" fillId="0" borderId="0" xfId="0" applyFont="1" applyAlignment="1">
      <alignment vertical="center" wrapText="1"/>
    </xf>
    <xf numFmtId="0" fontId="6" fillId="7" borderId="0" xfId="0" applyFont="1" applyFill="1" applyAlignment="1">
      <alignment horizontal="center" vertical="center"/>
    </xf>
    <xf numFmtId="3" fontId="6" fillId="4" borderId="0" xfId="0" applyNumberFormat="1" applyFont="1" applyFill="1" applyAlignment="1">
      <alignment horizontal="center" vertical="center"/>
    </xf>
    <xf numFmtId="0" fontId="10" fillId="0" borderId="13" xfId="0" applyFont="1" applyBorder="1" applyAlignment="1">
      <alignment horizontal="center" vertical="center" wrapText="1"/>
    </xf>
    <xf numFmtId="0" fontId="11" fillId="0" borderId="8" xfId="0" applyFont="1" applyBorder="1" applyAlignment="1">
      <alignment horizontal="center" vertical="center" wrapText="1"/>
    </xf>
    <xf numFmtId="0" fontId="11" fillId="0" borderId="4" xfId="0" applyFont="1" applyBorder="1" applyAlignment="1">
      <alignment horizontal="center" vertical="center" wrapText="1"/>
    </xf>
    <xf numFmtId="0" fontId="11" fillId="0" borderId="6" xfId="0" applyFont="1" applyBorder="1" applyAlignment="1">
      <alignment horizontal="center" vertical="center" wrapText="1"/>
    </xf>
    <xf numFmtId="3" fontId="0" fillId="0" borderId="0" xfId="0" applyNumberFormat="1"/>
    <xf numFmtId="0" fontId="6" fillId="7" borderId="0" xfId="0" applyFont="1" applyFill="1" applyAlignment="1">
      <alignment horizontal="center" vertical="center"/>
    </xf>
    <xf numFmtId="3" fontId="6" fillId="4" borderId="0" xfId="0" applyNumberFormat="1" applyFont="1" applyFill="1" applyAlignment="1">
      <alignment horizontal="center" vertical="center"/>
    </xf>
    <xf numFmtId="0" fontId="14" fillId="0" borderId="0" xfId="0" applyFont="1" applyAlignment="1">
      <alignment horizontal="center" vertical="center" wrapText="1"/>
    </xf>
    <xf numFmtId="0" fontId="6" fillId="4" borderId="0" xfId="0" applyFont="1" applyFill="1" applyAlignment="1">
      <alignment horizontal="center" vertical="center"/>
    </xf>
    <xf numFmtId="0" fontId="7" fillId="6" borderId="17" xfId="0" applyFont="1" applyFill="1" applyBorder="1" applyAlignment="1">
      <alignment horizontal="center" vertical="center" wrapText="1"/>
    </xf>
    <xf numFmtId="0" fontId="7" fillId="6" borderId="20" xfId="0" applyFont="1" applyFill="1" applyBorder="1" applyAlignment="1">
      <alignment horizontal="center" vertical="center" wrapText="1"/>
    </xf>
    <xf numFmtId="0" fontId="7" fillId="6" borderId="21" xfId="0" applyFont="1" applyFill="1" applyBorder="1" applyAlignment="1">
      <alignment horizontal="center" vertical="center" wrapText="1"/>
    </xf>
    <xf numFmtId="0" fontId="13" fillId="0" borderId="18" xfId="0" applyFont="1" applyBorder="1" applyAlignment="1">
      <alignment horizontal="left" vertical="center"/>
    </xf>
    <xf numFmtId="0" fontId="16" fillId="0" borderId="0" xfId="0" applyFont="1" applyAlignment="1">
      <alignment horizontal="left" wrapText="1"/>
    </xf>
    <xf numFmtId="0" fontId="16" fillId="0" borderId="0" xfId="0" applyFont="1" applyAlignment="1">
      <alignment horizontal="left" vertical="top" wrapText="1"/>
    </xf>
    <xf numFmtId="0" fontId="13" fillId="0" borderId="0" xfId="0" applyFont="1" applyAlignment="1">
      <alignment horizontal="left" vertical="center"/>
    </xf>
    <xf numFmtId="0" fontId="16" fillId="0" borderId="0" xfId="0" applyFont="1" applyAlignment="1">
      <alignment horizontal="left" vertical="center" wrapText="1"/>
    </xf>
    <xf numFmtId="0" fontId="16" fillId="0" borderId="0" xfId="0" applyFont="1" applyAlignment="1">
      <alignment horizontal="left" vertical="center"/>
    </xf>
    <xf numFmtId="0" fontId="16" fillId="0" borderId="0" xfId="0" applyFont="1" applyAlignment="1">
      <alignment horizontal="left" vertical="top"/>
    </xf>
    <xf numFmtId="0" fontId="7" fillId="0" borderId="0" xfId="0" applyFont="1" applyAlignment="1">
      <alignment horizontal="left" vertical="center"/>
    </xf>
    <xf numFmtId="0" fontId="7" fillId="2" borderId="0" xfId="0" applyFont="1" applyFill="1" applyAlignment="1">
      <alignment horizontal="left" vertical="center"/>
    </xf>
    <xf numFmtId="0" fontId="6" fillId="4" borderId="0" xfId="0" applyFont="1" applyFill="1" applyAlignment="1">
      <alignment horizontal="left" vertical="center"/>
    </xf>
    <xf numFmtId="0" fontId="6" fillId="7" borderId="0" xfId="0" applyFont="1" applyFill="1" applyAlignment="1">
      <alignment horizontal="center" vertical="center"/>
    </xf>
    <xf numFmtId="0" fontId="23" fillId="0" borderId="0" xfId="0" applyFont="1" applyAlignment="1">
      <alignment horizontal="left"/>
    </xf>
    <xf numFmtId="0" fontId="7" fillId="2" borderId="0" xfId="0" applyFont="1" applyFill="1" applyAlignment="1">
      <alignment horizontal="left" vertical="center" wrapText="1"/>
    </xf>
    <xf numFmtId="0" fontId="7" fillId="6" borderId="0" xfId="0" applyFont="1" applyFill="1" applyAlignment="1">
      <alignment horizontal="left" vertical="center"/>
    </xf>
    <xf numFmtId="0" fontId="6" fillId="4" borderId="0" xfId="0" applyFont="1" applyFill="1" applyAlignment="1">
      <alignment horizontal="left" vertical="center" wrapText="1"/>
    </xf>
    <xf numFmtId="0" fontId="28" fillId="0" borderId="0" xfId="0" applyFont="1" applyAlignment="1">
      <alignment horizontal="left"/>
    </xf>
    <xf numFmtId="0" fontId="6" fillId="4" borderId="0" xfId="0" applyFont="1" applyFill="1" applyAlignment="1">
      <alignment horizontal="center" vertical="center" wrapText="1"/>
    </xf>
    <xf numFmtId="0" fontId="5" fillId="0" borderId="0" xfId="0" applyFont="1" applyAlignment="1">
      <alignment horizontal="center" vertical="center" wrapText="1"/>
    </xf>
    <xf numFmtId="0" fontId="7" fillId="6" borderId="0" xfId="0" applyFont="1" applyFill="1" applyAlignment="1">
      <alignment horizontal="center" vertical="center" wrapText="1"/>
    </xf>
    <xf numFmtId="0" fontId="7" fillId="3" borderId="0" xfId="0" applyFont="1" applyFill="1" applyAlignment="1">
      <alignment horizontal="center" vertical="center"/>
    </xf>
    <xf numFmtId="0" fontId="7" fillId="6" borderId="0" xfId="0" applyFont="1" applyFill="1" applyAlignment="1">
      <alignment horizontal="center" vertical="center"/>
    </xf>
    <xf numFmtId="0" fontId="7" fillId="0" borderId="0" xfId="0" applyFont="1" applyAlignment="1">
      <alignment horizontal="center" vertical="center"/>
    </xf>
    <xf numFmtId="0" fontId="9" fillId="0" borderId="0" xfId="0" applyFont="1" applyAlignment="1">
      <alignment horizontal="left" vertical="center" wrapText="1"/>
    </xf>
    <xf numFmtId="3" fontId="6" fillId="4" borderId="0" xfId="0" applyNumberFormat="1" applyFont="1" applyFill="1" applyAlignment="1">
      <alignment horizontal="center" vertical="center"/>
    </xf>
    <xf numFmtId="0" fontId="10" fillId="0" borderId="4" xfId="0" applyFont="1" applyBorder="1" applyAlignment="1">
      <alignment horizontal="center" vertical="center" wrapText="1"/>
    </xf>
    <xf numFmtId="0" fontId="10" fillId="0" borderId="13" xfId="0" applyFont="1" applyBorder="1" applyAlignment="1">
      <alignment horizontal="center" vertical="center" wrapText="1"/>
    </xf>
    <xf numFmtId="0" fontId="11" fillId="0" borderId="8" xfId="0" applyFont="1" applyBorder="1" applyAlignment="1">
      <alignment horizontal="center" vertical="center" wrapText="1"/>
    </xf>
    <xf numFmtId="0" fontId="11" fillId="0" borderId="4" xfId="0" applyFont="1" applyBorder="1" applyAlignment="1">
      <alignment horizontal="center" vertical="center" wrapText="1"/>
    </xf>
    <xf numFmtId="0" fontId="11" fillId="0" borderId="6" xfId="0" applyFont="1" applyBorder="1" applyAlignment="1">
      <alignment horizontal="center" vertical="center" wrapText="1"/>
    </xf>
    <xf numFmtId="0" fontId="6" fillId="4" borderId="2" xfId="0" applyFont="1" applyFill="1" applyBorder="1" applyAlignment="1">
      <alignment horizontal="center" wrapText="1"/>
    </xf>
    <xf numFmtId="0" fontId="6" fillId="4" borderId="32" xfId="0" applyFont="1" applyFill="1" applyBorder="1" applyAlignment="1">
      <alignment horizontal="center" wrapText="1"/>
    </xf>
    <xf numFmtId="0" fontId="9" fillId="0" borderId="10" xfId="0" applyFont="1" applyBorder="1" applyAlignment="1">
      <alignment horizontal="left"/>
    </xf>
    <xf numFmtId="0" fontId="9" fillId="0" borderId="0" xfId="0" applyFont="1" applyAlignment="1">
      <alignment horizontal="left"/>
    </xf>
    <xf numFmtId="0" fontId="9" fillId="0" borderId="0" xfId="0" applyFont="1" applyAlignment="1">
      <alignment horizontal="left" vertical="center"/>
    </xf>
  </cellXfs>
  <cellStyles count="13">
    <cellStyle name="Comma 2" xfId="3" xr:uid="{00000000-0005-0000-0000-000000000000}"/>
    <cellStyle name="Comma 2 2" xfId="5" xr:uid="{28079633-2BD1-455B-A4DC-2C8C712F67B3}"/>
    <cellStyle name="Comma 2 3" xfId="7" xr:uid="{B51C1256-683C-4A4B-B7D2-C1493ABE21AF}"/>
    <cellStyle name="Comma 3" xfId="6" xr:uid="{EC1EFB40-3D41-43BB-99F7-3A7463E2392F}"/>
    <cellStyle name="Followed Hyperlink 2" xfId="8" xr:uid="{10625941-3AB8-4C2B-AFA3-D1A84DEB7538}"/>
    <cellStyle name="Hyperlink 2" xfId="9" xr:uid="{31035D94-6B91-401E-BD98-8CD6A3523066}"/>
    <cellStyle name="Normal" xfId="0" builtinId="0"/>
    <cellStyle name="Normal 2" xfId="1" xr:uid="{00000000-0005-0000-0000-000003000000}"/>
    <cellStyle name="Normal 2 2" xfId="10" xr:uid="{C382E8AD-CDC4-4CDE-A731-685C56B8BCAC}"/>
    <cellStyle name="Normal 3" xfId="11" xr:uid="{84A1549E-F37F-44C6-845E-556D36FDC198}"/>
    <cellStyle name="Normal 5" xfId="4" xr:uid="{00000000-0005-0000-0000-000004000000}"/>
    <cellStyle name="Percent" xfId="2" builtinId="5"/>
    <cellStyle name="Βασικό_Φύλλο1" xfId="12" xr:uid="{96876B01-763E-47FC-A56B-7F331B1A03F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10.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3.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4.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5.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6.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7.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8.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9.v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0</xdr:col>
      <xdr:colOff>0</xdr:colOff>
      <xdr:row>14</xdr:row>
      <xdr:rowOff>0</xdr:rowOff>
    </xdr:from>
    <xdr:to>
      <xdr:col>15</xdr:col>
      <xdr:colOff>66675</xdr:colOff>
      <xdr:row>26</xdr:row>
      <xdr:rowOff>30944</xdr:rowOff>
    </xdr:to>
    <xdr:sp macro="" textlink="">
      <xdr:nvSpPr>
        <xdr:cNvPr id="4" name="Subtitle 2">
          <a:extLst>
            <a:ext uri="{FF2B5EF4-FFF2-40B4-BE49-F238E27FC236}">
              <a16:creationId xmlns:a16="http://schemas.microsoft.com/office/drawing/2014/main" id="{00000000-0008-0000-0000-000004000000}"/>
            </a:ext>
          </a:extLst>
        </xdr:cNvPr>
        <xdr:cNvSpPr>
          <a:spLocks noGrp="1"/>
        </xdr:cNvSpPr>
      </xdr:nvSpPr>
      <xdr:spPr>
        <a:xfrm>
          <a:off x="0" y="3057525"/>
          <a:ext cx="9210675" cy="2316944"/>
        </a:xfrm>
        <a:prstGeom prst="rect">
          <a:avLst/>
        </a:prstGeom>
      </xdr:spPr>
      <xdr:txBody>
        <a:bodyPr vert="horz" wrap="square" lIns="91440" tIns="45720" rIns="91440" bIns="45720" rtlCol="0">
          <a:normAutofit fontScale="92500" lnSpcReduction="20000"/>
        </a:bodyPr>
        <a:lstStyle>
          <a:lvl1pPr marL="0" indent="0" algn="ctr" defTabSz="914400" rtl="0" eaLnBrk="1" latinLnBrk="0" hangingPunct="1">
            <a:lnSpc>
              <a:spcPct val="90000"/>
            </a:lnSpc>
            <a:spcBef>
              <a:spcPts val="1000"/>
            </a:spcBef>
            <a:buFont typeface="Arial" panose="020B0604020202020204" pitchFamily="34" charset="0"/>
            <a:buNone/>
            <a:defRPr sz="2400" kern="1200">
              <a:solidFill>
                <a:schemeClr val="tx1"/>
              </a:solidFill>
              <a:latin typeface="+mn-lt"/>
              <a:ea typeface="+mn-ea"/>
              <a:cs typeface="+mn-cs"/>
            </a:defRPr>
          </a:lvl1pPr>
          <a:lvl2pPr marL="457200" indent="0" algn="ctr" defTabSz="914400" rtl="0" eaLnBrk="1" latinLnBrk="0" hangingPunct="1">
            <a:lnSpc>
              <a:spcPct val="90000"/>
            </a:lnSpc>
            <a:spcBef>
              <a:spcPts val="500"/>
            </a:spcBef>
            <a:buFont typeface="Arial" panose="020B0604020202020204" pitchFamily="34" charset="0"/>
            <a:buNone/>
            <a:defRPr sz="2000" kern="1200">
              <a:solidFill>
                <a:schemeClr val="tx1"/>
              </a:solidFill>
              <a:latin typeface="+mn-lt"/>
              <a:ea typeface="+mn-ea"/>
              <a:cs typeface="+mn-cs"/>
            </a:defRPr>
          </a:lvl2pPr>
          <a:lvl3pPr marL="914400" indent="0" algn="ctr" defTabSz="914400" rtl="0" eaLnBrk="1" latinLnBrk="0" hangingPunct="1">
            <a:lnSpc>
              <a:spcPct val="90000"/>
            </a:lnSpc>
            <a:spcBef>
              <a:spcPts val="500"/>
            </a:spcBef>
            <a:buFont typeface="Arial" panose="020B0604020202020204" pitchFamily="34" charset="0"/>
            <a:buNone/>
            <a:defRPr sz="1800" kern="1200">
              <a:solidFill>
                <a:schemeClr val="tx1"/>
              </a:solidFill>
              <a:latin typeface="+mn-lt"/>
              <a:ea typeface="+mn-ea"/>
              <a:cs typeface="+mn-cs"/>
            </a:defRPr>
          </a:lvl3pPr>
          <a:lvl4pPr marL="1371600" indent="0" algn="ctr" defTabSz="914400" rtl="0" eaLnBrk="1" latinLnBrk="0" hangingPunct="1">
            <a:lnSpc>
              <a:spcPct val="90000"/>
            </a:lnSpc>
            <a:spcBef>
              <a:spcPts val="500"/>
            </a:spcBef>
            <a:buFont typeface="Arial" panose="020B0604020202020204" pitchFamily="34" charset="0"/>
            <a:buNone/>
            <a:defRPr sz="1600" kern="1200">
              <a:solidFill>
                <a:schemeClr val="tx1"/>
              </a:solidFill>
              <a:latin typeface="+mn-lt"/>
              <a:ea typeface="+mn-ea"/>
              <a:cs typeface="+mn-cs"/>
            </a:defRPr>
          </a:lvl4pPr>
          <a:lvl5pPr marL="1828800" indent="0" algn="ctr" defTabSz="914400" rtl="0" eaLnBrk="1" latinLnBrk="0" hangingPunct="1">
            <a:lnSpc>
              <a:spcPct val="90000"/>
            </a:lnSpc>
            <a:spcBef>
              <a:spcPts val="500"/>
            </a:spcBef>
            <a:buFont typeface="Arial" panose="020B0604020202020204" pitchFamily="34" charset="0"/>
            <a:buNone/>
            <a:defRPr sz="1600" kern="1200">
              <a:solidFill>
                <a:schemeClr val="tx1"/>
              </a:solidFill>
              <a:latin typeface="+mn-lt"/>
              <a:ea typeface="+mn-ea"/>
              <a:cs typeface="+mn-cs"/>
            </a:defRPr>
          </a:lvl5pPr>
          <a:lvl6pPr marL="2286000" indent="0" algn="ctr" defTabSz="914400" rtl="0" eaLnBrk="1" latinLnBrk="0" hangingPunct="1">
            <a:lnSpc>
              <a:spcPct val="90000"/>
            </a:lnSpc>
            <a:spcBef>
              <a:spcPts val="500"/>
            </a:spcBef>
            <a:buFont typeface="Arial" panose="020B0604020202020204" pitchFamily="34" charset="0"/>
            <a:buNone/>
            <a:defRPr sz="1600" kern="1200">
              <a:solidFill>
                <a:schemeClr val="tx1"/>
              </a:solidFill>
              <a:latin typeface="+mn-lt"/>
              <a:ea typeface="+mn-ea"/>
              <a:cs typeface="+mn-cs"/>
            </a:defRPr>
          </a:lvl6pPr>
          <a:lvl7pPr marL="2743200" indent="0" algn="ctr" defTabSz="914400" rtl="0" eaLnBrk="1" latinLnBrk="0" hangingPunct="1">
            <a:lnSpc>
              <a:spcPct val="90000"/>
            </a:lnSpc>
            <a:spcBef>
              <a:spcPts val="500"/>
            </a:spcBef>
            <a:buFont typeface="Arial" panose="020B0604020202020204" pitchFamily="34" charset="0"/>
            <a:buNone/>
            <a:defRPr sz="1600" kern="1200">
              <a:solidFill>
                <a:schemeClr val="tx1"/>
              </a:solidFill>
              <a:latin typeface="+mn-lt"/>
              <a:ea typeface="+mn-ea"/>
              <a:cs typeface="+mn-cs"/>
            </a:defRPr>
          </a:lvl7pPr>
          <a:lvl8pPr marL="3200400" indent="0" algn="ctr" defTabSz="914400" rtl="0" eaLnBrk="1" latinLnBrk="0" hangingPunct="1">
            <a:lnSpc>
              <a:spcPct val="90000"/>
            </a:lnSpc>
            <a:spcBef>
              <a:spcPts val="500"/>
            </a:spcBef>
            <a:buFont typeface="Arial" panose="020B0604020202020204" pitchFamily="34" charset="0"/>
            <a:buNone/>
            <a:defRPr sz="1600" kern="1200">
              <a:solidFill>
                <a:schemeClr val="tx1"/>
              </a:solidFill>
              <a:latin typeface="+mn-lt"/>
              <a:ea typeface="+mn-ea"/>
              <a:cs typeface="+mn-cs"/>
            </a:defRPr>
          </a:lvl8pPr>
          <a:lvl9pPr marL="3657600" indent="0" algn="ctr" defTabSz="914400" rtl="0" eaLnBrk="1" latinLnBrk="0" hangingPunct="1">
            <a:lnSpc>
              <a:spcPct val="90000"/>
            </a:lnSpc>
            <a:spcBef>
              <a:spcPts val="500"/>
            </a:spcBef>
            <a:buFont typeface="Arial" panose="020B0604020202020204" pitchFamily="34" charset="0"/>
            <a:buNone/>
            <a:defRPr sz="1600" kern="1200">
              <a:solidFill>
                <a:schemeClr val="tx1"/>
              </a:solidFill>
              <a:latin typeface="+mn-lt"/>
              <a:ea typeface="+mn-ea"/>
              <a:cs typeface="+mn-cs"/>
            </a:defRPr>
          </a:lvl9pPr>
        </a:lstStyle>
        <a:p>
          <a:pPr marL="0" marR="0" lvl="0" indent="0" algn="ctr" defTabSz="914400" rtl="0" eaLnBrk="1" fontAlgn="auto" latinLnBrk="0" hangingPunct="1">
            <a:lnSpc>
              <a:spcPct val="90000"/>
            </a:lnSpc>
            <a:spcBef>
              <a:spcPts val="1000"/>
            </a:spcBef>
            <a:spcAft>
              <a:spcPts val="0"/>
            </a:spcAft>
            <a:buClrTx/>
            <a:buSzTx/>
            <a:buFont typeface="Arial" panose="020B0604020202020204" pitchFamily="34" charset="0"/>
            <a:buNone/>
            <a:tabLst/>
            <a:defRPr/>
          </a:pPr>
          <a:endParaRPr kumimoji="0" lang="en-US" sz="2400" b="0" i="0" u="none" strike="noStrike" kern="1200" cap="none" spc="0" normalizeH="0" baseline="0" noProof="0">
            <a:ln>
              <a:noFill/>
            </a:ln>
            <a:solidFill>
              <a:sysClr val="windowText" lastClr="000000"/>
            </a:solidFill>
            <a:effectLst/>
            <a:uLnTx/>
            <a:uFillTx/>
            <a:latin typeface="Calibri" panose="020F0502020204030204"/>
            <a:ea typeface="+mn-ea"/>
            <a:cs typeface="+mn-cs"/>
          </a:endParaRPr>
        </a:p>
        <a:p>
          <a:pPr rtl="0" eaLnBrk="1" fontAlgn="auto" latinLnBrk="0" hangingPunct="1"/>
          <a:r>
            <a:rPr lang="el-GR" sz="1700" b="0" i="0" kern="1200" baseline="0">
              <a:solidFill>
                <a:schemeClr val="tx1"/>
              </a:solidFill>
              <a:effectLst/>
              <a:latin typeface="Tahoma" panose="020B0604030504040204" pitchFamily="34" charset="0"/>
              <a:ea typeface="Tahoma" panose="020B0604030504040204" pitchFamily="34" charset="0"/>
              <a:cs typeface="Tahoma" panose="020B0604030504040204" pitchFamily="34" charset="0"/>
            </a:rPr>
            <a:t>Αύγουστος 2</a:t>
          </a:r>
          <a:r>
            <a:rPr lang="en-US" sz="1700" b="0" i="0" kern="1200" baseline="0">
              <a:solidFill>
                <a:schemeClr val="tx1"/>
              </a:solidFill>
              <a:effectLst/>
              <a:latin typeface="Tahoma" panose="020B0604030504040204" pitchFamily="34" charset="0"/>
              <a:ea typeface="Tahoma" panose="020B0604030504040204" pitchFamily="34" charset="0"/>
              <a:cs typeface="Tahoma" panose="020B0604030504040204" pitchFamily="34" charset="0"/>
            </a:rPr>
            <a:t>0</a:t>
          </a:r>
          <a:r>
            <a:rPr lang="el-GR" sz="1700" b="0" i="0" kern="1200" baseline="0">
              <a:solidFill>
                <a:schemeClr val="tx1"/>
              </a:solidFill>
              <a:effectLst/>
              <a:latin typeface="Tahoma" panose="020B0604030504040204" pitchFamily="34" charset="0"/>
              <a:ea typeface="Tahoma" panose="020B0604030504040204" pitchFamily="34" charset="0"/>
              <a:cs typeface="Tahoma" panose="020B0604030504040204" pitchFamily="34" charset="0"/>
            </a:rPr>
            <a:t>21</a:t>
          </a:r>
          <a:r>
            <a:rPr lang="en-US" sz="1700" b="0" i="0" kern="1200" baseline="0">
              <a:solidFill>
                <a:schemeClr val="tx1"/>
              </a:solidFill>
              <a:effectLst/>
              <a:latin typeface="Tahoma" panose="020B0604030504040204" pitchFamily="34" charset="0"/>
              <a:ea typeface="Tahoma" panose="020B0604030504040204" pitchFamily="34" charset="0"/>
              <a:cs typeface="Tahoma" panose="020B0604030504040204" pitchFamily="34" charset="0"/>
            </a:rPr>
            <a:t> </a:t>
          </a:r>
          <a:endParaRPr lang="el-GR" sz="1700">
            <a:effectLst/>
            <a:latin typeface="Tahoma" panose="020B0604030504040204" pitchFamily="34" charset="0"/>
            <a:ea typeface="Tahoma" panose="020B0604030504040204" pitchFamily="34" charset="0"/>
            <a:cs typeface="Tahoma" panose="020B0604030504040204" pitchFamily="34" charset="0"/>
          </a:endParaRPr>
        </a:p>
        <a:p>
          <a:pPr marL="0" marR="0" lvl="0" indent="0" algn="ctr" defTabSz="914400" rtl="0" eaLnBrk="1" fontAlgn="auto" latinLnBrk="0" hangingPunct="1">
            <a:lnSpc>
              <a:spcPct val="100000"/>
            </a:lnSpc>
            <a:spcBef>
              <a:spcPts val="0"/>
            </a:spcBef>
            <a:spcAft>
              <a:spcPts val="0"/>
            </a:spcAft>
            <a:buClrTx/>
            <a:buSzTx/>
            <a:buFont typeface="Arial" panose="020B0604020202020204" pitchFamily="34" charset="0"/>
            <a:buNone/>
            <a:tabLst/>
            <a:defRPr/>
          </a:pPr>
          <a:endParaRPr kumimoji="0" lang="en-US" sz="1700" b="0" i="0" u="none" strike="noStrike" kern="1200" cap="none" spc="0" normalizeH="0" baseline="0" noProof="0">
            <a:ln>
              <a:noFill/>
            </a:ln>
            <a:solidFill>
              <a:sysClr val="windowText" lastClr="000000"/>
            </a:solidFill>
            <a:effectLst/>
            <a:uLnTx/>
            <a:uFillTx/>
            <a:latin typeface="Tahoma" panose="020B0604030504040204" pitchFamily="34" charset="0"/>
            <a:ea typeface="Tahoma" panose="020B0604030504040204" pitchFamily="34" charset="0"/>
            <a:cs typeface="Tahoma" panose="020B0604030504040204" pitchFamily="34" charset="0"/>
          </a:endParaRPr>
        </a:p>
        <a:p>
          <a:pPr marL="0" marR="0" lvl="0" indent="0" algn="ctr" defTabSz="914400" rtl="0" eaLnBrk="1" fontAlgn="auto" latinLnBrk="0" hangingPunct="1">
            <a:lnSpc>
              <a:spcPct val="100000"/>
            </a:lnSpc>
            <a:spcBef>
              <a:spcPts val="0"/>
            </a:spcBef>
            <a:spcAft>
              <a:spcPts val="0"/>
            </a:spcAft>
            <a:buClrTx/>
            <a:buSzTx/>
            <a:buFont typeface="Arial" panose="020B0604020202020204" pitchFamily="34" charset="0"/>
            <a:buNone/>
            <a:tabLst/>
            <a:defRPr/>
          </a:pPr>
          <a:endParaRPr kumimoji="0" lang="en-US" sz="1700" b="0" i="0" u="none" strike="noStrike" kern="1200" cap="none" spc="0" normalizeH="0" baseline="0" noProof="0">
            <a:ln>
              <a:noFill/>
            </a:ln>
            <a:solidFill>
              <a:sysClr val="windowText" lastClr="000000"/>
            </a:solidFill>
            <a:effectLst/>
            <a:uLnTx/>
            <a:uFillTx/>
            <a:latin typeface="Tahoma" panose="020B0604030504040204" pitchFamily="34" charset="0"/>
            <a:ea typeface="Tahoma" panose="020B0604030504040204" pitchFamily="34" charset="0"/>
            <a:cs typeface="Tahoma" panose="020B0604030504040204" pitchFamily="34" charset="0"/>
          </a:endParaRPr>
        </a:p>
        <a:p>
          <a:pPr marL="0" marR="0" lvl="0" indent="0" algn="ctr" defTabSz="914400" rtl="0" eaLnBrk="1" fontAlgn="auto" latinLnBrk="0" hangingPunct="1">
            <a:lnSpc>
              <a:spcPct val="90000"/>
            </a:lnSpc>
            <a:spcBef>
              <a:spcPts val="1000"/>
            </a:spcBef>
            <a:spcAft>
              <a:spcPts val="0"/>
            </a:spcAft>
            <a:buClrTx/>
            <a:buSzTx/>
            <a:buFont typeface="Arial" panose="020B0604020202020204" pitchFamily="34" charset="0"/>
            <a:buNone/>
            <a:tabLst/>
            <a:defRPr/>
          </a:pPr>
          <a:r>
            <a:rPr lang="el-GR" sz="1700">
              <a:effectLst/>
              <a:latin typeface="Tahoma" panose="020B0604030504040204" pitchFamily="34" charset="0"/>
              <a:ea typeface="Tahoma" panose="020B0604030504040204" pitchFamily="34" charset="0"/>
              <a:cs typeface="Tahoma" panose="020B0604030504040204" pitchFamily="34" charset="0"/>
            </a:rPr>
            <a:t>©</a:t>
          </a:r>
          <a:r>
            <a:rPr lang="en-US" sz="1700">
              <a:effectLst/>
              <a:latin typeface="Tahoma" panose="020B0604030504040204" pitchFamily="34" charset="0"/>
              <a:ea typeface="Tahoma" panose="020B0604030504040204" pitchFamily="34" charset="0"/>
              <a:cs typeface="Tahoma" panose="020B0604030504040204" pitchFamily="34" charset="0"/>
            </a:rPr>
            <a:t> </a:t>
          </a:r>
          <a:r>
            <a:rPr lang="el-GR" sz="1700">
              <a:effectLst/>
              <a:latin typeface="Tahoma" panose="020B0604030504040204" pitchFamily="34" charset="0"/>
              <a:ea typeface="Tahoma" panose="020B0604030504040204" pitchFamily="34" charset="0"/>
              <a:cs typeface="Tahoma" panose="020B0604030504040204" pitchFamily="34" charset="0"/>
            </a:rPr>
            <a:t>ΙΝΣΕΤΕ– </a:t>
          </a:r>
          <a:r>
            <a:rPr kumimoji="0" lang="en-US" sz="1700" b="0" i="0" u="none" strike="noStrike" kern="1200" cap="none" spc="0" normalizeH="0" baseline="0" noProof="0">
              <a:ln>
                <a:noFill/>
              </a:ln>
              <a:solidFill>
                <a:sysClr val="windowText" lastClr="000000"/>
              </a:solidFill>
              <a:effectLst/>
              <a:uLnTx/>
              <a:uFillTx/>
              <a:latin typeface="Tahoma" panose="020B0604030504040204" pitchFamily="34" charset="0"/>
              <a:ea typeface="Tahoma" panose="020B0604030504040204" pitchFamily="34" charset="0"/>
              <a:cs typeface="Tahoma" panose="020B0604030504040204" pitchFamily="34" charset="0"/>
            </a:rPr>
            <a:t>E</a:t>
          </a:r>
          <a:r>
            <a:rPr kumimoji="0" lang="el-GR" sz="1700" b="0" i="0" u="none" strike="noStrike" kern="1200" cap="none" spc="0" normalizeH="0" baseline="0" noProof="0">
              <a:ln>
                <a:noFill/>
              </a:ln>
              <a:solidFill>
                <a:sysClr val="windowText" lastClr="000000"/>
              </a:solidFill>
              <a:effectLst/>
              <a:uLnTx/>
              <a:uFillTx/>
              <a:latin typeface="Tahoma" panose="020B0604030504040204" pitchFamily="34" charset="0"/>
              <a:ea typeface="Tahoma" panose="020B0604030504040204" pitchFamily="34" charset="0"/>
              <a:cs typeface="Tahoma" panose="020B0604030504040204" pitchFamily="34" charset="0"/>
            </a:rPr>
            <a:t>πιτρέπεται η αναδημοσίευση με την προϋπόθεση της αναφοράς στην πηγή</a:t>
          </a:r>
          <a:br>
            <a:rPr kumimoji="0" lang="el-GR" sz="1700" b="0" i="0" u="none" strike="noStrike" kern="1200" cap="none" spc="0" normalizeH="0" baseline="0" noProof="0">
              <a:ln>
                <a:noFill/>
              </a:ln>
              <a:solidFill>
                <a:sysClr val="windowText" lastClr="000000"/>
              </a:solidFill>
              <a:effectLst/>
              <a:uLnTx/>
              <a:uFillTx/>
              <a:latin typeface="Tahoma" panose="020B0604030504040204" pitchFamily="34" charset="0"/>
              <a:ea typeface="Tahoma" panose="020B0604030504040204" pitchFamily="34" charset="0"/>
              <a:cs typeface="Tahoma" panose="020B0604030504040204" pitchFamily="34" charset="0"/>
            </a:rPr>
          </a:br>
          <a:endParaRPr kumimoji="0" lang="en-US" sz="1700" b="0" i="0" u="none" strike="noStrike" kern="1200" cap="none" spc="0" normalizeH="0" baseline="0" noProof="0">
            <a:ln>
              <a:noFill/>
            </a:ln>
            <a:solidFill>
              <a:sysClr val="windowText" lastClr="000000"/>
            </a:solidFill>
            <a:effectLst/>
            <a:uLnTx/>
            <a:uFillTx/>
            <a:latin typeface="Tahoma" panose="020B0604030504040204" pitchFamily="34" charset="0"/>
            <a:ea typeface="Tahoma" panose="020B0604030504040204" pitchFamily="34" charset="0"/>
            <a:cs typeface="Tahoma" panose="020B0604030504040204" pitchFamily="34" charset="0"/>
          </a:endParaRPr>
        </a:p>
        <a:p>
          <a:pPr marL="0" marR="0" lvl="0" indent="0" algn="ctr" defTabSz="914400" rtl="0" eaLnBrk="1" fontAlgn="auto" latinLnBrk="0" hangingPunct="1">
            <a:lnSpc>
              <a:spcPct val="90000"/>
            </a:lnSpc>
            <a:spcBef>
              <a:spcPts val="1000"/>
            </a:spcBef>
            <a:spcAft>
              <a:spcPts val="0"/>
            </a:spcAft>
            <a:buClrTx/>
            <a:buSzTx/>
            <a:buFont typeface="Arial" panose="020B0604020202020204" pitchFamily="34" charset="0"/>
            <a:buNone/>
            <a:tabLst/>
            <a:defRPr/>
          </a:pPr>
          <a:endParaRPr kumimoji="0" lang="el-GR" sz="2400" b="0" i="0" u="none" strike="noStrike" kern="1200" cap="none" spc="0" normalizeH="0" baseline="0" noProof="0">
            <a:ln>
              <a:noFill/>
            </a:ln>
            <a:solidFill>
              <a:sysClr val="windowText" lastClr="000000"/>
            </a:solidFill>
            <a:effectLst/>
            <a:uLnTx/>
            <a:uFillTx/>
            <a:latin typeface="Calibri" panose="020F0502020204030204"/>
            <a:ea typeface="+mn-ea"/>
            <a:cs typeface="+mn-cs"/>
          </a:endParaRPr>
        </a:p>
      </xdr:txBody>
    </xdr:sp>
    <xdr:clientData/>
  </xdr:twoCellAnchor>
  <xdr:twoCellAnchor editAs="oneCell">
    <xdr:from>
      <xdr:col>6</xdr:col>
      <xdr:colOff>9525</xdr:colOff>
      <xdr:row>5</xdr:row>
      <xdr:rowOff>85726</xdr:rowOff>
    </xdr:from>
    <xdr:to>
      <xdr:col>8</xdr:col>
      <xdr:colOff>590325</xdr:colOff>
      <xdr:row>12</xdr:row>
      <xdr:rowOff>80043</xdr:rowOff>
    </xdr:to>
    <xdr:pic>
      <xdr:nvPicPr>
        <xdr:cNvPr id="5" name="Picture 4">
          <a:extLst>
            <a:ext uri="{FF2B5EF4-FFF2-40B4-BE49-F238E27FC236}">
              <a16:creationId xmlns:a16="http://schemas.microsoft.com/office/drawing/2014/main" id="{B6721AF0-A05B-413B-B203-93156DE6348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667125" y="1428751"/>
          <a:ext cx="1800000" cy="132781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9525</xdr:colOff>
      <xdr:row>2</xdr:row>
      <xdr:rowOff>76200</xdr:rowOff>
    </xdr:from>
    <xdr:to>
      <xdr:col>13</xdr:col>
      <xdr:colOff>590550</xdr:colOff>
      <xdr:row>24</xdr:row>
      <xdr:rowOff>133350</xdr:rowOff>
    </xdr:to>
    <xdr:sp macro="" textlink="">
      <xdr:nvSpPr>
        <xdr:cNvPr id="3" name="TextBox 2">
          <a:extLst>
            <a:ext uri="{FF2B5EF4-FFF2-40B4-BE49-F238E27FC236}">
              <a16:creationId xmlns:a16="http://schemas.microsoft.com/office/drawing/2014/main" id="{00000000-0008-0000-0100-000003000000}"/>
            </a:ext>
          </a:extLst>
        </xdr:cNvPr>
        <xdr:cNvSpPr txBox="1"/>
      </xdr:nvSpPr>
      <xdr:spPr>
        <a:xfrm>
          <a:off x="9525" y="457200"/>
          <a:ext cx="8505825" cy="42481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l-GR" sz="1600" b="1">
              <a:latin typeface="Tahoma" panose="020B0604030504040204" pitchFamily="34" charset="0"/>
              <a:ea typeface="Tahoma" panose="020B0604030504040204" pitchFamily="34" charset="0"/>
              <a:cs typeface="Tahoma" panose="020B0604030504040204" pitchFamily="34" charset="0"/>
            </a:rPr>
            <a:t>Επεξηγηματικές</a:t>
          </a:r>
          <a:r>
            <a:rPr lang="el-GR" sz="1600" b="1" baseline="0">
              <a:latin typeface="Tahoma" panose="020B0604030504040204" pitchFamily="34" charset="0"/>
              <a:ea typeface="Tahoma" panose="020B0604030504040204" pitchFamily="34" charset="0"/>
              <a:cs typeface="Tahoma" panose="020B0604030504040204" pitchFamily="34" charset="0"/>
            </a:rPr>
            <a:t> σημειώσεις:</a:t>
          </a:r>
        </a:p>
        <a:p>
          <a:endParaRPr lang="el-GR" sz="1400" b="1" baseline="0">
            <a:latin typeface="Tahoma" panose="020B0604030504040204" pitchFamily="34" charset="0"/>
            <a:ea typeface="Tahoma" panose="020B0604030504040204" pitchFamily="34" charset="0"/>
            <a:cs typeface="Tahoma" panose="020B0604030504040204" pitchFamily="34" charset="0"/>
          </a:endParaRPr>
        </a:p>
        <a:p>
          <a:r>
            <a:rPr lang="el-GR" sz="1500" b="0">
              <a:latin typeface="Tahoma" panose="020B0604030504040204" pitchFamily="34" charset="0"/>
              <a:ea typeface="Tahoma" panose="020B0604030504040204" pitchFamily="34" charset="0"/>
              <a:cs typeface="Tahoma" panose="020B0604030504040204" pitchFamily="34" charset="0"/>
            </a:rPr>
            <a:t>Στις</a:t>
          </a:r>
          <a:r>
            <a:rPr lang="el-GR" sz="1500" b="0" baseline="0">
              <a:latin typeface="Tahoma" panose="020B0604030504040204" pitchFamily="34" charset="0"/>
              <a:ea typeface="Tahoma" panose="020B0604030504040204" pitchFamily="34" charset="0"/>
              <a:cs typeface="Tahoma" panose="020B0604030504040204" pitchFamily="34" charset="0"/>
            </a:rPr>
            <a:t> επόμενες σελίδες παρουσιάζονται αναλυτικά:</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el-GR" sz="1500" b="0" i="0" u="none" strike="noStrike" kern="0" cap="none" spc="0" normalizeH="0" baseline="0" noProof="0">
              <a:ln>
                <a:noFill/>
              </a:ln>
              <a:solidFill>
                <a:prstClr val="black"/>
              </a:solidFill>
              <a:effectLst/>
              <a:uLnTx/>
              <a:uFillTx/>
              <a:latin typeface="Tahoma" panose="020B0604030504040204" pitchFamily="34" charset="0"/>
              <a:ea typeface="Tahoma" panose="020B0604030504040204" pitchFamily="34" charset="0"/>
              <a:cs typeface="Tahoma" panose="020B0604030504040204" pitchFamily="34" charset="0"/>
            </a:rPr>
            <a:t>τα βασικά μεγέθη του εισερχόμενου τουρισμού της Περιφέρειας Ανατολικής Μακεδονίας &amp; Θράκης </a:t>
          </a:r>
          <a:r>
            <a:rPr kumimoji="0" lang="en-US" sz="1500" b="0" i="0" u="none" strike="noStrike" kern="0" cap="none" spc="0" normalizeH="0" baseline="0" noProof="0">
              <a:ln>
                <a:noFill/>
              </a:ln>
              <a:solidFill>
                <a:prstClr val="black"/>
              </a:solidFill>
              <a:effectLst/>
              <a:uLnTx/>
              <a:uFillTx/>
              <a:latin typeface="Tahoma" panose="020B0604030504040204" pitchFamily="34" charset="0"/>
              <a:ea typeface="Tahoma" panose="020B0604030504040204" pitchFamily="34" charset="0"/>
              <a:cs typeface="Tahoma" panose="020B0604030504040204" pitchFamily="34" charset="0"/>
            </a:rPr>
            <a:t>2016 -</a:t>
          </a:r>
          <a:r>
            <a:rPr kumimoji="0" lang="el-GR" sz="1500" b="0" i="0" u="none" strike="noStrike" kern="0" cap="none" spc="0" normalizeH="0" baseline="0" noProof="0">
              <a:ln>
                <a:noFill/>
              </a:ln>
              <a:solidFill>
                <a:prstClr val="black"/>
              </a:solidFill>
              <a:effectLst/>
              <a:uLnTx/>
              <a:uFillTx/>
              <a:latin typeface="Tahoma" panose="020B0604030504040204" pitchFamily="34" charset="0"/>
              <a:ea typeface="Tahoma" panose="020B0604030504040204" pitchFamily="34" charset="0"/>
              <a:cs typeface="Tahoma" panose="020B0604030504040204" pitchFamily="34" charset="0"/>
            </a:rPr>
            <a:t> 2020.</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el-GR" sz="1500" b="0" i="0" u="none" strike="noStrike" kern="0" cap="none" spc="0" normalizeH="0" baseline="0" noProof="0">
              <a:ln>
                <a:noFill/>
              </a:ln>
              <a:solidFill>
                <a:prstClr val="black"/>
              </a:solidFill>
              <a:effectLst/>
              <a:uLnTx/>
              <a:uFillTx/>
              <a:latin typeface="Tahoma" panose="020B0604030504040204" pitchFamily="34" charset="0"/>
              <a:ea typeface="Tahoma" panose="020B0604030504040204" pitchFamily="34" charset="0"/>
              <a:cs typeface="Tahoma" panose="020B0604030504040204" pitchFamily="34" charset="0"/>
            </a:rPr>
            <a:t>η εξέλιξη απασχόλησης στην Περιφέρεια Ανατολικής Μακεδονίας &amp; Θράκης </a:t>
          </a:r>
          <a:r>
            <a:rPr kumimoji="0" lang="en-US" sz="1500" b="0" i="0" u="none" strike="noStrike" kern="0" cap="none" spc="0" normalizeH="0" baseline="0" noProof="0">
              <a:ln>
                <a:noFill/>
              </a:ln>
              <a:solidFill>
                <a:prstClr val="black"/>
              </a:solidFill>
              <a:effectLst/>
              <a:uLnTx/>
              <a:uFillTx/>
              <a:latin typeface="Tahoma" panose="020B0604030504040204" pitchFamily="34" charset="0"/>
              <a:ea typeface="Tahoma" panose="020B0604030504040204" pitchFamily="34" charset="0"/>
              <a:cs typeface="Tahoma" panose="020B0604030504040204" pitchFamily="34" charset="0"/>
            </a:rPr>
            <a:t>2010-20</a:t>
          </a:r>
          <a:r>
            <a:rPr kumimoji="0" lang="el-GR" sz="1500" b="0" i="0" u="none" strike="noStrike" kern="0" cap="none" spc="0" normalizeH="0" baseline="0" noProof="0">
              <a:ln>
                <a:noFill/>
              </a:ln>
              <a:solidFill>
                <a:prstClr val="black"/>
              </a:solidFill>
              <a:effectLst/>
              <a:uLnTx/>
              <a:uFillTx/>
              <a:latin typeface="Tahoma" panose="020B0604030504040204" pitchFamily="34" charset="0"/>
              <a:ea typeface="Tahoma" panose="020B0604030504040204" pitchFamily="34" charset="0"/>
              <a:cs typeface="Tahoma" panose="020B0604030504040204" pitchFamily="34" charset="0"/>
            </a:rPr>
            <a:t>20.</a:t>
          </a:r>
        </a:p>
        <a:p>
          <a:pPr marL="171450" indent="-171450">
            <a:buFont typeface="Arial" panose="020B0604020202020204" pitchFamily="34" charset="0"/>
            <a:buChar char="•"/>
          </a:pPr>
          <a:r>
            <a:rPr lang="el-GR" sz="1500" b="0" baseline="0">
              <a:latin typeface="Tahoma" panose="020B0604030504040204" pitchFamily="34" charset="0"/>
              <a:ea typeface="Tahoma" panose="020B0604030504040204" pitchFamily="34" charset="0"/>
              <a:cs typeface="Tahoma" panose="020B0604030504040204" pitchFamily="34" charset="0"/>
            </a:rPr>
            <a:t>το ξενοδοχειακό δυναμικό της Περιφέρειας ανά Ενότητα για τα έτη 2010-2020,</a:t>
          </a:r>
          <a:endParaRPr lang="en-US" sz="1500" b="0" baseline="0">
            <a:latin typeface="Tahoma" panose="020B0604030504040204" pitchFamily="34" charset="0"/>
            <a:ea typeface="Tahoma" panose="020B0604030504040204" pitchFamily="34" charset="0"/>
            <a:cs typeface="Tahoma" panose="020B0604030504040204" pitchFamily="34" charset="0"/>
          </a:endParaRPr>
        </a:p>
        <a:p>
          <a:pPr marL="171450" indent="-171450">
            <a:buFont typeface="Arial" panose="020B0604020202020204" pitchFamily="34" charset="0"/>
            <a:buChar char="•"/>
          </a:pPr>
          <a:r>
            <a:rPr lang="el-GR" sz="1500" b="0" baseline="0">
              <a:latin typeface="Tahoma" panose="020B0604030504040204" pitchFamily="34" charset="0"/>
              <a:ea typeface="Tahoma" panose="020B0604030504040204" pitchFamily="34" charset="0"/>
              <a:cs typeface="Tahoma" panose="020B0604030504040204" pitchFamily="34" charset="0"/>
            </a:rPr>
            <a:t>το δυναμικό των ενοικιαζόμενων δωματίων ανά Ενότητα για τα έτη 2017 - 2019,</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l-GR" sz="1500" b="0" baseline="0">
              <a:latin typeface="Tahoma" panose="020B0604030504040204" pitchFamily="34" charset="0"/>
              <a:ea typeface="Tahoma" panose="020B0604030504040204" pitchFamily="34" charset="0"/>
              <a:cs typeface="Tahoma" panose="020B0604030504040204" pitchFamily="34" charset="0"/>
            </a:rPr>
            <a:t>οι αφίξεις, οι διανυκτερεύσεις και η πληρότητα ανά Ενότητα και συνολικά για τα έτη 2010-2020,</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el-GR" sz="1500" b="0" i="0" u="none" strike="noStrike" kern="0" cap="none" spc="0" normalizeH="0" baseline="0" noProof="0">
              <a:ln>
                <a:noFill/>
              </a:ln>
              <a:solidFill>
                <a:prstClr val="black"/>
              </a:solidFill>
              <a:effectLst/>
              <a:uLnTx/>
              <a:uFillTx/>
              <a:latin typeface="Tahoma" panose="020B0604030504040204" pitchFamily="34" charset="0"/>
              <a:ea typeface="Tahoma" panose="020B0604030504040204" pitchFamily="34" charset="0"/>
              <a:cs typeface="Tahoma" panose="020B0604030504040204" pitchFamily="34" charset="0"/>
            </a:rPr>
            <a:t>οι αεροπορικές αφίξεις διεθνείς και εσωτερικού ανά μήνα και ανά αεροδρόμιο για τα έτη 2010-20</a:t>
          </a:r>
          <a:r>
            <a:rPr kumimoji="0" lang="en-US" sz="1500" b="0" i="0" u="none" strike="noStrike" kern="0" cap="none" spc="0" normalizeH="0" baseline="0" noProof="0">
              <a:ln>
                <a:noFill/>
              </a:ln>
              <a:solidFill>
                <a:prstClr val="black"/>
              </a:solidFill>
              <a:effectLst/>
              <a:uLnTx/>
              <a:uFillTx/>
              <a:latin typeface="Tahoma" panose="020B0604030504040204" pitchFamily="34" charset="0"/>
              <a:ea typeface="Tahoma" panose="020B0604030504040204" pitchFamily="34" charset="0"/>
              <a:cs typeface="Tahoma" panose="020B0604030504040204" pitchFamily="34" charset="0"/>
            </a:rPr>
            <a:t>20</a:t>
          </a:r>
          <a:r>
            <a:rPr kumimoji="0" lang="el-GR" sz="1500" b="0" i="0" u="none" strike="noStrike" kern="0" cap="none" spc="0" normalizeH="0" baseline="0" noProof="0">
              <a:ln>
                <a:noFill/>
              </a:ln>
              <a:solidFill>
                <a:prstClr val="black"/>
              </a:solidFill>
              <a:effectLst/>
              <a:uLnTx/>
              <a:uFillTx/>
              <a:latin typeface="Tahoma" panose="020B0604030504040204" pitchFamily="34" charset="0"/>
              <a:ea typeface="Tahoma" panose="020B0604030504040204" pitchFamily="34" charset="0"/>
              <a:cs typeface="Tahoma" panose="020B0604030504040204" pitchFamily="34" charset="0"/>
            </a:rPr>
            <a:t>,</a:t>
          </a:r>
        </a:p>
        <a:p>
          <a:pPr marL="171450" indent="-171450">
            <a:buFont typeface="Arial" panose="020B0604020202020204" pitchFamily="34" charset="0"/>
            <a:buChar char="•"/>
          </a:pPr>
          <a:r>
            <a:rPr lang="el-GR" sz="1500" b="0" baseline="0">
              <a:latin typeface="Tahoma" panose="020B0604030504040204" pitchFamily="34" charset="0"/>
              <a:ea typeface="Tahoma" panose="020B0604030504040204" pitchFamily="34" charset="0"/>
              <a:cs typeface="Tahoma" panose="020B0604030504040204" pitchFamily="34" charset="0"/>
            </a:rPr>
            <a:t>ο συνολικός αριθμός διακινηθέντων εσωτερικού (κατά την αποβίβαση και την επιβίβαση) από τα λιμάνια της Περιφέρειας για τα έτη 2013-2020,</a:t>
          </a:r>
        </a:p>
        <a:p>
          <a:pPr marL="171450" indent="-171450">
            <a:buFont typeface="Arial" panose="020B0604020202020204" pitchFamily="34" charset="0"/>
            <a:buChar char="•"/>
          </a:pPr>
          <a:r>
            <a:rPr lang="el-GR" sz="1500" b="0" baseline="0">
              <a:latin typeface="Tahoma" panose="020B0604030504040204" pitchFamily="34" charset="0"/>
              <a:ea typeface="Tahoma" panose="020B0604030504040204" pitchFamily="34" charset="0"/>
              <a:cs typeface="Tahoma" panose="020B0604030504040204" pitchFamily="34" charset="0"/>
            </a:rPr>
            <a:t>Κίνηση κρουαζιερόπλοιων 2013 - 2020,</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el-GR" sz="1500" b="0" i="0" u="none" strike="noStrike" kern="0" cap="none" spc="0" normalizeH="0" baseline="0" noProof="0">
              <a:ln>
                <a:noFill/>
              </a:ln>
              <a:solidFill>
                <a:prstClr val="black"/>
              </a:solidFill>
              <a:effectLst/>
              <a:uLnTx/>
              <a:uFillTx/>
              <a:latin typeface="Tahoma" panose="020B0604030504040204" pitchFamily="34" charset="0"/>
              <a:ea typeface="Tahoma" panose="020B0604030504040204" pitchFamily="34" charset="0"/>
              <a:cs typeface="Tahoma" panose="020B0604030504040204" pitchFamily="34" charset="0"/>
            </a:rPr>
            <a:t>ο συνολικός αριθμός των επισκεπτών σε Μουσεία και Αρχαιολογικούς Χώρους ανά Ενότητα για τα έτη 2010-2020,</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el-GR" sz="1500" b="0" i="0" u="none" strike="noStrike" kern="0" cap="none" spc="0" normalizeH="0" baseline="0" noProof="0">
              <a:ln>
                <a:noFill/>
              </a:ln>
              <a:solidFill>
                <a:prstClr val="black"/>
              </a:solidFill>
              <a:effectLst/>
              <a:uLnTx/>
              <a:uFillTx/>
              <a:latin typeface="Tahoma" panose="020B0604030504040204" pitchFamily="34" charset="0"/>
              <a:ea typeface="Tahoma" panose="020B0604030504040204" pitchFamily="34" charset="0"/>
              <a:cs typeface="Tahoma" panose="020B0604030504040204" pitchFamily="34" charset="0"/>
            </a:rPr>
            <a:t>Μελέτες για την Περιφέρεια Ανατολικής Μακεδονίας &amp; Θράκης.</a:t>
          </a:r>
        </a:p>
        <a:p>
          <a:r>
            <a:rPr lang="el-GR" sz="1200" b="0" baseline="0">
              <a:latin typeface="Tahoma" panose="020B0604030504040204" pitchFamily="34" charset="0"/>
              <a:ea typeface="Tahoma" panose="020B0604030504040204" pitchFamily="34" charset="0"/>
              <a:cs typeface="Tahoma" panose="020B0604030504040204" pitchFamily="34" charset="0"/>
            </a:rPr>
            <a:t> </a:t>
          </a:r>
          <a:endParaRPr lang="el-GR" sz="1200" b="0">
            <a:latin typeface="Tahoma" panose="020B0604030504040204" pitchFamily="34" charset="0"/>
            <a:ea typeface="Tahoma" panose="020B0604030504040204" pitchFamily="34" charset="0"/>
            <a:cs typeface="Tahoma" panose="020B0604030504040204" pitchFamily="34" charset="0"/>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vmlDrawing" Target="../drawings/vmlDrawing9.v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vmlDrawing" Target="../drawings/vmlDrawing10.v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vmlDrawing" Target="../drawings/vmlDrawing5.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vmlDrawing" Target="../drawings/vmlDrawing6.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vmlDrawing" Target="../drawings/vmlDrawing7.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vmlDrawing" Target="../drawings/vmlDrawing8.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3"/>
    <pageSetUpPr fitToPage="1"/>
  </sheetPr>
  <dimension ref="A1:O2"/>
  <sheetViews>
    <sheetView showGridLines="0" tabSelected="1" zoomScaleNormal="100" workbookViewId="0">
      <selection activeCell="D35" sqref="D35"/>
    </sheetView>
  </sheetViews>
  <sheetFormatPr defaultRowHeight="14.4" x14ac:dyDescent="0.3"/>
  <sheetData>
    <row r="1" spans="1:15" ht="45.75" customHeight="1" x14ac:dyDescent="0.3">
      <c r="A1" s="176" t="s">
        <v>93</v>
      </c>
      <c r="B1" s="176"/>
      <c r="C1" s="176"/>
      <c r="D1" s="176"/>
      <c r="E1" s="176"/>
      <c r="F1" s="176"/>
      <c r="G1" s="176"/>
      <c r="H1" s="176"/>
      <c r="I1" s="176"/>
      <c r="J1" s="176"/>
      <c r="K1" s="176"/>
      <c r="L1" s="176"/>
      <c r="M1" s="176"/>
      <c r="N1" s="176"/>
      <c r="O1" s="176"/>
    </row>
    <row r="2" spans="1:15" x14ac:dyDescent="0.3">
      <c r="A2" s="176"/>
      <c r="B2" s="176"/>
      <c r="C2" s="176"/>
      <c r="D2" s="176"/>
      <c r="E2" s="176"/>
      <c r="F2" s="176"/>
      <c r="G2" s="176"/>
      <c r="H2" s="176"/>
      <c r="I2" s="176"/>
      <c r="J2" s="176"/>
      <c r="K2" s="176"/>
      <c r="L2" s="176"/>
      <c r="M2" s="176"/>
      <c r="N2" s="176"/>
      <c r="O2" s="176"/>
    </row>
  </sheetData>
  <mergeCells count="1">
    <mergeCell ref="A1:O2"/>
  </mergeCells>
  <pageMargins left="0.70866141732283472" right="0.70866141732283472" top="0.74803149606299213" bottom="0.74803149606299213" header="0.31496062992125984" footer="0.31496062992125984"/>
  <pageSetup paperSize="9" scale="95" orientation="landscape" r:id="rId1"/>
  <colBreaks count="1" manualBreakCount="1">
    <brk id="15" max="1048575" man="1"/>
  </colBreaks>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6"/>
  </sheetPr>
  <dimension ref="A3:I18"/>
  <sheetViews>
    <sheetView showGridLines="0" zoomScaleNormal="100" workbookViewId="0">
      <selection activeCell="I10" sqref="I10"/>
    </sheetView>
  </sheetViews>
  <sheetFormatPr defaultRowHeight="14.4" x14ac:dyDescent="0.3"/>
  <cols>
    <col min="1" max="1" width="24.33203125" customWidth="1"/>
  </cols>
  <sheetData>
    <row r="3" spans="1:9" s="109" customFormat="1" ht="17.100000000000001" customHeight="1" x14ac:dyDescent="0.3">
      <c r="A3" s="177" t="s">
        <v>82</v>
      </c>
      <c r="B3" s="177"/>
      <c r="C3" s="177"/>
      <c r="D3" s="177"/>
      <c r="E3" s="177"/>
      <c r="F3" s="177"/>
      <c r="G3" s="177"/>
      <c r="H3" s="177"/>
      <c r="I3" s="158"/>
    </row>
    <row r="4" spans="1:9" s="109" customFormat="1" ht="17.100000000000001" customHeight="1" x14ac:dyDescent="0.3">
      <c r="A4" s="114"/>
      <c r="B4" s="105">
        <v>2013</v>
      </c>
      <c r="C4" s="105">
        <v>2014</v>
      </c>
      <c r="D4" s="105">
        <v>2015</v>
      </c>
      <c r="E4" s="105">
        <v>2016</v>
      </c>
      <c r="F4" s="105">
        <v>2017</v>
      </c>
      <c r="G4" s="105">
        <v>2018</v>
      </c>
      <c r="H4" s="140">
        <v>2019</v>
      </c>
      <c r="I4" s="158">
        <v>2020</v>
      </c>
    </row>
    <row r="5" spans="1:9" x14ac:dyDescent="0.3">
      <c r="A5" s="11" t="s">
        <v>114</v>
      </c>
      <c r="B5" s="99">
        <v>14</v>
      </c>
      <c r="C5" s="99">
        <v>26</v>
      </c>
      <c r="D5" s="99">
        <v>22</v>
      </c>
      <c r="E5" s="99">
        <v>19</v>
      </c>
      <c r="F5" s="99">
        <v>6</v>
      </c>
      <c r="G5" s="99">
        <v>5</v>
      </c>
      <c r="H5" s="99">
        <v>7</v>
      </c>
      <c r="I5" s="99">
        <v>1</v>
      </c>
    </row>
    <row r="6" spans="1:9" x14ac:dyDescent="0.3">
      <c r="A6" s="100" t="s">
        <v>115</v>
      </c>
      <c r="B6" s="101"/>
      <c r="C6" s="101">
        <f>C5/B5-1</f>
        <v>0.85714285714285721</v>
      </c>
      <c r="D6" s="101">
        <f t="shared" ref="D6:I6" si="0">D5/C5-1</f>
        <v>-0.15384615384615385</v>
      </c>
      <c r="E6" s="101">
        <f t="shared" si="0"/>
        <v>-0.13636363636363635</v>
      </c>
      <c r="F6" s="101">
        <f t="shared" si="0"/>
        <v>-0.68421052631578949</v>
      </c>
      <c r="G6" s="101">
        <f t="shared" si="0"/>
        <v>-0.16666666666666663</v>
      </c>
      <c r="H6" s="101">
        <f t="shared" si="0"/>
        <v>0.39999999999999991</v>
      </c>
      <c r="I6" s="101">
        <f t="shared" si="0"/>
        <v>-0.85714285714285721</v>
      </c>
    </row>
    <row r="7" spans="1:9" x14ac:dyDescent="0.3">
      <c r="A7" s="11" t="s">
        <v>116</v>
      </c>
      <c r="B7" s="19">
        <v>6995</v>
      </c>
      <c r="C7" s="19">
        <v>13087</v>
      </c>
      <c r="D7" s="19">
        <v>12783</v>
      </c>
      <c r="E7" s="102">
        <v>6042</v>
      </c>
      <c r="F7" s="19">
        <v>3226</v>
      </c>
      <c r="G7" s="19">
        <v>1954</v>
      </c>
      <c r="H7" s="19">
        <v>2699</v>
      </c>
      <c r="I7" s="19">
        <v>45</v>
      </c>
    </row>
    <row r="8" spans="1:9" x14ac:dyDescent="0.3">
      <c r="A8" s="100" t="s">
        <v>113</v>
      </c>
      <c r="B8" s="101"/>
      <c r="C8" s="101">
        <f>C7/B7-1</f>
        <v>0.87090779127948537</v>
      </c>
      <c r="D8" s="101">
        <f t="shared" ref="D8:I8" si="1">D7/C7-1</f>
        <v>-2.322915870711395E-2</v>
      </c>
      <c r="E8" s="101">
        <f t="shared" si="1"/>
        <v>-0.52734099976531335</v>
      </c>
      <c r="F8" s="101">
        <f t="shared" si="1"/>
        <v>-0.46607083747103606</v>
      </c>
      <c r="G8" s="101">
        <f t="shared" si="1"/>
        <v>-0.39429634221946686</v>
      </c>
      <c r="H8" s="101">
        <f t="shared" si="1"/>
        <v>0.38126919140225168</v>
      </c>
      <c r="I8" s="101">
        <f t="shared" si="1"/>
        <v>-0.98332715820674321</v>
      </c>
    </row>
    <row r="9" spans="1:9" x14ac:dyDescent="0.3">
      <c r="A9" s="213" t="s">
        <v>112</v>
      </c>
      <c r="B9" s="213"/>
      <c r="C9" s="213"/>
      <c r="D9" s="213"/>
      <c r="E9" s="11"/>
    </row>
    <row r="10" spans="1:9" x14ac:dyDescent="0.3">
      <c r="A10" s="11"/>
      <c r="B10" s="11"/>
      <c r="C10" s="11"/>
      <c r="D10" s="11"/>
      <c r="E10" s="11"/>
    </row>
    <row r="11" spans="1:9" x14ac:dyDescent="0.3">
      <c r="A11" s="11"/>
      <c r="B11" s="11"/>
      <c r="C11" s="11"/>
      <c r="D11" s="11"/>
      <c r="E11" s="11"/>
    </row>
    <row r="12" spans="1:9" s="109" customFormat="1" ht="17.100000000000001" customHeight="1" x14ac:dyDescent="0.3">
      <c r="A12" s="177" t="s">
        <v>83</v>
      </c>
      <c r="B12" s="177"/>
      <c r="C12" s="177"/>
      <c r="D12" s="177"/>
      <c r="E12" s="177"/>
      <c r="F12" s="177"/>
      <c r="G12" s="177"/>
      <c r="H12" s="177"/>
      <c r="I12" s="158"/>
    </row>
    <row r="13" spans="1:9" s="109" customFormat="1" ht="17.100000000000001" customHeight="1" x14ac:dyDescent="0.3">
      <c r="A13" s="114"/>
      <c r="B13" s="105">
        <v>2013</v>
      </c>
      <c r="C13" s="105">
        <v>2014</v>
      </c>
      <c r="D13" s="105">
        <v>2015</v>
      </c>
      <c r="E13" s="105">
        <v>2016</v>
      </c>
      <c r="F13" s="105">
        <v>2017</v>
      </c>
      <c r="G13" s="105">
        <v>2018</v>
      </c>
      <c r="H13" s="140">
        <v>2019</v>
      </c>
      <c r="I13" s="158">
        <v>2020</v>
      </c>
    </row>
    <row r="14" spans="1:9" x14ac:dyDescent="0.3">
      <c r="A14" s="11" t="s">
        <v>117</v>
      </c>
      <c r="B14" s="99">
        <v>1</v>
      </c>
      <c r="C14" s="99">
        <v>0</v>
      </c>
      <c r="D14" s="99">
        <v>1</v>
      </c>
      <c r="E14" s="99">
        <v>0</v>
      </c>
      <c r="F14" s="99">
        <v>0</v>
      </c>
      <c r="G14" s="99">
        <v>2</v>
      </c>
      <c r="H14" s="99">
        <v>0</v>
      </c>
      <c r="I14" s="99">
        <v>0</v>
      </c>
    </row>
    <row r="15" spans="1:9" x14ac:dyDescent="0.3">
      <c r="A15" s="100" t="s">
        <v>115</v>
      </c>
      <c r="B15" s="101"/>
      <c r="C15" s="101">
        <f>C14/B14-1</f>
        <v>-1</v>
      </c>
      <c r="D15" s="101"/>
      <c r="E15" s="101">
        <f t="shared" ref="E15" si="2">E14/D14-1</f>
        <v>-1</v>
      </c>
      <c r="F15" s="101"/>
      <c r="G15" s="101"/>
      <c r="H15" s="101">
        <f>H14/G14-1</f>
        <v>-1</v>
      </c>
      <c r="I15" s="101"/>
    </row>
    <row r="16" spans="1:9" x14ac:dyDescent="0.3">
      <c r="A16" s="11" t="s">
        <v>116</v>
      </c>
      <c r="B16" s="19">
        <v>474</v>
      </c>
      <c r="C16" s="19">
        <v>0</v>
      </c>
      <c r="D16" s="19">
        <v>278</v>
      </c>
      <c r="E16" s="102">
        <v>0</v>
      </c>
      <c r="F16" s="19">
        <v>0</v>
      </c>
      <c r="G16" s="19">
        <v>584</v>
      </c>
      <c r="H16" s="19">
        <v>0</v>
      </c>
      <c r="I16" s="19">
        <v>0</v>
      </c>
    </row>
    <row r="17" spans="1:9" x14ac:dyDescent="0.3">
      <c r="A17" s="100" t="s">
        <v>113</v>
      </c>
      <c r="B17" s="101"/>
      <c r="C17" s="101">
        <f>C16/B16-1</f>
        <v>-1</v>
      </c>
      <c r="D17" s="101"/>
      <c r="E17" s="101">
        <f t="shared" ref="E17" si="3">E16/D16-1</f>
        <v>-1</v>
      </c>
      <c r="F17" s="101"/>
      <c r="G17" s="101"/>
      <c r="H17" s="101">
        <f>H16/G16-1</f>
        <v>-1</v>
      </c>
      <c r="I17" s="101"/>
    </row>
    <row r="18" spans="1:9" x14ac:dyDescent="0.3">
      <c r="A18" s="213" t="s">
        <v>112</v>
      </c>
      <c r="B18" s="213"/>
      <c r="C18" s="213"/>
      <c r="D18" s="213"/>
      <c r="E18" s="11"/>
    </row>
  </sheetData>
  <mergeCells count="4">
    <mergeCell ref="A9:D9"/>
    <mergeCell ref="A18:D18"/>
    <mergeCell ref="A12:H12"/>
    <mergeCell ref="A3:H3"/>
  </mergeCells>
  <pageMargins left="0.7" right="0.7" top="0.75" bottom="0.75" header="0.3" footer="0.3"/>
  <pageSetup paperSize="9" orientation="landscape" verticalDpi="597" r:id="rId1"/>
  <headerFooter>
    <oddHeader>&amp;R&amp;G</oddHeader>
    <oddFooter>&amp;L&amp;F&amp;C&amp;P&amp;R&amp;A</oddFooter>
  </headerFooter>
  <legacyDrawingHF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92D050"/>
    <pageSetUpPr fitToPage="1"/>
  </sheetPr>
  <dimension ref="A3:O19"/>
  <sheetViews>
    <sheetView showGridLines="0" zoomScaleNormal="100" workbookViewId="0">
      <pane xSplit="1" topLeftCell="B1" activePane="topRight" state="frozen"/>
      <selection pane="topRight" activeCell="L13" sqref="L13"/>
    </sheetView>
  </sheetViews>
  <sheetFormatPr defaultRowHeight="14.4" x14ac:dyDescent="0.3"/>
  <cols>
    <col min="1" max="1" width="13.5546875" bestFit="1" customWidth="1"/>
    <col min="2" max="2" width="19.44140625" bestFit="1" customWidth="1"/>
    <col min="3" max="10" width="10.109375" customWidth="1"/>
  </cols>
  <sheetData>
    <row r="3" spans="1:15" x14ac:dyDescent="0.3">
      <c r="A3" s="191" t="s">
        <v>135</v>
      </c>
      <c r="B3" s="191"/>
      <c r="C3" s="191"/>
      <c r="D3" s="191"/>
      <c r="E3" s="191"/>
      <c r="F3" s="191"/>
      <c r="G3" s="191"/>
      <c r="H3" s="191"/>
      <c r="I3" s="191"/>
      <c r="J3" s="191"/>
      <c r="K3" s="191"/>
      <c r="L3" s="191"/>
      <c r="M3" s="167"/>
    </row>
    <row r="4" spans="1:15" ht="30.75" customHeight="1" x14ac:dyDescent="0.3">
      <c r="A4" s="133" t="s">
        <v>59</v>
      </c>
      <c r="B4" s="53"/>
      <c r="C4" s="57">
        <v>2010</v>
      </c>
      <c r="D4" s="57">
        <v>2011</v>
      </c>
      <c r="E4" s="57">
        <v>2012</v>
      </c>
      <c r="F4" s="57">
        <v>2013</v>
      </c>
      <c r="G4" s="57">
        <v>2014</v>
      </c>
      <c r="H4" s="57">
        <v>2015</v>
      </c>
      <c r="I4" s="57">
        <v>2016</v>
      </c>
      <c r="J4" s="57">
        <v>2017</v>
      </c>
      <c r="K4" s="131">
        <v>2018</v>
      </c>
      <c r="L4" s="153">
        <v>2019</v>
      </c>
      <c r="M4" s="167">
        <v>2020</v>
      </c>
      <c r="N4" s="1"/>
      <c r="O4" s="1"/>
    </row>
    <row r="5" spans="1:15" x14ac:dyDescent="0.3">
      <c r="A5" s="189" t="s">
        <v>26</v>
      </c>
      <c r="B5" s="16" t="s">
        <v>5</v>
      </c>
      <c r="C5" s="17">
        <v>2126</v>
      </c>
      <c r="D5" s="17">
        <v>2670</v>
      </c>
      <c r="E5" s="17">
        <v>2651</v>
      </c>
      <c r="F5" s="17">
        <v>2774</v>
      </c>
      <c r="G5" s="17">
        <v>2258</v>
      </c>
      <c r="H5" s="17">
        <v>1703</v>
      </c>
      <c r="I5" s="17">
        <v>1018</v>
      </c>
      <c r="J5" s="17">
        <v>1526</v>
      </c>
      <c r="K5" s="17">
        <v>2039</v>
      </c>
      <c r="L5" s="17">
        <v>1536</v>
      </c>
      <c r="M5" s="17">
        <v>489</v>
      </c>
    </row>
    <row r="6" spans="1:15" x14ac:dyDescent="0.3">
      <c r="A6" s="189"/>
      <c r="B6" s="16" t="s">
        <v>6</v>
      </c>
      <c r="C6" s="17">
        <v>0</v>
      </c>
      <c r="D6" s="17">
        <v>0</v>
      </c>
      <c r="E6" s="17">
        <v>0</v>
      </c>
      <c r="F6" s="17">
        <v>0</v>
      </c>
      <c r="G6" s="17">
        <v>0</v>
      </c>
      <c r="H6" s="17">
        <v>0</v>
      </c>
      <c r="I6" s="17">
        <v>0</v>
      </c>
      <c r="J6" s="17">
        <v>0</v>
      </c>
      <c r="K6" s="17">
        <v>0</v>
      </c>
      <c r="L6" s="17">
        <v>0</v>
      </c>
      <c r="M6" s="17">
        <v>0</v>
      </c>
    </row>
    <row r="7" spans="1:15" x14ac:dyDescent="0.3">
      <c r="A7" s="188" t="s">
        <v>27</v>
      </c>
      <c r="B7" s="18" t="s">
        <v>5</v>
      </c>
      <c r="C7" s="19">
        <v>6095</v>
      </c>
      <c r="D7" s="19">
        <v>6415</v>
      </c>
      <c r="E7" s="19">
        <v>5383</v>
      </c>
      <c r="F7" s="19">
        <v>6032</v>
      </c>
      <c r="G7" s="19">
        <v>8360</v>
      </c>
      <c r="H7" s="19">
        <v>0</v>
      </c>
      <c r="I7" s="19">
        <v>0</v>
      </c>
      <c r="J7" s="19">
        <v>2438</v>
      </c>
      <c r="K7" s="19">
        <v>1345</v>
      </c>
      <c r="L7" s="19">
        <v>1788</v>
      </c>
      <c r="M7" s="19">
        <v>248</v>
      </c>
    </row>
    <row r="8" spans="1:15" x14ac:dyDescent="0.3">
      <c r="A8" s="188"/>
      <c r="B8" s="18" t="s">
        <v>6</v>
      </c>
      <c r="C8" s="19">
        <v>5571</v>
      </c>
      <c r="D8" s="19">
        <v>4337</v>
      </c>
      <c r="E8" s="19">
        <v>11103</v>
      </c>
      <c r="F8" s="19">
        <v>15871</v>
      </c>
      <c r="G8" s="19">
        <v>13231</v>
      </c>
      <c r="H8" s="19">
        <v>13609</v>
      </c>
      <c r="I8" s="19">
        <v>12285</v>
      </c>
      <c r="J8" s="19">
        <v>12643</v>
      </c>
      <c r="K8" s="19">
        <v>12555</v>
      </c>
      <c r="L8" s="19">
        <v>16622</v>
      </c>
      <c r="M8" s="19">
        <v>7237</v>
      </c>
    </row>
    <row r="9" spans="1:15" x14ac:dyDescent="0.3">
      <c r="A9" s="189" t="s">
        <v>28</v>
      </c>
      <c r="B9" s="16" t="s">
        <v>5</v>
      </c>
      <c r="C9" s="17">
        <v>12152</v>
      </c>
      <c r="D9" s="17">
        <v>11548</v>
      </c>
      <c r="E9" s="17">
        <v>12680</v>
      </c>
      <c r="F9" s="17">
        <v>13420</v>
      </c>
      <c r="G9" s="17">
        <v>16529</v>
      </c>
      <c r="H9" s="17">
        <v>17103</v>
      </c>
      <c r="I9" s="17">
        <v>15609</v>
      </c>
      <c r="J9" s="17">
        <v>21652</v>
      </c>
      <c r="K9" s="17">
        <v>26776</v>
      </c>
      <c r="L9" s="17">
        <v>20265</v>
      </c>
      <c r="M9" s="17">
        <v>4316</v>
      </c>
    </row>
    <row r="10" spans="1:15" x14ac:dyDescent="0.3">
      <c r="A10" s="189"/>
      <c r="B10" s="16" t="s">
        <v>6</v>
      </c>
      <c r="C10" s="17">
        <v>0</v>
      </c>
      <c r="D10" s="17">
        <v>0</v>
      </c>
      <c r="E10" s="17">
        <v>0</v>
      </c>
      <c r="F10" s="17">
        <v>0</v>
      </c>
      <c r="G10" s="17">
        <v>0</v>
      </c>
      <c r="H10" s="17">
        <v>0</v>
      </c>
      <c r="I10" s="17">
        <v>0</v>
      </c>
      <c r="J10" s="17">
        <v>0</v>
      </c>
      <c r="K10" s="17">
        <v>0</v>
      </c>
      <c r="L10" s="17">
        <v>0</v>
      </c>
      <c r="M10" s="17">
        <v>0</v>
      </c>
    </row>
    <row r="11" spans="1:15" x14ac:dyDescent="0.3">
      <c r="A11" s="188" t="s">
        <v>29</v>
      </c>
      <c r="B11" s="18" t="s">
        <v>5</v>
      </c>
      <c r="C11" s="19">
        <v>2369</v>
      </c>
      <c r="D11" s="19">
        <v>2556</v>
      </c>
      <c r="E11" s="19">
        <v>3703</v>
      </c>
      <c r="F11" s="19">
        <v>3903</v>
      </c>
      <c r="G11" s="19">
        <v>5543</v>
      </c>
      <c r="H11" s="19">
        <v>6399</v>
      </c>
      <c r="I11" s="19">
        <v>5016</v>
      </c>
      <c r="J11" s="19">
        <v>6988</v>
      </c>
      <c r="K11" s="19">
        <v>8607</v>
      </c>
      <c r="L11" s="19">
        <v>13444</v>
      </c>
      <c r="M11" s="19">
        <v>5053</v>
      </c>
    </row>
    <row r="12" spans="1:15" x14ac:dyDescent="0.3">
      <c r="A12" s="188"/>
      <c r="B12" s="18" t="s">
        <v>6</v>
      </c>
      <c r="C12" s="19">
        <v>32200</v>
      </c>
      <c r="D12" s="19">
        <v>29166</v>
      </c>
      <c r="E12" s="19">
        <v>27744</v>
      </c>
      <c r="F12" s="19">
        <v>36619</v>
      </c>
      <c r="G12" s="19">
        <v>48380</v>
      </c>
      <c r="H12" s="19">
        <v>47810</v>
      </c>
      <c r="I12" s="19">
        <v>45925</v>
      </c>
      <c r="J12" s="19">
        <v>48962</v>
      </c>
      <c r="K12" s="19">
        <v>58370</v>
      </c>
      <c r="L12" s="19">
        <v>60475</v>
      </c>
      <c r="M12" s="19">
        <v>9794</v>
      </c>
    </row>
    <row r="13" spans="1:15" x14ac:dyDescent="0.3">
      <c r="A13" s="189" t="s">
        <v>30</v>
      </c>
      <c r="B13" s="16" t="s">
        <v>5</v>
      </c>
      <c r="C13" s="17">
        <v>0</v>
      </c>
      <c r="D13" s="17">
        <v>0</v>
      </c>
      <c r="E13" s="17">
        <v>0</v>
      </c>
      <c r="F13" s="17">
        <v>0</v>
      </c>
      <c r="G13" s="17">
        <v>363</v>
      </c>
      <c r="H13" s="17">
        <v>8350</v>
      </c>
      <c r="I13" s="17">
        <v>8030</v>
      </c>
      <c r="J13" s="17">
        <v>7563</v>
      </c>
      <c r="K13" s="17">
        <v>7673</v>
      </c>
      <c r="L13" s="17">
        <v>9261</v>
      </c>
      <c r="M13" s="17">
        <v>0</v>
      </c>
    </row>
    <row r="14" spans="1:15" x14ac:dyDescent="0.3">
      <c r="A14" s="189"/>
      <c r="B14" s="16" t="s">
        <v>6</v>
      </c>
      <c r="C14" s="17">
        <v>0</v>
      </c>
      <c r="D14" s="17">
        <v>0</v>
      </c>
      <c r="E14" s="17">
        <v>0</v>
      </c>
      <c r="F14" s="17">
        <v>0</v>
      </c>
      <c r="G14" s="17">
        <v>0</v>
      </c>
      <c r="H14" s="17">
        <v>0</v>
      </c>
      <c r="I14" s="17">
        <v>0</v>
      </c>
      <c r="J14" s="17">
        <v>0</v>
      </c>
      <c r="K14" s="17">
        <v>0</v>
      </c>
      <c r="L14" s="17">
        <v>0</v>
      </c>
      <c r="M14" s="17">
        <v>2040</v>
      </c>
    </row>
    <row r="15" spans="1:15" x14ac:dyDescent="0.3">
      <c r="A15" s="194" t="s">
        <v>31</v>
      </c>
      <c r="B15" s="20" t="s">
        <v>5</v>
      </c>
      <c r="C15" s="21">
        <v>0</v>
      </c>
      <c r="D15" s="21">
        <v>0</v>
      </c>
      <c r="E15" s="21">
        <v>868</v>
      </c>
      <c r="F15" s="21">
        <v>6240</v>
      </c>
      <c r="G15" s="21">
        <v>7541</v>
      </c>
      <c r="H15" s="21">
        <v>7947</v>
      </c>
      <c r="I15" s="21">
        <v>5364</v>
      </c>
      <c r="J15" s="21">
        <v>5773</v>
      </c>
      <c r="K15" s="21">
        <v>4624</v>
      </c>
      <c r="L15" s="21">
        <v>4572</v>
      </c>
      <c r="M15" s="21">
        <v>649</v>
      </c>
    </row>
    <row r="16" spans="1:15" x14ac:dyDescent="0.3">
      <c r="A16" s="194"/>
      <c r="B16" s="20" t="s">
        <v>6</v>
      </c>
      <c r="C16" s="21">
        <v>0</v>
      </c>
      <c r="D16" s="21">
        <v>0</v>
      </c>
      <c r="E16" s="21">
        <v>0</v>
      </c>
      <c r="F16" s="21">
        <v>574</v>
      </c>
      <c r="G16" s="21">
        <v>575</v>
      </c>
      <c r="H16" s="21">
        <v>1790</v>
      </c>
      <c r="I16" s="21">
        <v>1423</v>
      </c>
      <c r="J16" s="21">
        <v>1608</v>
      </c>
      <c r="K16" s="21">
        <v>2013</v>
      </c>
      <c r="L16" s="21">
        <v>1541</v>
      </c>
      <c r="M16" s="21">
        <v>809</v>
      </c>
    </row>
    <row r="17" spans="1:13" x14ac:dyDescent="0.3">
      <c r="A17" s="190" t="s">
        <v>4</v>
      </c>
      <c r="B17" s="58" t="s">
        <v>5</v>
      </c>
      <c r="C17" s="59">
        <f>C5+C7+C9+C11+C13+C15</f>
        <v>22742</v>
      </c>
      <c r="D17" s="59">
        <f t="shared" ref="D17:I18" si="0">D5+D7+D9+D11+D13+D15</f>
        <v>23189</v>
      </c>
      <c r="E17" s="59">
        <f t="shared" si="0"/>
        <v>25285</v>
      </c>
      <c r="F17" s="59">
        <f t="shared" si="0"/>
        <v>32369</v>
      </c>
      <c r="G17" s="59">
        <f t="shared" si="0"/>
        <v>40594</v>
      </c>
      <c r="H17" s="59">
        <f t="shared" si="0"/>
        <v>41502</v>
      </c>
      <c r="I17" s="59">
        <f t="shared" si="0"/>
        <v>35037</v>
      </c>
      <c r="J17" s="59">
        <f t="shared" ref="J17:K17" si="1">J5+J7+J9+J11+J13+J15</f>
        <v>45940</v>
      </c>
      <c r="K17" s="132">
        <f t="shared" si="1"/>
        <v>51064</v>
      </c>
      <c r="L17" s="154">
        <f t="shared" ref="L17:M17" si="2">L5+L7+L9+L11+L13+L15</f>
        <v>50866</v>
      </c>
      <c r="M17" s="168">
        <f t="shared" si="2"/>
        <v>10755</v>
      </c>
    </row>
    <row r="18" spans="1:13" x14ac:dyDescent="0.3">
      <c r="A18" s="190"/>
      <c r="B18" s="58" t="s">
        <v>6</v>
      </c>
      <c r="C18" s="59">
        <f>C6+C8+C10+C12+C14+C16</f>
        <v>37771</v>
      </c>
      <c r="D18" s="59">
        <f t="shared" si="0"/>
        <v>33503</v>
      </c>
      <c r="E18" s="59">
        <f t="shared" si="0"/>
        <v>38847</v>
      </c>
      <c r="F18" s="59">
        <f t="shared" si="0"/>
        <v>53064</v>
      </c>
      <c r="G18" s="59">
        <f t="shared" si="0"/>
        <v>62186</v>
      </c>
      <c r="H18" s="59">
        <f t="shared" si="0"/>
        <v>63209</v>
      </c>
      <c r="I18" s="59">
        <f t="shared" si="0"/>
        <v>59633</v>
      </c>
      <c r="J18" s="59">
        <f t="shared" ref="J18:K18" si="3">J6+J8+J10+J12+J14+J16</f>
        <v>63213</v>
      </c>
      <c r="K18" s="132">
        <f t="shared" si="3"/>
        <v>72938</v>
      </c>
      <c r="L18" s="154">
        <f t="shared" ref="L18:M18" si="4">L6+L8+L10+L12+L14+L16</f>
        <v>78638</v>
      </c>
      <c r="M18" s="168">
        <f t="shared" si="4"/>
        <v>19880</v>
      </c>
    </row>
    <row r="19" spans="1:13" x14ac:dyDescent="0.3">
      <c r="A19" s="214" t="s">
        <v>111</v>
      </c>
      <c r="B19" s="214"/>
      <c r="C19" s="214"/>
      <c r="D19" s="18"/>
      <c r="E19" s="11"/>
      <c r="F19" s="11"/>
      <c r="G19" s="11"/>
      <c r="H19" s="11"/>
    </row>
  </sheetData>
  <mergeCells count="9">
    <mergeCell ref="A3:L3"/>
    <mergeCell ref="A19:C19"/>
    <mergeCell ref="A7:A8"/>
    <mergeCell ref="A17:A18"/>
    <mergeCell ref="A5:A6"/>
    <mergeCell ref="A9:A10"/>
    <mergeCell ref="A11:A12"/>
    <mergeCell ref="A13:A14"/>
    <mergeCell ref="A15:A16"/>
  </mergeCells>
  <pageMargins left="0.70866141732283472" right="0.70866141732283472" top="0.74803149606299213" bottom="0.74803149606299213" header="0.31496062992125984" footer="0.31496062992125984"/>
  <pageSetup paperSize="9" orientation="landscape" verticalDpi="597" r:id="rId1"/>
  <headerFooter>
    <oddHeader>&amp;R&amp;G</oddHeader>
    <oddFooter>&amp;L&amp;F&amp;C&amp;P / &amp;N&amp;R&amp;A</oddFooter>
  </headerFooter>
  <colBreaks count="1" manualBreakCount="1">
    <brk id="8" max="1048575" man="1"/>
  </colBreaks>
  <legacyDrawingHF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6"/>
    <pageSetUpPr fitToPage="1"/>
  </sheetPr>
  <dimension ref="A1"/>
  <sheetViews>
    <sheetView showGridLines="0" zoomScaleNormal="100" workbookViewId="0">
      <selection activeCell="F37" sqref="F37"/>
    </sheetView>
  </sheetViews>
  <sheetFormatPr defaultRowHeight="14.4" x14ac:dyDescent="0.3"/>
  <sheetData/>
  <pageMargins left="0.70866141732283472" right="0.70866141732283472" top="0.74803149606299213" bottom="0.74803149606299213" header="0.31496062992125984" footer="0.31496062992125984"/>
  <pageSetup paperSize="9" orientation="landscape" r:id="rId1"/>
  <headerFooter>
    <oddHeader>&amp;R&amp;G</oddHeader>
    <oddFooter>&amp;L&amp;F&amp;C&amp;P / &amp;N&amp;R&amp;A</oddFooter>
  </headerFooter>
  <colBreaks count="1" manualBreakCount="1">
    <brk id="14" max="1048575" man="1"/>
  </colBreaks>
  <drawing r:id="rId2"/>
  <legacyDrawingHF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C000"/>
  </sheetPr>
  <dimension ref="A3:H60"/>
  <sheetViews>
    <sheetView showGridLines="0" zoomScaleNormal="100" workbookViewId="0">
      <selection activeCell="H9" sqref="H9"/>
    </sheetView>
  </sheetViews>
  <sheetFormatPr defaultRowHeight="14.4" x14ac:dyDescent="0.3"/>
  <cols>
    <col min="1" max="1" width="21.44140625" customWidth="1"/>
    <col min="2" max="2" width="19.88671875" customWidth="1"/>
    <col min="3" max="3" width="13.109375" customWidth="1"/>
    <col min="4" max="4" width="11.44140625" customWidth="1"/>
    <col min="5" max="5" width="17.109375" customWidth="1"/>
    <col min="6" max="6" width="11.6640625" customWidth="1"/>
    <col min="7" max="7" width="15" customWidth="1"/>
    <col min="8" max="8" width="15.44140625" customWidth="1"/>
  </cols>
  <sheetData>
    <row r="3" spans="1:8" x14ac:dyDescent="0.3">
      <c r="A3" s="177" t="s">
        <v>130</v>
      </c>
      <c r="B3" s="177"/>
      <c r="C3" s="177"/>
      <c r="D3" s="177"/>
      <c r="E3" s="177"/>
      <c r="F3" s="177"/>
      <c r="G3" s="177"/>
      <c r="H3" s="177"/>
    </row>
    <row r="4" spans="1:8" ht="34.200000000000003" x14ac:dyDescent="0.3">
      <c r="A4" s="96" t="s">
        <v>63</v>
      </c>
      <c r="B4" s="97" t="s">
        <v>64</v>
      </c>
      <c r="C4" s="97" t="s">
        <v>81</v>
      </c>
      <c r="D4" s="97" t="s">
        <v>65</v>
      </c>
      <c r="E4" s="98" t="s">
        <v>66</v>
      </c>
      <c r="F4" s="97" t="s">
        <v>67</v>
      </c>
      <c r="G4" s="97" t="s">
        <v>68</v>
      </c>
      <c r="H4" s="97" t="s">
        <v>69</v>
      </c>
    </row>
    <row r="5" spans="1:8" x14ac:dyDescent="0.3">
      <c r="A5" s="178" t="s">
        <v>94</v>
      </c>
      <c r="B5" s="65" t="s">
        <v>76</v>
      </c>
      <c r="C5" s="66">
        <v>123.101</v>
      </c>
      <c r="D5" s="66">
        <v>21.946657999999999</v>
      </c>
      <c r="E5" s="67">
        <v>318.79000000000002</v>
      </c>
      <c r="F5" s="68">
        <f>D5/C5*1000</f>
        <v>178.2817198885468</v>
      </c>
      <c r="G5" s="66">
        <f>D5/E5*1000</f>
        <v>68.843621192634643</v>
      </c>
      <c r="H5" s="67">
        <f>F5/G5</f>
        <v>2.5896621473424264</v>
      </c>
    </row>
    <row r="6" spans="1:8" x14ac:dyDescent="0.3">
      <c r="A6" s="179"/>
      <c r="B6" s="8" t="s">
        <v>70</v>
      </c>
      <c r="C6" s="106">
        <v>316.42700000000002</v>
      </c>
      <c r="D6" s="106">
        <v>17.653360500000002</v>
      </c>
      <c r="E6" s="107">
        <v>629.54</v>
      </c>
      <c r="F6" s="108">
        <f t="shared" ref="F6:F10" si="0">D6/C6*1000</f>
        <v>55.789678188018087</v>
      </c>
      <c r="G6" s="106">
        <f t="shared" ref="G6:G10" si="1">D6/E6*1000</f>
        <v>28.041682021793694</v>
      </c>
      <c r="H6" s="107">
        <f t="shared" ref="H6:H10" si="2">F6/G6</f>
        <v>1.989526810291157</v>
      </c>
    </row>
    <row r="7" spans="1:8" x14ac:dyDescent="0.3">
      <c r="A7" s="179"/>
      <c r="B7" s="69" t="s">
        <v>71</v>
      </c>
      <c r="C7" s="70">
        <v>32.999000000000002</v>
      </c>
      <c r="D7" s="70">
        <v>20.267762499999996</v>
      </c>
      <c r="E7" s="71">
        <v>657.61500000000001</v>
      </c>
      <c r="F7" s="72">
        <f t="shared" si="0"/>
        <v>614.19323312827646</v>
      </c>
      <c r="G7" s="70">
        <f t="shared" si="1"/>
        <v>30.820103708096678</v>
      </c>
      <c r="H7" s="71">
        <f t="shared" si="2"/>
        <v>19.928331161550346</v>
      </c>
    </row>
    <row r="8" spans="1:8" x14ac:dyDescent="0.3">
      <c r="A8" s="179"/>
      <c r="B8" s="8" t="s">
        <v>72</v>
      </c>
      <c r="C8" s="106">
        <v>58.249000000000002</v>
      </c>
      <c r="D8" s="106">
        <v>11.318683</v>
      </c>
      <c r="E8" s="107">
        <v>210.59100000000001</v>
      </c>
      <c r="F8" s="108">
        <f t="shared" si="0"/>
        <v>194.31549039468487</v>
      </c>
      <c r="G8" s="106">
        <f t="shared" si="1"/>
        <v>53.747230413455462</v>
      </c>
      <c r="H8" s="107">
        <f t="shared" si="2"/>
        <v>3.6153582035743104</v>
      </c>
    </row>
    <row r="9" spans="1:8" x14ac:dyDescent="0.3">
      <c r="A9" s="180"/>
      <c r="B9" s="73" t="s">
        <v>73</v>
      </c>
      <c r="C9" s="74">
        <f>C10-SUM(C5:C8)</f>
        <v>71.049999999999955</v>
      </c>
      <c r="D9" s="74">
        <f>D10-SUM(D5:D8)</f>
        <v>20.076438399999986</v>
      </c>
      <c r="E9" s="75">
        <f>E10-SUM(E5:E8)</f>
        <v>535.05899999999974</v>
      </c>
      <c r="F9" s="76">
        <f t="shared" si="0"/>
        <v>282.56774665728358</v>
      </c>
      <c r="G9" s="74">
        <f t="shared" si="1"/>
        <v>37.521915153282151</v>
      </c>
      <c r="H9" s="77">
        <f t="shared" si="2"/>
        <v>7.5307389162561593</v>
      </c>
    </row>
    <row r="10" spans="1:8" x14ac:dyDescent="0.3">
      <c r="B10" s="78" t="s">
        <v>4</v>
      </c>
      <c r="C10" s="79">
        <v>601.82600000000002</v>
      </c>
      <c r="D10" s="79">
        <v>91.262902399999987</v>
      </c>
      <c r="E10" s="80">
        <v>2351.5949999999998</v>
      </c>
      <c r="F10" s="81">
        <f t="shared" si="0"/>
        <v>151.64333611376043</v>
      </c>
      <c r="G10" s="79">
        <f t="shared" si="1"/>
        <v>38.808937083128683</v>
      </c>
      <c r="H10" s="80">
        <f t="shared" si="2"/>
        <v>3.9074333777537023</v>
      </c>
    </row>
    <row r="11" spans="1:8" x14ac:dyDescent="0.3">
      <c r="B11" s="82" t="s">
        <v>74</v>
      </c>
      <c r="C11" s="111">
        <v>7.2617663163681442E-2</v>
      </c>
      <c r="D11" s="111">
        <v>2.1175023178954054E-2</v>
      </c>
      <c r="E11" s="112">
        <v>3.6713058347112339E-2</v>
      </c>
      <c r="F11" s="85"/>
      <c r="G11" s="86"/>
      <c r="H11" s="87"/>
    </row>
    <row r="12" spans="1:8" x14ac:dyDescent="0.3">
      <c r="A12" s="181" t="s">
        <v>95</v>
      </c>
      <c r="B12" s="181"/>
      <c r="C12" s="181"/>
      <c r="D12" s="181"/>
      <c r="E12" s="181"/>
      <c r="F12" s="159"/>
    </row>
    <row r="15" spans="1:8" x14ac:dyDescent="0.3">
      <c r="A15" s="177" t="s">
        <v>128</v>
      </c>
      <c r="B15" s="177"/>
      <c r="C15" s="177"/>
      <c r="D15" s="177"/>
      <c r="E15" s="177"/>
      <c r="F15" s="177"/>
      <c r="G15" s="177"/>
      <c r="H15" s="177"/>
    </row>
    <row r="16" spans="1:8" ht="34.200000000000003" x14ac:dyDescent="0.3">
      <c r="A16" s="96" t="s">
        <v>63</v>
      </c>
      <c r="B16" s="97" t="s">
        <v>64</v>
      </c>
      <c r="C16" s="97" t="s">
        <v>81</v>
      </c>
      <c r="D16" s="97" t="s">
        <v>65</v>
      </c>
      <c r="E16" s="98" t="s">
        <v>66</v>
      </c>
      <c r="F16" s="97" t="s">
        <v>67</v>
      </c>
      <c r="G16" s="97" t="s">
        <v>68</v>
      </c>
      <c r="H16" s="97" t="s">
        <v>69</v>
      </c>
    </row>
    <row r="17" spans="1:8" x14ac:dyDescent="0.3">
      <c r="A17" s="178" t="s">
        <v>94</v>
      </c>
      <c r="B17" s="65" t="s">
        <v>76</v>
      </c>
      <c r="C17" s="66">
        <v>523.38300000000004</v>
      </c>
      <c r="D17" s="66">
        <v>90.14799600000002</v>
      </c>
      <c r="E17" s="67">
        <v>1257.979</v>
      </c>
      <c r="F17" s="68">
        <f>D17/C17*1000</f>
        <v>172.24097076137363</v>
      </c>
      <c r="G17" s="66">
        <f>D17/E17*1000</f>
        <v>71.660970493148156</v>
      </c>
      <c r="H17" s="67">
        <f>F17/G17</f>
        <v>2.403553420726313</v>
      </c>
    </row>
    <row r="18" spans="1:8" x14ac:dyDescent="0.3">
      <c r="A18" s="179"/>
      <c r="B18" s="8" t="s">
        <v>70</v>
      </c>
      <c r="C18" s="106">
        <v>2196.9490000000001</v>
      </c>
      <c r="D18" s="106">
        <v>100.447141</v>
      </c>
      <c r="E18" s="107">
        <v>3165.43</v>
      </c>
      <c r="F18" s="108">
        <f t="shared" ref="F18:F22" si="3">D18/C18*1000</f>
        <v>45.721198352806553</v>
      </c>
      <c r="G18" s="106">
        <f t="shared" ref="G18:G22" si="4">D18/E18*1000</f>
        <v>31.732542182262762</v>
      </c>
      <c r="H18" s="107">
        <f t="shared" ref="H18:H22" si="5">F18/G18</f>
        <v>1.4408299874052606</v>
      </c>
    </row>
    <row r="19" spans="1:8" x14ac:dyDescent="0.3">
      <c r="A19" s="179"/>
      <c r="B19" s="69" t="s">
        <v>71</v>
      </c>
      <c r="C19" s="70">
        <v>119.039</v>
      </c>
      <c r="D19" s="70">
        <v>36.696216499999998</v>
      </c>
      <c r="E19" s="71">
        <v>758.60699999999997</v>
      </c>
      <c r="F19" s="72">
        <f t="shared" si="3"/>
        <v>308.27053738690677</v>
      </c>
      <c r="G19" s="70">
        <f t="shared" si="4"/>
        <v>48.373158301992994</v>
      </c>
      <c r="H19" s="71">
        <f t="shared" si="5"/>
        <v>6.3727601878375983</v>
      </c>
    </row>
    <row r="20" spans="1:8" x14ac:dyDescent="0.3">
      <c r="A20" s="179"/>
      <c r="B20" s="8" t="s">
        <v>72</v>
      </c>
      <c r="C20" s="106">
        <v>310.09699999999998</v>
      </c>
      <c r="D20" s="106">
        <v>49.626417899999993</v>
      </c>
      <c r="E20" s="107">
        <v>1252.1220000000001</v>
      </c>
      <c r="F20" s="108">
        <f t="shared" si="3"/>
        <v>160.03514351960837</v>
      </c>
      <c r="G20" s="106">
        <f t="shared" si="4"/>
        <v>39.633851893026396</v>
      </c>
      <c r="H20" s="107">
        <f t="shared" si="5"/>
        <v>4.0378397727162794</v>
      </c>
    </row>
    <row r="21" spans="1:8" x14ac:dyDescent="0.3">
      <c r="A21" s="180"/>
      <c r="B21" s="73" t="s">
        <v>73</v>
      </c>
      <c r="C21" s="74">
        <f>C22-SUM(C17:C20)</f>
        <v>683.58799999999928</v>
      </c>
      <c r="D21" s="74">
        <f>D22-SUM(D17:D20)</f>
        <v>162.90133039999995</v>
      </c>
      <c r="E21" s="75">
        <f>E22-SUM(E17:E20)</f>
        <v>3736.4190000000008</v>
      </c>
      <c r="F21" s="76">
        <f t="shared" si="3"/>
        <v>238.30337922842432</v>
      </c>
      <c r="G21" s="74">
        <f t="shared" si="4"/>
        <v>43.598250196244024</v>
      </c>
      <c r="H21" s="77">
        <f t="shared" si="5"/>
        <v>5.4658931988273718</v>
      </c>
    </row>
    <row r="22" spans="1:8" x14ac:dyDescent="0.3">
      <c r="B22" s="78" t="s">
        <v>4</v>
      </c>
      <c r="C22" s="79">
        <v>3833.056</v>
      </c>
      <c r="D22" s="79">
        <v>439.81910179999994</v>
      </c>
      <c r="E22" s="80">
        <v>10170.557000000001</v>
      </c>
      <c r="F22" s="81">
        <f t="shared" si="3"/>
        <v>114.74371931951944</v>
      </c>
      <c r="G22" s="79">
        <f t="shared" si="4"/>
        <v>43.244347561298746</v>
      </c>
      <c r="H22" s="80">
        <f t="shared" si="5"/>
        <v>2.6533807489376624</v>
      </c>
    </row>
    <row r="23" spans="1:8" x14ac:dyDescent="0.3">
      <c r="B23" s="82" t="s">
        <v>74</v>
      </c>
      <c r="C23" s="111">
        <v>0.10460522624418089</v>
      </c>
      <c r="D23" s="111">
        <v>2.4876764724926732E-2</v>
      </c>
      <c r="E23" s="112">
        <v>4.3751162573999677E-2</v>
      </c>
      <c r="F23" s="85"/>
      <c r="G23" s="86"/>
      <c r="H23" s="87"/>
    </row>
    <row r="24" spans="1:8" x14ac:dyDescent="0.3">
      <c r="A24" s="181" t="s">
        <v>95</v>
      </c>
      <c r="B24" s="181"/>
      <c r="C24" s="181"/>
      <c r="D24" s="181"/>
      <c r="E24" s="181"/>
      <c r="F24" s="143"/>
    </row>
    <row r="27" spans="1:8" x14ac:dyDescent="0.3">
      <c r="A27" s="177" t="s">
        <v>122</v>
      </c>
      <c r="B27" s="177"/>
      <c r="C27" s="177"/>
      <c r="D27" s="177"/>
      <c r="E27" s="177"/>
      <c r="F27" s="177"/>
      <c r="G27" s="177"/>
      <c r="H27" s="177"/>
    </row>
    <row r="28" spans="1:8" ht="36.75" customHeight="1" x14ac:dyDescent="0.3">
      <c r="A28" s="96" t="s">
        <v>63</v>
      </c>
      <c r="B28" s="97" t="s">
        <v>64</v>
      </c>
      <c r="C28" s="97" t="s">
        <v>81</v>
      </c>
      <c r="D28" s="97" t="s">
        <v>65</v>
      </c>
      <c r="E28" s="98" t="s">
        <v>66</v>
      </c>
      <c r="F28" s="97" t="s">
        <v>67</v>
      </c>
      <c r="G28" s="97" t="s">
        <v>68</v>
      </c>
      <c r="H28" s="97" t="s">
        <v>69</v>
      </c>
    </row>
    <row r="29" spans="1:8" x14ac:dyDescent="0.3">
      <c r="A29" s="178" t="s">
        <v>94</v>
      </c>
      <c r="B29" s="65" t="s">
        <v>76</v>
      </c>
      <c r="C29" s="66">
        <v>429.476</v>
      </c>
      <c r="D29" s="66">
        <v>87.148731599999991</v>
      </c>
      <c r="E29" s="67">
        <v>1025.4480000000001</v>
      </c>
      <c r="F29" s="68">
        <f>D29/C29*1000</f>
        <v>202.91874656558224</v>
      </c>
      <c r="G29" s="66">
        <f>D29/E29*1000</f>
        <v>84.986007676644732</v>
      </c>
      <c r="H29" s="67">
        <f>F29/G29</f>
        <v>2.3876724194134251</v>
      </c>
    </row>
    <row r="30" spans="1:8" x14ac:dyDescent="0.3">
      <c r="A30" s="179"/>
      <c r="B30" s="8" t="s">
        <v>70</v>
      </c>
      <c r="C30" s="106">
        <v>875.05</v>
      </c>
      <c r="D30" s="106">
        <v>58.139515299999992</v>
      </c>
      <c r="E30" s="107">
        <v>1902.9639999999999</v>
      </c>
      <c r="F30" s="108">
        <f t="shared" ref="F30:F34" si="6">D30/C30*1000</f>
        <v>66.44136369350322</v>
      </c>
      <c r="G30" s="106">
        <f t="shared" ref="G30:G34" si="7">D30/E30*1000</f>
        <v>30.552083644251805</v>
      </c>
      <c r="H30" s="107">
        <f t="shared" ref="H30:H34" si="8">F30/G30</f>
        <v>2.1746917319010342</v>
      </c>
    </row>
    <row r="31" spans="1:8" x14ac:dyDescent="0.3">
      <c r="A31" s="179"/>
      <c r="B31" s="69" t="s">
        <v>71</v>
      </c>
      <c r="C31" s="70">
        <v>118.46599999999999</v>
      </c>
      <c r="D31" s="70">
        <v>43.316096999999999</v>
      </c>
      <c r="E31" s="71">
        <v>785.14400000000001</v>
      </c>
      <c r="F31" s="72">
        <f t="shared" si="6"/>
        <v>365.64159336856147</v>
      </c>
      <c r="G31" s="70">
        <f t="shared" si="7"/>
        <v>55.169621114088621</v>
      </c>
      <c r="H31" s="71">
        <f t="shared" si="8"/>
        <v>6.6275893505309549</v>
      </c>
    </row>
    <row r="32" spans="1:8" x14ac:dyDescent="0.3">
      <c r="A32" s="179"/>
      <c r="B32" s="8" t="s">
        <v>72</v>
      </c>
      <c r="C32" s="106">
        <v>127.3</v>
      </c>
      <c r="D32" s="106">
        <v>29.168864299999996</v>
      </c>
      <c r="E32" s="107">
        <v>575.54899999999998</v>
      </c>
      <c r="F32" s="108">
        <f t="shared" si="6"/>
        <v>229.13483346425764</v>
      </c>
      <c r="G32" s="106">
        <f t="shared" si="7"/>
        <v>50.680071201583182</v>
      </c>
      <c r="H32" s="107">
        <f t="shared" si="8"/>
        <v>4.5212018853102904</v>
      </c>
    </row>
    <row r="33" spans="1:8" x14ac:dyDescent="0.3">
      <c r="A33" s="180"/>
      <c r="B33" s="73" t="s">
        <v>73</v>
      </c>
      <c r="C33" s="74">
        <f>C34-SUM(C29:C32)</f>
        <v>379.6080000000004</v>
      </c>
      <c r="D33" s="74">
        <f>D34-SUM(D29:D32)</f>
        <v>103.85889650000001</v>
      </c>
      <c r="E33" s="75">
        <f>E34-SUM(E29:E32)</f>
        <v>2177.4459999999999</v>
      </c>
      <c r="F33" s="76">
        <f t="shared" si="6"/>
        <v>273.59512049271854</v>
      </c>
      <c r="G33" s="74">
        <f t="shared" si="7"/>
        <v>47.697576197067583</v>
      </c>
      <c r="H33" s="77">
        <f t="shared" si="8"/>
        <v>5.7360382289098162</v>
      </c>
    </row>
    <row r="34" spans="1:8" x14ac:dyDescent="0.3">
      <c r="B34" s="78" t="s">
        <v>4</v>
      </c>
      <c r="C34" s="79">
        <v>1929.9</v>
      </c>
      <c r="D34" s="79">
        <v>321.63210470000001</v>
      </c>
      <c r="E34" s="80">
        <v>6466.5510000000004</v>
      </c>
      <c r="F34" s="81">
        <f t="shared" si="6"/>
        <v>166.65739401005234</v>
      </c>
      <c r="G34" s="79">
        <f t="shared" si="7"/>
        <v>49.737813047480799</v>
      </c>
      <c r="H34" s="80">
        <f t="shared" si="8"/>
        <v>3.3507181719260064</v>
      </c>
    </row>
    <row r="35" spans="1:8" x14ac:dyDescent="0.3">
      <c r="B35" s="82" t="s">
        <v>74</v>
      </c>
      <c r="C35" s="111">
        <v>5.5407442225202386E-2</v>
      </c>
      <c r="D35" s="111">
        <v>2.0547389662122943E-2</v>
      </c>
      <c r="E35" s="112">
        <v>2.8485502843525884E-2</v>
      </c>
      <c r="F35" s="85"/>
      <c r="G35" s="86"/>
      <c r="H35" s="87"/>
    </row>
    <row r="36" spans="1:8" x14ac:dyDescent="0.3">
      <c r="A36" s="181" t="s">
        <v>95</v>
      </c>
      <c r="B36" s="181"/>
      <c r="C36" s="181"/>
      <c r="D36" s="181"/>
      <c r="E36" s="181"/>
      <c r="F36" s="64"/>
    </row>
    <row r="39" spans="1:8" s="109" customFormat="1" ht="17.100000000000001" customHeight="1" x14ac:dyDescent="0.3">
      <c r="A39" s="177" t="s">
        <v>92</v>
      </c>
      <c r="B39" s="177"/>
      <c r="C39" s="177"/>
      <c r="D39" s="177"/>
      <c r="E39" s="177"/>
      <c r="F39" s="177"/>
      <c r="G39" s="177"/>
      <c r="H39" s="177"/>
    </row>
    <row r="40" spans="1:8" ht="41.25" customHeight="1" x14ac:dyDescent="0.3">
      <c r="A40" s="96" t="s">
        <v>63</v>
      </c>
      <c r="B40" s="97" t="s">
        <v>64</v>
      </c>
      <c r="C40" s="97" t="s">
        <v>81</v>
      </c>
      <c r="D40" s="97" t="s">
        <v>65</v>
      </c>
      <c r="E40" s="98" t="s">
        <v>66</v>
      </c>
      <c r="F40" s="97" t="s">
        <v>67</v>
      </c>
      <c r="G40" s="97" t="s">
        <v>68</v>
      </c>
      <c r="H40" s="97" t="s">
        <v>69</v>
      </c>
    </row>
    <row r="41" spans="1:8" x14ac:dyDescent="0.3">
      <c r="A41" s="178" t="s">
        <v>94</v>
      </c>
      <c r="B41" s="65" t="s">
        <v>76</v>
      </c>
      <c r="C41" s="66">
        <v>448.62599999999998</v>
      </c>
      <c r="D41" s="66">
        <v>99.986616499999982</v>
      </c>
      <c r="E41" s="67">
        <v>1233.443</v>
      </c>
      <c r="F41" s="68">
        <f>D41/C41*1000</f>
        <v>222.87298663028889</v>
      </c>
      <c r="G41" s="66">
        <f>D41/E41*1000</f>
        <v>81.063021558353313</v>
      </c>
      <c r="H41" s="67">
        <f>F41/G41</f>
        <v>2.7493792156495611</v>
      </c>
    </row>
    <row r="42" spans="1:8" x14ac:dyDescent="0.3">
      <c r="A42" s="179"/>
      <c r="B42" s="8" t="s">
        <v>70</v>
      </c>
      <c r="C42" s="106">
        <v>418.29399999999998</v>
      </c>
      <c r="D42" s="106">
        <v>29.493215200000002</v>
      </c>
      <c r="E42" s="107">
        <v>853.63199999999995</v>
      </c>
      <c r="F42" s="108">
        <f t="shared" ref="F42:F46" si="9">D42/C42*1000</f>
        <v>70.508339110769001</v>
      </c>
      <c r="G42" s="106">
        <f t="shared" ref="G42:G46" si="10">D42/E42*1000</f>
        <v>34.550268968361081</v>
      </c>
      <c r="H42" s="107">
        <f t="shared" ref="H42:H46" si="11">F42/G42</f>
        <v>2.0407464606233896</v>
      </c>
    </row>
    <row r="43" spans="1:8" x14ac:dyDescent="0.3">
      <c r="A43" s="179"/>
      <c r="B43" s="69" t="s">
        <v>71</v>
      </c>
      <c r="C43" s="70">
        <v>99.938000000000002</v>
      </c>
      <c r="D43" s="70">
        <v>53.30220940000001</v>
      </c>
      <c r="E43" s="71">
        <v>1159.5039999999999</v>
      </c>
      <c r="F43" s="72">
        <f t="shared" si="9"/>
        <v>533.35277271908592</v>
      </c>
      <c r="G43" s="70">
        <f t="shared" si="10"/>
        <v>45.969836585298552</v>
      </c>
      <c r="H43" s="71">
        <f t="shared" si="11"/>
        <v>11.602233384698513</v>
      </c>
    </row>
    <row r="44" spans="1:8" x14ac:dyDescent="0.3">
      <c r="A44" s="179"/>
      <c r="B44" s="8" t="s">
        <v>72</v>
      </c>
      <c r="C44" s="106">
        <v>74.442999999999998</v>
      </c>
      <c r="D44" s="106">
        <v>15.675473099999998</v>
      </c>
      <c r="E44" s="107">
        <v>331.34</v>
      </c>
      <c r="F44" s="108">
        <f t="shared" si="9"/>
        <v>210.57014225649152</v>
      </c>
      <c r="G44" s="106">
        <f t="shared" si="10"/>
        <v>47.309329087945912</v>
      </c>
      <c r="H44" s="107">
        <f t="shared" si="11"/>
        <v>4.4509221820721896</v>
      </c>
    </row>
    <row r="45" spans="1:8" x14ac:dyDescent="0.3">
      <c r="A45" s="180"/>
      <c r="B45" s="73" t="s">
        <v>73</v>
      </c>
      <c r="C45" s="74">
        <v>308.04100000000017</v>
      </c>
      <c r="D45" s="74">
        <v>83.553326899999945</v>
      </c>
      <c r="E45" s="75">
        <v>1842.63</v>
      </c>
      <c r="F45" s="76">
        <f t="shared" si="9"/>
        <v>271.24092864261547</v>
      </c>
      <c r="G45" s="74">
        <f t="shared" si="10"/>
        <v>45.344603582922204</v>
      </c>
      <c r="H45" s="77">
        <f t="shared" si="11"/>
        <v>5.9817686606652991</v>
      </c>
    </row>
    <row r="46" spans="1:8" x14ac:dyDescent="0.3">
      <c r="B46" s="78" t="s">
        <v>4</v>
      </c>
      <c r="C46" s="79">
        <f>SUM(C41:C45)</f>
        <v>1349.3420000000001</v>
      </c>
      <c r="D46" s="79">
        <f>SUM(D41:D45)</f>
        <v>282.01084109999994</v>
      </c>
      <c r="E46" s="80">
        <f>SUM(E41:E45)</f>
        <v>5420.549</v>
      </c>
      <c r="F46" s="81">
        <f t="shared" si="9"/>
        <v>208.99878689020272</v>
      </c>
      <c r="G46" s="79">
        <f t="shared" si="10"/>
        <v>52.026250680512241</v>
      </c>
      <c r="H46" s="80">
        <f t="shared" si="11"/>
        <v>4.0171794845191204</v>
      </c>
    </row>
    <row r="47" spans="1:8" x14ac:dyDescent="0.3">
      <c r="B47" s="82" t="s">
        <v>74</v>
      </c>
      <c r="C47" s="111">
        <v>4.2999999999999997E-2</v>
      </c>
      <c r="D47" s="111">
        <v>0.02</v>
      </c>
      <c r="E47" s="112">
        <v>2.8433451351810576E-2</v>
      </c>
      <c r="F47" s="85"/>
      <c r="G47" s="86"/>
      <c r="H47" s="87"/>
    </row>
    <row r="48" spans="1:8" x14ac:dyDescent="0.3">
      <c r="A48" s="181" t="s">
        <v>95</v>
      </c>
      <c r="B48" s="181"/>
      <c r="C48" s="181"/>
      <c r="D48" s="181"/>
      <c r="E48" s="181"/>
      <c r="F48" s="64"/>
    </row>
    <row r="51" spans="1:8" s="109" customFormat="1" ht="17.100000000000001" customHeight="1" x14ac:dyDescent="0.3">
      <c r="A51" s="177" t="s">
        <v>75</v>
      </c>
      <c r="B51" s="177"/>
      <c r="C51" s="177"/>
      <c r="D51" s="177"/>
      <c r="E51" s="177"/>
      <c r="F51" s="177"/>
      <c r="G51" s="177"/>
      <c r="H51" s="177"/>
    </row>
    <row r="52" spans="1:8" ht="43.5" customHeight="1" x14ac:dyDescent="0.3">
      <c r="A52" s="96" t="s">
        <v>63</v>
      </c>
      <c r="B52" s="97" t="s">
        <v>64</v>
      </c>
      <c r="C52" s="97" t="s">
        <v>81</v>
      </c>
      <c r="D52" s="97" t="s">
        <v>65</v>
      </c>
      <c r="E52" s="98" t="s">
        <v>66</v>
      </c>
      <c r="F52" s="97" t="s">
        <v>67</v>
      </c>
      <c r="G52" s="97" t="s">
        <v>68</v>
      </c>
      <c r="H52" s="97" t="s">
        <v>69</v>
      </c>
    </row>
    <row r="53" spans="1:8" x14ac:dyDescent="0.3">
      <c r="A53" s="178" t="s">
        <v>94</v>
      </c>
      <c r="B53" s="65" t="s">
        <v>70</v>
      </c>
      <c r="C53" s="66">
        <v>535.702</v>
      </c>
      <c r="D53" s="66">
        <v>53.841791000000015</v>
      </c>
      <c r="E53" s="67">
        <v>1386.9290000000001</v>
      </c>
      <c r="F53" s="68">
        <f>D53/C53*1000</f>
        <v>100.50698149344228</v>
      </c>
      <c r="G53" s="66">
        <f>D53/E53*1000</f>
        <v>38.8208704266765</v>
      </c>
      <c r="H53" s="67">
        <f>F53/G53</f>
        <v>2.588993507584441</v>
      </c>
    </row>
    <row r="54" spans="1:8" x14ac:dyDescent="0.3">
      <c r="A54" s="179"/>
      <c r="B54" s="8" t="s">
        <v>76</v>
      </c>
      <c r="C54" s="106">
        <v>359.77499999999998</v>
      </c>
      <c r="D54" s="106">
        <v>80.413194500000003</v>
      </c>
      <c r="E54" s="107">
        <v>919.255</v>
      </c>
      <c r="F54" s="108">
        <f t="shared" ref="F54:F58" si="12">D54/C54*1000</f>
        <v>223.50967827114172</v>
      </c>
      <c r="G54" s="106">
        <f t="shared" ref="G54:G58" si="13">D54/E54*1000</f>
        <v>87.476483130361004</v>
      </c>
      <c r="H54" s="107">
        <f t="shared" ref="H54:H58" si="14">F54/G54</f>
        <v>2.5550830380098675</v>
      </c>
    </row>
    <row r="55" spans="1:8" x14ac:dyDescent="0.3">
      <c r="A55" s="179"/>
      <c r="B55" s="69" t="s">
        <v>71</v>
      </c>
      <c r="C55" s="70">
        <v>115.577</v>
      </c>
      <c r="D55" s="70">
        <v>48.959108599999986</v>
      </c>
      <c r="E55" s="71">
        <v>1063.5340000000001</v>
      </c>
      <c r="F55" s="72">
        <f t="shared" si="12"/>
        <v>423.60598215907999</v>
      </c>
      <c r="G55" s="70">
        <f t="shared" si="13"/>
        <v>46.034361477865282</v>
      </c>
      <c r="H55" s="71">
        <f t="shared" si="14"/>
        <v>9.2019519454562779</v>
      </c>
    </row>
    <row r="56" spans="1:8" x14ac:dyDescent="0.3">
      <c r="A56" s="179"/>
      <c r="B56" s="8" t="s">
        <v>72</v>
      </c>
      <c r="C56" s="106">
        <v>96.119</v>
      </c>
      <c r="D56" s="106">
        <v>35.396619899999997</v>
      </c>
      <c r="E56" s="107">
        <v>495.32100000000003</v>
      </c>
      <c r="F56" s="108">
        <f t="shared" si="12"/>
        <v>368.25830376928599</v>
      </c>
      <c r="G56" s="106">
        <f t="shared" si="13"/>
        <v>71.461981018369897</v>
      </c>
      <c r="H56" s="107">
        <f t="shared" si="14"/>
        <v>5.1532059218260704</v>
      </c>
    </row>
    <row r="57" spans="1:8" x14ac:dyDescent="0.3">
      <c r="A57" s="180"/>
      <c r="B57" s="73" t="s">
        <v>73</v>
      </c>
      <c r="C57" s="74">
        <v>255.96599999999989</v>
      </c>
      <c r="D57" s="74">
        <v>69.740447099999955</v>
      </c>
      <c r="E57" s="75">
        <v>1548.7419999999997</v>
      </c>
      <c r="F57" s="76">
        <f t="shared" si="12"/>
        <v>272.45980755256551</v>
      </c>
      <c r="G57" s="74">
        <f t="shared" si="13"/>
        <v>45.030384079465769</v>
      </c>
      <c r="H57" s="77">
        <f t="shared" si="14"/>
        <v>6.050577029761766</v>
      </c>
    </row>
    <row r="58" spans="1:8" x14ac:dyDescent="0.3">
      <c r="B58" s="78" t="s">
        <v>4</v>
      </c>
      <c r="C58" s="79">
        <f>SUM(C53:C57)</f>
        <v>1363.1389999999999</v>
      </c>
      <c r="D58" s="79">
        <f>SUM(D53:D57)</f>
        <v>288.35116109999996</v>
      </c>
      <c r="E58" s="80">
        <f>SUM(E53:E57)</f>
        <v>5413.7809999999999</v>
      </c>
      <c r="F58" s="81">
        <f t="shared" si="12"/>
        <v>211.53467188599254</v>
      </c>
      <c r="G58" s="79">
        <f t="shared" si="13"/>
        <v>53.262435458693282</v>
      </c>
      <c r="H58" s="80">
        <f t="shared" si="14"/>
        <v>3.9715546250235669</v>
      </c>
    </row>
    <row r="59" spans="1:8" x14ac:dyDescent="0.3">
      <c r="B59" s="110" t="s">
        <v>74</v>
      </c>
      <c r="C59" s="83">
        <v>4.8038700231404496E-2</v>
      </c>
      <c r="D59" s="83">
        <v>2.2617061768549017E-2</v>
      </c>
      <c r="E59" s="84">
        <v>2.8433451351810576E-2</v>
      </c>
      <c r="F59" s="85"/>
      <c r="G59" s="86"/>
      <c r="H59" s="87"/>
    </row>
    <row r="60" spans="1:8" x14ac:dyDescent="0.3">
      <c r="A60" s="181" t="s">
        <v>95</v>
      </c>
      <c r="B60" s="181"/>
      <c r="C60" s="181"/>
      <c r="D60" s="181"/>
      <c r="E60" s="181"/>
      <c r="F60" s="64"/>
    </row>
  </sheetData>
  <mergeCells count="15">
    <mergeCell ref="A24:E24"/>
    <mergeCell ref="A27:H27"/>
    <mergeCell ref="A29:A33"/>
    <mergeCell ref="A36:E36"/>
    <mergeCell ref="A60:E60"/>
    <mergeCell ref="A51:H51"/>
    <mergeCell ref="A53:A57"/>
    <mergeCell ref="A39:H39"/>
    <mergeCell ref="A41:A45"/>
    <mergeCell ref="A48:E48"/>
    <mergeCell ref="A3:H3"/>
    <mergeCell ref="A5:A9"/>
    <mergeCell ref="A12:E12"/>
    <mergeCell ref="A15:H15"/>
    <mergeCell ref="A17:A21"/>
  </mergeCells>
  <pageMargins left="0.70866141732283472" right="0.70866141732283472" top="0.74803149606299213" bottom="0.74803149606299213" header="0.31496062992125984" footer="0.31496062992125984"/>
  <pageSetup paperSize="9" scale="93" orientation="landscape" r:id="rId1"/>
  <headerFooter>
    <oddHeader>&amp;R&amp;G</oddHeader>
    <oddFooter>&amp;L&amp;F&amp;C&amp;P / &amp;N&amp;R&amp;A</oddFooter>
  </headerFooter>
  <legacyDrawingHF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FF00"/>
  </sheetPr>
  <dimension ref="A3:L24"/>
  <sheetViews>
    <sheetView showGridLines="0" zoomScaleNormal="100" workbookViewId="0">
      <pane xSplit="1" topLeftCell="B1" activePane="topRight" state="frozen"/>
      <selection activeCell="A4" sqref="A4"/>
      <selection pane="topRight" activeCell="L5" sqref="L5:L10"/>
    </sheetView>
  </sheetViews>
  <sheetFormatPr defaultRowHeight="14.4" x14ac:dyDescent="0.3"/>
  <cols>
    <col min="1" max="1" width="24.33203125" customWidth="1"/>
    <col min="2" max="2" width="10.5546875" customWidth="1"/>
  </cols>
  <sheetData>
    <row r="3" spans="1:12" s="109" customFormat="1" ht="17.100000000000001" customHeight="1" x14ac:dyDescent="0.3">
      <c r="A3" s="177" t="s">
        <v>131</v>
      </c>
      <c r="B3" s="177"/>
      <c r="C3" s="177"/>
      <c r="D3" s="177"/>
      <c r="E3" s="177"/>
      <c r="F3" s="177"/>
      <c r="G3" s="177"/>
      <c r="H3" s="177"/>
      <c r="I3" s="177"/>
      <c r="J3" s="177"/>
      <c r="K3" s="177"/>
      <c r="L3" s="177"/>
    </row>
    <row r="4" spans="1:12" s="109" customFormat="1" ht="17.100000000000001" customHeight="1" x14ac:dyDescent="0.3">
      <c r="A4" s="114"/>
      <c r="B4" s="58">
        <v>2010</v>
      </c>
      <c r="C4" s="58">
        <v>2011</v>
      </c>
      <c r="D4" s="58">
        <v>2012</v>
      </c>
      <c r="E4" s="58">
        <v>2013</v>
      </c>
      <c r="F4" s="58">
        <v>2014</v>
      </c>
      <c r="G4" s="58">
        <v>2015</v>
      </c>
      <c r="H4" s="58">
        <v>2016</v>
      </c>
      <c r="I4" s="58">
        <v>2017</v>
      </c>
      <c r="J4" s="58">
        <v>2018</v>
      </c>
      <c r="K4" s="58">
        <v>2019</v>
      </c>
      <c r="L4" s="58">
        <v>2020</v>
      </c>
    </row>
    <row r="5" spans="1:12" ht="32.4" x14ac:dyDescent="0.3">
      <c r="A5" s="161" t="s">
        <v>127</v>
      </c>
      <c r="B5" s="144">
        <v>15.420522500000002</v>
      </c>
      <c r="C5" s="144">
        <v>12.951082500000009</v>
      </c>
      <c r="D5" s="144">
        <v>10.129499999999995</v>
      </c>
      <c r="E5" s="144">
        <v>9.0398899999999998</v>
      </c>
      <c r="F5" s="144">
        <v>12.290587499999997</v>
      </c>
      <c r="G5" s="144">
        <v>16.728290000000005</v>
      </c>
      <c r="H5" s="145">
        <v>16.440837500000004</v>
      </c>
      <c r="I5" s="145">
        <v>14.918702500000006</v>
      </c>
      <c r="J5" s="145">
        <f>17127.985/1000</f>
        <v>17.127984999999999</v>
      </c>
      <c r="K5" s="145">
        <v>18.323417499999987</v>
      </c>
      <c r="L5" s="145">
        <v>14.137550000000001</v>
      </c>
    </row>
    <row r="6" spans="1:12" x14ac:dyDescent="0.3">
      <c r="A6" s="162" t="s">
        <v>132</v>
      </c>
      <c r="B6" s="146">
        <f t="shared" ref="B6:J6" si="0">B7-B5</f>
        <v>210.18376750000843</v>
      </c>
      <c r="C6" s="146">
        <f t="shared" si="0"/>
        <v>193.36081500000034</v>
      </c>
      <c r="D6" s="146">
        <f t="shared" si="0"/>
        <v>187.94124000000235</v>
      </c>
      <c r="E6" s="146">
        <f t="shared" si="0"/>
        <v>178.3654625000006</v>
      </c>
      <c r="F6" s="146">
        <f t="shared" si="0"/>
        <v>182.69986500000061</v>
      </c>
      <c r="G6" s="146">
        <f t="shared" si="0"/>
        <v>181.17265250000105</v>
      </c>
      <c r="H6" s="146">
        <f t="shared" si="0"/>
        <v>184.22033500000057</v>
      </c>
      <c r="I6" s="146">
        <f t="shared" si="0"/>
        <v>190.85900999999711</v>
      </c>
      <c r="J6" s="146">
        <f t="shared" si="0"/>
        <v>196.23787749999715</v>
      </c>
      <c r="K6" s="146">
        <v>196.32381250000145</v>
      </c>
      <c r="L6" s="146">
        <f>L7-L5</f>
        <v>189.45590750000176</v>
      </c>
    </row>
    <row r="7" spans="1:12" x14ac:dyDescent="0.3">
      <c r="A7" s="163" t="s">
        <v>96</v>
      </c>
      <c r="B7" s="144">
        <v>225.60429000000843</v>
      </c>
      <c r="C7" s="144">
        <v>206.31189750000036</v>
      </c>
      <c r="D7" s="144">
        <v>198.07074000000236</v>
      </c>
      <c r="E7" s="144">
        <v>187.40535250000059</v>
      </c>
      <c r="F7" s="144">
        <v>194.9904525000006</v>
      </c>
      <c r="G7" s="144">
        <v>197.90094250000107</v>
      </c>
      <c r="H7" s="145">
        <v>200.66117250000059</v>
      </c>
      <c r="I7" s="145">
        <v>205.77771249999711</v>
      </c>
      <c r="J7" s="145">
        <v>213.36586249999715</v>
      </c>
      <c r="K7" s="145">
        <v>214.64723000000143</v>
      </c>
      <c r="L7" s="145">
        <v>203.59345750000176</v>
      </c>
    </row>
    <row r="8" spans="1:12" x14ac:dyDescent="0.3">
      <c r="A8" s="164" t="s">
        <v>97</v>
      </c>
      <c r="B8" s="147">
        <v>4389.7539024999469</v>
      </c>
      <c r="C8" s="147">
        <v>4054.3311224999634</v>
      </c>
      <c r="D8" s="147">
        <v>3694.9760949999863</v>
      </c>
      <c r="E8" s="147">
        <v>3513.1972749999732</v>
      </c>
      <c r="F8" s="147">
        <v>3536.2398724999625</v>
      </c>
      <c r="G8" s="147">
        <v>3610.6925649999803</v>
      </c>
      <c r="H8" s="147">
        <v>3673.5592624999863</v>
      </c>
      <c r="I8" s="147">
        <v>3752.6738349998004</v>
      </c>
      <c r="J8" s="147">
        <v>3828.0211174997803</v>
      </c>
      <c r="K8" s="147">
        <v>3911.0299925000186</v>
      </c>
      <c r="L8" s="147">
        <v>3875.4790050002653</v>
      </c>
    </row>
    <row r="9" spans="1:12" ht="27" customHeight="1" x14ac:dyDescent="0.3">
      <c r="A9" s="161" t="s">
        <v>133</v>
      </c>
      <c r="B9" s="88">
        <f t="shared" ref="B9:I9" si="1">B5/B7</f>
        <v>6.835208009563748E-2</v>
      </c>
      <c r="C9" s="88">
        <f t="shared" si="1"/>
        <v>6.2774288138181589E-2</v>
      </c>
      <c r="D9" s="88">
        <f t="shared" si="1"/>
        <v>5.1140819688965035E-2</v>
      </c>
      <c r="E9" s="88">
        <f t="shared" si="1"/>
        <v>4.8237096109621368E-2</v>
      </c>
      <c r="F9" s="88">
        <f t="shared" si="1"/>
        <v>6.3031739977114823E-2</v>
      </c>
      <c r="G9" s="88">
        <f t="shared" si="1"/>
        <v>8.4528601979750123E-2</v>
      </c>
      <c r="H9" s="89">
        <f t="shared" si="1"/>
        <v>8.1933327186154842E-2</v>
      </c>
      <c r="I9" s="89">
        <f t="shared" si="1"/>
        <v>7.2499117220968301E-2</v>
      </c>
      <c r="J9" s="89">
        <f t="shared" ref="J9:K9" si="2">J5/J7</f>
        <v>8.0275189289009286E-2</v>
      </c>
      <c r="K9" s="89">
        <f t="shared" si="2"/>
        <v>8.5365264205831431E-2</v>
      </c>
      <c r="L9" s="89">
        <f t="shared" ref="L9" si="3">L5/L7</f>
        <v>6.9440099763519558E-2</v>
      </c>
    </row>
    <row r="10" spans="1:12" ht="27" customHeight="1" x14ac:dyDescent="0.3">
      <c r="A10" s="165" t="s">
        <v>134</v>
      </c>
      <c r="B10" s="90">
        <f>B6/B7</f>
        <v>0.93164791990436246</v>
      </c>
      <c r="C10" s="90">
        <f t="shared" ref="C10:I10" si="4">C6/C7</f>
        <v>0.93722571186181836</v>
      </c>
      <c r="D10" s="90">
        <f t="shared" si="4"/>
        <v>0.94885918031103489</v>
      </c>
      <c r="E10" s="90">
        <f t="shared" si="4"/>
        <v>0.95176290389037865</v>
      </c>
      <c r="F10" s="90">
        <f t="shared" si="4"/>
        <v>0.93696826002288525</v>
      </c>
      <c r="G10" s="90">
        <f t="shared" si="4"/>
        <v>0.91547139802024979</v>
      </c>
      <c r="H10" s="90">
        <f t="shared" si="4"/>
        <v>0.91806667281384513</v>
      </c>
      <c r="I10" s="90">
        <f t="shared" si="4"/>
        <v>0.92750088277903175</v>
      </c>
      <c r="J10" s="90">
        <f t="shared" ref="J10:K10" si="5">J6/J7</f>
        <v>0.91972481071099077</v>
      </c>
      <c r="K10" s="90">
        <f t="shared" si="5"/>
        <v>0.91463473579416865</v>
      </c>
      <c r="L10" s="90">
        <f t="shared" ref="L10" si="6">L6/L7</f>
        <v>0.93055990023648039</v>
      </c>
    </row>
    <row r="11" spans="1:12" x14ac:dyDescent="0.3">
      <c r="A11" s="184" t="s">
        <v>98</v>
      </c>
      <c r="B11" s="184"/>
      <c r="C11" s="184"/>
      <c r="D11" s="184"/>
      <c r="E11" s="184"/>
      <c r="F11" s="184"/>
      <c r="G11" s="184"/>
      <c r="H11" s="184"/>
    </row>
    <row r="12" spans="1:12" x14ac:dyDescent="0.3">
      <c r="A12" s="186" t="s">
        <v>61</v>
      </c>
      <c r="B12" s="186"/>
      <c r="C12" s="186"/>
      <c r="D12" s="186"/>
      <c r="E12" s="186"/>
      <c r="F12" s="186"/>
      <c r="G12" s="186"/>
      <c r="H12" s="186"/>
      <c r="I12" s="186"/>
    </row>
    <row r="13" spans="1:12" ht="33.6" customHeight="1" x14ac:dyDescent="0.3">
      <c r="A13" s="182" t="s">
        <v>62</v>
      </c>
      <c r="B13" s="182"/>
      <c r="C13" s="182"/>
      <c r="D13" s="182"/>
      <c r="E13" s="182"/>
      <c r="F13" s="182"/>
      <c r="G13" s="182"/>
      <c r="H13" s="182"/>
      <c r="I13" s="182"/>
      <c r="J13" s="182"/>
      <c r="K13" s="182"/>
      <c r="L13" s="182"/>
    </row>
    <row r="14" spans="1:12" ht="15" customHeight="1" x14ac:dyDescent="0.3">
      <c r="A14" s="166"/>
      <c r="B14" s="166"/>
      <c r="C14" s="166"/>
      <c r="D14" s="166"/>
      <c r="E14" s="166"/>
      <c r="F14" s="166"/>
      <c r="G14" s="166"/>
      <c r="H14" s="166"/>
      <c r="I14" s="166"/>
      <c r="J14" s="166"/>
      <c r="K14" s="160"/>
      <c r="L14" s="160"/>
    </row>
    <row r="15" spans="1:12" ht="15" customHeight="1" x14ac:dyDescent="0.3">
      <c r="A15" s="185"/>
      <c r="B15" s="185"/>
      <c r="C15" s="185"/>
      <c r="D15" s="185"/>
      <c r="E15" s="185"/>
      <c r="F15" s="185"/>
      <c r="G15" s="185"/>
      <c r="H15" s="185"/>
      <c r="I15" s="185"/>
      <c r="J15" s="185"/>
      <c r="K15" s="148"/>
      <c r="L15" s="160"/>
    </row>
    <row r="16" spans="1:12" ht="15" customHeight="1" x14ac:dyDescent="0.3">
      <c r="A16" s="185"/>
      <c r="B16" s="185"/>
      <c r="C16" s="185"/>
      <c r="D16" s="185"/>
      <c r="E16" s="185"/>
      <c r="F16" s="185"/>
      <c r="G16" s="185"/>
      <c r="H16" s="185"/>
      <c r="I16" s="185"/>
      <c r="J16" s="185"/>
      <c r="K16" s="148"/>
      <c r="L16" s="160"/>
    </row>
    <row r="17" spans="1:12" x14ac:dyDescent="0.3">
      <c r="A17" s="185"/>
      <c r="B17" s="185"/>
      <c r="C17" s="185"/>
      <c r="D17" s="185"/>
      <c r="E17" s="185"/>
      <c r="F17" s="185"/>
      <c r="G17" s="185"/>
      <c r="H17" s="185"/>
      <c r="I17" s="185"/>
      <c r="J17" s="185"/>
      <c r="K17" s="148"/>
      <c r="L17" s="160"/>
    </row>
    <row r="18" spans="1:12" x14ac:dyDescent="0.3">
      <c r="A18" s="185"/>
      <c r="B18" s="185"/>
      <c r="C18" s="185"/>
      <c r="D18" s="185"/>
      <c r="E18" s="185"/>
      <c r="F18" s="185"/>
      <c r="G18" s="185"/>
      <c r="H18" s="185"/>
      <c r="I18" s="185"/>
      <c r="J18" s="185"/>
      <c r="K18" s="148"/>
      <c r="L18" s="160"/>
    </row>
    <row r="19" spans="1:12" x14ac:dyDescent="0.3">
      <c r="A19" s="183"/>
      <c r="B19" s="187"/>
      <c r="C19" s="187"/>
      <c r="D19" s="187"/>
      <c r="E19" s="113"/>
      <c r="F19" s="113"/>
      <c r="G19" s="113"/>
      <c r="H19" s="113"/>
    </row>
    <row r="20" spans="1:12" x14ac:dyDescent="0.3">
      <c r="A20" s="183"/>
      <c r="B20" s="183"/>
      <c r="C20" s="183"/>
      <c r="D20" s="183"/>
      <c r="E20" s="183"/>
      <c r="F20" s="183"/>
      <c r="G20" s="183"/>
      <c r="H20" s="183"/>
    </row>
    <row r="21" spans="1:12" x14ac:dyDescent="0.3">
      <c r="A21" s="183"/>
      <c r="B21" s="183"/>
      <c r="C21" s="183"/>
      <c r="D21" s="183"/>
      <c r="E21" s="183"/>
      <c r="F21" s="183"/>
      <c r="G21" s="183"/>
      <c r="H21" s="183"/>
    </row>
    <row r="22" spans="1:12" x14ac:dyDescent="0.3">
      <c r="A22" s="183"/>
      <c r="B22" s="183"/>
      <c r="C22" s="183"/>
      <c r="D22" s="183"/>
      <c r="E22" s="183"/>
      <c r="F22" s="183"/>
      <c r="G22" s="183"/>
      <c r="H22" s="183"/>
    </row>
    <row r="23" spans="1:12" x14ac:dyDescent="0.3">
      <c r="A23" s="183"/>
      <c r="B23" s="183"/>
      <c r="C23" s="183"/>
      <c r="D23" s="183"/>
      <c r="E23" s="183"/>
      <c r="F23" s="183"/>
      <c r="G23" s="183"/>
      <c r="H23" s="183"/>
    </row>
    <row r="24" spans="1:12" x14ac:dyDescent="0.3">
      <c r="A24" s="183"/>
      <c r="B24" s="183"/>
      <c r="C24" s="183"/>
      <c r="D24" s="183"/>
      <c r="E24" s="183"/>
      <c r="F24" s="183"/>
      <c r="G24" s="183"/>
      <c r="H24" s="183"/>
    </row>
  </sheetData>
  <mergeCells count="8">
    <mergeCell ref="A3:L3"/>
    <mergeCell ref="A13:L13"/>
    <mergeCell ref="A20:H21"/>
    <mergeCell ref="A22:H24"/>
    <mergeCell ref="A11:H11"/>
    <mergeCell ref="A15:J18"/>
    <mergeCell ref="A12:I12"/>
    <mergeCell ref="A19:D19"/>
  </mergeCells>
  <pageMargins left="0.70866141732283472" right="0.70866141732283472" top="0.74803149606299213" bottom="0.74803149606299213" header="0.31496062992125984" footer="0.31496062992125984"/>
  <pageSetup paperSize="9" orientation="landscape" r:id="rId1"/>
  <headerFooter>
    <oddHeader>&amp;R&amp;G</oddHeader>
    <oddFooter>&amp;L&amp;F&amp;C&amp;P / &amp;N&amp;R&amp;A</oddFooter>
  </headerFooter>
  <legacyDrawingHF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070C0"/>
  </sheetPr>
  <dimension ref="A3:H291"/>
  <sheetViews>
    <sheetView showGridLines="0" zoomScaleNormal="100" workbookViewId="0">
      <selection activeCell="C6" sqref="C6:G23"/>
    </sheetView>
  </sheetViews>
  <sheetFormatPr defaultRowHeight="14.4" x14ac:dyDescent="0.3"/>
  <cols>
    <col min="1" max="1" width="20.6640625" customWidth="1"/>
    <col min="2" max="2" width="8.6640625" bestFit="1" customWidth="1"/>
    <col min="3" max="3" width="7.88671875" bestFit="1" customWidth="1"/>
    <col min="4" max="4" width="6.6640625" bestFit="1" customWidth="1"/>
    <col min="5" max="6" width="6.5546875" bestFit="1" customWidth="1"/>
    <col min="7" max="7" width="6.109375" bestFit="1" customWidth="1"/>
    <col min="8" max="8" width="7.44140625" bestFit="1" customWidth="1"/>
    <col min="9" max="9" width="12.109375" customWidth="1"/>
    <col min="10" max="10" width="14.44140625" customWidth="1"/>
    <col min="11" max="11" width="8.6640625" bestFit="1" customWidth="1"/>
    <col min="12" max="12" width="10.6640625" bestFit="1" customWidth="1"/>
    <col min="13" max="13" width="8" customWidth="1"/>
    <col min="14" max="14" width="7.44140625" customWidth="1"/>
    <col min="15" max="17" width="6.109375" bestFit="1" customWidth="1"/>
  </cols>
  <sheetData>
    <row r="3" spans="1:8" x14ac:dyDescent="0.3">
      <c r="A3" s="191" t="s">
        <v>99</v>
      </c>
      <c r="B3" s="191"/>
      <c r="C3" s="191"/>
      <c r="D3" s="191"/>
      <c r="E3" s="191"/>
      <c r="F3" s="191"/>
      <c r="G3" s="191"/>
      <c r="H3" s="191"/>
    </row>
    <row r="4" spans="1:8" x14ac:dyDescent="0.3">
      <c r="A4" s="191" t="s">
        <v>129</v>
      </c>
      <c r="B4" s="191"/>
      <c r="C4" s="191"/>
      <c r="D4" s="191"/>
      <c r="E4" s="191"/>
      <c r="F4" s="191"/>
      <c r="G4" s="191"/>
      <c r="H4" s="191"/>
    </row>
    <row r="5" spans="1:8" x14ac:dyDescent="0.3">
      <c r="A5" s="116" t="s">
        <v>53</v>
      </c>
      <c r="B5" s="117"/>
      <c r="C5" s="117" t="s">
        <v>54</v>
      </c>
      <c r="D5" s="117" t="s">
        <v>55</v>
      </c>
      <c r="E5" s="117" t="s">
        <v>56</v>
      </c>
      <c r="F5" s="117" t="s">
        <v>57</v>
      </c>
      <c r="G5" s="117" t="s">
        <v>3</v>
      </c>
      <c r="H5" s="117" t="s">
        <v>4</v>
      </c>
    </row>
    <row r="6" spans="1:8" x14ac:dyDescent="0.3">
      <c r="A6" s="189" t="s">
        <v>26</v>
      </c>
      <c r="B6" s="8" t="s">
        <v>0</v>
      </c>
      <c r="C6" s="9">
        <v>1</v>
      </c>
      <c r="D6" s="9">
        <v>3</v>
      </c>
      <c r="E6" s="9">
        <v>12</v>
      </c>
      <c r="F6" s="9">
        <v>2</v>
      </c>
      <c r="G6" s="9">
        <v>3</v>
      </c>
      <c r="H6" s="10">
        <f>SUM(C6:G6)</f>
        <v>21</v>
      </c>
    </row>
    <row r="7" spans="1:8" x14ac:dyDescent="0.3">
      <c r="A7" s="189"/>
      <c r="B7" s="8" t="s">
        <v>1</v>
      </c>
      <c r="C7" s="9">
        <v>73</v>
      </c>
      <c r="D7" s="9">
        <v>173</v>
      </c>
      <c r="E7" s="9">
        <v>235</v>
      </c>
      <c r="F7" s="9">
        <v>68</v>
      </c>
      <c r="G7" s="9">
        <v>49</v>
      </c>
      <c r="H7" s="10">
        <f t="shared" ref="H7:H23" si="0">SUM(C7:G7)</f>
        <v>598</v>
      </c>
    </row>
    <row r="8" spans="1:8" x14ac:dyDescent="0.3">
      <c r="A8" s="189"/>
      <c r="B8" s="8" t="s">
        <v>2</v>
      </c>
      <c r="C8" s="9">
        <v>147</v>
      </c>
      <c r="D8" s="9">
        <v>365</v>
      </c>
      <c r="E8" s="9">
        <v>479</v>
      </c>
      <c r="F8" s="9">
        <v>121</v>
      </c>
      <c r="G8" s="9">
        <v>92</v>
      </c>
      <c r="H8" s="10">
        <f t="shared" si="0"/>
        <v>1204</v>
      </c>
    </row>
    <row r="9" spans="1:8" x14ac:dyDescent="0.3">
      <c r="A9" s="188" t="s">
        <v>27</v>
      </c>
      <c r="B9" s="11" t="s">
        <v>0</v>
      </c>
      <c r="C9" s="12">
        <v>3</v>
      </c>
      <c r="D9" s="12">
        <v>2</v>
      </c>
      <c r="E9" s="12">
        <v>22</v>
      </c>
      <c r="F9" s="12">
        <v>29</v>
      </c>
      <c r="G9" s="12">
        <v>9</v>
      </c>
      <c r="H9" s="13">
        <f t="shared" si="0"/>
        <v>65</v>
      </c>
    </row>
    <row r="10" spans="1:8" x14ac:dyDescent="0.3">
      <c r="A10" s="188"/>
      <c r="B10" s="11" t="s">
        <v>1</v>
      </c>
      <c r="C10" s="12">
        <v>386</v>
      </c>
      <c r="D10" s="12">
        <v>142</v>
      </c>
      <c r="E10" s="12">
        <v>674</v>
      </c>
      <c r="F10" s="12">
        <v>701</v>
      </c>
      <c r="G10" s="12">
        <v>127</v>
      </c>
      <c r="H10" s="13">
        <f t="shared" si="0"/>
        <v>2030</v>
      </c>
    </row>
    <row r="11" spans="1:8" x14ac:dyDescent="0.3">
      <c r="A11" s="188"/>
      <c r="B11" s="11" t="s">
        <v>2</v>
      </c>
      <c r="C11" s="12">
        <v>784</v>
      </c>
      <c r="D11" s="12">
        <v>293</v>
      </c>
      <c r="E11" s="12">
        <v>1301</v>
      </c>
      <c r="F11" s="12">
        <v>1302</v>
      </c>
      <c r="G11" s="12">
        <v>262</v>
      </c>
      <c r="H11" s="13">
        <f t="shared" si="0"/>
        <v>3942</v>
      </c>
    </row>
    <row r="12" spans="1:8" x14ac:dyDescent="0.3">
      <c r="A12" s="189" t="s">
        <v>28</v>
      </c>
      <c r="B12" s="8" t="s">
        <v>0</v>
      </c>
      <c r="C12" s="9">
        <v>5</v>
      </c>
      <c r="D12" s="9">
        <v>17</v>
      </c>
      <c r="E12" s="9">
        <v>43</v>
      </c>
      <c r="F12" s="9">
        <v>102</v>
      </c>
      <c r="G12" s="9">
        <v>44</v>
      </c>
      <c r="H12" s="10">
        <f t="shared" si="0"/>
        <v>211</v>
      </c>
    </row>
    <row r="13" spans="1:8" x14ac:dyDescent="0.3">
      <c r="A13" s="189"/>
      <c r="B13" s="8" t="s">
        <v>1</v>
      </c>
      <c r="C13" s="9">
        <v>450</v>
      </c>
      <c r="D13" s="9">
        <v>1245</v>
      </c>
      <c r="E13" s="9">
        <v>1247</v>
      </c>
      <c r="F13" s="9">
        <v>2007</v>
      </c>
      <c r="G13" s="9">
        <v>686</v>
      </c>
      <c r="H13" s="10">
        <f t="shared" si="0"/>
        <v>5635</v>
      </c>
    </row>
    <row r="14" spans="1:8" x14ac:dyDescent="0.3">
      <c r="A14" s="189"/>
      <c r="B14" s="8" t="s">
        <v>2</v>
      </c>
      <c r="C14" s="9">
        <v>993</v>
      </c>
      <c r="D14" s="9">
        <v>2715</v>
      </c>
      <c r="E14" s="9">
        <v>2562</v>
      </c>
      <c r="F14" s="9">
        <v>4029</v>
      </c>
      <c r="G14" s="9">
        <v>1304</v>
      </c>
      <c r="H14" s="10">
        <f t="shared" si="0"/>
        <v>11603</v>
      </c>
    </row>
    <row r="15" spans="1:8" x14ac:dyDescent="0.3">
      <c r="A15" s="188" t="s">
        <v>29</v>
      </c>
      <c r="B15" s="11" t="s">
        <v>0</v>
      </c>
      <c r="C15" s="12">
        <v>2</v>
      </c>
      <c r="D15" s="12">
        <v>5</v>
      </c>
      <c r="E15" s="12">
        <v>12</v>
      </c>
      <c r="F15" s="12">
        <v>22</v>
      </c>
      <c r="G15" s="12">
        <v>10</v>
      </c>
      <c r="H15" s="13">
        <f t="shared" si="0"/>
        <v>51</v>
      </c>
    </row>
    <row r="16" spans="1:8" x14ac:dyDescent="0.3">
      <c r="A16" s="188"/>
      <c r="B16" s="11" t="s">
        <v>1</v>
      </c>
      <c r="C16" s="12">
        <v>179</v>
      </c>
      <c r="D16" s="12">
        <v>327</v>
      </c>
      <c r="E16" s="12">
        <v>479</v>
      </c>
      <c r="F16" s="12">
        <v>523</v>
      </c>
      <c r="G16" s="12">
        <v>154</v>
      </c>
      <c r="H16" s="13">
        <f t="shared" si="0"/>
        <v>1662</v>
      </c>
    </row>
    <row r="17" spans="1:8" x14ac:dyDescent="0.3">
      <c r="A17" s="188"/>
      <c r="B17" s="11" t="s">
        <v>2</v>
      </c>
      <c r="C17" s="12">
        <v>359</v>
      </c>
      <c r="D17" s="12">
        <v>572</v>
      </c>
      <c r="E17" s="12">
        <v>897</v>
      </c>
      <c r="F17" s="12">
        <v>978</v>
      </c>
      <c r="G17" s="12">
        <v>325</v>
      </c>
      <c r="H17" s="13">
        <f t="shared" si="0"/>
        <v>3131</v>
      </c>
    </row>
    <row r="18" spans="1:8" x14ac:dyDescent="0.3">
      <c r="A18" s="189" t="s">
        <v>30</v>
      </c>
      <c r="B18" s="8" t="s">
        <v>0</v>
      </c>
      <c r="C18" s="9">
        <v>2</v>
      </c>
      <c r="D18" s="9">
        <v>2</v>
      </c>
      <c r="E18" s="9">
        <v>11</v>
      </c>
      <c r="F18" s="9">
        <v>1</v>
      </c>
      <c r="G18" s="9">
        <v>2</v>
      </c>
      <c r="H18" s="10">
        <f t="shared" si="0"/>
        <v>18</v>
      </c>
    </row>
    <row r="19" spans="1:8" x14ac:dyDescent="0.3">
      <c r="A19" s="189"/>
      <c r="B19" s="8" t="s">
        <v>1</v>
      </c>
      <c r="C19" s="9">
        <v>127</v>
      </c>
      <c r="D19" s="9">
        <v>62</v>
      </c>
      <c r="E19" s="9">
        <v>424</v>
      </c>
      <c r="F19" s="9">
        <v>34</v>
      </c>
      <c r="G19" s="9">
        <v>34</v>
      </c>
      <c r="H19" s="10">
        <f t="shared" si="0"/>
        <v>681</v>
      </c>
    </row>
    <row r="20" spans="1:8" x14ac:dyDescent="0.3">
      <c r="A20" s="189"/>
      <c r="B20" s="8" t="s">
        <v>2</v>
      </c>
      <c r="C20" s="9">
        <v>244</v>
      </c>
      <c r="D20" s="9">
        <v>125</v>
      </c>
      <c r="E20" s="9">
        <v>845</v>
      </c>
      <c r="F20" s="9">
        <v>74</v>
      </c>
      <c r="G20" s="9">
        <v>66</v>
      </c>
      <c r="H20" s="10">
        <f t="shared" si="0"/>
        <v>1354</v>
      </c>
    </row>
    <row r="21" spans="1:8" x14ac:dyDescent="0.3">
      <c r="A21" s="188" t="s">
        <v>31</v>
      </c>
      <c r="B21" s="11" t="s">
        <v>0</v>
      </c>
      <c r="C21" s="12">
        <v>0</v>
      </c>
      <c r="D21" s="12">
        <v>3</v>
      </c>
      <c r="E21" s="12">
        <v>16</v>
      </c>
      <c r="F21" s="12">
        <v>0</v>
      </c>
      <c r="G21" s="12">
        <v>1</v>
      </c>
      <c r="H21" s="13">
        <f t="shared" si="0"/>
        <v>20</v>
      </c>
    </row>
    <row r="22" spans="1:8" x14ac:dyDescent="0.3">
      <c r="A22" s="188"/>
      <c r="B22" s="11" t="s">
        <v>1</v>
      </c>
      <c r="C22" s="12">
        <v>0</v>
      </c>
      <c r="D22" s="12">
        <v>112</v>
      </c>
      <c r="E22" s="12">
        <v>576</v>
      </c>
      <c r="F22" s="12">
        <v>0</v>
      </c>
      <c r="G22" s="12">
        <v>11</v>
      </c>
      <c r="H22" s="13">
        <f t="shared" si="0"/>
        <v>699</v>
      </c>
    </row>
    <row r="23" spans="1:8" x14ac:dyDescent="0.3">
      <c r="A23" s="188"/>
      <c r="B23" s="11" t="s">
        <v>2</v>
      </c>
      <c r="C23" s="12">
        <v>0</v>
      </c>
      <c r="D23" s="12">
        <v>224</v>
      </c>
      <c r="E23" s="12">
        <v>1080</v>
      </c>
      <c r="F23" s="12">
        <v>0</v>
      </c>
      <c r="G23" s="12">
        <v>22</v>
      </c>
      <c r="H23" s="13">
        <f t="shared" si="0"/>
        <v>1326</v>
      </c>
    </row>
    <row r="24" spans="1:8" x14ac:dyDescent="0.3">
      <c r="A24" s="190" t="s">
        <v>4</v>
      </c>
      <c r="B24" s="55" t="s">
        <v>0</v>
      </c>
      <c r="C24" s="54">
        <f t="shared" ref="C24:H24" si="1">C6+C9+C12+C15+C18+C21</f>
        <v>13</v>
      </c>
      <c r="D24" s="54">
        <f t="shared" si="1"/>
        <v>32</v>
      </c>
      <c r="E24" s="54">
        <f t="shared" si="1"/>
        <v>116</v>
      </c>
      <c r="F24" s="54">
        <f t="shared" si="1"/>
        <v>156</v>
      </c>
      <c r="G24" s="54">
        <f t="shared" si="1"/>
        <v>69</v>
      </c>
      <c r="H24" s="54">
        <f t="shared" si="1"/>
        <v>386</v>
      </c>
    </row>
    <row r="25" spans="1:8" x14ac:dyDescent="0.3">
      <c r="A25" s="190"/>
      <c r="B25" s="55" t="s">
        <v>1</v>
      </c>
      <c r="C25" s="54">
        <f t="shared" ref="C25:H25" si="2">C7+C10+C13+C16+C19+C22</f>
        <v>1215</v>
      </c>
      <c r="D25" s="54">
        <f t="shared" si="2"/>
        <v>2061</v>
      </c>
      <c r="E25" s="54">
        <f t="shared" si="2"/>
        <v>3635</v>
      </c>
      <c r="F25" s="54">
        <f t="shared" si="2"/>
        <v>3333</v>
      </c>
      <c r="G25" s="54">
        <f t="shared" si="2"/>
        <v>1061</v>
      </c>
      <c r="H25" s="54">
        <f t="shared" si="2"/>
        <v>11305</v>
      </c>
    </row>
    <row r="26" spans="1:8" x14ac:dyDescent="0.3">
      <c r="A26" s="190"/>
      <c r="B26" s="55" t="s">
        <v>2</v>
      </c>
      <c r="C26" s="54">
        <f t="shared" ref="C26:H26" si="3">C8+C11+C14+C17+C20+C23</f>
        <v>2527</v>
      </c>
      <c r="D26" s="54">
        <f t="shared" si="3"/>
        <v>4294</v>
      </c>
      <c r="E26" s="54">
        <f t="shared" si="3"/>
        <v>7164</v>
      </c>
      <c r="F26" s="54">
        <f t="shared" si="3"/>
        <v>6504</v>
      </c>
      <c r="G26" s="54">
        <f t="shared" si="3"/>
        <v>2071</v>
      </c>
      <c r="H26" s="54">
        <f t="shared" si="3"/>
        <v>22560</v>
      </c>
    </row>
    <row r="27" spans="1:8" x14ac:dyDescent="0.3">
      <c r="A27" s="157" t="s">
        <v>121</v>
      </c>
      <c r="B27" s="157"/>
      <c r="C27" s="157"/>
      <c r="D27" s="157"/>
      <c r="E27" s="157"/>
      <c r="F27" s="157"/>
      <c r="G27" s="103"/>
      <c r="H27" s="103"/>
    </row>
    <row r="30" spans="1:8" x14ac:dyDescent="0.3">
      <c r="A30" s="191" t="s">
        <v>99</v>
      </c>
      <c r="B30" s="191"/>
      <c r="C30" s="191"/>
      <c r="D30" s="191"/>
      <c r="E30" s="191"/>
      <c r="F30" s="191"/>
      <c r="G30" s="191"/>
      <c r="H30" s="191"/>
    </row>
    <row r="31" spans="1:8" x14ac:dyDescent="0.3">
      <c r="A31" s="191" t="s">
        <v>126</v>
      </c>
      <c r="B31" s="191"/>
      <c r="C31" s="191"/>
      <c r="D31" s="191"/>
      <c r="E31" s="191"/>
      <c r="F31" s="191"/>
      <c r="G31" s="191"/>
      <c r="H31" s="191"/>
    </row>
    <row r="32" spans="1:8" x14ac:dyDescent="0.3">
      <c r="A32" s="116" t="s">
        <v>53</v>
      </c>
      <c r="B32" s="117"/>
      <c r="C32" s="117" t="s">
        <v>54</v>
      </c>
      <c r="D32" s="117" t="s">
        <v>55</v>
      </c>
      <c r="E32" s="117" t="s">
        <v>56</v>
      </c>
      <c r="F32" s="117" t="s">
        <v>57</v>
      </c>
      <c r="G32" s="117" t="s">
        <v>3</v>
      </c>
      <c r="H32" s="117" t="s">
        <v>4</v>
      </c>
    </row>
    <row r="33" spans="1:8" x14ac:dyDescent="0.3">
      <c r="A33" s="189" t="s">
        <v>26</v>
      </c>
      <c r="B33" s="8" t="s">
        <v>0</v>
      </c>
      <c r="C33" s="9">
        <v>1</v>
      </c>
      <c r="D33" s="9">
        <v>3</v>
      </c>
      <c r="E33" s="9">
        <v>12</v>
      </c>
      <c r="F33" s="9">
        <v>2</v>
      </c>
      <c r="G33" s="9">
        <v>3</v>
      </c>
      <c r="H33" s="10">
        <f>SUM(C33:G33)</f>
        <v>21</v>
      </c>
    </row>
    <row r="34" spans="1:8" x14ac:dyDescent="0.3">
      <c r="A34" s="189"/>
      <c r="B34" s="8" t="s">
        <v>1</v>
      </c>
      <c r="C34" s="9">
        <v>73</v>
      </c>
      <c r="D34" s="9">
        <v>173</v>
      </c>
      <c r="E34" s="9">
        <v>235</v>
      </c>
      <c r="F34" s="9">
        <v>68</v>
      </c>
      <c r="G34" s="9">
        <v>49</v>
      </c>
      <c r="H34" s="10">
        <f t="shared" ref="H34:H50" si="4">SUM(C34:G34)</f>
        <v>598</v>
      </c>
    </row>
    <row r="35" spans="1:8" x14ac:dyDescent="0.3">
      <c r="A35" s="189"/>
      <c r="B35" s="8" t="s">
        <v>2</v>
      </c>
      <c r="C35" s="9">
        <v>147</v>
      </c>
      <c r="D35" s="9">
        <v>365</v>
      </c>
      <c r="E35" s="9">
        <v>479</v>
      </c>
      <c r="F35" s="9">
        <v>121</v>
      </c>
      <c r="G35" s="9">
        <v>92</v>
      </c>
      <c r="H35" s="10">
        <f t="shared" si="4"/>
        <v>1204</v>
      </c>
    </row>
    <row r="36" spans="1:8" x14ac:dyDescent="0.3">
      <c r="A36" s="188" t="s">
        <v>27</v>
      </c>
      <c r="B36" s="11" t="s">
        <v>0</v>
      </c>
      <c r="C36" s="12">
        <v>3</v>
      </c>
      <c r="D36" s="12">
        <v>2</v>
      </c>
      <c r="E36" s="12">
        <v>21</v>
      </c>
      <c r="F36" s="12">
        <v>29</v>
      </c>
      <c r="G36" s="12">
        <v>10</v>
      </c>
      <c r="H36" s="13">
        <f t="shared" si="4"/>
        <v>65</v>
      </c>
    </row>
    <row r="37" spans="1:8" x14ac:dyDescent="0.3">
      <c r="A37" s="188"/>
      <c r="B37" s="11" t="s">
        <v>1</v>
      </c>
      <c r="C37" s="12">
        <v>386</v>
      </c>
      <c r="D37" s="12">
        <v>142</v>
      </c>
      <c r="E37" s="12">
        <v>658</v>
      </c>
      <c r="F37" s="12">
        <v>701</v>
      </c>
      <c r="G37" s="12">
        <v>144</v>
      </c>
      <c r="H37" s="13">
        <f t="shared" si="4"/>
        <v>2031</v>
      </c>
    </row>
    <row r="38" spans="1:8" x14ac:dyDescent="0.3">
      <c r="A38" s="188"/>
      <c r="B38" s="11" t="s">
        <v>2</v>
      </c>
      <c r="C38" s="12">
        <v>784</v>
      </c>
      <c r="D38" s="12">
        <v>293</v>
      </c>
      <c r="E38" s="12">
        <v>1275</v>
      </c>
      <c r="F38" s="12">
        <v>1302</v>
      </c>
      <c r="G38" s="12">
        <v>291</v>
      </c>
      <c r="H38" s="13">
        <f t="shared" si="4"/>
        <v>3945</v>
      </c>
    </row>
    <row r="39" spans="1:8" x14ac:dyDescent="0.3">
      <c r="A39" s="189" t="s">
        <v>28</v>
      </c>
      <c r="B39" s="8" t="s">
        <v>0</v>
      </c>
      <c r="C39" s="9">
        <v>4</v>
      </c>
      <c r="D39" s="9">
        <v>15</v>
      </c>
      <c r="E39" s="9">
        <v>43</v>
      </c>
      <c r="F39" s="9">
        <v>101</v>
      </c>
      <c r="G39" s="9">
        <v>46</v>
      </c>
      <c r="H39" s="10">
        <f t="shared" si="4"/>
        <v>209</v>
      </c>
    </row>
    <row r="40" spans="1:8" x14ac:dyDescent="0.3">
      <c r="A40" s="189"/>
      <c r="B40" s="8" t="s">
        <v>1</v>
      </c>
      <c r="C40" s="9">
        <v>420</v>
      </c>
      <c r="D40" s="9">
        <v>1167</v>
      </c>
      <c r="E40" s="9">
        <v>1238</v>
      </c>
      <c r="F40" s="9">
        <v>1982</v>
      </c>
      <c r="G40" s="9">
        <v>708</v>
      </c>
      <c r="H40" s="10">
        <f t="shared" si="4"/>
        <v>5515</v>
      </c>
    </row>
    <row r="41" spans="1:8" x14ac:dyDescent="0.3">
      <c r="A41" s="189"/>
      <c r="B41" s="8" t="s">
        <v>2</v>
      </c>
      <c r="C41" s="9">
        <v>929</v>
      </c>
      <c r="D41" s="9">
        <v>2516</v>
      </c>
      <c r="E41" s="9">
        <v>2519</v>
      </c>
      <c r="F41" s="9">
        <v>3945</v>
      </c>
      <c r="G41" s="9">
        <v>1348</v>
      </c>
      <c r="H41" s="10">
        <f t="shared" si="4"/>
        <v>11257</v>
      </c>
    </row>
    <row r="42" spans="1:8" x14ac:dyDescent="0.3">
      <c r="A42" s="188" t="s">
        <v>29</v>
      </c>
      <c r="B42" s="11" t="s">
        <v>0</v>
      </c>
      <c r="C42" s="12">
        <v>2</v>
      </c>
      <c r="D42" s="12">
        <v>5</v>
      </c>
      <c r="E42" s="12">
        <v>12</v>
      </c>
      <c r="F42" s="12">
        <v>22</v>
      </c>
      <c r="G42" s="12">
        <v>10</v>
      </c>
      <c r="H42" s="13">
        <f t="shared" si="4"/>
        <v>51</v>
      </c>
    </row>
    <row r="43" spans="1:8" x14ac:dyDescent="0.3">
      <c r="A43" s="188"/>
      <c r="B43" s="11" t="s">
        <v>1</v>
      </c>
      <c r="C43" s="12">
        <v>179</v>
      </c>
      <c r="D43" s="12">
        <v>327</v>
      </c>
      <c r="E43" s="12">
        <v>479</v>
      </c>
      <c r="F43" s="12">
        <v>523</v>
      </c>
      <c r="G43" s="12">
        <v>154</v>
      </c>
      <c r="H43" s="13">
        <f t="shared" si="4"/>
        <v>1662</v>
      </c>
    </row>
    <row r="44" spans="1:8" x14ac:dyDescent="0.3">
      <c r="A44" s="188"/>
      <c r="B44" s="11" t="s">
        <v>2</v>
      </c>
      <c r="C44" s="12">
        <v>359</v>
      </c>
      <c r="D44" s="12">
        <v>572</v>
      </c>
      <c r="E44" s="12">
        <v>897</v>
      </c>
      <c r="F44" s="12">
        <v>978</v>
      </c>
      <c r="G44" s="12">
        <v>325</v>
      </c>
      <c r="H44" s="13">
        <f t="shared" si="4"/>
        <v>3131</v>
      </c>
    </row>
    <row r="45" spans="1:8" x14ac:dyDescent="0.3">
      <c r="A45" s="189" t="s">
        <v>30</v>
      </c>
      <c r="B45" s="8" t="s">
        <v>0</v>
      </c>
      <c r="C45" s="9">
        <v>2</v>
      </c>
      <c r="D45" s="9">
        <v>2</v>
      </c>
      <c r="E45" s="9">
        <v>10</v>
      </c>
      <c r="F45" s="9">
        <v>2</v>
      </c>
      <c r="G45" s="9">
        <v>2</v>
      </c>
      <c r="H45" s="10">
        <f t="shared" si="4"/>
        <v>18</v>
      </c>
    </row>
    <row r="46" spans="1:8" x14ac:dyDescent="0.3">
      <c r="A46" s="189"/>
      <c r="B46" s="8" t="s">
        <v>1</v>
      </c>
      <c r="C46" s="9">
        <v>127</v>
      </c>
      <c r="D46" s="9">
        <v>62</v>
      </c>
      <c r="E46" s="9">
        <v>369</v>
      </c>
      <c r="F46" s="9">
        <v>87</v>
      </c>
      <c r="G46" s="9">
        <v>34</v>
      </c>
      <c r="H46" s="10">
        <f t="shared" si="4"/>
        <v>679</v>
      </c>
    </row>
    <row r="47" spans="1:8" x14ac:dyDescent="0.3">
      <c r="A47" s="189"/>
      <c r="B47" s="8" t="s">
        <v>2</v>
      </c>
      <c r="C47" s="9">
        <v>244</v>
      </c>
      <c r="D47" s="9">
        <v>125</v>
      </c>
      <c r="E47" s="9">
        <v>748</v>
      </c>
      <c r="F47" s="9">
        <v>175</v>
      </c>
      <c r="G47" s="9">
        <v>66</v>
      </c>
      <c r="H47" s="10">
        <f t="shared" si="4"/>
        <v>1358</v>
      </c>
    </row>
    <row r="48" spans="1:8" x14ac:dyDescent="0.3">
      <c r="A48" s="188" t="s">
        <v>31</v>
      </c>
      <c r="B48" s="11" t="s">
        <v>0</v>
      </c>
      <c r="C48" s="12"/>
      <c r="D48" s="12">
        <v>4</v>
      </c>
      <c r="E48" s="12">
        <v>17</v>
      </c>
      <c r="F48" s="12"/>
      <c r="G48" s="12">
        <v>1</v>
      </c>
      <c r="H48" s="13">
        <f t="shared" si="4"/>
        <v>22</v>
      </c>
    </row>
    <row r="49" spans="1:8" x14ac:dyDescent="0.3">
      <c r="A49" s="188"/>
      <c r="B49" s="11" t="s">
        <v>1</v>
      </c>
      <c r="C49" s="12"/>
      <c r="D49" s="12">
        <v>167</v>
      </c>
      <c r="E49" s="12">
        <v>598</v>
      </c>
      <c r="F49" s="12"/>
      <c r="G49" s="12">
        <v>11</v>
      </c>
      <c r="H49" s="13">
        <f t="shared" si="4"/>
        <v>776</v>
      </c>
    </row>
    <row r="50" spans="1:8" x14ac:dyDescent="0.3">
      <c r="A50" s="188"/>
      <c r="B50" s="11" t="s">
        <v>2</v>
      </c>
      <c r="C50" s="12"/>
      <c r="D50" s="12">
        <v>320</v>
      </c>
      <c r="E50" s="12">
        <v>1127</v>
      </c>
      <c r="F50" s="12"/>
      <c r="G50" s="12">
        <v>22</v>
      </c>
      <c r="H50" s="13">
        <f t="shared" si="4"/>
        <v>1469</v>
      </c>
    </row>
    <row r="51" spans="1:8" x14ac:dyDescent="0.3">
      <c r="A51" s="190" t="s">
        <v>4</v>
      </c>
      <c r="B51" s="55" t="s">
        <v>0</v>
      </c>
      <c r="C51" s="54">
        <f t="shared" ref="C51:H51" si="5">C33+C36+C39+C42+C45+C48</f>
        <v>12</v>
      </c>
      <c r="D51" s="54">
        <f t="shared" si="5"/>
        <v>31</v>
      </c>
      <c r="E51" s="54">
        <f t="shared" si="5"/>
        <v>115</v>
      </c>
      <c r="F51" s="54">
        <f t="shared" si="5"/>
        <v>156</v>
      </c>
      <c r="G51" s="54">
        <f t="shared" si="5"/>
        <v>72</v>
      </c>
      <c r="H51" s="54">
        <f t="shared" si="5"/>
        <v>386</v>
      </c>
    </row>
    <row r="52" spans="1:8" x14ac:dyDescent="0.3">
      <c r="A52" s="190"/>
      <c r="B52" s="55" t="s">
        <v>1</v>
      </c>
      <c r="C52" s="54">
        <f t="shared" ref="C52:H52" si="6">C34+C37+C40+C43+C46+C49</f>
        <v>1185</v>
      </c>
      <c r="D52" s="54">
        <f t="shared" si="6"/>
        <v>2038</v>
      </c>
      <c r="E52" s="54">
        <f t="shared" si="6"/>
        <v>3577</v>
      </c>
      <c r="F52" s="54">
        <f t="shared" si="6"/>
        <v>3361</v>
      </c>
      <c r="G52" s="54">
        <f t="shared" si="6"/>
        <v>1100</v>
      </c>
      <c r="H52" s="54">
        <f t="shared" si="6"/>
        <v>11261</v>
      </c>
    </row>
    <row r="53" spans="1:8" x14ac:dyDescent="0.3">
      <c r="A53" s="190"/>
      <c r="B53" s="55" t="s">
        <v>2</v>
      </c>
      <c r="C53" s="54">
        <f t="shared" ref="C53:H53" si="7">C35+C38+C41+C44+C47+C50</f>
        <v>2463</v>
      </c>
      <c r="D53" s="54">
        <f t="shared" si="7"/>
        <v>4191</v>
      </c>
      <c r="E53" s="54">
        <f t="shared" si="7"/>
        <v>7045</v>
      </c>
      <c r="F53" s="54">
        <f t="shared" si="7"/>
        <v>6521</v>
      </c>
      <c r="G53" s="54">
        <f t="shared" si="7"/>
        <v>2144</v>
      </c>
      <c r="H53" s="54">
        <f t="shared" si="7"/>
        <v>22364</v>
      </c>
    </row>
    <row r="54" spans="1:8" x14ac:dyDescent="0.3">
      <c r="A54" s="142" t="s">
        <v>121</v>
      </c>
      <c r="B54" s="142"/>
      <c r="C54" s="142"/>
      <c r="D54" s="142"/>
      <c r="E54" s="142"/>
      <c r="F54" s="142"/>
      <c r="G54" s="103"/>
      <c r="H54" s="103"/>
    </row>
    <row r="57" spans="1:8" x14ac:dyDescent="0.3">
      <c r="A57" s="191" t="s">
        <v>99</v>
      </c>
      <c r="B57" s="191"/>
      <c r="C57" s="191"/>
      <c r="D57" s="191"/>
      <c r="E57" s="191"/>
      <c r="F57" s="191"/>
      <c r="G57" s="191"/>
      <c r="H57" s="191"/>
    </row>
    <row r="58" spans="1:8" x14ac:dyDescent="0.3">
      <c r="A58" s="191" t="s">
        <v>120</v>
      </c>
      <c r="B58" s="191"/>
      <c r="C58" s="191"/>
      <c r="D58" s="191"/>
      <c r="E58" s="191"/>
      <c r="F58" s="191"/>
      <c r="G58" s="191"/>
      <c r="H58" s="191"/>
    </row>
    <row r="59" spans="1:8" x14ac:dyDescent="0.3">
      <c r="A59" s="116" t="s">
        <v>53</v>
      </c>
      <c r="B59" s="117"/>
      <c r="C59" s="117" t="s">
        <v>54</v>
      </c>
      <c r="D59" s="117" t="s">
        <v>55</v>
      </c>
      <c r="E59" s="117" t="s">
        <v>56</v>
      </c>
      <c r="F59" s="117" t="s">
        <v>57</v>
      </c>
      <c r="G59" s="117" t="s">
        <v>3</v>
      </c>
      <c r="H59" s="117" t="s">
        <v>4</v>
      </c>
    </row>
    <row r="60" spans="1:8" x14ac:dyDescent="0.3">
      <c r="A60" s="189" t="s">
        <v>26</v>
      </c>
      <c r="B60" s="8" t="s">
        <v>0</v>
      </c>
      <c r="C60" s="9">
        <v>1</v>
      </c>
      <c r="D60" s="9">
        <v>3</v>
      </c>
      <c r="E60" s="9">
        <v>11</v>
      </c>
      <c r="F60" s="9">
        <v>2</v>
      </c>
      <c r="G60" s="9">
        <v>3</v>
      </c>
      <c r="H60" s="10">
        <f>SUM(C60:G60)</f>
        <v>20</v>
      </c>
    </row>
    <row r="61" spans="1:8" x14ac:dyDescent="0.3">
      <c r="A61" s="189"/>
      <c r="B61" s="8" t="s">
        <v>1</v>
      </c>
      <c r="C61" s="9">
        <v>73</v>
      </c>
      <c r="D61" s="9">
        <v>173</v>
      </c>
      <c r="E61" s="9">
        <v>223</v>
      </c>
      <c r="F61" s="9">
        <v>68</v>
      </c>
      <c r="G61" s="9">
        <v>49</v>
      </c>
      <c r="H61" s="10">
        <f t="shared" ref="H61:H77" si="8">SUM(C61:G61)</f>
        <v>586</v>
      </c>
    </row>
    <row r="62" spans="1:8" x14ac:dyDescent="0.3">
      <c r="A62" s="189"/>
      <c r="B62" s="8" t="s">
        <v>2</v>
      </c>
      <c r="C62" s="9">
        <v>147</v>
      </c>
      <c r="D62" s="9">
        <v>365</v>
      </c>
      <c r="E62" s="9">
        <v>453</v>
      </c>
      <c r="F62" s="9">
        <v>121</v>
      </c>
      <c r="G62" s="9">
        <v>92</v>
      </c>
      <c r="H62" s="10">
        <f t="shared" si="8"/>
        <v>1178</v>
      </c>
    </row>
    <row r="63" spans="1:8" x14ac:dyDescent="0.3">
      <c r="A63" s="188" t="s">
        <v>27</v>
      </c>
      <c r="B63" s="11" t="s">
        <v>0</v>
      </c>
      <c r="C63" s="12">
        <v>3</v>
      </c>
      <c r="D63" s="12">
        <v>2</v>
      </c>
      <c r="E63" s="12">
        <v>19</v>
      </c>
      <c r="F63" s="12">
        <v>29</v>
      </c>
      <c r="G63" s="12">
        <v>10</v>
      </c>
      <c r="H63" s="13">
        <f t="shared" si="8"/>
        <v>63</v>
      </c>
    </row>
    <row r="64" spans="1:8" x14ac:dyDescent="0.3">
      <c r="A64" s="188"/>
      <c r="B64" s="11" t="s">
        <v>1</v>
      </c>
      <c r="C64" s="12">
        <v>384</v>
      </c>
      <c r="D64" s="12">
        <v>142</v>
      </c>
      <c r="E64" s="12">
        <v>612</v>
      </c>
      <c r="F64" s="12">
        <v>705</v>
      </c>
      <c r="G64" s="12">
        <v>144</v>
      </c>
      <c r="H64" s="13">
        <f t="shared" si="8"/>
        <v>1987</v>
      </c>
    </row>
    <row r="65" spans="1:8" x14ac:dyDescent="0.3">
      <c r="A65" s="188"/>
      <c r="B65" s="11" t="s">
        <v>2</v>
      </c>
      <c r="C65" s="12">
        <v>762</v>
      </c>
      <c r="D65" s="12">
        <v>293</v>
      </c>
      <c r="E65" s="12">
        <v>1192</v>
      </c>
      <c r="F65" s="12">
        <v>1302</v>
      </c>
      <c r="G65" s="12">
        <v>291</v>
      </c>
      <c r="H65" s="13">
        <f t="shared" si="8"/>
        <v>3840</v>
      </c>
    </row>
    <row r="66" spans="1:8" x14ac:dyDescent="0.3">
      <c r="A66" s="189" t="s">
        <v>28</v>
      </c>
      <c r="B66" s="8" t="s">
        <v>0</v>
      </c>
      <c r="C66" s="9">
        <v>4</v>
      </c>
      <c r="D66" s="9">
        <v>12</v>
      </c>
      <c r="E66" s="9">
        <v>40</v>
      </c>
      <c r="F66" s="9">
        <v>106</v>
      </c>
      <c r="G66" s="9">
        <v>48</v>
      </c>
      <c r="H66" s="10">
        <f t="shared" si="8"/>
        <v>210</v>
      </c>
    </row>
    <row r="67" spans="1:8" x14ac:dyDescent="0.3">
      <c r="A67" s="189"/>
      <c r="B67" s="8" t="s">
        <v>1</v>
      </c>
      <c r="C67" s="9">
        <v>444</v>
      </c>
      <c r="D67" s="9">
        <v>963</v>
      </c>
      <c r="E67" s="9">
        <v>1227</v>
      </c>
      <c r="F67" s="9">
        <v>2117</v>
      </c>
      <c r="G67" s="9">
        <v>719</v>
      </c>
      <c r="H67" s="10">
        <f t="shared" si="8"/>
        <v>5470</v>
      </c>
    </row>
    <row r="68" spans="1:8" x14ac:dyDescent="0.3">
      <c r="A68" s="189"/>
      <c r="B68" s="8" t="s">
        <v>2</v>
      </c>
      <c r="C68" s="9">
        <v>929</v>
      </c>
      <c r="D68" s="9">
        <v>2099</v>
      </c>
      <c r="E68" s="9">
        <v>2577</v>
      </c>
      <c r="F68" s="9">
        <v>4238</v>
      </c>
      <c r="G68" s="9">
        <v>1372</v>
      </c>
      <c r="H68" s="10">
        <f t="shared" si="8"/>
        <v>11215</v>
      </c>
    </row>
    <row r="69" spans="1:8" x14ac:dyDescent="0.3">
      <c r="A69" s="188" t="s">
        <v>29</v>
      </c>
      <c r="B69" s="11" t="s">
        <v>0</v>
      </c>
      <c r="C69" s="12">
        <v>2</v>
      </c>
      <c r="D69" s="12">
        <v>5</v>
      </c>
      <c r="E69" s="12">
        <v>12</v>
      </c>
      <c r="F69" s="12">
        <v>22</v>
      </c>
      <c r="G69" s="12">
        <v>10</v>
      </c>
      <c r="H69" s="13">
        <f t="shared" si="8"/>
        <v>51</v>
      </c>
    </row>
    <row r="70" spans="1:8" x14ac:dyDescent="0.3">
      <c r="A70" s="188"/>
      <c r="B70" s="11" t="s">
        <v>1</v>
      </c>
      <c r="C70" s="12">
        <v>179</v>
      </c>
      <c r="D70" s="12">
        <v>310</v>
      </c>
      <c r="E70" s="12">
        <v>479</v>
      </c>
      <c r="F70" s="12">
        <v>523</v>
      </c>
      <c r="G70" s="12">
        <v>154</v>
      </c>
      <c r="H70" s="13">
        <f t="shared" si="8"/>
        <v>1645</v>
      </c>
    </row>
    <row r="71" spans="1:8" x14ac:dyDescent="0.3">
      <c r="A71" s="188"/>
      <c r="B71" s="11" t="s">
        <v>2</v>
      </c>
      <c r="C71" s="12">
        <v>359</v>
      </c>
      <c r="D71" s="12">
        <v>573</v>
      </c>
      <c r="E71" s="12">
        <v>897</v>
      </c>
      <c r="F71" s="12">
        <v>980</v>
      </c>
      <c r="G71" s="12">
        <v>325</v>
      </c>
      <c r="H71" s="13">
        <f t="shared" si="8"/>
        <v>3134</v>
      </c>
    </row>
    <row r="72" spans="1:8" x14ac:dyDescent="0.3">
      <c r="A72" s="189" t="s">
        <v>30</v>
      </c>
      <c r="B72" s="8" t="s">
        <v>0</v>
      </c>
      <c r="C72" s="9">
        <v>2</v>
      </c>
      <c r="D72" s="9">
        <v>3</v>
      </c>
      <c r="E72" s="9">
        <v>10</v>
      </c>
      <c r="F72" s="9">
        <v>2</v>
      </c>
      <c r="G72" s="9">
        <v>2</v>
      </c>
      <c r="H72" s="10">
        <f t="shared" si="8"/>
        <v>19</v>
      </c>
    </row>
    <row r="73" spans="1:8" x14ac:dyDescent="0.3">
      <c r="A73" s="189"/>
      <c r="B73" s="8" t="s">
        <v>1</v>
      </c>
      <c r="C73" s="9">
        <v>127</v>
      </c>
      <c r="D73" s="9">
        <v>68</v>
      </c>
      <c r="E73" s="9">
        <v>369</v>
      </c>
      <c r="F73" s="9">
        <v>87</v>
      </c>
      <c r="G73" s="9">
        <v>34</v>
      </c>
      <c r="H73" s="10">
        <f t="shared" si="8"/>
        <v>685</v>
      </c>
    </row>
    <row r="74" spans="1:8" x14ac:dyDescent="0.3">
      <c r="A74" s="189"/>
      <c r="B74" s="8" t="s">
        <v>2</v>
      </c>
      <c r="C74" s="9">
        <v>244</v>
      </c>
      <c r="D74" s="9">
        <v>146</v>
      </c>
      <c r="E74" s="9">
        <v>748</v>
      </c>
      <c r="F74" s="9">
        <v>175</v>
      </c>
      <c r="G74" s="9">
        <v>66</v>
      </c>
      <c r="H74" s="10">
        <f t="shared" si="8"/>
        <v>1379</v>
      </c>
    </row>
    <row r="75" spans="1:8" x14ac:dyDescent="0.3">
      <c r="A75" s="188" t="s">
        <v>31</v>
      </c>
      <c r="B75" s="11" t="s">
        <v>0</v>
      </c>
      <c r="C75" s="12">
        <v>0</v>
      </c>
      <c r="D75" s="12">
        <v>5</v>
      </c>
      <c r="E75" s="12">
        <v>17</v>
      </c>
      <c r="F75" s="12">
        <v>0</v>
      </c>
      <c r="G75" s="12">
        <v>1</v>
      </c>
      <c r="H75" s="13">
        <f t="shared" si="8"/>
        <v>23</v>
      </c>
    </row>
    <row r="76" spans="1:8" x14ac:dyDescent="0.3">
      <c r="A76" s="188"/>
      <c r="B76" s="11" t="s">
        <v>1</v>
      </c>
      <c r="C76" s="12">
        <v>0</v>
      </c>
      <c r="D76" s="12">
        <v>252</v>
      </c>
      <c r="E76" s="12">
        <v>598</v>
      </c>
      <c r="F76" s="12">
        <v>0</v>
      </c>
      <c r="G76" s="12">
        <v>11</v>
      </c>
      <c r="H76" s="13">
        <f t="shared" si="8"/>
        <v>861</v>
      </c>
    </row>
    <row r="77" spans="1:8" x14ac:dyDescent="0.3">
      <c r="A77" s="188"/>
      <c r="B77" s="11" t="s">
        <v>2</v>
      </c>
      <c r="C77" s="12">
        <v>0</v>
      </c>
      <c r="D77" s="12">
        <v>490</v>
      </c>
      <c r="E77" s="12">
        <v>1127</v>
      </c>
      <c r="F77" s="12">
        <v>0</v>
      </c>
      <c r="G77" s="12">
        <v>22</v>
      </c>
      <c r="H77" s="13">
        <f t="shared" si="8"/>
        <v>1639</v>
      </c>
    </row>
    <row r="78" spans="1:8" x14ac:dyDescent="0.3">
      <c r="A78" s="190" t="s">
        <v>4</v>
      </c>
      <c r="B78" s="55" t="s">
        <v>0</v>
      </c>
      <c r="C78" s="54">
        <f t="shared" ref="C78:H78" si="9">C60+C63+C66+C69+C72+C75</f>
        <v>12</v>
      </c>
      <c r="D78" s="54">
        <f t="shared" si="9"/>
        <v>30</v>
      </c>
      <c r="E78" s="54">
        <f t="shared" si="9"/>
        <v>109</v>
      </c>
      <c r="F78" s="54">
        <f t="shared" si="9"/>
        <v>161</v>
      </c>
      <c r="G78" s="54">
        <f t="shared" si="9"/>
        <v>74</v>
      </c>
      <c r="H78" s="54">
        <f t="shared" si="9"/>
        <v>386</v>
      </c>
    </row>
    <row r="79" spans="1:8" x14ac:dyDescent="0.3">
      <c r="A79" s="190"/>
      <c r="B79" s="55" t="s">
        <v>1</v>
      </c>
      <c r="C79" s="54">
        <f t="shared" ref="C79:H79" si="10">C61+C64+C67+C70+C73+C76</f>
        <v>1207</v>
      </c>
      <c r="D79" s="54">
        <f t="shared" si="10"/>
        <v>1908</v>
      </c>
      <c r="E79" s="54">
        <f t="shared" si="10"/>
        <v>3508</v>
      </c>
      <c r="F79" s="54">
        <f t="shared" si="10"/>
        <v>3500</v>
      </c>
      <c r="G79" s="54">
        <f t="shared" si="10"/>
        <v>1111</v>
      </c>
      <c r="H79" s="54">
        <f t="shared" si="10"/>
        <v>11234</v>
      </c>
    </row>
    <row r="80" spans="1:8" x14ac:dyDescent="0.3">
      <c r="A80" s="190"/>
      <c r="B80" s="55" t="s">
        <v>2</v>
      </c>
      <c r="C80" s="54">
        <f t="shared" ref="C80:H80" si="11">C62+C65+C68+C71+C74+C77</f>
        <v>2441</v>
      </c>
      <c r="D80" s="54">
        <f t="shared" si="11"/>
        <v>3966</v>
      </c>
      <c r="E80" s="54">
        <f t="shared" si="11"/>
        <v>6994</v>
      </c>
      <c r="F80" s="54">
        <f t="shared" si="11"/>
        <v>6816</v>
      </c>
      <c r="G80" s="54">
        <f t="shared" si="11"/>
        <v>2168</v>
      </c>
      <c r="H80" s="54">
        <f t="shared" si="11"/>
        <v>22385</v>
      </c>
    </row>
    <row r="81" spans="1:8" x14ac:dyDescent="0.3">
      <c r="A81" s="125" t="s">
        <v>121</v>
      </c>
      <c r="B81" s="125"/>
      <c r="C81" s="125"/>
      <c r="D81" s="125"/>
      <c r="E81" s="125"/>
      <c r="F81" s="125"/>
      <c r="G81" s="103"/>
      <c r="H81" s="103"/>
    </row>
    <row r="84" spans="1:8" s="109" customFormat="1" ht="17.100000000000001" customHeight="1" x14ac:dyDescent="0.3">
      <c r="A84" s="191" t="s">
        <v>99</v>
      </c>
      <c r="B84" s="191"/>
      <c r="C84" s="191"/>
      <c r="D84" s="191"/>
      <c r="E84" s="191"/>
      <c r="F84" s="191"/>
      <c r="G84" s="191"/>
      <c r="H84" s="191"/>
    </row>
    <row r="85" spans="1:8" s="109" customFormat="1" ht="17.100000000000001" customHeight="1" x14ac:dyDescent="0.3">
      <c r="A85" s="191" t="s">
        <v>100</v>
      </c>
      <c r="B85" s="191"/>
      <c r="C85" s="191"/>
      <c r="D85" s="191"/>
      <c r="E85" s="191"/>
      <c r="F85" s="191"/>
      <c r="G85" s="191"/>
      <c r="H85" s="191"/>
    </row>
    <row r="86" spans="1:8" s="109" customFormat="1" ht="17.100000000000001" customHeight="1" x14ac:dyDescent="0.3">
      <c r="A86" s="116" t="s">
        <v>53</v>
      </c>
      <c r="B86" s="117"/>
      <c r="C86" s="117" t="s">
        <v>54</v>
      </c>
      <c r="D86" s="117" t="s">
        <v>55</v>
      </c>
      <c r="E86" s="117" t="s">
        <v>56</v>
      </c>
      <c r="F86" s="117" t="s">
        <v>57</v>
      </c>
      <c r="G86" s="117" t="s">
        <v>3</v>
      </c>
      <c r="H86" s="117" t="s">
        <v>4</v>
      </c>
    </row>
    <row r="87" spans="1:8" x14ac:dyDescent="0.3">
      <c r="A87" s="189" t="s">
        <v>26</v>
      </c>
      <c r="B87" s="8" t="s">
        <v>0</v>
      </c>
      <c r="C87" s="9">
        <v>1</v>
      </c>
      <c r="D87" s="9">
        <v>3</v>
      </c>
      <c r="E87" s="9">
        <v>11</v>
      </c>
      <c r="F87" s="9">
        <v>2</v>
      </c>
      <c r="G87" s="9">
        <v>3</v>
      </c>
      <c r="H87" s="10">
        <f>SUM(C87:G87)</f>
        <v>20</v>
      </c>
    </row>
    <row r="88" spans="1:8" x14ac:dyDescent="0.3">
      <c r="A88" s="189"/>
      <c r="B88" s="8" t="s">
        <v>1</v>
      </c>
      <c r="C88" s="9">
        <v>73</v>
      </c>
      <c r="D88" s="9">
        <v>173</v>
      </c>
      <c r="E88" s="9">
        <v>222</v>
      </c>
      <c r="F88" s="9">
        <v>68</v>
      </c>
      <c r="G88" s="9">
        <v>49</v>
      </c>
      <c r="H88" s="10">
        <f t="shared" ref="H88:H104" si="12">SUM(C88:G88)</f>
        <v>585</v>
      </c>
    </row>
    <row r="89" spans="1:8" x14ac:dyDescent="0.3">
      <c r="A89" s="189"/>
      <c r="B89" s="8" t="s">
        <v>2</v>
      </c>
      <c r="C89" s="9">
        <v>147</v>
      </c>
      <c r="D89" s="9">
        <v>365</v>
      </c>
      <c r="E89" s="9">
        <v>449</v>
      </c>
      <c r="F89" s="9">
        <v>121</v>
      </c>
      <c r="G89" s="9">
        <v>92</v>
      </c>
      <c r="H89" s="10">
        <f t="shared" si="12"/>
        <v>1174</v>
      </c>
    </row>
    <row r="90" spans="1:8" x14ac:dyDescent="0.3">
      <c r="A90" s="188" t="s">
        <v>27</v>
      </c>
      <c r="B90" s="11" t="s">
        <v>0</v>
      </c>
      <c r="C90" s="12">
        <v>3</v>
      </c>
      <c r="D90" s="12">
        <v>2</v>
      </c>
      <c r="E90" s="12">
        <v>19</v>
      </c>
      <c r="F90" s="12">
        <v>28</v>
      </c>
      <c r="G90" s="12">
        <v>10</v>
      </c>
      <c r="H90" s="13">
        <f t="shared" si="12"/>
        <v>62</v>
      </c>
    </row>
    <row r="91" spans="1:8" x14ac:dyDescent="0.3">
      <c r="A91" s="188"/>
      <c r="B91" s="11" t="s">
        <v>1</v>
      </c>
      <c r="C91" s="12">
        <v>384</v>
      </c>
      <c r="D91" s="12">
        <v>142</v>
      </c>
      <c r="E91" s="12">
        <v>658</v>
      </c>
      <c r="F91" s="12">
        <v>651</v>
      </c>
      <c r="G91" s="12">
        <v>144</v>
      </c>
      <c r="H91" s="13">
        <f t="shared" si="12"/>
        <v>1979</v>
      </c>
    </row>
    <row r="92" spans="1:8" x14ac:dyDescent="0.3">
      <c r="A92" s="188"/>
      <c r="B92" s="11" t="s">
        <v>2</v>
      </c>
      <c r="C92" s="12">
        <v>762</v>
      </c>
      <c r="D92" s="12">
        <v>293</v>
      </c>
      <c r="E92" s="12">
        <v>1254</v>
      </c>
      <c r="F92" s="12">
        <v>1210</v>
      </c>
      <c r="G92" s="12">
        <v>291</v>
      </c>
      <c r="H92" s="13">
        <f t="shared" si="12"/>
        <v>3810</v>
      </c>
    </row>
    <row r="93" spans="1:8" x14ac:dyDescent="0.3">
      <c r="A93" s="189" t="s">
        <v>28</v>
      </c>
      <c r="B93" s="8" t="s">
        <v>0</v>
      </c>
      <c r="C93" s="9">
        <v>4</v>
      </c>
      <c r="D93" s="9">
        <v>11</v>
      </c>
      <c r="E93" s="9">
        <v>35</v>
      </c>
      <c r="F93" s="9">
        <v>109</v>
      </c>
      <c r="G93" s="9">
        <v>49</v>
      </c>
      <c r="H93" s="10">
        <f t="shared" si="12"/>
        <v>208</v>
      </c>
    </row>
    <row r="94" spans="1:8" x14ac:dyDescent="0.3">
      <c r="A94" s="189"/>
      <c r="B94" s="8" t="s">
        <v>1</v>
      </c>
      <c r="C94" s="9">
        <v>434</v>
      </c>
      <c r="D94" s="9">
        <v>910</v>
      </c>
      <c r="E94" s="9">
        <v>1072</v>
      </c>
      <c r="F94" s="9">
        <v>2219</v>
      </c>
      <c r="G94" s="9">
        <v>734</v>
      </c>
      <c r="H94" s="10">
        <f t="shared" si="12"/>
        <v>5369</v>
      </c>
    </row>
    <row r="95" spans="1:8" x14ac:dyDescent="0.3">
      <c r="A95" s="189"/>
      <c r="B95" s="8" t="s">
        <v>2</v>
      </c>
      <c r="C95" s="9">
        <v>909</v>
      </c>
      <c r="D95" s="9">
        <v>1901</v>
      </c>
      <c r="E95" s="9">
        <v>2277</v>
      </c>
      <c r="F95" s="9">
        <v>4428</v>
      </c>
      <c r="G95" s="9">
        <v>1402</v>
      </c>
      <c r="H95" s="10">
        <f t="shared" si="12"/>
        <v>10917</v>
      </c>
    </row>
    <row r="96" spans="1:8" x14ac:dyDescent="0.3">
      <c r="A96" s="188" t="s">
        <v>29</v>
      </c>
      <c r="B96" s="11" t="s">
        <v>0</v>
      </c>
      <c r="C96" s="12">
        <v>2</v>
      </c>
      <c r="D96" s="12">
        <v>5</v>
      </c>
      <c r="E96" s="12">
        <v>10</v>
      </c>
      <c r="F96" s="12">
        <v>24</v>
      </c>
      <c r="G96" s="12">
        <v>10</v>
      </c>
      <c r="H96" s="13">
        <f t="shared" si="12"/>
        <v>51</v>
      </c>
    </row>
    <row r="97" spans="1:8" x14ac:dyDescent="0.3">
      <c r="A97" s="188"/>
      <c r="B97" s="11" t="s">
        <v>1</v>
      </c>
      <c r="C97" s="12">
        <v>179</v>
      </c>
      <c r="D97" s="12">
        <v>328</v>
      </c>
      <c r="E97" s="12">
        <v>425</v>
      </c>
      <c r="F97" s="12">
        <v>558</v>
      </c>
      <c r="G97" s="12">
        <v>154</v>
      </c>
      <c r="H97" s="13">
        <f t="shared" si="12"/>
        <v>1644</v>
      </c>
    </row>
    <row r="98" spans="1:8" x14ac:dyDescent="0.3">
      <c r="A98" s="188"/>
      <c r="B98" s="11" t="s">
        <v>2</v>
      </c>
      <c r="C98" s="12">
        <v>359</v>
      </c>
      <c r="D98" s="12">
        <v>573</v>
      </c>
      <c r="E98" s="12">
        <v>807</v>
      </c>
      <c r="F98" s="12">
        <v>1068</v>
      </c>
      <c r="G98" s="12">
        <v>325</v>
      </c>
      <c r="H98" s="13">
        <f t="shared" si="12"/>
        <v>3132</v>
      </c>
    </row>
    <row r="99" spans="1:8" x14ac:dyDescent="0.3">
      <c r="A99" s="189" t="s">
        <v>30</v>
      </c>
      <c r="B99" s="8" t="s">
        <v>0</v>
      </c>
      <c r="C99" s="9">
        <v>2</v>
      </c>
      <c r="D99" s="9">
        <v>3</v>
      </c>
      <c r="E99" s="9">
        <v>10</v>
      </c>
      <c r="F99" s="9">
        <v>2</v>
      </c>
      <c r="G99" s="9">
        <v>2</v>
      </c>
      <c r="H99" s="10">
        <f t="shared" si="12"/>
        <v>19</v>
      </c>
    </row>
    <row r="100" spans="1:8" x14ac:dyDescent="0.3">
      <c r="A100" s="189"/>
      <c r="B100" s="8" t="s">
        <v>1</v>
      </c>
      <c r="C100" s="9">
        <v>127</v>
      </c>
      <c r="D100" s="9">
        <v>68</v>
      </c>
      <c r="E100" s="9">
        <v>369</v>
      </c>
      <c r="F100" s="9">
        <v>87</v>
      </c>
      <c r="G100" s="9">
        <v>34</v>
      </c>
      <c r="H100" s="10">
        <f t="shared" si="12"/>
        <v>685</v>
      </c>
    </row>
    <row r="101" spans="1:8" x14ac:dyDescent="0.3">
      <c r="A101" s="189"/>
      <c r="B101" s="8" t="s">
        <v>2</v>
      </c>
      <c r="C101" s="9">
        <v>244</v>
      </c>
      <c r="D101" s="9">
        <v>146</v>
      </c>
      <c r="E101" s="9">
        <v>748</v>
      </c>
      <c r="F101" s="9">
        <v>175</v>
      </c>
      <c r="G101" s="9">
        <v>66</v>
      </c>
      <c r="H101" s="10">
        <f t="shared" si="12"/>
        <v>1379</v>
      </c>
    </row>
    <row r="102" spans="1:8" x14ac:dyDescent="0.3">
      <c r="A102" s="188" t="s">
        <v>31</v>
      </c>
      <c r="B102" s="11" t="s">
        <v>0</v>
      </c>
      <c r="C102" s="12">
        <v>0</v>
      </c>
      <c r="D102" s="12">
        <v>6</v>
      </c>
      <c r="E102" s="12">
        <v>14</v>
      </c>
      <c r="F102" s="12">
        <v>1</v>
      </c>
      <c r="G102" s="12">
        <v>1</v>
      </c>
      <c r="H102" s="13">
        <f t="shared" si="12"/>
        <v>22</v>
      </c>
    </row>
    <row r="103" spans="1:8" x14ac:dyDescent="0.3">
      <c r="A103" s="188"/>
      <c r="B103" s="11" t="s">
        <v>1</v>
      </c>
      <c r="C103" s="12">
        <v>0</v>
      </c>
      <c r="D103" s="12">
        <v>334</v>
      </c>
      <c r="E103" s="12">
        <v>452</v>
      </c>
      <c r="F103" s="12">
        <v>52</v>
      </c>
      <c r="G103" s="12">
        <v>11</v>
      </c>
      <c r="H103" s="13">
        <f t="shared" si="12"/>
        <v>849</v>
      </c>
    </row>
    <row r="104" spans="1:8" x14ac:dyDescent="0.3">
      <c r="A104" s="188"/>
      <c r="B104" s="11" t="s">
        <v>2</v>
      </c>
      <c r="C104" s="12">
        <v>0</v>
      </c>
      <c r="D104" s="12">
        <v>671</v>
      </c>
      <c r="E104" s="12">
        <v>857</v>
      </c>
      <c r="F104" s="12">
        <v>86</v>
      </c>
      <c r="G104" s="12">
        <v>22</v>
      </c>
      <c r="H104" s="13">
        <f t="shared" si="12"/>
        <v>1636</v>
      </c>
    </row>
    <row r="105" spans="1:8" x14ac:dyDescent="0.3">
      <c r="A105" s="190" t="s">
        <v>4</v>
      </c>
      <c r="B105" s="55" t="s">
        <v>0</v>
      </c>
      <c r="C105" s="54">
        <f t="shared" ref="C105:H105" si="13">C87+C90+C93+C96+C99+C102</f>
        <v>12</v>
      </c>
      <c r="D105" s="54">
        <f t="shared" si="13"/>
        <v>30</v>
      </c>
      <c r="E105" s="54">
        <f t="shared" si="13"/>
        <v>99</v>
      </c>
      <c r="F105" s="54">
        <f t="shared" si="13"/>
        <v>166</v>
      </c>
      <c r="G105" s="54">
        <f t="shared" si="13"/>
        <v>75</v>
      </c>
      <c r="H105" s="54">
        <f t="shared" si="13"/>
        <v>382</v>
      </c>
    </row>
    <row r="106" spans="1:8" x14ac:dyDescent="0.3">
      <c r="A106" s="190"/>
      <c r="B106" s="55" t="s">
        <v>1</v>
      </c>
      <c r="C106" s="54">
        <f t="shared" ref="C106:H106" si="14">C88+C91+C94+C97+C100+C103</f>
        <v>1197</v>
      </c>
      <c r="D106" s="54">
        <f t="shared" si="14"/>
        <v>1955</v>
      </c>
      <c r="E106" s="54">
        <f t="shared" si="14"/>
        <v>3198</v>
      </c>
      <c r="F106" s="54">
        <f t="shared" si="14"/>
        <v>3635</v>
      </c>
      <c r="G106" s="54">
        <f t="shared" si="14"/>
        <v>1126</v>
      </c>
      <c r="H106" s="54">
        <f t="shared" si="14"/>
        <v>11111</v>
      </c>
    </row>
    <row r="107" spans="1:8" x14ac:dyDescent="0.3">
      <c r="A107" s="190"/>
      <c r="B107" s="55" t="s">
        <v>2</v>
      </c>
      <c r="C107" s="54">
        <f t="shared" ref="C107:H107" si="15">C89+C92+C95+C98+C101+C104</f>
        <v>2421</v>
      </c>
      <c r="D107" s="54">
        <f t="shared" si="15"/>
        <v>3949</v>
      </c>
      <c r="E107" s="54">
        <f t="shared" si="15"/>
        <v>6392</v>
      </c>
      <c r="F107" s="54">
        <f t="shared" si="15"/>
        <v>7088</v>
      </c>
      <c r="G107" s="54">
        <f t="shared" si="15"/>
        <v>2198</v>
      </c>
      <c r="H107" s="54">
        <f t="shared" si="15"/>
        <v>22048</v>
      </c>
    </row>
    <row r="108" spans="1:8" x14ac:dyDescent="0.3">
      <c r="A108" s="192" t="s">
        <v>121</v>
      </c>
      <c r="B108" s="192"/>
      <c r="C108" s="192"/>
      <c r="D108" s="192"/>
      <c r="E108" s="192"/>
      <c r="F108" s="192"/>
      <c r="G108" s="103"/>
      <c r="H108" s="103"/>
    </row>
    <row r="111" spans="1:8" s="109" customFormat="1" ht="17.100000000000001" customHeight="1" x14ac:dyDescent="0.3">
      <c r="A111" s="191" t="s">
        <v>99</v>
      </c>
      <c r="B111" s="191"/>
      <c r="C111" s="191"/>
      <c r="D111" s="191"/>
      <c r="E111" s="191"/>
      <c r="F111" s="191"/>
      <c r="G111" s="191"/>
      <c r="H111" s="191"/>
    </row>
    <row r="112" spans="1:8" s="109" customFormat="1" ht="17.100000000000001" customHeight="1" x14ac:dyDescent="0.3">
      <c r="A112" s="191" t="s">
        <v>101</v>
      </c>
      <c r="B112" s="191"/>
      <c r="C112" s="191"/>
      <c r="D112" s="191"/>
      <c r="E112" s="191"/>
      <c r="F112" s="191"/>
      <c r="G112" s="191"/>
      <c r="H112" s="191"/>
    </row>
    <row r="113" spans="1:8" s="109" customFormat="1" ht="17.100000000000001" customHeight="1" x14ac:dyDescent="0.3">
      <c r="A113" s="116" t="s">
        <v>53</v>
      </c>
      <c r="B113" s="117"/>
      <c r="C113" s="117" t="s">
        <v>54</v>
      </c>
      <c r="D113" s="117" t="s">
        <v>55</v>
      </c>
      <c r="E113" s="117" t="s">
        <v>56</v>
      </c>
      <c r="F113" s="117" t="s">
        <v>57</v>
      </c>
      <c r="G113" s="117" t="s">
        <v>3</v>
      </c>
      <c r="H113" s="117" t="s">
        <v>4</v>
      </c>
    </row>
    <row r="114" spans="1:8" x14ac:dyDescent="0.3">
      <c r="A114" s="189" t="s">
        <v>26</v>
      </c>
      <c r="B114" s="8" t="s">
        <v>0</v>
      </c>
      <c r="C114" s="9">
        <v>1</v>
      </c>
      <c r="D114" s="9">
        <v>3</v>
      </c>
      <c r="E114" s="9">
        <v>10</v>
      </c>
      <c r="F114" s="9">
        <v>3</v>
      </c>
      <c r="G114" s="9">
        <v>3</v>
      </c>
      <c r="H114" s="10">
        <f>SUM(C114:G114)</f>
        <v>20</v>
      </c>
    </row>
    <row r="115" spans="1:8" x14ac:dyDescent="0.3">
      <c r="A115" s="189"/>
      <c r="B115" s="8" t="s">
        <v>1</v>
      </c>
      <c r="C115" s="9">
        <v>73</v>
      </c>
      <c r="D115" s="9">
        <v>173</v>
      </c>
      <c r="E115" s="9">
        <v>173</v>
      </c>
      <c r="F115" s="9">
        <v>119</v>
      </c>
      <c r="G115" s="9">
        <v>49</v>
      </c>
      <c r="H115" s="10">
        <f t="shared" ref="H115:H131" si="16">SUM(C115:G115)</f>
        <v>587</v>
      </c>
    </row>
    <row r="116" spans="1:8" x14ac:dyDescent="0.3">
      <c r="A116" s="189"/>
      <c r="B116" s="8" t="s">
        <v>2</v>
      </c>
      <c r="C116" s="9">
        <v>147</v>
      </c>
      <c r="D116" s="9">
        <v>365</v>
      </c>
      <c r="E116" s="9">
        <v>352</v>
      </c>
      <c r="F116" s="9">
        <v>217</v>
      </c>
      <c r="G116" s="9">
        <v>92</v>
      </c>
      <c r="H116" s="10">
        <f t="shared" si="16"/>
        <v>1173</v>
      </c>
    </row>
    <row r="117" spans="1:8" x14ac:dyDescent="0.3">
      <c r="A117" s="188" t="s">
        <v>27</v>
      </c>
      <c r="B117" s="11" t="s">
        <v>0</v>
      </c>
      <c r="C117" s="12">
        <v>3</v>
      </c>
      <c r="D117" s="12">
        <v>2</v>
      </c>
      <c r="E117" s="12">
        <v>19</v>
      </c>
      <c r="F117" s="12">
        <v>28</v>
      </c>
      <c r="G117" s="12">
        <v>10</v>
      </c>
      <c r="H117" s="13">
        <f t="shared" si="16"/>
        <v>62</v>
      </c>
    </row>
    <row r="118" spans="1:8" x14ac:dyDescent="0.3">
      <c r="A118" s="188"/>
      <c r="B118" s="11" t="s">
        <v>1</v>
      </c>
      <c r="C118" s="12">
        <v>384</v>
      </c>
      <c r="D118" s="12">
        <v>142</v>
      </c>
      <c r="E118" s="12">
        <v>658</v>
      </c>
      <c r="F118" s="12">
        <v>651</v>
      </c>
      <c r="G118" s="12">
        <v>144</v>
      </c>
      <c r="H118" s="13">
        <f t="shared" si="16"/>
        <v>1979</v>
      </c>
    </row>
    <row r="119" spans="1:8" x14ac:dyDescent="0.3">
      <c r="A119" s="188"/>
      <c r="B119" s="11" t="s">
        <v>2</v>
      </c>
      <c r="C119" s="12">
        <v>762</v>
      </c>
      <c r="D119" s="12">
        <v>293</v>
      </c>
      <c r="E119" s="12">
        <v>1254</v>
      </c>
      <c r="F119" s="12">
        <v>1210</v>
      </c>
      <c r="G119" s="12">
        <v>291</v>
      </c>
      <c r="H119" s="13">
        <f t="shared" si="16"/>
        <v>3810</v>
      </c>
    </row>
    <row r="120" spans="1:8" ht="15" customHeight="1" x14ac:dyDescent="0.3">
      <c r="A120" s="189" t="s">
        <v>28</v>
      </c>
      <c r="B120" s="8" t="s">
        <v>0</v>
      </c>
      <c r="C120" s="9">
        <v>3</v>
      </c>
      <c r="D120" s="9">
        <v>10</v>
      </c>
      <c r="E120" s="9">
        <v>33</v>
      </c>
      <c r="F120" s="9">
        <v>109</v>
      </c>
      <c r="G120" s="9">
        <v>49</v>
      </c>
      <c r="H120" s="10">
        <f t="shared" si="16"/>
        <v>204</v>
      </c>
    </row>
    <row r="121" spans="1:8" x14ac:dyDescent="0.3">
      <c r="A121" s="189"/>
      <c r="B121" s="8" t="s">
        <v>1</v>
      </c>
      <c r="C121" s="9">
        <v>272</v>
      </c>
      <c r="D121" s="9">
        <v>882</v>
      </c>
      <c r="E121" s="9">
        <v>958</v>
      </c>
      <c r="F121" s="9">
        <v>2221</v>
      </c>
      <c r="G121" s="9">
        <v>734</v>
      </c>
      <c r="H121" s="10">
        <f t="shared" si="16"/>
        <v>5067</v>
      </c>
    </row>
    <row r="122" spans="1:8" x14ac:dyDescent="0.3">
      <c r="A122" s="189"/>
      <c r="B122" s="8" t="s">
        <v>2</v>
      </c>
      <c r="C122" s="9">
        <v>561</v>
      </c>
      <c r="D122" s="9">
        <v>1828</v>
      </c>
      <c r="E122" s="9">
        <v>1937</v>
      </c>
      <c r="F122" s="9">
        <v>4420</v>
      </c>
      <c r="G122" s="9">
        <v>1402</v>
      </c>
      <c r="H122" s="10">
        <f t="shared" si="16"/>
        <v>10148</v>
      </c>
    </row>
    <row r="123" spans="1:8" x14ac:dyDescent="0.3">
      <c r="A123" s="188" t="s">
        <v>29</v>
      </c>
      <c r="B123" s="11" t="s">
        <v>0</v>
      </c>
      <c r="C123" s="12">
        <v>2</v>
      </c>
      <c r="D123" s="12">
        <v>5</v>
      </c>
      <c r="E123" s="12">
        <v>10</v>
      </c>
      <c r="F123" s="12">
        <v>24</v>
      </c>
      <c r="G123" s="12">
        <v>10</v>
      </c>
      <c r="H123" s="13">
        <f t="shared" si="16"/>
        <v>51</v>
      </c>
    </row>
    <row r="124" spans="1:8" x14ac:dyDescent="0.3">
      <c r="A124" s="188"/>
      <c r="B124" s="11" t="s">
        <v>1</v>
      </c>
      <c r="C124" s="12">
        <v>179</v>
      </c>
      <c r="D124" s="12">
        <v>328</v>
      </c>
      <c r="E124" s="12">
        <v>425</v>
      </c>
      <c r="F124" s="12">
        <v>558</v>
      </c>
      <c r="G124" s="12">
        <v>154</v>
      </c>
      <c r="H124" s="13">
        <f t="shared" si="16"/>
        <v>1644</v>
      </c>
    </row>
    <row r="125" spans="1:8" x14ac:dyDescent="0.3">
      <c r="A125" s="188"/>
      <c r="B125" s="11" t="s">
        <v>2</v>
      </c>
      <c r="C125" s="12">
        <v>359</v>
      </c>
      <c r="D125" s="12">
        <v>573</v>
      </c>
      <c r="E125" s="12">
        <v>807</v>
      </c>
      <c r="F125" s="12">
        <v>1068</v>
      </c>
      <c r="G125" s="12">
        <v>325</v>
      </c>
      <c r="H125" s="13">
        <f t="shared" si="16"/>
        <v>3132</v>
      </c>
    </row>
    <row r="126" spans="1:8" x14ac:dyDescent="0.3">
      <c r="A126" s="189" t="s">
        <v>30</v>
      </c>
      <c r="B126" s="8" t="s">
        <v>0</v>
      </c>
      <c r="C126" s="9">
        <v>2</v>
      </c>
      <c r="D126" s="9">
        <v>3</v>
      </c>
      <c r="E126" s="9">
        <v>10</v>
      </c>
      <c r="F126" s="9">
        <v>3</v>
      </c>
      <c r="G126" s="9">
        <v>2</v>
      </c>
      <c r="H126" s="10">
        <f t="shared" si="16"/>
        <v>20</v>
      </c>
    </row>
    <row r="127" spans="1:8" x14ac:dyDescent="0.3">
      <c r="A127" s="189"/>
      <c r="B127" s="8" t="s">
        <v>1</v>
      </c>
      <c r="C127" s="9">
        <v>127</v>
      </c>
      <c r="D127" s="9">
        <v>68</v>
      </c>
      <c r="E127" s="9">
        <v>369</v>
      </c>
      <c r="F127" s="9">
        <v>127</v>
      </c>
      <c r="G127" s="9">
        <v>34</v>
      </c>
      <c r="H127" s="10">
        <f t="shared" si="16"/>
        <v>725</v>
      </c>
    </row>
    <row r="128" spans="1:8" x14ac:dyDescent="0.3">
      <c r="A128" s="189"/>
      <c r="B128" s="8" t="s">
        <v>2</v>
      </c>
      <c r="C128" s="9">
        <v>244</v>
      </c>
      <c r="D128" s="9">
        <v>146</v>
      </c>
      <c r="E128" s="9">
        <v>748</v>
      </c>
      <c r="F128" s="9">
        <v>244</v>
      </c>
      <c r="G128" s="9">
        <v>66</v>
      </c>
      <c r="H128" s="10">
        <f t="shared" si="16"/>
        <v>1448</v>
      </c>
    </row>
    <row r="129" spans="1:8" x14ac:dyDescent="0.3">
      <c r="A129" s="188" t="s">
        <v>31</v>
      </c>
      <c r="B129" s="11" t="s">
        <v>0</v>
      </c>
      <c r="C129" s="12">
        <v>0</v>
      </c>
      <c r="D129" s="12">
        <v>6</v>
      </c>
      <c r="E129" s="12">
        <v>14</v>
      </c>
      <c r="F129" s="12">
        <v>1</v>
      </c>
      <c r="G129" s="12">
        <v>1</v>
      </c>
      <c r="H129" s="13">
        <f t="shared" si="16"/>
        <v>22</v>
      </c>
    </row>
    <row r="130" spans="1:8" x14ac:dyDescent="0.3">
      <c r="A130" s="188"/>
      <c r="B130" s="11" t="s">
        <v>1</v>
      </c>
      <c r="C130" s="12">
        <v>0</v>
      </c>
      <c r="D130" s="12">
        <v>317</v>
      </c>
      <c r="E130" s="12">
        <v>451</v>
      </c>
      <c r="F130" s="12">
        <v>52</v>
      </c>
      <c r="G130" s="12">
        <v>11</v>
      </c>
      <c r="H130" s="13">
        <f t="shared" si="16"/>
        <v>831</v>
      </c>
    </row>
    <row r="131" spans="1:8" x14ac:dyDescent="0.3">
      <c r="A131" s="188"/>
      <c r="B131" s="11" t="s">
        <v>2</v>
      </c>
      <c r="C131" s="12">
        <v>0</v>
      </c>
      <c r="D131" s="12">
        <v>645</v>
      </c>
      <c r="E131" s="12">
        <v>860</v>
      </c>
      <c r="F131" s="12">
        <v>86</v>
      </c>
      <c r="G131" s="12">
        <v>22</v>
      </c>
      <c r="H131" s="13">
        <f t="shared" si="16"/>
        <v>1613</v>
      </c>
    </row>
    <row r="132" spans="1:8" x14ac:dyDescent="0.3">
      <c r="A132" s="190" t="s">
        <v>4</v>
      </c>
      <c r="B132" s="55" t="s">
        <v>0</v>
      </c>
      <c r="C132" s="54">
        <f t="shared" ref="C132:H134" si="17">C114+C117+C120+C123+C126+C129</f>
        <v>11</v>
      </c>
      <c r="D132" s="54">
        <f t="shared" si="17"/>
        <v>29</v>
      </c>
      <c r="E132" s="54">
        <f t="shared" si="17"/>
        <v>96</v>
      </c>
      <c r="F132" s="54">
        <f t="shared" si="17"/>
        <v>168</v>
      </c>
      <c r="G132" s="54">
        <f t="shared" si="17"/>
        <v>75</v>
      </c>
      <c r="H132" s="54">
        <f t="shared" si="17"/>
        <v>379</v>
      </c>
    </row>
    <row r="133" spans="1:8" x14ac:dyDescent="0.3">
      <c r="A133" s="190"/>
      <c r="B133" s="55" t="s">
        <v>1</v>
      </c>
      <c r="C133" s="54">
        <f t="shared" si="17"/>
        <v>1035</v>
      </c>
      <c r="D133" s="54">
        <f t="shared" si="17"/>
        <v>1910</v>
      </c>
      <c r="E133" s="54">
        <f t="shared" si="17"/>
        <v>3034</v>
      </c>
      <c r="F133" s="54">
        <f t="shared" si="17"/>
        <v>3728</v>
      </c>
      <c r="G133" s="54">
        <f t="shared" si="17"/>
        <v>1126</v>
      </c>
      <c r="H133" s="54">
        <f t="shared" si="17"/>
        <v>10833</v>
      </c>
    </row>
    <row r="134" spans="1:8" x14ac:dyDescent="0.3">
      <c r="A134" s="190"/>
      <c r="B134" s="55" t="s">
        <v>2</v>
      </c>
      <c r="C134" s="54">
        <f t="shared" si="17"/>
        <v>2073</v>
      </c>
      <c r="D134" s="54">
        <f t="shared" si="17"/>
        <v>3850</v>
      </c>
      <c r="E134" s="54">
        <f t="shared" si="17"/>
        <v>5958</v>
      </c>
      <c r="F134" s="54">
        <f t="shared" si="17"/>
        <v>7245</v>
      </c>
      <c r="G134" s="54">
        <f t="shared" si="17"/>
        <v>2198</v>
      </c>
      <c r="H134" s="54">
        <f t="shared" si="17"/>
        <v>21324</v>
      </c>
    </row>
    <row r="135" spans="1:8" x14ac:dyDescent="0.3">
      <c r="A135" s="192" t="s">
        <v>121</v>
      </c>
      <c r="B135" s="192"/>
      <c r="C135" s="192"/>
      <c r="D135" s="192"/>
      <c r="E135" s="192"/>
      <c r="F135" s="192"/>
      <c r="G135" s="11"/>
      <c r="H135" s="11"/>
    </row>
    <row r="136" spans="1:8" x14ac:dyDescent="0.3">
      <c r="E136" s="11"/>
      <c r="F136" s="11"/>
      <c r="G136" s="11"/>
      <c r="H136" s="11"/>
    </row>
    <row r="137" spans="1:8" x14ac:dyDescent="0.3">
      <c r="A137" s="51"/>
      <c r="B137" s="51"/>
      <c r="C137" s="51"/>
      <c r="D137" s="51"/>
      <c r="E137" s="11"/>
      <c r="F137" s="11"/>
      <c r="G137" s="11"/>
      <c r="H137" s="11"/>
    </row>
    <row r="138" spans="1:8" s="109" customFormat="1" ht="17.100000000000001" customHeight="1" x14ac:dyDescent="0.3">
      <c r="A138" s="191" t="s">
        <v>99</v>
      </c>
      <c r="B138" s="191"/>
      <c r="C138" s="191"/>
      <c r="D138" s="191"/>
      <c r="E138" s="191"/>
      <c r="F138" s="191"/>
      <c r="G138" s="191"/>
      <c r="H138" s="191"/>
    </row>
    <row r="139" spans="1:8" s="109" customFormat="1" ht="17.100000000000001" customHeight="1" x14ac:dyDescent="0.3">
      <c r="A139" s="191" t="s">
        <v>102</v>
      </c>
      <c r="B139" s="191"/>
      <c r="C139" s="191"/>
      <c r="D139" s="191"/>
      <c r="E139" s="191"/>
      <c r="F139" s="191"/>
      <c r="G139" s="191"/>
      <c r="H139" s="191"/>
    </row>
    <row r="140" spans="1:8" s="109" customFormat="1" ht="17.100000000000001" customHeight="1" x14ac:dyDescent="0.3">
      <c r="A140" s="116" t="s">
        <v>53</v>
      </c>
      <c r="B140" s="117"/>
      <c r="C140" s="117" t="s">
        <v>54</v>
      </c>
      <c r="D140" s="117" t="s">
        <v>55</v>
      </c>
      <c r="E140" s="117" t="s">
        <v>56</v>
      </c>
      <c r="F140" s="117" t="s">
        <v>57</v>
      </c>
      <c r="G140" s="117" t="s">
        <v>3</v>
      </c>
      <c r="H140" s="117" t="s">
        <v>4</v>
      </c>
    </row>
    <row r="141" spans="1:8" x14ac:dyDescent="0.3">
      <c r="A141" s="189" t="s">
        <v>26</v>
      </c>
      <c r="B141" s="8" t="s">
        <v>0</v>
      </c>
      <c r="C141" s="9">
        <v>0</v>
      </c>
      <c r="D141" s="9">
        <v>3</v>
      </c>
      <c r="E141" s="9">
        <v>10</v>
      </c>
      <c r="F141" s="9">
        <v>3</v>
      </c>
      <c r="G141" s="9">
        <v>4</v>
      </c>
      <c r="H141" s="10">
        <f>SUM(C141:G141)</f>
        <v>20</v>
      </c>
    </row>
    <row r="142" spans="1:8" x14ac:dyDescent="0.3">
      <c r="A142" s="189"/>
      <c r="B142" s="8" t="s">
        <v>1</v>
      </c>
      <c r="C142" s="9">
        <v>0</v>
      </c>
      <c r="D142" s="9">
        <v>173</v>
      </c>
      <c r="E142" s="9">
        <v>173</v>
      </c>
      <c r="F142" s="9">
        <v>119</v>
      </c>
      <c r="G142" s="9">
        <v>59</v>
      </c>
      <c r="H142" s="10">
        <f t="shared" ref="H142:H158" si="18">SUM(C142:G142)</f>
        <v>524</v>
      </c>
    </row>
    <row r="143" spans="1:8" x14ac:dyDescent="0.3">
      <c r="A143" s="189"/>
      <c r="B143" s="8" t="s">
        <v>2</v>
      </c>
      <c r="C143" s="9">
        <v>0</v>
      </c>
      <c r="D143" s="9">
        <v>365</v>
      </c>
      <c r="E143" s="9">
        <v>352</v>
      </c>
      <c r="F143" s="9">
        <v>217</v>
      </c>
      <c r="G143" s="9">
        <v>110</v>
      </c>
      <c r="H143" s="10">
        <f t="shared" si="18"/>
        <v>1044</v>
      </c>
    </row>
    <row r="144" spans="1:8" x14ac:dyDescent="0.3">
      <c r="A144" s="188" t="s">
        <v>27</v>
      </c>
      <c r="B144" s="11" t="s">
        <v>0</v>
      </c>
      <c r="C144" s="12">
        <v>3</v>
      </c>
      <c r="D144" s="12">
        <v>2</v>
      </c>
      <c r="E144" s="12">
        <v>18</v>
      </c>
      <c r="F144" s="12">
        <v>31</v>
      </c>
      <c r="G144" s="12">
        <v>10</v>
      </c>
      <c r="H144" s="13">
        <f t="shared" si="18"/>
        <v>64</v>
      </c>
    </row>
    <row r="145" spans="1:8" x14ac:dyDescent="0.3">
      <c r="A145" s="188"/>
      <c r="B145" s="11" t="s">
        <v>1</v>
      </c>
      <c r="C145" s="12">
        <v>384</v>
      </c>
      <c r="D145" s="12">
        <v>142</v>
      </c>
      <c r="E145" s="12">
        <v>638</v>
      </c>
      <c r="F145" s="12">
        <v>709</v>
      </c>
      <c r="G145" s="12">
        <v>144</v>
      </c>
      <c r="H145" s="13">
        <f t="shared" si="18"/>
        <v>2017</v>
      </c>
    </row>
    <row r="146" spans="1:8" x14ac:dyDescent="0.3">
      <c r="A146" s="188"/>
      <c r="B146" s="11" t="s">
        <v>2</v>
      </c>
      <c r="C146" s="12">
        <v>762</v>
      </c>
      <c r="D146" s="12">
        <v>293</v>
      </c>
      <c r="E146" s="12">
        <v>1214</v>
      </c>
      <c r="F146" s="12">
        <v>1318</v>
      </c>
      <c r="G146" s="12">
        <v>291</v>
      </c>
      <c r="H146" s="13">
        <f t="shared" si="18"/>
        <v>3878</v>
      </c>
    </row>
    <row r="147" spans="1:8" x14ac:dyDescent="0.3">
      <c r="A147" s="189" t="s">
        <v>28</v>
      </c>
      <c r="B147" s="8" t="s">
        <v>0</v>
      </c>
      <c r="C147" s="9">
        <v>3</v>
      </c>
      <c r="D147" s="9">
        <v>10</v>
      </c>
      <c r="E147" s="9">
        <v>31</v>
      </c>
      <c r="F147" s="9">
        <v>114</v>
      </c>
      <c r="G147" s="9">
        <v>49</v>
      </c>
      <c r="H147" s="10">
        <f t="shared" si="18"/>
        <v>207</v>
      </c>
    </row>
    <row r="148" spans="1:8" x14ac:dyDescent="0.3">
      <c r="A148" s="189"/>
      <c r="B148" s="8" t="s">
        <v>1</v>
      </c>
      <c r="C148" s="9">
        <v>272</v>
      </c>
      <c r="D148" s="9">
        <v>879</v>
      </c>
      <c r="E148" s="9">
        <v>965</v>
      </c>
      <c r="F148" s="9">
        <v>2328</v>
      </c>
      <c r="G148" s="9">
        <v>737</v>
      </c>
      <c r="H148" s="10">
        <f t="shared" si="18"/>
        <v>5181</v>
      </c>
    </row>
    <row r="149" spans="1:8" x14ac:dyDescent="0.3">
      <c r="A149" s="189"/>
      <c r="B149" s="8" t="s">
        <v>2</v>
      </c>
      <c r="C149" s="9">
        <v>561</v>
      </c>
      <c r="D149" s="9">
        <v>1825</v>
      </c>
      <c r="E149" s="9">
        <v>1897</v>
      </c>
      <c r="F149" s="9">
        <v>4644</v>
      </c>
      <c r="G149" s="9">
        <v>1405</v>
      </c>
      <c r="H149" s="10">
        <f t="shared" si="18"/>
        <v>10332</v>
      </c>
    </row>
    <row r="150" spans="1:8" x14ac:dyDescent="0.3">
      <c r="A150" s="188" t="s">
        <v>29</v>
      </c>
      <c r="B150" s="11" t="s">
        <v>0</v>
      </c>
      <c r="C150" s="12">
        <v>2</v>
      </c>
      <c r="D150" s="12">
        <v>5</v>
      </c>
      <c r="E150" s="12">
        <v>9</v>
      </c>
      <c r="F150" s="12">
        <v>25</v>
      </c>
      <c r="G150" s="12">
        <v>10</v>
      </c>
      <c r="H150" s="13">
        <f t="shared" si="18"/>
        <v>51</v>
      </c>
    </row>
    <row r="151" spans="1:8" x14ac:dyDescent="0.3">
      <c r="A151" s="188"/>
      <c r="B151" s="11" t="s">
        <v>1</v>
      </c>
      <c r="C151" s="12">
        <v>179</v>
      </c>
      <c r="D151" s="12">
        <v>328</v>
      </c>
      <c r="E151" s="12">
        <v>415</v>
      </c>
      <c r="F151" s="12">
        <v>568</v>
      </c>
      <c r="G151" s="12">
        <v>154</v>
      </c>
      <c r="H151" s="13">
        <f t="shared" si="18"/>
        <v>1644</v>
      </c>
    </row>
    <row r="152" spans="1:8" x14ac:dyDescent="0.3">
      <c r="A152" s="188"/>
      <c r="B152" s="11" t="s">
        <v>2</v>
      </c>
      <c r="C152" s="12">
        <v>359</v>
      </c>
      <c r="D152" s="12">
        <v>573</v>
      </c>
      <c r="E152" s="12">
        <v>786</v>
      </c>
      <c r="F152" s="12">
        <v>1086</v>
      </c>
      <c r="G152" s="12">
        <v>325</v>
      </c>
      <c r="H152" s="13">
        <f t="shared" si="18"/>
        <v>3129</v>
      </c>
    </row>
    <row r="153" spans="1:8" x14ac:dyDescent="0.3">
      <c r="A153" s="189" t="s">
        <v>30</v>
      </c>
      <c r="B153" s="8" t="s">
        <v>0</v>
      </c>
      <c r="C153" s="9">
        <v>2</v>
      </c>
      <c r="D153" s="9">
        <v>2</v>
      </c>
      <c r="E153" s="9">
        <v>9</v>
      </c>
      <c r="F153" s="9">
        <v>5</v>
      </c>
      <c r="G153" s="9">
        <v>2</v>
      </c>
      <c r="H153" s="10">
        <f t="shared" si="18"/>
        <v>20</v>
      </c>
    </row>
    <row r="154" spans="1:8" x14ac:dyDescent="0.3">
      <c r="A154" s="189"/>
      <c r="B154" s="8" t="s">
        <v>1</v>
      </c>
      <c r="C154" s="9">
        <v>127</v>
      </c>
      <c r="D154" s="9">
        <v>62</v>
      </c>
      <c r="E154" s="9">
        <v>326</v>
      </c>
      <c r="F154" s="9">
        <v>210</v>
      </c>
      <c r="G154" s="9">
        <v>34</v>
      </c>
      <c r="H154" s="10">
        <f t="shared" si="18"/>
        <v>759</v>
      </c>
    </row>
    <row r="155" spans="1:8" x14ac:dyDescent="0.3">
      <c r="A155" s="189"/>
      <c r="B155" s="8" t="s">
        <v>2</v>
      </c>
      <c r="C155" s="9">
        <v>244</v>
      </c>
      <c r="D155" s="9">
        <v>125</v>
      </c>
      <c r="E155" s="9">
        <v>660</v>
      </c>
      <c r="F155" s="9">
        <v>401</v>
      </c>
      <c r="G155" s="9">
        <v>66</v>
      </c>
      <c r="H155" s="10">
        <f t="shared" si="18"/>
        <v>1496</v>
      </c>
    </row>
    <row r="156" spans="1:8" x14ac:dyDescent="0.3">
      <c r="A156" s="188" t="s">
        <v>31</v>
      </c>
      <c r="B156" s="11" t="s">
        <v>0</v>
      </c>
      <c r="C156" s="12">
        <v>0</v>
      </c>
      <c r="D156" s="12">
        <v>6</v>
      </c>
      <c r="E156" s="12">
        <v>12</v>
      </c>
      <c r="F156" s="12">
        <v>3</v>
      </c>
      <c r="G156" s="12">
        <v>1</v>
      </c>
      <c r="H156" s="13">
        <f t="shared" si="18"/>
        <v>22</v>
      </c>
    </row>
    <row r="157" spans="1:8" x14ac:dyDescent="0.3">
      <c r="A157" s="188"/>
      <c r="B157" s="11" t="s">
        <v>1</v>
      </c>
      <c r="C157" s="12">
        <v>0</v>
      </c>
      <c r="D157" s="12">
        <v>317</v>
      </c>
      <c r="E157" s="12">
        <v>391</v>
      </c>
      <c r="F157" s="12">
        <v>112</v>
      </c>
      <c r="G157" s="12">
        <v>11</v>
      </c>
      <c r="H157" s="13">
        <f t="shared" si="18"/>
        <v>831</v>
      </c>
    </row>
    <row r="158" spans="1:8" x14ac:dyDescent="0.3">
      <c r="A158" s="188"/>
      <c r="B158" s="11" t="s">
        <v>2</v>
      </c>
      <c r="C158" s="12">
        <v>0</v>
      </c>
      <c r="D158" s="12">
        <v>645</v>
      </c>
      <c r="E158" s="12">
        <v>744</v>
      </c>
      <c r="F158" s="12">
        <v>194</v>
      </c>
      <c r="G158" s="12">
        <v>22</v>
      </c>
      <c r="H158" s="13">
        <f t="shared" si="18"/>
        <v>1605</v>
      </c>
    </row>
    <row r="159" spans="1:8" x14ac:dyDescent="0.3">
      <c r="A159" s="190" t="s">
        <v>4</v>
      </c>
      <c r="B159" s="55" t="s">
        <v>0</v>
      </c>
      <c r="C159" s="54">
        <f>C141+C144+C147+C150+C153+C156</f>
        <v>10</v>
      </c>
      <c r="D159" s="54">
        <f t="shared" ref="D159:H159" si="19">D141+D144+D147+D150+D153+D156</f>
        <v>28</v>
      </c>
      <c r="E159" s="54">
        <f t="shared" si="19"/>
        <v>89</v>
      </c>
      <c r="F159" s="54">
        <f t="shared" si="19"/>
        <v>181</v>
      </c>
      <c r="G159" s="54">
        <f t="shared" si="19"/>
        <v>76</v>
      </c>
      <c r="H159" s="54">
        <f t="shared" si="19"/>
        <v>384</v>
      </c>
    </row>
    <row r="160" spans="1:8" x14ac:dyDescent="0.3">
      <c r="A160" s="190"/>
      <c r="B160" s="55" t="s">
        <v>1</v>
      </c>
      <c r="C160" s="54">
        <f>C142+C145+C148+C151+C154+C157</f>
        <v>962</v>
      </c>
      <c r="D160" s="54">
        <f t="shared" ref="D160:H160" si="20">D142+D145+D148+D151+D154+D157</f>
        <v>1901</v>
      </c>
      <c r="E160" s="54">
        <f t="shared" si="20"/>
        <v>2908</v>
      </c>
      <c r="F160" s="54">
        <f t="shared" si="20"/>
        <v>4046</v>
      </c>
      <c r="G160" s="54">
        <f t="shared" si="20"/>
        <v>1139</v>
      </c>
      <c r="H160" s="54">
        <f t="shared" si="20"/>
        <v>10956</v>
      </c>
    </row>
    <row r="161" spans="1:8" x14ac:dyDescent="0.3">
      <c r="A161" s="190"/>
      <c r="B161" s="55" t="s">
        <v>2</v>
      </c>
      <c r="C161" s="54">
        <f>C143+C146+C149+C152+C155+C158</f>
        <v>1926</v>
      </c>
      <c r="D161" s="54">
        <f t="shared" ref="D161:H161" si="21">D143+D146+D149+D152+D155+D158</f>
        <v>3826</v>
      </c>
      <c r="E161" s="54">
        <f t="shared" si="21"/>
        <v>5653</v>
      </c>
      <c r="F161" s="54">
        <f t="shared" si="21"/>
        <v>7860</v>
      </c>
      <c r="G161" s="54">
        <f t="shared" si="21"/>
        <v>2219</v>
      </c>
      <c r="H161" s="54">
        <f t="shared" si="21"/>
        <v>21484</v>
      </c>
    </row>
    <row r="162" spans="1:8" x14ac:dyDescent="0.3">
      <c r="A162" s="192" t="s">
        <v>121</v>
      </c>
      <c r="B162" s="192"/>
      <c r="C162" s="192"/>
      <c r="D162" s="192"/>
      <c r="E162" s="192"/>
      <c r="F162" s="192"/>
      <c r="G162" s="11"/>
      <c r="H162" s="11"/>
    </row>
    <row r="165" spans="1:8" s="109" customFormat="1" ht="17.100000000000001" customHeight="1" x14ac:dyDescent="0.3">
      <c r="A165" s="191" t="s">
        <v>99</v>
      </c>
      <c r="B165" s="191"/>
      <c r="C165" s="191"/>
      <c r="D165" s="191"/>
      <c r="E165" s="191"/>
      <c r="F165" s="191"/>
      <c r="G165" s="191"/>
      <c r="H165" s="191"/>
    </row>
    <row r="166" spans="1:8" s="109" customFormat="1" ht="17.100000000000001" customHeight="1" x14ac:dyDescent="0.3">
      <c r="A166" s="191" t="s">
        <v>103</v>
      </c>
      <c r="B166" s="191"/>
      <c r="C166" s="191"/>
      <c r="D166" s="191"/>
      <c r="E166" s="191"/>
      <c r="F166" s="191"/>
      <c r="G166" s="191"/>
      <c r="H166" s="191"/>
    </row>
    <row r="167" spans="1:8" s="109" customFormat="1" ht="17.100000000000001" customHeight="1" x14ac:dyDescent="0.3">
      <c r="A167" s="116" t="s">
        <v>53</v>
      </c>
      <c r="B167" s="117"/>
      <c r="C167" s="117" t="s">
        <v>54</v>
      </c>
      <c r="D167" s="117" t="s">
        <v>55</v>
      </c>
      <c r="E167" s="117" t="s">
        <v>56</v>
      </c>
      <c r="F167" s="117" t="s">
        <v>57</v>
      </c>
      <c r="G167" s="117" t="s">
        <v>3</v>
      </c>
      <c r="H167" s="117" t="s">
        <v>4</v>
      </c>
    </row>
    <row r="168" spans="1:8" x14ac:dyDescent="0.3">
      <c r="A168" s="115" t="s">
        <v>26</v>
      </c>
      <c r="B168" s="8" t="s">
        <v>0</v>
      </c>
      <c r="C168" s="9">
        <v>0</v>
      </c>
      <c r="D168" s="9">
        <v>3</v>
      </c>
      <c r="E168" s="9">
        <v>10</v>
      </c>
      <c r="F168" s="9">
        <v>3</v>
      </c>
      <c r="G168" s="9">
        <v>4</v>
      </c>
      <c r="H168" s="10">
        <f t="shared" ref="H168:H185" si="22">SUM(C168:G168)</f>
        <v>20</v>
      </c>
    </row>
    <row r="169" spans="1:8" x14ac:dyDescent="0.3">
      <c r="A169" s="115"/>
      <c r="B169" s="8" t="s">
        <v>1</v>
      </c>
      <c r="C169" s="9">
        <v>0</v>
      </c>
      <c r="D169" s="9">
        <v>173</v>
      </c>
      <c r="E169" s="9">
        <v>173</v>
      </c>
      <c r="F169" s="9">
        <v>119</v>
      </c>
      <c r="G169" s="9">
        <v>59</v>
      </c>
      <c r="H169" s="10">
        <f t="shared" si="22"/>
        <v>524</v>
      </c>
    </row>
    <row r="170" spans="1:8" x14ac:dyDescent="0.3">
      <c r="A170" s="115"/>
      <c r="B170" s="8" t="s">
        <v>2</v>
      </c>
      <c r="C170" s="9">
        <v>0</v>
      </c>
      <c r="D170" s="9">
        <v>365</v>
      </c>
      <c r="E170" s="9">
        <v>352</v>
      </c>
      <c r="F170" s="9">
        <v>217</v>
      </c>
      <c r="G170" s="9">
        <v>110</v>
      </c>
      <c r="H170" s="10">
        <f t="shared" si="22"/>
        <v>1044</v>
      </c>
    </row>
    <row r="171" spans="1:8" x14ac:dyDescent="0.3">
      <c r="A171" s="188" t="s">
        <v>27</v>
      </c>
      <c r="B171" s="11" t="s">
        <v>0</v>
      </c>
      <c r="C171" s="12">
        <v>3</v>
      </c>
      <c r="D171" s="12">
        <v>2</v>
      </c>
      <c r="E171" s="12">
        <v>20</v>
      </c>
      <c r="F171" s="12">
        <v>31</v>
      </c>
      <c r="G171" s="12">
        <v>10</v>
      </c>
      <c r="H171" s="13">
        <f t="shared" si="22"/>
        <v>66</v>
      </c>
    </row>
    <row r="172" spans="1:8" x14ac:dyDescent="0.3">
      <c r="A172" s="188"/>
      <c r="B172" s="11" t="s">
        <v>1</v>
      </c>
      <c r="C172" s="12">
        <v>376</v>
      </c>
      <c r="D172" s="12">
        <v>142</v>
      </c>
      <c r="E172" s="12">
        <v>670</v>
      </c>
      <c r="F172" s="12">
        <v>709</v>
      </c>
      <c r="G172" s="12">
        <v>144</v>
      </c>
      <c r="H172" s="13">
        <f t="shared" si="22"/>
        <v>2041</v>
      </c>
    </row>
    <row r="173" spans="1:8" x14ac:dyDescent="0.3">
      <c r="A173" s="188"/>
      <c r="B173" s="11" t="s">
        <v>2</v>
      </c>
      <c r="C173" s="12">
        <v>762</v>
      </c>
      <c r="D173" s="12">
        <v>293</v>
      </c>
      <c r="E173" s="12">
        <v>1269</v>
      </c>
      <c r="F173" s="12">
        <v>1318</v>
      </c>
      <c r="G173" s="12">
        <v>291</v>
      </c>
      <c r="H173" s="13">
        <f t="shared" si="22"/>
        <v>3933</v>
      </c>
    </row>
    <row r="174" spans="1:8" x14ac:dyDescent="0.3">
      <c r="A174" s="189" t="s">
        <v>28</v>
      </c>
      <c r="B174" s="8" t="s">
        <v>0</v>
      </c>
      <c r="C174" s="9">
        <v>3</v>
      </c>
      <c r="D174" s="9">
        <v>10</v>
      </c>
      <c r="E174" s="9">
        <v>31</v>
      </c>
      <c r="F174" s="9">
        <v>115</v>
      </c>
      <c r="G174" s="9">
        <v>49</v>
      </c>
      <c r="H174" s="10">
        <f t="shared" si="22"/>
        <v>208</v>
      </c>
    </row>
    <row r="175" spans="1:8" x14ac:dyDescent="0.3">
      <c r="A175" s="189"/>
      <c r="B175" s="8" t="s">
        <v>1</v>
      </c>
      <c r="C175" s="9">
        <v>272</v>
      </c>
      <c r="D175" s="9">
        <v>862</v>
      </c>
      <c r="E175" s="9">
        <v>965</v>
      </c>
      <c r="F175" s="9">
        <v>2336</v>
      </c>
      <c r="G175" s="9">
        <v>729</v>
      </c>
      <c r="H175" s="10">
        <f t="shared" si="22"/>
        <v>5164</v>
      </c>
    </row>
    <row r="176" spans="1:8" x14ac:dyDescent="0.3">
      <c r="A176" s="189"/>
      <c r="B176" s="8" t="s">
        <v>2</v>
      </c>
      <c r="C176" s="9">
        <v>561</v>
      </c>
      <c r="D176" s="9">
        <v>1791</v>
      </c>
      <c r="E176" s="9">
        <v>1897</v>
      </c>
      <c r="F176" s="9">
        <v>4663</v>
      </c>
      <c r="G176" s="9">
        <v>1393</v>
      </c>
      <c r="H176" s="10">
        <f t="shared" si="22"/>
        <v>10305</v>
      </c>
    </row>
    <row r="177" spans="1:8" x14ac:dyDescent="0.3">
      <c r="A177" s="188" t="s">
        <v>29</v>
      </c>
      <c r="B177" s="11" t="s">
        <v>0</v>
      </c>
      <c r="C177" s="12">
        <v>2</v>
      </c>
      <c r="D177" s="12">
        <v>4</v>
      </c>
      <c r="E177" s="12">
        <v>9</v>
      </c>
      <c r="F177" s="12">
        <v>25</v>
      </c>
      <c r="G177" s="12">
        <v>10</v>
      </c>
      <c r="H177" s="13">
        <f t="shared" si="22"/>
        <v>50</v>
      </c>
    </row>
    <row r="178" spans="1:8" x14ac:dyDescent="0.3">
      <c r="A178" s="188"/>
      <c r="B178" s="11" t="s">
        <v>1</v>
      </c>
      <c r="C178" s="12">
        <v>179</v>
      </c>
      <c r="D178" s="12">
        <v>309</v>
      </c>
      <c r="E178" s="12">
        <v>415</v>
      </c>
      <c r="F178" s="12">
        <v>568</v>
      </c>
      <c r="G178" s="12">
        <v>154</v>
      </c>
      <c r="H178" s="13">
        <f t="shared" si="22"/>
        <v>1625</v>
      </c>
    </row>
    <row r="179" spans="1:8" x14ac:dyDescent="0.3">
      <c r="A179" s="188"/>
      <c r="B179" s="11" t="s">
        <v>2</v>
      </c>
      <c r="C179" s="12">
        <v>359</v>
      </c>
      <c r="D179" s="12">
        <v>535</v>
      </c>
      <c r="E179" s="12">
        <v>786</v>
      </c>
      <c r="F179" s="12">
        <v>1086</v>
      </c>
      <c r="G179" s="12">
        <v>325</v>
      </c>
      <c r="H179" s="13">
        <f t="shared" si="22"/>
        <v>3091</v>
      </c>
    </row>
    <row r="180" spans="1:8" x14ac:dyDescent="0.3">
      <c r="A180" s="189" t="s">
        <v>30</v>
      </c>
      <c r="B180" s="8" t="s">
        <v>0</v>
      </c>
      <c r="C180" s="9">
        <v>2</v>
      </c>
      <c r="D180" s="9">
        <v>2</v>
      </c>
      <c r="E180" s="9">
        <v>9</v>
      </c>
      <c r="F180" s="9">
        <v>5</v>
      </c>
      <c r="G180" s="9">
        <v>2</v>
      </c>
      <c r="H180" s="10">
        <f t="shared" si="22"/>
        <v>20</v>
      </c>
    </row>
    <row r="181" spans="1:8" x14ac:dyDescent="0.3">
      <c r="A181" s="189"/>
      <c r="B181" s="8" t="s">
        <v>1</v>
      </c>
      <c r="C181" s="9">
        <v>127</v>
      </c>
      <c r="D181" s="9">
        <v>62</v>
      </c>
      <c r="E181" s="9">
        <v>326</v>
      </c>
      <c r="F181" s="9">
        <v>210</v>
      </c>
      <c r="G181" s="9">
        <v>34</v>
      </c>
      <c r="H181" s="10">
        <f t="shared" si="22"/>
        <v>759</v>
      </c>
    </row>
    <row r="182" spans="1:8" x14ac:dyDescent="0.3">
      <c r="A182" s="189"/>
      <c r="B182" s="8" t="s">
        <v>2</v>
      </c>
      <c r="C182" s="9">
        <v>244</v>
      </c>
      <c r="D182" s="9">
        <v>125</v>
      </c>
      <c r="E182" s="9">
        <v>660</v>
      </c>
      <c r="F182" s="9">
        <v>401</v>
      </c>
      <c r="G182" s="9">
        <v>66</v>
      </c>
      <c r="H182" s="10">
        <f t="shared" si="22"/>
        <v>1496</v>
      </c>
    </row>
    <row r="183" spans="1:8" x14ac:dyDescent="0.3">
      <c r="A183" s="188" t="s">
        <v>31</v>
      </c>
      <c r="B183" s="11" t="s">
        <v>0</v>
      </c>
      <c r="C183" s="12">
        <v>0</v>
      </c>
      <c r="D183" s="12">
        <v>6</v>
      </c>
      <c r="E183" s="12">
        <v>12</v>
      </c>
      <c r="F183" s="12">
        <v>3</v>
      </c>
      <c r="G183" s="12">
        <v>1</v>
      </c>
      <c r="H183" s="13">
        <f t="shared" si="22"/>
        <v>22</v>
      </c>
    </row>
    <row r="184" spans="1:8" x14ac:dyDescent="0.3">
      <c r="A184" s="188"/>
      <c r="B184" s="11" t="s">
        <v>1</v>
      </c>
      <c r="C184" s="12">
        <v>0</v>
      </c>
      <c r="D184" s="12">
        <v>317</v>
      </c>
      <c r="E184" s="12">
        <v>391</v>
      </c>
      <c r="F184" s="12">
        <v>112</v>
      </c>
      <c r="G184" s="12">
        <v>11</v>
      </c>
      <c r="H184" s="13">
        <f t="shared" si="22"/>
        <v>831</v>
      </c>
    </row>
    <row r="185" spans="1:8" x14ac:dyDescent="0.3">
      <c r="A185" s="188"/>
      <c r="B185" s="11" t="s">
        <v>2</v>
      </c>
      <c r="C185" s="12">
        <v>0</v>
      </c>
      <c r="D185" s="12">
        <v>645</v>
      </c>
      <c r="E185" s="12">
        <v>744</v>
      </c>
      <c r="F185" s="12">
        <v>194</v>
      </c>
      <c r="G185" s="12">
        <v>22</v>
      </c>
      <c r="H185" s="13">
        <f t="shared" si="22"/>
        <v>1605</v>
      </c>
    </row>
    <row r="186" spans="1:8" x14ac:dyDescent="0.3">
      <c r="A186" s="190" t="s">
        <v>4</v>
      </c>
      <c r="B186" s="55" t="s">
        <v>0</v>
      </c>
      <c r="C186" s="54">
        <f t="shared" ref="C186:H188" si="23">C168+C171+C174+C177+C180+C183</f>
        <v>10</v>
      </c>
      <c r="D186" s="54">
        <f t="shared" si="23"/>
        <v>27</v>
      </c>
      <c r="E186" s="54">
        <f t="shared" si="23"/>
        <v>91</v>
      </c>
      <c r="F186" s="54">
        <f t="shared" si="23"/>
        <v>182</v>
      </c>
      <c r="G186" s="54">
        <f t="shared" si="23"/>
        <v>76</v>
      </c>
      <c r="H186" s="54">
        <f t="shared" si="23"/>
        <v>386</v>
      </c>
    </row>
    <row r="187" spans="1:8" x14ac:dyDescent="0.3">
      <c r="A187" s="190"/>
      <c r="B187" s="55" t="s">
        <v>1</v>
      </c>
      <c r="C187" s="54">
        <f t="shared" si="23"/>
        <v>954</v>
      </c>
      <c r="D187" s="54">
        <f t="shared" si="23"/>
        <v>1865</v>
      </c>
      <c r="E187" s="54">
        <f t="shared" si="23"/>
        <v>2940</v>
      </c>
      <c r="F187" s="54">
        <f t="shared" si="23"/>
        <v>4054</v>
      </c>
      <c r="G187" s="54">
        <f t="shared" si="23"/>
        <v>1131</v>
      </c>
      <c r="H187" s="54">
        <f t="shared" si="23"/>
        <v>10944</v>
      </c>
    </row>
    <row r="188" spans="1:8" x14ac:dyDescent="0.3">
      <c r="A188" s="190"/>
      <c r="B188" s="55" t="s">
        <v>2</v>
      </c>
      <c r="C188" s="54">
        <f t="shared" si="23"/>
        <v>1926</v>
      </c>
      <c r="D188" s="54">
        <f t="shared" si="23"/>
        <v>3754</v>
      </c>
      <c r="E188" s="54">
        <f t="shared" si="23"/>
        <v>5708</v>
      </c>
      <c r="F188" s="54">
        <f t="shared" si="23"/>
        <v>7879</v>
      </c>
      <c r="G188" s="54">
        <f t="shared" si="23"/>
        <v>2207</v>
      </c>
      <c r="H188" s="54">
        <f t="shared" si="23"/>
        <v>21474</v>
      </c>
    </row>
    <row r="189" spans="1:8" x14ac:dyDescent="0.3">
      <c r="A189" s="192" t="s">
        <v>121</v>
      </c>
      <c r="B189" s="192"/>
      <c r="C189" s="192"/>
      <c r="D189" s="192"/>
      <c r="E189" s="192"/>
      <c r="F189" s="192"/>
      <c r="G189" s="11"/>
      <c r="H189" s="11"/>
    </row>
    <row r="190" spans="1:8" x14ac:dyDescent="0.3">
      <c r="A190" s="51"/>
      <c r="B190" s="51"/>
      <c r="C190" s="51"/>
      <c r="D190" s="51"/>
      <c r="E190" s="11"/>
      <c r="F190" s="11"/>
      <c r="G190" s="11"/>
      <c r="H190" s="11"/>
    </row>
    <row r="191" spans="1:8" x14ac:dyDescent="0.3">
      <c r="A191" s="51"/>
      <c r="B191" s="51"/>
      <c r="C191" s="51"/>
      <c r="D191" s="51"/>
      <c r="E191" s="11"/>
      <c r="F191" s="11"/>
      <c r="G191" s="11"/>
      <c r="H191" s="11"/>
    </row>
    <row r="192" spans="1:8" s="109" customFormat="1" ht="17.100000000000001" customHeight="1" x14ac:dyDescent="0.3">
      <c r="A192" s="191" t="s">
        <v>104</v>
      </c>
      <c r="B192" s="191"/>
      <c r="C192" s="191"/>
      <c r="D192" s="191"/>
      <c r="E192" s="191"/>
      <c r="F192" s="191"/>
      <c r="G192" s="191"/>
      <c r="H192" s="191"/>
    </row>
    <row r="193" spans="1:8" s="109" customFormat="1" ht="17.100000000000001" customHeight="1" x14ac:dyDescent="0.3">
      <c r="A193" s="191" t="s">
        <v>105</v>
      </c>
      <c r="B193" s="191"/>
      <c r="C193" s="191"/>
      <c r="D193" s="191"/>
      <c r="E193" s="191"/>
      <c r="F193" s="191"/>
      <c r="G193" s="191"/>
      <c r="H193" s="191"/>
    </row>
    <row r="194" spans="1:8" s="109" customFormat="1" ht="17.100000000000001" customHeight="1" x14ac:dyDescent="0.3">
      <c r="A194" s="116" t="s">
        <v>53</v>
      </c>
      <c r="B194" s="117"/>
      <c r="C194" s="117" t="s">
        <v>54</v>
      </c>
      <c r="D194" s="117" t="s">
        <v>55</v>
      </c>
      <c r="E194" s="117" t="s">
        <v>56</v>
      </c>
      <c r="F194" s="117" t="s">
        <v>57</v>
      </c>
      <c r="G194" s="117" t="s">
        <v>3</v>
      </c>
      <c r="H194" s="117" t="s">
        <v>4</v>
      </c>
    </row>
    <row r="195" spans="1:8" x14ac:dyDescent="0.3">
      <c r="A195" s="189" t="s">
        <v>26</v>
      </c>
      <c r="B195" s="8" t="s">
        <v>0</v>
      </c>
      <c r="C195" s="9">
        <v>0</v>
      </c>
      <c r="D195" s="9">
        <v>3</v>
      </c>
      <c r="E195" s="9">
        <v>10</v>
      </c>
      <c r="F195" s="9">
        <v>3</v>
      </c>
      <c r="G195" s="9">
        <v>4</v>
      </c>
      <c r="H195" s="10">
        <f>SUM(C195:G195)</f>
        <v>20</v>
      </c>
    </row>
    <row r="196" spans="1:8" x14ac:dyDescent="0.3">
      <c r="A196" s="189"/>
      <c r="B196" s="8" t="s">
        <v>1</v>
      </c>
      <c r="C196" s="9">
        <v>0</v>
      </c>
      <c r="D196" s="9">
        <v>173</v>
      </c>
      <c r="E196" s="9">
        <v>173</v>
      </c>
      <c r="F196" s="9">
        <v>119</v>
      </c>
      <c r="G196" s="9">
        <v>59</v>
      </c>
      <c r="H196" s="10">
        <f t="shared" ref="H196:H212" si="24">SUM(C196:G196)</f>
        <v>524</v>
      </c>
    </row>
    <row r="197" spans="1:8" x14ac:dyDescent="0.3">
      <c r="A197" s="189"/>
      <c r="B197" s="8" t="s">
        <v>2</v>
      </c>
      <c r="C197" s="9">
        <v>0</v>
      </c>
      <c r="D197" s="9">
        <v>365</v>
      </c>
      <c r="E197" s="9">
        <v>352</v>
      </c>
      <c r="F197" s="9">
        <v>217</v>
      </c>
      <c r="G197" s="9">
        <v>110</v>
      </c>
      <c r="H197" s="10">
        <f t="shared" si="24"/>
        <v>1044</v>
      </c>
    </row>
    <row r="198" spans="1:8" x14ac:dyDescent="0.3">
      <c r="A198" s="188" t="s">
        <v>27</v>
      </c>
      <c r="B198" s="11" t="s">
        <v>0</v>
      </c>
      <c r="C198" s="12">
        <v>3</v>
      </c>
      <c r="D198" s="12">
        <v>2</v>
      </c>
      <c r="E198" s="12">
        <v>20</v>
      </c>
      <c r="F198" s="12">
        <v>31</v>
      </c>
      <c r="G198" s="12">
        <v>10</v>
      </c>
      <c r="H198" s="13">
        <f t="shared" si="24"/>
        <v>66</v>
      </c>
    </row>
    <row r="199" spans="1:8" x14ac:dyDescent="0.3">
      <c r="A199" s="188"/>
      <c r="B199" s="11" t="s">
        <v>1</v>
      </c>
      <c r="C199" s="12">
        <v>376</v>
      </c>
      <c r="D199" s="12">
        <v>142</v>
      </c>
      <c r="E199" s="12">
        <v>665</v>
      </c>
      <c r="F199" s="12">
        <v>709</v>
      </c>
      <c r="G199" s="12">
        <v>144</v>
      </c>
      <c r="H199" s="13">
        <f t="shared" si="24"/>
        <v>2036</v>
      </c>
    </row>
    <row r="200" spans="1:8" x14ac:dyDescent="0.3">
      <c r="A200" s="188"/>
      <c r="B200" s="11" t="s">
        <v>2</v>
      </c>
      <c r="C200" s="12">
        <v>762</v>
      </c>
      <c r="D200" s="12">
        <v>293</v>
      </c>
      <c r="E200" s="12">
        <v>1260</v>
      </c>
      <c r="F200" s="12">
        <v>1318</v>
      </c>
      <c r="G200" s="12">
        <v>291</v>
      </c>
      <c r="H200" s="13">
        <f t="shared" si="24"/>
        <v>3924</v>
      </c>
    </row>
    <row r="201" spans="1:8" x14ac:dyDescent="0.3">
      <c r="A201" s="189" t="s">
        <v>28</v>
      </c>
      <c r="B201" s="8" t="s">
        <v>0</v>
      </c>
      <c r="C201" s="9">
        <v>3</v>
      </c>
      <c r="D201" s="9">
        <v>10</v>
      </c>
      <c r="E201" s="9">
        <v>30</v>
      </c>
      <c r="F201" s="9">
        <v>116</v>
      </c>
      <c r="G201" s="9">
        <v>47</v>
      </c>
      <c r="H201" s="10">
        <f t="shared" si="24"/>
        <v>206</v>
      </c>
    </row>
    <row r="202" spans="1:8" x14ac:dyDescent="0.3">
      <c r="A202" s="189"/>
      <c r="B202" s="8" t="s">
        <v>1</v>
      </c>
      <c r="C202" s="9">
        <v>272</v>
      </c>
      <c r="D202" s="9">
        <v>862</v>
      </c>
      <c r="E202" s="9">
        <v>951</v>
      </c>
      <c r="F202" s="9">
        <v>2350</v>
      </c>
      <c r="G202" s="9">
        <v>710</v>
      </c>
      <c r="H202" s="10">
        <f t="shared" si="24"/>
        <v>5145</v>
      </c>
    </row>
    <row r="203" spans="1:8" x14ac:dyDescent="0.3">
      <c r="A203" s="189"/>
      <c r="B203" s="8" t="s">
        <v>2</v>
      </c>
      <c r="C203" s="9">
        <v>561</v>
      </c>
      <c r="D203" s="9">
        <v>1791</v>
      </c>
      <c r="E203" s="9">
        <v>1869</v>
      </c>
      <c r="F203" s="9">
        <v>4690</v>
      </c>
      <c r="G203" s="9">
        <v>1358</v>
      </c>
      <c r="H203" s="10">
        <f t="shared" si="24"/>
        <v>10269</v>
      </c>
    </row>
    <row r="204" spans="1:8" x14ac:dyDescent="0.3">
      <c r="A204" s="188" t="s">
        <v>29</v>
      </c>
      <c r="B204" s="11" t="s">
        <v>0</v>
      </c>
      <c r="C204" s="14">
        <v>2</v>
      </c>
      <c r="D204" s="14">
        <v>4</v>
      </c>
      <c r="E204" s="14">
        <v>9</v>
      </c>
      <c r="F204" s="14">
        <v>25</v>
      </c>
      <c r="G204" s="14">
        <v>10</v>
      </c>
      <c r="H204" s="15">
        <f t="shared" si="24"/>
        <v>50</v>
      </c>
    </row>
    <row r="205" spans="1:8" x14ac:dyDescent="0.3">
      <c r="A205" s="188"/>
      <c r="B205" s="11" t="s">
        <v>1</v>
      </c>
      <c r="C205" s="14">
        <v>179</v>
      </c>
      <c r="D205" s="14">
        <v>309</v>
      </c>
      <c r="E205" s="14">
        <v>415</v>
      </c>
      <c r="F205" s="14">
        <v>568</v>
      </c>
      <c r="G205" s="14">
        <v>154</v>
      </c>
      <c r="H205" s="15">
        <f t="shared" si="24"/>
        <v>1625</v>
      </c>
    </row>
    <row r="206" spans="1:8" x14ac:dyDescent="0.3">
      <c r="A206" s="188"/>
      <c r="B206" s="11" t="s">
        <v>2</v>
      </c>
      <c r="C206" s="14">
        <v>359</v>
      </c>
      <c r="D206" s="14">
        <v>535</v>
      </c>
      <c r="E206" s="14">
        <v>786</v>
      </c>
      <c r="F206" s="14">
        <v>1086</v>
      </c>
      <c r="G206" s="14">
        <v>325</v>
      </c>
      <c r="H206" s="15">
        <f t="shared" si="24"/>
        <v>3091</v>
      </c>
    </row>
    <row r="207" spans="1:8" x14ac:dyDescent="0.3">
      <c r="A207" s="189" t="s">
        <v>30</v>
      </c>
      <c r="B207" s="8" t="s">
        <v>0</v>
      </c>
      <c r="C207" s="9">
        <v>2</v>
      </c>
      <c r="D207" s="9">
        <v>2</v>
      </c>
      <c r="E207" s="9">
        <v>9</v>
      </c>
      <c r="F207" s="9">
        <v>4</v>
      </c>
      <c r="G207" s="9">
        <v>2</v>
      </c>
      <c r="H207" s="10">
        <f t="shared" si="24"/>
        <v>19</v>
      </c>
    </row>
    <row r="208" spans="1:8" x14ac:dyDescent="0.3">
      <c r="A208" s="189"/>
      <c r="B208" s="8" t="s">
        <v>1</v>
      </c>
      <c r="C208" s="9">
        <v>127</v>
      </c>
      <c r="D208" s="9">
        <v>62</v>
      </c>
      <c r="E208" s="9">
        <v>326</v>
      </c>
      <c r="F208" s="9">
        <v>170</v>
      </c>
      <c r="G208" s="9">
        <v>34</v>
      </c>
      <c r="H208" s="10">
        <f t="shared" si="24"/>
        <v>719</v>
      </c>
    </row>
    <row r="209" spans="1:8" x14ac:dyDescent="0.3">
      <c r="A209" s="189"/>
      <c r="B209" s="8" t="s">
        <v>2</v>
      </c>
      <c r="C209" s="9">
        <v>244</v>
      </c>
      <c r="D209" s="9">
        <v>125</v>
      </c>
      <c r="E209" s="9">
        <v>660</v>
      </c>
      <c r="F209" s="9">
        <v>332</v>
      </c>
      <c r="G209" s="9">
        <v>66</v>
      </c>
      <c r="H209" s="10">
        <f t="shared" si="24"/>
        <v>1427</v>
      </c>
    </row>
    <row r="210" spans="1:8" x14ac:dyDescent="0.3">
      <c r="A210" s="188" t="s">
        <v>31</v>
      </c>
      <c r="B210" s="11" t="s">
        <v>0</v>
      </c>
      <c r="C210" s="12">
        <v>0</v>
      </c>
      <c r="D210" s="12">
        <v>6</v>
      </c>
      <c r="E210" s="12">
        <v>12</v>
      </c>
      <c r="F210" s="12">
        <v>3</v>
      </c>
      <c r="G210" s="12">
        <v>1</v>
      </c>
      <c r="H210" s="13">
        <f t="shared" si="24"/>
        <v>22</v>
      </c>
    </row>
    <row r="211" spans="1:8" x14ac:dyDescent="0.3">
      <c r="A211" s="188"/>
      <c r="B211" s="11" t="s">
        <v>1</v>
      </c>
      <c r="C211" s="12">
        <v>0</v>
      </c>
      <c r="D211" s="12">
        <v>317</v>
      </c>
      <c r="E211" s="12">
        <v>391</v>
      </c>
      <c r="F211" s="12">
        <v>112</v>
      </c>
      <c r="G211" s="12">
        <v>11</v>
      </c>
      <c r="H211" s="13">
        <f t="shared" si="24"/>
        <v>831</v>
      </c>
    </row>
    <row r="212" spans="1:8" x14ac:dyDescent="0.3">
      <c r="A212" s="188"/>
      <c r="B212" s="11" t="s">
        <v>2</v>
      </c>
      <c r="C212" s="12">
        <v>0</v>
      </c>
      <c r="D212" s="12">
        <v>645</v>
      </c>
      <c r="E212" s="12">
        <v>744</v>
      </c>
      <c r="F212" s="12">
        <v>194</v>
      </c>
      <c r="G212" s="12">
        <v>22</v>
      </c>
      <c r="H212" s="13">
        <f t="shared" si="24"/>
        <v>1605</v>
      </c>
    </row>
    <row r="213" spans="1:8" x14ac:dyDescent="0.3">
      <c r="A213" s="190" t="s">
        <v>4</v>
      </c>
      <c r="B213" s="55" t="s">
        <v>0</v>
      </c>
      <c r="C213" s="54">
        <f>C195+C198+C201+C204+C207+C210</f>
        <v>10</v>
      </c>
      <c r="D213" s="54">
        <f t="shared" ref="D213:H213" si="25">D195+D198+D201+D204+D207+D210</f>
        <v>27</v>
      </c>
      <c r="E213" s="54">
        <f t="shared" si="25"/>
        <v>90</v>
      </c>
      <c r="F213" s="54">
        <f t="shared" si="25"/>
        <v>182</v>
      </c>
      <c r="G213" s="54">
        <f t="shared" si="25"/>
        <v>74</v>
      </c>
      <c r="H213" s="54">
        <f t="shared" si="25"/>
        <v>383</v>
      </c>
    </row>
    <row r="214" spans="1:8" x14ac:dyDescent="0.3">
      <c r="A214" s="190"/>
      <c r="B214" s="55" t="s">
        <v>1</v>
      </c>
      <c r="C214" s="54">
        <f>C196+C199+C202+C205+C208+C211</f>
        <v>954</v>
      </c>
      <c r="D214" s="54">
        <f t="shared" ref="D214:H214" si="26">D196+D199+D202+D205+D208+D211</f>
        <v>1865</v>
      </c>
      <c r="E214" s="54">
        <f t="shared" si="26"/>
        <v>2921</v>
      </c>
      <c r="F214" s="54">
        <f t="shared" si="26"/>
        <v>4028</v>
      </c>
      <c r="G214" s="54">
        <f t="shared" si="26"/>
        <v>1112</v>
      </c>
      <c r="H214" s="54">
        <f t="shared" si="26"/>
        <v>10880</v>
      </c>
    </row>
    <row r="215" spans="1:8" x14ac:dyDescent="0.3">
      <c r="A215" s="190"/>
      <c r="B215" s="55" t="s">
        <v>2</v>
      </c>
      <c r="C215" s="54">
        <f>C197+C200+C203+C206+C209+C212</f>
        <v>1926</v>
      </c>
      <c r="D215" s="54">
        <f t="shared" ref="D215:H215" si="27">D197+D200+D203+D206+D209+D212</f>
        <v>3754</v>
      </c>
      <c r="E215" s="54">
        <f t="shared" si="27"/>
        <v>5671</v>
      </c>
      <c r="F215" s="54">
        <f t="shared" si="27"/>
        <v>7837</v>
      </c>
      <c r="G215" s="54">
        <f t="shared" si="27"/>
        <v>2172</v>
      </c>
      <c r="H215" s="54">
        <f t="shared" si="27"/>
        <v>21360</v>
      </c>
    </row>
    <row r="216" spans="1:8" x14ac:dyDescent="0.3">
      <c r="A216" s="192" t="s">
        <v>121</v>
      </c>
      <c r="B216" s="192"/>
      <c r="C216" s="192"/>
      <c r="D216" s="192"/>
      <c r="E216" s="192"/>
      <c r="F216" s="192"/>
      <c r="G216" s="11"/>
      <c r="H216" s="11"/>
    </row>
    <row r="219" spans="1:8" s="109" customFormat="1" ht="17.100000000000001" customHeight="1" x14ac:dyDescent="0.3">
      <c r="A219" s="191" t="s">
        <v>99</v>
      </c>
      <c r="B219" s="191"/>
      <c r="C219" s="191"/>
      <c r="D219" s="191"/>
      <c r="E219" s="191"/>
      <c r="F219" s="191"/>
      <c r="G219" s="191"/>
      <c r="H219" s="191"/>
    </row>
    <row r="220" spans="1:8" s="109" customFormat="1" ht="17.100000000000001" customHeight="1" x14ac:dyDescent="0.3">
      <c r="A220" s="191" t="s">
        <v>106</v>
      </c>
      <c r="B220" s="191"/>
      <c r="C220" s="191"/>
      <c r="D220" s="191"/>
      <c r="E220" s="191"/>
      <c r="F220" s="191"/>
      <c r="G220" s="191"/>
      <c r="H220" s="191"/>
    </row>
    <row r="221" spans="1:8" s="109" customFormat="1" ht="17.100000000000001" customHeight="1" x14ac:dyDescent="0.3">
      <c r="A221" s="116" t="s">
        <v>53</v>
      </c>
      <c r="B221" s="117"/>
      <c r="C221" s="117" t="s">
        <v>54</v>
      </c>
      <c r="D221" s="117" t="s">
        <v>55</v>
      </c>
      <c r="E221" s="117" t="s">
        <v>56</v>
      </c>
      <c r="F221" s="117" t="s">
        <v>57</v>
      </c>
      <c r="G221" s="117" t="s">
        <v>3</v>
      </c>
      <c r="H221" s="117" t="s">
        <v>4</v>
      </c>
    </row>
    <row r="222" spans="1:8" x14ac:dyDescent="0.3">
      <c r="A222" s="189" t="s">
        <v>26</v>
      </c>
      <c r="B222" s="8" t="s">
        <v>0</v>
      </c>
      <c r="C222" s="9">
        <v>0</v>
      </c>
      <c r="D222" s="9">
        <v>3</v>
      </c>
      <c r="E222" s="9">
        <v>10</v>
      </c>
      <c r="F222" s="9">
        <v>4</v>
      </c>
      <c r="G222" s="9">
        <v>4</v>
      </c>
      <c r="H222" s="10">
        <f>SUM(C222:G222)</f>
        <v>21</v>
      </c>
    </row>
    <row r="223" spans="1:8" x14ac:dyDescent="0.3">
      <c r="A223" s="189"/>
      <c r="B223" s="8" t="s">
        <v>1</v>
      </c>
      <c r="C223" s="9">
        <v>0</v>
      </c>
      <c r="D223" s="9">
        <v>173</v>
      </c>
      <c r="E223" s="9">
        <v>173</v>
      </c>
      <c r="F223" s="9">
        <v>133</v>
      </c>
      <c r="G223" s="9">
        <v>59</v>
      </c>
      <c r="H223" s="10">
        <f t="shared" ref="H223:H236" si="28">SUM(C223:G223)</f>
        <v>538</v>
      </c>
    </row>
    <row r="224" spans="1:8" x14ac:dyDescent="0.3">
      <c r="A224" s="189"/>
      <c r="B224" s="8" t="s">
        <v>2</v>
      </c>
      <c r="C224" s="9">
        <v>0</v>
      </c>
      <c r="D224" s="9">
        <v>365</v>
      </c>
      <c r="E224" s="9">
        <v>352</v>
      </c>
      <c r="F224" s="9">
        <v>247</v>
      </c>
      <c r="G224" s="9">
        <v>110</v>
      </c>
      <c r="H224" s="10">
        <f t="shared" si="28"/>
        <v>1074</v>
      </c>
    </row>
    <row r="225" spans="1:8" x14ac:dyDescent="0.3">
      <c r="A225" s="188" t="s">
        <v>27</v>
      </c>
      <c r="B225" s="11" t="s">
        <v>0</v>
      </c>
      <c r="C225" s="12">
        <v>3</v>
      </c>
      <c r="D225" s="12">
        <v>2</v>
      </c>
      <c r="E225" s="12">
        <v>19</v>
      </c>
      <c r="F225" s="12">
        <v>30</v>
      </c>
      <c r="G225" s="12">
        <v>13</v>
      </c>
      <c r="H225" s="13">
        <f t="shared" si="28"/>
        <v>67</v>
      </c>
    </row>
    <row r="226" spans="1:8" x14ac:dyDescent="0.3">
      <c r="A226" s="188"/>
      <c r="B226" s="11" t="s">
        <v>1</v>
      </c>
      <c r="C226" s="12">
        <v>376</v>
      </c>
      <c r="D226" s="12">
        <v>142</v>
      </c>
      <c r="E226" s="12">
        <v>647</v>
      </c>
      <c r="F226" s="12">
        <v>699</v>
      </c>
      <c r="G226" s="12">
        <v>235</v>
      </c>
      <c r="H226" s="13">
        <f t="shared" si="28"/>
        <v>2099</v>
      </c>
    </row>
    <row r="227" spans="1:8" x14ac:dyDescent="0.3">
      <c r="A227" s="188"/>
      <c r="B227" s="11" t="s">
        <v>2</v>
      </c>
      <c r="C227" s="12">
        <v>762</v>
      </c>
      <c r="D227" s="12">
        <v>293</v>
      </c>
      <c r="E227" s="12">
        <v>1230</v>
      </c>
      <c r="F227" s="12">
        <v>1295</v>
      </c>
      <c r="G227" s="12">
        <v>449</v>
      </c>
      <c r="H227" s="13">
        <f t="shared" si="28"/>
        <v>4029</v>
      </c>
    </row>
    <row r="228" spans="1:8" x14ac:dyDescent="0.3">
      <c r="A228" s="193" t="s">
        <v>32</v>
      </c>
      <c r="B228" s="8" t="s">
        <v>0</v>
      </c>
      <c r="C228" s="9">
        <v>5</v>
      </c>
      <c r="D228" s="9">
        <v>14</v>
      </c>
      <c r="E228" s="9">
        <v>39</v>
      </c>
      <c r="F228" s="9">
        <v>140</v>
      </c>
      <c r="G228" s="9">
        <v>58</v>
      </c>
      <c r="H228" s="10">
        <f t="shared" si="28"/>
        <v>256</v>
      </c>
    </row>
    <row r="229" spans="1:8" x14ac:dyDescent="0.3">
      <c r="A229" s="193"/>
      <c r="B229" s="8" t="s">
        <v>1</v>
      </c>
      <c r="C229" s="9">
        <v>441</v>
      </c>
      <c r="D229" s="9">
        <v>1151</v>
      </c>
      <c r="E229" s="9">
        <v>1366</v>
      </c>
      <c r="F229" s="9">
        <v>2901</v>
      </c>
      <c r="G229" s="9">
        <v>883</v>
      </c>
      <c r="H229" s="10">
        <f t="shared" si="28"/>
        <v>6742</v>
      </c>
    </row>
    <row r="230" spans="1:8" x14ac:dyDescent="0.3">
      <c r="A230" s="193"/>
      <c r="B230" s="8" t="s">
        <v>2</v>
      </c>
      <c r="C230" s="9">
        <v>933</v>
      </c>
      <c r="D230" s="9">
        <v>2412</v>
      </c>
      <c r="E230" s="9">
        <v>2655</v>
      </c>
      <c r="F230" s="9">
        <v>5748</v>
      </c>
      <c r="G230" s="9">
        <v>1732</v>
      </c>
      <c r="H230" s="10">
        <f t="shared" si="28"/>
        <v>13480</v>
      </c>
    </row>
    <row r="231" spans="1:8" x14ac:dyDescent="0.3">
      <c r="A231" s="194" t="s">
        <v>30</v>
      </c>
      <c r="B231" s="11" t="s">
        <v>0</v>
      </c>
      <c r="C231" s="14">
        <v>2</v>
      </c>
      <c r="D231" s="14">
        <v>2</v>
      </c>
      <c r="E231" s="14">
        <v>9</v>
      </c>
      <c r="F231" s="14">
        <v>4</v>
      </c>
      <c r="G231" s="14">
        <v>2</v>
      </c>
      <c r="H231" s="15">
        <f t="shared" si="28"/>
        <v>19</v>
      </c>
    </row>
    <row r="232" spans="1:8" x14ac:dyDescent="0.3">
      <c r="A232" s="194"/>
      <c r="B232" s="11" t="s">
        <v>1</v>
      </c>
      <c r="C232" s="14">
        <v>124</v>
      </c>
      <c r="D232" s="14">
        <v>62</v>
      </c>
      <c r="E232" s="14">
        <v>326</v>
      </c>
      <c r="F232" s="14">
        <v>170</v>
      </c>
      <c r="G232" s="14">
        <v>34</v>
      </c>
      <c r="H232" s="15">
        <f t="shared" si="28"/>
        <v>716</v>
      </c>
    </row>
    <row r="233" spans="1:8" x14ac:dyDescent="0.3">
      <c r="A233" s="194"/>
      <c r="B233" s="11" t="s">
        <v>2</v>
      </c>
      <c r="C233" s="14">
        <v>244</v>
      </c>
      <c r="D233" s="14">
        <v>125</v>
      </c>
      <c r="E233" s="14">
        <v>660</v>
      </c>
      <c r="F233" s="14">
        <v>331</v>
      </c>
      <c r="G233" s="14">
        <v>66</v>
      </c>
      <c r="H233" s="15">
        <f t="shared" si="28"/>
        <v>1426</v>
      </c>
    </row>
    <row r="234" spans="1:8" x14ac:dyDescent="0.3">
      <c r="A234" s="189" t="s">
        <v>31</v>
      </c>
      <c r="B234" s="8" t="s">
        <v>0</v>
      </c>
      <c r="C234" s="9">
        <v>0</v>
      </c>
      <c r="D234" s="9">
        <v>6</v>
      </c>
      <c r="E234" s="9">
        <v>12</v>
      </c>
      <c r="F234" s="9">
        <v>3</v>
      </c>
      <c r="G234" s="9">
        <v>1</v>
      </c>
      <c r="H234" s="10">
        <f t="shared" si="28"/>
        <v>22</v>
      </c>
    </row>
    <row r="235" spans="1:8" x14ac:dyDescent="0.3">
      <c r="A235" s="189"/>
      <c r="B235" s="8" t="s">
        <v>1</v>
      </c>
      <c r="C235" s="9">
        <v>0</v>
      </c>
      <c r="D235" s="9">
        <v>317</v>
      </c>
      <c r="E235" s="9">
        <v>390</v>
      </c>
      <c r="F235" s="9">
        <v>114</v>
      </c>
      <c r="G235" s="9">
        <v>11</v>
      </c>
      <c r="H235" s="10">
        <f t="shared" si="28"/>
        <v>832</v>
      </c>
    </row>
    <row r="236" spans="1:8" x14ac:dyDescent="0.3">
      <c r="A236" s="189"/>
      <c r="B236" s="8" t="s">
        <v>2</v>
      </c>
      <c r="C236" s="9">
        <v>0</v>
      </c>
      <c r="D236" s="9">
        <v>645</v>
      </c>
      <c r="E236" s="9">
        <v>744</v>
      </c>
      <c r="F236" s="9">
        <v>196</v>
      </c>
      <c r="G236" s="9">
        <v>22</v>
      </c>
      <c r="H236" s="10">
        <f t="shared" si="28"/>
        <v>1607</v>
      </c>
    </row>
    <row r="237" spans="1:8" x14ac:dyDescent="0.3">
      <c r="A237" s="190" t="s">
        <v>4</v>
      </c>
      <c r="B237" s="55" t="s">
        <v>0</v>
      </c>
      <c r="C237" s="54">
        <f>C222+C225+C228+C231+C234</f>
        <v>10</v>
      </c>
      <c r="D237" s="54">
        <f t="shared" ref="D237:H237" si="29">D222+D225+D228+D231+D234</f>
        <v>27</v>
      </c>
      <c r="E237" s="54">
        <f t="shared" si="29"/>
        <v>89</v>
      </c>
      <c r="F237" s="54">
        <f t="shared" si="29"/>
        <v>181</v>
      </c>
      <c r="G237" s="54">
        <f t="shared" si="29"/>
        <v>78</v>
      </c>
      <c r="H237" s="54">
        <f t="shared" si="29"/>
        <v>385</v>
      </c>
    </row>
    <row r="238" spans="1:8" x14ac:dyDescent="0.3">
      <c r="A238" s="190"/>
      <c r="B238" s="55" t="s">
        <v>1</v>
      </c>
      <c r="C238" s="54">
        <f>C223+C226+C229+C232+C235</f>
        <v>941</v>
      </c>
      <c r="D238" s="54">
        <f t="shared" ref="D238:H238" si="30">D223+D226+D229+D232+D235</f>
        <v>1845</v>
      </c>
      <c r="E238" s="54">
        <f t="shared" si="30"/>
        <v>2902</v>
      </c>
      <c r="F238" s="54">
        <f t="shared" si="30"/>
        <v>4017</v>
      </c>
      <c r="G238" s="54">
        <f t="shared" si="30"/>
        <v>1222</v>
      </c>
      <c r="H238" s="54">
        <f t="shared" si="30"/>
        <v>10927</v>
      </c>
    </row>
    <row r="239" spans="1:8" x14ac:dyDescent="0.3">
      <c r="A239" s="190"/>
      <c r="B239" s="55" t="s">
        <v>2</v>
      </c>
      <c r="C239" s="54">
        <f>C224+C227+C230+C233+C236</f>
        <v>1939</v>
      </c>
      <c r="D239" s="54">
        <f t="shared" ref="D239:H239" si="31">D224+D227+D230+D233+D236</f>
        <v>3840</v>
      </c>
      <c r="E239" s="54">
        <f t="shared" si="31"/>
        <v>5641</v>
      </c>
      <c r="F239" s="54">
        <f t="shared" si="31"/>
        <v>7817</v>
      </c>
      <c r="G239" s="54">
        <f t="shared" si="31"/>
        <v>2379</v>
      </c>
      <c r="H239" s="54">
        <f t="shared" si="31"/>
        <v>21616</v>
      </c>
    </row>
    <row r="240" spans="1:8" x14ac:dyDescent="0.3">
      <c r="A240" s="192" t="s">
        <v>121</v>
      </c>
      <c r="B240" s="192"/>
      <c r="C240" s="192"/>
      <c r="D240" s="192"/>
      <c r="E240" s="192"/>
      <c r="F240" s="192"/>
      <c r="G240" s="11"/>
      <c r="H240" s="11"/>
    </row>
    <row r="243" spans="1:8" s="109" customFormat="1" ht="17.100000000000001" customHeight="1" x14ac:dyDescent="0.3">
      <c r="A243" s="191" t="s">
        <v>104</v>
      </c>
      <c r="B243" s="191"/>
      <c r="C243" s="191"/>
      <c r="D243" s="191"/>
      <c r="E243" s="191"/>
      <c r="F243" s="191"/>
      <c r="G243" s="191"/>
      <c r="H243" s="191"/>
    </row>
    <row r="244" spans="1:8" s="109" customFormat="1" ht="17.100000000000001" customHeight="1" x14ac:dyDescent="0.3">
      <c r="A244" s="191" t="s">
        <v>107</v>
      </c>
      <c r="B244" s="191"/>
      <c r="C244" s="191"/>
      <c r="D244" s="191"/>
      <c r="E244" s="191"/>
      <c r="F244" s="191"/>
      <c r="G244" s="191"/>
      <c r="H244" s="191"/>
    </row>
    <row r="245" spans="1:8" s="109" customFormat="1" ht="17.100000000000001" customHeight="1" x14ac:dyDescent="0.3">
      <c r="A245" s="116" t="s">
        <v>53</v>
      </c>
      <c r="B245" s="117"/>
      <c r="C245" s="117" t="s">
        <v>54</v>
      </c>
      <c r="D245" s="117" t="s">
        <v>55</v>
      </c>
      <c r="E245" s="117" t="s">
        <v>56</v>
      </c>
      <c r="F245" s="117" t="s">
        <v>57</v>
      </c>
      <c r="G245" s="117" t="s">
        <v>3</v>
      </c>
      <c r="H245" s="117" t="s">
        <v>4</v>
      </c>
    </row>
    <row r="246" spans="1:8" x14ac:dyDescent="0.3">
      <c r="A246" s="189" t="s">
        <v>26</v>
      </c>
      <c r="B246" s="8" t="s">
        <v>0</v>
      </c>
      <c r="C246" s="9">
        <v>0</v>
      </c>
      <c r="D246" s="9">
        <v>3</v>
      </c>
      <c r="E246" s="9">
        <v>10</v>
      </c>
      <c r="F246" s="9">
        <v>4</v>
      </c>
      <c r="G246" s="9">
        <v>4</v>
      </c>
      <c r="H246" s="10">
        <f>SUM(C246:G246)</f>
        <v>21</v>
      </c>
    </row>
    <row r="247" spans="1:8" x14ac:dyDescent="0.3">
      <c r="A247" s="189"/>
      <c r="B247" s="8" t="s">
        <v>1</v>
      </c>
      <c r="C247" s="9">
        <v>0</v>
      </c>
      <c r="D247" s="9">
        <v>173</v>
      </c>
      <c r="E247" s="9">
        <v>173</v>
      </c>
      <c r="F247" s="9">
        <v>133</v>
      </c>
      <c r="G247" s="9">
        <v>59</v>
      </c>
      <c r="H247" s="10">
        <f t="shared" ref="H247:H260" si="32">SUM(C247:G247)</f>
        <v>538</v>
      </c>
    </row>
    <row r="248" spans="1:8" x14ac:dyDescent="0.3">
      <c r="A248" s="189"/>
      <c r="B248" s="8" t="s">
        <v>2</v>
      </c>
      <c r="C248" s="9">
        <v>0</v>
      </c>
      <c r="D248" s="9">
        <v>365</v>
      </c>
      <c r="E248" s="9">
        <v>352</v>
      </c>
      <c r="F248" s="9">
        <v>247</v>
      </c>
      <c r="G248" s="9">
        <v>110</v>
      </c>
      <c r="H248" s="10">
        <f t="shared" si="32"/>
        <v>1074</v>
      </c>
    </row>
    <row r="249" spans="1:8" x14ac:dyDescent="0.3">
      <c r="A249" s="188" t="s">
        <v>27</v>
      </c>
      <c r="B249" s="11" t="s">
        <v>0</v>
      </c>
      <c r="C249" s="12">
        <v>3</v>
      </c>
      <c r="D249" s="12">
        <v>2</v>
      </c>
      <c r="E249" s="12">
        <v>19</v>
      </c>
      <c r="F249" s="12">
        <v>31</v>
      </c>
      <c r="G249" s="12">
        <v>13</v>
      </c>
      <c r="H249" s="13">
        <f t="shared" si="32"/>
        <v>68</v>
      </c>
    </row>
    <row r="250" spans="1:8" x14ac:dyDescent="0.3">
      <c r="A250" s="188"/>
      <c r="B250" s="11" t="s">
        <v>1</v>
      </c>
      <c r="C250" s="12">
        <v>376</v>
      </c>
      <c r="D250" s="12">
        <v>142</v>
      </c>
      <c r="E250" s="12">
        <v>647</v>
      </c>
      <c r="F250" s="12">
        <v>707</v>
      </c>
      <c r="G250" s="12">
        <v>235</v>
      </c>
      <c r="H250" s="13">
        <f t="shared" si="32"/>
        <v>2107</v>
      </c>
    </row>
    <row r="251" spans="1:8" x14ac:dyDescent="0.3">
      <c r="A251" s="188"/>
      <c r="B251" s="11" t="s">
        <v>2</v>
      </c>
      <c r="C251" s="12">
        <v>762</v>
      </c>
      <c r="D251" s="12">
        <v>293</v>
      </c>
      <c r="E251" s="12">
        <v>1230</v>
      </c>
      <c r="F251" s="12">
        <v>1311</v>
      </c>
      <c r="G251" s="12">
        <v>449</v>
      </c>
      <c r="H251" s="13">
        <f t="shared" si="32"/>
        <v>4045</v>
      </c>
    </row>
    <row r="252" spans="1:8" x14ac:dyDescent="0.3">
      <c r="A252" s="193" t="s">
        <v>33</v>
      </c>
      <c r="B252" s="8" t="s">
        <v>0</v>
      </c>
      <c r="C252" s="9">
        <v>5</v>
      </c>
      <c r="D252" s="9">
        <v>12</v>
      </c>
      <c r="E252" s="9">
        <v>40</v>
      </c>
      <c r="F252" s="9">
        <v>141</v>
      </c>
      <c r="G252" s="9">
        <v>58</v>
      </c>
      <c r="H252" s="10">
        <f t="shared" si="32"/>
        <v>256</v>
      </c>
    </row>
    <row r="253" spans="1:8" x14ac:dyDescent="0.3">
      <c r="A253" s="193"/>
      <c r="B253" s="8" t="s">
        <v>1</v>
      </c>
      <c r="C253" s="9">
        <v>441</v>
      </c>
      <c r="D253" s="9">
        <v>957</v>
      </c>
      <c r="E253" s="9">
        <v>1515</v>
      </c>
      <c r="F253" s="9">
        <v>2904</v>
      </c>
      <c r="G253" s="9">
        <v>883</v>
      </c>
      <c r="H253" s="10">
        <f t="shared" si="32"/>
        <v>6700</v>
      </c>
    </row>
    <row r="254" spans="1:8" x14ac:dyDescent="0.3">
      <c r="A254" s="193"/>
      <c r="B254" s="8" t="s">
        <v>2</v>
      </c>
      <c r="C254" s="9">
        <v>933</v>
      </c>
      <c r="D254" s="9">
        <v>2108</v>
      </c>
      <c r="E254" s="9">
        <v>2938</v>
      </c>
      <c r="F254" s="9">
        <v>5753</v>
      </c>
      <c r="G254" s="9">
        <v>1732</v>
      </c>
      <c r="H254" s="10">
        <f t="shared" si="32"/>
        <v>13464</v>
      </c>
    </row>
    <row r="255" spans="1:8" x14ac:dyDescent="0.3">
      <c r="A255" s="188" t="s">
        <v>30</v>
      </c>
      <c r="B255" s="11" t="s">
        <v>0</v>
      </c>
      <c r="C255" s="12">
        <v>2</v>
      </c>
      <c r="D255" s="12">
        <v>2</v>
      </c>
      <c r="E255" s="12">
        <v>9</v>
      </c>
      <c r="F255" s="12">
        <v>4</v>
      </c>
      <c r="G255" s="12">
        <v>2</v>
      </c>
      <c r="H255" s="13">
        <f t="shared" si="32"/>
        <v>19</v>
      </c>
    </row>
    <row r="256" spans="1:8" x14ac:dyDescent="0.3">
      <c r="A256" s="188"/>
      <c r="B256" s="11" t="s">
        <v>1</v>
      </c>
      <c r="C256" s="12">
        <v>124</v>
      </c>
      <c r="D256" s="12">
        <v>62</v>
      </c>
      <c r="E256" s="12">
        <v>326</v>
      </c>
      <c r="F256" s="12">
        <v>170</v>
      </c>
      <c r="G256" s="12">
        <v>34</v>
      </c>
      <c r="H256" s="13">
        <f t="shared" si="32"/>
        <v>716</v>
      </c>
    </row>
    <row r="257" spans="1:8" x14ac:dyDescent="0.3">
      <c r="A257" s="188"/>
      <c r="B257" s="11" t="s">
        <v>2</v>
      </c>
      <c r="C257" s="12">
        <v>244</v>
      </c>
      <c r="D257" s="12">
        <v>125</v>
      </c>
      <c r="E257" s="12">
        <v>660</v>
      </c>
      <c r="F257" s="12">
        <v>331</v>
      </c>
      <c r="G257" s="12">
        <v>66</v>
      </c>
      <c r="H257" s="13">
        <f t="shared" si="32"/>
        <v>1426</v>
      </c>
    </row>
    <row r="258" spans="1:8" x14ac:dyDescent="0.3">
      <c r="A258" s="189" t="s">
        <v>31</v>
      </c>
      <c r="B258" s="8" t="s">
        <v>0</v>
      </c>
      <c r="C258" s="9">
        <v>0</v>
      </c>
      <c r="D258" s="9">
        <v>6</v>
      </c>
      <c r="E258" s="9">
        <v>12</v>
      </c>
      <c r="F258" s="9">
        <v>3</v>
      </c>
      <c r="G258" s="9">
        <v>1</v>
      </c>
      <c r="H258" s="10">
        <f t="shared" si="32"/>
        <v>22</v>
      </c>
    </row>
    <row r="259" spans="1:8" x14ac:dyDescent="0.3">
      <c r="A259" s="189"/>
      <c r="B259" s="8" t="s">
        <v>1</v>
      </c>
      <c r="C259" s="9">
        <v>0</v>
      </c>
      <c r="D259" s="9">
        <v>317</v>
      </c>
      <c r="E259" s="9">
        <v>390</v>
      </c>
      <c r="F259" s="9">
        <v>114</v>
      </c>
      <c r="G259" s="9">
        <v>11</v>
      </c>
      <c r="H259" s="10">
        <f t="shared" si="32"/>
        <v>832</v>
      </c>
    </row>
    <row r="260" spans="1:8" x14ac:dyDescent="0.3">
      <c r="A260" s="189"/>
      <c r="B260" s="8" t="s">
        <v>2</v>
      </c>
      <c r="C260" s="9">
        <v>0</v>
      </c>
      <c r="D260" s="9">
        <v>645</v>
      </c>
      <c r="E260" s="9">
        <v>744</v>
      </c>
      <c r="F260" s="9">
        <v>196</v>
      </c>
      <c r="G260" s="9">
        <v>22</v>
      </c>
      <c r="H260" s="10">
        <f t="shared" si="32"/>
        <v>1607</v>
      </c>
    </row>
    <row r="261" spans="1:8" x14ac:dyDescent="0.3">
      <c r="A261" s="190" t="s">
        <v>4</v>
      </c>
      <c r="B261" s="55" t="s">
        <v>0</v>
      </c>
      <c r="C261" s="54">
        <f>C246+C249+C252+C255+C258</f>
        <v>10</v>
      </c>
      <c r="D261" s="54">
        <f t="shared" ref="D261:H261" si="33">D246+D249+D252+D255+D258</f>
        <v>25</v>
      </c>
      <c r="E261" s="54">
        <f t="shared" si="33"/>
        <v>90</v>
      </c>
      <c r="F261" s="54">
        <f t="shared" si="33"/>
        <v>183</v>
      </c>
      <c r="G261" s="54">
        <f t="shared" si="33"/>
        <v>78</v>
      </c>
      <c r="H261" s="54">
        <f t="shared" si="33"/>
        <v>386</v>
      </c>
    </row>
    <row r="262" spans="1:8" x14ac:dyDescent="0.3">
      <c r="A262" s="190"/>
      <c r="B262" s="55" t="s">
        <v>1</v>
      </c>
      <c r="C262" s="54">
        <f t="shared" ref="C262:H262" si="34">C247+C250+C253+C256+C259</f>
        <v>941</v>
      </c>
      <c r="D262" s="54">
        <f t="shared" si="34"/>
        <v>1651</v>
      </c>
      <c r="E262" s="54">
        <f t="shared" si="34"/>
        <v>3051</v>
      </c>
      <c r="F262" s="54">
        <f t="shared" si="34"/>
        <v>4028</v>
      </c>
      <c r="G262" s="54">
        <f t="shared" si="34"/>
        <v>1222</v>
      </c>
      <c r="H262" s="54">
        <f t="shared" si="34"/>
        <v>10893</v>
      </c>
    </row>
    <row r="263" spans="1:8" x14ac:dyDescent="0.3">
      <c r="A263" s="190"/>
      <c r="B263" s="55" t="s">
        <v>2</v>
      </c>
      <c r="C263" s="54">
        <f t="shared" ref="C263:H263" si="35">C248+C251+C254+C257+C260</f>
        <v>1939</v>
      </c>
      <c r="D263" s="54">
        <f t="shared" si="35"/>
        <v>3536</v>
      </c>
      <c r="E263" s="54">
        <f t="shared" si="35"/>
        <v>5924</v>
      </c>
      <c r="F263" s="54">
        <f t="shared" si="35"/>
        <v>7838</v>
      </c>
      <c r="G263" s="54">
        <f t="shared" si="35"/>
        <v>2379</v>
      </c>
      <c r="H263" s="54">
        <f t="shared" si="35"/>
        <v>21616</v>
      </c>
    </row>
    <row r="264" spans="1:8" x14ac:dyDescent="0.3">
      <c r="A264" s="192" t="s">
        <v>121</v>
      </c>
      <c r="B264" s="192"/>
      <c r="C264" s="192"/>
      <c r="D264" s="192"/>
      <c r="E264" s="192"/>
      <c r="F264" s="192"/>
      <c r="G264" s="11"/>
      <c r="H264" s="11"/>
    </row>
    <row r="267" spans="1:8" s="109" customFormat="1" ht="17.100000000000001" customHeight="1" x14ac:dyDescent="0.3">
      <c r="A267" s="191" t="s">
        <v>99</v>
      </c>
      <c r="B267" s="191"/>
      <c r="C267" s="191"/>
      <c r="D267" s="191"/>
      <c r="E267" s="191"/>
      <c r="F267" s="191"/>
      <c r="G267" s="191"/>
      <c r="H267" s="191"/>
    </row>
    <row r="268" spans="1:8" s="109" customFormat="1" ht="17.100000000000001" customHeight="1" x14ac:dyDescent="0.3">
      <c r="A268" s="191" t="s">
        <v>108</v>
      </c>
      <c r="B268" s="191"/>
      <c r="C268" s="191"/>
      <c r="D268" s="191"/>
      <c r="E268" s="191"/>
      <c r="F268" s="191"/>
      <c r="G268" s="191"/>
      <c r="H268" s="191"/>
    </row>
    <row r="269" spans="1:8" s="109" customFormat="1" ht="17.100000000000001" customHeight="1" x14ac:dyDescent="0.3">
      <c r="A269" s="116" t="s">
        <v>53</v>
      </c>
      <c r="B269" s="117"/>
      <c r="C269" s="117" t="s">
        <v>54</v>
      </c>
      <c r="D269" s="117" t="s">
        <v>55</v>
      </c>
      <c r="E269" s="117" t="s">
        <v>56</v>
      </c>
      <c r="F269" s="117" t="s">
        <v>57</v>
      </c>
      <c r="G269" s="117" t="s">
        <v>3</v>
      </c>
      <c r="H269" s="117" t="s">
        <v>4</v>
      </c>
    </row>
    <row r="270" spans="1:8" x14ac:dyDescent="0.3">
      <c r="A270" s="189" t="s">
        <v>26</v>
      </c>
      <c r="B270" s="8" t="s">
        <v>0</v>
      </c>
      <c r="C270" s="9">
        <v>0</v>
      </c>
      <c r="D270" s="9">
        <v>3</v>
      </c>
      <c r="E270" s="9">
        <v>10</v>
      </c>
      <c r="F270" s="9">
        <v>4</v>
      </c>
      <c r="G270" s="9">
        <v>3</v>
      </c>
      <c r="H270" s="10">
        <f>SUM(C270:G270)</f>
        <v>20</v>
      </c>
    </row>
    <row r="271" spans="1:8" x14ac:dyDescent="0.3">
      <c r="A271" s="189"/>
      <c r="B271" s="8" t="s">
        <v>1</v>
      </c>
      <c r="C271" s="9">
        <v>0</v>
      </c>
      <c r="D271" s="9">
        <v>173</v>
      </c>
      <c r="E271" s="9">
        <v>173</v>
      </c>
      <c r="F271" s="9">
        <v>133</v>
      </c>
      <c r="G271" s="9">
        <v>49</v>
      </c>
      <c r="H271" s="10">
        <f t="shared" ref="H271:H287" si="36">SUM(C271:G271)</f>
        <v>528</v>
      </c>
    </row>
    <row r="272" spans="1:8" x14ac:dyDescent="0.3">
      <c r="A272" s="189"/>
      <c r="B272" s="8" t="s">
        <v>2</v>
      </c>
      <c r="C272" s="9">
        <v>0</v>
      </c>
      <c r="D272" s="9">
        <v>365</v>
      </c>
      <c r="E272" s="9">
        <v>352</v>
      </c>
      <c r="F272" s="9">
        <v>247</v>
      </c>
      <c r="G272" s="9">
        <v>92</v>
      </c>
      <c r="H272" s="10">
        <f t="shared" si="36"/>
        <v>1056</v>
      </c>
    </row>
    <row r="273" spans="1:8" x14ac:dyDescent="0.3">
      <c r="A273" s="188" t="s">
        <v>27</v>
      </c>
      <c r="B273" s="11" t="s">
        <v>0</v>
      </c>
      <c r="C273" s="12">
        <v>2</v>
      </c>
      <c r="D273" s="12">
        <v>2</v>
      </c>
      <c r="E273" s="12">
        <v>19</v>
      </c>
      <c r="F273" s="12">
        <v>33</v>
      </c>
      <c r="G273" s="12">
        <v>13</v>
      </c>
      <c r="H273" s="13">
        <f t="shared" si="36"/>
        <v>69</v>
      </c>
    </row>
    <row r="274" spans="1:8" x14ac:dyDescent="0.3">
      <c r="A274" s="188"/>
      <c r="B274" s="11" t="s">
        <v>1</v>
      </c>
      <c r="C274" s="12">
        <v>264</v>
      </c>
      <c r="D274" s="12">
        <v>142</v>
      </c>
      <c r="E274" s="12">
        <v>647</v>
      </c>
      <c r="F274" s="12">
        <v>738</v>
      </c>
      <c r="G274" s="12">
        <v>235</v>
      </c>
      <c r="H274" s="13">
        <f t="shared" si="36"/>
        <v>2026</v>
      </c>
    </row>
    <row r="275" spans="1:8" x14ac:dyDescent="0.3">
      <c r="A275" s="188"/>
      <c r="B275" s="11" t="s">
        <v>2</v>
      </c>
      <c r="C275" s="12">
        <v>535</v>
      </c>
      <c r="D275" s="12">
        <v>293</v>
      </c>
      <c r="E275" s="12">
        <v>1230</v>
      </c>
      <c r="F275" s="12">
        <v>1372</v>
      </c>
      <c r="G275" s="12">
        <v>449</v>
      </c>
      <c r="H275" s="13">
        <f t="shared" si="36"/>
        <v>3879</v>
      </c>
    </row>
    <row r="276" spans="1:8" x14ac:dyDescent="0.3">
      <c r="A276" s="189" t="s">
        <v>28</v>
      </c>
      <c r="B276" s="8" t="s">
        <v>0</v>
      </c>
      <c r="C276" s="9">
        <v>2</v>
      </c>
      <c r="D276" s="9">
        <v>9</v>
      </c>
      <c r="E276" s="9">
        <v>30</v>
      </c>
      <c r="F276" s="9">
        <v>116</v>
      </c>
      <c r="G276" s="9">
        <v>49</v>
      </c>
      <c r="H276" s="10">
        <f t="shared" si="36"/>
        <v>206</v>
      </c>
    </row>
    <row r="277" spans="1:8" x14ac:dyDescent="0.3">
      <c r="A277" s="189"/>
      <c r="B277" s="8" t="s">
        <v>1</v>
      </c>
      <c r="C277" s="9">
        <v>184</v>
      </c>
      <c r="D277" s="9">
        <v>784</v>
      </c>
      <c r="E277" s="9">
        <v>951</v>
      </c>
      <c r="F277" s="9">
        <v>2322</v>
      </c>
      <c r="G277" s="9">
        <v>737</v>
      </c>
      <c r="H277" s="10">
        <f t="shared" si="36"/>
        <v>4978</v>
      </c>
    </row>
    <row r="278" spans="1:8" x14ac:dyDescent="0.3">
      <c r="A278" s="189"/>
      <c r="B278" s="8" t="s">
        <v>2</v>
      </c>
      <c r="C278" s="9">
        <v>398</v>
      </c>
      <c r="D278" s="9">
        <v>1718</v>
      </c>
      <c r="E278" s="9">
        <v>1869</v>
      </c>
      <c r="F278" s="9">
        <v>4636</v>
      </c>
      <c r="G278" s="9">
        <v>1420</v>
      </c>
      <c r="H278" s="10">
        <f t="shared" si="36"/>
        <v>10041</v>
      </c>
    </row>
    <row r="279" spans="1:8" x14ac:dyDescent="0.3">
      <c r="A279" s="188" t="s">
        <v>29</v>
      </c>
      <c r="B279" s="11" t="s">
        <v>0</v>
      </c>
      <c r="C279" s="12">
        <v>2</v>
      </c>
      <c r="D279" s="12">
        <v>3</v>
      </c>
      <c r="E279" s="12">
        <v>10</v>
      </c>
      <c r="F279" s="12">
        <v>25</v>
      </c>
      <c r="G279" s="12">
        <v>10</v>
      </c>
      <c r="H279" s="13">
        <f t="shared" si="36"/>
        <v>50</v>
      </c>
    </row>
    <row r="280" spans="1:8" x14ac:dyDescent="0.3">
      <c r="A280" s="188"/>
      <c r="B280" s="11" t="s">
        <v>1</v>
      </c>
      <c r="C280" s="12">
        <v>179</v>
      </c>
      <c r="D280" s="12">
        <v>160</v>
      </c>
      <c r="E280" s="12">
        <v>564</v>
      </c>
      <c r="F280" s="12">
        <v>564</v>
      </c>
      <c r="G280" s="12">
        <v>154</v>
      </c>
      <c r="H280" s="13">
        <f t="shared" si="36"/>
        <v>1621</v>
      </c>
    </row>
    <row r="281" spans="1:8" x14ac:dyDescent="0.3">
      <c r="A281" s="188"/>
      <c r="B281" s="11" t="s">
        <v>2</v>
      </c>
      <c r="C281" s="12">
        <v>359</v>
      </c>
      <c r="D281" s="12">
        <v>328</v>
      </c>
      <c r="E281" s="12">
        <v>1069</v>
      </c>
      <c r="F281" s="12">
        <v>1078</v>
      </c>
      <c r="G281" s="12">
        <v>325</v>
      </c>
      <c r="H281" s="13">
        <f t="shared" si="36"/>
        <v>3159</v>
      </c>
    </row>
    <row r="282" spans="1:8" x14ac:dyDescent="0.3">
      <c r="A282" s="189" t="s">
        <v>30</v>
      </c>
      <c r="B282" s="8" t="s">
        <v>0</v>
      </c>
      <c r="C282" s="9">
        <v>2</v>
      </c>
      <c r="D282" s="9">
        <v>2</v>
      </c>
      <c r="E282" s="9">
        <v>8</v>
      </c>
      <c r="F282" s="9">
        <v>4</v>
      </c>
      <c r="G282" s="9">
        <v>2</v>
      </c>
      <c r="H282" s="10">
        <f t="shared" si="36"/>
        <v>18</v>
      </c>
    </row>
    <row r="283" spans="1:8" x14ac:dyDescent="0.3">
      <c r="A283" s="189"/>
      <c r="B283" s="8" t="s">
        <v>1</v>
      </c>
      <c r="C283" s="9">
        <v>124</v>
      </c>
      <c r="D283" s="9">
        <v>62</v>
      </c>
      <c r="E283" s="9">
        <v>315</v>
      </c>
      <c r="F283" s="9">
        <v>170</v>
      </c>
      <c r="G283" s="9">
        <v>34</v>
      </c>
      <c r="H283" s="10">
        <f t="shared" si="36"/>
        <v>705</v>
      </c>
    </row>
    <row r="284" spans="1:8" x14ac:dyDescent="0.3">
      <c r="A284" s="189"/>
      <c r="B284" s="8" t="s">
        <v>2</v>
      </c>
      <c r="C284" s="9">
        <v>244</v>
      </c>
      <c r="D284" s="9">
        <v>125</v>
      </c>
      <c r="E284" s="9">
        <v>638</v>
      </c>
      <c r="F284" s="9">
        <v>331</v>
      </c>
      <c r="G284" s="9">
        <v>66</v>
      </c>
      <c r="H284" s="10">
        <f t="shared" si="36"/>
        <v>1404</v>
      </c>
    </row>
    <row r="285" spans="1:8" x14ac:dyDescent="0.3">
      <c r="A285" s="188" t="s">
        <v>31</v>
      </c>
      <c r="B285" s="11" t="s">
        <v>0</v>
      </c>
      <c r="C285" s="12">
        <v>0</v>
      </c>
      <c r="D285" s="12">
        <v>6</v>
      </c>
      <c r="E285" s="12">
        <v>12</v>
      </c>
      <c r="F285" s="12">
        <v>3</v>
      </c>
      <c r="G285" s="12">
        <v>1</v>
      </c>
      <c r="H285" s="13">
        <f t="shared" si="36"/>
        <v>22</v>
      </c>
    </row>
    <row r="286" spans="1:8" x14ac:dyDescent="0.3">
      <c r="A286" s="188"/>
      <c r="B286" s="11" t="s">
        <v>1</v>
      </c>
      <c r="C286" s="12">
        <v>0</v>
      </c>
      <c r="D286" s="12">
        <v>317</v>
      </c>
      <c r="E286" s="12">
        <v>390</v>
      </c>
      <c r="F286" s="12">
        <v>114</v>
      </c>
      <c r="G286" s="12">
        <v>11</v>
      </c>
      <c r="H286" s="13">
        <f t="shared" si="36"/>
        <v>832</v>
      </c>
    </row>
    <row r="287" spans="1:8" x14ac:dyDescent="0.3">
      <c r="A287" s="188"/>
      <c r="B287" s="11" t="s">
        <v>2</v>
      </c>
      <c r="C287" s="12">
        <v>0</v>
      </c>
      <c r="D287" s="12">
        <v>645</v>
      </c>
      <c r="E287" s="12">
        <v>744</v>
      </c>
      <c r="F287" s="12">
        <v>196</v>
      </c>
      <c r="G287" s="12">
        <v>22</v>
      </c>
      <c r="H287" s="13">
        <f t="shared" si="36"/>
        <v>1607</v>
      </c>
    </row>
    <row r="288" spans="1:8" x14ac:dyDescent="0.3">
      <c r="A288" s="190" t="s">
        <v>4</v>
      </c>
      <c r="B288" s="55" t="s">
        <v>0</v>
      </c>
      <c r="C288" s="54">
        <f>C270+C273+C276+C279+C282+C285</f>
        <v>8</v>
      </c>
      <c r="D288" s="54">
        <f t="shared" ref="D288:H288" si="37">D270+D273+D276+D279+D282+D285</f>
        <v>25</v>
      </c>
      <c r="E288" s="54">
        <f t="shared" si="37"/>
        <v>89</v>
      </c>
      <c r="F288" s="54">
        <f t="shared" si="37"/>
        <v>185</v>
      </c>
      <c r="G288" s="54">
        <f t="shared" si="37"/>
        <v>78</v>
      </c>
      <c r="H288" s="54">
        <f t="shared" si="37"/>
        <v>385</v>
      </c>
    </row>
    <row r="289" spans="1:8" x14ac:dyDescent="0.3">
      <c r="A289" s="190"/>
      <c r="B289" s="55" t="s">
        <v>1</v>
      </c>
      <c r="C289" s="54">
        <f t="shared" ref="C289:H289" si="38">C271+C274+C277+C280+C283+C286</f>
        <v>751</v>
      </c>
      <c r="D289" s="54">
        <f t="shared" si="38"/>
        <v>1638</v>
      </c>
      <c r="E289" s="54">
        <f t="shared" si="38"/>
        <v>3040</v>
      </c>
      <c r="F289" s="54">
        <f t="shared" si="38"/>
        <v>4041</v>
      </c>
      <c r="G289" s="54">
        <f t="shared" si="38"/>
        <v>1220</v>
      </c>
      <c r="H289" s="54">
        <f t="shared" si="38"/>
        <v>10690</v>
      </c>
    </row>
    <row r="290" spans="1:8" x14ac:dyDescent="0.3">
      <c r="A290" s="190"/>
      <c r="B290" s="55" t="s">
        <v>2</v>
      </c>
      <c r="C290" s="54">
        <f t="shared" ref="C290:H290" si="39">C272+C275+C278+C281+C284+C287</f>
        <v>1536</v>
      </c>
      <c r="D290" s="54">
        <f t="shared" si="39"/>
        <v>3474</v>
      </c>
      <c r="E290" s="54">
        <f t="shared" si="39"/>
        <v>5902</v>
      </c>
      <c r="F290" s="54">
        <f t="shared" si="39"/>
        <v>7860</v>
      </c>
      <c r="G290" s="54">
        <f t="shared" si="39"/>
        <v>2374</v>
      </c>
      <c r="H290" s="54">
        <f t="shared" si="39"/>
        <v>21146</v>
      </c>
    </row>
    <row r="291" spans="1:8" x14ac:dyDescent="0.3">
      <c r="A291" s="192" t="s">
        <v>121</v>
      </c>
      <c r="B291" s="192"/>
      <c r="C291" s="192"/>
      <c r="D291" s="192"/>
      <c r="E291" s="192"/>
      <c r="F291" s="192"/>
      <c r="G291" s="11"/>
      <c r="H291" s="11"/>
    </row>
  </sheetData>
  <mergeCells count="104">
    <mergeCell ref="A30:H30"/>
    <mergeCell ref="A31:H31"/>
    <mergeCell ref="A33:A35"/>
    <mergeCell ref="A36:A38"/>
    <mergeCell ref="A39:A41"/>
    <mergeCell ref="A57:H57"/>
    <mergeCell ref="A58:H58"/>
    <mergeCell ref="A60:A62"/>
    <mergeCell ref="A63:A65"/>
    <mergeCell ref="A66:A68"/>
    <mergeCell ref="A42:A44"/>
    <mergeCell ref="A45:A47"/>
    <mergeCell ref="A48:A50"/>
    <mergeCell ref="A51:A53"/>
    <mergeCell ref="A204:A206"/>
    <mergeCell ref="A165:H165"/>
    <mergeCell ref="A139:H139"/>
    <mergeCell ref="A138:H138"/>
    <mergeCell ref="A141:A143"/>
    <mergeCell ref="A69:A71"/>
    <mergeCell ref="A72:A74"/>
    <mergeCell ref="A75:A77"/>
    <mergeCell ref="A78:A80"/>
    <mergeCell ref="A207:A209"/>
    <mergeCell ref="A180:A182"/>
    <mergeCell ref="A144:A146"/>
    <mergeCell ref="A147:A149"/>
    <mergeCell ref="A159:A161"/>
    <mergeCell ref="A150:A152"/>
    <mergeCell ref="A153:A155"/>
    <mergeCell ref="A156:A158"/>
    <mergeCell ref="A288:A290"/>
    <mergeCell ref="A282:A284"/>
    <mergeCell ref="A285:A287"/>
    <mergeCell ref="A192:H192"/>
    <mergeCell ref="A267:H267"/>
    <mergeCell ref="A243:H243"/>
    <mergeCell ref="A195:A197"/>
    <mergeCell ref="A210:A212"/>
    <mergeCell ref="A198:A200"/>
    <mergeCell ref="A201:A203"/>
    <mergeCell ref="A162:F162"/>
    <mergeCell ref="A276:A278"/>
    <mergeCell ref="A240:F240"/>
    <mergeCell ref="A264:F264"/>
    <mergeCell ref="A234:A236"/>
    <mergeCell ref="A258:A260"/>
    <mergeCell ref="A231:A233"/>
    <mergeCell ref="A84:H84"/>
    <mergeCell ref="A85:H85"/>
    <mergeCell ref="A87:A89"/>
    <mergeCell ref="A90:A92"/>
    <mergeCell ref="A93:A95"/>
    <mergeCell ref="A132:A134"/>
    <mergeCell ref="A123:A125"/>
    <mergeCell ref="A126:A128"/>
    <mergeCell ref="A111:H111"/>
    <mergeCell ref="A112:H112"/>
    <mergeCell ref="A117:A119"/>
    <mergeCell ref="A120:A122"/>
    <mergeCell ref="A129:A131"/>
    <mergeCell ref="A114:A116"/>
    <mergeCell ref="A166:H166"/>
    <mergeCell ref="A171:A173"/>
    <mergeCell ref="A174:A176"/>
    <mergeCell ref="A183:A185"/>
    <mergeCell ref="A177:A179"/>
    <mergeCell ref="A186:A188"/>
    <mergeCell ref="A189:F189"/>
    <mergeCell ref="A216:F216"/>
    <mergeCell ref="A213:A215"/>
    <mergeCell ref="A291:F291"/>
    <mergeCell ref="A96:A98"/>
    <mergeCell ref="A99:A101"/>
    <mergeCell ref="A102:A104"/>
    <mergeCell ref="A105:A107"/>
    <mergeCell ref="A249:A251"/>
    <mergeCell ref="A244:H244"/>
    <mergeCell ref="A219:H219"/>
    <mergeCell ref="A220:H220"/>
    <mergeCell ref="A225:A227"/>
    <mergeCell ref="A222:A224"/>
    <mergeCell ref="A228:A230"/>
    <mergeCell ref="A193:H193"/>
    <mergeCell ref="A252:A254"/>
    <mergeCell ref="A108:F108"/>
    <mergeCell ref="A135:F135"/>
    <mergeCell ref="A279:A281"/>
    <mergeCell ref="A255:A257"/>
    <mergeCell ref="A261:A263"/>
    <mergeCell ref="A268:H268"/>
    <mergeCell ref="A237:A239"/>
    <mergeCell ref="A246:A248"/>
    <mergeCell ref="A270:A272"/>
    <mergeCell ref="A273:A275"/>
    <mergeCell ref="A15:A17"/>
    <mergeCell ref="A18:A20"/>
    <mergeCell ref="A21:A23"/>
    <mergeCell ref="A24:A26"/>
    <mergeCell ref="A3:H3"/>
    <mergeCell ref="A4:H4"/>
    <mergeCell ref="A6:A8"/>
    <mergeCell ref="A9:A11"/>
    <mergeCell ref="A12:A14"/>
  </mergeCells>
  <pageMargins left="0.70866141732283472" right="0.70866141732283472" top="0.74803149606299213" bottom="0.74803149606299213" header="0.31496062992125984" footer="0.31496062992125984"/>
  <pageSetup paperSize="9" fitToWidth="0" orientation="landscape" r:id="rId1"/>
  <headerFooter>
    <oddHeader>&amp;R&amp;G</oddHeader>
    <oddFooter>&amp;L&amp;F&amp;C&amp;P / &amp;N&amp;R&amp;A</oddFooter>
  </headerFooter>
  <rowBreaks count="9" manualBreakCount="9">
    <brk id="54" max="16383" man="1"/>
    <brk id="81" max="16383" man="1"/>
    <brk id="108" max="16383" man="1"/>
    <brk id="135" max="16383" man="1"/>
    <brk id="162" max="16383" man="1"/>
    <brk id="189" max="16383" man="1"/>
    <brk id="216" max="16383" man="1"/>
    <brk id="240" max="16383" man="1"/>
    <brk id="264" max="16383" man="1"/>
  </rowBreaks>
  <colBreaks count="1" manualBreakCount="1">
    <brk id="8" max="1048575" man="1"/>
  </colBreaks>
  <legacyDrawingHF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5" tint="-0.249977111117893"/>
  </sheetPr>
  <dimension ref="A3:H81"/>
  <sheetViews>
    <sheetView showGridLines="0" zoomScaleNormal="100" workbookViewId="0">
      <selection activeCell="C76" sqref="C76"/>
    </sheetView>
  </sheetViews>
  <sheetFormatPr defaultRowHeight="14.4" x14ac:dyDescent="0.3"/>
  <cols>
    <col min="1" max="1" width="11.6640625" customWidth="1"/>
    <col min="2" max="2" width="9.33203125" customWidth="1"/>
    <col min="3" max="3" width="9.88671875" customWidth="1"/>
  </cols>
  <sheetData>
    <row r="3" spans="1:7" x14ac:dyDescent="0.3">
      <c r="A3" s="191" t="s">
        <v>109</v>
      </c>
      <c r="B3" s="191"/>
      <c r="C3" s="191"/>
      <c r="D3" s="191"/>
      <c r="E3" s="191"/>
      <c r="F3" s="191"/>
      <c r="G3" s="191"/>
    </row>
    <row r="4" spans="1:7" x14ac:dyDescent="0.3">
      <c r="A4" s="191" t="s">
        <v>125</v>
      </c>
      <c r="B4" s="191"/>
      <c r="C4" s="191"/>
      <c r="D4" s="191"/>
      <c r="E4" s="191"/>
      <c r="F4" s="191"/>
      <c r="G4" s="191"/>
    </row>
    <row r="5" spans="1:7" x14ac:dyDescent="0.3">
      <c r="A5" s="130" t="s">
        <v>119</v>
      </c>
      <c r="B5" s="53"/>
      <c r="C5" s="53" t="s">
        <v>77</v>
      </c>
      <c r="D5" s="53" t="s">
        <v>78</v>
      </c>
      <c r="E5" s="53" t="s">
        <v>79</v>
      </c>
      <c r="F5" s="53" t="s">
        <v>80</v>
      </c>
      <c r="G5" s="53" t="s">
        <v>4</v>
      </c>
    </row>
    <row r="6" spans="1:7" x14ac:dyDescent="0.3">
      <c r="A6" s="188" t="s">
        <v>28</v>
      </c>
      <c r="B6" s="18" t="s">
        <v>0</v>
      </c>
      <c r="C6" s="126">
        <v>16</v>
      </c>
      <c r="D6" s="126">
        <v>154</v>
      </c>
      <c r="E6" s="126">
        <v>576</v>
      </c>
      <c r="F6" s="126">
        <v>176</v>
      </c>
      <c r="G6" s="127">
        <f t="shared" ref="G6:G15" si="0">SUM(C6:F6)</f>
        <v>922</v>
      </c>
    </row>
    <row r="7" spans="1:7" x14ac:dyDescent="0.3">
      <c r="A7" s="188"/>
      <c r="B7" s="18" t="s">
        <v>1</v>
      </c>
      <c r="C7" s="126">
        <v>181</v>
      </c>
      <c r="D7" s="126">
        <v>1143</v>
      </c>
      <c r="E7" s="126">
        <v>3623</v>
      </c>
      <c r="F7" s="126">
        <v>948</v>
      </c>
      <c r="G7" s="127">
        <f t="shared" si="0"/>
        <v>5895</v>
      </c>
    </row>
    <row r="8" spans="1:7" x14ac:dyDescent="0.3">
      <c r="A8" s="188"/>
      <c r="B8" s="18" t="s">
        <v>2</v>
      </c>
      <c r="C8" s="126">
        <v>404</v>
      </c>
      <c r="D8" s="126">
        <v>2884</v>
      </c>
      <c r="E8" s="126">
        <v>8330</v>
      </c>
      <c r="F8" s="126">
        <v>2020</v>
      </c>
      <c r="G8" s="127">
        <f t="shared" si="0"/>
        <v>13638</v>
      </c>
    </row>
    <row r="9" spans="1:7" x14ac:dyDescent="0.3">
      <c r="A9" s="189" t="s">
        <v>29</v>
      </c>
      <c r="B9" s="16" t="s">
        <v>0</v>
      </c>
      <c r="C9" s="128">
        <v>4</v>
      </c>
      <c r="D9" s="128">
        <v>31</v>
      </c>
      <c r="E9" s="128">
        <v>54</v>
      </c>
      <c r="F9" s="128">
        <v>18</v>
      </c>
      <c r="G9" s="129">
        <f t="shared" si="0"/>
        <v>107</v>
      </c>
    </row>
    <row r="10" spans="1:7" x14ac:dyDescent="0.3">
      <c r="A10" s="189"/>
      <c r="B10" s="16" t="s">
        <v>1</v>
      </c>
      <c r="C10" s="128">
        <v>27</v>
      </c>
      <c r="D10" s="128">
        <v>225</v>
      </c>
      <c r="E10" s="128">
        <v>310</v>
      </c>
      <c r="F10" s="128">
        <v>83</v>
      </c>
      <c r="G10" s="129">
        <f t="shared" si="0"/>
        <v>645</v>
      </c>
    </row>
    <row r="11" spans="1:7" x14ac:dyDescent="0.3">
      <c r="A11" s="189"/>
      <c r="B11" s="16" t="s">
        <v>2</v>
      </c>
      <c r="C11" s="128">
        <v>68</v>
      </c>
      <c r="D11" s="128">
        <v>631</v>
      </c>
      <c r="E11" s="128">
        <v>852</v>
      </c>
      <c r="F11" s="128">
        <v>227</v>
      </c>
      <c r="G11" s="129">
        <f t="shared" si="0"/>
        <v>1778</v>
      </c>
    </row>
    <row r="12" spans="1:7" x14ac:dyDescent="0.3">
      <c r="A12" s="188" t="s">
        <v>27</v>
      </c>
      <c r="B12" s="18" t="s">
        <v>0</v>
      </c>
      <c r="C12" s="126">
        <v>2</v>
      </c>
      <c r="D12" s="126">
        <v>18</v>
      </c>
      <c r="E12" s="126">
        <v>27</v>
      </c>
      <c r="F12" s="126">
        <v>44</v>
      </c>
      <c r="G12" s="127">
        <f t="shared" si="0"/>
        <v>91</v>
      </c>
    </row>
    <row r="13" spans="1:7" x14ac:dyDescent="0.3">
      <c r="A13" s="188"/>
      <c r="B13" s="18" t="s">
        <v>1</v>
      </c>
      <c r="C13" s="126">
        <v>11</v>
      </c>
      <c r="D13" s="126">
        <v>120</v>
      </c>
      <c r="E13" s="126">
        <v>193</v>
      </c>
      <c r="F13" s="126">
        <v>263</v>
      </c>
      <c r="G13" s="127">
        <f t="shared" si="0"/>
        <v>587</v>
      </c>
    </row>
    <row r="14" spans="1:7" x14ac:dyDescent="0.3">
      <c r="A14" s="188"/>
      <c r="B14" s="18" t="s">
        <v>2</v>
      </c>
      <c r="C14" s="126">
        <v>27</v>
      </c>
      <c r="D14" s="126">
        <v>281</v>
      </c>
      <c r="E14" s="126">
        <v>402</v>
      </c>
      <c r="F14" s="126">
        <v>545</v>
      </c>
      <c r="G14" s="127">
        <f t="shared" si="0"/>
        <v>1255</v>
      </c>
    </row>
    <row r="15" spans="1:7" x14ac:dyDescent="0.3">
      <c r="A15" s="189" t="s">
        <v>26</v>
      </c>
      <c r="B15" s="16" t="s">
        <v>0</v>
      </c>
      <c r="C15" s="128">
        <v>2</v>
      </c>
      <c r="D15" s="128">
        <v>3</v>
      </c>
      <c r="E15" s="128">
        <v>7</v>
      </c>
      <c r="F15" s="128">
        <v>0</v>
      </c>
      <c r="G15" s="129">
        <f t="shared" si="0"/>
        <v>12</v>
      </c>
    </row>
    <row r="16" spans="1:7" x14ac:dyDescent="0.3">
      <c r="A16" s="189"/>
      <c r="B16" s="16" t="s">
        <v>1</v>
      </c>
      <c r="C16" s="128">
        <v>15</v>
      </c>
      <c r="D16" s="128">
        <v>20</v>
      </c>
      <c r="E16" s="128">
        <v>47</v>
      </c>
      <c r="F16" s="128">
        <v>0</v>
      </c>
      <c r="G16" s="129">
        <f t="shared" ref="G16:G17" si="1">SUM(C16:F16)</f>
        <v>82</v>
      </c>
    </row>
    <row r="17" spans="1:7" x14ac:dyDescent="0.3">
      <c r="A17" s="189"/>
      <c r="B17" s="16" t="s">
        <v>2</v>
      </c>
      <c r="C17" s="128">
        <v>38</v>
      </c>
      <c r="D17" s="128">
        <v>43</v>
      </c>
      <c r="E17" s="128">
        <v>110</v>
      </c>
      <c r="F17" s="128">
        <v>0</v>
      </c>
      <c r="G17" s="129">
        <f t="shared" si="1"/>
        <v>191</v>
      </c>
    </row>
    <row r="18" spans="1:7" x14ac:dyDescent="0.3">
      <c r="A18" s="188" t="s">
        <v>31</v>
      </c>
      <c r="B18" s="18" t="s">
        <v>0</v>
      </c>
      <c r="C18" s="126">
        <v>0</v>
      </c>
      <c r="D18" s="126">
        <v>4</v>
      </c>
      <c r="E18" s="126">
        <v>8</v>
      </c>
      <c r="F18" s="126">
        <v>1</v>
      </c>
      <c r="G18" s="127">
        <f>SUM(C18:F18)</f>
        <v>13</v>
      </c>
    </row>
    <row r="19" spans="1:7" x14ac:dyDescent="0.3">
      <c r="A19" s="188"/>
      <c r="B19" s="18" t="s">
        <v>1</v>
      </c>
      <c r="C19" s="126">
        <v>0</v>
      </c>
      <c r="D19" s="126">
        <v>38</v>
      </c>
      <c r="E19" s="126">
        <v>32</v>
      </c>
      <c r="F19" s="126">
        <v>5</v>
      </c>
      <c r="G19" s="127">
        <f t="shared" ref="G19:G20" si="2">SUM(C19:F19)</f>
        <v>75</v>
      </c>
    </row>
    <row r="20" spans="1:7" x14ac:dyDescent="0.3">
      <c r="A20" s="188"/>
      <c r="B20" s="18" t="s">
        <v>2</v>
      </c>
      <c r="C20" s="126">
        <v>0</v>
      </c>
      <c r="D20" s="126">
        <v>82</v>
      </c>
      <c r="E20" s="126">
        <v>128</v>
      </c>
      <c r="F20" s="126">
        <v>11</v>
      </c>
      <c r="G20" s="127">
        <f t="shared" si="2"/>
        <v>221</v>
      </c>
    </row>
    <row r="21" spans="1:7" x14ac:dyDescent="0.3">
      <c r="A21" s="189" t="s">
        <v>30</v>
      </c>
      <c r="B21" s="93" t="s">
        <v>0</v>
      </c>
      <c r="C21" s="128">
        <v>1</v>
      </c>
      <c r="D21" s="128">
        <v>0</v>
      </c>
      <c r="E21" s="128">
        <v>4</v>
      </c>
      <c r="F21" s="128">
        <v>2</v>
      </c>
      <c r="G21" s="129">
        <f>SUM(C21:F21)</f>
        <v>7</v>
      </c>
    </row>
    <row r="22" spans="1:7" x14ac:dyDescent="0.3">
      <c r="A22" s="189"/>
      <c r="B22" s="93" t="s">
        <v>1</v>
      </c>
      <c r="C22" s="128">
        <v>6</v>
      </c>
      <c r="D22" s="128">
        <v>0</v>
      </c>
      <c r="E22" s="128">
        <v>16</v>
      </c>
      <c r="F22" s="128">
        <v>16</v>
      </c>
      <c r="G22" s="129">
        <f>SUM(C22:F22)</f>
        <v>38</v>
      </c>
    </row>
    <row r="23" spans="1:7" x14ac:dyDescent="0.3">
      <c r="A23" s="189"/>
      <c r="B23" s="93" t="s">
        <v>2</v>
      </c>
      <c r="C23" s="128">
        <v>12</v>
      </c>
      <c r="D23" s="128">
        <v>0</v>
      </c>
      <c r="E23" s="128">
        <v>36</v>
      </c>
      <c r="F23" s="128">
        <v>29</v>
      </c>
      <c r="G23" s="129">
        <f>SUM(C23:F23)</f>
        <v>77</v>
      </c>
    </row>
    <row r="24" spans="1:7" x14ac:dyDescent="0.3">
      <c r="A24" s="195" t="s">
        <v>4</v>
      </c>
      <c r="B24" s="141" t="s">
        <v>0</v>
      </c>
      <c r="C24" s="120">
        <f t="shared" ref="C24:G24" si="3">C6+C9+C12+C15+C18+C21</f>
        <v>25</v>
      </c>
      <c r="D24" s="120">
        <f t="shared" si="3"/>
        <v>210</v>
      </c>
      <c r="E24" s="120">
        <f t="shared" si="3"/>
        <v>676</v>
      </c>
      <c r="F24" s="120">
        <f t="shared" si="3"/>
        <v>241</v>
      </c>
      <c r="G24" s="120">
        <f t="shared" si="3"/>
        <v>1152</v>
      </c>
    </row>
    <row r="25" spans="1:7" x14ac:dyDescent="0.3">
      <c r="A25" s="195"/>
      <c r="B25" s="141" t="s">
        <v>1</v>
      </c>
      <c r="C25" s="120">
        <f t="shared" ref="C25:G25" si="4">C7+C10+C13+C16+C19+C22</f>
        <v>240</v>
      </c>
      <c r="D25" s="120">
        <f t="shared" si="4"/>
        <v>1546</v>
      </c>
      <c r="E25" s="120">
        <f t="shared" si="4"/>
        <v>4221</v>
      </c>
      <c r="F25" s="120">
        <f t="shared" si="4"/>
        <v>1315</v>
      </c>
      <c r="G25" s="120">
        <f t="shared" si="4"/>
        <v>7322</v>
      </c>
    </row>
    <row r="26" spans="1:7" x14ac:dyDescent="0.3">
      <c r="A26" s="195"/>
      <c r="B26" s="141" t="s">
        <v>2</v>
      </c>
      <c r="C26" s="120">
        <f t="shared" ref="C26:D26" si="5">C8+C11+C14+C17+C20+C23</f>
        <v>549</v>
      </c>
      <c r="D26" s="120">
        <f t="shared" si="5"/>
        <v>3921</v>
      </c>
      <c r="E26" s="120">
        <f>E8+E11+E14+E17+E20+E23</f>
        <v>9858</v>
      </c>
      <c r="F26" s="120">
        <f t="shared" ref="F26:G26" si="6">F8+F11+F14+F17+F20+F23</f>
        <v>2832</v>
      </c>
      <c r="G26" s="120">
        <f t="shared" si="6"/>
        <v>17160</v>
      </c>
    </row>
    <row r="27" spans="1:7" x14ac:dyDescent="0.3">
      <c r="A27" s="196" t="s">
        <v>123</v>
      </c>
      <c r="B27" s="196"/>
      <c r="C27" s="196"/>
      <c r="D27" s="196"/>
      <c r="E27" s="196"/>
      <c r="F27" s="103"/>
      <c r="G27" s="103"/>
    </row>
    <row r="30" spans="1:7" x14ac:dyDescent="0.3">
      <c r="A30" s="191" t="s">
        <v>109</v>
      </c>
      <c r="B30" s="191"/>
      <c r="C30" s="191"/>
      <c r="D30" s="191"/>
      <c r="E30" s="191"/>
      <c r="F30" s="191"/>
      <c r="G30" s="191"/>
    </row>
    <row r="31" spans="1:7" x14ac:dyDescent="0.3">
      <c r="A31" s="191" t="s">
        <v>118</v>
      </c>
      <c r="B31" s="191"/>
      <c r="C31" s="191"/>
      <c r="D31" s="191"/>
      <c r="E31" s="191"/>
      <c r="F31" s="191"/>
      <c r="G31" s="191"/>
    </row>
    <row r="32" spans="1:7" x14ac:dyDescent="0.3">
      <c r="A32" s="130" t="s">
        <v>119</v>
      </c>
      <c r="B32" s="53"/>
      <c r="C32" s="53" t="s">
        <v>77</v>
      </c>
      <c r="D32" s="53" t="s">
        <v>78</v>
      </c>
      <c r="E32" s="53" t="s">
        <v>79</v>
      </c>
      <c r="F32" s="53" t="s">
        <v>80</v>
      </c>
      <c r="G32" s="53" t="s">
        <v>4</v>
      </c>
    </row>
    <row r="33" spans="1:7" x14ac:dyDescent="0.3">
      <c r="A33" s="188" t="s">
        <v>28</v>
      </c>
      <c r="B33" s="18" t="s">
        <v>0</v>
      </c>
      <c r="C33" s="126">
        <v>16</v>
      </c>
      <c r="D33" s="126">
        <v>154</v>
      </c>
      <c r="E33" s="126">
        <v>578</v>
      </c>
      <c r="F33" s="126">
        <v>176</v>
      </c>
      <c r="G33" s="127">
        <f>SUM(C33:F33)</f>
        <v>924</v>
      </c>
    </row>
    <row r="34" spans="1:7" x14ac:dyDescent="0.3">
      <c r="A34" s="188"/>
      <c r="B34" s="18" t="s">
        <v>1</v>
      </c>
      <c r="C34" s="126">
        <v>181</v>
      </c>
      <c r="D34" s="126">
        <v>1143</v>
      </c>
      <c r="E34" s="126">
        <v>3632</v>
      </c>
      <c r="F34" s="126">
        <v>948</v>
      </c>
      <c r="G34" s="127">
        <f>SUM(C34:F34)</f>
        <v>5904</v>
      </c>
    </row>
    <row r="35" spans="1:7" x14ac:dyDescent="0.3">
      <c r="A35" s="188"/>
      <c r="B35" s="18" t="s">
        <v>2</v>
      </c>
      <c r="C35" s="126">
        <v>404</v>
      </c>
      <c r="D35" s="126">
        <v>2884</v>
      </c>
      <c r="E35" s="126">
        <v>8348</v>
      </c>
      <c r="F35" s="126">
        <v>2020</v>
      </c>
      <c r="G35" s="127">
        <f>SUM(C35:F35)</f>
        <v>13656</v>
      </c>
    </row>
    <row r="36" spans="1:7" x14ac:dyDescent="0.3">
      <c r="A36" s="189" t="s">
        <v>29</v>
      </c>
      <c r="B36" s="16" t="s">
        <v>0</v>
      </c>
      <c r="C36" s="128">
        <v>4</v>
      </c>
      <c r="D36" s="128">
        <v>32</v>
      </c>
      <c r="E36" s="128">
        <v>54</v>
      </c>
      <c r="F36" s="128">
        <v>19</v>
      </c>
      <c r="G36" s="129">
        <f>SUM(C36:F36)</f>
        <v>109</v>
      </c>
    </row>
    <row r="37" spans="1:7" x14ac:dyDescent="0.3">
      <c r="A37" s="189"/>
      <c r="B37" s="16" t="s">
        <v>1</v>
      </c>
      <c r="C37" s="128">
        <v>27</v>
      </c>
      <c r="D37" s="128">
        <v>227</v>
      </c>
      <c r="E37" s="128">
        <v>314</v>
      </c>
      <c r="F37" s="128">
        <v>92</v>
      </c>
      <c r="G37" s="129">
        <f t="shared" ref="G37:G38" si="7">SUM(C37:F37)</f>
        <v>660</v>
      </c>
    </row>
    <row r="38" spans="1:7" x14ac:dyDescent="0.3">
      <c r="A38" s="189"/>
      <c r="B38" s="16" t="s">
        <v>2</v>
      </c>
      <c r="C38" s="128">
        <v>68</v>
      </c>
      <c r="D38" s="128">
        <v>647</v>
      </c>
      <c r="E38" s="128">
        <v>852</v>
      </c>
      <c r="F38" s="128">
        <v>246</v>
      </c>
      <c r="G38" s="129">
        <f t="shared" si="7"/>
        <v>1813</v>
      </c>
    </row>
    <row r="39" spans="1:7" x14ac:dyDescent="0.3">
      <c r="A39" s="188" t="s">
        <v>27</v>
      </c>
      <c r="B39" s="18" t="s">
        <v>0</v>
      </c>
      <c r="C39" s="126">
        <v>2</v>
      </c>
      <c r="D39" s="126">
        <v>18</v>
      </c>
      <c r="E39" s="126">
        <v>27</v>
      </c>
      <c r="F39" s="126">
        <v>44</v>
      </c>
      <c r="G39" s="127">
        <f>SUM(C39:F39)</f>
        <v>91</v>
      </c>
    </row>
    <row r="40" spans="1:7" x14ac:dyDescent="0.3">
      <c r="A40" s="188"/>
      <c r="B40" s="18" t="s">
        <v>1</v>
      </c>
      <c r="C40" s="126">
        <v>11</v>
      </c>
      <c r="D40" s="126">
        <v>120</v>
      </c>
      <c r="E40" s="126">
        <v>193</v>
      </c>
      <c r="F40" s="126">
        <v>263</v>
      </c>
      <c r="G40" s="127">
        <f>SUM(C40:F40)</f>
        <v>587</v>
      </c>
    </row>
    <row r="41" spans="1:7" x14ac:dyDescent="0.3">
      <c r="A41" s="188"/>
      <c r="B41" s="18" t="s">
        <v>2</v>
      </c>
      <c r="C41" s="126">
        <v>27</v>
      </c>
      <c r="D41" s="126">
        <v>281</v>
      </c>
      <c r="E41" s="126">
        <v>402</v>
      </c>
      <c r="F41" s="126">
        <v>545</v>
      </c>
      <c r="G41" s="127">
        <f>SUM(C41:F41)</f>
        <v>1255</v>
      </c>
    </row>
    <row r="42" spans="1:7" x14ac:dyDescent="0.3">
      <c r="A42" s="189" t="s">
        <v>26</v>
      </c>
      <c r="B42" s="16" t="s">
        <v>0</v>
      </c>
      <c r="C42" s="128">
        <v>2</v>
      </c>
      <c r="D42" s="128">
        <v>3</v>
      </c>
      <c r="E42" s="128">
        <v>7</v>
      </c>
      <c r="F42" s="128">
        <v>0</v>
      </c>
      <c r="G42" s="129">
        <f t="shared" ref="G42:G44" si="8">SUM(C42:F42)</f>
        <v>12</v>
      </c>
    </row>
    <row r="43" spans="1:7" x14ac:dyDescent="0.3">
      <c r="A43" s="189"/>
      <c r="B43" s="16" t="s">
        <v>1</v>
      </c>
      <c r="C43" s="128">
        <v>15</v>
      </c>
      <c r="D43" s="128">
        <v>20</v>
      </c>
      <c r="E43" s="128">
        <v>47</v>
      </c>
      <c r="F43" s="128">
        <v>0</v>
      </c>
      <c r="G43" s="129">
        <f t="shared" si="8"/>
        <v>82</v>
      </c>
    </row>
    <row r="44" spans="1:7" x14ac:dyDescent="0.3">
      <c r="A44" s="189"/>
      <c r="B44" s="16" t="s">
        <v>2</v>
      </c>
      <c r="C44" s="128">
        <v>38</v>
      </c>
      <c r="D44" s="128">
        <v>43</v>
      </c>
      <c r="E44" s="128">
        <v>110</v>
      </c>
      <c r="F44" s="128">
        <v>0</v>
      </c>
      <c r="G44" s="129">
        <f t="shared" si="8"/>
        <v>191</v>
      </c>
    </row>
    <row r="45" spans="1:7" x14ac:dyDescent="0.3">
      <c r="A45" s="188" t="s">
        <v>31</v>
      </c>
      <c r="B45" s="18" t="s">
        <v>0</v>
      </c>
      <c r="C45" s="126">
        <v>0</v>
      </c>
      <c r="D45" s="126">
        <v>4</v>
      </c>
      <c r="E45" s="126">
        <v>8</v>
      </c>
      <c r="F45" s="126">
        <v>1</v>
      </c>
      <c r="G45" s="127">
        <f t="shared" ref="G45:G50" si="9">SUM(C45:F45)</f>
        <v>13</v>
      </c>
    </row>
    <row r="46" spans="1:7" x14ac:dyDescent="0.3">
      <c r="A46" s="188"/>
      <c r="B46" s="18" t="s">
        <v>1</v>
      </c>
      <c r="C46" s="126">
        <v>0</v>
      </c>
      <c r="D46" s="126">
        <v>38</v>
      </c>
      <c r="E46" s="126">
        <v>32</v>
      </c>
      <c r="F46" s="126">
        <v>5</v>
      </c>
      <c r="G46" s="127">
        <f t="shared" si="9"/>
        <v>75</v>
      </c>
    </row>
    <row r="47" spans="1:7" x14ac:dyDescent="0.3">
      <c r="A47" s="188"/>
      <c r="B47" s="18" t="s">
        <v>2</v>
      </c>
      <c r="C47" s="126">
        <v>0</v>
      </c>
      <c r="D47" s="126">
        <v>82</v>
      </c>
      <c r="E47" s="126">
        <v>128</v>
      </c>
      <c r="F47" s="126">
        <v>11</v>
      </c>
      <c r="G47" s="127">
        <f t="shared" si="9"/>
        <v>221</v>
      </c>
    </row>
    <row r="48" spans="1:7" x14ac:dyDescent="0.3">
      <c r="A48" s="189" t="s">
        <v>30</v>
      </c>
      <c r="B48" s="16" t="s">
        <v>0</v>
      </c>
      <c r="C48" s="128">
        <v>1</v>
      </c>
      <c r="D48" s="128">
        <v>1</v>
      </c>
      <c r="E48" s="128">
        <v>4</v>
      </c>
      <c r="F48" s="128">
        <v>2</v>
      </c>
      <c r="G48" s="129">
        <f t="shared" si="9"/>
        <v>8</v>
      </c>
    </row>
    <row r="49" spans="1:7" x14ac:dyDescent="0.3">
      <c r="A49" s="189"/>
      <c r="B49" s="16" t="s">
        <v>1</v>
      </c>
      <c r="C49" s="128">
        <v>6</v>
      </c>
      <c r="D49" s="128">
        <v>5</v>
      </c>
      <c r="E49" s="128">
        <v>16</v>
      </c>
      <c r="F49" s="128">
        <v>16</v>
      </c>
      <c r="G49" s="129">
        <f t="shared" si="9"/>
        <v>43</v>
      </c>
    </row>
    <row r="50" spans="1:7" x14ac:dyDescent="0.3">
      <c r="A50" s="189"/>
      <c r="B50" s="16" t="s">
        <v>2</v>
      </c>
      <c r="C50" s="128">
        <v>12</v>
      </c>
      <c r="D50" s="128">
        <v>11</v>
      </c>
      <c r="E50" s="128">
        <v>36</v>
      </c>
      <c r="F50" s="128">
        <v>29</v>
      </c>
      <c r="G50" s="129">
        <f t="shared" si="9"/>
        <v>88</v>
      </c>
    </row>
    <row r="51" spans="1:7" x14ac:dyDescent="0.3">
      <c r="A51" s="195" t="s">
        <v>4</v>
      </c>
      <c r="B51" s="61" t="s">
        <v>0</v>
      </c>
      <c r="C51" s="120">
        <f t="shared" ref="C51:G53" si="10">C42+C39+C33+C36+C48+C45</f>
        <v>25</v>
      </c>
      <c r="D51" s="120">
        <f t="shared" si="10"/>
        <v>212</v>
      </c>
      <c r="E51" s="120">
        <f t="shared" si="10"/>
        <v>678</v>
      </c>
      <c r="F51" s="120">
        <f t="shared" si="10"/>
        <v>242</v>
      </c>
      <c r="G51" s="120">
        <f t="shared" si="10"/>
        <v>1157</v>
      </c>
    </row>
    <row r="52" spans="1:7" x14ac:dyDescent="0.3">
      <c r="A52" s="195"/>
      <c r="B52" s="61" t="s">
        <v>1</v>
      </c>
      <c r="C52" s="120">
        <f t="shared" si="10"/>
        <v>240</v>
      </c>
      <c r="D52" s="120">
        <f t="shared" si="10"/>
        <v>1553</v>
      </c>
      <c r="E52" s="120">
        <f t="shared" si="10"/>
        <v>4234</v>
      </c>
      <c r="F52" s="120">
        <f t="shared" si="10"/>
        <v>1324</v>
      </c>
      <c r="G52" s="120">
        <f t="shared" si="10"/>
        <v>7351</v>
      </c>
    </row>
    <row r="53" spans="1:7" x14ac:dyDescent="0.3">
      <c r="A53" s="195"/>
      <c r="B53" s="61" t="s">
        <v>2</v>
      </c>
      <c r="C53" s="120">
        <f t="shared" si="10"/>
        <v>549</v>
      </c>
      <c r="D53" s="120">
        <f t="shared" si="10"/>
        <v>3948</v>
      </c>
      <c r="E53" s="120">
        <f t="shared" si="10"/>
        <v>9876</v>
      </c>
      <c r="F53" s="120">
        <f t="shared" si="10"/>
        <v>2851</v>
      </c>
      <c r="G53" s="120">
        <f t="shared" si="10"/>
        <v>17224</v>
      </c>
    </row>
    <row r="54" spans="1:7" x14ac:dyDescent="0.3">
      <c r="A54" s="196" t="s">
        <v>123</v>
      </c>
      <c r="B54" s="196"/>
      <c r="C54" s="196"/>
      <c r="D54" s="196"/>
      <c r="E54" s="196"/>
      <c r="F54" s="103"/>
      <c r="G54" s="103"/>
    </row>
    <row r="57" spans="1:7" s="109" customFormat="1" ht="17.100000000000001" customHeight="1" x14ac:dyDescent="0.3">
      <c r="A57" s="191" t="s">
        <v>109</v>
      </c>
      <c r="B57" s="191"/>
      <c r="C57" s="191"/>
      <c r="D57" s="191"/>
      <c r="E57" s="191"/>
      <c r="F57" s="191"/>
      <c r="G57" s="191"/>
    </row>
    <row r="58" spans="1:7" s="109" customFormat="1" ht="17.100000000000001" customHeight="1" x14ac:dyDescent="0.3">
      <c r="A58" s="191" t="s">
        <v>110</v>
      </c>
      <c r="B58" s="191"/>
      <c r="C58" s="191"/>
      <c r="D58" s="191"/>
      <c r="E58" s="191"/>
      <c r="F58" s="191"/>
      <c r="G58" s="191"/>
    </row>
    <row r="59" spans="1:7" x14ac:dyDescent="0.3">
      <c r="A59" s="130" t="s">
        <v>119</v>
      </c>
      <c r="B59" s="53"/>
      <c r="C59" s="53" t="s">
        <v>77</v>
      </c>
      <c r="D59" s="53" t="s">
        <v>78</v>
      </c>
      <c r="E59" s="53" t="s">
        <v>79</v>
      </c>
      <c r="F59" s="53" t="s">
        <v>80</v>
      </c>
      <c r="G59" s="53" t="s">
        <v>4</v>
      </c>
    </row>
    <row r="60" spans="1:7" x14ac:dyDescent="0.3">
      <c r="A60" s="188" t="s">
        <v>28</v>
      </c>
      <c r="B60" s="11" t="s">
        <v>0</v>
      </c>
      <c r="C60" s="91">
        <v>16</v>
      </c>
      <c r="D60" s="91">
        <v>154</v>
      </c>
      <c r="E60" s="91">
        <v>567</v>
      </c>
      <c r="F60" s="91">
        <v>171</v>
      </c>
      <c r="G60" s="92">
        <f>SUM(C60:F60)</f>
        <v>908</v>
      </c>
    </row>
    <row r="61" spans="1:7" x14ac:dyDescent="0.3">
      <c r="A61" s="188"/>
      <c r="B61" s="11" t="s">
        <v>1</v>
      </c>
      <c r="C61" s="91">
        <v>181</v>
      </c>
      <c r="D61" s="91">
        <v>1143</v>
      </c>
      <c r="E61" s="91">
        <v>3597</v>
      </c>
      <c r="F61" s="91">
        <v>962</v>
      </c>
      <c r="G61" s="92">
        <f>SUM(C61:F61)</f>
        <v>5883</v>
      </c>
    </row>
    <row r="62" spans="1:7" x14ac:dyDescent="0.3">
      <c r="A62" s="188"/>
      <c r="B62" s="11" t="s">
        <v>2</v>
      </c>
      <c r="C62" s="91">
        <v>404</v>
      </c>
      <c r="D62" s="91">
        <v>2877</v>
      </c>
      <c r="E62" s="91">
        <v>8268</v>
      </c>
      <c r="F62" s="91">
        <v>2048</v>
      </c>
      <c r="G62" s="92">
        <f>SUM(C62:F62)</f>
        <v>13597</v>
      </c>
    </row>
    <row r="63" spans="1:7" x14ac:dyDescent="0.3">
      <c r="A63" s="189" t="s">
        <v>29</v>
      </c>
      <c r="B63" s="8" t="s">
        <v>0</v>
      </c>
      <c r="C63" s="94">
        <v>4</v>
      </c>
      <c r="D63" s="94">
        <v>33</v>
      </c>
      <c r="E63" s="94">
        <v>55</v>
      </c>
      <c r="F63" s="94">
        <v>19</v>
      </c>
      <c r="G63" s="95">
        <f>SUM(C63:F63)</f>
        <v>111</v>
      </c>
    </row>
    <row r="64" spans="1:7" x14ac:dyDescent="0.3">
      <c r="A64" s="189"/>
      <c r="B64" s="8" t="s">
        <v>1</v>
      </c>
      <c r="C64" s="94">
        <v>27</v>
      </c>
      <c r="D64" s="94">
        <v>235</v>
      </c>
      <c r="E64" s="94">
        <v>321</v>
      </c>
      <c r="F64" s="94">
        <v>102</v>
      </c>
      <c r="G64" s="95">
        <f t="shared" ref="G64:G65" si="11">SUM(C64:F64)</f>
        <v>685</v>
      </c>
    </row>
    <row r="65" spans="1:7" x14ac:dyDescent="0.3">
      <c r="A65" s="189"/>
      <c r="B65" s="8" t="s">
        <v>2</v>
      </c>
      <c r="C65" s="94">
        <v>68</v>
      </c>
      <c r="D65" s="94">
        <v>666</v>
      </c>
      <c r="E65" s="94">
        <v>866</v>
      </c>
      <c r="F65" s="94">
        <v>270</v>
      </c>
      <c r="G65" s="95">
        <f t="shared" si="11"/>
        <v>1870</v>
      </c>
    </row>
    <row r="66" spans="1:7" x14ac:dyDescent="0.3">
      <c r="A66" s="189" t="s">
        <v>27</v>
      </c>
      <c r="B66" s="8" t="s">
        <v>0</v>
      </c>
      <c r="C66" s="94">
        <v>2</v>
      </c>
      <c r="D66" s="94">
        <v>18</v>
      </c>
      <c r="E66" s="94">
        <v>25</v>
      </c>
      <c r="F66" s="94">
        <v>45</v>
      </c>
      <c r="G66" s="95">
        <f>SUM(C66:F66)</f>
        <v>90</v>
      </c>
    </row>
    <row r="67" spans="1:7" x14ac:dyDescent="0.3">
      <c r="A67" s="189"/>
      <c r="B67" s="8" t="s">
        <v>1</v>
      </c>
      <c r="C67" s="94">
        <v>11</v>
      </c>
      <c r="D67" s="94">
        <v>120</v>
      </c>
      <c r="E67" s="94">
        <v>186</v>
      </c>
      <c r="F67" s="94">
        <v>270</v>
      </c>
      <c r="G67" s="95">
        <f>SUM(C67:F67)</f>
        <v>587</v>
      </c>
    </row>
    <row r="68" spans="1:7" x14ac:dyDescent="0.3">
      <c r="A68" s="189"/>
      <c r="B68" s="8" t="s">
        <v>2</v>
      </c>
      <c r="C68" s="94">
        <v>27</v>
      </c>
      <c r="D68" s="94">
        <v>281</v>
      </c>
      <c r="E68" s="94">
        <v>388</v>
      </c>
      <c r="F68" s="94">
        <v>559</v>
      </c>
      <c r="G68" s="95">
        <f>SUM(C68:F68)</f>
        <v>1255</v>
      </c>
    </row>
    <row r="69" spans="1:7" x14ac:dyDescent="0.3">
      <c r="A69" s="188" t="s">
        <v>26</v>
      </c>
      <c r="B69" s="11" t="s">
        <v>0</v>
      </c>
      <c r="C69" s="91">
        <v>2</v>
      </c>
      <c r="D69" s="91">
        <v>3</v>
      </c>
      <c r="E69" s="91">
        <v>7</v>
      </c>
      <c r="F69" s="91">
        <v>0</v>
      </c>
      <c r="G69" s="92">
        <f t="shared" ref="G69:G71" si="12">SUM(C69:F69)</f>
        <v>12</v>
      </c>
    </row>
    <row r="70" spans="1:7" x14ac:dyDescent="0.3">
      <c r="A70" s="188"/>
      <c r="B70" s="11" t="s">
        <v>1</v>
      </c>
      <c r="C70" s="91">
        <v>15</v>
      </c>
      <c r="D70" s="91">
        <v>20</v>
      </c>
      <c r="E70" s="91">
        <v>47</v>
      </c>
      <c r="F70" s="91">
        <v>0</v>
      </c>
      <c r="G70" s="92">
        <f t="shared" si="12"/>
        <v>82</v>
      </c>
    </row>
    <row r="71" spans="1:7" x14ac:dyDescent="0.3">
      <c r="A71" s="188"/>
      <c r="B71" s="11" t="s">
        <v>2</v>
      </c>
      <c r="C71" s="91">
        <v>38</v>
      </c>
      <c r="D71" s="91">
        <v>43</v>
      </c>
      <c r="E71" s="91">
        <v>110</v>
      </c>
      <c r="F71" s="91">
        <v>0</v>
      </c>
      <c r="G71" s="92">
        <f t="shared" si="12"/>
        <v>191</v>
      </c>
    </row>
    <row r="72" spans="1:7" x14ac:dyDescent="0.3">
      <c r="A72" s="189" t="s">
        <v>31</v>
      </c>
      <c r="B72" s="93" t="s">
        <v>0</v>
      </c>
      <c r="C72" s="94">
        <v>0</v>
      </c>
      <c r="D72" s="94">
        <v>4</v>
      </c>
      <c r="E72" s="94">
        <v>6</v>
      </c>
      <c r="F72" s="94">
        <v>1</v>
      </c>
      <c r="G72" s="95">
        <f>SUM(C72:F72)</f>
        <v>11</v>
      </c>
    </row>
    <row r="73" spans="1:7" x14ac:dyDescent="0.3">
      <c r="A73" s="189"/>
      <c r="B73" s="93" t="s">
        <v>1</v>
      </c>
      <c r="C73" s="94">
        <v>0</v>
      </c>
      <c r="D73" s="94">
        <v>38</v>
      </c>
      <c r="E73" s="94">
        <v>23</v>
      </c>
      <c r="F73" s="94">
        <v>5</v>
      </c>
      <c r="G73" s="95">
        <f>SUM(C73:F73)</f>
        <v>66</v>
      </c>
    </row>
    <row r="74" spans="1:7" x14ac:dyDescent="0.3">
      <c r="A74" s="189"/>
      <c r="B74" s="93" t="s">
        <v>2</v>
      </c>
      <c r="C74" s="94">
        <v>0</v>
      </c>
      <c r="D74" s="94">
        <v>82</v>
      </c>
      <c r="E74" s="94">
        <v>94</v>
      </c>
      <c r="F74" s="94">
        <v>11</v>
      </c>
      <c r="G74" s="95">
        <f>SUM(C74:F74)</f>
        <v>187</v>
      </c>
    </row>
    <row r="75" spans="1:7" x14ac:dyDescent="0.3">
      <c r="A75" s="188" t="s">
        <v>30</v>
      </c>
      <c r="B75" s="11" t="s">
        <v>0</v>
      </c>
      <c r="C75" s="91">
        <v>1</v>
      </c>
      <c r="D75" s="91">
        <v>1</v>
      </c>
      <c r="E75" s="91">
        <v>3</v>
      </c>
      <c r="F75" s="91">
        <v>2</v>
      </c>
      <c r="G75" s="92">
        <f>SUM(C75:F75)</f>
        <v>7</v>
      </c>
    </row>
    <row r="76" spans="1:7" x14ac:dyDescent="0.3">
      <c r="A76" s="188"/>
      <c r="B76" s="11" t="s">
        <v>1</v>
      </c>
      <c r="C76" s="91">
        <v>6</v>
      </c>
      <c r="D76" s="91">
        <v>5</v>
      </c>
      <c r="E76" s="91">
        <v>16</v>
      </c>
      <c r="F76" s="91">
        <v>16</v>
      </c>
      <c r="G76" s="92">
        <f t="shared" ref="G76:G77" si="13">SUM(C76:F76)</f>
        <v>43</v>
      </c>
    </row>
    <row r="77" spans="1:7" x14ac:dyDescent="0.3">
      <c r="A77" s="188"/>
      <c r="B77" s="11" t="s">
        <v>2</v>
      </c>
      <c r="C77" s="91">
        <v>12</v>
      </c>
      <c r="D77" s="91">
        <v>11</v>
      </c>
      <c r="E77" s="91">
        <v>36</v>
      </c>
      <c r="F77" s="91">
        <v>29</v>
      </c>
      <c r="G77" s="92">
        <f t="shared" si="13"/>
        <v>88</v>
      </c>
    </row>
    <row r="78" spans="1:7" x14ac:dyDescent="0.3">
      <c r="A78" s="197" t="s">
        <v>4</v>
      </c>
      <c r="B78" s="55" t="s">
        <v>0</v>
      </c>
      <c r="C78" s="54">
        <f t="shared" ref="C78:G80" si="14">C69+C66+C60+C63+C75+C72</f>
        <v>25</v>
      </c>
      <c r="D78" s="54">
        <f t="shared" si="14"/>
        <v>213</v>
      </c>
      <c r="E78" s="54">
        <f t="shared" si="14"/>
        <v>663</v>
      </c>
      <c r="F78" s="54">
        <f t="shared" si="14"/>
        <v>238</v>
      </c>
      <c r="G78" s="54">
        <f t="shared" si="14"/>
        <v>1139</v>
      </c>
    </row>
    <row r="79" spans="1:7" x14ac:dyDescent="0.3">
      <c r="A79" s="197"/>
      <c r="B79" s="55" t="s">
        <v>1</v>
      </c>
      <c r="C79" s="54">
        <f t="shared" si="14"/>
        <v>240</v>
      </c>
      <c r="D79" s="54">
        <f t="shared" si="14"/>
        <v>1561</v>
      </c>
      <c r="E79" s="54">
        <f t="shared" si="14"/>
        <v>4190</v>
      </c>
      <c r="F79" s="54">
        <f t="shared" si="14"/>
        <v>1355</v>
      </c>
      <c r="G79" s="54">
        <f t="shared" si="14"/>
        <v>7346</v>
      </c>
    </row>
    <row r="80" spans="1:7" x14ac:dyDescent="0.3">
      <c r="A80" s="197"/>
      <c r="B80" s="55" t="s">
        <v>2</v>
      </c>
      <c r="C80" s="54">
        <f t="shared" si="14"/>
        <v>549</v>
      </c>
      <c r="D80" s="54">
        <f t="shared" si="14"/>
        <v>3960</v>
      </c>
      <c r="E80" s="54">
        <f t="shared" si="14"/>
        <v>9762</v>
      </c>
      <c r="F80" s="54">
        <f t="shared" si="14"/>
        <v>2917</v>
      </c>
      <c r="G80" s="54">
        <f t="shared" si="14"/>
        <v>17188</v>
      </c>
    </row>
    <row r="81" spans="1:8" x14ac:dyDescent="0.3">
      <c r="A81" s="196" t="s">
        <v>123</v>
      </c>
      <c r="B81" s="196"/>
      <c r="C81" s="196"/>
      <c r="D81" s="196"/>
      <c r="E81" s="196"/>
      <c r="F81" s="103"/>
      <c r="G81" s="103"/>
      <c r="H81" s="103"/>
    </row>
  </sheetData>
  <mergeCells count="30">
    <mergeCell ref="A48:A50"/>
    <mergeCell ref="A45:A47"/>
    <mergeCell ref="A51:A53"/>
    <mergeCell ref="A54:E54"/>
    <mergeCell ref="A57:G57"/>
    <mergeCell ref="A58:G58"/>
    <mergeCell ref="A69:A71"/>
    <mergeCell ref="A66:A68"/>
    <mergeCell ref="A60:A62"/>
    <mergeCell ref="A81:E81"/>
    <mergeCell ref="A63:A65"/>
    <mergeCell ref="A75:A77"/>
    <mergeCell ref="A72:A74"/>
    <mergeCell ref="A78:A80"/>
    <mergeCell ref="A3:G3"/>
    <mergeCell ref="A4:G4"/>
    <mergeCell ref="A6:A8"/>
    <mergeCell ref="A9:A11"/>
    <mergeCell ref="A12:A14"/>
    <mergeCell ref="A30:G30"/>
    <mergeCell ref="A31:G31"/>
    <mergeCell ref="A42:A44"/>
    <mergeCell ref="A39:A41"/>
    <mergeCell ref="A15:A17"/>
    <mergeCell ref="A18:A20"/>
    <mergeCell ref="A21:A23"/>
    <mergeCell ref="A24:A26"/>
    <mergeCell ref="A27:E27"/>
    <mergeCell ref="A33:A35"/>
    <mergeCell ref="A36:A38"/>
  </mergeCells>
  <pageMargins left="0.70866141732283472" right="0.70866141732283472" top="0.74803149606299213" bottom="0.74803149606299213" header="0.31496062992125984" footer="0.31496062992125984"/>
  <pageSetup paperSize="9" orientation="landscape" r:id="rId1"/>
  <headerFooter>
    <oddHeader>&amp;R&amp;G</oddHeader>
    <oddFooter>&amp;L&amp;F&amp;C&amp;P&amp;R&amp;A</oddFooter>
  </headerFooter>
  <rowBreaks count="2" manualBreakCount="2">
    <brk id="27" max="16383" man="1"/>
    <brk id="54" max="16383" man="1"/>
  </rowBreaks>
  <legacyDrawingHF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00B0F0"/>
    <pageSetUpPr fitToPage="1"/>
  </sheetPr>
  <dimension ref="A3:R43"/>
  <sheetViews>
    <sheetView showGridLines="0" zoomScaleNormal="100" workbookViewId="0">
      <pane xSplit="1" topLeftCell="B1" activePane="topRight" state="frozen"/>
      <selection pane="topRight" activeCell="M5" sqref="M5:M39"/>
    </sheetView>
  </sheetViews>
  <sheetFormatPr defaultRowHeight="14.4" x14ac:dyDescent="0.3"/>
  <cols>
    <col min="1" max="1" width="17" customWidth="1"/>
    <col min="2" max="2" width="27.109375" bestFit="1" customWidth="1"/>
    <col min="3" max="13" width="10.6640625" customWidth="1"/>
  </cols>
  <sheetData>
    <row r="3" spans="1:13" s="109" customFormat="1" ht="17.100000000000001" customHeight="1" x14ac:dyDescent="0.3">
      <c r="A3" s="191" t="s">
        <v>137</v>
      </c>
      <c r="B3" s="191"/>
      <c r="C3" s="191"/>
      <c r="D3" s="191"/>
      <c r="E3" s="191"/>
      <c r="F3" s="191"/>
      <c r="G3" s="191"/>
      <c r="H3" s="191"/>
      <c r="I3" s="191"/>
      <c r="J3" s="191"/>
      <c r="K3" s="191"/>
      <c r="L3" s="191"/>
      <c r="M3" s="191"/>
    </row>
    <row r="4" spans="1:13" ht="22.8" x14ac:dyDescent="0.3">
      <c r="A4" s="56" t="s">
        <v>58</v>
      </c>
      <c r="B4" s="53"/>
      <c r="C4" s="57">
        <v>2010</v>
      </c>
      <c r="D4" s="57">
        <v>2011</v>
      </c>
      <c r="E4" s="57">
        <v>2012</v>
      </c>
      <c r="F4" s="57">
        <v>2013</v>
      </c>
      <c r="G4" s="57">
        <v>2014</v>
      </c>
      <c r="H4" s="57">
        <v>2015</v>
      </c>
      <c r="I4" s="57">
        <v>2016</v>
      </c>
      <c r="J4" s="57">
        <v>2017</v>
      </c>
      <c r="K4" s="138">
        <v>2018</v>
      </c>
      <c r="L4" s="155">
        <v>2019</v>
      </c>
      <c r="M4" s="174">
        <v>2020</v>
      </c>
    </row>
    <row r="5" spans="1:13" x14ac:dyDescent="0.3">
      <c r="A5" s="202" t="s">
        <v>26</v>
      </c>
      <c r="B5" s="50" t="s">
        <v>84</v>
      </c>
      <c r="C5" s="19">
        <v>3409</v>
      </c>
      <c r="D5" s="19">
        <v>2560</v>
      </c>
      <c r="E5" s="19">
        <v>2200</v>
      </c>
      <c r="F5" s="19">
        <v>3109</v>
      </c>
      <c r="G5" s="19">
        <v>3205</v>
      </c>
      <c r="H5" s="3">
        <v>2468</v>
      </c>
      <c r="I5" s="19">
        <v>3780</v>
      </c>
      <c r="J5" s="19">
        <v>5701</v>
      </c>
      <c r="K5" s="19">
        <v>5140</v>
      </c>
      <c r="L5" s="19">
        <v>6199</v>
      </c>
      <c r="M5" s="19">
        <v>956</v>
      </c>
    </row>
    <row r="6" spans="1:13" x14ac:dyDescent="0.3">
      <c r="A6" s="202"/>
      <c r="B6" s="50" t="s">
        <v>85</v>
      </c>
      <c r="C6" s="19">
        <v>38692</v>
      </c>
      <c r="D6" s="19">
        <v>32619</v>
      </c>
      <c r="E6" s="19">
        <v>27864</v>
      </c>
      <c r="F6" s="19">
        <v>29901</v>
      </c>
      <c r="G6" s="19">
        <v>26684</v>
      </c>
      <c r="H6" s="3">
        <v>25610</v>
      </c>
      <c r="I6" s="19">
        <v>29772</v>
      </c>
      <c r="J6" s="19">
        <v>35453</v>
      </c>
      <c r="K6" s="19">
        <v>32743</v>
      </c>
      <c r="L6" s="19">
        <v>33774</v>
      </c>
      <c r="M6" s="19">
        <v>11918</v>
      </c>
    </row>
    <row r="7" spans="1:13" x14ac:dyDescent="0.3">
      <c r="A7" s="202"/>
      <c r="B7" s="22" t="s">
        <v>7</v>
      </c>
      <c r="C7" s="19">
        <v>15574</v>
      </c>
      <c r="D7" s="19">
        <v>8965</v>
      </c>
      <c r="E7" s="19">
        <v>6652</v>
      </c>
      <c r="F7" s="19">
        <v>9828</v>
      </c>
      <c r="G7" s="19">
        <v>9433</v>
      </c>
      <c r="H7" s="3">
        <v>5883</v>
      </c>
      <c r="I7" s="19">
        <v>8037</v>
      </c>
      <c r="J7" s="19">
        <v>13044</v>
      </c>
      <c r="K7" s="19">
        <v>18908</v>
      </c>
      <c r="L7" s="19">
        <v>15724</v>
      </c>
      <c r="M7" s="19">
        <v>2580</v>
      </c>
    </row>
    <row r="8" spans="1:13" x14ac:dyDescent="0.3">
      <c r="A8" s="202"/>
      <c r="B8" s="22" t="s">
        <v>43</v>
      </c>
      <c r="C8" s="19">
        <v>65768</v>
      </c>
      <c r="D8" s="19">
        <v>57775</v>
      </c>
      <c r="E8" s="19">
        <v>62500</v>
      </c>
      <c r="F8" s="19">
        <v>70307</v>
      </c>
      <c r="G8" s="19">
        <v>64008</v>
      </c>
      <c r="H8" s="3">
        <v>49237</v>
      </c>
      <c r="I8" s="19">
        <v>53164</v>
      </c>
      <c r="J8" s="19">
        <v>71873</v>
      </c>
      <c r="K8" s="19">
        <v>62914</v>
      </c>
      <c r="L8" s="19">
        <v>71106</v>
      </c>
      <c r="M8" s="19">
        <v>21567</v>
      </c>
    </row>
    <row r="9" spans="1:13" x14ac:dyDescent="0.3">
      <c r="A9" s="202"/>
      <c r="B9" s="22" t="s">
        <v>46</v>
      </c>
      <c r="C9" s="23">
        <v>0.23</v>
      </c>
      <c r="D9" s="23">
        <v>0.17699999999999999</v>
      </c>
      <c r="E9" s="23">
        <v>0.17799999999999999</v>
      </c>
      <c r="F9" s="23">
        <v>0.20699999999999999</v>
      </c>
      <c r="G9" s="23">
        <v>0.189</v>
      </c>
      <c r="H9" s="23">
        <v>0.156</v>
      </c>
      <c r="I9" s="23">
        <v>0.14799999999999999</v>
      </c>
      <c r="J9" s="23">
        <v>0.11899999999999999</v>
      </c>
      <c r="K9" s="23">
        <v>0.11700000000000001</v>
      </c>
      <c r="L9" s="23">
        <v>0.13100000000000001</v>
      </c>
      <c r="M9" s="23">
        <v>5.5E-2</v>
      </c>
    </row>
    <row r="10" spans="1:13" x14ac:dyDescent="0.3">
      <c r="A10" s="200" t="s">
        <v>27</v>
      </c>
      <c r="B10" s="49" t="s">
        <v>86</v>
      </c>
      <c r="C10" s="25">
        <v>19556</v>
      </c>
      <c r="D10" s="25">
        <v>26074</v>
      </c>
      <c r="E10" s="25">
        <v>24988</v>
      </c>
      <c r="F10" s="25">
        <v>27670</v>
      </c>
      <c r="G10" s="25">
        <v>38283</v>
      </c>
      <c r="H10" s="25">
        <v>46496</v>
      </c>
      <c r="I10" s="25">
        <v>42734</v>
      </c>
      <c r="J10" s="25">
        <v>51370</v>
      </c>
      <c r="K10" s="25">
        <v>57029</v>
      </c>
      <c r="L10" s="25">
        <v>57805</v>
      </c>
      <c r="M10" s="25">
        <v>11285</v>
      </c>
    </row>
    <row r="11" spans="1:13" x14ac:dyDescent="0.3">
      <c r="A11" s="200"/>
      <c r="B11" s="49" t="s">
        <v>87</v>
      </c>
      <c r="C11" s="25">
        <v>140374</v>
      </c>
      <c r="D11" s="25">
        <v>127094</v>
      </c>
      <c r="E11" s="25">
        <v>100703</v>
      </c>
      <c r="F11" s="25">
        <v>108730</v>
      </c>
      <c r="G11" s="25">
        <v>95133</v>
      </c>
      <c r="H11" s="25">
        <v>91142</v>
      </c>
      <c r="I11" s="25">
        <v>90739</v>
      </c>
      <c r="J11" s="25">
        <v>92688</v>
      </c>
      <c r="K11" s="25">
        <v>102550</v>
      </c>
      <c r="L11" s="25">
        <v>100431</v>
      </c>
      <c r="M11" s="25">
        <v>62703</v>
      </c>
    </row>
    <row r="12" spans="1:13" x14ac:dyDescent="0.3">
      <c r="A12" s="200"/>
      <c r="B12" s="24" t="s">
        <v>7</v>
      </c>
      <c r="C12" s="25">
        <v>53717</v>
      </c>
      <c r="D12" s="25">
        <v>79989</v>
      </c>
      <c r="E12" s="25">
        <v>69741</v>
      </c>
      <c r="F12" s="25">
        <v>64781</v>
      </c>
      <c r="G12" s="25">
        <v>83346</v>
      </c>
      <c r="H12" s="25">
        <v>116493</v>
      </c>
      <c r="I12" s="25">
        <v>106942</v>
      </c>
      <c r="J12" s="25">
        <v>132986</v>
      </c>
      <c r="K12" s="25">
        <v>127348</v>
      </c>
      <c r="L12" s="25">
        <v>129953</v>
      </c>
      <c r="M12" s="25">
        <v>43163</v>
      </c>
    </row>
    <row r="13" spans="1:13" x14ac:dyDescent="0.3">
      <c r="A13" s="200"/>
      <c r="B13" s="24" t="s">
        <v>43</v>
      </c>
      <c r="C13" s="25">
        <v>302275</v>
      </c>
      <c r="D13" s="25">
        <v>276163</v>
      </c>
      <c r="E13" s="25">
        <v>310667</v>
      </c>
      <c r="F13" s="25">
        <v>331027</v>
      </c>
      <c r="G13" s="25">
        <v>270851</v>
      </c>
      <c r="H13" s="25">
        <v>218104</v>
      </c>
      <c r="I13" s="25">
        <v>246532</v>
      </c>
      <c r="J13" s="25">
        <v>244885</v>
      </c>
      <c r="K13" s="25">
        <v>237392</v>
      </c>
      <c r="L13" s="25">
        <v>235767</v>
      </c>
      <c r="M13" s="25">
        <v>216396</v>
      </c>
    </row>
    <row r="14" spans="1:13" x14ac:dyDescent="0.3">
      <c r="A14" s="200"/>
      <c r="B14" s="24" t="s">
        <v>46</v>
      </c>
      <c r="C14" s="26">
        <v>0.33400000000000002</v>
      </c>
      <c r="D14" s="26">
        <v>0.249</v>
      </c>
      <c r="E14" s="26">
        <v>0.3</v>
      </c>
      <c r="F14" s="26">
        <v>0.155</v>
      </c>
      <c r="G14" s="26">
        <v>0.27400000000000002</v>
      </c>
      <c r="H14" s="26">
        <v>0.27500000000000002</v>
      </c>
      <c r="I14" s="26">
        <v>0.28999999999999998</v>
      </c>
      <c r="J14" s="26">
        <v>0.308</v>
      </c>
      <c r="K14" s="26">
        <v>0.28000000000000003</v>
      </c>
      <c r="L14" s="26">
        <v>0.27500000000000002</v>
      </c>
      <c r="M14" s="26"/>
    </row>
    <row r="15" spans="1:13" x14ac:dyDescent="0.3">
      <c r="A15" s="199" t="s">
        <v>33</v>
      </c>
      <c r="B15" s="48" t="s">
        <v>88</v>
      </c>
      <c r="C15" s="21">
        <v>23130</v>
      </c>
      <c r="D15" s="21">
        <v>36001</v>
      </c>
      <c r="E15" s="21">
        <v>38073</v>
      </c>
      <c r="F15" s="21">
        <v>69509</v>
      </c>
      <c r="G15" s="21">
        <v>74788</v>
      </c>
      <c r="H15" s="3">
        <v>89297</v>
      </c>
      <c r="I15" s="21">
        <v>81805</v>
      </c>
      <c r="J15" s="21">
        <v>86513</v>
      </c>
      <c r="K15" s="21">
        <v>90072</v>
      </c>
      <c r="L15" s="21">
        <v>97314</v>
      </c>
      <c r="M15" s="21">
        <v>15483</v>
      </c>
    </row>
    <row r="16" spans="1:13" x14ac:dyDescent="0.3">
      <c r="A16" s="199"/>
      <c r="B16" s="48" t="s">
        <v>89</v>
      </c>
      <c r="C16" s="21">
        <v>56746</v>
      </c>
      <c r="D16" s="21">
        <v>65567</v>
      </c>
      <c r="E16" s="21">
        <v>71271</v>
      </c>
      <c r="F16" s="21">
        <v>88679</v>
      </c>
      <c r="G16" s="21">
        <v>97993</v>
      </c>
      <c r="H16" s="3">
        <v>106585</v>
      </c>
      <c r="I16" s="21">
        <v>115248</v>
      </c>
      <c r="J16" s="21">
        <v>121458</v>
      </c>
      <c r="K16" s="21">
        <v>162000</v>
      </c>
      <c r="L16" s="21">
        <v>164416</v>
      </c>
      <c r="M16" s="21">
        <v>31686</v>
      </c>
    </row>
    <row r="17" spans="1:13" x14ac:dyDescent="0.3">
      <c r="A17" s="199"/>
      <c r="B17" s="50" t="s">
        <v>90</v>
      </c>
      <c r="C17" s="21">
        <v>55209</v>
      </c>
      <c r="D17" s="21">
        <v>56237</v>
      </c>
      <c r="E17" s="21">
        <v>43422</v>
      </c>
      <c r="F17" s="21">
        <v>61227</v>
      </c>
      <c r="G17" s="21">
        <v>61583</v>
      </c>
      <c r="H17" s="3">
        <v>69148</v>
      </c>
      <c r="I17" s="21">
        <v>69815</v>
      </c>
      <c r="J17" s="21">
        <v>70973</v>
      </c>
      <c r="K17" s="21">
        <v>71677</v>
      </c>
      <c r="L17" s="21">
        <v>71220</v>
      </c>
      <c r="M17" s="21">
        <v>30754</v>
      </c>
    </row>
    <row r="18" spans="1:13" x14ac:dyDescent="0.3">
      <c r="A18" s="199"/>
      <c r="B18" s="50" t="s">
        <v>91</v>
      </c>
      <c r="C18" s="21">
        <v>35582</v>
      </c>
      <c r="D18" s="21">
        <v>31028</v>
      </c>
      <c r="E18" s="21">
        <v>23137</v>
      </c>
      <c r="F18" s="21">
        <v>23924</v>
      </c>
      <c r="G18" s="21">
        <v>21927</v>
      </c>
      <c r="H18" s="3">
        <v>22864</v>
      </c>
      <c r="I18" s="21">
        <v>26280</v>
      </c>
      <c r="J18" s="21">
        <v>23196</v>
      </c>
      <c r="K18" s="21">
        <v>37525</v>
      </c>
      <c r="L18" s="21">
        <v>38227</v>
      </c>
      <c r="M18" s="21">
        <v>29039</v>
      </c>
    </row>
    <row r="19" spans="1:13" ht="22.8" x14ac:dyDescent="0.3">
      <c r="A19" s="199"/>
      <c r="B19" s="48" t="s">
        <v>49</v>
      </c>
      <c r="C19" s="21">
        <v>51998</v>
      </c>
      <c r="D19" s="21">
        <v>81186</v>
      </c>
      <c r="E19" s="21">
        <v>85854</v>
      </c>
      <c r="F19" s="21">
        <v>146172</v>
      </c>
      <c r="G19" s="21">
        <v>162323</v>
      </c>
      <c r="H19" s="3">
        <v>189142</v>
      </c>
      <c r="I19" s="21">
        <v>177113</v>
      </c>
      <c r="J19" s="21">
        <v>195906</v>
      </c>
      <c r="K19" s="21">
        <v>230987</v>
      </c>
      <c r="L19" s="21">
        <v>245977</v>
      </c>
      <c r="M19" s="21">
        <v>41887</v>
      </c>
    </row>
    <row r="20" spans="1:13" ht="22.8" x14ac:dyDescent="0.3">
      <c r="A20" s="199"/>
      <c r="B20" s="48" t="s">
        <v>50</v>
      </c>
      <c r="C20" s="21">
        <v>427555</v>
      </c>
      <c r="D20" s="21">
        <v>479007</v>
      </c>
      <c r="E20" s="21">
        <v>494186</v>
      </c>
      <c r="F20" s="21">
        <v>597211</v>
      </c>
      <c r="G20" s="21">
        <v>616405</v>
      </c>
      <c r="H20" s="3">
        <v>691924</v>
      </c>
      <c r="I20" s="21">
        <v>650945</v>
      </c>
      <c r="J20" s="21">
        <v>727868</v>
      </c>
      <c r="K20" s="21">
        <v>894569</v>
      </c>
      <c r="L20" s="21">
        <v>895558</v>
      </c>
      <c r="M20" s="21">
        <v>203360</v>
      </c>
    </row>
    <row r="21" spans="1:13" ht="22.8" x14ac:dyDescent="0.3">
      <c r="A21" s="199"/>
      <c r="B21" s="50" t="s">
        <v>51</v>
      </c>
      <c r="C21" s="21">
        <v>151771</v>
      </c>
      <c r="D21" s="21">
        <v>123811</v>
      </c>
      <c r="E21" s="21">
        <v>94540</v>
      </c>
      <c r="F21" s="21">
        <v>129668</v>
      </c>
      <c r="G21" s="21">
        <v>119821</v>
      </c>
      <c r="H21" s="3">
        <v>139366</v>
      </c>
      <c r="I21" s="21">
        <v>145881</v>
      </c>
      <c r="J21" s="21">
        <v>143348</v>
      </c>
      <c r="K21" s="21">
        <v>142492</v>
      </c>
      <c r="L21" s="21">
        <v>133350</v>
      </c>
      <c r="M21" s="21">
        <v>61200</v>
      </c>
    </row>
    <row r="22" spans="1:13" ht="22.8" x14ac:dyDescent="0.3">
      <c r="A22" s="199"/>
      <c r="B22" s="50" t="s">
        <v>52</v>
      </c>
      <c r="C22" s="21">
        <v>128068</v>
      </c>
      <c r="D22" s="21">
        <v>124309</v>
      </c>
      <c r="E22" s="21">
        <v>80750</v>
      </c>
      <c r="F22" s="21">
        <v>82207</v>
      </c>
      <c r="G22" s="21">
        <v>75310</v>
      </c>
      <c r="H22" s="3">
        <v>79656</v>
      </c>
      <c r="I22" s="21">
        <v>96946</v>
      </c>
      <c r="J22" s="21">
        <v>75376</v>
      </c>
      <c r="K22" s="21">
        <v>116250</v>
      </c>
      <c r="L22" s="21">
        <v>117515</v>
      </c>
      <c r="M22" s="21">
        <v>94192</v>
      </c>
    </row>
    <row r="23" spans="1:13" x14ac:dyDescent="0.3">
      <c r="A23" s="199"/>
      <c r="B23" s="27" t="s">
        <v>47</v>
      </c>
      <c r="C23" s="28">
        <v>0.23899999999999999</v>
      </c>
      <c r="D23" s="28">
        <v>0.23400000000000001</v>
      </c>
      <c r="E23" s="28">
        <v>0.20100000000000001</v>
      </c>
      <c r="F23" s="28">
        <v>0.316</v>
      </c>
      <c r="G23" s="28">
        <v>0.32300000000000001</v>
      </c>
      <c r="H23" s="4">
        <v>0.371</v>
      </c>
      <c r="I23" s="4">
        <v>0.37</v>
      </c>
      <c r="J23" s="23">
        <v>0.38600000000000001</v>
      </c>
      <c r="K23" s="23">
        <v>0.38</v>
      </c>
      <c r="L23" s="23">
        <v>0.38700000000000001</v>
      </c>
      <c r="M23" s="23">
        <v>0.16500000000000001</v>
      </c>
    </row>
    <row r="24" spans="1:13" x14ac:dyDescent="0.3">
      <c r="A24" s="199"/>
      <c r="B24" s="27" t="s">
        <v>48</v>
      </c>
      <c r="C24" s="28">
        <v>0.48399999999999999</v>
      </c>
      <c r="D24" s="28">
        <v>0.48399999999999999</v>
      </c>
      <c r="E24" s="28">
        <v>0.438</v>
      </c>
      <c r="F24" s="28">
        <v>0.504</v>
      </c>
      <c r="G24" s="28">
        <v>0.51900000000000002</v>
      </c>
      <c r="H24" s="4">
        <v>0.52900000000000003</v>
      </c>
      <c r="I24" s="4">
        <v>0.50800000000000001</v>
      </c>
      <c r="J24" s="23">
        <v>0.53</v>
      </c>
      <c r="K24" s="23">
        <v>0.45100000000000001</v>
      </c>
      <c r="L24" s="23">
        <v>0.44600000000000001</v>
      </c>
      <c r="M24" s="23">
        <v>0.221</v>
      </c>
    </row>
    <row r="25" spans="1:13" x14ac:dyDescent="0.3">
      <c r="A25" s="200" t="s">
        <v>30</v>
      </c>
      <c r="B25" s="49" t="s">
        <v>84</v>
      </c>
      <c r="C25" s="25">
        <v>6855</v>
      </c>
      <c r="D25" s="25">
        <v>6753</v>
      </c>
      <c r="E25" s="25">
        <v>5199</v>
      </c>
      <c r="F25" s="25">
        <v>7178</v>
      </c>
      <c r="G25" s="25">
        <v>7896</v>
      </c>
      <c r="H25" s="25">
        <v>9364</v>
      </c>
      <c r="I25" s="25">
        <v>9958</v>
      </c>
      <c r="J25" s="25">
        <v>14503</v>
      </c>
      <c r="K25" s="25">
        <v>13215</v>
      </c>
      <c r="L25" s="25">
        <v>13869</v>
      </c>
      <c r="M25" s="25">
        <v>2866</v>
      </c>
    </row>
    <row r="26" spans="1:13" x14ac:dyDescent="0.3">
      <c r="A26" s="200"/>
      <c r="B26" s="49" t="s">
        <v>87</v>
      </c>
      <c r="C26" s="25">
        <v>67964</v>
      </c>
      <c r="D26" s="25">
        <v>57253</v>
      </c>
      <c r="E26" s="25">
        <v>31941</v>
      </c>
      <c r="F26" s="25">
        <v>44621</v>
      </c>
      <c r="G26" s="25">
        <v>55803</v>
      </c>
      <c r="H26" s="25">
        <v>59330</v>
      </c>
      <c r="I26" s="25">
        <v>64610</v>
      </c>
      <c r="J26" s="25">
        <v>73757</v>
      </c>
      <c r="K26" s="25">
        <v>67738</v>
      </c>
      <c r="L26" s="25">
        <v>68131</v>
      </c>
      <c r="M26" s="25">
        <v>22239</v>
      </c>
    </row>
    <row r="27" spans="1:13" x14ac:dyDescent="0.3">
      <c r="A27" s="200"/>
      <c r="B27" s="24" t="s">
        <v>7</v>
      </c>
      <c r="C27" s="25">
        <v>14288</v>
      </c>
      <c r="D27" s="25">
        <v>13842</v>
      </c>
      <c r="E27" s="25">
        <v>10398</v>
      </c>
      <c r="F27" s="25">
        <v>15560</v>
      </c>
      <c r="G27" s="25">
        <v>15062</v>
      </c>
      <c r="H27" s="25">
        <v>19863</v>
      </c>
      <c r="I27" s="25">
        <v>19916</v>
      </c>
      <c r="J27" s="25">
        <v>40135</v>
      </c>
      <c r="K27" s="25">
        <v>33031</v>
      </c>
      <c r="L27" s="25">
        <v>26166</v>
      </c>
      <c r="M27" s="25">
        <v>9375</v>
      </c>
    </row>
    <row r="28" spans="1:13" x14ac:dyDescent="0.3">
      <c r="A28" s="200"/>
      <c r="B28" s="24" t="s">
        <v>43</v>
      </c>
      <c r="C28" s="25">
        <v>123195</v>
      </c>
      <c r="D28" s="25">
        <v>109227</v>
      </c>
      <c r="E28" s="25">
        <v>77888</v>
      </c>
      <c r="F28" s="25">
        <v>90486</v>
      </c>
      <c r="G28" s="25">
        <v>111174</v>
      </c>
      <c r="H28" s="25">
        <v>110477</v>
      </c>
      <c r="I28" s="25">
        <v>114232</v>
      </c>
      <c r="J28" s="25">
        <v>129784</v>
      </c>
      <c r="K28" s="25">
        <v>134559</v>
      </c>
      <c r="L28" s="25">
        <v>132556</v>
      </c>
      <c r="M28" s="25">
        <v>44567</v>
      </c>
    </row>
    <row r="29" spans="1:13" x14ac:dyDescent="0.3">
      <c r="A29" s="200"/>
      <c r="B29" s="24" t="s">
        <v>46</v>
      </c>
      <c r="C29" s="26">
        <v>0.27400000000000002</v>
      </c>
      <c r="D29" s="26">
        <v>0.24399999999999999</v>
      </c>
      <c r="E29" s="26">
        <v>0.17499999999999999</v>
      </c>
      <c r="F29" s="26">
        <v>0.21099999999999999</v>
      </c>
      <c r="G29" s="26">
        <v>0.251</v>
      </c>
      <c r="H29" s="26">
        <v>0.25900000000000001</v>
      </c>
      <c r="I29" s="26">
        <v>0.26300000000000001</v>
      </c>
      <c r="J29" s="26">
        <v>0.33300000000000002</v>
      </c>
      <c r="K29" s="26">
        <v>0.318</v>
      </c>
      <c r="L29" s="26">
        <v>0.30199999999999999</v>
      </c>
      <c r="M29" s="26">
        <v>0.154</v>
      </c>
    </row>
    <row r="30" spans="1:13" x14ac:dyDescent="0.3">
      <c r="A30" s="201" t="s">
        <v>31</v>
      </c>
      <c r="B30" s="48" t="s">
        <v>84</v>
      </c>
      <c r="C30" s="21">
        <v>5241</v>
      </c>
      <c r="D30" s="21">
        <v>5712</v>
      </c>
      <c r="E30" s="21">
        <v>5591</v>
      </c>
      <c r="F30" s="21">
        <v>7565</v>
      </c>
      <c r="G30" s="21">
        <v>11021</v>
      </c>
      <c r="H30" s="21">
        <v>16400</v>
      </c>
      <c r="I30" s="21">
        <v>15282</v>
      </c>
      <c r="J30" s="21">
        <v>17001</v>
      </c>
      <c r="K30" s="21">
        <v>18532</v>
      </c>
      <c r="L30" s="21">
        <v>16992</v>
      </c>
      <c r="M30" s="21">
        <v>2784</v>
      </c>
    </row>
    <row r="31" spans="1:13" x14ac:dyDescent="0.3">
      <c r="A31" s="201"/>
      <c r="B31" s="50" t="s">
        <v>87</v>
      </c>
      <c r="C31" s="21">
        <v>78963</v>
      </c>
      <c r="D31" s="21">
        <v>65141</v>
      </c>
      <c r="E31" s="21">
        <v>53172</v>
      </c>
      <c r="F31" s="21">
        <v>52268</v>
      </c>
      <c r="G31" s="21">
        <v>56406</v>
      </c>
      <c r="H31" s="21">
        <v>68001</v>
      </c>
      <c r="I31" s="21">
        <v>55975</v>
      </c>
      <c r="J31" s="21">
        <v>56402</v>
      </c>
      <c r="K31" s="21">
        <v>57053</v>
      </c>
      <c r="L31" s="21">
        <v>51819</v>
      </c>
      <c r="M31" s="21">
        <v>23118</v>
      </c>
    </row>
    <row r="32" spans="1:13" x14ac:dyDescent="0.3">
      <c r="A32" s="201"/>
      <c r="B32" s="27" t="s">
        <v>7</v>
      </c>
      <c r="C32" s="21">
        <v>10398</v>
      </c>
      <c r="D32" s="21">
        <v>12248</v>
      </c>
      <c r="E32" s="21">
        <v>13350</v>
      </c>
      <c r="F32" s="21">
        <v>17561</v>
      </c>
      <c r="G32" s="21">
        <v>23108</v>
      </c>
      <c r="H32" s="21">
        <v>36146</v>
      </c>
      <c r="I32" s="21">
        <v>36179</v>
      </c>
      <c r="J32" s="21">
        <v>65015</v>
      </c>
      <c r="K32" s="21">
        <v>60533</v>
      </c>
      <c r="L32" s="21">
        <v>49051</v>
      </c>
      <c r="M32" s="21">
        <v>10401</v>
      </c>
    </row>
    <row r="33" spans="1:18" x14ac:dyDescent="0.3">
      <c r="A33" s="201"/>
      <c r="B33" s="27" t="s">
        <v>43</v>
      </c>
      <c r="C33" s="21">
        <v>136189</v>
      </c>
      <c r="D33" s="21">
        <v>129567</v>
      </c>
      <c r="E33" s="21">
        <v>139551</v>
      </c>
      <c r="F33" s="21">
        <v>140824</v>
      </c>
      <c r="G33" s="21">
        <v>130749</v>
      </c>
      <c r="H33" s="21">
        <v>141745</v>
      </c>
      <c r="I33" s="21">
        <v>114319</v>
      </c>
      <c r="J33" s="21">
        <v>133022</v>
      </c>
      <c r="K33" s="21">
        <v>126375</v>
      </c>
      <c r="L33" s="21">
        <v>99419</v>
      </c>
      <c r="M33" s="21">
        <v>43230</v>
      </c>
    </row>
    <row r="34" spans="1:18" x14ac:dyDescent="0.3">
      <c r="A34" s="201"/>
      <c r="B34" s="27" t="s">
        <v>46</v>
      </c>
      <c r="C34" s="28">
        <v>0.31</v>
      </c>
      <c r="D34" s="28">
        <v>0.29499999999999998</v>
      </c>
      <c r="E34" s="28">
        <v>0.31900000000000001</v>
      </c>
      <c r="F34" s="28">
        <v>0.32300000000000001</v>
      </c>
      <c r="G34" s="28">
        <v>0.313</v>
      </c>
      <c r="H34" s="28">
        <v>0.35399999999999998</v>
      </c>
      <c r="I34" s="28">
        <v>0.29899999999999999</v>
      </c>
      <c r="J34" s="23">
        <v>0.38500000000000001</v>
      </c>
      <c r="K34" s="23">
        <v>0.35899999999999999</v>
      </c>
      <c r="L34" s="23">
        <v>0.28399999999999997</v>
      </c>
      <c r="M34" s="23">
        <v>0.17499999999999999</v>
      </c>
    </row>
    <row r="35" spans="1:18" x14ac:dyDescent="0.3">
      <c r="A35" s="177" t="s">
        <v>4</v>
      </c>
      <c r="B35" s="60" t="s">
        <v>84</v>
      </c>
      <c r="C35" s="59">
        <f>C15+C10+C5+C25+C30+C16</f>
        <v>114937</v>
      </c>
      <c r="D35" s="59">
        <f t="shared" ref="D35:G35" si="0">D15+D10+D5+D25+D30+D16</f>
        <v>142667</v>
      </c>
      <c r="E35" s="59">
        <f t="shared" si="0"/>
        <v>147322</v>
      </c>
      <c r="F35" s="59">
        <f t="shared" si="0"/>
        <v>203710</v>
      </c>
      <c r="G35" s="59">
        <f t="shared" si="0"/>
        <v>233186</v>
      </c>
      <c r="H35" s="59">
        <f t="shared" ref="H35:M35" si="1">H5+H10+H15+H16+H25+H30</f>
        <v>270610</v>
      </c>
      <c r="I35" s="59">
        <f t="shared" si="1"/>
        <v>268807</v>
      </c>
      <c r="J35" s="59">
        <f t="shared" si="1"/>
        <v>296546</v>
      </c>
      <c r="K35" s="139">
        <f t="shared" si="1"/>
        <v>345988</v>
      </c>
      <c r="L35" s="156">
        <f t="shared" si="1"/>
        <v>356595</v>
      </c>
      <c r="M35" s="175">
        <f t="shared" si="1"/>
        <v>65060</v>
      </c>
    </row>
    <row r="36" spans="1:18" x14ac:dyDescent="0.3">
      <c r="A36" s="177"/>
      <c r="B36" s="60" t="s">
        <v>85</v>
      </c>
      <c r="C36" s="59">
        <f>C6+C11+C17+C26+C31+C18</f>
        <v>416784</v>
      </c>
      <c r="D36" s="59">
        <f t="shared" ref="D36:G36" si="2">D6+D11+D17+D26+D31+D18</f>
        <v>369372</v>
      </c>
      <c r="E36" s="59">
        <f t="shared" si="2"/>
        <v>280239</v>
      </c>
      <c r="F36" s="59">
        <f t="shared" si="2"/>
        <v>320671</v>
      </c>
      <c r="G36" s="59">
        <f t="shared" si="2"/>
        <v>317536</v>
      </c>
      <c r="H36" s="59">
        <f t="shared" ref="H36:M36" si="3">H6+H11+H17+H18+H26+H31</f>
        <v>336095</v>
      </c>
      <c r="I36" s="59">
        <f t="shared" si="3"/>
        <v>337191</v>
      </c>
      <c r="J36" s="59">
        <f t="shared" si="3"/>
        <v>352469</v>
      </c>
      <c r="K36" s="139">
        <f t="shared" si="3"/>
        <v>369286</v>
      </c>
      <c r="L36" s="156">
        <f t="shared" si="3"/>
        <v>363602</v>
      </c>
      <c r="M36" s="175">
        <f t="shared" si="3"/>
        <v>179771</v>
      </c>
    </row>
    <row r="37" spans="1:18" x14ac:dyDescent="0.3">
      <c r="A37" s="177"/>
      <c r="B37" s="61" t="s">
        <v>7</v>
      </c>
      <c r="C37" s="59">
        <f>C19+C12+C7+C27+C32+C20</f>
        <v>573530</v>
      </c>
      <c r="D37" s="59">
        <f t="shared" ref="D37:I37" si="4">D19+D12+D7+D27+D32+D20</f>
        <v>675237</v>
      </c>
      <c r="E37" s="59">
        <f t="shared" si="4"/>
        <v>680181</v>
      </c>
      <c r="F37" s="59">
        <f t="shared" si="4"/>
        <v>851113</v>
      </c>
      <c r="G37" s="59">
        <f t="shared" si="4"/>
        <v>909677</v>
      </c>
      <c r="H37" s="59">
        <f t="shared" si="4"/>
        <v>1059451</v>
      </c>
      <c r="I37" s="59">
        <f t="shared" si="4"/>
        <v>999132</v>
      </c>
      <c r="J37" s="59">
        <f t="shared" ref="J37:K37" si="5">J19+J12+J7+J27+J32+J20</f>
        <v>1174954</v>
      </c>
      <c r="K37" s="139">
        <f t="shared" si="5"/>
        <v>1365376</v>
      </c>
      <c r="L37" s="156">
        <f t="shared" ref="L37:M37" si="6">L19+L12+L7+L27+L32+L20</f>
        <v>1362429</v>
      </c>
      <c r="M37" s="175">
        <f t="shared" si="6"/>
        <v>310766</v>
      </c>
    </row>
    <row r="38" spans="1:18" x14ac:dyDescent="0.3">
      <c r="A38" s="177"/>
      <c r="B38" s="61" t="s">
        <v>43</v>
      </c>
      <c r="C38" s="59">
        <f>C8+C13+C21+C28+C33+C22</f>
        <v>907266</v>
      </c>
      <c r="D38" s="59">
        <f t="shared" ref="D38:I38" si="7">D8+D13+D21+D28+D33+D22</f>
        <v>820852</v>
      </c>
      <c r="E38" s="59">
        <f t="shared" si="7"/>
        <v>765896</v>
      </c>
      <c r="F38" s="59">
        <f t="shared" si="7"/>
        <v>844519</v>
      </c>
      <c r="G38" s="59">
        <f t="shared" si="7"/>
        <v>771913</v>
      </c>
      <c r="H38" s="59">
        <f t="shared" si="7"/>
        <v>738585</v>
      </c>
      <c r="I38" s="59">
        <f t="shared" si="7"/>
        <v>771074</v>
      </c>
      <c r="J38" s="59">
        <f t="shared" ref="J38:K38" si="8">J8+J13+J21+J28+J33+J22</f>
        <v>798288</v>
      </c>
      <c r="K38" s="139">
        <f t="shared" si="8"/>
        <v>819982</v>
      </c>
      <c r="L38" s="156">
        <f t="shared" ref="L38:M38" si="9">L8+L13+L21+L28+L33+L22</f>
        <v>789713</v>
      </c>
      <c r="M38" s="175">
        <f t="shared" si="9"/>
        <v>481152</v>
      </c>
    </row>
    <row r="39" spans="1:18" x14ac:dyDescent="0.3">
      <c r="A39" s="177"/>
      <c r="B39" s="61" t="s">
        <v>46</v>
      </c>
      <c r="C39" s="62">
        <v>0.34100000000000003</v>
      </c>
      <c r="D39" s="62">
        <v>0.30399999999999999</v>
      </c>
      <c r="E39" s="62">
        <v>0.29799999999999999</v>
      </c>
      <c r="F39" s="62">
        <v>0.27500000000000002</v>
      </c>
      <c r="G39" s="62">
        <v>0.34399999999999997</v>
      </c>
      <c r="H39" s="62">
        <v>0.36299999999999999</v>
      </c>
      <c r="I39" s="62">
        <v>0.35499999999999998</v>
      </c>
      <c r="J39" s="62">
        <v>0.36799999999999999</v>
      </c>
      <c r="K39" s="62">
        <v>0.34799999999999998</v>
      </c>
      <c r="L39" s="62">
        <v>0.34200000000000003</v>
      </c>
      <c r="M39" s="62">
        <v>0.193</v>
      </c>
      <c r="N39" s="104"/>
    </row>
    <row r="40" spans="1:18" ht="15" customHeight="1" x14ac:dyDescent="0.3">
      <c r="A40" s="203" t="s">
        <v>138</v>
      </c>
      <c r="B40" s="203"/>
      <c r="C40" s="203"/>
      <c r="D40" s="203"/>
      <c r="E40" s="203"/>
      <c r="F40" s="203"/>
      <c r="G40" s="203"/>
      <c r="H40" s="203"/>
      <c r="I40" s="203"/>
      <c r="J40" s="203"/>
      <c r="K40" s="203"/>
      <c r="L40" s="203"/>
      <c r="M40" s="203"/>
      <c r="N40" s="6"/>
      <c r="O40" s="6"/>
      <c r="P40" s="6"/>
      <c r="Q40" s="6"/>
      <c r="R40" s="6"/>
    </row>
    <row r="41" spans="1:18" x14ac:dyDescent="0.3">
      <c r="A41" s="203"/>
      <c r="B41" s="203"/>
      <c r="C41" s="203"/>
      <c r="D41" s="203"/>
      <c r="E41" s="203"/>
      <c r="F41" s="203"/>
      <c r="G41" s="203"/>
      <c r="H41" s="203"/>
      <c r="I41" s="203"/>
      <c r="J41" s="203"/>
      <c r="K41" s="203"/>
      <c r="L41" s="203"/>
      <c r="M41" s="203"/>
    </row>
    <row r="42" spans="1:18" ht="15" customHeight="1" x14ac:dyDescent="0.3">
      <c r="A42" s="198"/>
      <c r="B42" s="198"/>
      <c r="C42" s="198"/>
      <c r="D42" s="198"/>
      <c r="E42" s="198"/>
      <c r="F42" s="198"/>
      <c r="G42" s="198"/>
      <c r="H42" s="198"/>
      <c r="I42" s="198"/>
      <c r="J42" s="7"/>
      <c r="K42" s="7"/>
      <c r="L42" s="7"/>
      <c r="M42" s="7"/>
      <c r="N42" s="7"/>
      <c r="O42" s="7"/>
      <c r="P42" s="7"/>
      <c r="Q42" s="7"/>
    </row>
    <row r="43" spans="1:18" x14ac:dyDescent="0.3">
      <c r="A43" s="198"/>
      <c r="B43" s="198"/>
      <c r="C43" s="198"/>
      <c r="D43" s="198"/>
      <c r="E43" s="198"/>
      <c r="F43" s="198"/>
      <c r="G43" s="198"/>
      <c r="H43" s="198"/>
      <c r="I43" s="198"/>
    </row>
  </sheetData>
  <mergeCells count="9">
    <mergeCell ref="A3:M3"/>
    <mergeCell ref="A40:M41"/>
    <mergeCell ref="A42:I43"/>
    <mergeCell ref="A15:A24"/>
    <mergeCell ref="A25:A29"/>
    <mergeCell ref="A30:A34"/>
    <mergeCell ref="A5:A9"/>
    <mergeCell ref="A10:A14"/>
    <mergeCell ref="A35:A39"/>
  </mergeCells>
  <pageMargins left="0.70866141732283472" right="0.39370078740157483" top="0.74803149606299213" bottom="0.74803149606299213" header="0.31496062992125984" footer="0.31496062992125984"/>
  <pageSetup paperSize="9" scale="77" orientation="landscape" r:id="rId1"/>
  <headerFooter>
    <oddHeader>&amp;R&amp;G</oddHeader>
    <oddFooter>&amp;L&amp;F&amp;C&amp;P / &amp;N&amp;R&amp;A</oddFooter>
  </headerFooter>
  <legacyDrawingHF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00B050"/>
    <pageSetUpPr fitToPage="1"/>
  </sheetPr>
  <dimension ref="A3:H149"/>
  <sheetViews>
    <sheetView showGridLines="0" zoomScaleNormal="100" workbookViewId="0">
      <selection activeCell="F6" sqref="F6:G17"/>
    </sheetView>
  </sheetViews>
  <sheetFormatPr defaultRowHeight="14.4" x14ac:dyDescent="0.3"/>
  <cols>
    <col min="1" max="1" width="11.109375" style="2" bestFit="1" customWidth="1"/>
    <col min="2" max="2" width="16.109375" bestFit="1" customWidth="1"/>
    <col min="3" max="4" width="8.44140625" bestFit="1" customWidth="1"/>
    <col min="5" max="5" width="11.109375" bestFit="1" customWidth="1"/>
    <col min="6" max="6" width="16.109375" bestFit="1" customWidth="1"/>
    <col min="7" max="7" width="7.6640625" bestFit="1" customWidth="1"/>
    <col min="8" max="8" width="8.44140625" bestFit="1" customWidth="1"/>
  </cols>
  <sheetData>
    <row r="3" spans="1:8" s="109" customFormat="1" ht="17.100000000000001" customHeight="1" x14ac:dyDescent="0.3">
      <c r="A3" s="204" t="s">
        <v>45</v>
      </c>
      <c r="B3" s="204"/>
      <c r="C3" s="204"/>
      <c r="D3" s="204"/>
      <c r="E3" s="204" t="s">
        <v>60</v>
      </c>
      <c r="F3" s="204"/>
      <c r="G3" s="204"/>
      <c r="H3" s="204"/>
    </row>
    <row r="4" spans="1:8" s="109" customFormat="1" ht="17.100000000000001" customHeight="1" x14ac:dyDescent="0.3">
      <c r="A4" s="119"/>
      <c r="B4" s="120" t="s">
        <v>35</v>
      </c>
      <c r="C4" s="120" t="s">
        <v>36</v>
      </c>
      <c r="D4" s="120" t="s">
        <v>4</v>
      </c>
      <c r="E4" s="119"/>
      <c r="F4" s="120" t="s">
        <v>35</v>
      </c>
      <c r="G4" s="120" t="s">
        <v>36</v>
      </c>
      <c r="H4" s="120" t="s">
        <v>4</v>
      </c>
    </row>
    <row r="5" spans="1:8" s="109" customFormat="1" ht="17.100000000000001" customHeight="1" x14ac:dyDescent="0.3">
      <c r="A5" s="121">
        <v>2020</v>
      </c>
      <c r="B5" s="120">
        <f>SUM(B6:B17)</f>
        <v>37</v>
      </c>
      <c r="C5" s="120">
        <f>SUM(C6:C17)</f>
        <v>22283</v>
      </c>
      <c r="D5" s="120">
        <f>SUM(D6:D17)</f>
        <v>22320</v>
      </c>
      <c r="E5" s="121">
        <v>2020</v>
      </c>
      <c r="F5" s="120">
        <f>SUM(F6:F17)</f>
        <v>62872</v>
      </c>
      <c r="G5" s="120">
        <f t="shared" ref="G5" si="0">SUM(G6:G17)</f>
        <v>12605</v>
      </c>
      <c r="H5" s="120">
        <f>SUM(H6:H17)</f>
        <v>75477</v>
      </c>
    </row>
    <row r="6" spans="1:8" s="109" customFormat="1" ht="17.100000000000001" customHeight="1" x14ac:dyDescent="0.2">
      <c r="A6" s="46" t="s">
        <v>8</v>
      </c>
      <c r="B6" s="47">
        <v>0</v>
      </c>
      <c r="C6" s="47">
        <v>0</v>
      </c>
      <c r="D6" s="47">
        <f>SUM(B6:C6)</f>
        <v>0</v>
      </c>
      <c r="E6" s="46" t="s">
        <v>8</v>
      </c>
      <c r="F6" s="47">
        <v>9512</v>
      </c>
      <c r="G6" s="47">
        <v>2247</v>
      </c>
      <c r="H6" s="47">
        <f>SUM(F6:G6)</f>
        <v>11759</v>
      </c>
    </row>
    <row r="7" spans="1:8" s="109" customFormat="1" ht="17.100000000000001" customHeight="1" x14ac:dyDescent="0.2">
      <c r="A7" s="46" t="s">
        <v>9</v>
      </c>
      <c r="B7" s="47">
        <v>0</v>
      </c>
      <c r="C7" s="47">
        <v>8</v>
      </c>
      <c r="D7" s="47">
        <f t="shared" ref="D7:D17" si="1">SUM(B7:C7)</f>
        <v>8</v>
      </c>
      <c r="E7" s="46" t="s">
        <v>9</v>
      </c>
      <c r="F7" s="47">
        <v>9512</v>
      </c>
      <c r="G7" s="47">
        <v>2255</v>
      </c>
      <c r="H7" s="47">
        <f t="shared" ref="H7:H17" si="2">SUM(F7:G7)</f>
        <v>11767</v>
      </c>
    </row>
    <row r="8" spans="1:8" s="109" customFormat="1" ht="17.100000000000001" customHeight="1" x14ac:dyDescent="0.2">
      <c r="A8" s="46" t="s">
        <v>10</v>
      </c>
      <c r="B8" s="47">
        <v>0</v>
      </c>
      <c r="C8" s="47">
        <v>0</v>
      </c>
      <c r="D8" s="47">
        <f t="shared" si="1"/>
        <v>0</v>
      </c>
      <c r="E8" s="46" t="s">
        <v>10</v>
      </c>
      <c r="F8" s="47">
        <v>5191</v>
      </c>
      <c r="G8" s="47">
        <v>1028</v>
      </c>
      <c r="H8" s="47">
        <f t="shared" si="2"/>
        <v>6219</v>
      </c>
    </row>
    <row r="9" spans="1:8" s="109" customFormat="1" ht="17.100000000000001" customHeight="1" x14ac:dyDescent="0.2">
      <c r="A9" s="46" t="s">
        <v>11</v>
      </c>
      <c r="B9" s="47">
        <v>3</v>
      </c>
      <c r="C9" s="47">
        <v>1</v>
      </c>
      <c r="D9" s="47">
        <f t="shared" si="1"/>
        <v>4</v>
      </c>
      <c r="E9" s="46" t="s">
        <v>11</v>
      </c>
      <c r="F9" s="47">
        <v>395</v>
      </c>
      <c r="G9" s="47">
        <v>114</v>
      </c>
      <c r="H9" s="47">
        <f t="shared" si="2"/>
        <v>509</v>
      </c>
    </row>
    <row r="10" spans="1:8" s="109" customFormat="1" ht="17.100000000000001" customHeight="1" x14ac:dyDescent="0.2">
      <c r="A10" s="46" t="s">
        <v>12</v>
      </c>
      <c r="B10" s="47">
        <v>0</v>
      </c>
      <c r="C10" s="47">
        <v>0</v>
      </c>
      <c r="D10" s="47">
        <f t="shared" si="1"/>
        <v>0</v>
      </c>
      <c r="E10" s="46" t="s">
        <v>12</v>
      </c>
      <c r="F10" s="47">
        <v>2034</v>
      </c>
      <c r="G10" s="47">
        <v>363</v>
      </c>
      <c r="H10" s="47">
        <f t="shared" si="2"/>
        <v>2397</v>
      </c>
    </row>
    <row r="11" spans="1:8" s="109" customFormat="1" ht="17.100000000000001" customHeight="1" x14ac:dyDescent="0.2">
      <c r="A11" s="46" t="s">
        <v>13</v>
      </c>
      <c r="B11" s="47">
        <v>29</v>
      </c>
      <c r="C11" s="47">
        <v>0</v>
      </c>
      <c r="D11" s="47">
        <f t="shared" si="1"/>
        <v>29</v>
      </c>
      <c r="E11" s="46" t="s">
        <v>13</v>
      </c>
      <c r="F11" s="47">
        <v>4593</v>
      </c>
      <c r="G11" s="47">
        <v>962</v>
      </c>
      <c r="H11" s="47">
        <f t="shared" si="2"/>
        <v>5555</v>
      </c>
    </row>
    <row r="12" spans="1:8" s="109" customFormat="1" ht="17.100000000000001" customHeight="1" x14ac:dyDescent="0.2">
      <c r="A12" s="46" t="s">
        <v>14</v>
      </c>
      <c r="B12" s="47">
        <v>0</v>
      </c>
      <c r="C12" s="47">
        <v>6340</v>
      </c>
      <c r="D12" s="47">
        <f t="shared" si="1"/>
        <v>6340</v>
      </c>
      <c r="E12" s="46" t="s">
        <v>14</v>
      </c>
      <c r="F12" s="47">
        <v>8031</v>
      </c>
      <c r="G12" s="47">
        <v>1272</v>
      </c>
      <c r="H12" s="47">
        <f t="shared" si="2"/>
        <v>9303</v>
      </c>
    </row>
    <row r="13" spans="1:8" s="109" customFormat="1" ht="17.100000000000001" customHeight="1" x14ac:dyDescent="0.2">
      <c r="A13" s="46" t="s">
        <v>15</v>
      </c>
      <c r="B13" s="47">
        <v>5</v>
      </c>
      <c r="C13" s="47">
        <v>9898</v>
      </c>
      <c r="D13" s="47">
        <f t="shared" si="1"/>
        <v>9903</v>
      </c>
      <c r="E13" s="46" t="s">
        <v>15</v>
      </c>
      <c r="F13" s="47">
        <v>6844</v>
      </c>
      <c r="G13" s="47">
        <v>1267</v>
      </c>
      <c r="H13" s="47">
        <f t="shared" si="2"/>
        <v>8111</v>
      </c>
    </row>
    <row r="14" spans="1:8" s="109" customFormat="1" ht="17.100000000000001" customHeight="1" x14ac:dyDescent="0.2">
      <c r="A14" s="46" t="s">
        <v>16</v>
      </c>
      <c r="B14" s="47">
        <v>0</v>
      </c>
      <c r="C14" s="47">
        <v>4731</v>
      </c>
      <c r="D14" s="47">
        <f t="shared" si="1"/>
        <v>4731</v>
      </c>
      <c r="E14" s="46" t="s">
        <v>16</v>
      </c>
      <c r="F14" s="47">
        <v>5549</v>
      </c>
      <c r="G14" s="47">
        <v>1157</v>
      </c>
      <c r="H14" s="47">
        <f t="shared" si="2"/>
        <v>6706</v>
      </c>
    </row>
    <row r="15" spans="1:8" s="109" customFormat="1" ht="17.100000000000001" customHeight="1" x14ac:dyDescent="0.2">
      <c r="A15" s="46" t="s">
        <v>17</v>
      </c>
      <c r="B15" s="47">
        <v>0</v>
      </c>
      <c r="C15" s="47">
        <v>1305</v>
      </c>
      <c r="D15" s="47">
        <f t="shared" si="1"/>
        <v>1305</v>
      </c>
      <c r="E15" s="46" t="s">
        <v>17</v>
      </c>
      <c r="F15" s="47">
        <v>5418</v>
      </c>
      <c r="G15" s="47">
        <v>795</v>
      </c>
      <c r="H15" s="47">
        <f t="shared" si="2"/>
        <v>6213</v>
      </c>
    </row>
    <row r="16" spans="1:8" s="109" customFormat="1" ht="17.100000000000001" customHeight="1" x14ac:dyDescent="0.2">
      <c r="A16" s="46" t="s">
        <v>18</v>
      </c>
      <c r="B16" s="47">
        <v>0</v>
      </c>
      <c r="C16" s="47">
        <v>0</v>
      </c>
      <c r="D16" s="47">
        <f t="shared" si="1"/>
        <v>0</v>
      </c>
      <c r="E16" s="46" t="s">
        <v>18</v>
      </c>
      <c r="F16" s="47">
        <v>3050</v>
      </c>
      <c r="G16" s="47">
        <v>720</v>
      </c>
      <c r="H16" s="47">
        <f t="shared" si="2"/>
        <v>3770</v>
      </c>
    </row>
    <row r="17" spans="1:8" s="109" customFormat="1" ht="17.100000000000001" customHeight="1" x14ac:dyDescent="0.2">
      <c r="A17" s="46" t="s">
        <v>19</v>
      </c>
      <c r="B17" s="47">
        <v>0</v>
      </c>
      <c r="C17" s="47">
        <v>0</v>
      </c>
      <c r="D17" s="47">
        <f t="shared" si="1"/>
        <v>0</v>
      </c>
      <c r="E17" s="46" t="s">
        <v>19</v>
      </c>
      <c r="F17" s="47">
        <v>2743</v>
      </c>
      <c r="G17" s="47">
        <v>425</v>
      </c>
      <c r="H17" s="47">
        <f t="shared" si="2"/>
        <v>3168</v>
      </c>
    </row>
    <row r="18" spans="1:8" s="109" customFormat="1" ht="17.100000000000001" customHeight="1" x14ac:dyDescent="0.3">
      <c r="A18" s="121">
        <v>2019</v>
      </c>
      <c r="B18" s="120">
        <f>SUM(B19:B30)</f>
        <v>41</v>
      </c>
      <c r="C18" s="120">
        <f>SUM(C19:C30)</f>
        <v>122892</v>
      </c>
      <c r="D18" s="120">
        <f>SUM(D19:D30)</f>
        <v>122933</v>
      </c>
      <c r="E18" s="121">
        <v>2019</v>
      </c>
      <c r="F18" s="120">
        <f>SUM(F19:F30)</f>
        <v>117328</v>
      </c>
      <c r="G18" s="120">
        <f t="shared" ref="G18" si="3">SUM(G19:G30)</f>
        <v>33935</v>
      </c>
      <c r="H18" s="120">
        <f>SUM(H19:H30)</f>
        <v>151263</v>
      </c>
    </row>
    <row r="19" spans="1:8" s="109" customFormat="1" ht="17.100000000000001" customHeight="1" x14ac:dyDescent="0.2">
      <c r="A19" s="46" t="s">
        <v>8</v>
      </c>
      <c r="B19" s="47">
        <v>0</v>
      </c>
      <c r="C19" s="47">
        <v>1094</v>
      </c>
      <c r="D19" s="47">
        <f>SUM(B19:C19)</f>
        <v>1094</v>
      </c>
      <c r="E19" s="46" t="s">
        <v>8</v>
      </c>
      <c r="F19" s="47">
        <v>8227</v>
      </c>
      <c r="G19" s="47">
        <v>2698</v>
      </c>
      <c r="H19" s="47">
        <f>SUM(F19:G19)</f>
        <v>10925</v>
      </c>
    </row>
    <row r="20" spans="1:8" s="109" customFormat="1" ht="17.100000000000001" customHeight="1" x14ac:dyDescent="0.2">
      <c r="A20" s="46" t="s">
        <v>9</v>
      </c>
      <c r="B20" s="47">
        <v>0</v>
      </c>
      <c r="C20" s="47">
        <v>0</v>
      </c>
      <c r="D20" s="47">
        <f t="shared" ref="D20:D30" si="4">SUM(B20:C20)</f>
        <v>0</v>
      </c>
      <c r="E20" s="46" t="s">
        <v>9</v>
      </c>
      <c r="F20" s="47">
        <v>8564</v>
      </c>
      <c r="G20" s="47">
        <v>2297</v>
      </c>
      <c r="H20" s="47">
        <f t="shared" ref="H20:H30" si="5">SUM(F20:G20)</f>
        <v>10861</v>
      </c>
    </row>
    <row r="21" spans="1:8" s="109" customFormat="1" ht="17.100000000000001" customHeight="1" x14ac:dyDescent="0.2">
      <c r="A21" s="46" t="s">
        <v>10</v>
      </c>
      <c r="B21" s="47">
        <v>0</v>
      </c>
      <c r="C21" s="47">
        <v>0</v>
      </c>
      <c r="D21" s="47">
        <f t="shared" si="4"/>
        <v>0</v>
      </c>
      <c r="E21" s="46" t="s">
        <v>10</v>
      </c>
      <c r="F21" s="47">
        <v>9037</v>
      </c>
      <c r="G21" s="47">
        <v>2863</v>
      </c>
      <c r="H21" s="47">
        <f t="shared" si="5"/>
        <v>11900</v>
      </c>
    </row>
    <row r="22" spans="1:8" s="109" customFormat="1" ht="17.100000000000001" customHeight="1" x14ac:dyDescent="0.2">
      <c r="A22" s="46" t="s">
        <v>11</v>
      </c>
      <c r="B22" s="47">
        <v>0</v>
      </c>
      <c r="C22" s="47">
        <v>906</v>
      </c>
      <c r="D22" s="47">
        <f t="shared" si="4"/>
        <v>906</v>
      </c>
      <c r="E22" s="46" t="s">
        <v>11</v>
      </c>
      <c r="F22" s="47">
        <v>8885</v>
      </c>
      <c r="G22" s="47">
        <v>2822</v>
      </c>
      <c r="H22" s="47">
        <f t="shared" si="5"/>
        <v>11707</v>
      </c>
    </row>
    <row r="23" spans="1:8" s="109" customFormat="1" ht="17.100000000000001" customHeight="1" x14ac:dyDescent="0.2">
      <c r="A23" s="46" t="s">
        <v>12</v>
      </c>
      <c r="B23" s="47">
        <v>0</v>
      </c>
      <c r="C23" s="47">
        <v>13813</v>
      </c>
      <c r="D23" s="47">
        <f t="shared" si="4"/>
        <v>13813</v>
      </c>
      <c r="E23" s="46" t="s">
        <v>12</v>
      </c>
      <c r="F23" s="47">
        <v>10081</v>
      </c>
      <c r="G23" s="47">
        <v>2944</v>
      </c>
      <c r="H23" s="47">
        <f t="shared" si="5"/>
        <v>13025</v>
      </c>
    </row>
    <row r="24" spans="1:8" s="109" customFormat="1" ht="17.100000000000001" customHeight="1" x14ac:dyDescent="0.2">
      <c r="A24" s="46" t="s">
        <v>13</v>
      </c>
      <c r="B24" s="47">
        <v>2</v>
      </c>
      <c r="C24" s="47">
        <v>24672</v>
      </c>
      <c r="D24" s="47">
        <f t="shared" si="4"/>
        <v>24674</v>
      </c>
      <c r="E24" s="46" t="s">
        <v>13</v>
      </c>
      <c r="F24" s="47">
        <v>9388</v>
      </c>
      <c r="G24" s="47">
        <v>2789</v>
      </c>
      <c r="H24" s="47">
        <f t="shared" si="5"/>
        <v>12177</v>
      </c>
    </row>
    <row r="25" spans="1:8" s="109" customFormat="1" ht="17.100000000000001" customHeight="1" x14ac:dyDescent="0.2">
      <c r="A25" s="46" t="s">
        <v>14</v>
      </c>
      <c r="B25" s="47">
        <v>0</v>
      </c>
      <c r="C25" s="47">
        <v>28311</v>
      </c>
      <c r="D25" s="47">
        <f t="shared" si="4"/>
        <v>28311</v>
      </c>
      <c r="E25" s="46" t="s">
        <v>14</v>
      </c>
      <c r="F25" s="47">
        <v>11477</v>
      </c>
      <c r="G25" s="47">
        <v>3379</v>
      </c>
      <c r="H25" s="47">
        <f t="shared" si="5"/>
        <v>14856</v>
      </c>
    </row>
    <row r="26" spans="1:8" s="109" customFormat="1" ht="17.100000000000001" customHeight="1" x14ac:dyDescent="0.2">
      <c r="A26" s="46" t="s">
        <v>15</v>
      </c>
      <c r="B26" s="47">
        <v>0</v>
      </c>
      <c r="C26" s="47">
        <v>28744</v>
      </c>
      <c r="D26" s="47">
        <f t="shared" si="4"/>
        <v>28744</v>
      </c>
      <c r="E26" s="46" t="s">
        <v>15</v>
      </c>
      <c r="F26" s="47">
        <v>10808</v>
      </c>
      <c r="G26" s="47">
        <v>2919</v>
      </c>
      <c r="H26" s="47">
        <f t="shared" si="5"/>
        <v>13727</v>
      </c>
    </row>
    <row r="27" spans="1:8" s="109" customFormat="1" ht="17.100000000000001" customHeight="1" x14ac:dyDescent="0.2">
      <c r="A27" s="46" t="s">
        <v>16</v>
      </c>
      <c r="B27" s="47">
        <v>0</v>
      </c>
      <c r="C27" s="47">
        <v>19834</v>
      </c>
      <c r="D27" s="47">
        <f t="shared" si="4"/>
        <v>19834</v>
      </c>
      <c r="E27" s="46" t="s">
        <v>16</v>
      </c>
      <c r="F27" s="47">
        <v>9909</v>
      </c>
      <c r="G27" s="47">
        <v>2779</v>
      </c>
      <c r="H27" s="47">
        <f t="shared" si="5"/>
        <v>12688</v>
      </c>
    </row>
    <row r="28" spans="1:8" s="109" customFormat="1" ht="17.100000000000001" customHeight="1" x14ac:dyDescent="0.2">
      <c r="A28" s="46" t="s">
        <v>17</v>
      </c>
      <c r="B28" s="47">
        <v>2</v>
      </c>
      <c r="C28" s="47">
        <v>5518</v>
      </c>
      <c r="D28" s="47">
        <f t="shared" si="4"/>
        <v>5520</v>
      </c>
      <c r="E28" s="46" t="s">
        <v>17</v>
      </c>
      <c r="F28" s="47">
        <v>10110</v>
      </c>
      <c r="G28" s="47">
        <v>2920</v>
      </c>
      <c r="H28" s="47">
        <f t="shared" si="5"/>
        <v>13030</v>
      </c>
    </row>
    <row r="29" spans="1:8" s="109" customFormat="1" ht="17.100000000000001" customHeight="1" x14ac:dyDescent="0.2">
      <c r="A29" s="46" t="s">
        <v>18</v>
      </c>
      <c r="B29" s="47">
        <v>37</v>
      </c>
      <c r="C29" s="47">
        <v>0</v>
      </c>
      <c r="D29" s="47">
        <f t="shared" si="4"/>
        <v>37</v>
      </c>
      <c r="E29" s="46" t="s">
        <v>18</v>
      </c>
      <c r="F29" s="47">
        <v>10054</v>
      </c>
      <c r="G29" s="47">
        <v>2812</v>
      </c>
      <c r="H29" s="47">
        <f t="shared" si="5"/>
        <v>12866</v>
      </c>
    </row>
    <row r="30" spans="1:8" s="109" customFormat="1" ht="17.100000000000001" customHeight="1" x14ac:dyDescent="0.2">
      <c r="A30" s="46" t="s">
        <v>19</v>
      </c>
      <c r="B30" s="47">
        <v>0</v>
      </c>
      <c r="C30" s="47">
        <v>0</v>
      </c>
      <c r="D30" s="47">
        <f t="shared" si="4"/>
        <v>0</v>
      </c>
      <c r="E30" s="46" t="s">
        <v>19</v>
      </c>
      <c r="F30" s="47">
        <v>10788</v>
      </c>
      <c r="G30" s="47">
        <v>2713</v>
      </c>
      <c r="H30" s="47">
        <f t="shared" si="5"/>
        <v>13501</v>
      </c>
    </row>
    <row r="31" spans="1:8" s="109" customFormat="1" ht="17.100000000000001" customHeight="1" x14ac:dyDescent="0.3">
      <c r="A31" s="121">
        <v>2018</v>
      </c>
      <c r="B31" s="120">
        <f>SUM(B32:B43)</f>
        <v>1209</v>
      </c>
      <c r="C31" s="120">
        <f>SUM(C32:C43)</f>
        <v>159161</v>
      </c>
      <c r="D31" s="120">
        <f>SUM(D32:D43)</f>
        <v>160370</v>
      </c>
      <c r="E31" s="121">
        <v>2018</v>
      </c>
      <c r="F31" s="120">
        <f>SUM(F32:F43)</f>
        <v>102863</v>
      </c>
      <c r="G31" s="120">
        <f t="shared" ref="G31" si="6">SUM(G32:G43)</f>
        <v>36859</v>
      </c>
      <c r="H31" s="120">
        <f>SUM(H32:H43)</f>
        <v>139722</v>
      </c>
    </row>
    <row r="32" spans="1:8" s="109" customFormat="1" ht="17.100000000000001" customHeight="1" x14ac:dyDescent="0.2">
      <c r="A32" s="46" t="s">
        <v>8</v>
      </c>
      <c r="B32" s="47">
        <v>0</v>
      </c>
      <c r="C32" s="47">
        <v>12426</v>
      </c>
      <c r="D32" s="47">
        <f>SUM(B32:C32)</f>
        <v>12426</v>
      </c>
      <c r="E32" s="46" t="s">
        <v>8</v>
      </c>
      <c r="F32" s="47">
        <v>5716</v>
      </c>
      <c r="G32" s="47">
        <v>3257</v>
      </c>
      <c r="H32" s="47">
        <f>SUM(F32:G32)</f>
        <v>8973</v>
      </c>
    </row>
    <row r="33" spans="1:8" s="109" customFormat="1" ht="17.100000000000001" customHeight="1" x14ac:dyDescent="0.2">
      <c r="A33" s="46" t="s">
        <v>9</v>
      </c>
      <c r="B33" s="47">
        <v>0</v>
      </c>
      <c r="C33" s="47">
        <v>10372</v>
      </c>
      <c r="D33" s="47">
        <f t="shared" ref="D33:D43" si="7">SUM(B33:C33)</f>
        <v>10372</v>
      </c>
      <c r="E33" s="46" t="s">
        <v>9</v>
      </c>
      <c r="F33" s="47">
        <v>5595</v>
      </c>
      <c r="G33" s="47">
        <v>2874</v>
      </c>
      <c r="H33" s="47">
        <f t="shared" ref="H33:H43" si="8">SUM(F33:G33)</f>
        <v>8469</v>
      </c>
    </row>
    <row r="34" spans="1:8" s="109" customFormat="1" ht="17.100000000000001" customHeight="1" x14ac:dyDescent="0.2">
      <c r="A34" s="46" t="s">
        <v>10</v>
      </c>
      <c r="B34" s="47">
        <v>24</v>
      </c>
      <c r="C34" s="47">
        <v>9230</v>
      </c>
      <c r="D34" s="47">
        <f t="shared" si="7"/>
        <v>9254</v>
      </c>
      <c r="E34" s="46" t="s">
        <v>10</v>
      </c>
      <c r="F34" s="47">
        <v>7021</v>
      </c>
      <c r="G34" s="47">
        <v>2724</v>
      </c>
      <c r="H34" s="47">
        <f t="shared" si="8"/>
        <v>9745</v>
      </c>
    </row>
    <row r="35" spans="1:8" s="109" customFormat="1" ht="17.100000000000001" customHeight="1" x14ac:dyDescent="0.2">
      <c r="A35" s="46" t="s">
        <v>11</v>
      </c>
      <c r="B35" s="47">
        <v>165</v>
      </c>
      <c r="C35" s="47">
        <v>2768</v>
      </c>
      <c r="D35" s="47">
        <f t="shared" si="7"/>
        <v>2933</v>
      </c>
      <c r="E35" s="46" t="s">
        <v>11</v>
      </c>
      <c r="F35" s="47">
        <v>7198</v>
      </c>
      <c r="G35" s="47">
        <v>2668</v>
      </c>
      <c r="H35" s="47">
        <f t="shared" si="8"/>
        <v>9866</v>
      </c>
    </row>
    <row r="36" spans="1:8" s="109" customFormat="1" ht="17.100000000000001" customHeight="1" x14ac:dyDescent="0.2">
      <c r="A36" s="46" t="s">
        <v>12</v>
      </c>
      <c r="B36" s="47">
        <v>0</v>
      </c>
      <c r="C36" s="47">
        <v>14663</v>
      </c>
      <c r="D36" s="47">
        <f t="shared" si="7"/>
        <v>14663</v>
      </c>
      <c r="E36" s="46" t="s">
        <v>12</v>
      </c>
      <c r="F36" s="47">
        <v>8427</v>
      </c>
      <c r="G36" s="47">
        <v>2793</v>
      </c>
      <c r="H36" s="47">
        <f t="shared" si="8"/>
        <v>11220</v>
      </c>
    </row>
    <row r="37" spans="1:8" s="109" customFormat="1" ht="17.100000000000001" customHeight="1" x14ac:dyDescent="0.2">
      <c r="A37" s="46" t="s">
        <v>13</v>
      </c>
      <c r="B37" s="47">
        <v>235</v>
      </c>
      <c r="C37" s="47">
        <v>24847</v>
      </c>
      <c r="D37" s="47">
        <f t="shared" si="7"/>
        <v>25082</v>
      </c>
      <c r="E37" s="46" t="s">
        <v>13</v>
      </c>
      <c r="F37" s="47">
        <v>9399</v>
      </c>
      <c r="G37" s="47">
        <v>2881</v>
      </c>
      <c r="H37" s="47">
        <f t="shared" si="8"/>
        <v>12280</v>
      </c>
    </row>
    <row r="38" spans="1:8" s="109" customFormat="1" ht="17.100000000000001" customHeight="1" x14ac:dyDescent="0.2">
      <c r="A38" s="46" t="s">
        <v>14</v>
      </c>
      <c r="B38" s="47">
        <v>301</v>
      </c>
      <c r="C38" s="47">
        <v>30290</v>
      </c>
      <c r="D38" s="47">
        <f t="shared" si="7"/>
        <v>30591</v>
      </c>
      <c r="E38" s="46" t="s">
        <v>14</v>
      </c>
      <c r="F38" s="47">
        <v>11345</v>
      </c>
      <c r="G38" s="47">
        <v>3758</v>
      </c>
      <c r="H38" s="47">
        <f t="shared" si="8"/>
        <v>15103</v>
      </c>
    </row>
    <row r="39" spans="1:8" s="109" customFormat="1" ht="17.100000000000001" customHeight="1" x14ac:dyDescent="0.2">
      <c r="A39" s="46" t="s">
        <v>15</v>
      </c>
      <c r="B39" s="47">
        <v>484</v>
      </c>
      <c r="C39" s="47">
        <v>26879</v>
      </c>
      <c r="D39" s="47">
        <f t="shared" si="7"/>
        <v>27363</v>
      </c>
      <c r="E39" s="46" t="s">
        <v>15</v>
      </c>
      <c r="F39" s="47">
        <v>10600</v>
      </c>
      <c r="G39" s="47">
        <v>3364</v>
      </c>
      <c r="H39" s="47">
        <f t="shared" si="8"/>
        <v>13964</v>
      </c>
    </row>
    <row r="40" spans="1:8" s="109" customFormat="1" ht="17.100000000000001" customHeight="1" x14ac:dyDescent="0.2">
      <c r="A40" s="46" t="s">
        <v>16</v>
      </c>
      <c r="B40" s="47">
        <v>0</v>
      </c>
      <c r="C40" s="47">
        <v>22220</v>
      </c>
      <c r="D40" s="47">
        <f t="shared" si="7"/>
        <v>22220</v>
      </c>
      <c r="E40" s="46" t="s">
        <v>16</v>
      </c>
      <c r="F40" s="47">
        <v>10303</v>
      </c>
      <c r="G40" s="47">
        <v>3307</v>
      </c>
      <c r="H40" s="47">
        <f t="shared" si="8"/>
        <v>13610</v>
      </c>
    </row>
    <row r="41" spans="1:8" s="109" customFormat="1" ht="17.100000000000001" customHeight="1" x14ac:dyDescent="0.2">
      <c r="A41" s="46" t="s">
        <v>17</v>
      </c>
      <c r="B41" s="47">
        <v>0</v>
      </c>
      <c r="C41" s="47">
        <v>5432</v>
      </c>
      <c r="D41" s="47">
        <f t="shared" si="7"/>
        <v>5432</v>
      </c>
      <c r="E41" s="46" t="s">
        <v>17</v>
      </c>
      <c r="F41" s="47">
        <v>8810</v>
      </c>
      <c r="G41" s="47">
        <v>3186</v>
      </c>
      <c r="H41" s="47">
        <f t="shared" si="8"/>
        <v>11996</v>
      </c>
    </row>
    <row r="42" spans="1:8" s="109" customFormat="1" ht="17.100000000000001" customHeight="1" x14ac:dyDescent="0.2">
      <c r="A42" s="46" t="s">
        <v>18</v>
      </c>
      <c r="B42" s="47">
        <v>0</v>
      </c>
      <c r="C42" s="47">
        <v>0</v>
      </c>
      <c r="D42" s="47">
        <f t="shared" si="7"/>
        <v>0</v>
      </c>
      <c r="E42" s="46" t="s">
        <v>18</v>
      </c>
      <c r="F42" s="47">
        <v>9038</v>
      </c>
      <c r="G42" s="47">
        <v>2991</v>
      </c>
      <c r="H42" s="47">
        <f t="shared" si="8"/>
        <v>12029</v>
      </c>
    </row>
    <row r="43" spans="1:8" s="109" customFormat="1" ht="17.100000000000001" customHeight="1" x14ac:dyDescent="0.2">
      <c r="A43" s="46" t="s">
        <v>19</v>
      </c>
      <c r="B43" s="47">
        <v>0</v>
      </c>
      <c r="C43" s="47">
        <v>34</v>
      </c>
      <c r="D43" s="47">
        <f t="shared" si="7"/>
        <v>34</v>
      </c>
      <c r="E43" s="46" t="s">
        <v>19</v>
      </c>
      <c r="F43" s="47">
        <v>9411</v>
      </c>
      <c r="G43" s="47">
        <v>3056</v>
      </c>
      <c r="H43" s="47">
        <f t="shared" si="8"/>
        <v>12467</v>
      </c>
    </row>
    <row r="44" spans="1:8" s="109" customFormat="1" ht="17.100000000000001" customHeight="1" x14ac:dyDescent="0.3">
      <c r="A44" s="121">
        <v>2017</v>
      </c>
      <c r="B44" s="120">
        <f>SUM(B45:B56)</f>
        <v>644</v>
      </c>
      <c r="C44" s="120">
        <f>SUM(C45:C56)</f>
        <v>129095</v>
      </c>
      <c r="D44" s="120">
        <f>SUM(D45:D56)</f>
        <v>129739</v>
      </c>
      <c r="E44" s="121">
        <v>2017</v>
      </c>
      <c r="F44" s="120">
        <f>SUM(F45:F56)</f>
        <v>83068</v>
      </c>
      <c r="G44" s="120">
        <f t="shared" ref="G44" si="9">SUM(G45:G56)</f>
        <v>37389</v>
      </c>
      <c r="H44" s="120">
        <f>SUM(H45:H56)</f>
        <v>120457</v>
      </c>
    </row>
    <row r="45" spans="1:8" s="63" customFormat="1" x14ac:dyDescent="0.3">
      <c r="A45" s="46" t="s">
        <v>8</v>
      </c>
      <c r="B45" s="47">
        <v>0</v>
      </c>
      <c r="C45" s="47">
        <v>161</v>
      </c>
      <c r="D45" s="47">
        <f>SUM(B45:C45)</f>
        <v>161</v>
      </c>
      <c r="E45" s="46" t="s">
        <v>8</v>
      </c>
      <c r="F45" s="47">
        <v>5461</v>
      </c>
      <c r="G45" s="47">
        <v>2205</v>
      </c>
      <c r="H45" s="47">
        <f>SUM(F45:G45)</f>
        <v>7666</v>
      </c>
    </row>
    <row r="46" spans="1:8" s="63" customFormat="1" x14ac:dyDescent="0.3">
      <c r="A46" s="46" t="s">
        <v>9</v>
      </c>
      <c r="B46" s="47">
        <v>2</v>
      </c>
      <c r="C46" s="47">
        <v>0</v>
      </c>
      <c r="D46" s="47">
        <f t="shared" ref="D46:D56" si="10">SUM(B46:C46)</f>
        <v>2</v>
      </c>
      <c r="E46" s="46" t="s">
        <v>9</v>
      </c>
      <c r="F46" s="47">
        <v>5845</v>
      </c>
      <c r="G46" s="47">
        <v>2562</v>
      </c>
      <c r="H46" s="47">
        <f t="shared" ref="H46:H56" si="11">SUM(F46:G46)</f>
        <v>8407</v>
      </c>
    </row>
    <row r="47" spans="1:8" s="63" customFormat="1" x14ac:dyDescent="0.3">
      <c r="A47" s="46" t="s">
        <v>10</v>
      </c>
      <c r="B47" s="47">
        <v>0</v>
      </c>
      <c r="C47" s="47">
        <v>0</v>
      </c>
      <c r="D47" s="47">
        <f t="shared" si="10"/>
        <v>0</v>
      </c>
      <c r="E47" s="46" t="s">
        <v>10</v>
      </c>
      <c r="F47" s="47">
        <v>6775</v>
      </c>
      <c r="G47" s="47">
        <v>2938</v>
      </c>
      <c r="H47" s="47">
        <f t="shared" si="11"/>
        <v>9713</v>
      </c>
    </row>
    <row r="48" spans="1:8" s="63" customFormat="1" x14ac:dyDescent="0.3">
      <c r="A48" s="46" t="s">
        <v>11</v>
      </c>
      <c r="B48" s="47">
        <v>0</v>
      </c>
      <c r="C48" s="47">
        <v>3264</v>
      </c>
      <c r="D48" s="47">
        <f t="shared" si="10"/>
        <v>3264</v>
      </c>
      <c r="E48" s="46" t="s">
        <v>11</v>
      </c>
      <c r="F48" s="47">
        <v>6774</v>
      </c>
      <c r="G48" s="47">
        <v>3020</v>
      </c>
      <c r="H48" s="47">
        <f t="shared" si="11"/>
        <v>9794</v>
      </c>
    </row>
    <row r="49" spans="1:8" s="63" customFormat="1" x14ac:dyDescent="0.3">
      <c r="A49" s="46" t="s">
        <v>12</v>
      </c>
      <c r="B49" s="47">
        <v>0</v>
      </c>
      <c r="C49" s="47">
        <v>12406</v>
      </c>
      <c r="D49" s="47">
        <f t="shared" si="10"/>
        <v>12406</v>
      </c>
      <c r="E49" s="46" t="s">
        <v>12</v>
      </c>
      <c r="F49" s="47">
        <v>6815</v>
      </c>
      <c r="G49" s="47">
        <v>3289</v>
      </c>
      <c r="H49" s="47">
        <f t="shared" si="11"/>
        <v>10104</v>
      </c>
    </row>
    <row r="50" spans="1:8" s="63" customFormat="1" x14ac:dyDescent="0.3">
      <c r="A50" s="46" t="s">
        <v>13</v>
      </c>
      <c r="B50" s="47">
        <v>36</v>
      </c>
      <c r="C50" s="47">
        <v>22351</v>
      </c>
      <c r="D50" s="47">
        <f t="shared" si="10"/>
        <v>22387</v>
      </c>
      <c r="E50" s="46" t="s">
        <v>13</v>
      </c>
      <c r="F50" s="47">
        <v>7482</v>
      </c>
      <c r="G50" s="47">
        <v>3438</v>
      </c>
      <c r="H50" s="47">
        <f t="shared" si="11"/>
        <v>10920</v>
      </c>
    </row>
    <row r="51" spans="1:8" s="63" customFormat="1" x14ac:dyDescent="0.3">
      <c r="A51" s="46" t="s">
        <v>14</v>
      </c>
      <c r="B51" s="47">
        <v>0</v>
      </c>
      <c r="C51" s="47">
        <v>28318</v>
      </c>
      <c r="D51" s="47">
        <f t="shared" si="10"/>
        <v>28318</v>
      </c>
      <c r="E51" s="46" t="s">
        <v>14</v>
      </c>
      <c r="F51" s="47">
        <v>8600</v>
      </c>
      <c r="G51" s="47">
        <v>3988</v>
      </c>
      <c r="H51" s="47">
        <f t="shared" si="11"/>
        <v>12588</v>
      </c>
    </row>
    <row r="52" spans="1:8" s="63" customFormat="1" x14ac:dyDescent="0.3">
      <c r="A52" s="46" t="s">
        <v>15</v>
      </c>
      <c r="B52" s="47">
        <v>463</v>
      </c>
      <c r="C52" s="47">
        <v>25722</v>
      </c>
      <c r="D52" s="47">
        <f t="shared" si="10"/>
        <v>26185</v>
      </c>
      <c r="E52" s="46" t="s">
        <v>15</v>
      </c>
      <c r="F52" s="47">
        <v>7849</v>
      </c>
      <c r="G52" s="47">
        <v>3348</v>
      </c>
      <c r="H52" s="47">
        <f t="shared" si="11"/>
        <v>11197</v>
      </c>
    </row>
    <row r="53" spans="1:8" s="63" customFormat="1" x14ac:dyDescent="0.3">
      <c r="A53" s="46" t="s">
        <v>16</v>
      </c>
      <c r="B53" s="47">
        <v>0</v>
      </c>
      <c r="C53" s="47">
        <v>19149</v>
      </c>
      <c r="D53" s="47">
        <f t="shared" si="10"/>
        <v>19149</v>
      </c>
      <c r="E53" s="46" t="s">
        <v>16</v>
      </c>
      <c r="F53" s="47">
        <v>7565</v>
      </c>
      <c r="G53" s="47">
        <v>3183</v>
      </c>
      <c r="H53" s="47">
        <f t="shared" si="11"/>
        <v>10748</v>
      </c>
    </row>
    <row r="54" spans="1:8" s="63" customFormat="1" x14ac:dyDescent="0.3">
      <c r="A54" s="46" t="s">
        <v>17</v>
      </c>
      <c r="B54" s="47">
        <v>0</v>
      </c>
      <c r="C54" s="47">
        <v>4509</v>
      </c>
      <c r="D54" s="47">
        <f t="shared" si="10"/>
        <v>4509</v>
      </c>
      <c r="E54" s="46" t="s">
        <v>17</v>
      </c>
      <c r="F54" s="47">
        <v>7083</v>
      </c>
      <c r="G54" s="47">
        <v>3385</v>
      </c>
      <c r="H54" s="47">
        <f t="shared" si="11"/>
        <v>10468</v>
      </c>
    </row>
    <row r="55" spans="1:8" s="63" customFormat="1" x14ac:dyDescent="0.3">
      <c r="A55" s="46" t="s">
        <v>18</v>
      </c>
      <c r="B55" s="47">
        <v>16</v>
      </c>
      <c r="C55" s="47">
        <v>410</v>
      </c>
      <c r="D55" s="47">
        <f t="shared" si="10"/>
        <v>426</v>
      </c>
      <c r="E55" s="46" t="s">
        <v>18</v>
      </c>
      <c r="F55" s="47">
        <v>6398</v>
      </c>
      <c r="G55" s="47">
        <v>3242</v>
      </c>
      <c r="H55" s="47">
        <f t="shared" si="11"/>
        <v>9640</v>
      </c>
    </row>
    <row r="56" spans="1:8" s="63" customFormat="1" x14ac:dyDescent="0.3">
      <c r="A56" s="46" t="s">
        <v>19</v>
      </c>
      <c r="B56" s="47">
        <v>127</v>
      </c>
      <c r="C56" s="47">
        <v>12805</v>
      </c>
      <c r="D56" s="47">
        <f t="shared" si="10"/>
        <v>12932</v>
      </c>
      <c r="E56" s="46" t="s">
        <v>19</v>
      </c>
      <c r="F56" s="47">
        <v>6421</v>
      </c>
      <c r="G56" s="47">
        <v>2791</v>
      </c>
      <c r="H56" s="47">
        <f t="shared" si="11"/>
        <v>9212</v>
      </c>
    </row>
    <row r="57" spans="1:8" s="109" customFormat="1" ht="17.100000000000001" customHeight="1" x14ac:dyDescent="0.3">
      <c r="A57" s="121">
        <v>2016</v>
      </c>
      <c r="B57" s="120">
        <f>SUM(B58:B69)</f>
        <v>441</v>
      </c>
      <c r="C57" s="120">
        <f t="shared" ref="C57:D57" si="12">SUM(C58:C69)</f>
        <v>88068</v>
      </c>
      <c r="D57" s="120">
        <f t="shared" si="12"/>
        <v>88509</v>
      </c>
      <c r="E57" s="121">
        <v>2016</v>
      </c>
      <c r="F57" s="120">
        <f>SUM(F58:F69)</f>
        <v>79603</v>
      </c>
      <c r="G57" s="120">
        <f t="shared" ref="G57:H57" si="13">SUM(G58:G69)</f>
        <v>41231</v>
      </c>
      <c r="H57" s="120">
        <f t="shared" si="13"/>
        <v>120834</v>
      </c>
    </row>
    <row r="58" spans="1:8" s="63" customFormat="1" x14ac:dyDescent="0.3">
      <c r="A58" s="46" t="s">
        <v>8</v>
      </c>
      <c r="B58" s="47">
        <v>0</v>
      </c>
      <c r="C58" s="47">
        <v>149</v>
      </c>
      <c r="D58" s="47">
        <v>149</v>
      </c>
      <c r="E58" s="46" t="s">
        <v>8</v>
      </c>
      <c r="F58" s="47">
        <v>5617</v>
      </c>
      <c r="G58" s="47">
        <v>2679</v>
      </c>
      <c r="H58" s="47">
        <v>8296</v>
      </c>
    </row>
    <row r="59" spans="1:8" s="63" customFormat="1" x14ac:dyDescent="0.3">
      <c r="A59" s="46" t="s">
        <v>9</v>
      </c>
      <c r="B59" s="47">
        <v>0</v>
      </c>
      <c r="C59" s="47">
        <v>0</v>
      </c>
      <c r="D59" s="47">
        <v>0</v>
      </c>
      <c r="E59" s="46" t="s">
        <v>9</v>
      </c>
      <c r="F59" s="47">
        <v>5800</v>
      </c>
      <c r="G59" s="47">
        <v>3245</v>
      </c>
      <c r="H59" s="47">
        <v>9045</v>
      </c>
    </row>
    <row r="60" spans="1:8" s="63" customFormat="1" x14ac:dyDescent="0.3">
      <c r="A60" s="46" t="s">
        <v>10</v>
      </c>
      <c r="B60" s="47">
        <v>0</v>
      </c>
      <c r="C60" s="47">
        <v>3</v>
      </c>
      <c r="D60" s="47">
        <v>3</v>
      </c>
      <c r="E60" s="46" t="s">
        <v>10</v>
      </c>
      <c r="F60" s="47">
        <v>6488</v>
      </c>
      <c r="G60" s="47">
        <v>3293</v>
      </c>
      <c r="H60" s="47">
        <v>9781</v>
      </c>
    </row>
    <row r="61" spans="1:8" s="63" customFormat="1" x14ac:dyDescent="0.3">
      <c r="A61" s="46" t="s">
        <v>11</v>
      </c>
      <c r="B61" s="47">
        <v>0</v>
      </c>
      <c r="C61" s="47">
        <v>404</v>
      </c>
      <c r="D61" s="47">
        <v>404</v>
      </c>
      <c r="E61" s="46" t="s">
        <v>11</v>
      </c>
      <c r="F61" s="47">
        <v>6803</v>
      </c>
      <c r="G61" s="47">
        <v>3578</v>
      </c>
      <c r="H61" s="47">
        <v>10381</v>
      </c>
    </row>
    <row r="62" spans="1:8" s="63" customFormat="1" x14ac:dyDescent="0.3">
      <c r="A62" s="46" t="s">
        <v>12</v>
      </c>
      <c r="B62" s="47">
        <v>0</v>
      </c>
      <c r="C62" s="47">
        <v>10541</v>
      </c>
      <c r="D62" s="47">
        <v>10541</v>
      </c>
      <c r="E62" s="46" t="s">
        <v>12</v>
      </c>
      <c r="F62" s="47">
        <v>7254</v>
      </c>
      <c r="G62" s="47">
        <v>3621</v>
      </c>
      <c r="H62" s="47">
        <v>10875</v>
      </c>
    </row>
    <row r="63" spans="1:8" s="63" customFormat="1" x14ac:dyDescent="0.3">
      <c r="A63" s="46" t="s">
        <v>13</v>
      </c>
      <c r="B63" s="47">
        <v>0</v>
      </c>
      <c r="C63" s="47">
        <v>15977</v>
      </c>
      <c r="D63" s="47">
        <v>15977</v>
      </c>
      <c r="E63" s="46" t="s">
        <v>13</v>
      </c>
      <c r="F63" s="47">
        <v>7522</v>
      </c>
      <c r="G63" s="47">
        <v>3829</v>
      </c>
      <c r="H63" s="47">
        <v>11351</v>
      </c>
    </row>
    <row r="64" spans="1:8" s="63" customFormat="1" x14ac:dyDescent="0.3">
      <c r="A64" s="46" t="s">
        <v>14</v>
      </c>
      <c r="B64" s="47">
        <v>0</v>
      </c>
      <c r="C64" s="47">
        <v>22353</v>
      </c>
      <c r="D64" s="47">
        <v>22353</v>
      </c>
      <c r="E64" s="46" t="s">
        <v>14</v>
      </c>
      <c r="F64" s="47">
        <v>8632</v>
      </c>
      <c r="G64" s="47">
        <v>4590</v>
      </c>
      <c r="H64" s="47">
        <v>13222</v>
      </c>
    </row>
    <row r="65" spans="1:8" s="63" customFormat="1" x14ac:dyDescent="0.3">
      <c r="A65" s="46" t="s">
        <v>15</v>
      </c>
      <c r="B65" s="47">
        <v>441</v>
      </c>
      <c r="C65" s="47">
        <v>20391</v>
      </c>
      <c r="D65" s="47">
        <v>20832</v>
      </c>
      <c r="E65" s="46" t="s">
        <v>15</v>
      </c>
      <c r="F65" s="47">
        <v>7389</v>
      </c>
      <c r="G65" s="47">
        <v>3893</v>
      </c>
      <c r="H65" s="47">
        <v>11282</v>
      </c>
    </row>
    <row r="66" spans="1:8" s="63" customFormat="1" x14ac:dyDescent="0.3">
      <c r="A66" s="46" t="s">
        <v>16</v>
      </c>
      <c r="B66" s="47">
        <v>0</v>
      </c>
      <c r="C66" s="47">
        <v>14844</v>
      </c>
      <c r="D66" s="47">
        <v>14844</v>
      </c>
      <c r="E66" s="46" t="s">
        <v>16</v>
      </c>
      <c r="F66" s="47">
        <v>7331</v>
      </c>
      <c r="G66" s="47">
        <v>3638</v>
      </c>
      <c r="H66" s="47">
        <v>10969</v>
      </c>
    </row>
    <row r="67" spans="1:8" s="63" customFormat="1" x14ac:dyDescent="0.3">
      <c r="A67" s="46" t="s">
        <v>17</v>
      </c>
      <c r="B67" s="47">
        <v>0</v>
      </c>
      <c r="C67" s="47">
        <v>3402</v>
      </c>
      <c r="D67" s="47">
        <v>3402</v>
      </c>
      <c r="E67" s="46" t="s">
        <v>17</v>
      </c>
      <c r="F67" s="47">
        <v>6697</v>
      </c>
      <c r="G67" s="47">
        <v>3437</v>
      </c>
      <c r="H67" s="47">
        <v>10134</v>
      </c>
    </row>
    <row r="68" spans="1:8" s="63" customFormat="1" x14ac:dyDescent="0.3">
      <c r="A68" s="46" t="s">
        <v>18</v>
      </c>
      <c r="B68" s="47">
        <v>0</v>
      </c>
      <c r="C68" s="47">
        <v>0</v>
      </c>
      <c r="D68" s="47">
        <v>0</v>
      </c>
      <c r="E68" s="46" t="s">
        <v>18</v>
      </c>
      <c r="F68" s="47">
        <v>4130</v>
      </c>
      <c r="G68" s="47">
        <v>2775</v>
      </c>
      <c r="H68" s="47">
        <v>6905</v>
      </c>
    </row>
    <row r="69" spans="1:8" s="63" customFormat="1" x14ac:dyDescent="0.3">
      <c r="A69" s="46" t="s">
        <v>19</v>
      </c>
      <c r="B69" s="47">
        <v>0</v>
      </c>
      <c r="C69" s="47">
        <v>4</v>
      </c>
      <c r="D69" s="47">
        <v>4</v>
      </c>
      <c r="E69" s="46" t="s">
        <v>19</v>
      </c>
      <c r="F69" s="47">
        <v>5940</v>
      </c>
      <c r="G69" s="47">
        <v>2653</v>
      </c>
      <c r="H69" s="47">
        <v>8593</v>
      </c>
    </row>
    <row r="70" spans="1:8" s="109" customFormat="1" ht="17.100000000000001" customHeight="1" x14ac:dyDescent="0.3">
      <c r="A70" s="105">
        <v>2015</v>
      </c>
      <c r="B70" s="120">
        <f>SUM(B71:B82)</f>
        <v>3136</v>
      </c>
      <c r="C70" s="120">
        <f>SUM(C71:C82)</f>
        <v>82857</v>
      </c>
      <c r="D70" s="120">
        <f>SUM(D71:D82)</f>
        <v>85993</v>
      </c>
      <c r="E70" s="105">
        <v>2015</v>
      </c>
      <c r="F70" s="120">
        <f>SUM(F71:F82)</f>
        <v>80925</v>
      </c>
      <c r="G70" s="120">
        <f>SUM(G71:G82)</f>
        <v>38435</v>
      </c>
      <c r="H70" s="120">
        <f>SUM(H71:H82)</f>
        <v>119360</v>
      </c>
    </row>
    <row r="71" spans="1:8" x14ac:dyDescent="0.3">
      <c r="A71" s="46" t="s">
        <v>8</v>
      </c>
      <c r="B71" s="47">
        <v>0</v>
      </c>
      <c r="C71" s="47">
        <v>77</v>
      </c>
      <c r="D71" s="47">
        <f>SUM(B71:C71)</f>
        <v>77</v>
      </c>
      <c r="E71" s="46" t="s">
        <v>8</v>
      </c>
      <c r="F71" s="47">
        <v>6131</v>
      </c>
      <c r="G71" s="47">
        <v>3019</v>
      </c>
      <c r="H71" s="47">
        <f>SUM(F71:G71)</f>
        <v>9150</v>
      </c>
    </row>
    <row r="72" spans="1:8" x14ac:dyDescent="0.3">
      <c r="A72" s="46" t="s">
        <v>9</v>
      </c>
      <c r="B72" s="47">
        <v>0</v>
      </c>
      <c r="C72" s="47">
        <v>1</v>
      </c>
      <c r="D72" s="47">
        <f t="shared" ref="D72:D82" si="14">SUM(B72:C72)</f>
        <v>1</v>
      </c>
      <c r="E72" s="46" t="s">
        <v>9</v>
      </c>
      <c r="F72" s="47">
        <v>5146</v>
      </c>
      <c r="G72" s="47">
        <v>2727</v>
      </c>
      <c r="H72" s="47">
        <f t="shared" ref="H72:H82" si="15">SUM(F72:G72)</f>
        <v>7873</v>
      </c>
    </row>
    <row r="73" spans="1:8" x14ac:dyDescent="0.3">
      <c r="A73" s="46" t="s">
        <v>10</v>
      </c>
      <c r="B73" s="47">
        <v>0</v>
      </c>
      <c r="C73" s="47">
        <v>0</v>
      </c>
      <c r="D73" s="47">
        <f t="shared" si="14"/>
        <v>0</v>
      </c>
      <c r="E73" s="46" t="s">
        <v>10</v>
      </c>
      <c r="F73" s="47">
        <v>6003</v>
      </c>
      <c r="G73" s="47">
        <v>2977</v>
      </c>
      <c r="H73" s="47">
        <f t="shared" si="15"/>
        <v>8980</v>
      </c>
    </row>
    <row r="74" spans="1:8" x14ac:dyDescent="0.3">
      <c r="A74" s="46" t="s">
        <v>11</v>
      </c>
      <c r="B74" s="47">
        <v>0</v>
      </c>
      <c r="C74" s="47">
        <v>1177</v>
      </c>
      <c r="D74" s="47">
        <f t="shared" si="14"/>
        <v>1177</v>
      </c>
      <c r="E74" s="46" t="s">
        <v>11</v>
      </c>
      <c r="F74" s="47">
        <v>7208</v>
      </c>
      <c r="G74" s="47">
        <v>3024</v>
      </c>
      <c r="H74" s="47">
        <f t="shared" si="15"/>
        <v>10232</v>
      </c>
    </row>
    <row r="75" spans="1:8" x14ac:dyDescent="0.3">
      <c r="A75" s="46" t="s">
        <v>12</v>
      </c>
      <c r="B75" s="47">
        <v>0</v>
      </c>
      <c r="C75" s="47">
        <v>9029</v>
      </c>
      <c r="D75" s="47">
        <f t="shared" si="14"/>
        <v>9029</v>
      </c>
      <c r="E75" s="46" t="s">
        <v>12</v>
      </c>
      <c r="F75" s="47">
        <v>7600</v>
      </c>
      <c r="G75" s="47">
        <v>3194</v>
      </c>
      <c r="H75" s="47">
        <f t="shared" si="15"/>
        <v>10794</v>
      </c>
    </row>
    <row r="76" spans="1:8" x14ac:dyDescent="0.3">
      <c r="A76" s="46" t="s">
        <v>13</v>
      </c>
      <c r="B76" s="47">
        <v>602</v>
      </c>
      <c r="C76" s="47">
        <v>16210</v>
      </c>
      <c r="D76" s="47">
        <f t="shared" si="14"/>
        <v>16812</v>
      </c>
      <c r="E76" s="46" t="s">
        <v>13</v>
      </c>
      <c r="F76" s="47">
        <v>7892</v>
      </c>
      <c r="G76" s="47">
        <v>3447</v>
      </c>
      <c r="H76" s="47">
        <f t="shared" si="15"/>
        <v>11339</v>
      </c>
    </row>
    <row r="77" spans="1:8" x14ac:dyDescent="0.3">
      <c r="A77" s="46" t="s">
        <v>14</v>
      </c>
      <c r="B77" s="47">
        <v>791</v>
      </c>
      <c r="C77" s="47">
        <v>20845</v>
      </c>
      <c r="D77" s="47">
        <f t="shared" si="14"/>
        <v>21636</v>
      </c>
      <c r="E77" s="46" t="s">
        <v>14</v>
      </c>
      <c r="F77" s="47">
        <v>8151</v>
      </c>
      <c r="G77" s="47">
        <v>3949</v>
      </c>
      <c r="H77" s="47">
        <f t="shared" si="15"/>
        <v>12100</v>
      </c>
    </row>
    <row r="78" spans="1:8" x14ac:dyDescent="0.3">
      <c r="A78" s="46" t="s">
        <v>15</v>
      </c>
      <c r="B78" s="47">
        <v>1126</v>
      </c>
      <c r="C78" s="47">
        <v>20719</v>
      </c>
      <c r="D78" s="47">
        <f t="shared" si="14"/>
        <v>21845</v>
      </c>
      <c r="E78" s="46" t="s">
        <v>15</v>
      </c>
      <c r="F78" s="47">
        <v>7554</v>
      </c>
      <c r="G78" s="47">
        <v>3665</v>
      </c>
      <c r="H78" s="47">
        <f t="shared" si="15"/>
        <v>11219</v>
      </c>
    </row>
    <row r="79" spans="1:8" x14ac:dyDescent="0.3">
      <c r="A79" s="46" t="s">
        <v>16</v>
      </c>
      <c r="B79" s="47">
        <v>617</v>
      </c>
      <c r="C79" s="47">
        <v>12720</v>
      </c>
      <c r="D79" s="47">
        <f t="shared" si="14"/>
        <v>13337</v>
      </c>
      <c r="E79" s="46" t="s">
        <v>16</v>
      </c>
      <c r="F79" s="47">
        <v>7078</v>
      </c>
      <c r="G79" s="47">
        <v>3395</v>
      </c>
      <c r="H79" s="47">
        <f t="shared" si="15"/>
        <v>10473</v>
      </c>
    </row>
    <row r="80" spans="1:8" x14ac:dyDescent="0.3">
      <c r="A80" s="46" t="s">
        <v>17</v>
      </c>
      <c r="B80" s="47">
        <v>0</v>
      </c>
      <c r="C80" s="47">
        <v>1964</v>
      </c>
      <c r="D80" s="47">
        <f t="shared" si="14"/>
        <v>1964</v>
      </c>
      <c r="E80" s="46" t="s">
        <v>17</v>
      </c>
      <c r="F80" s="47">
        <v>6464</v>
      </c>
      <c r="G80" s="47">
        <v>2973</v>
      </c>
      <c r="H80" s="47">
        <f t="shared" si="15"/>
        <v>9437</v>
      </c>
    </row>
    <row r="81" spans="1:8" x14ac:dyDescent="0.3">
      <c r="A81" s="46" t="s">
        <v>18</v>
      </c>
      <c r="B81" s="47">
        <v>0</v>
      </c>
      <c r="C81" s="47">
        <v>109</v>
      </c>
      <c r="D81" s="47">
        <f t="shared" si="14"/>
        <v>109</v>
      </c>
      <c r="E81" s="46" t="s">
        <v>18</v>
      </c>
      <c r="F81" s="47">
        <v>5768</v>
      </c>
      <c r="G81" s="47">
        <v>3032</v>
      </c>
      <c r="H81" s="47">
        <f t="shared" si="15"/>
        <v>8800</v>
      </c>
    </row>
    <row r="82" spans="1:8" x14ac:dyDescent="0.3">
      <c r="A82" s="46" t="s">
        <v>19</v>
      </c>
      <c r="B82" s="47">
        <v>0</v>
      </c>
      <c r="C82" s="47">
        <v>6</v>
      </c>
      <c r="D82" s="47">
        <f t="shared" si="14"/>
        <v>6</v>
      </c>
      <c r="E82" s="46" t="s">
        <v>19</v>
      </c>
      <c r="F82" s="47">
        <v>5930</v>
      </c>
      <c r="G82" s="47">
        <v>3033</v>
      </c>
      <c r="H82" s="47">
        <f t="shared" si="15"/>
        <v>8963</v>
      </c>
    </row>
    <row r="83" spans="1:8" s="109" customFormat="1" ht="17.100000000000001" customHeight="1" x14ac:dyDescent="0.3">
      <c r="A83" s="105">
        <v>2014</v>
      </c>
      <c r="B83" s="120">
        <f>SUM(B84:B95)</f>
        <v>448</v>
      </c>
      <c r="C83" s="120">
        <f>SUM(C84:C95)</f>
        <v>75370</v>
      </c>
      <c r="D83" s="120">
        <f>SUM(D84:D95)</f>
        <v>75818</v>
      </c>
      <c r="E83" s="105">
        <v>2014</v>
      </c>
      <c r="F83" s="120">
        <f>SUM(F84:F95)</f>
        <v>78506</v>
      </c>
      <c r="G83" s="120">
        <f>SUM(G84:G95)</f>
        <v>36423</v>
      </c>
      <c r="H83" s="120">
        <f>SUM(H84:H95)</f>
        <v>114929</v>
      </c>
    </row>
    <row r="84" spans="1:8" x14ac:dyDescent="0.3">
      <c r="A84" s="46" t="s">
        <v>8</v>
      </c>
      <c r="B84" s="47">
        <v>0</v>
      </c>
      <c r="C84" s="47">
        <v>113</v>
      </c>
      <c r="D84" s="47">
        <f>SUM(B84:C84)</f>
        <v>113</v>
      </c>
      <c r="E84" s="46" t="s">
        <v>8</v>
      </c>
      <c r="F84" s="47">
        <v>5532</v>
      </c>
      <c r="G84" s="47">
        <v>2713</v>
      </c>
      <c r="H84" s="47">
        <f>SUM(F84:G84)</f>
        <v>8245</v>
      </c>
    </row>
    <row r="85" spans="1:8" x14ac:dyDescent="0.3">
      <c r="A85" s="46" t="s">
        <v>9</v>
      </c>
      <c r="B85" s="47">
        <v>0</v>
      </c>
      <c r="C85" s="47">
        <v>292</v>
      </c>
      <c r="D85" s="47">
        <f t="shared" ref="D85:D95" si="16">SUM(B85:C85)</f>
        <v>292</v>
      </c>
      <c r="E85" s="46" t="s">
        <v>9</v>
      </c>
      <c r="F85" s="47">
        <v>5570</v>
      </c>
      <c r="G85" s="47">
        <v>2607</v>
      </c>
      <c r="H85" s="47">
        <f t="shared" ref="H85:H95" si="17">SUM(F85:G85)</f>
        <v>8177</v>
      </c>
    </row>
    <row r="86" spans="1:8" x14ac:dyDescent="0.3">
      <c r="A86" s="46" t="s">
        <v>10</v>
      </c>
      <c r="B86" s="47">
        <v>0</v>
      </c>
      <c r="C86" s="47">
        <v>0</v>
      </c>
      <c r="D86" s="47">
        <f t="shared" si="16"/>
        <v>0</v>
      </c>
      <c r="E86" s="46" t="s">
        <v>10</v>
      </c>
      <c r="F86" s="47">
        <v>6019</v>
      </c>
      <c r="G86" s="47">
        <v>2651</v>
      </c>
      <c r="H86" s="47">
        <f t="shared" si="17"/>
        <v>8670</v>
      </c>
    </row>
    <row r="87" spans="1:8" x14ac:dyDescent="0.3">
      <c r="A87" s="46" t="s">
        <v>11</v>
      </c>
      <c r="B87" s="47">
        <v>0</v>
      </c>
      <c r="C87" s="47">
        <v>1366</v>
      </c>
      <c r="D87" s="47">
        <f t="shared" si="16"/>
        <v>1366</v>
      </c>
      <c r="E87" s="46" t="s">
        <v>11</v>
      </c>
      <c r="F87" s="47">
        <v>7288</v>
      </c>
      <c r="G87" s="47">
        <v>3052</v>
      </c>
      <c r="H87" s="47">
        <f t="shared" si="17"/>
        <v>10340</v>
      </c>
    </row>
    <row r="88" spans="1:8" x14ac:dyDescent="0.3">
      <c r="A88" s="46" t="s">
        <v>12</v>
      </c>
      <c r="B88" s="47">
        <v>0</v>
      </c>
      <c r="C88" s="47">
        <v>8447</v>
      </c>
      <c r="D88" s="47">
        <f t="shared" si="16"/>
        <v>8447</v>
      </c>
      <c r="E88" s="46" t="s">
        <v>12</v>
      </c>
      <c r="F88" s="47">
        <v>7111</v>
      </c>
      <c r="G88" s="47">
        <v>3080</v>
      </c>
      <c r="H88" s="47">
        <f t="shared" si="17"/>
        <v>10191</v>
      </c>
    </row>
    <row r="89" spans="1:8" x14ac:dyDescent="0.3">
      <c r="A89" s="46" t="s">
        <v>13</v>
      </c>
      <c r="B89" s="47">
        <v>0</v>
      </c>
      <c r="C89" s="47">
        <v>14926</v>
      </c>
      <c r="D89" s="47">
        <f t="shared" si="16"/>
        <v>14926</v>
      </c>
      <c r="E89" s="46" t="s">
        <v>13</v>
      </c>
      <c r="F89" s="47">
        <v>7134</v>
      </c>
      <c r="G89" s="47">
        <v>3320</v>
      </c>
      <c r="H89" s="47">
        <f t="shared" si="17"/>
        <v>10454</v>
      </c>
    </row>
    <row r="90" spans="1:8" x14ac:dyDescent="0.3">
      <c r="A90" s="46" t="s">
        <v>14</v>
      </c>
      <c r="B90" s="47">
        <v>0</v>
      </c>
      <c r="C90" s="47">
        <v>18603</v>
      </c>
      <c r="D90" s="47">
        <f t="shared" si="16"/>
        <v>18603</v>
      </c>
      <c r="E90" s="46" t="s">
        <v>14</v>
      </c>
      <c r="F90" s="47">
        <v>7579</v>
      </c>
      <c r="G90" s="47">
        <v>3796</v>
      </c>
      <c r="H90" s="47">
        <f t="shared" si="17"/>
        <v>11375</v>
      </c>
    </row>
    <row r="91" spans="1:8" x14ac:dyDescent="0.3">
      <c r="A91" s="46" t="s">
        <v>15</v>
      </c>
      <c r="B91" s="47">
        <v>438</v>
      </c>
      <c r="C91" s="47">
        <v>17605</v>
      </c>
      <c r="D91" s="47">
        <f t="shared" si="16"/>
        <v>18043</v>
      </c>
      <c r="E91" s="46" t="s">
        <v>15</v>
      </c>
      <c r="F91" s="47">
        <v>7002</v>
      </c>
      <c r="G91" s="47">
        <v>2987</v>
      </c>
      <c r="H91" s="47">
        <f t="shared" si="17"/>
        <v>9989</v>
      </c>
    </row>
    <row r="92" spans="1:8" x14ac:dyDescent="0.3">
      <c r="A92" s="46" t="s">
        <v>16</v>
      </c>
      <c r="B92" s="47">
        <v>10</v>
      </c>
      <c r="C92" s="47">
        <v>11534</v>
      </c>
      <c r="D92" s="47">
        <f t="shared" si="16"/>
        <v>11544</v>
      </c>
      <c r="E92" s="46" t="s">
        <v>16</v>
      </c>
      <c r="F92" s="47">
        <v>6746</v>
      </c>
      <c r="G92" s="47">
        <v>2833</v>
      </c>
      <c r="H92" s="47">
        <f t="shared" si="17"/>
        <v>9579</v>
      </c>
    </row>
    <row r="93" spans="1:8" x14ac:dyDescent="0.3">
      <c r="A93" s="46" t="s">
        <v>17</v>
      </c>
      <c r="B93" s="47">
        <v>0</v>
      </c>
      <c r="C93" s="47">
        <v>2116</v>
      </c>
      <c r="D93" s="47">
        <f t="shared" si="16"/>
        <v>2116</v>
      </c>
      <c r="E93" s="46" t="s">
        <v>17</v>
      </c>
      <c r="F93" s="47">
        <v>6784</v>
      </c>
      <c r="G93" s="47">
        <v>2975</v>
      </c>
      <c r="H93" s="47">
        <f t="shared" si="17"/>
        <v>9759</v>
      </c>
    </row>
    <row r="94" spans="1:8" x14ac:dyDescent="0.3">
      <c r="A94" s="46" t="s">
        <v>18</v>
      </c>
      <c r="B94" s="47">
        <v>0</v>
      </c>
      <c r="C94" s="47">
        <v>90</v>
      </c>
      <c r="D94" s="47">
        <f t="shared" si="16"/>
        <v>90</v>
      </c>
      <c r="E94" s="46" t="s">
        <v>18</v>
      </c>
      <c r="F94" s="47">
        <v>5340</v>
      </c>
      <c r="G94" s="47">
        <v>2754</v>
      </c>
      <c r="H94" s="47">
        <f t="shared" si="17"/>
        <v>8094</v>
      </c>
    </row>
    <row r="95" spans="1:8" x14ac:dyDescent="0.3">
      <c r="A95" s="46" t="s">
        <v>19</v>
      </c>
      <c r="B95" s="47">
        <v>0</v>
      </c>
      <c r="C95" s="47">
        <v>278</v>
      </c>
      <c r="D95" s="47">
        <f t="shared" si="16"/>
        <v>278</v>
      </c>
      <c r="E95" s="46" t="s">
        <v>19</v>
      </c>
      <c r="F95" s="47">
        <v>6401</v>
      </c>
      <c r="G95" s="47">
        <v>3655</v>
      </c>
      <c r="H95" s="47">
        <f t="shared" si="17"/>
        <v>10056</v>
      </c>
    </row>
    <row r="96" spans="1:8" s="109" customFormat="1" ht="17.100000000000001" customHeight="1" x14ac:dyDescent="0.3">
      <c r="A96" s="105">
        <v>2013</v>
      </c>
      <c r="B96" s="120">
        <f>SUM(B97:B108)</f>
        <v>3302</v>
      </c>
      <c r="C96" s="120">
        <f>SUM(C97:C108)</f>
        <v>72512</v>
      </c>
      <c r="D96" s="120">
        <f>SUM(D97:D108)</f>
        <v>75814</v>
      </c>
      <c r="E96" s="105">
        <v>2013</v>
      </c>
      <c r="F96" s="120">
        <f>SUM(F97:F108)</f>
        <v>80442</v>
      </c>
      <c r="G96" s="120">
        <f>SUM(G97:G108)</f>
        <v>31542</v>
      </c>
      <c r="H96" s="120">
        <f>SUM(H97:H108)</f>
        <v>111984</v>
      </c>
    </row>
    <row r="97" spans="1:8" x14ac:dyDescent="0.3">
      <c r="A97" s="46" t="s">
        <v>8</v>
      </c>
      <c r="B97" s="47">
        <v>0</v>
      </c>
      <c r="C97" s="47">
        <v>0</v>
      </c>
      <c r="D97" s="47">
        <v>0</v>
      </c>
      <c r="E97" s="46" t="s">
        <v>8</v>
      </c>
      <c r="F97" s="47">
        <v>6346</v>
      </c>
      <c r="G97" s="47">
        <v>2214</v>
      </c>
      <c r="H97" s="47">
        <f>SUM(F97:G97)</f>
        <v>8560</v>
      </c>
    </row>
    <row r="98" spans="1:8" x14ac:dyDescent="0.3">
      <c r="A98" s="46" t="s">
        <v>9</v>
      </c>
      <c r="B98" s="47">
        <v>0</v>
      </c>
      <c r="C98" s="47">
        <v>0</v>
      </c>
      <c r="D98" s="47">
        <v>0</v>
      </c>
      <c r="E98" s="46" t="s">
        <v>9</v>
      </c>
      <c r="F98" s="47">
        <v>5924</v>
      </c>
      <c r="G98" s="47">
        <v>2396</v>
      </c>
      <c r="H98" s="47">
        <f t="shared" ref="H98:H108" si="18">SUM(F98:G98)</f>
        <v>8320</v>
      </c>
    </row>
    <row r="99" spans="1:8" x14ac:dyDescent="0.3">
      <c r="A99" s="46" t="s">
        <v>10</v>
      </c>
      <c r="B99" s="47">
        <v>0</v>
      </c>
      <c r="C99" s="47">
        <v>592</v>
      </c>
      <c r="D99" s="47">
        <v>592</v>
      </c>
      <c r="E99" s="46" t="s">
        <v>10</v>
      </c>
      <c r="F99" s="47">
        <v>7575</v>
      </c>
      <c r="G99" s="47">
        <v>2472</v>
      </c>
      <c r="H99" s="47">
        <f t="shared" si="18"/>
        <v>10047</v>
      </c>
    </row>
    <row r="100" spans="1:8" x14ac:dyDescent="0.3">
      <c r="A100" s="46" t="s">
        <v>11</v>
      </c>
      <c r="B100" s="47">
        <v>0</v>
      </c>
      <c r="C100" s="47">
        <v>1188</v>
      </c>
      <c r="D100" s="47">
        <v>1188</v>
      </c>
      <c r="E100" s="46" t="s">
        <v>11</v>
      </c>
      <c r="F100" s="47">
        <v>6847</v>
      </c>
      <c r="G100" s="47">
        <v>2438</v>
      </c>
      <c r="H100" s="47">
        <f t="shared" si="18"/>
        <v>9285</v>
      </c>
    </row>
    <row r="101" spans="1:8" x14ac:dyDescent="0.3">
      <c r="A101" s="46" t="s">
        <v>12</v>
      </c>
      <c r="B101" s="47">
        <v>0</v>
      </c>
      <c r="C101" s="47">
        <v>8268</v>
      </c>
      <c r="D101" s="47">
        <v>8268</v>
      </c>
      <c r="E101" s="46" t="s">
        <v>12</v>
      </c>
      <c r="F101" s="47">
        <v>7739</v>
      </c>
      <c r="G101" s="47">
        <v>2435</v>
      </c>
      <c r="H101" s="47">
        <f t="shared" si="18"/>
        <v>10174</v>
      </c>
    </row>
    <row r="102" spans="1:8" x14ac:dyDescent="0.3">
      <c r="A102" s="46" t="s">
        <v>13</v>
      </c>
      <c r="B102" s="47">
        <v>546</v>
      </c>
      <c r="C102" s="47">
        <v>13921</v>
      </c>
      <c r="D102" s="47">
        <v>14467</v>
      </c>
      <c r="E102" s="46" t="s">
        <v>13</v>
      </c>
      <c r="F102" s="47">
        <v>7287</v>
      </c>
      <c r="G102" s="47">
        <v>2721</v>
      </c>
      <c r="H102" s="47">
        <f t="shared" si="18"/>
        <v>10008</v>
      </c>
    </row>
    <row r="103" spans="1:8" x14ac:dyDescent="0.3">
      <c r="A103" s="46" t="s">
        <v>14</v>
      </c>
      <c r="B103" s="47">
        <v>621</v>
      </c>
      <c r="C103" s="47">
        <v>17245</v>
      </c>
      <c r="D103" s="47">
        <v>17866</v>
      </c>
      <c r="E103" s="46" t="s">
        <v>14</v>
      </c>
      <c r="F103" s="47">
        <v>7564</v>
      </c>
      <c r="G103" s="47">
        <v>3332</v>
      </c>
      <c r="H103" s="47">
        <f t="shared" si="18"/>
        <v>10896</v>
      </c>
    </row>
    <row r="104" spans="1:8" x14ac:dyDescent="0.3">
      <c r="A104" s="46" t="s">
        <v>15</v>
      </c>
      <c r="B104" s="47">
        <v>1585</v>
      </c>
      <c r="C104" s="47">
        <v>16435</v>
      </c>
      <c r="D104" s="47">
        <v>18020</v>
      </c>
      <c r="E104" s="46" t="s">
        <v>15</v>
      </c>
      <c r="F104" s="47">
        <v>6618</v>
      </c>
      <c r="G104" s="47">
        <v>2735</v>
      </c>
      <c r="H104" s="47">
        <f t="shared" si="18"/>
        <v>9353</v>
      </c>
    </row>
    <row r="105" spans="1:8" x14ac:dyDescent="0.3">
      <c r="A105" s="46" t="s">
        <v>16</v>
      </c>
      <c r="B105" s="47">
        <v>550</v>
      </c>
      <c r="C105" s="47">
        <v>11760</v>
      </c>
      <c r="D105" s="47">
        <v>12310</v>
      </c>
      <c r="E105" s="46" t="s">
        <v>16</v>
      </c>
      <c r="F105" s="47">
        <v>6419</v>
      </c>
      <c r="G105" s="47">
        <v>2598</v>
      </c>
      <c r="H105" s="47">
        <f t="shared" si="18"/>
        <v>9017</v>
      </c>
    </row>
    <row r="106" spans="1:8" x14ac:dyDescent="0.3">
      <c r="A106" s="46" t="s">
        <v>17</v>
      </c>
      <c r="B106" s="47">
        <v>0</v>
      </c>
      <c r="C106" s="47">
        <v>2749</v>
      </c>
      <c r="D106" s="47">
        <v>2749</v>
      </c>
      <c r="E106" s="46" t="s">
        <v>17</v>
      </c>
      <c r="F106" s="47">
        <v>6203</v>
      </c>
      <c r="G106" s="47">
        <v>2910</v>
      </c>
      <c r="H106" s="47">
        <f t="shared" si="18"/>
        <v>9113</v>
      </c>
    </row>
    <row r="107" spans="1:8" x14ac:dyDescent="0.3">
      <c r="A107" s="46" t="s">
        <v>18</v>
      </c>
      <c r="B107" s="47">
        <v>0</v>
      </c>
      <c r="C107" s="47">
        <v>178</v>
      </c>
      <c r="D107" s="47">
        <v>178</v>
      </c>
      <c r="E107" s="46" t="s">
        <v>18</v>
      </c>
      <c r="F107" s="47">
        <v>5724</v>
      </c>
      <c r="G107" s="47">
        <v>2409</v>
      </c>
      <c r="H107" s="47">
        <f t="shared" si="18"/>
        <v>8133</v>
      </c>
    </row>
    <row r="108" spans="1:8" x14ac:dyDescent="0.3">
      <c r="A108" s="46" t="s">
        <v>19</v>
      </c>
      <c r="B108" s="47">
        <v>0</v>
      </c>
      <c r="C108" s="47">
        <v>176</v>
      </c>
      <c r="D108" s="47">
        <v>176</v>
      </c>
      <c r="E108" s="46" t="s">
        <v>19</v>
      </c>
      <c r="F108" s="47">
        <v>6196</v>
      </c>
      <c r="G108" s="47">
        <v>2882</v>
      </c>
      <c r="H108" s="47">
        <f t="shared" si="18"/>
        <v>9078</v>
      </c>
    </row>
    <row r="109" spans="1:8" s="109" customFormat="1" ht="17.100000000000001" customHeight="1" x14ac:dyDescent="0.3">
      <c r="A109" s="105">
        <v>2012</v>
      </c>
      <c r="B109" s="120">
        <f>SUM(B110:B121)</f>
        <v>679</v>
      </c>
      <c r="C109" s="120">
        <f t="shared" ref="C109:D109" si="19">SUM(C110:C121)</f>
        <v>67933</v>
      </c>
      <c r="D109" s="120">
        <f t="shared" si="19"/>
        <v>68612</v>
      </c>
      <c r="E109" s="105">
        <v>2012</v>
      </c>
      <c r="F109" s="120">
        <f>SUM(F110:F121)</f>
        <v>104197</v>
      </c>
      <c r="G109" s="120">
        <f>SUM(G110:G121)</f>
        <v>33792</v>
      </c>
      <c r="H109" s="120">
        <f>SUM(H110:H121)</f>
        <v>137989</v>
      </c>
    </row>
    <row r="110" spans="1:8" x14ac:dyDescent="0.3">
      <c r="A110" s="46" t="s">
        <v>8</v>
      </c>
      <c r="B110" s="47">
        <v>0</v>
      </c>
      <c r="C110" s="47">
        <v>0</v>
      </c>
      <c r="D110" s="47">
        <v>0</v>
      </c>
      <c r="E110" s="46" t="s">
        <v>8</v>
      </c>
      <c r="F110" s="47">
        <v>8821</v>
      </c>
      <c r="G110" s="47">
        <v>2810</v>
      </c>
      <c r="H110" s="47">
        <f>SUM(F110:G110)</f>
        <v>11631</v>
      </c>
    </row>
    <row r="111" spans="1:8" x14ac:dyDescent="0.3">
      <c r="A111" s="46" t="s">
        <v>9</v>
      </c>
      <c r="B111" s="47">
        <v>3</v>
      </c>
      <c r="C111" s="47">
        <v>0</v>
      </c>
      <c r="D111" s="47">
        <v>3</v>
      </c>
      <c r="E111" s="46" t="s">
        <v>9</v>
      </c>
      <c r="F111" s="47">
        <v>8463</v>
      </c>
      <c r="G111" s="47">
        <v>2521</v>
      </c>
      <c r="H111" s="47">
        <f t="shared" ref="H111:H121" si="20">SUM(F111:G111)</f>
        <v>10984</v>
      </c>
    </row>
    <row r="112" spans="1:8" x14ac:dyDescent="0.3">
      <c r="A112" s="46" t="s">
        <v>10</v>
      </c>
      <c r="B112" s="47">
        <v>0</v>
      </c>
      <c r="C112" s="47">
        <v>145</v>
      </c>
      <c r="D112" s="47">
        <v>145</v>
      </c>
      <c r="E112" s="46" t="s">
        <v>10</v>
      </c>
      <c r="F112" s="47">
        <v>9692</v>
      </c>
      <c r="G112" s="47">
        <v>3053</v>
      </c>
      <c r="H112" s="47">
        <f t="shared" si="20"/>
        <v>12745</v>
      </c>
    </row>
    <row r="113" spans="1:8" x14ac:dyDescent="0.3">
      <c r="A113" s="46" t="s">
        <v>11</v>
      </c>
      <c r="B113" s="47">
        <v>0</v>
      </c>
      <c r="C113" s="47">
        <v>1719</v>
      </c>
      <c r="D113" s="47">
        <v>1719</v>
      </c>
      <c r="E113" s="46" t="s">
        <v>11</v>
      </c>
      <c r="F113" s="47">
        <v>10840</v>
      </c>
      <c r="G113" s="47">
        <v>3083</v>
      </c>
      <c r="H113" s="47">
        <f t="shared" si="20"/>
        <v>13923</v>
      </c>
    </row>
    <row r="114" spans="1:8" x14ac:dyDescent="0.3">
      <c r="A114" s="46" t="s">
        <v>12</v>
      </c>
      <c r="B114" s="47">
        <v>0</v>
      </c>
      <c r="C114" s="47">
        <v>8165</v>
      </c>
      <c r="D114" s="47">
        <v>8165</v>
      </c>
      <c r="E114" s="46" t="s">
        <v>12</v>
      </c>
      <c r="F114" s="47">
        <v>8733</v>
      </c>
      <c r="G114" s="47">
        <v>2667</v>
      </c>
      <c r="H114" s="47">
        <f t="shared" si="20"/>
        <v>11400</v>
      </c>
    </row>
    <row r="115" spans="1:8" x14ac:dyDescent="0.3">
      <c r="A115" s="46" t="s">
        <v>13</v>
      </c>
      <c r="B115" s="47">
        <v>0</v>
      </c>
      <c r="C115" s="47">
        <v>12024</v>
      </c>
      <c r="D115" s="47">
        <v>12024</v>
      </c>
      <c r="E115" s="46" t="s">
        <v>13</v>
      </c>
      <c r="F115" s="47">
        <v>8700</v>
      </c>
      <c r="G115" s="47">
        <v>2774</v>
      </c>
      <c r="H115" s="47">
        <f t="shared" si="20"/>
        <v>11474</v>
      </c>
    </row>
    <row r="116" spans="1:8" x14ac:dyDescent="0.3">
      <c r="A116" s="46" t="s">
        <v>14</v>
      </c>
      <c r="B116" s="47">
        <v>0</v>
      </c>
      <c r="C116" s="47">
        <v>18127</v>
      </c>
      <c r="D116" s="47">
        <v>18127</v>
      </c>
      <c r="E116" s="46" t="s">
        <v>14</v>
      </c>
      <c r="F116" s="47">
        <v>10363</v>
      </c>
      <c r="G116" s="47">
        <v>3166</v>
      </c>
      <c r="H116" s="47">
        <f t="shared" si="20"/>
        <v>13529</v>
      </c>
    </row>
    <row r="117" spans="1:8" x14ac:dyDescent="0.3">
      <c r="A117" s="46" t="s">
        <v>15</v>
      </c>
      <c r="B117" s="47">
        <v>669</v>
      </c>
      <c r="C117" s="47">
        <v>15720</v>
      </c>
      <c r="D117" s="47">
        <v>16389</v>
      </c>
      <c r="E117" s="46" t="s">
        <v>15</v>
      </c>
      <c r="F117" s="47">
        <v>8388</v>
      </c>
      <c r="G117" s="47">
        <v>2899</v>
      </c>
      <c r="H117" s="47">
        <f t="shared" si="20"/>
        <v>11287</v>
      </c>
    </row>
    <row r="118" spans="1:8" x14ac:dyDescent="0.3">
      <c r="A118" s="46" t="s">
        <v>16</v>
      </c>
      <c r="B118" s="47">
        <v>3</v>
      </c>
      <c r="C118" s="47">
        <v>9843</v>
      </c>
      <c r="D118" s="47">
        <v>9846</v>
      </c>
      <c r="E118" s="46" t="s">
        <v>16</v>
      </c>
      <c r="F118" s="47">
        <v>8474</v>
      </c>
      <c r="G118" s="47">
        <v>3056</v>
      </c>
      <c r="H118" s="47">
        <f t="shared" si="20"/>
        <v>11530</v>
      </c>
    </row>
    <row r="119" spans="1:8" x14ac:dyDescent="0.3">
      <c r="A119" s="46" t="s">
        <v>17</v>
      </c>
      <c r="B119" s="47">
        <v>4</v>
      </c>
      <c r="C119" s="47">
        <v>1952</v>
      </c>
      <c r="D119" s="47">
        <v>1956</v>
      </c>
      <c r="E119" s="46" t="s">
        <v>17</v>
      </c>
      <c r="F119" s="47">
        <v>7842</v>
      </c>
      <c r="G119" s="47">
        <v>2910</v>
      </c>
      <c r="H119" s="47">
        <f t="shared" si="20"/>
        <v>10752</v>
      </c>
    </row>
    <row r="120" spans="1:8" x14ac:dyDescent="0.3">
      <c r="A120" s="46" t="s">
        <v>18</v>
      </c>
      <c r="B120" s="47">
        <v>0</v>
      </c>
      <c r="C120" s="47">
        <v>95</v>
      </c>
      <c r="D120" s="47">
        <v>95</v>
      </c>
      <c r="E120" s="46" t="s">
        <v>18</v>
      </c>
      <c r="F120" s="47">
        <v>7020</v>
      </c>
      <c r="G120" s="47">
        <v>2548</v>
      </c>
      <c r="H120" s="47">
        <f t="shared" si="20"/>
        <v>9568</v>
      </c>
    </row>
    <row r="121" spans="1:8" x14ac:dyDescent="0.3">
      <c r="A121" s="46" t="s">
        <v>19</v>
      </c>
      <c r="B121" s="47">
        <v>0</v>
      </c>
      <c r="C121" s="47">
        <v>143</v>
      </c>
      <c r="D121" s="47">
        <v>143</v>
      </c>
      <c r="E121" s="46" t="s">
        <v>19</v>
      </c>
      <c r="F121" s="47">
        <v>6861</v>
      </c>
      <c r="G121" s="47">
        <v>2305</v>
      </c>
      <c r="H121" s="47">
        <f t="shared" si="20"/>
        <v>9166</v>
      </c>
    </row>
    <row r="122" spans="1:8" s="109" customFormat="1" ht="17.100000000000001" customHeight="1" x14ac:dyDescent="0.3">
      <c r="A122" s="105">
        <v>2011</v>
      </c>
      <c r="B122" s="120">
        <f>SUM(B123:B134)</f>
        <v>1173</v>
      </c>
      <c r="C122" s="120">
        <f t="shared" ref="C122:D122" si="21">SUM(C123:C134)</f>
        <v>79651</v>
      </c>
      <c r="D122" s="120">
        <f t="shared" si="21"/>
        <v>80824</v>
      </c>
      <c r="E122" s="105">
        <v>2011</v>
      </c>
      <c r="F122" s="120">
        <f>SUM(F123:F134)</f>
        <v>116642</v>
      </c>
      <c r="G122" s="120">
        <f>SUM(G123:G134)</f>
        <v>45742</v>
      </c>
      <c r="H122" s="120">
        <f>SUM(H123:H134)</f>
        <v>162384</v>
      </c>
    </row>
    <row r="123" spans="1:8" x14ac:dyDescent="0.3">
      <c r="A123" s="46" t="s">
        <v>8</v>
      </c>
      <c r="B123" s="47">
        <v>0</v>
      </c>
      <c r="C123" s="47">
        <v>0</v>
      </c>
      <c r="D123" s="47">
        <v>0</v>
      </c>
      <c r="E123" s="46" t="s">
        <v>8</v>
      </c>
      <c r="F123" s="47">
        <v>9604</v>
      </c>
      <c r="G123" s="47">
        <v>4170</v>
      </c>
      <c r="H123" s="47">
        <f>SUM(F123:G123)</f>
        <v>13774</v>
      </c>
    </row>
    <row r="124" spans="1:8" x14ac:dyDescent="0.3">
      <c r="A124" s="46" t="s">
        <v>9</v>
      </c>
      <c r="B124" s="47">
        <v>0</v>
      </c>
      <c r="C124" s="47">
        <v>0</v>
      </c>
      <c r="D124" s="47">
        <v>0</v>
      </c>
      <c r="E124" s="46" t="s">
        <v>9</v>
      </c>
      <c r="F124" s="47">
        <v>8923</v>
      </c>
      <c r="G124" s="47">
        <v>3810</v>
      </c>
      <c r="H124" s="47">
        <f t="shared" ref="H124:H134" si="22">SUM(F124:G124)</f>
        <v>12733</v>
      </c>
    </row>
    <row r="125" spans="1:8" x14ac:dyDescent="0.3">
      <c r="A125" s="46" t="s">
        <v>10</v>
      </c>
      <c r="B125" s="47">
        <v>0</v>
      </c>
      <c r="C125" s="47">
        <v>0</v>
      </c>
      <c r="D125" s="47">
        <v>0</v>
      </c>
      <c r="E125" s="46" t="s">
        <v>10</v>
      </c>
      <c r="F125" s="47">
        <v>10240</v>
      </c>
      <c r="G125" s="47">
        <v>4212</v>
      </c>
      <c r="H125" s="47">
        <f t="shared" si="22"/>
        <v>14452</v>
      </c>
    </row>
    <row r="126" spans="1:8" x14ac:dyDescent="0.3">
      <c r="A126" s="46" t="s">
        <v>11</v>
      </c>
      <c r="B126" s="47">
        <v>0</v>
      </c>
      <c r="C126" s="47">
        <v>889</v>
      </c>
      <c r="D126" s="47">
        <v>889</v>
      </c>
      <c r="E126" s="46" t="s">
        <v>11</v>
      </c>
      <c r="F126" s="47">
        <v>9920</v>
      </c>
      <c r="G126" s="47">
        <v>4064</v>
      </c>
      <c r="H126" s="47">
        <f t="shared" si="22"/>
        <v>13984</v>
      </c>
    </row>
    <row r="127" spans="1:8" x14ac:dyDescent="0.3">
      <c r="A127" s="46" t="s">
        <v>12</v>
      </c>
      <c r="B127" s="47">
        <v>13</v>
      </c>
      <c r="C127" s="47">
        <v>9837</v>
      </c>
      <c r="D127" s="47">
        <v>9850</v>
      </c>
      <c r="E127" s="46" t="s">
        <v>12</v>
      </c>
      <c r="F127" s="47">
        <v>10748</v>
      </c>
      <c r="G127" s="47">
        <v>3988</v>
      </c>
      <c r="H127" s="47">
        <f t="shared" si="22"/>
        <v>14736</v>
      </c>
    </row>
    <row r="128" spans="1:8" x14ac:dyDescent="0.3">
      <c r="A128" s="46" t="s">
        <v>13</v>
      </c>
      <c r="B128" s="47">
        <v>274</v>
      </c>
      <c r="C128" s="47">
        <v>15763</v>
      </c>
      <c r="D128" s="47">
        <v>16037</v>
      </c>
      <c r="E128" s="46" t="s">
        <v>13</v>
      </c>
      <c r="F128" s="47">
        <v>10081</v>
      </c>
      <c r="G128" s="47">
        <v>4007</v>
      </c>
      <c r="H128" s="47">
        <f t="shared" si="22"/>
        <v>14088</v>
      </c>
    </row>
    <row r="129" spans="1:8" x14ac:dyDescent="0.3">
      <c r="A129" s="46" t="s">
        <v>14</v>
      </c>
      <c r="B129" s="47">
        <v>351</v>
      </c>
      <c r="C129" s="47">
        <v>20027</v>
      </c>
      <c r="D129" s="47">
        <v>20378</v>
      </c>
      <c r="E129" s="46" t="s">
        <v>14</v>
      </c>
      <c r="F129" s="47">
        <v>11582</v>
      </c>
      <c r="G129" s="47">
        <v>4627</v>
      </c>
      <c r="H129" s="47">
        <f t="shared" si="22"/>
        <v>16209</v>
      </c>
    </row>
    <row r="130" spans="1:8" x14ac:dyDescent="0.3">
      <c r="A130" s="46" t="s">
        <v>15</v>
      </c>
      <c r="B130" s="47">
        <v>526</v>
      </c>
      <c r="C130" s="47">
        <v>19384</v>
      </c>
      <c r="D130" s="47">
        <v>19910</v>
      </c>
      <c r="E130" s="46" t="s">
        <v>15</v>
      </c>
      <c r="F130" s="47">
        <v>10682</v>
      </c>
      <c r="G130" s="47">
        <v>4024</v>
      </c>
      <c r="H130" s="47">
        <f t="shared" si="22"/>
        <v>14706</v>
      </c>
    </row>
    <row r="131" spans="1:8" x14ac:dyDescent="0.3">
      <c r="A131" s="46" t="s">
        <v>16</v>
      </c>
      <c r="B131" s="47">
        <v>9</v>
      </c>
      <c r="C131" s="47">
        <v>11370</v>
      </c>
      <c r="D131" s="47">
        <v>11379</v>
      </c>
      <c r="E131" s="46" t="s">
        <v>16</v>
      </c>
      <c r="F131" s="47">
        <v>9806</v>
      </c>
      <c r="G131" s="47">
        <v>3845</v>
      </c>
      <c r="H131" s="47">
        <f t="shared" si="22"/>
        <v>13651</v>
      </c>
    </row>
    <row r="132" spans="1:8" x14ac:dyDescent="0.3">
      <c r="A132" s="46" t="s">
        <v>17</v>
      </c>
      <c r="B132" s="47">
        <v>0</v>
      </c>
      <c r="C132" s="47">
        <v>2041</v>
      </c>
      <c r="D132" s="47">
        <v>2041</v>
      </c>
      <c r="E132" s="46" t="s">
        <v>17</v>
      </c>
      <c r="F132" s="47">
        <v>8326</v>
      </c>
      <c r="G132" s="47">
        <v>3140</v>
      </c>
      <c r="H132" s="47">
        <f t="shared" si="22"/>
        <v>11466</v>
      </c>
    </row>
    <row r="133" spans="1:8" x14ac:dyDescent="0.3">
      <c r="A133" s="46" t="s">
        <v>18</v>
      </c>
      <c r="B133" s="47">
        <v>0</v>
      </c>
      <c r="C133" s="47">
        <v>161</v>
      </c>
      <c r="D133" s="47">
        <v>161</v>
      </c>
      <c r="E133" s="46" t="s">
        <v>18</v>
      </c>
      <c r="F133" s="47">
        <v>7671</v>
      </c>
      <c r="G133" s="47">
        <v>2922</v>
      </c>
      <c r="H133" s="47">
        <f t="shared" si="22"/>
        <v>10593</v>
      </c>
    </row>
    <row r="134" spans="1:8" x14ac:dyDescent="0.3">
      <c r="A134" s="46" t="s">
        <v>19</v>
      </c>
      <c r="B134" s="47">
        <v>0</v>
      </c>
      <c r="C134" s="47">
        <v>179</v>
      </c>
      <c r="D134" s="47">
        <v>179</v>
      </c>
      <c r="E134" s="46" t="s">
        <v>19</v>
      </c>
      <c r="F134" s="47">
        <v>9059</v>
      </c>
      <c r="G134" s="47">
        <v>2933</v>
      </c>
      <c r="H134" s="47">
        <f t="shared" si="22"/>
        <v>11992</v>
      </c>
    </row>
    <row r="135" spans="1:8" s="109" customFormat="1" ht="17.100000000000001" customHeight="1" x14ac:dyDescent="0.3">
      <c r="A135" s="105">
        <v>2010</v>
      </c>
      <c r="B135" s="120">
        <f>SUM(B136:B147)</f>
        <v>2027</v>
      </c>
      <c r="C135" s="120">
        <f t="shared" ref="C135:D135" si="23">SUM(C136:C147)</f>
        <v>76429</v>
      </c>
      <c r="D135" s="120">
        <f t="shared" si="23"/>
        <v>78456</v>
      </c>
      <c r="E135" s="105">
        <v>2010</v>
      </c>
      <c r="F135" s="120">
        <f>SUM(F136:F147)</f>
        <v>140196</v>
      </c>
      <c r="G135" s="120">
        <f>SUM(G136:G147)</f>
        <v>70613</v>
      </c>
      <c r="H135" s="120">
        <f>SUM(H136:H147)</f>
        <v>210809</v>
      </c>
    </row>
    <row r="136" spans="1:8" x14ac:dyDescent="0.3">
      <c r="A136" s="46" t="s">
        <v>8</v>
      </c>
      <c r="B136" s="47">
        <v>10</v>
      </c>
      <c r="C136" s="47">
        <v>0</v>
      </c>
      <c r="D136" s="47">
        <v>10</v>
      </c>
      <c r="E136" s="46" t="s">
        <v>8</v>
      </c>
      <c r="F136" s="47">
        <v>13668</v>
      </c>
      <c r="G136" s="47">
        <v>7415</v>
      </c>
      <c r="H136" s="47">
        <f>SUM(F136:G136)</f>
        <v>21083</v>
      </c>
    </row>
    <row r="137" spans="1:8" x14ac:dyDescent="0.3">
      <c r="A137" s="46" t="s">
        <v>9</v>
      </c>
      <c r="B137" s="47">
        <v>4</v>
      </c>
      <c r="C137" s="47">
        <v>0</v>
      </c>
      <c r="D137" s="47">
        <v>4</v>
      </c>
      <c r="E137" s="46" t="s">
        <v>9</v>
      </c>
      <c r="F137" s="47">
        <v>12520</v>
      </c>
      <c r="G137" s="47">
        <v>5975</v>
      </c>
      <c r="H137" s="47">
        <f t="shared" ref="H137:H147" si="24">SUM(F137:G137)</f>
        <v>18495</v>
      </c>
    </row>
    <row r="138" spans="1:8" x14ac:dyDescent="0.3">
      <c r="A138" s="46" t="s">
        <v>10</v>
      </c>
      <c r="B138" s="47">
        <v>0</v>
      </c>
      <c r="C138" s="47">
        <v>287</v>
      </c>
      <c r="D138" s="47">
        <v>287</v>
      </c>
      <c r="E138" s="46" t="s">
        <v>10</v>
      </c>
      <c r="F138" s="47">
        <v>12818</v>
      </c>
      <c r="G138" s="47">
        <v>6799</v>
      </c>
      <c r="H138" s="47">
        <f t="shared" si="24"/>
        <v>19617</v>
      </c>
    </row>
    <row r="139" spans="1:8" x14ac:dyDescent="0.3">
      <c r="A139" s="46" t="s">
        <v>11</v>
      </c>
      <c r="B139" s="47">
        <v>271</v>
      </c>
      <c r="C139" s="47">
        <v>1089</v>
      </c>
      <c r="D139" s="47">
        <v>1360</v>
      </c>
      <c r="E139" s="46" t="s">
        <v>11</v>
      </c>
      <c r="F139" s="47">
        <v>13076</v>
      </c>
      <c r="G139" s="47">
        <v>6411</v>
      </c>
      <c r="H139" s="47">
        <f t="shared" si="24"/>
        <v>19487</v>
      </c>
    </row>
    <row r="140" spans="1:8" x14ac:dyDescent="0.3">
      <c r="A140" s="46" t="s">
        <v>12</v>
      </c>
      <c r="B140" s="47">
        <v>0</v>
      </c>
      <c r="C140" s="47">
        <v>9296</v>
      </c>
      <c r="D140" s="47">
        <v>9296</v>
      </c>
      <c r="E140" s="46" t="s">
        <v>12</v>
      </c>
      <c r="F140" s="47">
        <v>11400</v>
      </c>
      <c r="G140" s="47">
        <v>6416</v>
      </c>
      <c r="H140" s="47">
        <f t="shared" si="24"/>
        <v>17816</v>
      </c>
    </row>
    <row r="141" spans="1:8" x14ac:dyDescent="0.3">
      <c r="A141" s="46" t="s">
        <v>13</v>
      </c>
      <c r="B141" s="47">
        <v>0</v>
      </c>
      <c r="C141" s="47">
        <v>13749</v>
      </c>
      <c r="D141" s="47">
        <v>13749</v>
      </c>
      <c r="E141" s="46" t="s">
        <v>13</v>
      </c>
      <c r="F141" s="47">
        <v>11642</v>
      </c>
      <c r="G141" s="47">
        <v>5748</v>
      </c>
      <c r="H141" s="47">
        <f t="shared" si="24"/>
        <v>17390</v>
      </c>
    </row>
    <row r="142" spans="1:8" x14ac:dyDescent="0.3">
      <c r="A142" s="46" t="s">
        <v>14</v>
      </c>
      <c r="B142" s="47">
        <v>644</v>
      </c>
      <c r="C142" s="47">
        <v>19319</v>
      </c>
      <c r="D142" s="47">
        <v>19963</v>
      </c>
      <c r="E142" s="46" t="s">
        <v>14</v>
      </c>
      <c r="F142" s="47">
        <v>12857</v>
      </c>
      <c r="G142" s="47">
        <v>6756</v>
      </c>
      <c r="H142" s="47">
        <f t="shared" si="24"/>
        <v>19613</v>
      </c>
    </row>
    <row r="143" spans="1:8" x14ac:dyDescent="0.3">
      <c r="A143" s="46" t="s">
        <v>15</v>
      </c>
      <c r="B143" s="47">
        <v>1098</v>
      </c>
      <c r="C143" s="47">
        <v>19064</v>
      </c>
      <c r="D143" s="47">
        <v>20162</v>
      </c>
      <c r="E143" s="46" t="s">
        <v>15</v>
      </c>
      <c r="F143" s="47">
        <v>11309</v>
      </c>
      <c r="G143" s="47">
        <v>5912</v>
      </c>
      <c r="H143" s="47">
        <f t="shared" si="24"/>
        <v>17221</v>
      </c>
    </row>
    <row r="144" spans="1:8" x14ac:dyDescent="0.3">
      <c r="A144" s="46" t="s">
        <v>16</v>
      </c>
      <c r="B144" s="47">
        <v>0</v>
      </c>
      <c r="C144" s="47">
        <v>11201</v>
      </c>
      <c r="D144" s="47">
        <v>11201</v>
      </c>
      <c r="E144" s="46" t="s">
        <v>16</v>
      </c>
      <c r="F144" s="47">
        <v>11064</v>
      </c>
      <c r="G144" s="47">
        <v>5639</v>
      </c>
      <c r="H144" s="47">
        <f t="shared" si="24"/>
        <v>16703</v>
      </c>
    </row>
    <row r="145" spans="1:8" x14ac:dyDescent="0.3">
      <c r="A145" s="46" t="s">
        <v>17</v>
      </c>
      <c r="B145" s="47">
        <v>0</v>
      </c>
      <c r="C145" s="47">
        <v>2278</v>
      </c>
      <c r="D145" s="47">
        <v>2278</v>
      </c>
      <c r="E145" s="46" t="s">
        <v>17</v>
      </c>
      <c r="F145" s="47">
        <v>10296</v>
      </c>
      <c r="G145" s="47">
        <v>5307</v>
      </c>
      <c r="H145" s="47">
        <f t="shared" si="24"/>
        <v>15603</v>
      </c>
    </row>
    <row r="146" spans="1:8" x14ac:dyDescent="0.3">
      <c r="A146" s="46" t="s">
        <v>18</v>
      </c>
      <c r="B146" s="47">
        <v>0</v>
      </c>
      <c r="C146" s="47">
        <v>0</v>
      </c>
      <c r="D146" s="47">
        <v>0</v>
      </c>
      <c r="E146" s="46" t="s">
        <v>18</v>
      </c>
      <c r="F146" s="47">
        <v>10173</v>
      </c>
      <c r="G146" s="47">
        <v>4102</v>
      </c>
      <c r="H146" s="47">
        <f t="shared" si="24"/>
        <v>14275</v>
      </c>
    </row>
    <row r="147" spans="1:8" x14ac:dyDescent="0.3">
      <c r="A147" s="46" t="s">
        <v>19</v>
      </c>
      <c r="B147" s="47">
        <v>0</v>
      </c>
      <c r="C147" s="47">
        <v>146</v>
      </c>
      <c r="D147" s="47">
        <v>146</v>
      </c>
      <c r="E147" s="46" t="s">
        <v>19</v>
      </c>
      <c r="F147" s="47">
        <v>9373</v>
      </c>
      <c r="G147" s="47">
        <v>4133</v>
      </c>
      <c r="H147" s="47">
        <f t="shared" si="24"/>
        <v>13506</v>
      </c>
    </row>
    <row r="148" spans="1:8" x14ac:dyDescent="0.3">
      <c r="A148" s="184" t="s">
        <v>124</v>
      </c>
      <c r="B148" s="184"/>
      <c r="C148" s="184"/>
      <c r="D148" s="118"/>
      <c r="E148" s="198"/>
      <c r="F148" s="198"/>
      <c r="G148" s="198"/>
      <c r="H148" s="198"/>
    </row>
    <row r="149" spans="1:8" x14ac:dyDescent="0.3">
      <c r="A149" s="118"/>
      <c r="B149" s="118"/>
      <c r="C149" s="118"/>
      <c r="D149" s="118"/>
      <c r="E149" s="198"/>
      <c r="F149" s="198"/>
      <c r="G149" s="198"/>
      <c r="H149" s="198"/>
    </row>
  </sheetData>
  <mergeCells count="4">
    <mergeCell ref="A3:D3"/>
    <mergeCell ref="A148:C148"/>
    <mergeCell ref="E148:H149"/>
    <mergeCell ref="E3:H3"/>
  </mergeCells>
  <pageMargins left="0.70866141732283472" right="0.70866141732283472" top="0.74803149606299213" bottom="0.74803149606299213" header="0.31496062992125984" footer="0.31496062992125984"/>
  <pageSetup paperSize="9" fitToHeight="0" orientation="landscape" r:id="rId1"/>
  <headerFooter>
    <oddHeader>&amp;R&amp;G</oddHeader>
    <oddFooter>&amp;L&amp;F &amp;C&amp;P / &amp;N&amp;R&amp;A</oddFooter>
  </headerFooter>
  <rowBreaks count="4" manualBreakCount="4">
    <brk id="69" max="7" man="1"/>
    <brk id="95" max="7" man="1"/>
    <brk id="121" max="7" man="1"/>
    <brk id="148" max="7" man="1"/>
  </rowBreaks>
  <colBreaks count="1" manualBreakCount="1">
    <brk id="4" max="108" man="1"/>
  </colBreaks>
  <ignoredErrors>
    <ignoredError sqref="D31 H31" formula="1"/>
  </ignoredErrors>
  <legacyDrawingHF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C00000"/>
    <pageSetUpPr fitToPage="1"/>
  </sheetPr>
  <dimension ref="A2:G69"/>
  <sheetViews>
    <sheetView showGridLines="0" zoomScaleNormal="100" workbookViewId="0">
      <selection activeCell="F20" sqref="F20"/>
    </sheetView>
  </sheetViews>
  <sheetFormatPr defaultRowHeight="14.4" x14ac:dyDescent="0.3"/>
  <cols>
    <col min="1" max="1" width="5.5546875" bestFit="1" customWidth="1"/>
    <col min="2" max="2" width="23.44140625" customWidth="1"/>
    <col min="3" max="3" width="14.33203125" bestFit="1" customWidth="1"/>
    <col min="4" max="4" width="20.88671875" customWidth="1"/>
    <col min="5" max="5" width="20.44140625" customWidth="1"/>
    <col min="6" max="6" width="21.33203125" customWidth="1"/>
    <col min="7" max="7" width="18.44140625" customWidth="1"/>
    <col min="8" max="8" width="18.33203125" customWidth="1"/>
  </cols>
  <sheetData>
    <row r="2" spans="1:7" x14ac:dyDescent="0.3">
      <c r="A2" s="210" t="s">
        <v>136</v>
      </c>
      <c r="B2" s="211"/>
      <c r="C2" s="211"/>
      <c r="D2" s="211"/>
      <c r="E2" s="211"/>
      <c r="F2" s="211"/>
    </row>
    <row r="3" spans="1:7" ht="51.75" customHeight="1" x14ac:dyDescent="0.3">
      <c r="A3" s="123"/>
      <c r="B3" s="122"/>
      <c r="C3" s="122"/>
      <c r="D3" s="29" t="s">
        <v>21</v>
      </c>
      <c r="E3" s="29" t="s">
        <v>22</v>
      </c>
      <c r="F3" s="29" t="s">
        <v>23</v>
      </c>
    </row>
    <row r="4" spans="1:7" ht="26.25" customHeight="1" x14ac:dyDescent="0.3">
      <c r="A4" s="124" t="s">
        <v>20</v>
      </c>
      <c r="B4" s="52" t="s">
        <v>53</v>
      </c>
      <c r="C4" s="52" t="s">
        <v>34</v>
      </c>
      <c r="D4" s="30" t="s">
        <v>24</v>
      </c>
      <c r="E4" s="30" t="s">
        <v>24</v>
      </c>
      <c r="F4" s="30" t="s">
        <v>25</v>
      </c>
    </row>
    <row r="5" spans="1:7" ht="15" customHeight="1" x14ac:dyDescent="0.3">
      <c r="A5" s="205">
        <v>2020</v>
      </c>
      <c r="B5" s="207" t="s">
        <v>36</v>
      </c>
      <c r="C5" s="170" t="s">
        <v>37</v>
      </c>
      <c r="D5" s="35">
        <v>0</v>
      </c>
      <c r="E5" s="36">
        <v>0</v>
      </c>
      <c r="F5" s="36">
        <f>SUM(D5:E5)</f>
        <v>0</v>
      </c>
    </row>
    <row r="6" spans="1:7" ht="15" customHeight="1" x14ac:dyDescent="0.3">
      <c r="A6" s="205"/>
      <c r="B6" s="208"/>
      <c r="C6" s="171" t="s">
        <v>36</v>
      </c>
      <c r="D6" s="38">
        <v>110736</v>
      </c>
      <c r="E6" s="39">
        <v>111752</v>
      </c>
      <c r="F6" s="39">
        <f t="shared" ref="F6:F12" si="0">SUM(D6:E6)</f>
        <v>222488</v>
      </c>
    </row>
    <row r="7" spans="1:7" ht="15" customHeight="1" x14ac:dyDescent="0.3">
      <c r="A7" s="205"/>
      <c r="B7" s="208"/>
      <c r="C7" s="171" t="s">
        <v>40</v>
      </c>
      <c r="D7" s="38">
        <v>382063</v>
      </c>
      <c r="E7" s="39">
        <v>380138</v>
      </c>
      <c r="F7" s="39">
        <f t="shared" si="0"/>
        <v>762201</v>
      </c>
      <c r="G7" s="173"/>
    </row>
    <row r="8" spans="1:7" ht="15" customHeight="1" x14ac:dyDescent="0.3">
      <c r="A8" s="205"/>
      <c r="B8" s="208"/>
      <c r="C8" s="171" t="s">
        <v>38</v>
      </c>
      <c r="D8" s="38">
        <v>425136</v>
      </c>
      <c r="E8" s="39">
        <v>426826</v>
      </c>
      <c r="F8" s="39">
        <f t="shared" si="0"/>
        <v>851962</v>
      </c>
    </row>
    <row r="9" spans="1:7" ht="15" customHeight="1" x14ac:dyDescent="0.3">
      <c r="A9" s="205"/>
      <c r="B9" s="209"/>
      <c r="C9" s="172" t="s">
        <v>39</v>
      </c>
      <c r="D9" s="32">
        <v>0</v>
      </c>
      <c r="E9" s="33">
        <v>0</v>
      </c>
      <c r="F9" s="33">
        <f t="shared" si="0"/>
        <v>0</v>
      </c>
    </row>
    <row r="10" spans="1:7" ht="15" customHeight="1" x14ac:dyDescent="0.3">
      <c r="A10" s="205"/>
      <c r="B10" s="207" t="s">
        <v>41</v>
      </c>
      <c r="C10" s="172" t="s">
        <v>35</v>
      </c>
      <c r="D10" s="32">
        <v>49908</v>
      </c>
      <c r="E10" s="33">
        <v>50278</v>
      </c>
      <c r="F10" s="33">
        <f t="shared" si="0"/>
        <v>100186</v>
      </c>
      <c r="G10" s="173"/>
    </row>
    <row r="11" spans="1:7" ht="15" customHeight="1" x14ac:dyDescent="0.3">
      <c r="A11" s="205"/>
      <c r="B11" s="209"/>
      <c r="C11" s="40" t="s">
        <v>42</v>
      </c>
      <c r="D11" s="33">
        <v>49730</v>
      </c>
      <c r="E11" s="33">
        <v>49423</v>
      </c>
      <c r="F11" s="41">
        <f t="shared" si="0"/>
        <v>99153</v>
      </c>
    </row>
    <row r="12" spans="1:7" ht="15" customHeight="1" thickBot="1" x14ac:dyDescent="0.35">
      <c r="A12" s="206"/>
      <c r="B12" s="169" t="s">
        <v>44</v>
      </c>
      <c r="C12" s="169"/>
      <c r="D12" s="43">
        <f>SUM(D5:D11)</f>
        <v>1017573</v>
      </c>
      <c r="E12" s="43">
        <f>SUM(E5:E11)</f>
        <v>1018417</v>
      </c>
      <c r="F12" s="44">
        <f t="shared" si="0"/>
        <v>2035990</v>
      </c>
    </row>
    <row r="13" spans="1:7" ht="15" customHeight="1" x14ac:dyDescent="0.3">
      <c r="A13" s="205">
        <v>2019</v>
      </c>
      <c r="B13" s="207" t="s">
        <v>36</v>
      </c>
      <c r="C13" s="150" t="s">
        <v>37</v>
      </c>
      <c r="D13" s="35">
        <v>0</v>
      </c>
      <c r="E13" s="36">
        <v>0</v>
      </c>
      <c r="F13" s="36">
        <f>SUM(D13:E13)</f>
        <v>0</v>
      </c>
    </row>
    <row r="14" spans="1:7" ht="15" customHeight="1" x14ac:dyDescent="0.3">
      <c r="A14" s="205"/>
      <c r="B14" s="208"/>
      <c r="C14" s="151" t="s">
        <v>36</v>
      </c>
      <c r="D14" s="38">
        <v>225895</v>
      </c>
      <c r="E14" s="39">
        <v>227012</v>
      </c>
      <c r="F14" s="39">
        <f t="shared" ref="F14:F20" si="1">SUM(D14:E14)</f>
        <v>452907</v>
      </c>
    </row>
    <row r="15" spans="1:7" ht="15" customHeight="1" x14ac:dyDescent="0.3">
      <c r="A15" s="205"/>
      <c r="B15" s="208"/>
      <c r="C15" s="151" t="s">
        <v>40</v>
      </c>
      <c r="D15" s="38">
        <v>896767</v>
      </c>
      <c r="E15" s="39">
        <v>896652</v>
      </c>
      <c r="F15" s="39">
        <f t="shared" si="1"/>
        <v>1793419</v>
      </c>
    </row>
    <row r="16" spans="1:7" ht="15" customHeight="1" x14ac:dyDescent="0.3">
      <c r="A16" s="205"/>
      <c r="B16" s="208"/>
      <c r="C16" s="151" t="s">
        <v>38</v>
      </c>
      <c r="D16" s="38">
        <v>1020985</v>
      </c>
      <c r="E16" s="39">
        <v>1021987</v>
      </c>
      <c r="F16" s="39">
        <f t="shared" si="1"/>
        <v>2042972</v>
      </c>
    </row>
    <row r="17" spans="1:6" ht="15" customHeight="1" x14ac:dyDescent="0.3">
      <c r="A17" s="205"/>
      <c r="B17" s="209"/>
      <c r="C17" s="152" t="s">
        <v>39</v>
      </c>
      <c r="D17" s="32">
        <v>0</v>
      </c>
      <c r="E17" s="33">
        <v>0</v>
      </c>
      <c r="F17" s="33">
        <f t="shared" si="1"/>
        <v>0</v>
      </c>
    </row>
    <row r="18" spans="1:6" ht="15" customHeight="1" x14ac:dyDescent="0.3">
      <c r="A18" s="205"/>
      <c r="B18" s="207" t="s">
        <v>41</v>
      </c>
      <c r="C18" s="152" t="s">
        <v>35</v>
      </c>
      <c r="D18" s="32">
        <v>68079</v>
      </c>
      <c r="E18" s="33">
        <v>67343</v>
      </c>
      <c r="F18" s="33">
        <f t="shared" si="1"/>
        <v>135422</v>
      </c>
    </row>
    <row r="19" spans="1:6" ht="15" customHeight="1" x14ac:dyDescent="0.3">
      <c r="A19" s="205"/>
      <c r="B19" s="209"/>
      <c r="C19" s="40" t="s">
        <v>42</v>
      </c>
      <c r="D19" s="33">
        <v>67343</v>
      </c>
      <c r="E19" s="33">
        <v>68079</v>
      </c>
      <c r="F19" s="41">
        <f t="shared" si="1"/>
        <v>135422</v>
      </c>
    </row>
    <row r="20" spans="1:6" ht="15" customHeight="1" thickBot="1" x14ac:dyDescent="0.35">
      <c r="A20" s="206"/>
      <c r="B20" s="149" t="s">
        <v>44</v>
      </c>
      <c r="C20" s="149"/>
      <c r="D20" s="43">
        <f>SUM(D13:D19)</f>
        <v>2279069</v>
      </c>
      <c r="E20" s="43">
        <f>SUM(E13:E19)</f>
        <v>2281073</v>
      </c>
      <c r="F20" s="44">
        <f t="shared" si="1"/>
        <v>4560142</v>
      </c>
    </row>
    <row r="21" spans="1:6" ht="15" customHeight="1" x14ac:dyDescent="0.3">
      <c r="A21" s="205">
        <v>2018</v>
      </c>
      <c r="B21" s="207" t="s">
        <v>36</v>
      </c>
      <c r="C21" s="135" t="s">
        <v>37</v>
      </c>
      <c r="D21" s="35">
        <v>0</v>
      </c>
      <c r="E21" s="36">
        <v>0</v>
      </c>
      <c r="F21" s="36">
        <f>SUM(D21:E21)</f>
        <v>0</v>
      </c>
    </row>
    <row r="22" spans="1:6" ht="15" customHeight="1" x14ac:dyDescent="0.3">
      <c r="A22" s="205"/>
      <c r="B22" s="208"/>
      <c r="C22" s="136" t="s">
        <v>36</v>
      </c>
      <c r="D22" s="38">
        <v>200001</v>
      </c>
      <c r="E22" s="39">
        <v>201879</v>
      </c>
      <c r="F22" s="39">
        <f t="shared" ref="F22:F28" si="2">SUM(D22:E22)</f>
        <v>401880</v>
      </c>
    </row>
    <row r="23" spans="1:6" ht="15" customHeight="1" x14ac:dyDescent="0.3">
      <c r="A23" s="205"/>
      <c r="B23" s="208"/>
      <c r="C23" s="136" t="s">
        <v>40</v>
      </c>
      <c r="D23" s="38">
        <v>899563</v>
      </c>
      <c r="E23" s="39">
        <v>885838</v>
      </c>
      <c r="F23" s="39">
        <f t="shared" si="2"/>
        <v>1785401</v>
      </c>
    </row>
    <row r="24" spans="1:6" ht="15" customHeight="1" x14ac:dyDescent="0.3">
      <c r="A24" s="205"/>
      <c r="B24" s="208"/>
      <c r="C24" s="136" t="s">
        <v>38</v>
      </c>
      <c r="D24" s="38">
        <v>975275</v>
      </c>
      <c r="E24" s="39">
        <v>987691</v>
      </c>
      <c r="F24" s="39">
        <f t="shared" si="2"/>
        <v>1962966</v>
      </c>
    </row>
    <row r="25" spans="1:6" ht="15" customHeight="1" x14ac:dyDescent="0.3">
      <c r="A25" s="205"/>
      <c r="B25" s="209"/>
      <c r="C25" s="137" t="s">
        <v>39</v>
      </c>
      <c r="D25" s="32">
        <v>0</v>
      </c>
      <c r="E25" s="33">
        <v>0</v>
      </c>
      <c r="F25" s="33">
        <f t="shared" si="2"/>
        <v>0</v>
      </c>
    </row>
    <row r="26" spans="1:6" ht="15" customHeight="1" x14ac:dyDescent="0.3">
      <c r="A26" s="205"/>
      <c r="B26" s="207" t="s">
        <v>41</v>
      </c>
      <c r="C26" s="137" t="s">
        <v>35</v>
      </c>
      <c r="D26" s="32">
        <v>70621</v>
      </c>
      <c r="E26" s="33">
        <v>70581</v>
      </c>
      <c r="F26" s="33">
        <f t="shared" si="2"/>
        <v>141202</v>
      </c>
    </row>
    <row r="27" spans="1:6" ht="15" customHeight="1" x14ac:dyDescent="0.3">
      <c r="A27" s="205"/>
      <c r="B27" s="209"/>
      <c r="C27" s="40" t="s">
        <v>42</v>
      </c>
      <c r="D27" s="33">
        <v>70581</v>
      </c>
      <c r="E27" s="33">
        <v>70621</v>
      </c>
      <c r="F27" s="41">
        <f t="shared" si="2"/>
        <v>141202</v>
      </c>
    </row>
    <row r="28" spans="1:6" ht="15" customHeight="1" thickBot="1" x14ac:dyDescent="0.35">
      <c r="A28" s="206"/>
      <c r="B28" s="134" t="s">
        <v>44</v>
      </c>
      <c r="C28" s="134"/>
      <c r="D28" s="43">
        <f>SUM(D21:D27)</f>
        <v>2216041</v>
      </c>
      <c r="E28" s="43">
        <f>SUM(E21:E27)</f>
        <v>2216610</v>
      </c>
      <c r="F28" s="44">
        <f t="shared" si="2"/>
        <v>4432651</v>
      </c>
    </row>
    <row r="29" spans="1:6" x14ac:dyDescent="0.3">
      <c r="A29" s="205">
        <v>2017</v>
      </c>
      <c r="B29" s="207" t="s">
        <v>36</v>
      </c>
      <c r="C29" s="34" t="s">
        <v>37</v>
      </c>
      <c r="D29" s="35">
        <v>0</v>
      </c>
      <c r="E29" s="36">
        <v>0</v>
      </c>
      <c r="F29" s="36">
        <f>SUM(D29:E29)</f>
        <v>0</v>
      </c>
    </row>
    <row r="30" spans="1:6" x14ac:dyDescent="0.3">
      <c r="A30" s="205"/>
      <c r="B30" s="208"/>
      <c r="C30" s="37" t="s">
        <v>36</v>
      </c>
      <c r="D30" s="38">
        <v>211436</v>
      </c>
      <c r="E30" s="39">
        <v>206738</v>
      </c>
      <c r="F30" s="39">
        <f t="shared" ref="F30:F31" si="3">SUM(D30:E30)</f>
        <v>418174</v>
      </c>
    </row>
    <row r="31" spans="1:6" x14ac:dyDescent="0.3">
      <c r="A31" s="205"/>
      <c r="B31" s="208"/>
      <c r="C31" s="37" t="s">
        <v>40</v>
      </c>
      <c r="D31" s="38">
        <v>878332</v>
      </c>
      <c r="E31" s="39">
        <v>874752</v>
      </c>
      <c r="F31" s="39">
        <f t="shared" si="3"/>
        <v>1753084</v>
      </c>
    </row>
    <row r="32" spans="1:6" x14ac:dyDescent="0.3">
      <c r="A32" s="205"/>
      <c r="B32" s="208"/>
      <c r="C32" s="37" t="s">
        <v>38</v>
      </c>
      <c r="D32" s="38">
        <v>982481</v>
      </c>
      <c r="E32" s="39">
        <v>989459</v>
      </c>
      <c r="F32" s="39">
        <f>SUM(D32:E32)</f>
        <v>1971940</v>
      </c>
    </row>
    <row r="33" spans="1:6" x14ac:dyDescent="0.3">
      <c r="A33" s="205"/>
      <c r="B33" s="209"/>
      <c r="C33" s="31" t="s">
        <v>39</v>
      </c>
      <c r="D33" s="32">
        <v>0</v>
      </c>
      <c r="E33" s="33">
        <v>0</v>
      </c>
      <c r="F33" s="33">
        <f>SUM(D33:E33)</f>
        <v>0</v>
      </c>
    </row>
    <row r="34" spans="1:6" x14ac:dyDescent="0.3">
      <c r="A34" s="205"/>
      <c r="B34" s="207" t="s">
        <v>41</v>
      </c>
      <c r="C34" s="31" t="s">
        <v>35</v>
      </c>
      <c r="D34" s="32">
        <v>60482</v>
      </c>
      <c r="E34" s="33">
        <v>62266</v>
      </c>
      <c r="F34" s="33">
        <f>SUM(D34:E34)</f>
        <v>122748</v>
      </c>
    </row>
    <row r="35" spans="1:6" x14ac:dyDescent="0.3">
      <c r="A35" s="205"/>
      <c r="B35" s="209"/>
      <c r="C35" s="40" t="s">
        <v>42</v>
      </c>
      <c r="D35" s="33">
        <v>64137</v>
      </c>
      <c r="E35" s="33">
        <v>62238</v>
      </c>
      <c r="F35" s="41">
        <f>SUM(D35:E35)</f>
        <v>126375</v>
      </c>
    </row>
    <row r="36" spans="1:6" s="5" customFormat="1" ht="15" thickBot="1" x14ac:dyDescent="0.35">
      <c r="A36" s="206"/>
      <c r="B36" s="42" t="s">
        <v>44</v>
      </c>
      <c r="C36" s="42"/>
      <c r="D36" s="43">
        <f>SUM(D29:D35)</f>
        <v>2196868</v>
      </c>
      <c r="E36" s="43">
        <f>SUM(E29:E35)</f>
        <v>2195453</v>
      </c>
      <c r="F36" s="44">
        <f>SUM(F29:F35)</f>
        <v>4392321</v>
      </c>
    </row>
    <row r="37" spans="1:6" x14ac:dyDescent="0.3">
      <c r="A37" s="205">
        <v>2016</v>
      </c>
      <c r="B37" s="207" t="s">
        <v>36</v>
      </c>
      <c r="C37" s="34" t="s">
        <v>37</v>
      </c>
      <c r="D37" s="35">
        <v>0</v>
      </c>
      <c r="E37" s="36">
        <v>0</v>
      </c>
      <c r="F37" s="36">
        <f>SUM(D37:E37)</f>
        <v>0</v>
      </c>
    </row>
    <row r="38" spans="1:6" x14ac:dyDescent="0.3">
      <c r="A38" s="205"/>
      <c r="B38" s="208"/>
      <c r="C38" s="37" t="s">
        <v>36</v>
      </c>
      <c r="D38" s="38">
        <v>222938</v>
      </c>
      <c r="E38" s="39">
        <v>229524</v>
      </c>
      <c r="F38" s="39">
        <f t="shared" ref="F38:F39" si="4">SUM(D38:E38)</f>
        <v>452462</v>
      </c>
    </row>
    <row r="39" spans="1:6" x14ac:dyDescent="0.3">
      <c r="A39" s="205"/>
      <c r="B39" s="208"/>
      <c r="C39" s="37" t="s">
        <v>40</v>
      </c>
      <c r="D39" s="38">
        <v>804483</v>
      </c>
      <c r="E39" s="39">
        <v>800297</v>
      </c>
      <c r="F39" s="39">
        <f t="shared" si="4"/>
        <v>1604780</v>
      </c>
    </row>
    <row r="40" spans="1:6" x14ac:dyDescent="0.3">
      <c r="A40" s="205"/>
      <c r="B40" s="208"/>
      <c r="C40" s="37" t="s">
        <v>38</v>
      </c>
      <c r="D40" s="38">
        <v>926823</v>
      </c>
      <c r="E40" s="39">
        <v>934393</v>
      </c>
      <c r="F40" s="39">
        <f>SUM(D40:E40)</f>
        <v>1861216</v>
      </c>
    </row>
    <row r="41" spans="1:6" x14ac:dyDescent="0.3">
      <c r="A41" s="205"/>
      <c r="B41" s="209"/>
      <c r="C41" s="31" t="s">
        <v>39</v>
      </c>
      <c r="D41" s="32">
        <v>0</v>
      </c>
      <c r="E41" s="33">
        <v>0</v>
      </c>
      <c r="F41" s="33">
        <f>SUM(D41:E41)</f>
        <v>0</v>
      </c>
    </row>
    <row r="42" spans="1:6" x14ac:dyDescent="0.3">
      <c r="A42" s="205"/>
      <c r="B42" s="207" t="s">
        <v>41</v>
      </c>
      <c r="C42" s="31" t="s">
        <v>35</v>
      </c>
      <c r="D42" s="32">
        <v>70158</v>
      </c>
      <c r="E42" s="33">
        <v>70954</v>
      </c>
      <c r="F42" s="33">
        <v>141112</v>
      </c>
    </row>
    <row r="43" spans="1:6" x14ac:dyDescent="0.3">
      <c r="A43" s="205"/>
      <c r="B43" s="209"/>
      <c r="C43" s="40" t="s">
        <v>42</v>
      </c>
      <c r="D43" s="33">
        <v>70954</v>
      </c>
      <c r="E43" s="33">
        <v>70158</v>
      </c>
      <c r="F43" s="41">
        <f>SUM(D43:E43)</f>
        <v>141112</v>
      </c>
    </row>
    <row r="44" spans="1:6" s="5" customFormat="1" ht="15" thickBot="1" x14ac:dyDescent="0.35">
      <c r="A44" s="206"/>
      <c r="B44" s="42" t="s">
        <v>44</v>
      </c>
      <c r="C44" s="42"/>
      <c r="D44" s="43">
        <f>SUM(D37:D43)</f>
        <v>2095356</v>
      </c>
      <c r="E44" s="43">
        <f>SUM(E37:E43)</f>
        <v>2105326</v>
      </c>
      <c r="F44" s="44">
        <f>SUM(F37:F43)</f>
        <v>4200682</v>
      </c>
    </row>
    <row r="45" spans="1:6" s="5" customFormat="1" x14ac:dyDescent="0.3">
      <c r="A45" s="205">
        <v>2015</v>
      </c>
      <c r="B45" s="207" t="s">
        <v>36</v>
      </c>
      <c r="C45" s="34" t="s">
        <v>37</v>
      </c>
      <c r="D45" s="35">
        <v>0</v>
      </c>
      <c r="E45" s="36">
        <v>0</v>
      </c>
      <c r="F45" s="36">
        <f>SUM(D45:E45)</f>
        <v>0</v>
      </c>
    </row>
    <row r="46" spans="1:6" s="5" customFormat="1" x14ac:dyDescent="0.3">
      <c r="A46" s="205"/>
      <c r="B46" s="208"/>
      <c r="C46" s="37" t="s">
        <v>36</v>
      </c>
      <c r="D46" s="38">
        <v>240928</v>
      </c>
      <c r="E46" s="39">
        <v>199575</v>
      </c>
      <c r="F46" s="39">
        <f t="shared" ref="F46:F47" si="5">SUM(D46:E46)</f>
        <v>440503</v>
      </c>
    </row>
    <row r="47" spans="1:6" s="5" customFormat="1" x14ac:dyDescent="0.3">
      <c r="A47" s="205"/>
      <c r="B47" s="208"/>
      <c r="C47" s="37" t="s">
        <v>40</v>
      </c>
      <c r="D47" s="38">
        <v>762033</v>
      </c>
      <c r="E47" s="39">
        <v>719595</v>
      </c>
      <c r="F47" s="39">
        <f t="shared" si="5"/>
        <v>1481628</v>
      </c>
    </row>
    <row r="48" spans="1:6" s="5" customFormat="1" x14ac:dyDescent="0.3">
      <c r="A48" s="205"/>
      <c r="B48" s="208"/>
      <c r="C48" s="37" t="s">
        <v>38</v>
      </c>
      <c r="D48" s="38">
        <v>848465</v>
      </c>
      <c r="E48" s="39">
        <v>894101</v>
      </c>
      <c r="F48" s="39">
        <f>SUM(D48:E48)</f>
        <v>1742566</v>
      </c>
    </row>
    <row r="49" spans="1:6" s="5" customFormat="1" x14ac:dyDescent="0.3">
      <c r="A49" s="205"/>
      <c r="B49" s="209"/>
      <c r="C49" s="31" t="s">
        <v>39</v>
      </c>
      <c r="D49" s="32">
        <v>0</v>
      </c>
      <c r="E49" s="33">
        <v>0</v>
      </c>
      <c r="F49" s="33">
        <f>SUM(D49:E49)</f>
        <v>0</v>
      </c>
    </row>
    <row r="50" spans="1:6" s="5" customFormat="1" x14ac:dyDescent="0.3">
      <c r="A50" s="205"/>
      <c r="B50" s="207" t="s">
        <v>41</v>
      </c>
      <c r="C50" s="31" t="s">
        <v>35</v>
      </c>
      <c r="D50" s="32">
        <v>69518</v>
      </c>
      <c r="E50" s="33">
        <v>69151</v>
      </c>
      <c r="F50" s="33">
        <v>138669</v>
      </c>
    </row>
    <row r="51" spans="1:6" s="5" customFormat="1" x14ac:dyDescent="0.3">
      <c r="A51" s="205"/>
      <c r="B51" s="209"/>
      <c r="C51" s="40" t="s">
        <v>42</v>
      </c>
      <c r="D51" s="33">
        <v>69151</v>
      </c>
      <c r="E51" s="33">
        <v>69518</v>
      </c>
      <c r="F51" s="41">
        <f>SUM(D51:E51)</f>
        <v>138669</v>
      </c>
    </row>
    <row r="52" spans="1:6" s="5" customFormat="1" ht="15" thickBot="1" x14ac:dyDescent="0.35">
      <c r="A52" s="206"/>
      <c r="B52" s="42" t="s">
        <v>44</v>
      </c>
      <c r="C52" s="42"/>
      <c r="D52" s="43">
        <f>SUM(D45:D51)</f>
        <v>1990095</v>
      </c>
      <c r="E52" s="43">
        <f>SUM(E45:E51)</f>
        <v>1951940</v>
      </c>
      <c r="F52" s="44">
        <f>SUM(F45:F51)</f>
        <v>3942035</v>
      </c>
    </row>
    <row r="53" spans="1:6" x14ac:dyDescent="0.3">
      <c r="A53" s="205">
        <v>2014</v>
      </c>
      <c r="B53" s="207" t="s">
        <v>36</v>
      </c>
      <c r="C53" s="34" t="s">
        <v>37</v>
      </c>
      <c r="D53" s="35">
        <v>0</v>
      </c>
      <c r="E53" s="36">
        <v>0</v>
      </c>
      <c r="F53" s="36">
        <f>SUM(D53:E53)</f>
        <v>0</v>
      </c>
    </row>
    <row r="54" spans="1:6" x14ac:dyDescent="0.3">
      <c r="A54" s="205"/>
      <c r="B54" s="208"/>
      <c r="C54" s="37" t="s">
        <v>36</v>
      </c>
      <c r="D54" s="38">
        <v>203760</v>
      </c>
      <c r="E54" s="39">
        <v>190031</v>
      </c>
      <c r="F54" s="39">
        <f t="shared" ref="F54:F55" si="6">SUM(D54:E54)</f>
        <v>393791</v>
      </c>
    </row>
    <row r="55" spans="1:6" x14ac:dyDescent="0.3">
      <c r="A55" s="205"/>
      <c r="B55" s="208"/>
      <c r="C55" s="37" t="s">
        <v>40</v>
      </c>
      <c r="D55" s="38">
        <v>730655</v>
      </c>
      <c r="E55" s="39">
        <v>701066</v>
      </c>
      <c r="F55" s="39">
        <f t="shared" si="6"/>
        <v>1431721</v>
      </c>
    </row>
    <row r="56" spans="1:6" x14ac:dyDescent="0.3">
      <c r="A56" s="205"/>
      <c r="B56" s="208"/>
      <c r="C56" s="37" t="s">
        <v>38</v>
      </c>
      <c r="D56" s="38">
        <v>836285</v>
      </c>
      <c r="E56" s="39">
        <v>736152</v>
      </c>
      <c r="F56" s="39">
        <f t="shared" ref="F56:F59" si="7">SUM(D56:E56)</f>
        <v>1572437</v>
      </c>
    </row>
    <row r="57" spans="1:6" x14ac:dyDescent="0.3">
      <c r="A57" s="205"/>
      <c r="B57" s="209"/>
      <c r="C57" s="31" t="s">
        <v>39</v>
      </c>
      <c r="D57" s="32">
        <v>0</v>
      </c>
      <c r="E57" s="33">
        <v>0</v>
      </c>
      <c r="F57" s="33">
        <f t="shared" si="7"/>
        <v>0</v>
      </c>
    </row>
    <row r="58" spans="1:6" x14ac:dyDescent="0.3">
      <c r="A58" s="205"/>
      <c r="B58" s="207" t="s">
        <v>41</v>
      </c>
      <c r="C58" s="31" t="s">
        <v>35</v>
      </c>
      <c r="D58" s="32">
        <v>70898</v>
      </c>
      <c r="E58" s="33">
        <v>70795</v>
      </c>
      <c r="F58" s="33">
        <v>141693</v>
      </c>
    </row>
    <row r="59" spans="1:6" x14ac:dyDescent="0.3">
      <c r="A59" s="205"/>
      <c r="B59" s="209"/>
      <c r="C59" s="40" t="s">
        <v>42</v>
      </c>
      <c r="D59" s="33">
        <v>70795</v>
      </c>
      <c r="E59" s="33">
        <v>70898</v>
      </c>
      <c r="F59" s="41">
        <f t="shared" si="7"/>
        <v>141693</v>
      </c>
    </row>
    <row r="60" spans="1:6" ht="15" thickBot="1" x14ac:dyDescent="0.35">
      <c r="A60" s="206"/>
      <c r="B60" s="42" t="s">
        <v>44</v>
      </c>
      <c r="C60" s="42"/>
      <c r="D60" s="43">
        <f>SUM(D53:D59)</f>
        <v>1912393</v>
      </c>
      <c r="E60" s="43">
        <f>SUM(E53:E59)</f>
        <v>1768942</v>
      </c>
      <c r="F60" s="44">
        <f>SUM(F53:F59)</f>
        <v>3681335</v>
      </c>
    </row>
    <row r="61" spans="1:6" x14ac:dyDescent="0.3">
      <c r="A61" s="205">
        <v>2013</v>
      </c>
      <c r="B61" s="207" t="s">
        <v>36</v>
      </c>
      <c r="C61" s="34" t="s">
        <v>37</v>
      </c>
      <c r="D61" s="35">
        <v>0</v>
      </c>
      <c r="E61" s="36">
        <v>0</v>
      </c>
      <c r="F61" s="36">
        <f t="shared" ref="F61:F64" si="8">SUM(D61:E61)</f>
        <v>0</v>
      </c>
    </row>
    <row r="62" spans="1:6" x14ac:dyDescent="0.3">
      <c r="A62" s="205"/>
      <c r="B62" s="208"/>
      <c r="C62" s="37" t="s">
        <v>36</v>
      </c>
      <c r="D62" s="38">
        <v>191734</v>
      </c>
      <c r="E62" s="39">
        <v>188105</v>
      </c>
      <c r="F62" s="39">
        <f t="shared" si="8"/>
        <v>379839</v>
      </c>
    </row>
    <row r="63" spans="1:6" x14ac:dyDescent="0.3">
      <c r="A63" s="205"/>
      <c r="B63" s="208"/>
      <c r="C63" s="37" t="s">
        <v>40</v>
      </c>
      <c r="D63" s="38">
        <v>653772</v>
      </c>
      <c r="E63" s="39">
        <v>659429</v>
      </c>
      <c r="F63" s="39">
        <f t="shared" si="8"/>
        <v>1313201</v>
      </c>
    </row>
    <row r="64" spans="1:6" x14ac:dyDescent="0.3">
      <c r="A64" s="205"/>
      <c r="B64" s="208"/>
      <c r="C64" s="37" t="s">
        <v>38</v>
      </c>
      <c r="D64" s="38">
        <v>794046</v>
      </c>
      <c r="E64" s="39">
        <v>529135</v>
      </c>
      <c r="F64" s="39">
        <f t="shared" si="8"/>
        <v>1323181</v>
      </c>
    </row>
    <row r="65" spans="1:6" x14ac:dyDescent="0.3">
      <c r="A65" s="205"/>
      <c r="B65" s="209"/>
      <c r="C65" s="31" t="s">
        <v>39</v>
      </c>
      <c r="D65" s="32">
        <v>0</v>
      </c>
      <c r="E65" s="33">
        <v>0</v>
      </c>
      <c r="F65" s="33">
        <f>SUM(D65:E65)</f>
        <v>0</v>
      </c>
    </row>
    <row r="66" spans="1:6" x14ac:dyDescent="0.3">
      <c r="A66" s="205"/>
      <c r="B66" s="207" t="s">
        <v>41</v>
      </c>
      <c r="C66" s="31" t="s">
        <v>35</v>
      </c>
      <c r="D66" s="32">
        <v>68331</v>
      </c>
      <c r="E66" s="33">
        <v>68281</v>
      </c>
      <c r="F66" s="33">
        <v>136612</v>
      </c>
    </row>
    <row r="67" spans="1:6" x14ac:dyDescent="0.3">
      <c r="A67" s="205"/>
      <c r="B67" s="209"/>
      <c r="C67" s="40" t="s">
        <v>42</v>
      </c>
      <c r="D67" s="33">
        <v>68281</v>
      </c>
      <c r="E67" s="33">
        <v>68331</v>
      </c>
      <c r="F67" s="41">
        <f>SUM(D67:E67)</f>
        <v>136612</v>
      </c>
    </row>
    <row r="68" spans="1:6" ht="15" thickBot="1" x14ac:dyDescent="0.35">
      <c r="A68" s="206"/>
      <c r="B68" s="42" t="s">
        <v>44</v>
      </c>
      <c r="C68" s="42"/>
      <c r="D68" s="43">
        <f>SUM(D61:D67)</f>
        <v>1776164</v>
      </c>
      <c r="E68" s="43">
        <f>SUM(E61:E67)</f>
        <v>1513281</v>
      </c>
      <c r="F68" s="44">
        <f>SUM(F61:F67)</f>
        <v>3289445</v>
      </c>
    </row>
    <row r="69" spans="1:6" x14ac:dyDescent="0.3">
      <c r="A69" s="212" t="s">
        <v>111</v>
      </c>
      <c r="B69" s="212"/>
      <c r="C69" s="212"/>
      <c r="D69" s="45"/>
      <c r="E69" s="11"/>
      <c r="F69" s="11"/>
    </row>
  </sheetData>
  <mergeCells count="26">
    <mergeCell ref="A69:C69"/>
    <mergeCell ref="B66:B67"/>
    <mergeCell ref="B58:B59"/>
    <mergeCell ref="B50:B51"/>
    <mergeCell ref="B42:B43"/>
    <mergeCell ref="B45:B49"/>
    <mergeCell ref="B61:B65"/>
    <mergeCell ref="B53:B57"/>
    <mergeCell ref="A61:A68"/>
    <mergeCell ref="A53:A60"/>
    <mergeCell ref="A45:A52"/>
    <mergeCell ref="A37:A44"/>
    <mergeCell ref="B37:B41"/>
    <mergeCell ref="A29:A36"/>
    <mergeCell ref="B29:B33"/>
    <mergeCell ref="B34:B35"/>
    <mergeCell ref="A2:F2"/>
    <mergeCell ref="A21:A28"/>
    <mergeCell ref="B21:B25"/>
    <mergeCell ref="B26:B27"/>
    <mergeCell ref="B13:B17"/>
    <mergeCell ref="B18:B19"/>
    <mergeCell ref="A13:A20"/>
    <mergeCell ref="A5:A12"/>
    <mergeCell ref="B5:B9"/>
    <mergeCell ref="B10:B11"/>
  </mergeCells>
  <pageMargins left="0.70866141732283472" right="0.70866141732283472" top="0.74803149606299213" bottom="0.74803149606299213" header="0.31496062992125984" footer="0.31496062992125984"/>
  <pageSetup paperSize="9" scale="69" orientation="landscape" r:id="rId1"/>
  <headerFooter>
    <oddHeader>&amp;R&amp;G</oddHeader>
    <oddFooter>&amp;L&amp;F&amp;C&amp;P / &amp;N&amp;R&amp;A</oddFooter>
  </headerFooter>
  <colBreaks count="1" manualBreakCount="1">
    <brk id="6" max="1048575" man="1"/>
  </colBreaks>
  <ignoredErrors>
    <ignoredError sqref="F60 F52 F44 F36" formula="1"/>
  </ignoredErrors>
  <legacyDrawingHF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7</vt:i4>
      </vt:variant>
    </vt:vector>
  </HeadingPairs>
  <TitlesOfParts>
    <vt:vector size="18" baseType="lpstr">
      <vt:lpstr>Cover Page</vt:lpstr>
      <vt:lpstr>Explanatory Notes</vt:lpstr>
      <vt:lpstr>Key Figures</vt:lpstr>
      <vt:lpstr>Employment</vt:lpstr>
      <vt:lpstr>Hotel Capacity</vt:lpstr>
      <vt:lpstr>Rooms for Rent Capacity</vt:lpstr>
      <vt:lpstr>Arrivals-Overnights-Occupancy</vt:lpstr>
      <vt:lpstr>Intern-Domestic Air Arrivals</vt:lpstr>
      <vt:lpstr>Domestic Traffic in ports</vt:lpstr>
      <vt:lpstr>Cruise Ship Traffic</vt:lpstr>
      <vt:lpstr>Admissions to Museums</vt:lpstr>
      <vt:lpstr>'Admissions to Museums'!Print_Area</vt:lpstr>
      <vt:lpstr>'Arrivals-Overnights-Occupancy'!Print_Area</vt:lpstr>
      <vt:lpstr>'Cover Page'!Print_Area</vt:lpstr>
      <vt:lpstr>'Domestic Traffic in ports'!Print_Area</vt:lpstr>
      <vt:lpstr>Employment!Print_Area</vt:lpstr>
      <vt:lpstr>'Intern-Domestic Air Arrivals'!Print_Area</vt:lpstr>
      <vt:lpstr>'Intern-Domestic Air Arrivals'!Print_Titles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ΣΕΡΑΦΕΙΜ ΚΟΥΤΣΟΣ</dc:creator>
  <cp:lastModifiedBy>ΣΕΡΑΦΕΙΜ ΚΟΥΤΣΟΣ</cp:lastModifiedBy>
  <cp:lastPrinted>2018-03-01T11:36:38Z</cp:lastPrinted>
  <dcterms:created xsi:type="dcterms:W3CDTF">2016-07-19T08:35:01Z</dcterms:created>
  <dcterms:modified xsi:type="dcterms:W3CDTF">2021-08-09T10:52:19Z</dcterms:modified>
</cp:coreProperties>
</file>