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eraf\OneDrive\Υπολογιστής\Στατιστικά Στοιχεία Περιφερειών\Τελικά Περιφερειών GR\"/>
    </mc:Choice>
  </mc:AlternateContent>
  <xr:revisionPtr revIDLastSave="0" documentId="13_ncr:1_{CBBEDDB8-D8AA-4D70-A7A2-972988B25A71}" xr6:coauthVersionLast="47" xr6:coauthVersionMax="47" xr10:uidLastSave="{00000000-0000-0000-0000-000000000000}"/>
  <bookViews>
    <workbookView xWindow="-108" yWindow="-108" windowWidth="23256" windowHeight="12576" tabRatio="785" xr2:uid="{00000000-000D-0000-FFFF-FFFF00000000}"/>
  </bookViews>
  <sheets>
    <sheet name="Cover Page" sheetId="9" r:id="rId1"/>
    <sheet name="Explanatory Notes" sheetId="10" r:id="rId2"/>
    <sheet name="Key Figures" sheetId="12" r:id="rId3"/>
    <sheet name="Employment" sheetId="11" r:id="rId4"/>
    <sheet name="Hotel Capacity" sheetId="1" r:id="rId5"/>
    <sheet name="Rooms for Rent Capacity" sheetId="14" r:id="rId6"/>
    <sheet name="Arrivals-Overnights-Occupancy" sheetId="3" r:id="rId7"/>
    <sheet name="Intern-Domestic Air Arrivals" sheetId="6" r:id="rId8"/>
    <sheet name="Domestic Traffic in ports" sheetId="5" r:id="rId9"/>
    <sheet name="Intern. Traffic in ports " sheetId="8" r:id="rId10"/>
    <sheet name="Cruise Ship Traffic" sheetId="15" r:id="rId11"/>
    <sheet name="Admissions to Museums" sheetId="2" r:id="rId12"/>
  </sheets>
  <definedNames>
    <definedName name="_xlnm.Print_Area" localSheetId="11">'Admissions to Museums'!$A$1:$J$13</definedName>
    <definedName name="_xlnm.Print_Area" localSheetId="6">'Arrivals-Overnights-Occupancy'!$A$1:$J$26</definedName>
    <definedName name="_xlnm.Print_Area" localSheetId="0">'Cover Page'!$A$1:$N$27</definedName>
    <definedName name="_xlnm.Print_Area" localSheetId="8">'Domestic Traffic in ports'!$A$1:$F$53</definedName>
    <definedName name="_xlnm.Print_Area" localSheetId="3">Employment!$A$1:$I$18</definedName>
    <definedName name="_xlnm.Print_Area" localSheetId="1">'Explanatory Notes'!$A$1:$O$23</definedName>
    <definedName name="_xlnm.Print_Area" localSheetId="4">'Hotel Capacity'!$A$19:$H$198</definedName>
    <definedName name="_xlnm.Print_Area" localSheetId="9">'Intern. Traffic in ports '!$A$1:$H$2</definedName>
    <definedName name="_xlnm.Print_Area" localSheetId="7">'Intern-Domestic Air Arrivals'!$A$1:$F$148</definedName>
    <definedName name="_xlnm.Print_Titles" localSheetId="7">'Intern-Domestic Air Arrivals'!$3:$4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0" i="3" l="1"/>
  <c r="M21" i="3"/>
  <c r="M22" i="3"/>
  <c r="M23" i="3"/>
  <c r="F6" i="8"/>
  <c r="E10" i="5" l="1"/>
  <c r="D10" i="5"/>
  <c r="F10" i="5" s="1"/>
  <c r="F9" i="5"/>
  <c r="F8" i="5"/>
  <c r="F7" i="5"/>
  <c r="F6" i="5"/>
  <c r="F5" i="5"/>
  <c r="M11" i="2"/>
  <c r="M12" i="2"/>
  <c r="L6" i="11"/>
  <c r="L10" i="11" s="1"/>
  <c r="L9" i="11"/>
  <c r="G10" i="12"/>
  <c r="F10" i="12"/>
  <c r="E9" i="12"/>
  <c r="D9" i="12"/>
  <c r="C9" i="12"/>
  <c r="G8" i="12"/>
  <c r="F8" i="12"/>
  <c r="G7" i="12"/>
  <c r="F7" i="12"/>
  <c r="G6" i="12"/>
  <c r="F6" i="12"/>
  <c r="G5" i="12"/>
  <c r="F5" i="12"/>
  <c r="H5" i="12" s="1"/>
  <c r="I17" i="15"/>
  <c r="I15" i="15"/>
  <c r="I8" i="15"/>
  <c r="I6" i="15"/>
  <c r="F17" i="6"/>
  <c r="C17" i="6"/>
  <c r="F16" i="6"/>
  <c r="C16" i="6"/>
  <c r="F15" i="6"/>
  <c r="C15" i="6"/>
  <c r="F14" i="6"/>
  <c r="C14" i="6"/>
  <c r="F13" i="6"/>
  <c r="C13" i="6"/>
  <c r="F12" i="6"/>
  <c r="C12" i="6"/>
  <c r="F11" i="6"/>
  <c r="C11" i="6"/>
  <c r="F10" i="6"/>
  <c r="C10" i="6"/>
  <c r="F9" i="6"/>
  <c r="C9" i="6"/>
  <c r="F8" i="6"/>
  <c r="C8" i="6"/>
  <c r="F7" i="6"/>
  <c r="C7" i="6"/>
  <c r="F6" i="6"/>
  <c r="C6" i="6"/>
  <c r="E5" i="6"/>
  <c r="B5" i="6"/>
  <c r="G17" i="1"/>
  <c r="F17" i="1"/>
  <c r="E17" i="1"/>
  <c r="D17" i="1"/>
  <c r="C17" i="1"/>
  <c r="H17" i="1" s="1"/>
  <c r="G16" i="1"/>
  <c r="F16" i="1"/>
  <c r="E16" i="1"/>
  <c r="D16" i="1"/>
  <c r="C16" i="1"/>
  <c r="G15" i="1"/>
  <c r="F15" i="1"/>
  <c r="E15" i="1"/>
  <c r="D15" i="1"/>
  <c r="C15" i="1"/>
  <c r="H14" i="1"/>
  <c r="H13" i="1"/>
  <c r="H12" i="1"/>
  <c r="H11" i="1"/>
  <c r="H10" i="1"/>
  <c r="H9" i="1"/>
  <c r="H8" i="1"/>
  <c r="H7" i="1"/>
  <c r="H6" i="1"/>
  <c r="L20" i="3"/>
  <c r="L21" i="3"/>
  <c r="L22" i="3"/>
  <c r="L23" i="3"/>
  <c r="H6" i="12" l="1"/>
  <c r="H8" i="12"/>
  <c r="H7" i="12"/>
  <c r="G9" i="12"/>
  <c r="H10" i="12"/>
  <c r="F9" i="12"/>
  <c r="C5" i="6"/>
  <c r="F5" i="6"/>
  <c r="H16" i="1"/>
  <c r="H15" i="1"/>
  <c r="L11" i="2"/>
  <c r="L12" i="2"/>
  <c r="H9" i="12" l="1"/>
  <c r="F7" i="8"/>
  <c r="F12" i="5"/>
  <c r="F13" i="5"/>
  <c r="F14" i="5"/>
  <c r="F15" i="5"/>
  <c r="F16" i="5"/>
  <c r="F11" i="5"/>
  <c r="E16" i="5"/>
  <c r="D16" i="5"/>
  <c r="K9" i="11" l="1"/>
  <c r="K10" i="11"/>
  <c r="F30" i="6" l="1"/>
  <c r="C30" i="6"/>
  <c r="F29" i="6"/>
  <c r="C29" i="6"/>
  <c r="F28" i="6"/>
  <c r="C28" i="6"/>
  <c r="F27" i="6"/>
  <c r="C27" i="6"/>
  <c r="F26" i="6"/>
  <c r="C26" i="6"/>
  <c r="F25" i="6"/>
  <c r="C25" i="6"/>
  <c r="F24" i="6"/>
  <c r="C24" i="6"/>
  <c r="F23" i="6"/>
  <c r="C23" i="6"/>
  <c r="F22" i="6"/>
  <c r="C22" i="6"/>
  <c r="F21" i="6"/>
  <c r="C21" i="6"/>
  <c r="F20" i="6"/>
  <c r="C20" i="6"/>
  <c r="F19" i="6"/>
  <c r="F18" i="6" s="1"/>
  <c r="C19" i="6"/>
  <c r="C18" i="6" s="1"/>
  <c r="E18" i="6"/>
  <c r="B18" i="6"/>
  <c r="G22" i="12" l="1"/>
  <c r="F22" i="12"/>
  <c r="E21" i="12"/>
  <c r="D21" i="12"/>
  <c r="C21" i="12"/>
  <c r="G20" i="12"/>
  <c r="F20" i="12"/>
  <c r="G19" i="12"/>
  <c r="F19" i="12"/>
  <c r="G18" i="12"/>
  <c r="F18" i="12"/>
  <c r="G17" i="12"/>
  <c r="F17" i="12"/>
  <c r="H20" i="12" l="1"/>
  <c r="G21" i="12"/>
  <c r="H17" i="12"/>
  <c r="H19" i="12"/>
  <c r="H22" i="12"/>
  <c r="H18" i="12"/>
  <c r="F21" i="12"/>
  <c r="H21" i="12" s="1"/>
  <c r="F13" i="8"/>
  <c r="F12" i="8"/>
  <c r="F11" i="8"/>
  <c r="F10" i="8"/>
  <c r="F9" i="8"/>
  <c r="F8" i="8"/>
  <c r="G35" i="1" l="1"/>
  <c r="F35" i="1"/>
  <c r="E35" i="1"/>
  <c r="D35" i="1"/>
  <c r="C35" i="1"/>
  <c r="G34" i="1"/>
  <c r="F34" i="1"/>
  <c r="E34" i="1"/>
  <c r="D34" i="1"/>
  <c r="C34" i="1"/>
  <c r="H34" i="1" s="1"/>
  <c r="G33" i="1"/>
  <c r="F33" i="1"/>
  <c r="E33" i="1"/>
  <c r="D33" i="1"/>
  <c r="C33" i="1"/>
  <c r="H32" i="1"/>
  <c r="H31" i="1"/>
  <c r="H30" i="1"/>
  <c r="H29" i="1"/>
  <c r="H28" i="1"/>
  <c r="H27" i="1"/>
  <c r="H26" i="1"/>
  <c r="H25" i="1"/>
  <c r="H24" i="1"/>
  <c r="H33" i="1" l="1"/>
  <c r="H35" i="1"/>
  <c r="F17" i="14"/>
  <c r="E17" i="14"/>
  <c r="D17" i="14"/>
  <c r="C17" i="14"/>
  <c r="F16" i="14"/>
  <c r="E16" i="14"/>
  <c r="D16" i="14"/>
  <c r="C16" i="14"/>
  <c r="F15" i="14"/>
  <c r="E15" i="14"/>
  <c r="D15" i="14"/>
  <c r="C15" i="14"/>
  <c r="G14" i="14"/>
  <c r="G13" i="14"/>
  <c r="G12" i="14"/>
  <c r="G15" i="14" s="1"/>
  <c r="G11" i="14"/>
  <c r="G10" i="14"/>
  <c r="G9" i="14"/>
  <c r="G8" i="14"/>
  <c r="G7" i="14"/>
  <c r="G6" i="14"/>
  <c r="G17" i="14" l="1"/>
  <c r="G16" i="14"/>
  <c r="H17" i="15"/>
  <c r="H15" i="15"/>
  <c r="H8" i="15"/>
  <c r="H6" i="15"/>
  <c r="K20" i="3" l="1"/>
  <c r="K21" i="3"/>
  <c r="K22" i="3"/>
  <c r="K23" i="3"/>
  <c r="F49" i="5" l="1"/>
  <c r="F48" i="5"/>
  <c r="F44" i="5"/>
  <c r="F50" i="5"/>
  <c r="F38" i="5"/>
  <c r="F32" i="5"/>
  <c r="E22" i="5" l="1"/>
  <c r="D22" i="5"/>
  <c r="F21" i="5"/>
  <c r="F20" i="5"/>
  <c r="F18" i="5"/>
  <c r="F17" i="5"/>
  <c r="F22" i="5" l="1"/>
  <c r="K11" i="2"/>
  <c r="K12" i="2"/>
  <c r="J5" i="11" l="1"/>
  <c r="J9" i="11" s="1"/>
  <c r="J6" i="11" l="1"/>
  <c r="J10" i="11" s="1"/>
  <c r="E33" i="12"/>
  <c r="D33" i="12"/>
  <c r="C33" i="12"/>
  <c r="F33" i="12" s="1"/>
  <c r="F34" i="12"/>
  <c r="G34" i="12"/>
  <c r="G32" i="12"/>
  <c r="F32" i="12"/>
  <c r="G31" i="12"/>
  <c r="F31" i="12"/>
  <c r="G30" i="12"/>
  <c r="F30" i="12"/>
  <c r="G29" i="12"/>
  <c r="F29" i="12"/>
  <c r="G45" i="12"/>
  <c r="F45" i="12"/>
  <c r="G44" i="12"/>
  <c r="F44" i="12"/>
  <c r="H44" i="12" s="1"/>
  <c r="G43" i="12"/>
  <c r="F43" i="12"/>
  <c r="G42" i="12"/>
  <c r="F42" i="12"/>
  <c r="H42" i="12" s="1"/>
  <c r="G41" i="12"/>
  <c r="F41" i="12"/>
  <c r="F54" i="12"/>
  <c r="G54" i="12"/>
  <c r="H54" i="12" s="1"/>
  <c r="F55" i="12"/>
  <c r="G55" i="12"/>
  <c r="F56" i="12"/>
  <c r="G56" i="12"/>
  <c r="F57" i="12"/>
  <c r="H57" i="12" s="1"/>
  <c r="G57" i="12"/>
  <c r="G53" i="12"/>
  <c r="F53" i="12"/>
  <c r="H53" i="12" s="1"/>
  <c r="H56" i="12" l="1"/>
  <c r="G33" i="12"/>
  <c r="H41" i="12"/>
  <c r="H43" i="12"/>
  <c r="H45" i="12"/>
  <c r="H29" i="12"/>
  <c r="H55" i="12"/>
  <c r="H32" i="12"/>
  <c r="H34" i="12"/>
  <c r="H33" i="12"/>
  <c r="H31" i="12"/>
  <c r="H30" i="12"/>
  <c r="G53" i="1"/>
  <c r="F53" i="1"/>
  <c r="E53" i="1"/>
  <c r="D53" i="1"/>
  <c r="C53" i="1"/>
  <c r="G52" i="1"/>
  <c r="F52" i="1"/>
  <c r="E52" i="1"/>
  <c r="D52" i="1"/>
  <c r="C52" i="1"/>
  <c r="G51" i="1"/>
  <c r="F51" i="1"/>
  <c r="E51" i="1"/>
  <c r="D51" i="1"/>
  <c r="C51" i="1"/>
  <c r="H50" i="1"/>
  <c r="H49" i="1"/>
  <c r="H48" i="1"/>
  <c r="H47" i="1"/>
  <c r="H46" i="1"/>
  <c r="H45" i="1"/>
  <c r="H44" i="1"/>
  <c r="H43" i="1"/>
  <c r="H42" i="1"/>
  <c r="H51" i="1" l="1"/>
  <c r="H53" i="1"/>
  <c r="H52" i="1"/>
  <c r="F35" i="14"/>
  <c r="E35" i="14"/>
  <c r="D35" i="14"/>
  <c r="C35" i="14"/>
  <c r="F34" i="14"/>
  <c r="E34" i="14"/>
  <c r="D34" i="14"/>
  <c r="C34" i="14"/>
  <c r="F33" i="14"/>
  <c r="E33" i="14"/>
  <c r="D33" i="14"/>
  <c r="C33" i="14"/>
  <c r="G32" i="14"/>
  <c r="G31" i="14"/>
  <c r="G34" i="14" s="1"/>
  <c r="G30" i="14"/>
  <c r="G29" i="14"/>
  <c r="G28" i="14"/>
  <c r="G27" i="14"/>
  <c r="G33" i="14" s="1"/>
  <c r="G26" i="14"/>
  <c r="G25" i="14"/>
  <c r="G24" i="14"/>
  <c r="G35" i="14" l="1"/>
  <c r="F43" i="6"/>
  <c r="C43" i="6"/>
  <c r="F42" i="6"/>
  <c r="C42" i="6"/>
  <c r="F41" i="6"/>
  <c r="C41" i="6"/>
  <c r="F40" i="6"/>
  <c r="C40" i="6"/>
  <c r="F39" i="6"/>
  <c r="C39" i="6"/>
  <c r="F38" i="6"/>
  <c r="C38" i="6"/>
  <c r="F37" i="6"/>
  <c r="C37" i="6"/>
  <c r="F36" i="6"/>
  <c r="C36" i="6"/>
  <c r="F35" i="6"/>
  <c r="C35" i="6"/>
  <c r="F34" i="6"/>
  <c r="C34" i="6"/>
  <c r="F33" i="6"/>
  <c r="C33" i="6"/>
  <c r="F32" i="6"/>
  <c r="F31" i="6" s="1"/>
  <c r="C32" i="6"/>
  <c r="E31" i="6"/>
  <c r="B31" i="6"/>
  <c r="C31" i="6" l="1"/>
  <c r="G8" i="15" l="1"/>
  <c r="G6" i="15"/>
  <c r="G17" i="15"/>
  <c r="G15" i="15"/>
  <c r="E28" i="5" l="1"/>
  <c r="D28" i="5"/>
  <c r="F27" i="5"/>
  <c r="F26" i="5"/>
  <c r="F24" i="5"/>
  <c r="F23" i="5"/>
  <c r="F28" i="5" l="1"/>
  <c r="J20" i="3"/>
  <c r="J21" i="3"/>
  <c r="J22" i="3"/>
  <c r="J23" i="3"/>
  <c r="J12" i="2" l="1"/>
  <c r="J11" i="2"/>
  <c r="E46" i="12" l="1"/>
  <c r="D46" i="12"/>
  <c r="C46" i="12"/>
  <c r="F46" i="12" l="1"/>
  <c r="G46" i="12"/>
  <c r="I9" i="11"/>
  <c r="I6" i="11"/>
  <c r="I10" i="11" s="1"/>
  <c r="H46" i="12" l="1"/>
  <c r="G71" i="1"/>
  <c r="F71" i="1"/>
  <c r="E71" i="1"/>
  <c r="D71" i="1"/>
  <c r="C71" i="1"/>
  <c r="G70" i="1"/>
  <c r="F70" i="1"/>
  <c r="E70" i="1"/>
  <c r="D70" i="1"/>
  <c r="C70" i="1"/>
  <c r="G69" i="1"/>
  <c r="F69" i="1"/>
  <c r="E69" i="1"/>
  <c r="D69" i="1"/>
  <c r="C69" i="1"/>
  <c r="H68" i="1"/>
  <c r="H67" i="1"/>
  <c r="H66" i="1"/>
  <c r="H65" i="1"/>
  <c r="H64" i="1"/>
  <c r="H63" i="1"/>
  <c r="H62" i="1"/>
  <c r="H61" i="1"/>
  <c r="H60" i="1"/>
  <c r="H70" i="1" l="1"/>
  <c r="H69" i="1"/>
  <c r="H71" i="1"/>
  <c r="F46" i="6"/>
  <c r="F47" i="6"/>
  <c r="F48" i="6"/>
  <c r="F49" i="6"/>
  <c r="F50" i="6"/>
  <c r="F51" i="6"/>
  <c r="F52" i="6"/>
  <c r="F53" i="6"/>
  <c r="F54" i="6"/>
  <c r="F55" i="6"/>
  <c r="F56" i="6"/>
  <c r="F45" i="6"/>
  <c r="E44" i="6"/>
  <c r="C46" i="6"/>
  <c r="C47" i="6"/>
  <c r="C48" i="6"/>
  <c r="C49" i="6"/>
  <c r="C50" i="6"/>
  <c r="C51" i="6"/>
  <c r="C52" i="6"/>
  <c r="C53" i="6"/>
  <c r="C54" i="6"/>
  <c r="C55" i="6"/>
  <c r="C56" i="6"/>
  <c r="C45" i="6"/>
  <c r="B44" i="6"/>
  <c r="F44" i="6" l="1"/>
  <c r="C44" i="6"/>
  <c r="F8" i="15"/>
  <c r="F6" i="15"/>
  <c r="F17" i="15"/>
  <c r="F15" i="15"/>
  <c r="E17" i="15" l="1"/>
  <c r="D17" i="15"/>
  <c r="C17" i="15"/>
  <c r="E15" i="15"/>
  <c r="D15" i="15"/>
  <c r="C15" i="15"/>
  <c r="E8" i="15"/>
  <c r="D8" i="15"/>
  <c r="C8" i="15"/>
  <c r="E6" i="15"/>
  <c r="D6" i="15"/>
  <c r="C6" i="15"/>
  <c r="I23" i="3" l="1"/>
  <c r="I22" i="3"/>
  <c r="I21" i="3"/>
  <c r="I20" i="3"/>
  <c r="C52" i="14" l="1"/>
  <c r="D52" i="14"/>
  <c r="E52" i="14"/>
  <c r="F52" i="14"/>
  <c r="C53" i="14"/>
  <c r="D53" i="14"/>
  <c r="E53" i="14"/>
  <c r="F53" i="14"/>
  <c r="D51" i="14"/>
  <c r="E51" i="14"/>
  <c r="F51" i="14"/>
  <c r="C51" i="14"/>
  <c r="G47" i="14"/>
  <c r="G46" i="14"/>
  <c r="G45" i="14"/>
  <c r="G44" i="14"/>
  <c r="G43" i="14"/>
  <c r="G42" i="14"/>
  <c r="G50" i="14"/>
  <c r="G49" i="14"/>
  <c r="G48" i="14"/>
  <c r="G53" i="14" l="1"/>
  <c r="G52" i="14"/>
  <c r="G51" i="14"/>
  <c r="E40" i="5"/>
  <c r="D40" i="5"/>
  <c r="F39" i="5"/>
  <c r="F36" i="5"/>
  <c r="F35" i="5"/>
  <c r="F40" i="5" l="1"/>
  <c r="E58" i="12"/>
  <c r="D58" i="12"/>
  <c r="C58" i="12"/>
  <c r="F58" i="12" l="1"/>
  <c r="G58" i="12"/>
  <c r="H58" i="12" s="1"/>
  <c r="C6" i="11"/>
  <c r="D6" i="11"/>
  <c r="E6" i="11"/>
  <c r="F6" i="11"/>
  <c r="G6" i="11"/>
  <c r="H6" i="11"/>
  <c r="B6" i="11"/>
  <c r="H10" i="11" l="1"/>
  <c r="G10" i="11"/>
  <c r="F10" i="11"/>
  <c r="E10" i="11"/>
  <c r="D10" i="11"/>
  <c r="C10" i="11"/>
  <c r="B10" i="11"/>
  <c r="H9" i="11"/>
  <c r="G9" i="11"/>
  <c r="F9" i="11"/>
  <c r="E9" i="11"/>
  <c r="D9" i="11"/>
  <c r="C9" i="11"/>
  <c r="B9" i="11"/>
  <c r="I12" i="2" l="1"/>
  <c r="I11" i="2"/>
  <c r="C59" i="6" l="1"/>
  <c r="C60" i="6"/>
  <c r="C61" i="6"/>
  <c r="C62" i="6"/>
  <c r="C63" i="6"/>
  <c r="C64" i="6"/>
  <c r="C65" i="6"/>
  <c r="C66" i="6"/>
  <c r="C67" i="6"/>
  <c r="C68" i="6"/>
  <c r="C69" i="6"/>
  <c r="C58" i="6"/>
  <c r="F59" i="6"/>
  <c r="F60" i="6"/>
  <c r="F61" i="6"/>
  <c r="F62" i="6"/>
  <c r="F63" i="6"/>
  <c r="F64" i="6"/>
  <c r="F65" i="6"/>
  <c r="F66" i="6"/>
  <c r="F67" i="6"/>
  <c r="F68" i="6"/>
  <c r="F69" i="6"/>
  <c r="F58" i="6"/>
  <c r="E57" i="6"/>
  <c r="B57" i="6"/>
  <c r="F57" i="6" l="1"/>
  <c r="C57" i="6"/>
  <c r="C88" i="1"/>
  <c r="C89" i="1"/>
  <c r="C87" i="1"/>
  <c r="E87" i="1" l="1"/>
  <c r="G89" i="1"/>
  <c r="F89" i="1"/>
  <c r="E89" i="1"/>
  <c r="D89" i="1"/>
  <c r="G88" i="1"/>
  <c r="F88" i="1"/>
  <c r="E88" i="1"/>
  <c r="D88" i="1"/>
  <c r="G87" i="1"/>
  <c r="F87" i="1"/>
  <c r="D87" i="1"/>
  <c r="H86" i="1"/>
  <c r="H85" i="1"/>
  <c r="H84" i="1"/>
  <c r="H83" i="1"/>
  <c r="H82" i="1"/>
  <c r="H81" i="1"/>
  <c r="H80" i="1"/>
  <c r="H79" i="1"/>
  <c r="H78" i="1"/>
  <c r="H87" i="1" l="1"/>
  <c r="H88" i="1"/>
  <c r="H89" i="1"/>
  <c r="H23" i="3"/>
  <c r="H22" i="3"/>
  <c r="H21" i="3"/>
  <c r="H20" i="3"/>
  <c r="G21" i="3"/>
  <c r="G22" i="3"/>
  <c r="G23" i="3"/>
  <c r="B135" i="6" l="1"/>
  <c r="B122" i="6"/>
  <c r="B109" i="6"/>
  <c r="B96" i="6"/>
  <c r="B83" i="6"/>
  <c r="B70" i="6"/>
  <c r="E135" i="6" l="1"/>
  <c r="E122" i="6" l="1"/>
  <c r="E109" i="6"/>
  <c r="E96" i="6"/>
  <c r="E83" i="6"/>
  <c r="E70" i="6"/>
  <c r="F147" i="6"/>
  <c r="F146" i="6"/>
  <c r="F145" i="6"/>
  <c r="F144" i="6"/>
  <c r="F143" i="6"/>
  <c r="F142" i="6"/>
  <c r="F141" i="6"/>
  <c r="F140" i="6"/>
  <c r="F139" i="6"/>
  <c r="F138" i="6"/>
  <c r="F137" i="6"/>
  <c r="F136" i="6"/>
  <c r="F134" i="6"/>
  <c r="F133" i="6"/>
  <c r="F132" i="6"/>
  <c r="F131" i="6"/>
  <c r="F130" i="6"/>
  <c r="F129" i="6"/>
  <c r="F128" i="6"/>
  <c r="F127" i="6"/>
  <c r="F126" i="6"/>
  <c r="F125" i="6"/>
  <c r="F124" i="6"/>
  <c r="F123" i="6"/>
  <c r="F121" i="6"/>
  <c r="F120" i="6"/>
  <c r="F119" i="6"/>
  <c r="F118" i="6"/>
  <c r="F117" i="6"/>
  <c r="F116" i="6"/>
  <c r="F115" i="6"/>
  <c r="F114" i="6"/>
  <c r="F113" i="6"/>
  <c r="F112" i="6"/>
  <c r="F111" i="6"/>
  <c r="F110" i="6"/>
  <c r="F108" i="6"/>
  <c r="F107" i="6"/>
  <c r="F106" i="6"/>
  <c r="F105" i="6"/>
  <c r="F104" i="6"/>
  <c r="F103" i="6"/>
  <c r="F102" i="6"/>
  <c r="F101" i="6"/>
  <c r="F100" i="6"/>
  <c r="F99" i="6"/>
  <c r="F98" i="6"/>
  <c r="F97" i="6"/>
  <c r="F95" i="6"/>
  <c r="F94" i="6"/>
  <c r="F93" i="6"/>
  <c r="F92" i="6"/>
  <c r="F91" i="6"/>
  <c r="F90" i="6"/>
  <c r="F89" i="6"/>
  <c r="F88" i="6"/>
  <c r="F87" i="6"/>
  <c r="F86" i="6"/>
  <c r="F85" i="6"/>
  <c r="F84" i="6"/>
  <c r="F82" i="6"/>
  <c r="F81" i="6"/>
  <c r="F80" i="6"/>
  <c r="F79" i="6"/>
  <c r="F78" i="6"/>
  <c r="F77" i="6"/>
  <c r="F76" i="6"/>
  <c r="F75" i="6"/>
  <c r="F74" i="6"/>
  <c r="F73" i="6"/>
  <c r="F72" i="6"/>
  <c r="F71" i="6"/>
  <c r="F70" i="6" l="1"/>
  <c r="F83" i="6"/>
  <c r="F96" i="6"/>
  <c r="F109" i="6"/>
  <c r="F122" i="6"/>
  <c r="F135" i="6"/>
  <c r="C137" i="6"/>
  <c r="C138" i="6"/>
  <c r="C139" i="6"/>
  <c r="C140" i="6"/>
  <c r="C141" i="6"/>
  <c r="C142" i="6"/>
  <c r="C143" i="6"/>
  <c r="C144" i="6"/>
  <c r="C145" i="6"/>
  <c r="C146" i="6"/>
  <c r="C147" i="6"/>
  <c r="C136" i="6"/>
  <c r="C124" i="6"/>
  <c r="C125" i="6"/>
  <c r="C126" i="6"/>
  <c r="C127" i="6"/>
  <c r="C128" i="6"/>
  <c r="C129" i="6"/>
  <c r="C130" i="6"/>
  <c r="C131" i="6"/>
  <c r="C132" i="6"/>
  <c r="C133" i="6"/>
  <c r="C134" i="6"/>
  <c r="C123" i="6"/>
  <c r="C111" i="6"/>
  <c r="C112" i="6"/>
  <c r="C113" i="6"/>
  <c r="C114" i="6"/>
  <c r="C115" i="6"/>
  <c r="C116" i="6"/>
  <c r="C117" i="6"/>
  <c r="C118" i="6"/>
  <c r="C119" i="6"/>
  <c r="C120" i="6"/>
  <c r="C121" i="6"/>
  <c r="C110" i="6"/>
  <c r="C98" i="6"/>
  <c r="C99" i="6"/>
  <c r="C100" i="6"/>
  <c r="C101" i="6"/>
  <c r="C102" i="6"/>
  <c r="C103" i="6"/>
  <c r="C104" i="6"/>
  <c r="C105" i="6"/>
  <c r="C106" i="6"/>
  <c r="C107" i="6"/>
  <c r="C108" i="6"/>
  <c r="C97" i="6"/>
  <c r="C85" i="6"/>
  <c r="C86" i="6"/>
  <c r="C87" i="6"/>
  <c r="C88" i="6"/>
  <c r="C89" i="6"/>
  <c r="C90" i="6"/>
  <c r="C91" i="6"/>
  <c r="C92" i="6"/>
  <c r="C93" i="6"/>
  <c r="C94" i="6"/>
  <c r="C95" i="6"/>
  <c r="C84" i="6"/>
  <c r="C72" i="6"/>
  <c r="C73" i="6"/>
  <c r="C74" i="6"/>
  <c r="C75" i="6"/>
  <c r="C76" i="6"/>
  <c r="C77" i="6"/>
  <c r="C78" i="6"/>
  <c r="C79" i="6"/>
  <c r="C80" i="6"/>
  <c r="C81" i="6"/>
  <c r="C82" i="6"/>
  <c r="C71" i="6"/>
  <c r="C96" i="6" l="1"/>
  <c r="C109" i="6"/>
  <c r="C135" i="6"/>
  <c r="C70" i="6"/>
  <c r="C83" i="6"/>
  <c r="C122" i="6"/>
  <c r="C11" i="2"/>
  <c r="C12" i="2"/>
  <c r="D23" i="3" l="1"/>
  <c r="E23" i="3"/>
  <c r="F23" i="3"/>
  <c r="D21" i="3"/>
  <c r="E21" i="3"/>
  <c r="F21" i="3"/>
  <c r="C23" i="3"/>
  <c r="C21" i="3"/>
  <c r="D34" i="5" l="1"/>
  <c r="E34" i="5"/>
  <c r="D46" i="5"/>
  <c r="D52" i="5"/>
  <c r="E52" i="5"/>
  <c r="E46" i="5"/>
  <c r="F33" i="5"/>
  <c r="F30" i="5"/>
  <c r="F29" i="5"/>
  <c r="F45" i="5"/>
  <c r="F42" i="5"/>
  <c r="F41" i="5"/>
  <c r="F51" i="5"/>
  <c r="F47" i="5"/>
  <c r="F46" i="5" l="1"/>
  <c r="F52" i="5"/>
  <c r="F34" i="5"/>
  <c r="D22" i="3"/>
  <c r="E22" i="3"/>
  <c r="F22" i="3"/>
  <c r="C22" i="3"/>
  <c r="D20" i="3"/>
  <c r="E20" i="3"/>
  <c r="F20" i="3"/>
  <c r="G20" i="3"/>
  <c r="C20" i="3"/>
  <c r="D12" i="2"/>
  <c r="E12" i="2"/>
  <c r="F12" i="2"/>
  <c r="G12" i="2"/>
  <c r="H12" i="2"/>
  <c r="D11" i="2"/>
  <c r="E11" i="2"/>
  <c r="F11" i="2"/>
  <c r="G11" i="2"/>
  <c r="H11" i="2"/>
  <c r="H187" i="1"/>
  <c r="H188" i="1"/>
  <c r="H189" i="1"/>
  <c r="H190" i="1"/>
  <c r="H191" i="1"/>
  <c r="H192" i="1"/>
  <c r="H193" i="1"/>
  <c r="H194" i="1"/>
  <c r="H186" i="1"/>
  <c r="H169" i="1"/>
  <c r="H170" i="1"/>
  <c r="H171" i="1"/>
  <c r="H172" i="1"/>
  <c r="H173" i="1"/>
  <c r="H174" i="1"/>
  <c r="H175" i="1"/>
  <c r="H176" i="1"/>
  <c r="H168" i="1"/>
  <c r="H151" i="1"/>
  <c r="H152" i="1"/>
  <c r="H153" i="1"/>
  <c r="H154" i="1"/>
  <c r="H155" i="1"/>
  <c r="H156" i="1"/>
  <c r="H157" i="1"/>
  <c r="H158" i="1"/>
  <c r="H150" i="1"/>
  <c r="H133" i="1"/>
  <c r="H134" i="1"/>
  <c r="H135" i="1"/>
  <c r="H136" i="1"/>
  <c r="H137" i="1"/>
  <c r="H138" i="1"/>
  <c r="H139" i="1"/>
  <c r="H140" i="1"/>
  <c r="H132" i="1"/>
  <c r="H115" i="1"/>
  <c r="H116" i="1"/>
  <c r="H117" i="1"/>
  <c r="H118" i="1"/>
  <c r="H119" i="1"/>
  <c r="H120" i="1"/>
  <c r="H121" i="1"/>
  <c r="H122" i="1"/>
  <c r="H114" i="1"/>
  <c r="H97" i="1"/>
  <c r="H98" i="1"/>
  <c r="H99" i="1"/>
  <c r="H100" i="1"/>
  <c r="H101" i="1"/>
  <c r="H102" i="1"/>
  <c r="H103" i="1"/>
  <c r="H104" i="1"/>
  <c r="H96" i="1"/>
  <c r="C197" i="1"/>
  <c r="C196" i="1"/>
  <c r="G197" i="1"/>
  <c r="F197" i="1"/>
  <c r="E197" i="1"/>
  <c r="D197" i="1"/>
  <c r="G196" i="1"/>
  <c r="F196" i="1"/>
  <c r="E196" i="1"/>
  <c r="D196" i="1"/>
  <c r="G195" i="1"/>
  <c r="F195" i="1"/>
  <c r="E195" i="1"/>
  <c r="D195" i="1"/>
  <c r="C195" i="1"/>
  <c r="G179" i="1"/>
  <c r="F179" i="1"/>
  <c r="E179" i="1"/>
  <c r="D179" i="1"/>
  <c r="G178" i="1"/>
  <c r="F178" i="1"/>
  <c r="E178" i="1"/>
  <c r="D178" i="1"/>
  <c r="G177" i="1"/>
  <c r="F177" i="1"/>
  <c r="E177" i="1"/>
  <c r="D177" i="1"/>
  <c r="C177" i="1"/>
  <c r="G161" i="1"/>
  <c r="F161" i="1"/>
  <c r="E161" i="1"/>
  <c r="D161" i="1"/>
  <c r="G160" i="1"/>
  <c r="F160" i="1"/>
  <c r="E160" i="1"/>
  <c r="D160" i="1"/>
  <c r="G159" i="1"/>
  <c r="F159" i="1"/>
  <c r="E159" i="1"/>
  <c r="D159" i="1"/>
  <c r="C159" i="1"/>
  <c r="C141" i="1"/>
  <c r="G143" i="1"/>
  <c r="F143" i="1"/>
  <c r="E143" i="1"/>
  <c r="D143" i="1"/>
  <c r="G142" i="1"/>
  <c r="F142" i="1"/>
  <c r="E142" i="1"/>
  <c r="D142" i="1"/>
  <c r="G141" i="1"/>
  <c r="F141" i="1"/>
  <c r="E141" i="1"/>
  <c r="D141" i="1"/>
  <c r="G125" i="1"/>
  <c r="F125" i="1"/>
  <c r="E125" i="1"/>
  <c r="D125" i="1"/>
  <c r="G124" i="1"/>
  <c r="F124" i="1"/>
  <c r="E124" i="1"/>
  <c r="D124" i="1"/>
  <c r="G123" i="1"/>
  <c r="F123" i="1"/>
  <c r="E123" i="1"/>
  <c r="D123" i="1"/>
  <c r="G107" i="1"/>
  <c r="G106" i="1"/>
  <c r="G105" i="1"/>
  <c r="F107" i="1"/>
  <c r="F106" i="1"/>
  <c r="F105" i="1"/>
  <c r="E107" i="1"/>
  <c r="E106" i="1"/>
  <c r="E105" i="1"/>
  <c r="D107" i="1"/>
  <c r="D106" i="1"/>
  <c r="D105" i="1"/>
  <c r="H177" i="1" l="1"/>
  <c r="H160" i="1"/>
  <c r="H161" i="1"/>
  <c r="H105" i="1"/>
  <c r="H178" i="1"/>
  <c r="H179" i="1"/>
  <c r="H123" i="1"/>
  <c r="H124" i="1"/>
  <c r="H125" i="1"/>
  <c r="H142" i="1"/>
  <c r="H143" i="1"/>
  <c r="H141" i="1"/>
  <c r="H159" i="1"/>
  <c r="H195" i="1"/>
  <c r="H196" i="1"/>
  <c r="H197" i="1"/>
  <c r="H107" i="1"/>
  <c r="H106" i="1"/>
</calcChain>
</file>

<file path=xl/sharedStrings.xml><?xml version="1.0" encoding="utf-8"?>
<sst xmlns="http://schemas.openxmlformats.org/spreadsheetml/2006/main" count="897" uniqueCount="128">
  <si>
    <t>Αιτωλοακαρνανία</t>
  </si>
  <si>
    <t>Μονάδες</t>
  </si>
  <si>
    <t>Δωμάτια</t>
  </si>
  <si>
    <t>Κλίνες</t>
  </si>
  <si>
    <t>Αχαϊα</t>
  </si>
  <si>
    <t>Ηλεία</t>
  </si>
  <si>
    <t>1*</t>
  </si>
  <si>
    <t>Σύνολο</t>
  </si>
  <si>
    <t xml:space="preserve">Μουσεία </t>
  </si>
  <si>
    <t>Αρχαιολογικοί χώροι</t>
  </si>
  <si>
    <t>Πληρότητα</t>
  </si>
  <si>
    <t xml:space="preserve">Διανυκτερεύσεις αλλοδαπών </t>
  </si>
  <si>
    <t>ΕΤΟΣ</t>
  </si>
  <si>
    <t>ΔΙΑΚΙΝΗΘΕΝΤΕΣ ΚΑΤΑ ΤΗΝ ΑΠΟΒΙΒΑΣΗ (ΚΑΤΑΠΛΟΙ)</t>
  </si>
  <si>
    <t>ΔΙΑΚΙΝΗΘΕΝΤΕΣ ΚΑΤΑ ΤΗΝ ΕΠΙΒΙΒΑΣΗ (ΑΠΟΠΛΟΙ)</t>
  </si>
  <si>
    <t>ΣΥΝΟΛΑ ΔΙΑΚΙΝΗΘΕΝΤΩΝ</t>
  </si>
  <si>
    <t>Λιμάνι</t>
  </si>
  <si>
    <t>ΕΠΙΒΑΤΕΣ ΜΕ Ε/Γ - Ο/Γ</t>
  </si>
  <si>
    <t>ΕΠΙΒΑΤΩΝ ΜΕ Ε/Γ - Ο/Γ</t>
  </si>
  <si>
    <t>Σύνολο Περιφέρειας</t>
  </si>
  <si>
    <t>Αστακός</t>
  </si>
  <si>
    <t>Αντίριο</t>
  </si>
  <si>
    <t>Ρίο</t>
  </si>
  <si>
    <t>Κυλλήνη</t>
  </si>
  <si>
    <t>Ιανουάριος</t>
  </si>
  <si>
    <t>Φεβρουάριος</t>
  </si>
  <si>
    <t>Μάρτιος</t>
  </si>
  <si>
    <t>Απρίλιος</t>
  </si>
  <si>
    <t>Μάιος</t>
  </si>
  <si>
    <t>Ιούνιος</t>
  </si>
  <si>
    <t>Ιούλιος</t>
  </si>
  <si>
    <t>Αύγουστος</t>
  </si>
  <si>
    <t>Σεπτέμβριος</t>
  </si>
  <si>
    <t>Οκτώβριος</t>
  </si>
  <si>
    <t>Νοέμβριος</t>
  </si>
  <si>
    <t>Δεκέμβριος</t>
  </si>
  <si>
    <t>Άραξος</t>
  </si>
  <si>
    <t xml:space="preserve">Διανυκτερεύσεις ημεδαπών </t>
  </si>
  <si>
    <t>Διεθνείς αεροπορικές αφίξεις</t>
  </si>
  <si>
    <t xml:space="preserve">Αχαΐα </t>
  </si>
  <si>
    <t>Περιφερειακή Ενότητα</t>
  </si>
  <si>
    <t>5*</t>
  </si>
  <si>
    <t>4*</t>
  </si>
  <si>
    <t>3*</t>
  </si>
  <si>
    <t>2*</t>
  </si>
  <si>
    <t xml:space="preserve">Περιφερειακές Ενότητες </t>
  </si>
  <si>
    <t>Περιφερειακές Ενότητες</t>
  </si>
  <si>
    <t>Αεροπορικές αφίξεις εσωτερικού</t>
  </si>
  <si>
    <r>
      <t xml:space="preserve">1) </t>
    </r>
    <r>
      <rPr>
        <sz val="8"/>
        <rFont val="Tahoma"/>
        <family val="2"/>
        <charset val="161"/>
      </rPr>
      <t>Η Έρευνα Εργατικού Δυναμικού είναι δειγματοληπτική και διεξάγεται από την ΕΛΣΤΑΤ</t>
    </r>
  </si>
  <si>
    <r>
      <t xml:space="preserve">2) </t>
    </r>
    <r>
      <rPr>
        <sz val="8"/>
        <rFont val="Tahoma"/>
        <family val="2"/>
        <charset val="161"/>
      </rPr>
      <t>Ως απασχολούμενοι ορίζονται τα άτομα ηλικίας 15 ετών και άνω, τα οποία την εβδομάδα αναφοράς είτε εργάστηκαν έστω και μια ώρα με σκοπό την αμοιβή ή το κέρδος, είτε εργάστηκαν στην οικογενειακή επιχείρηση, είτε δεν εργάστηκαν αλλά είχαν μια εργασία ή επιχείρηση από την οποία απουσίαζαν προσωρινά.</t>
    </r>
    <r>
      <rPr>
        <b/>
        <sz val="8"/>
        <rFont val="Tahoma"/>
        <family val="2"/>
        <charset val="161"/>
      </rPr>
      <t xml:space="preserve">
</t>
    </r>
  </si>
  <si>
    <t xml:space="preserve">Περιφέρειες </t>
  </si>
  <si>
    <t xml:space="preserve"> Χώρες Προέλευσης</t>
  </si>
  <si>
    <t>Μέση Διάρκεια Παραμονής</t>
  </si>
  <si>
    <t>Γαλλία</t>
  </si>
  <si>
    <t>Ην. Βασίλειο</t>
  </si>
  <si>
    <t>Γερμανία</t>
  </si>
  <si>
    <t>Λοιπές</t>
  </si>
  <si>
    <t>% επί του συνόλου</t>
  </si>
  <si>
    <t>Βασικά Μεγέθη Εισερχόμενου Τουρισμού της Περιφέρειας Δυτικής Ελλάδας 2016</t>
  </si>
  <si>
    <t>Αλβανία</t>
  </si>
  <si>
    <t>4Κ</t>
  </si>
  <si>
    <t>3Κ</t>
  </si>
  <si>
    <t>2Κ</t>
  </si>
  <si>
    <t>1Κ</t>
  </si>
  <si>
    <t>Επισκέψεις   (σε χιλ.)</t>
  </si>
  <si>
    <t>Εισπράξεις    (σε εκ. €)</t>
  </si>
  <si>
    <t xml:space="preserve">Διανυκτερεύσεις   (σε χιλ.) </t>
  </si>
  <si>
    <t>Δαπάνη/ Επίσκεψη   (σε €)</t>
  </si>
  <si>
    <t>Δαπάνη/ Διανυκτέρευση   (σε €)</t>
  </si>
  <si>
    <t>Κίνηση Κρουαζιερόπλοιων στο λιμάνι του Κατάκολου</t>
  </si>
  <si>
    <t>Κίνηση Κρουαζιερόπλοιων στο λιμάνι της Πάτρας</t>
  </si>
  <si>
    <t>Αφίξεις αλλοδαπών</t>
  </si>
  <si>
    <t xml:space="preserve">Αφίξεις ημεδαπών </t>
  </si>
  <si>
    <t>Αφίξεις ημεδαπών</t>
  </si>
  <si>
    <t xml:space="preserve">Αφίξεις αλλοδαπών </t>
  </si>
  <si>
    <t>Βασικά Μεγέθη Εισερχόμενου Τουρισμού της Περιφέρειας Δυτικής Ελλάδας 2017</t>
  </si>
  <si>
    <t xml:space="preserve">Βασικά Τουριστικά Μεγέθη της Περιφέρειας Δυτικής Ελλάδας </t>
  </si>
  <si>
    <t xml:space="preserve">Δυτική Ελλάδα </t>
  </si>
  <si>
    <r>
      <t xml:space="preserve">Πηγή: </t>
    </r>
    <r>
      <rPr>
        <sz val="8"/>
        <color theme="4"/>
        <rFont val="Tahoma"/>
        <family val="2"/>
        <charset val="161"/>
      </rPr>
      <t>Έρευνα Συνόρων της ΤτΕ, Επεξεργασία INSETE Intelligence</t>
    </r>
  </si>
  <si>
    <t>Λοιποί κλάδοι</t>
  </si>
  <si>
    <t>Σύνολο απασχόλησης</t>
  </si>
  <si>
    <t>Σύνολο Χώρας</t>
  </si>
  <si>
    <r>
      <t xml:space="preserve">Πηγή: </t>
    </r>
    <r>
      <rPr>
        <sz val="8"/>
        <color theme="4"/>
        <rFont val="Tahoma"/>
        <family val="2"/>
        <charset val="161"/>
      </rPr>
      <t>Έρευνα Εργατικού Δυναμικού ΕΛΣΤΑΤ - Επεξεργασία INSETE Intelligence</t>
    </r>
  </si>
  <si>
    <t>ΠΕΡΙΦΕΡΕΙΑ ΔΥΤΙΚΗΣ ΕΛΛΑΔΑΣ</t>
  </si>
  <si>
    <t xml:space="preserve">Ξενοδοχειακό δυναμικό 2017 </t>
  </si>
  <si>
    <t xml:space="preserve">ΠΕΡΙΦΕΡΕΙΑ ΔΥΤΙΚΗΣ ΕΛΛΑΔΑΣ </t>
  </si>
  <si>
    <t>Ενοικιαζόμενα δωμάτια 2017</t>
  </si>
  <si>
    <r>
      <rPr>
        <b/>
        <sz val="8"/>
        <color theme="4"/>
        <rFont val="Tahoma"/>
        <family val="2"/>
        <charset val="161"/>
      </rPr>
      <t>Πηγή:</t>
    </r>
    <r>
      <rPr>
        <sz val="8"/>
        <color theme="4"/>
        <rFont val="Tahoma"/>
        <family val="2"/>
        <charset val="161"/>
      </rPr>
      <t xml:space="preserve"> ΕΛ.ΣΤΑΤ - Επεξεργασία INSETE Intelligence</t>
    </r>
  </si>
  <si>
    <t xml:space="preserve">Κρουαζιερόπλοια </t>
  </si>
  <si>
    <t xml:space="preserve">% μεταβολή </t>
  </si>
  <si>
    <t xml:space="preserve">Επιβάτες </t>
  </si>
  <si>
    <r>
      <rPr>
        <b/>
        <sz val="8"/>
        <color theme="4"/>
        <rFont val="Tahoma"/>
        <family val="2"/>
        <charset val="161"/>
      </rPr>
      <t>Πηγή:</t>
    </r>
    <r>
      <rPr>
        <sz val="8"/>
        <color theme="4"/>
        <rFont val="Tahoma"/>
        <family val="2"/>
        <charset val="161"/>
      </rPr>
      <t xml:space="preserve"> Ένωση Λιμένων Ελλάδος - Επεξεργασία INSETE Intelligence</t>
    </r>
  </si>
  <si>
    <t>Πηγή: Ένωση Λιμένων Ελλάδος - Επεξεργασία INSETE Intelligence</t>
  </si>
  <si>
    <r>
      <rPr>
        <b/>
        <i/>
        <sz val="8"/>
        <color theme="4"/>
        <rFont val="Tahoma"/>
        <family val="2"/>
        <charset val="161"/>
      </rPr>
      <t>Πηγή:</t>
    </r>
    <r>
      <rPr>
        <i/>
        <sz val="8"/>
        <color theme="4"/>
        <rFont val="Tahoma"/>
        <family val="2"/>
        <charset val="161"/>
      </rPr>
      <t xml:space="preserve"> ΕΛ.ΣΤΑΤ - Επεξεργασία INSETE Intelligence</t>
    </r>
  </si>
  <si>
    <t xml:space="preserve">Ξενοδοχειακό δυναμικό 2016 </t>
  </si>
  <si>
    <t xml:space="preserve">Ξενοδοχειακό δυναμικό 2015 </t>
  </si>
  <si>
    <t xml:space="preserve">Ξενοδοχειακό δυναμικό 2014 </t>
  </si>
  <si>
    <t xml:space="preserve">Ξενοδοχειακό δυναμικό 2013 </t>
  </si>
  <si>
    <t xml:space="preserve">Ξενοδοχειακό δυναμικό 2012 </t>
  </si>
  <si>
    <t xml:space="preserve">Ξενοδοχειακό δυναμικό 2011 </t>
  </si>
  <si>
    <t xml:space="preserve">Ξενοδοχειακό δυναμικό 2010 </t>
  </si>
  <si>
    <t>Ενότητα</t>
  </si>
  <si>
    <t>Ενοικιαζόμενα δωμάτια 2018</t>
  </si>
  <si>
    <t xml:space="preserve">Ενότητα </t>
  </si>
  <si>
    <t>Αχαΐας</t>
  </si>
  <si>
    <t>Ηλείας</t>
  </si>
  <si>
    <t>Αιτωλοακαρνανίας</t>
  </si>
  <si>
    <t xml:space="preserve">Ξενοδοχειακό δυναμικό 2018 </t>
  </si>
  <si>
    <r>
      <rPr>
        <b/>
        <sz val="8"/>
        <color rgb="FF0070C0"/>
        <rFont val="Tahoma"/>
        <family val="2"/>
        <charset val="161"/>
      </rPr>
      <t>Πηγή</t>
    </r>
    <r>
      <rPr>
        <sz val="8"/>
        <color rgb="FF0070C0"/>
        <rFont val="Tahoma"/>
        <family val="2"/>
        <charset val="161"/>
      </rPr>
      <t>: Ξενοδοχειακό Επιμελητήριο Ελλάδας - Επεξεργασία INSETE Intelligence</t>
    </r>
  </si>
  <si>
    <t>Βασικά Μεγέθη Εισερχόμενου Τουρισμού της Περιφέρειας Δυτικής Ελλάδας 2018</t>
  </si>
  <si>
    <r>
      <rPr>
        <b/>
        <sz val="8"/>
        <color rgb="FF002060"/>
        <rFont val="Tahoma"/>
        <family val="2"/>
        <charset val="161"/>
      </rPr>
      <t>Πηγή:</t>
    </r>
    <r>
      <rPr>
        <sz val="8"/>
        <color rgb="FF002060"/>
        <rFont val="Tahoma"/>
        <family val="2"/>
        <charset val="161"/>
      </rPr>
      <t xml:space="preserve"> MHTE - Επεξεργασία INSETE Intelligence</t>
    </r>
  </si>
  <si>
    <r>
      <t xml:space="preserve">Πηγή: </t>
    </r>
    <r>
      <rPr>
        <sz val="8"/>
        <color theme="4"/>
        <rFont val="Tahoma"/>
        <family val="2"/>
        <charset val="161"/>
      </rPr>
      <t>YΠΑ, Επεξεργασία ΙΝSETE Intelligence</t>
    </r>
  </si>
  <si>
    <t>Πάτρα</t>
  </si>
  <si>
    <t>Ενοικιαζόμενα δωμάτια 2019</t>
  </si>
  <si>
    <t xml:space="preserve">Ξενοδοχειακό δυναμικό 2019 </t>
  </si>
  <si>
    <t>Πάτρας</t>
  </si>
  <si>
    <t>Δραστηριότητες υπηρεσιών παροχής καταλύματος και εστίασης</t>
  </si>
  <si>
    <t>Βασικά Μεγέθη Εισερχόμενου Τουρισμού της Περιφέρειας Δυτικής Ελλάδας 2019</t>
  </si>
  <si>
    <t>Ξενοδοχειακό δυναμικό 2020</t>
  </si>
  <si>
    <t>Βασικά Μεγέθη Εισερχόμενου Τουρισμού της Περιφέρειας Δυτικής Ελλάδας 2020</t>
  </si>
  <si>
    <t>Η απασχόληση στην Περιφέρεια Δυτικής Ελλάδας 2010-2020 (σε χιλ.)</t>
  </si>
  <si>
    <t>% Υπηρεσιών ως προς το σύνολο της Περιφέρειας</t>
  </si>
  <si>
    <t>% Λοιπών κλάδων ως προς το σύνολο της Περιφέρειας</t>
  </si>
  <si>
    <t>ΠΕΡΙΦΕΡΕΙΑ ΔΥΤΙΚΗΣ ΕΛΛΑΔΑΣ: Επισκέπτες σε Μουσεία / Αρχαιολογικούς χώρους 2010-2020</t>
  </si>
  <si>
    <t>ΔΙΑΚΙΝΗΘΕΝΤΕΣ ΕΣΩΤΕΡΙΚΟΥ 2013-2020</t>
  </si>
  <si>
    <t>ΔΙΑΚΙΝΗΘΕΝΤΕΣ ΕΞΩΤΕΡΙΚΟΥ 2013-2020</t>
  </si>
  <si>
    <t>ΠΕΡΙΦΕΡΕΙΑ ΔΥΤΙΚΗΣ ΕΛΛΑΔΑΣ: στοιχεία αφίξεων, διανυκτερεύσεων και πληρότητας σε ξενοδοχειακά καταλύματα, 2010-2020</t>
  </si>
  <si>
    <r>
      <rPr>
        <b/>
        <sz val="8"/>
        <color theme="4"/>
        <rFont val="Tahoma"/>
        <family val="2"/>
        <charset val="161"/>
      </rPr>
      <t>Πηγή:</t>
    </r>
    <r>
      <rPr>
        <sz val="8"/>
        <color rgb="FF5B9BD5"/>
        <rFont val="Tahoma"/>
        <family val="2"/>
        <charset val="161"/>
      </rPr>
      <t xml:space="preserve"> ΕΛ.ΣΤΑΤ - Επεξεργασία INSETE Intelligence, Τα στοιχεία για τα έτη 2010-2017 προκύπτουν από μέρος των συνολικά διαθέσιµων κλινών - η εκτίµηση και προβολή των αποτελεσµάτων γίνεται στο 80% των διαθέσιμων κλινών λόγω έλλειψης της πληροφορίας των µηνών λειτουργίας του κάθε καταλύµατος µέσα στο έτος. Τα στοιχεία για τα έτη από το 2018 και έπειτα λόγω αλλαγής της μεθοδολογίας προκύπτουν από το 100% των διαθέσιμων κλινών</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</si>
</sst>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0.0"/>
    <numFmt numFmtId="167" formatCode="0.0"/>
  </numFmts>
  <fonts count="30" x14ac:knownFonts="1">
    <font>
      <sz val="11"/>
      <color theme="1"/>
      <name val="Calibri"/>
      <family val="2"/>
      <charset val="161"/>
      <scheme val="minor"/>
    </font>
    <font>
      <i/>
      <sz val="8"/>
      <color theme="4"/>
      <name val="Calibri"/>
      <family val="2"/>
      <charset val="161"/>
      <scheme val="minor"/>
    </font>
    <font>
      <i/>
      <sz val="8"/>
      <color theme="4"/>
      <name val="Tahoma"/>
      <family val="2"/>
      <charset val="161"/>
    </font>
    <font>
      <b/>
      <i/>
      <sz val="8"/>
      <color theme="4"/>
      <name val="Tahoma"/>
      <family val="2"/>
      <charset val="161"/>
    </font>
    <font>
      <b/>
      <sz val="9"/>
      <color theme="0"/>
      <name val="Tahoma"/>
      <family val="2"/>
      <charset val="161"/>
    </font>
    <font>
      <b/>
      <sz val="9"/>
      <color theme="1"/>
      <name val="Tahoma"/>
      <family val="2"/>
      <charset val="161"/>
    </font>
    <font>
      <sz val="9"/>
      <color theme="1"/>
      <name val="Tahoma"/>
      <family val="2"/>
      <charset val="161"/>
    </font>
    <font>
      <sz val="8"/>
      <color theme="4"/>
      <name val="Tahoma"/>
      <family val="2"/>
      <charset val="161"/>
    </font>
    <font>
      <b/>
      <sz val="9"/>
      <color rgb="FF000000"/>
      <name val="Tahoma"/>
      <family val="2"/>
      <charset val="161"/>
    </font>
    <font>
      <sz val="9"/>
      <color rgb="FF000000"/>
      <name val="Tahoma"/>
      <family val="2"/>
      <charset val="161"/>
    </font>
    <font>
      <b/>
      <sz val="8"/>
      <color theme="4"/>
      <name val="Tahoma"/>
      <family val="2"/>
      <charset val="161"/>
    </font>
    <font>
      <b/>
      <sz val="16"/>
      <color theme="1"/>
      <name val="Tahoma"/>
      <family val="2"/>
      <charset val="161"/>
    </font>
    <font>
      <sz val="11"/>
      <color theme="1"/>
      <name val="Calibri"/>
      <family val="2"/>
      <charset val="161"/>
      <scheme val="minor"/>
    </font>
    <font>
      <b/>
      <sz val="8"/>
      <name val="Tahoma"/>
      <family val="2"/>
      <charset val="161"/>
    </font>
    <font>
      <sz val="8"/>
      <name val="Tahoma"/>
      <family val="2"/>
      <charset val="161"/>
    </font>
    <font>
      <sz val="11"/>
      <color theme="1"/>
      <name val="Tahoma"/>
      <family val="2"/>
      <charset val="161"/>
    </font>
    <font>
      <sz val="9"/>
      <color theme="0"/>
      <name val="Tahoma"/>
      <family val="2"/>
      <charset val="161"/>
    </font>
    <font>
      <sz val="9"/>
      <name val="Tahoma"/>
      <family val="2"/>
      <charset val="161"/>
    </font>
    <font>
      <i/>
      <sz val="8"/>
      <color rgb="FF0070C0"/>
      <name val="Tahoma"/>
      <family val="2"/>
      <charset val="161"/>
    </font>
    <font>
      <sz val="10"/>
      <name val="Arial"/>
      <family val="2"/>
      <charset val="161"/>
    </font>
    <font>
      <sz val="8"/>
      <color rgb="FF0070C0"/>
      <name val="Tahoma"/>
      <family val="2"/>
      <charset val="161"/>
    </font>
    <font>
      <b/>
      <sz val="8"/>
      <color rgb="FF0070C0"/>
      <name val="Tahoma"/>
      <family val="2"/>
      <charset val="161"/>
    </font>
    <font>
      <sz val="8"/>
      <color rgb="FF002060"/>
      <name val="Tahoma"/>
      <family val="2"/>
      <charset val="161"/>
    </font>
    <font>
      <sz val="10"/>
      <color indexed="8"/>
      <name val="Arial"/>
      <family val="2"/>
      <charset val="161"/>
    </font>
    <font>
      <u/>
      <sz val="9"/>
      <color theme="11"/>
      <name val="Franklin Gothic Book"/>
      <family val="2"/>
      <charset val="161"/>
    </font>
    <font>
      <u/>
      <sz val="9"/>
      <color theme="10"/>
      <name val="Franklin Gothic Book"/>
      <family val="2"/>
      <charset val="161"/>
    </font>
    <font>
      <b/>
      <sz val="8"/>
      <color rgb="FF002060"/>
      <name val="Tahoma"/>
      <family val="2"/>
      <charset val="161"/>
    </font>
    <font>
      <sz val="8"/>
      <color rgb="FF5B9BD5"/>
      <name val="Tahoma"/>
      <family val="2"/>
      <charset val="161"/>
    </font>
    <font>
      <b/>
      <sz val="9"/>
      <color rgb="FF0070C0"/>
      <name val="Tahoma"/>
      <family val="2"/>
      <charset val="161"/>
    </font>
    <font>
      <b/>
      <sz val="8.5"/>
      <color theme="1"/>
      <name val="Tahoma"/>
      <family val="2"/>
      <charset val="161"/>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0070C0"/>
        <bgColor indexed="64"/>
      </patternFill>
    </fill>
    <fill>
      <patternFill patternType="solid">
        <fgColor theme="4" tint="0.79998168889431442"/>
        <bgColor theme="4" tint="0.79998168889431442"/>
      </patternFill>
    </fill>
    <fill>
      <patternFill patternType="solid">
        <fgColor rgb="FF0070C0"/>
        <bgColor theme="4"/>
      </patternFill>
    </fill>
  </fills>
  <borders count="48">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theme="4"/>
      </left>
      <right style="thin">
        <color theme="4"/>
      </right>
      <top/>
      <bottom style="thin">
        <color theme="4"/>
      </bottom>
      <diagonal/>
    </border>
    <border>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right style="thin">
        <color theme="4"/>
      </right>
      <top/>
      <bottom style="medium">
        <color theme="4"/>
      </bottom>
      <diagonal/>
    </border>
    <border>
      <left style="thin">
        <color theme="4"/>
      </left>
      <right style="thin">
        <color theme="4"/>
      </right>
      <top/>
      <bottom style="medium">
        <color theme="4"/>
      </bottom>
      <diagonal/>
    </border>
    <border>
      <left style="thin">
        <color theme="4"/>
      </left>
      <right style="thin">
        <color theme="4"/>
      </right>
      <top style="medium">
        <color theme="4"/>
      </top>
      <bottom style="thin">
        <color theme="4"/>
      </bottom>
      <diagonal/>
    </border>
    <border>
      <left/>
      <right style="thin">
        <color theme="4"/>
      </right>
      <top style="medium">
        <color theme="4"/>
      </top>
      <bottom style="thin">
        <color theme="4"/>
      </bottom>
      <diagonal/>
    </border>
    <border>
      <left style="thin">
        <color theme="4"/>
      </left>
      <right style="thin">
        <color theme="4"/>
      </right>
      <top style="thin">
        <color theme="4"/>
      </top>
      <bottom style="medium">
        <color theme="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indexed="64"/>
      </bottom>
      <diagonal/>
    </border>
    <border>
      <left style="thin">
        <color theme="4"/>
      </left>
      <right style="thin">
        <color theme="4"/>
      </right>
      <top style="thin">
        <color indexed="64"/>
      </top>
      <bottom/>
      <diagonal/>
    </border>
    <border>
      <left style="thin">
        <color theme="4"/>
      </left>
      <right style="thin">
        <color theme="4"/>
      </right>
      <top/>
      <bottom/>
      <diagonal/>
    </border>
    <border>
      <left style="thin">
        <color theme="4"/>
      </left>
      <right style="thin">
        <color theme="4"/>
      </right>
      <top style="medium">
        <color theme="4"/>
      </top>
      <bottom/>
      <diagonal/>
    </border>
    <border>
      <left/>
      <right/>
      <top style="thin">
        <color rgb="FF000000"/>
      </top>
      <bottom style="thin">
        <color rgb="FF000000"/>
      </bottom>
      <diagonal/>
    </border>
    <border>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theme="4"/>
      </left>
      <right style="thin">
        <color theme="4"/>
      </right>
      <top style="thin">
        <color indexed="64"/>
      </top>
      <bottom style="thin">
        <color theme="4"/>
      </bottom>
      <diagonal/>
    </border>
    <border>
      <left/>
      <right style="thin">
        <color theme="4" tint="0.39997558519241921"/>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style="thin">
        <color theme="4" tint="0.39997558519241921"/>
      </left>
      <right/>
      <top/>
      <bottom style="hair">
        <color rgb="FF0070C0"/>
      </bottom>
      <diagonal/>
    </border>
    <border>
      <left/>
      <right/>
      <top/>
      <bottom style="hair">
        <color rgb="FF0070C0"/>
      </bottom>
      <diagonal/>
    </border>
    <border>
      <left/>
      <right style="thin">
        <color theme="4" tint="0.39997558519241921"/>
      </right>
      <top/>
      <bottom style="hair">
        <color rgb="FF0070C0"/>
      </bottom>
      <diagonal/>
    </border>
    <border>
      <left style="thin">
        <color theme="4" tint="0.39997558519241921"/>
      </left>
      <right/>
      <top style="hair">
        <color rgb="FF0070C0"/>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dotted">
        <color indexed="64"/>
      </top>
      <bottom style="dotted">
        <color indexed="64"/>
      </bottom>
      <diagonal/>
    </border>
    <border>
      <left/>
      <right/>
      <top style="medium">
        <color theme="4"/>
      </top>
      <bottom/>
      <diagonal/>
    </border>
    <border>
      <left/>
      <right style="thin">
        <color theme="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style="thin">
        <color theme="4"/>
      </left>
      <right style="thin">
        <color theme="4"/>
      </right>
      <top style="thin">
        <color indexed="64"/>
      </top>
      <bottom style="thin">
        <color rgb="FF0070C0"/>
      </bottom>
      <diagonal/>
    </border>
    <border>
      <left/>
      <right style="thin">
        <color theme="4"/>
      </right>
      <top style="thin">
        <color indexed="64"/>
      </top>
      <bottom style="thin">
        <color rgb="FF0070C0"/>
      </bottom>
      <diagonal/>
    </border>
    <border>
      <left style="thin">
        <color theme="4"/>
      </left>
      <right style="thin">
        <color theme="4"/>
      </right>
      <top/>
      <bottom style="thin">
        <color rgb="FF0070C0"/>
      </bottom>
      <diagonal/>
    </border>
    <border>
      <left/>
      <right style="thin">
        <color theme="4"/>
      </right>
      <top/>
      <bottom style="thin">
        <color rgb="FF0070C0"/>
      </bottom>
      <diagonal/>
    </border>
    <border>
      <left style="thin">
        <color theme="4"/>
      </left>
      <right style="thin">
        <color theme="4"/>
      </right>
      <top/>
      <bottom style="medium">
        <color rgb="FF0070C0"/>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s>
  <cellStyleXfs count="11">
    <xf numFmtId="0" fontId="0" fillId="0" borderId="0"/>
    <xf numFmtId="9" fontId="12" fillId="0" borderId="0" applyFont="0" applyFill="0" applyBorder="0" applyAlignment="0" applyProtection="0"/>
    <xf numFmtId="164" fontId="12" fillId="0" borderId="0" applyFont="0" applyFill="0" applyBorder="0" applyAlignment="0" applyProtection="0"/>
    <xf numFmtId="0" fontId="19" fillId="0" borderId="0"/>
    <xf numFmtId="43" fontId="12" fillId="0" borderId="0" applyFont="0" applyFill="0" applyBorder="0" applyAlignment="0" applyProtection="0"/>
    <xf numFmtId="43" fontId="19" fillId="0" borderId="0" applyFon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xf numFmtId="0" fontId="23" fillId="0" borderId="0"/>
  </cellStyleXfs>
  <cellXfs count="225">
    <xf numFmtId="0" fontId="0" fillId="0" borderId="0" xfId="0"/>
    <xf numFmtId="0" fontId="0" fillId="0" borderId="0" xfId="0" applyAlignment="1">
      <alignment horizontal="center"/>
    </xf>
    <xf numFmtId="0" fontId="1" fillId="0" borderId="0" xfId="0" applyFont="1" applyAlignment="1">
      <alignment vertical="center"/>
    </xf>
    <xf numFmtId="0" fontId="6" fillId="3" borderId="0" xfId="0" applyFont="1" applyFill="1"/>
    <xf numFmtId="3" fontId="6" fillId="3" borderId="0" xfId="0" applyNumberFormat="1" applyFont="1" applyFill="1" applyAlignment="1">
      <alignment vertical="center"/>
    </xf>
    <xf numFmtId="3" fontId="5" fillId="3" borderId="0" xfId="0" applyNumberFormat="1" applyFont="1" applyFill="1" applyAlignment="1">
      <alignment vertical="center"/>
    </xf>
    <xf numFmtId="0" fontId="6" fillId="0" borderId="0" xfId="0" applyFont="1"/>
    <xf numFmtId="3" fontId="6" fillId="0" borderId="0" xfId="0" applyNumberFormat="1" applyFont="1" applyAlignment="1">
      <alignment vertical="center"/>
    </xf>
    <xf numFmtId="3" fontId="5" fillId="0" borderId="0" xfId="0" applyNumberFormat="1" applyFont="1" applyAlignment="1">
      <alignment vertical="center"/>
    </xf>
    <xf numFmtId="3" fontId="6" fillId="0" borderId="0" xfId="0" applyNumberFormat="1" applyFont="1"/>
    <xf numFmtId="3" fontId="5" fillId="0" borderId="0" xfId="0" applyNumberFormat="1" applyFont="1"/>
    <xf numFmtId="3" fontId="6" fillId="3" borderId="0" xfId="0" applyNumberFormat="1" applyFont="1" applyFill="1"/>
    <xf numFmtId="3" fontId="5" fillId="3" borderId="0" xfId="0" applyNumberFormat="1" applyFont="1" applyFill="1"/>
    <xf numFmtId="0" fontId="6" fillId="3" borderId="0" xfId="0" applyFont="1" applyFill="1" applyAlignment="1">
      <alignment vertical="center"/>
    </xf>
    <xf numFmtId="3" fontId="6" fillId="3" borderId="0" xfId="0" applyNumberFormat="1" applyFont="1" applyFill="1" applyAlignment="1">
      <alignment horizontal="center"/>
    </xf>
    <xf numFmtId="0" fontId="6" fillId="0" borderId="0" xfId="0" applyFont="1" applyAlignment="1">
      <alignment vertical="center"/>
    </xf>
    <xf numFmtId="3" fontId="6" fillId="0" borderId="0" xfId="0" applyNumberFormat="1" applyFont="1" applyAlignment="1">
      <alignment horizontal="center"/>
    </xf>
    <xf numFmtId="0" fontId="6" fillId="0" borderId="0" xfId="0" applyFont="1" applyAlignment="1">
      <alignment horizontal="left"/>
    </xf>
    <xf numFmtId="0" fontId="6" fillId="0" borderId="0" xfId="0" applyFont="1" applyAlignment="1">
      <alignment horizontal="left" vertical="center"/>
    </xf>
    <xf numFmtId="165" fontId="6" fillId="0" borderId="0" xfId="0" applyNumberFormat="1" applyFont="1" applyAlignment="1">
      <alignment horizontal="center"/>
    </xf>
    <xf numFmtId="0" fontId="6" fillId="2" borderId="0" xfId="0" applyFont="1" applyFill="1" applyAlignment="1">
      <alignment horizontal="left"/>
    </xf>
    <xf numFmtId="0" fontId="6" fillId="2" borderId="0" xfId="0" applyFont="1" applyFill="1" applyAlignment="1">
      <alignment horizontal="left" vertical="center"/>
    </xf>
    <xf numFmtId="3" fontId="6" fillId="2" borderId="0" xfId="0" applyNumberFormat="1" applyFont="1" applyFill="1" applyAlignment="1">
      <alignment horizontal="center"/>
    </xf>
    <xf numFmtId="165" fontId="6" fillId="2" borderId="0" xfId="0" applyNumberFormat="1" applyFont="1" applyFill="1" applyAlignment="1">
      <alignment horizontal="center"/>
    </xf>
    <xf numFmtId="0" fontId="4" fillId="5" borderId="1" xfId="0" applyFont="1" applyFill="1" applyBorder="1" applyAlignment="1">
      <alignment horizontal="left" wrapText="1"/>
    </xf>
    <xf numFmtId="0" fontId="4" fillId="5" borderId="2" xfId="0" applyFont="1" applyFill="1" applyBorder="1" applyAlignment="1">
      <alignment horizontal="center" vertical="center" wrapText="1"/>
    </xf>
    <xf numFmtId="0" fontId="4" fillId="5" borderId="13" xfId="0" applyFont="1" applyFill="1" applyBorder="1" applyAlignment="1">
      <alignment horizontal="center" wrapText="1"/>
    </xf>
    <xf numFmtId="0" fontId="4" fillId="5" borderId="12" xfId="0" applyFont="1" applyFill="1" applyBorder="1" applyAlignment="1">
      <alignment horizontal="righ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3" fontId="6" fillId="0" borderId="3" xfId="0" applyNumberFormat="1" applyFont="1" applyBorder="1" applyAlignment="1">
      <alignment horizontal="center"/>
    </xf>
    <xf numFmtId="3" fontId="6" fillId="4" borderId="3" xfId="0" applyNumberFormat="1" applyFont="1" applyFill="1" applyBorder="1" applyAlignment="1">
      <alignment horizontal="center"/>
    </xf>
    <xf numFmtId="0" fontId="9" fillId="0" borderId="6" xfId="0" applyFont="1" applyBorder="1" applyAlignment="1">
      <alignment horizontal="center" vertical="center" wrapText="1"/>
    </xf>
    <xf numFmtId="3" fontId="6" fillId="0" borderId="5" xfId="0" applyNumberFormat="1" applyFont="1" applyBorder="1" applyAlignment="1">
      <alignment horizontal="center"/>
    </xf>
    <xf numFmtId="3" fontId="6" fillId="4" borderId="5" xfId="0" applyNumberFormat="1" applyFont="1" applyFill="1" applyBorder="1" applyAlignment="1">
      <alignment horizontal="center"/>
    </xf>
    <xf numFmtId="0" fontId="9" fillId="0" borderId="4" xfId="0" applyFont="1" applyBorder="1" applyAlignment="1">
      <alignment horizontal="center" vertical="center" wrapText="1"/>
    </xf>
    <xf numFmtId="0" fontId="8" fillId="0" borderId="7" xfId="0" applyFont="1" applyBorder="1" applyAlignment="1">
      <alignment horizontal="left" vertical="center" wrapText="1"/>
    </xf>
    <xf numFmtId="0" fontId="6" fillId="0" borderId="7" xfId="0" applyFont="1" applyBorder="1"/>
    <xf numFmtId="3" fontId="5" fillId="0" borderId="8" xfId="0" applyNumberFormat="1" applyFont="1" applyBorder="1" applyAlignment="1">
      <alignment horizontal="center"/>
    </xf>
    <xf numFmtId="3" fontId="5" fillId="4" borderId="8" xfId="0" applyNumberFormat="1" applyFont="1" applyFill="1" applyBorder="1" applyAlignment="1">
      <alignment horizont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3" fontId="9" fillId="4" borderId="9" xfId="0" applyNumberFormat="1" applyFont="1" applyFill="1" applyBorder="1" applyAlignment="1">
      <alignment horizontal="center" vertical="center" wrapText="1"/>
    </xf>
    <xf numFmtId="3" fontId="6" fillId="4" borderId="9" xfId="0" applyNumberFormat="1" applyFont="1" applyFill="1" applyBorder="1" applyAlignment="1">
      <alignment horizontal="center"/>
    </xf>
    <xf numFmtId="3" fontId="9" fillId="4" borderId="5" xfId="0" applyNumberFormat="1" applyFont="1" applyFill="1" applyBorder="1" applyAlignment="1">
      <alignment horizontal="center" vertical="center" wrapText="1"/>
    </xf>
    <xf numFmtId="3" fontId="9" fillId="4" borderId="3" xfId="0" applyNumberFormat="1" applyFont="1" applyFill="1" applyBorder="1" applyAlignment="1">
      <alignment horizontal="center" vertical="center" wrapText="1"/>
    </xf>
    <xf numFmtId="0" fontId="6" fillId="0" borderId="11" xfId="0" applyFont="1" applyBorder="1"/>
    <xf numFmtId="3" fontId="8" fillId="4" borderId="8" xfId="0" applyNumberFormat="1" applyFont="1" applyFill="1" applyBorder="1" applyAlignment="1">
      <alignment horizontal="center" vertical="center" wrapText="1"/>
    </xf>
    <xf numFmtId="3" fontId="6" fillId="0" borderId="9" xfId="0" applyNumberFormat="1" applyFont="1" applyBorder="1" applyAlignment="1">
      <alignment horizontal="center"/>
    </xf>
    <xf numFmtId="0" fontId="6" fillId="6" borderId="0" xfId="0" applyFont="1" applyFill="1" applyAlignment="1">
      <alignment horizontal="left"/>
    </xf>
    <xf numFmtId="3" fontId="6" fillId="6" borderId="0" xfId="0" applyNumberFormat="1" applyFont="1" applyFill="1"/>
    <xf numFmtId="0" fontId="2" fillId="0" borderId="0" xfId="0" applyFont="1" applyAlignment="1">
      <alignment horizontal="left"/>
    </xf>
    <xf numFmtId="0" fontId="4" fillId="5" borderId="19" xfId="0" applyFont="1" applyFill="1" applyBorder="1" applyAlignment="1">
      <alignment horizontal="center" vertical="center" wrapText="1"/>
    </xf>
    <xf numFmtId="0" fontId="4" fillId="5" borderId="20" xfId="0" applyFont="1" applyFill="1" applyBorder="1" applyAlignment="1">
      <alignment horizontal="right" vertical="center" wrapText="1"/>
    </xf>
    <xf numFmtId="0" fontId="4" fillId="5" borderId="21" xfId="0" applyFont="1" applyFill="1" applyBorder="1" applyAlignment="1">
      <alignment horizontal="center" vertical="center" wrapText="1"/>
    </xf>
    <xf numFmtId="0" fontId="4" fillId="5" borderId="22" xfId="0" applyFont="1" applyFill="1" applyBorder="1" applyAlignment="1">
      <alignment horizontal="right" vertical="center" wrapText="1"/>
    </xf>
    <xf numFmtId="3" fontId="6" fillId="4" borderId="23" xfId="0" applyNumberFormat="1" applyFont="1" applyFill="1" applyBorder="1" applyAlignment="1">
      <alignment horizontal="center"/>
    </xf>
    <xf numFmtId="0" fontId="0" fillId="0" borderId="0" xfId="0" applyAlignment="1">
      <alignment vertical="center"/>
    </xf>
    <xf numFmtId="0" fontId="4" fillId="7" borderId="0" xfId="0" applyFont="1" applyFill="1" applyAlignment="1">
      <alignment horizontal="right"/>
    </xf>
    <xf numFmtId="0" fontId="4" fillId="5" borderId="0" xfId="0" applyFont="1" applyFill="1"/>
    <xf numFmtId="3" fontId="4" fillId="5" borderId="0" xfId="0" applyNumberFormat="1" applyFont="1" applyFill="1"/>
    <xf numFmtId="0" fontId="4" fillId="7" borderId="0" xfId="0" applyFont="1" applyFill="1" applyAlignment="1">
      <alignment horizontal="center" vertical="center" wrapText="1"/>
    </xf>
    <xf numFmtId="0" fontId="4" fillId="7" borderId="0" xfId="0" applyFont="1" applyFill="1" applyAlignment="1">
      <alignment horizontal="center" vertical="center"/>
    </xf>
    <xf numFmtId="0" fontId="4" fillId="5" borderId="0" xfId="0" applyFont="1" applyFill="1" applyAlignment="1">
      <alignment vertical="center"/>
    </xf>
    <xf numFmtId="3" fontId="4" fillId="5" borderId="0" xfId="0" applyNumberFormat="1" applyFont="1" applyFill="1" applyAlignment="1">
      <alignment horizontal="center"/>
    </xf>
    <xf numFmtId="0" fontId="4" fillId="7" borderId="0" xfId="0" applyFont="1" applyFill="1" applyAlignment="1">
      <alignment horizontal="center"/>
    </xf>
    <xf numFmtId="0" fontId="4" fillId="5" borderId="0" xfId="0" applyFont="1" applyFill="1" applyAlignment="1">
      <alignment horizontal="left" vertical="center"/>
    </xf>
    <xf numFmtId="3" fontId="4" fillId="5" borderId="0" xfId="0" applyNumberFormat="1" applyFont="1" applyFill="1" applyAlignment="1">
      <alignment horizontal="center" vertical="center"/>
    </xf>
    <xf numFmtId="165" fontId="4" fillId="5" borderId="0" xfId="1" applyNumberFormat="1" applyFont="1" applyFill="1" applyAlignment="1">
      <alignment horizontal="center" vertical="center"/>
    </xf>
    <xf numFmtId="0" fontId="0" fillId="4" borderId="0" xfId="0" applyFill="1"/>
    <xf numFmtId="0" fontId="4" fillId="5" borderId="0" xfId="0" applyFont="1" applyFill="1" applyAlignment="1">
      <alignment horizontal="center" vertical="center"/>
    </xf>
    <xf numFmtId="0" fontId="4" fillId="5" borderId="0" xfId="0" applyFont="1" applyFill="1" applyAlignment="1">
      <alignment horizontal="center" vertical="center" wrapText="1"/>
    </xf>
    <xf numFmtId="0" fontId="10" fillId="0" borderId="0" xfId="0" applyFont="1" applyAlignment="1">
      <alignment horizontal="left" vertical="center"/>
    </xf>
    <xf numFmtId="0" fontId="4" fillId="5" borderId="24" xfId="0" applyFont="1" applyFill="1" applyBorder="1" applyAlignment="1">
      <alignment horizontal="center" vertical="center" wrapText="1"/>
    </xf>
    <xf numFmtId="0" fontId="6" fillId="4" borderId="26" xfId="0" applyFont="1" applyFill="1" applyBorder="1"/>
    <xf numFmtId="166" fontId="6" fillId="4" borderId="26" xfId="0" applyNumberFormat="1" applyFont="1" applyFill="1" applyBorder="1" applyAlignment="1">
      <alignment horizontal="center"/>
    </xf>
    <xf numFmtId="166" fontId="6" fillId="4" borderId="27" xfId="0" applyNumberFormat="1" applyFont="1" applyFill="1" applyBorder="1" applyAlignment="1">
      <alignment horizontal="center"/>
    </xf>
    <xf numFmtId="167" fontId="6" fillId="4" borderId="26" xfId="0" applyNumberFormat="1" applyFont="1" applyFill="1" applyBorder="1" applyAlignment="1">
      <alignment horizontal="center"/>
    </xf>
    <xf numFmtId="0" fontId="6" fillId="4" borderId="0" xfId="0" applyFont="1" applyFill="1"/>
    <xf numFmtId="166" fontId="6" fillId="4" borderId="0" xfId="0" applyNumberFormat="1" applyFont="1" applyFill="1" applyAlignment="1">
      <alignment horizontal="center"/>
    </xf>
    <xf numFmtId="166" fontId="6" fillId="4" borderId="24" xfId="0" applyNumberFormat="1" applyFont="1" applyFill="1" applyBorder="1" applyAlignment="1">
      <alignment horizontal="center"/>
    </xf>
    <xf numFmtId="167" fontId="6" fillId="4" borderId="0" xfId="0" applyNumberFormat="1" applyFont="1" applyFill="1" applyAlignment="1">
      <alignment horizontal="center"/>
    </xf>
    <xf numFmtId="0" fontId="6" fillId="4" borderId="30" xfId="0" applyFont="1" applyFill="1" applyBorder="1"/>
    <xf numFmtId="166" fontId="6" fillId="4" borderId="30" xfId="0" applyNumberFormat="1" applyFont="1" applyFill="1" applyBorder="1" applyAlignment="1">
      <alignment horizontal="center"/>
    </xf>
    <xf numFmtId="166" fontId="6" fillId="4" borderId="31" xfId="0" applyNumberFormat="1" applyFont="1" applyFill="1" applyBorder="1" applyAlignment="1">
      <alignment horizontal="center"/>
    </xf>
    <xf numFmtId="167" fontId="6" fillId="4" borderId="30" xfId="0" applyNumberFormat="1" applyFont="1" applyFill="1" applyBorder="1" applyAlignment="1">
      <alignment horizontal="center"/>
    </xf>
    <xf numFmtId="0" fontId="5" fillId="4" borderId="32" xfId="0" applyFont="1" applyFill="1" applyBorder="1" applyAlignment="1">
      <alignment vertical="center" wrapText="1"/>
    </xf>
    <xf numFmtId="166" fontId="5" fillId="4" borderId="0" xfId="0" applyNumberFormat="1" applyFont="1" applyFill="1" applyAlignment="1">
      <alignment horizontal="center"/>
    </xf>
    <xf numFmtId="166" fontId="5" fillId="4" borderId="24" xfId="0" applyNumberFormat="1" applyFont="1" applyFill="1" applyBorder="1" applyAlignment="1">
      <alignment horizontal="center"/>
    </xf>
    <xf numFmtId="167" fontId="5" fillId="4" borderId="0" xfId="0" applyNumberFormat="1" applyFont="1" applyFill="1" applyAlignment="1">
      <alignment horizontal="center"/>
    </xf>
    <xf numFmtId="0" fontId="5" fillId="4" borderId="33" xfId="0" applyFont="1" applyFill="1" applyBorder="1" applyAlignment="1">
      <alignment vertical="center" wrapText="1"/>
    </xf>
    <xf numFmtId="167" fontId="5" fillId="4" borderId="34" xfId="0" applyNumberFormat="1" applyFont="1" applyFill="1" applyBorder="1" applyAlignment="1">
      <alignment horizontal="center"/>
    </xf>
    <xf numFmtId="166" fontId="5" fillId="4" borderId="34" xfId="0" applyNumberFormat="1" applyFont="1" applyFill="1" applyBorder="1" applyAlignment="1">
      <alignment horizontal="center"/>
    </xf>
    <xf numFmtId="166" fontId="5" fillId="4" borderId="35" xfId="0" applyNumberFormat="1" applyFont="1" applyFill="1" applyBorder="1" applyAlignment="1">
      <alignment horizontal="center"/>
    </xf>
    <xf numFmtId="0" fontId="15" fillId="0" borderId="0" xfId="0" applyFont="1" applyAlignment="1">
      <alignment horizontal="left"/>
    </xf>
    <xf numFmtId="165" fontId="17" fillId="0" borderId="0" xfId="1" applyNumberFormat="1" applyFont="1" applyAlignment="1">
      <alignment horizontal="center" vertical="center"/>
    </xf>
    <xf numFmtId="166" fontId="6" fillId="3" borderId="0" xfId="0" applyNumberFormat="1" applyFont="1" applyFill="1" applyAlignment="1">
      <alignment horizontal="center"/>
    </xf>
    <xf numFmtId="165" fontId="6" fillId="0" borderId="0" xfId="1" applyNumberFormat="1" applyFont="1" applyAlignment="1">
      <alignment horizontal="center" vertical="center"/>
    </xf>
    <xf numFmtId="165" fontId="6" fillId="3" borderId="0" xfId="1" applyNumberFormat="1" applyFont="1" applyFill="1" applyAlignment="1">
      <alignment horizontal="center" vertical="center"/>
    </xf>
    <xf numFmtId="165" fontId="0" fillId="0" borderId="0" xfId="1" applyNumberFormat="1" applyFont="1"/>
    <xf numFmtId="0" fontId="2" fillId="0" borderId="0" xfId="0" applyFont="1" applyAlignment="1">
      <alignment vertical="center" wrapText="1"/>
    </xf>
    <xf numFmtId="0" fontId="6" fillId="0" borderId="0" xfId="0" applyFont="1" applyAlignment="1">
      <alignment horizontal="center" vertical="center"/>
    </xf>
    <xf numFmtId="0" fontId="6" fillId="3" borderId="0" xfId="0" applyFont="1" applyFill="1" applyAlignment="1">
      <alignment horizontal="right"/>
    </xf>
    <xf numFmtId="3" fontId="6" fillId="0" borderId="0" xfId="0" applyNumberFormat="1" applyFont="1" applyAlignment="1">
      <alignment horizontal="center" vertical="center"/>
    </xf>
    <xf numFmtId="0" fontId="18" fillId="0" borderId="0" xfId="0" applyFont="1"/>
    <xf numFmtId="166" fontId="6" fillId="3" borderId="24" xfId="0" applyNumberFormat="1" applyFont="1" applyFill="1" applyBorder="1" applyAlignment="1">
      <alignment horizontal="center"/>
    </xf>
    <xf numFmtId="167" fontId="6" fillId="3" borderId="0" xfId="0" applyNumberFormat="1" applyFont="1" applyFill="1" applyAlignment="1">
      <alignment horizontal="center"/>
    </xf>
    <xf numFmtId="0" fontId="10" fillId="0" borderId="26" xfId="0" applyFont="1" applyBorder="1" applyAlignment="1">
      <alignment vertical="center"/>
    </xf>
    <xf numFmtId="165" fontId="5" fillId="4" borderId="34" xfId="1" applyNumberFormat="1" applyFont="1" applyFill="1" applyBorder="1" applyAlignment="1">
      <alignment horizontal="center" vertical="center"/>
    </xf>
    <xf numFmtId="165" fontId="5" fillId="4" borderId="35" xfId="1" applyNumberFormat="1" applyFont="1" applyFill="1" applyBorder="1" applyAlignment="1">
      <alignment horizontal="center" vertical="center"/>
    </xf>
    <xf numFmtId="0" fontId="15" fillId="0" borderId="0" xfId="0" applyFont="1"/>
    <xf numFmtId="0" fontId="16" fillId="5" borderId="0" xfId="0" applyFont="1" applyFill="1" applyAlignment="1">
      <alignment vertical="center"/>
    </xf>
    <xf numFmtId="0" fontId="4" fillId="7" borderId="0" xfId="0" applyFont="1" applyFill="1" applyAlignment="1">
      <alignment horizontal="left" vertical="center" wrapText="1"/>
    </xf>
    <xf numFmtId="0" fontId="4" fillId="7" borderId="0" xfId="0" applyFont="1" applyFill="1" applyAlignment="1">
      <alignment horizontal="right" vertical="center"/>
    </xf>
    <xf numFmtId="0" fontId="4" fillId="7" borderId="0" xfId="0" applyFont="1" applyFill="1" applyAlignment="1">
      <alignment horizontal="left" vertical="center"/>
    </xf>
    <xf numFmtId="0" fontId="3" fillId="0" borderId="0" xfId="0" applyFont="1" applyAlignment="1">
      <alignment vertical="center"/>
    </xf>
    <xf numFmtId="3" fontId="4" fillId="5" borderId="0" xfId="0" applyNumberFormat="1" applyFont="1" applyFill="1" applyAlignment="1">
      <alignment horizontal="left" vertical="center"/>
    </xf>
    <xf numFmtId="3" fontId="4" fillId="5" borderId="0" xfId="0" applyNumberFormat="1" applyFont="1" applyFill="1" applyAlignment="1">
      <alignment horizontal="right" vertical="center"/>
    </xf>
    <xf numFmtId="1" fontId="4" fillId="5" borderId="0" xfId="0" applyNumberFormat="1" applyFont="1" applyFill="1" applyAlignment="1">
      <alignment horizontal="center" vertical="center"/>
    </xf>
    <xf numFmtId="0" fontId="4" fillId="5" borderId="14" xfId="0" applyFont="1" applyFill="1" applyBorder="1" applyAlignment="1">
      <alignment vertical="center"/>
    </xf>
    <xf numFmtId="0" fontId="4" fillId="5" borderId="15" xfId="0" applyFont="1" applyFill="1" applyBorder="1" applyAlignment="1">
      <alignment vertical="center"/>
    </xf>
    <xf numFmtId="0" fontId="4" fillId="7" borderId="0" xfId="0" applyFont="1" applyFill="1" applyAlignment="1">
      <alignment horizontal="left" wrapText="1"/>
    </xf>
    <xf numFmtId="0" fontId="20" fillId="0" borderId="0" xfId="0" applyFont="1"/>
    <xf numFmtId="3" fontId="6" fillId="0" borderId="0" xfId="0" applyNumberFormat="1" applyFont="1" applyAlignment="1">
      <alignment horizontal="right" vertical="center"/>
    </xf>
    <xf numFmtId="3" fontId="5" fillId="0" borderId="0" xfId="0" applyNumberFormat="1" applyFont="1" applyAlignment="1">
      <alignment horizontal="right" vertical="center"/>
    </xf>
    <xf numFmtId="3" fontId="6" fillId="3" borderId="0" xfId="0" applyNumberFormat="1" applyFont="1" applyFill="1" applyAlignment="1">
      <alignment horizontal="right" vertical="center"/>
    </xf>
    <xf numFmtId="3" fontId="5" fillId="3" borderId="0" xfId="0" applyNumberFormat="1" applyFont="1" applyFill="1" applyAlignment="1">
      <alignment horizontal="right" vertical="center"/>
    </xf>
    <xf numFmtId="0" fontId="18" fillId="0" borderId="0" xfId="0" applyFont="1" applyAlignment="1">
      <alignment horizontal="center" vertical="center"/>
    </xf>
    <xf numFmtId="0" fontId="22" fillId="0" borderId="0" xfId="0" applyFont="1" applyAlignment="1">
      <alignment vertical="center"/>
    </xf>
    <xf numFmtId="0" fontId="4" fillId="7" borderId="0" xfId="0" applyFont="1" applyFill="1" applyAlignment="1">
      <alignment horizontal="center" vertical="center"/>
    </xf>
    <xf numFmtId="0" fontId="22" fillId="0" borderId="0" xfId="0" applyFont="1"/>
    <xf numFmtId="0" fontId="6" fillId="0" borderId="3" xfId="0" applyFont="1" applyBorder="1" applyAlignment="1">
      <alignment horizontal="center" vertical="center"/>
    </xf>
    <xf numFmtId="0" fontId="4" fillId="7" borderId="0" xfId="0" applyFont="1" applyFill="1" applyAlignment="1">
      <alignment horizontal="center"/>
    </xf>
    <xf numFmtId="3" fontId="4" fillId="5" borderId="0" xfId="0" applyNumberFormat="1" applyFont="1" applyFill="1" applyAlignment="1">
      <alignment horizontal="center" vertical="center"/>
    </xf>
    <xf numFmtId="0" fontId="9" fillId="0" borderId="38" xfId="0" applyFont="1" applyBorder="1" applyAlignment="1">
      <alignment horizontal="center" vertical="center" wrapText="1"/>
    </xf>
    <xf numFmtId="3" fontId="9" fillId="4" borderId="17" xfId="0" applyNumberFormat="1" applyFont="1" applyFill="1" applyBorder="1" applyAlignment="1">
      <alignment horizontal="center" vertical="center" wrapText="1"/>
    </xf>
    <xf numFmtId="3" fontId="6" fillId="0" borderId="17" xfId="0" applyNumberFormat="1" applyFont="1" applyBorder="1" applyAlignment="1">
      <alignment horizontal="center"/>
    </xf>
    <xf numFmtId="3" fontId="6" fillId="4" borderId="17" xfId="0" applyNumberFormat="1" applyFont="1" applyFill="1" applyBorder="1" applyAlignment="1">
      <alignment horizontal="center"/>
    </xf>
    <xf numFmtId="0" fontId="4" fillId="5" borderId="0" xfId="0" applyFont="1" applyFill="1" applyAlignment="1">
      <alignment horizontal="center" vertical="center"/>
    </xf>
    <xf numFmtId="0" fontId="7" fillId="0" borderId="0" xfId="0" applyFont="1" applyAlignment="1">
      <alignment horizontal="left"/>
    </xf>
    <xf numFmtId="0" fontId="4" fillId="5" borderId="39" xfId="0" applyFont="1" applyFill="1" applyBorder="1" applyAlignment="1">
      <alignment horizontal="center" vertical="center" wrapText="1"/>
    </xf>
    <xf numFmtId="0" fontId="9" fillId="0" borderId="41" xfId="0" applyFont="1" applyBorder="1" applyAlignment="1">
      <alignment vertical="center" wrapText="1"/>
    </xf>
    <xf numFmtId="0" fontId="9" fillId="0" borderId="42" xfId="0" applyFont="1" applyBorder="1" applyAlignment="1">
      <alignment vertical="center" wrapText="1"/>
    </xf>
    <xf numFmtId="3" fontId="9" fillId="4" borderId="42" xfId="0" applyNumberFormat="1" applyFont="1" applyFill="1" applyBorder="1" applyAlignment="1">
      <alignment horizontal="right" vertical="center" wrapText="1"/>
    </xf>
    <xf numFmtId="3" fontId="6" fillId="4" borderId="41" xfId="0" applyNumberFormat="1" applyFont="1" applyFill="1" applyBorder="1"/>
    <xf numFmtId="3" fontId="6" fillId="4" borderId="42" xfId="0" applyNumberFormat="1" applyFont="1" applyFill="1" applyBorder="1"/>
    <xf numFmtId="0" fontId="9" fillId="0" borderId="43" xfId="0" applyFont="1" applyBorder="1" applyAlignment="1">
      <alignment vertical="center" wrapText="1"/>
    </xf>
    <xf numFmtId="0" fontId="9" fillId="0" borderId="44" xfId="0" applyFont="1" applyBorder="1" applyAlignment="1">
      <alignment vertical="center" wrapText="1"/>
    </xf>
    <xf numFmtId="3" fontId="9" fillId="4" borderId="44" xfId="0" applyNumberFormat="1" applyFont="1" applyFill="1" applyBorder="1" applyAlignment="1">
      <alignment horizontal="right" vertical="center" wrapText="1"/>
    </xf>
    <xf numFmtId="3" fontId="6" fillId="4" borderId="43" xfId="0" applyNumberFormat="1" applyFont="1" applyFill="1" applyBorder="1"/>
    <xf numFmtId="3" fontId="6" fillId="4" borderId="44" xfId="0" applyNumberFormat="1" applyFont="1" applyFill="1" applyBorder="1"/>
    <xf numFmtId="0" fontId="9" fillId="0" borderId="45" xfId="0" applyFont="1" applyBorder="1" applyAlignment="1">
      <alignment vertical="center" wrapText="1"/>
    </xf>
    <xf numFmtId="3" fontId="9" fillId="0" borderId="45" xfId="0" applyNumberFormat="1" applyFont="1" applyBorder="1" applyAlignment="1">
      <alignment vertical="center" wrapText="1"/>
    </xf>
    <xf numFmtId="0" fontId="7" fillId="0" borderId="0" xfId="0" applyFont="1"/>
    <xf numFmtId="0" fontId="28" fillId="0" borderId="0" xfId="0" applyFont="1"/>
    <xf numFmtId="0" fontId="4" fillId="5" borderId="46" xfId="0" applyFont="1" applyFill="1" applyBorder="1"/>
    <xf numFmtId="0" fontId="4" fillId="5" borderId="47" xfId="0" applyFont="1" applyFill="1" applyBorder="1" applyAlignment="1">
      <alignment horizontal="left" wrapText="1"/>
    </xf>
    <xf numFmtId="0" fontId="4" fillId="5" borderId="12" xfId="0" applyFont="1" applyFill="1" applyBorder="1" applyAlignment="1">
      <alignment horizontal="left" wrapText="1"/>
    </xf>
    <xf numFmtId="0" fontId="8" fillId="0" borderId="41" xfId="0" applyFont="1" applyBorder="1" applyAlignment="1">
      <alignment horizontal="left" vertical="center" wrapText="1"/>
    </xf>
    <xf numFmtId="0" fontId="8" fillId="0" borderId="43" xfId="0" applyFont="1" applyBorder="1" applyAlignment="1">
      <alignment horizontal="left" vertical="center" wrapText="1"/>
    </xf>
    <xf numFmtId="0" fontId="8" fillId="0" borderId="45" xfId="0" applyFont="1" applyBorder="1" applyAlignment="1">
      <alignment horizontal="left" vertical="center" wrapText="1"/>
    </xf>
    <xf numFmtId="0" fontId="4" fillId="5" borderId="15" xfId="0" applyFont="1" applyFill="1" applyBorder="1" applyAlignment="1">
      <alignment horizontal="left" vertical="center"/>
    </xf>
    <xf numFmtId="0" fontId="4" fillId="5" borderId="40" xfId="0" applyFont="1" applyFill="1" applyBorder="1" applyAlignment="1">
      <alignment horizontal="left" vertical="center" wrapText="1"/>
    </xf>
    <xf numFmtId="166" fontId="17" fillId="0" borderId="0" xfId="0" applyNumberFormat="1" applyFont="1" applyAlignment="1">
      <alignment horizontal="center" vertical="center"/>
    </xf>
    <xf numFmtId="167" fontId="6" fillId="0" borderId="0" xfId="0" applyNumberFormat="1" applyFont="1" applyAlignment="1">
      <alignment horizontal="center" vertical="center"/>
    </xf>
    <xf numFmtId="166" fontId="6" fillId="3" borderId="0" xfId="0" applyNumberFormat="1" applyFont="1" applyFill="1" applyAlignment="1">
      <alignment horizontal="center" vertical="center"/>
    </xf>
    <xf numFmtId="166" fontId="5" fillId="3" borderId="36" xfId="0" applyNumberFormat="1" applyFont="1" applyFill="1" applyBorder="1" applyAlignment="1">
      <alignment horizontal="center" vertical="center"/>
    </xf>
    <xf numFmtId="0" fontId="4" fillId="5" borderId="0" xfId="0" applyFont="1" applyFill="1" applyAlignment="1">
      <alignment horizontal="center" vertical="center"/>
    </xf>
    <xf numFmtId="0" fontId="10" fillId="0" borderId="0" xfId="0" applyFont="1" applyAlignment="1">
      <alignment horizontal="left" vertical="center"/>
    </xf>
    <xf numFmtId="0" fontId="4" fillId="5" borderId="0" xfId="0" applyFont="1" applyFill="1" applyAlignment="1">
      <alignment horizontal="center" vertical="center"/>
    </xf>
    <xf numFmtId="0" fontId="13" fillId="0" borderId="0" xfId="0" applyFont="1" applyAlignment="1">
      <alignment horizontal="left" vertical="top" wrapText="1"/>
    </xf>
    <xf numFmtId="0" fontId="6" fillId="0" borderId="3" xfId="0" applyFont="1" applyBorder="1" applyAlignment="1">
      <alignment horizontal="center" vertical="center"/>
    </xf>
    <xf numFmtId="0" fontId="4" fillId="7" borderId="0" xfId="0" applyFont="1" applyFill="1" applyAlignment="1">
      <alignment horizontal="center" vertical="center"/>
    </xf>
    <xf numFmtId="0" fontId="4" fillId="7" borderId="0" xfId="0" applyFont="1" applyFill="1" applyAlignment="1">
      <alignment horizontal="center"/>
    </xf>
    <xf numFmtId="3" fontId="4" fillId="5" borderId="0" xfId="0" applyNumberFormat="1"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horizontal="center" vertical="center"/>
    </xf>
    <xf numFmtId="0" fontId="10" fillId="0" borderId="0" xfId="0" applyFont="1" applyAlignment="1">
      <alignment horizontal="left" vertical="center"/>
    </xf>
    <xf numFmtId="0" fontId="4" fillId="5" borderId="0" xfId="0" applyFont="1" applyFill="1" applyAlignment="1">
      <alignment horizontal="center" vertical="center"/>
    </xf>
    <xf numFmtId="0" fontId="13" fillId="0" borderId="0" xfId="0" applyFont="1" applyAlignment="1">
      <alignment horizontal="left" vertical="top" wrapText="1"/>
    </xf>
    <xf numFmtId="0" fontId="29" fillId="0" borderId="0" xfId="0" applyFont="1" applyAlignment="1">
      <alignment vertical="center" wrapText="1"/>
    </xf>
    <xf numFmtId="0" fontId="29" fillId="3" borderId="0" xfId="0" applyFont="1" applyFill="1" applyAlignment="1">
      <alignment vertical="center"/>
    </xf>
    <xf numFmtId="0" fontId="29" fillId="0" borderId="0" xfId="0" applyFont="1" applyAlignment="1">
      <alignment vertical="center"/>
    </xf>
    <xf numFmtId="0" fontId="29" fillId="3" borderId="36" xfId="0" applyFont="1" applyFill="1" applyBorder="1" applyAlignment="1">
      <alignment vertical="center"/>
    </xf>
    <xf numFmtId="0" fontId="29" fillId="3" borderId="0" xfId="0" applyFont="1" applyFill="1" applyAlignment="1">
      <alignment vertical="center" wrapText="1"/>
    </xf>
    <xf numFmtId="0" fontId="13" fillId="0" borderId="0" xfId="0" applyFont="1" applyAlignment="1">
      <alignment vertical="top" wrapText="1"/>
    </xf>
    <xf numFmtId="0" fontId="4" fillId="7" borderId="0" xfId="0" applyFont="1" applyFill="1" applyAlignment="1">
      <alignment horizontal="center" vertical="center"/>
    </xf>
    <xf numFmtId="0" fontId="6" fillId="0" borderId="3" xfId="0" applyFont="1" applyBorder="1" applyAlignment="1">
      <alignment horizontal="center" vertical="center"/>
    </xf>
    <xf numFmtId="3" fontId="0" fillId="0" borderId="0" xfId="0" applyNumberFormat="1"/>
    <xf numFmtId="0" fontId="4" fillId="7" borderId="0" xfId="0" applyFont="1" applyFill="1" applyAlignment="1">
      <alignment horizontal="center"/>
    </xf>
    <xf numFmtId="3" fontId="4" fillId="5" borderId="0" xfId="0" applyNumberFormat="1" applyFont="1" applyFill="1" applyAlignment="1">
      <alignment horizontal="center" vertical="center"/>
    </xf>
    <xf numFmtId="0" fontId="11" fillId="0" borderId="0" xfId="0" applyFont="1" applyAlignment="1">
      <alignment horizontal="center" vertical="center" wrapText="1"/>
    </xf>
    <xf numFmtId="0" fontId="4" fillId="5" borderId="0" xfId="0" applyFont="1" applyFill="1" applyAlignment="1">
      <alignment horizontal="center" vertical="center"/>
    </xf>
    <xf numFmtId="0" fontId="5" fillId="4" borderId="25" xfId="0" applyFont="1" applyFill="1" applyBorder="1" applyAlignment="1">
      <alignment horizontal="left" vertical="center" wrapText="1"/>
    </xf>
    <xf numFmtId="0" fontId="5" fillId="4" borderId="28" xfId="0" applyFont="1" applyFill="1" applyBorder="1" applyAlignment="1">
      <alignment horizontal="left" vertical="center" wrapText="1"/>
    </xf>
    <xf numFmtId="0" fontId="5" fillId="4" borderId="29" xfId="0" applyFont="1" applyFill="1" applyBorder="1" applyAlignment="1">
      <alignment horizontal="left" vertical="center" wrapText="1"/>
    </xf>
    <xf numFmtId="0" fontId="10" fillId="0" borderId="26" xfId="0" applyFont="1" applyBorder="1" applyAlignment="1">
      <alignment horizontal="left" vertical="center"/>
    </xf>
    <xf numFmtId="0" fontId="13" fillId="0" borderId="0" xfId="0" applyFont="1" applyAlignment="1">
      <alignment horizontal="left" vertical="top" wrapText="1"/>
    </xf>
    <xf numFmtId="0" fontId="10" fillId="0" borderId="0" xfId="0" applyFont="1" applyAlignment="1">
      <alignment horizontal="left" vertical="center"/>
    </xf>
    <xf numFmtId="0" fontId="13" fillId="0" borderId="0" xfId="0" applyFont="1" applyAlignment="1">
      <alignment horizontal="left" vertical="center"/>
    </xf>
    <xf numFmtId="0" fontId="13" fillId="0" borderId="0" xfId="0" applyFont="1" applyAlignment="1">
      <alignment horizontal="left" vertical="top"/>
    </xf>
    <xf numFmtId="0" fontId="4" fillId="5" borderId="0" xfId="0" applyFont="1" applyFill="1" applyAlignment="1">
      <alignment horizontal="left" vertical="center"/>
    </xf>
    <xf numFmtId="0" fontId="4" fillId="7" borderId="0" xfId="0" applyFont="1" applyFill="1" applyAlignment="1">
      <alignment horizontal="center" vertical="center"/>
    </xf>
    <xf numFmtId="0" fontId="5" fillId="3" borderId="0" xfId="0" applyFont="1" applyFill="1" applyAlignment="1">
      <alignment horizontal="left" vertical="center"/>
    </xf>
    <xf numFmtId="0" fontId="5" fillId="0" borderId="0" xfId="0" applyFont="1" applyAlignment="1">
      <alignment horizontal="left" vertical="center"/>
    </xf>
    <xf numFmtId="0" fontId="20" fillId="0" borderId="0" xfId="0" applyFont="1" applyAlignment="1">
      <alignment horizontal="left"/>
    </xf>
    <xf numFmtId="0" fontId="4" fillId="5" borderId="0" xfId="0" applyFont="1" applyFill="1" applyAlignment="1">
      <alignment horizontal="left" vertical="center" wrapText="1"/>
    </xf>
    <xf numFmtId="0" fontId="4" fillId="7" borderId="0" xfId="0" applyFont="1" applyFill="1" applyAlignment="1">
      <alignment horizontal="center"/>
    </xf>
    <xf numFmtId="0" fontId="3" fillId="0" borderId="0" xfId="0" applyFont="1" applyAlignment="1">
      <alignment horizontal="center" vertical="center" wrapText="1"/>
    </xf>
    <xf numFmtId="0" fontId="5" fillId="0" borderId="0" xfId="0" applyFont="1" applyAlignment="1">
      <alignment horizontal="center" vertical="center"/>
    </xf>
    <xf numFmtId="0" fontId="5" fillId="2" borderId="0" xfId="0" applyFont="1" applyFill="1" applyAlignment="1">
      <alignment horizontal="center" vertical="center"/>
    </xf>
    <xf numFmtId="0" fontId="7" fillId="0" borderId="0" xfId="0" applyFont="1" applyAlignment="1">
      <alignment horizontal="left" vertical="center" wrapText="1"/>
    </xf>
    <xf numFmtId="3" fontId="4" fillId="5" borderId="0" xfId="0" applyNumberFormat="1" applyFont="1" applyFill="1" applyAlignment="1">
      <alignment horizontal="center" vertical="center"/>
    </xf>
    <xf numFmtId="0" fontId="7" fillId="0" borderId="37" xfId="0" applyFont="1" applyBorder="1" applyAlignment="1">
      <alignment horizontal="left"/>
    </xf>
    <xf numFmtId="0" fontId="6" fillId="0" borderId="5" xfId="0" applyFont="1" applyBorder="1" applyAlignment="1">
      <alignment horizontal="center" vertical="center"/>
    </xf>
    <xf numFmtId="0" fontId="6" fillId="0" borderId="17" xfId="0" applyFont="1" applyBorder="1" applyAlignment="1">
      <alignment horizontal="center" vertical="center"/>
    </xf>
    <xf numFmtId="0" fontId="6" fillId="0" borderId="3" xfId="0" applyFont="1" applyBorder="1" applyAlignment="1">
      <alignment horizontal="center" vertical="center"/>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8" xfId="0" applyFont="1" applyBorder="1" applyAlignment="1">
      <alignment horizontal="center" vertical="center" wrapText="1"/>
    </xf>
    <xf numFmtId="0" fontId="4" fillId="5" borderId="2" xfId="0" applyFont="1" applyFill="1" applyBorder="1" applyAlignment="1">
      <alignment horizontal="center" wrapText="1"/>
    </xf>
    <xf numFmtId="0" fontId="4" fillId="5" borderId="19" xfId="0" applyFont="1" applyFill="1" applyBorder="1" applyAlignment="1">
      <alignment horizontal="center" wrapText="1"/>
    </xf>
    <xf numFmtId="0" fontId="7" fillId="0" borderId="0" xfId="0" applyFont="1" applyAlignment="1">
      <alignment horizontal="left"/>
    </xf>
    <xf numFmtId="0" fontId="2" fillId="0" borderId="0" xfId="0" applyFont="1" applyAlignment="1">
      <alignment horizontal="left" vertical="center"/>
    </xf>
  </cellXfs>
  <cellStyles count="11">
    <cellStyle name="Comma 2" xfId="2" xr:uid="{00000000-0005-0000-0000-000031000000}"/>
    <cellStyle name="Comma 2 2" xfId="5" xr:uid="{263ECCEC-4274-4525-A240-3E1A154096BF}"/>
    <cellStyle name="Comma 3" xfId="4" xr:uid="{AC120462-0069-49BD-AE67-741CA8C2BE0E}"/>
    <cellStyle name="Followed Hyperlink 2" xfId="6" xr:uid="{0C5AFCE0-2CF1-4CF8-8B75-6DA1BB79BEC9}"/>
    <cellStyle name="Hyperlink 2" xfId="7" xr:uid="{FD49D951-6558-4ACB-AE79-9A2E7754FE76}"/>
    <cellStyle name="Normal" xfId="0" builtinId="0"/>
    <cellStyle name="Normal 2" xfId="8" xr:uid="{85D0B5C6-DB9C-4BFE-8AD6-2793C4E9EAEA}"/>
    <cellStyle name="Normal 3" xfId="9" xr:uid="{95CA0D3F-1192-46E6-BC63-186E49B5C0E5}"/>
    <cellStyle name="Normal 5" xfId="3" xr:uid="{00000000-0005-0000-0000-000033000000}"/>
    <cellStyle name="Percent" xfId="1" builtinId="5"/>
    <cellStyle name="Βασικό_Φύλλο1" xfId="10" xr:uid="{E1EFB28A-2888-46BC-A473-68E8E953DA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14</xdr:row>
      <xdr:rowOff>0</xdr:rowOff>
    </xdr:from>
    <xdr:to>
      <xdr:col>13</xdr:col>
      <xdr:colOff>438151</xdr:colOff>
      <xdr:row>26</xdr:row>
      <xdr:rowOff>30944</xdr:rowOff>
    </xdr:to>
    <xdr:sp macro="" textlink="">
      <xdr:nvSpPr>
        <xdr:cNvPr id="3" name="Subtitle 2">
          <a:extLst>
            <a:ext uri="{FF2B5EF4-FFF2-40B4-BE49-F238E27FC236}">
              <a16:creationId xmlns:a16="http://schemas.microsoft.com/office/drawing/2014/main" id="{00000000-0008-0000-0000-000003000000}"/>
            </a:ext>
          </a:extLst>
        </xdr:cNvPr>
        <xdr:cNvSpPr>
          <a:spLocks noGrp="1"/>
        </xdr:cNvSpPr>
      </xdr:nvSpPr>
      <xdr:spPr>
        <a:xfrm>
          <a:off x="1" y="2924175"/>
          <a:ext cx="8362950" cy="2316944"/>
        </a:xfrm>
        <a:prstGeom prst="rect">
          <a:avLst/>
        </a:prstGeom>
      </xdr:spPr>
      <xdr:txBody>
        <a:bodyPr vert="horz" wrap="square" lIns="91440" tIns="45720" rIns="91440" bIns="45720" rtlCol="0">
          <a:normAutofit fontScale="92500" lnSpcReduction="20000"/>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endParaRPr kumimoji="0" lang="en-US" sz="24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a:p>
          <a:pPr rtl="0" eaLnBrk="1" fontAlgn="auto" latinLnBrk="0" hangingPunct="1"/>
          <a:r>
            <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Αύγουστος 2</a:t>
          </a:r>
          <a:r>
            <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0</a:t>
          </a:r>
          <a:r>
            <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21</a:t>
          </a:r>
          <a:r>
            <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 </a:t>
          </a:r>
          <a:endPar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rtl="0" eaLnBrk="1" fontAlgn="auto" latinLnBrk="0" hangingPunct="1"/>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r>
            <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ΙΝΣΕΤΕ– </a:t>
          </a:r>
          <a:r>
            <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E</a:t>
          </a: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πιτρέπεται η αναδημοσίευση με την προϋπόθεση της αναφοράς στην πηγή</a:t>
          </a:r>
          <a:b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b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endParaRPr kumimoji="0" lang="el-GR" sz="24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5</xdr:col>
      <xdr:colOff>257175</xdr:colOff>
      <xdr:row>5</xdr:row>
      <xdr:rowOff>38101</xdr:rowOff>
    </xdr:from>
    <xdr:to>
      <xdr:col>8</xdr:col>
      <xdr:colOff>228375</xdr:colOff>
      <xdr:row>12</xdr:row>
      <xdr:rowOff>32418</xdr:rowOff>
    </xdr:to>
    <xdr:pic>
      <xdr:nvPicPr>
        <xdr:cNvPr id="5" name="Picture 4">
          <a:extLst>
            <a:ext uri="{FF2B5EF4-FFF2-40B4-BE49-F238E27FC236}">
              <a16:creationId xmlns:a16="http://schemas.microsoft.com/office/drawing/2014/main" id="{B773FFA6-4705-48A9-9972-96084B570F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5175" y="1247776"/>
          <a:ext cx="1800000" cy="13278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190497</xdr:rowOff>
    </xdr:from>
    <xdr:to>
      <xdr:col>14</xdr:col>
      <xdr:colOff>400051</xdr:colOff>
      <xdr:row>22</xdr:row>
      <xdr:rowOff>104774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 y="380997"/>
          <a:ext cx="8934450" cy="3914777"/>
        </a:xfrm>
        <a:prstGeom prst="rect">
          <a:avLst/>
        </a:prstGeom>
        <a:solidFill>
          <a:sysClr val="window" lastClr="FFFFFF"/>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l-GR" sz="1600" b="1"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Επεξηγηματικές σημειώσεις:</a:t>
          </a:r>
        </a:p>
        <a:p>
          <a:pPr marL="0" marR="0" lvl="0" indent="0" defTabSz="914400" eaLnBrk="1" fontAlgn="auto" latinLnBrk="0" hangingPunct="1">
            <a:lnSpc>
              <a:spcPct val="100000"/>
            </a:lnSpc>
            <a:spcBef>
              <a:spcPts val="0"/>
            </a:spcBef>
            <a:spcAft>
              <a:spcPts val="0"/>
            </a:spcAft>
            <a:buClrTx/>
            <a:buSzTx/>
            <a:buFontTx/>
            <a:buNone/>
            <a:tabLst/>
            <a:defRPr/>
          </a:pPr>
          <a:endParaRPr kumimoji="0" lang="el-GR" sz="1200" b="1"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Στις επόμενες σελίδες παρουσιάζονται αναλυτικά:</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τα βασικά μεγέθη του εισερχόμενου τουρισμού της Περιφέρειας Δυτικής Ελλάδας </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2016-</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η εξέλιξη απασχόλησης στην Περιφέρεια Δυτικής Ελλάδας</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 2010-20</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το ξενοδοχειακό δυναμικό της Περιφέρειας ανά Ενότητα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το δυναμικό των ενοικιαζόμενων δωματίων ανά Ενότητα για τα έτη 2017 - 2019,</a:t>
          </a:r>
          <a:endPar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οι αφίξεις, οι διανυκτερεύσεις και η πληρότητα ανά Ενότητα και συνολικά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οι αεροπορικές αφίξεις διεθνείς και εσωτερικού ανά μήνα</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και ανά αεροδρόμιο για τα έτη 2010-20</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20</a:t>
          </a: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 συνολικός αριθμός διακινηθέντων εσωτερικού και εξωτερικού (κατά την αποβίβαση και την επιβίβαση) από τα λιμάνια της Περιφέρειας για τα έτη 2013-2020</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Κίνηση κρουζιερόπλοιων 2013 - 2020,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 συνολικός αριθμός των επισκεπτών σε Μουσεία και Αρχαιολογικούς Χώρους ανά Ενότητα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Μελέτες Περιφέρειας Δυτικής Ελλάδας.</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2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O2"/>
  <sheetViews>
    <sheetView showGridLines="0" tabSelected="1" zoomScaleNormal="100" workbookViewId="0">
      <selection sqref="A1:N2"/>
    </sheetView>
  </sheetViews>
  <sheetFormatPr defaultRowHeight="14.4" x14ac:dyDescent="0.3"/>
  <sheetData>
    <row r="1" spans="1:15" ht="35.25" customHeight="1" x14ac:dyDescent="0.3">
      <c r="A1" s="191" t="s">
        <v>76</v>
      </c>
      <c r="B1" s="191"/>
      <c r="C1" s="191"/>
      <c r="D1" s="191"/>
      <c r="E1" s="191"/>
      <c r="F1" s="191"/>
      <c r="G1" s="191"/>
      <c r="H1" s="191"/>
      <c r="I1" s="191"/>
      <c r="J1" s="191"/>
      <c r="K1" s="191"/>
      <c r="L1" s="191"/>
      <c r="M1" s="191"/>
      <c r="N1" s="191"/>
      <c r="O1" s="57"/>
    </row>
    <row r="2" spans="1:15" x14ac:dyDescent="0.3">
      <c r="A2" s="191"/>
      <c r="B2" s="191"/>
      <c r="C2" s="191"/>
      <c r="D2" s="191"/>
      <c r="E2" s="191"/>
      <c r="F2" s="191"/>
      <c r="G2" s="191"/>
      <c r="H2" s="191"/>
      <c r="I2" s="191"/>
      <c r="J2" s="191"/>
      <c r="K2" s="191"/>
      <c r="L2" s="191"/>
      <c r="M2" s="191"/>
      <c r="N2" s="191"/>
    </row>
  </sheetData>
  <mergeCells count="1">
    <mergeCell ref="A1:N2"/>
  </mergeCells>
  <pageMargins left="0.70866141732283472" right="0.70866141732283472" top="0.74803149606299213" bottom="0.74803149606299213" header="0.31496062992125984" footer="0.31496062992125984"/>
  <pageSetup paperSize="9" orientation="landscape" verticalDpi="597" r:id="rId1"/>
  <colBreaks count="1" manualBreakCount="1">
    <brk id="14"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A3:F14"/>
  <sheetViews>
    <sheetView showGridLines="0" zoomScaleNormal="100" workbookViewId="0">
      <selection activeCell="D6" sqref="D6:E6"/>
    </sheetView>
  </sheetViews>
  <sheetFormatPr defaultRowHeight="14.4" x14ac:dyDescent="0.3"/>
  <cols>
    <col min="1" max="1" width="9.5546875" customWidth="1"/>
    <col min="2" max="2" width="21.88671875" customWidth="1"/>
    <col min="3" max="3" width="11" customWidth="1"/>
    <col min="4" max="4" width="24.33203125" customWidth="1"/>
    <col min="5" max="5" width="25.5546875" customWidth="1"/>
    <col min="6" max="6" width="19.44140625" customWidth="1"/>
    <col min="7" max="7" width="9.44140625" customWidth="1"/>
    <col min="8" max="8" width="14" bestFit="1" customWidth="1"/>
  </cols>
  <sheetData>
    <row r="3" spans="1:6" ht="15" customHeight="1" x14ac:dyDescent="0.3">
      <c r="A3" s="221" t="s">
        <v>125</v>
      </c>
      <c r="B3" s="222"/>
      <c r="C3" s="222"/>
      <c r="D3" s="222"/>
      <c r="E3" s="222"/>
      <c r="F3" s="222"/>
    </row>
    <row r="4" spans="1:6" ht="22.8" x14ac:dyDescent="0.3">
      <c r="A4" s="155"/>
      <c r="B4" s="156"/>
      <c r="C4" s="157"/>
      <c r="D4" s="140" t="s">
        <v>13</v>
      </c>
      <c r="E4" s="140" t="s">
        <v>14</v>
      </c>
      <c r="F4" s="25" t="s">
        <v>15</v>
      </c>
    </row>
    <row r="5" spans="1:6" ht="27" customHeight="1" x14ac:dyDescent="0.3">
      <c r="A5" s="161" t="s">
        <v>12</v>
      </c>
      <c r="B5" s="162" t="s">
        <v>40</v>
      </c>
      <c r="C5" s="162" t="s">
        <v>16</v>
      </c>
      <c r="D5" s="27" t="s">
        <v>17</v>
      </c>
      <c r="E5" s="27" t="s">
        <v>17</v>
      </c>
      <c r="F5" s="27" t="s">
        <v>18</v>
      </c>
    </row>
    <row r="6" spans="1:6" ht="15" customHeight="1" x14ac:dyDescent="0.3">
      <c r="A6" s="158">
        <v>2020</v>
      </c>
      <c r="B6" s="141" t="s">
        <v>104</v>
      </c>
      <c r="C6" s="142" t="s">
        <v>115</v>
      </c>
      <c r="D6" s="143">
        <v>109132</v>
      </c>
      <c r="E6" s="144">
        <v>109633</v>
      </c>
      <c r="F6" s="145">
        <f t="shared" ref="F6:F11" si="0">SUM(D6:E6)</f>
        <v>218765</v>
      </c>
    </row>
    <row r="7" spans="1:6" ht="15" customHeight="1" x14ac:dyDescent="0.3">
      <c r="A7" s="158">
        <v>2019</v>
      </c>
      <c r="B7" s="141" t="s">
        <v>104</v>
      </c>
      <c r="C7" s="142" t="s">
        <v>115</v>
      </c>
      <c r="D7" s="143">
        <v>230864</v>
      </c>
      <c r="E7" s="144">
        <v>251334</v>
      </c>
      <c r="F7" s="145">
        <f t="shared" si="0"/>
        <v>482198</v>
      </c>
    </row>
    <row r="8" spans="1:6" x14ac:dyDescent="0.3">
      <c r="A8" s="158">
        <v>2018</v>
      </c>
      <c r="B8" s="141" t="s">
        <v>104</v>
      </c>
      <c r="C8" s="142" t="s">
        <v>115</v>
      </c>
      <c r="D8" s="143">
        <v>238228</v>
      </c>
      <c r="E8" s="144">
        <v>251355</v>
      </c>
      <c r="F8" s="145">
        <f t="shared" si="0"/>
        <v>489583</v>
      </c>
    </row>
    <row r="9" spans="1:6" x14ac:dyDescent="0.3">
      <c r="A9" s="159">
        <v>2017</v>
      </c>
      <c r="B9" s="146" t="s">
        <v>104</v>
      </c>
      <c r="C9" s="147" t="s">
        <v>115</v>
      </c>
      <c r="D9" s="148">
        <v>243387</v>
      </c>
      <c r="E9" s="149">
        <v>257338</v>
      </c>
      <c r="F9" s="150">
        <f t="shared" si="0"/>
        <v>500725</v>
      </c>
    </row>
    <row r="10" spans="1:6" x14ac:dyDescent="0.3">
      <c r="A10" s="159">
        <v>2016</v>
      </c>
      <c r="B10" s="146" t="s">
        <v>104</v>
      </c>
      <c r="C10" s="147" t="s">
        <v>115</v>
      </c>
      <c r="D10" s="148">
        <v>235353</v>
      </c>
      <c r="E10" s="149">
        <v>261960</v>
      </c>
      <c r="F10" s="150">
        <f t="shared" si="0"/>
        <v>497313</v>
      </c>
    </row>
    <row r="11" spans="1:6" x14ac:dyDescent="0.3">
      <c r="A11" s="159">
        <v>2015</v>
      </c>
      <c r="B11" s="146" t="s">
        <v>104</v>
      </c>
      <c r="C11" s="147" t="s">
        <v>115</v>
      </c>
      <c r="D11" s="148">
        <v>296974</v>
      </c>
      <c r="E11" s="149">
        <v>306338</v>
      </c>
      <c r="F11" s="150">
        <f t="shared" si="0"/>
        <v>603312</v>
      </c>
    </row>
    <row r="12" spans="1:6" x14ac:dyDescent="0.3">
      <c r="A12" s="159">
        <v>2014</v>
      </c>
      <c r="B12" s="146" t="s">
        <v>104</v>
      </c>
      <c r="C12" s="147" t="s">
        <v>115</v>
      </c>
      <c r="D12" s="148">
        <v>286038</v>
      </c>
      <c r="E12" s="149">
        <v>304290</v>
      </c>
      <c r="F12" s="150">
        <f t="shared" ref="F12" si="1">SUM(D12:E12)</f>
        <v>590328</v>
      </c>
    </row>
    <row r="13" spans="1:6" ht="15" thickBot="1" x14ac:dyDescent="0.35">
      <c r="A13" s="160">
        <v>2013</v>
      </c>
      <c r="B13" s="151" t="s">
        <v>104</v>
      </c>
      <c r="C13" s="151" t="s">
        <v>115</v>
      </c>
      <c r="D13" s="152">
        <v>291536</v>
      </c>
      <c r="E13" s="152">
        <v>267950</v>
      </c>
      <c r="F13" s="152">
        <f>SUM(D13:E13)</f>
        <v>559486</v>
      </c>
    </row>
    <row r="14" spans="1:6" x14ac:dyDescent="0.3">
      <c r="A14" s="153" t="s">
        <v>87</v>
      </c>
      <c r="B14" s="153"/>
      <c r="C14" s="139"/>
      <c r="D14" s="154"/>
      <c r="E14" s="6"/>
      <c r="F14" s="6"/>
    </row>
  </sheetData>
  <mergeCells count="1">
    <mergeCell ref="A3:F3"/>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 / &amp;N&amp;R&amp;A</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5CAD-12C2-452A-88FB-DE2B87FD831A}">
  <sheetPr>
    <tabColor theme="6"/>
  </sheetPr>
  <dimension ref="A3:I18"/>
  <sheetViews>
    <sheetView showGridLines="0" zoomScaleNormal="100" workbookViewId="0">
      <selection activeCell="H17" sqref="H17:I17"/>
    </sheetView>
  </sheetViews>
  <sheetFormatPr defaultRowHeight="14.4" x14ac:dyDescent="0.3"/>
  <cols>
    <col min="1" max="1" width="23" customWidth="1"/>
  </cols>
  <sheetData>
    <row r="3" spans="1:9" s="57" customFormat="1" ht="17.100000000000001" customHeight="1" x14ac:dyDescent="0.3">
      <c r="A3" s="192" t="s">
        <v>69</v>
      </c>
      <c r="B3" s="192"/>
      <c r="C3" s="192"/>
      <c r="D3" s="192"/>
      <c r="E3" s="192"/>
      <c r="F3" s="192"/>
      <c r="G3" s="192"/>
      <c r="H3" s="138"/>
      <c r="I3" s="175"/>
    </row>
    <row r="4" spans="1:9" s="57" customFormat="1" ht="17.100000000000001" customHeight="1" x14ac:dyDescent="0.3">
      <c r="A4" s="111"/>
      <c r="B4" s="70">
        <v>2013</v>
      </c>
      <c r="C4" s="70">
        <v>2014</v>
      </c>
      <c r="D4" s="70">
        <v>2015</v>
      </c>
      <c r="E4" s="70">
        <v>2016</v>
      </c>
      <c r="F4" s="70">
        <v>2017</v>
      </c>
      <c r="G4" s="70">
        <v>2018</v>
      </c>
      <c r="H4" s="138">
        <v>2019</v>
      </c>
      <c r="I4" s="175">
        <v>2020</v>
      </c>
    </row>
    <row r="5" spans="1:9" x14ac:dyDescent="0.3">
      <c r="A5" s="6" t="s">
        <v>88</v>
      </c>
      <c r="B5" s="101">
        <v>307</v>
      </c>
      <c r="C5" s="101">
        <v>251</v>
      </c>
      <c r="D5" s="101">
        <v>242</v>
      </c>
      <c r="E5" s="101">
        <v>274</v>
      </c>
      <c r="F5" s="101">
        <v>271</v>
      </c>
      <c r="G5" s="101">
        <v>221</v>
      </c>
      <c r="H5" s="101">
        <v>199</v>
      </c>
      <c r="I5" s="101">
        <v>10</v>
      </c>
    </row>
    <row r="6" spans="1:9" x14ac:dyDescent="0.3">
      <c r="A6" s="102" t="s">
        <v>89</v>
      </c>
      <c r="B6" s="98"/>
      <c r="C6" s="98">
        <f>C5/B5-1</f>
        <v>-0.1824104234527687</v>
      </c>
      <c r="D6" s="98">
        <f t="shared" ref="D6:I6" si="0">D5/C5-1</f>
        <v>-3.5856573705179251E-2</v>
      </c>
      <c r="E6" s="98">
        <f t="shared" si="0"/>
        <v>0.13223140495867769</v>
      </c>
      <c r="F6" s="98">
        <f t="shared" si="0"/>
        <v>-1.0948905109489093E-2</v>
      </c>
      <c r="G6" s="98">
        <f t="shared" si="0"/>
        <v>-0.18450184501845024</v>
      </c>
      <c r="H6" s="98">
        <f t="shared" si="0"/>
        <v>-9.9547511312217174E-2</v>
      </c>
      <c r="I6" s="98">
        <f t="shared" si="0"/>
        <v>-0.94974874371859297</v>
      </c>
    </row>
    <row r="7" spans="1:9" x14ac:dyDescent="0.3">
      <c r="A7" s="6" t="s">
        <v>90</v>
      </c>
      <c r="B7" s="103">
        <v>763966</v>
      </c>
      <c r="C7" s="103">
        <v>584879</v>
      </c>
      <c r="D7" s="103">
        <v>459882</v>
      </c>
      <c r="E7" s="16">
        <v>505111</v>
      </c>
      <c r="F7" s="103">
        <v>567047</v>
      </c>
      <c r="G7" s="103">
        <v>468046</v>
      </c>
      <c r="H7" s="103">
        <v>413716</v>
      </c>
      <c r="I7" s="103">
        <v>7589</v>
      </c>
    </row>
    <row r="8" spans="1:9" x14ac:dyDescent="0.3">
      <c r="A8" s="102" t="s">
        <v>89</v>
      </c>
      <c r="B8" s="98"/>
      <c r="C8" s="98">
        <f>C7/B7-1</f>
        <v>-0.23441750025524699</v>
      </c>
      <c r="D8" s="98">
        <f t="shared" ref="D8:I8" si="1">D7/C7-1</f>
        <v>-0.21371428962229799</v>
      </c>
      <c r="E8" s="98">
        <f t="shared" si="1"/>
        <v>9.8349141736358447E-2</v>
      </c>
      <c r="F8" s="98">
        <f t="shared" si="1"/>
        <v>0.12261859274496101</v>
      </c>
      <c r="G8" s="98">
        <f t="shared" si="1"/>
        <v>-0.17459046604602435</v>
      </c>
      <c r="H8" s="98">
        <f t="shared" si="1"/>
        <v>-0.11607833418082836</v>
      </c>
      <c r="I8" s="98">
        <f t="shared" si="1"/>
        <v>-0.9816564986609172</v>
      </c>
    </row>
    <row r="9" spans="1:9" x14ac:dyDescent="0.3">
      <c r="A9" s="223" t="s">
        <v>91</v>
      </c>
      <c r="B9" s="223"/>
      <c r="C9" s="223"/>
      <c r="D9" s="223"/>
      <c r="E9" s="6"/>
    </row>
    <row r="10" spans="1:9" x14ac:dyDescent="0.3">
      <c r="A10" s="6"/>
      <c r="B10" s="6"/>
      <c r="C10" s="6"/>
      <c r="D10" s="6"/>
      <c r="E10" s="6"/>
    </row>
    <row r="11" spans="1:9" x14ac:dyDescent="0.3">
      <c r="A11" s="6"/>
      <c r="B11" s="6"/>
      <c r="C11" s="6"/>
      <c r="D11" s="6"/>
      <c r="E11" s="6"/>
    </row>
    <row r="12" spans="1:9" s="57" customFormat="1" ht="17.100000000000001" customHeight="1" x14ac:dyDescent="0.3">
      <c r="A12" s="192" t="s">
        <v>70</v>
      </c>
      <c r="B12" s="192"/>
      <c r="C12" s="192"/>
      <c r="D12" s="192"/>
      <c r="E12" s="192"/>
      <c r="F12" s="192"/>
      <c r="G12" s="192"/>
      <c r="H12" s="138"/>
      <c r="I12" s="175"/>
    </row>
    <row r="13" spans="1:9" s="57" customFormat="1" ht="17.100000000000001" customHeight="1" x14ac:dyDescent="0.3">
      <c r="A13" s="111"/>
      <c r="B13" s="70">
        <v>2013</v>
      </c>
      <c r="C13" s="70">
        <v>2014</v>
      </c>
      <c r="D13" s="70">
        <v>2015</v>
      </c>
      <c r="E13" s="70">
        <v>2016</v>
      </c>
      <c r="F13" s="70">
        <v>2017</v>
      </c>
      <c r="G13" s="70">
        <v>2018</v>
      </c>
      <c r="H13" s="138">
        <v>2019</v>
      </c>
      <c r="I13" s="175">
        <v>2020</v>
      </c>
    </row>
    <row r="14" spans="1:9" x14ac:dyDescent="0.3">
      <c r="A14" s="6" t="s">
        <v>88</v>
      </c>
      <c r="B14" s="101">
        <v>2</v>
      </c>
      <c r="C14" s="101">
        <v>2</v>
      </c>
      <c r="D14" s="101">
        <v>3</v>
      </c>
      <c r="E14" s="101">
        <v>2</v>
      </c>
      <c r="F14" s="101">
        <v>2</v>
      </c>
      <c r="G14" s="101">
        <v>2</v>
      </c>
      <c r="H14" s="101">
        <v>2</v>
      </c>
      <c r="I14" s="101">
        <v>0</v>
      </c>
    </row>
    <row r="15" spans="1:9" x14ac:dyDescent="0.3">
      <c r="A15" s="102" t="s">
        <v>89</v>
      </c>
      <c r="B15" s="98"/>
      <c r="C15" s="98">
        <f>C14/B14-1</f>
        <v>0</v>
      </c>
      <c r="D15" s="98">
        <f t="shared" ref="D15:I15" si="2">D14/C14-1</f>
        <v>0.5</v>
      </c>
      <c r="E15" s="98">
        <f t="shared" si="2"/>
        <v>-0.33333333333333337</v>
      </c>
      <c r="F15" s="98">
        <f t="shared" si="2"/>
        <v>0</v>
      </c>
      <c r="G15" s="98">
        <f t="shared" si="2"/>
        <v>0</v>
      </c>
      <c r="H15" s="98">
        <f t="shared" si="2"/>
        <v>0</v>
      </c>
      <c r="I15" s="98">
        <f t="shared" si="2"/>
        <v>-1</v>
      </c>
    </row>
    <row r="16" spans="1:9" x14ac:dyDescent="0.3">
      <c r="A16" s="6" t="s">
        <v>90</v>
      </c>
      <c r="B16" s="103">
        <v>1278</v>
      </c>
      <c r="C16" s="103">
        <v>745</v>
      </c>
      <c r="D16" s="103">
        <v>1090</v>
      </c>
      <c r="E16" s="16">
        <v>743</v>
      </c>
      <c r="F16" s="103">
        <v>952</v>
      </c>
      <c r="G16" s="103">
        <v>1647</v>
      </c>
      <c r="H16" s="103">
        <v>1219</v>
      </c>
      <c r="I16" s="103">
        <v>0</v>
      </c>
    </row>
    <row r="17" spans="1:9" x14ac:dyDescent="0.3">
      <c r="A17" s="102" t="s">
        <v>89</v>
      </c>
      <c r="B17" s="98"/>
      <c r="C17" s="98">
        <f>C16/B16-1</f>
        <v>-0.41705790297339596</v>
      </c>
      <c r="D17" s="98">
        <f t="shared" ref="D17:I17" si="3">D16/C16-1</f>
        <v>0.46308724832214776</v>
      </c>
      <c r="E17" s="98">
        <f t="shared" si="3"/>
        <v>-0.31834862385321105</v>
      </c>
      <c r="F17" s="98">
        <f t="shared" si="3"/>
        <v>0.28129205921938083</v>
      </c>
      <c r="G17" s="98">
        <f t="shared" si="3"/>
        <v>0.73004201680672276</v>
      </c>
      <c r="H17" s="98">
        <f t="shared" si="3"/>
        <v>-0.25986642380085001</v>
      </c>
      <c r="I17" s="98">
        <f t="shared" si="3"/>
        <v>-1</v>
      </c>
    </row>
    <row r="18" spans="1:9" x14ac:dyDescent="0.3">
      <c r="A18" s="223" t="s">
        <v>92</v>
      </c>
      <c r="B18" s="223"/>
      <c r="C18" s="223"/>
      <c r="D18" s="223"/>
      <c r="E18" s="6"/>
    </row>
  </sheetData>
  <mergeCells count="4">
    <mergeCell ref="A9:D9"/>
    <mergeCell ref="A18:D18"/>
    <mergeCell ref="A3:G3"/>
    <mergeCell ref="A12:G12"/>
  </mergeCells>
  <pageMargins left="0.7" right="0.7" top="0.75" bottom="0.75" header="0.3" footer="0.3"/>
  <pageSetup paperSize="9" orientation="landscape" verticalDpi="597" r:id="rId1"/>
  <headerFooter>
    <oddHeader>&amp;R&amp;G</oddHeader>
    <oddFooter>&amp;L&amp;F&amp;C&amp;P&amp;R&amp;A</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3:N13"/>
  <sheetViews>
    <sheetView showGridLines="0" zoomScaleNormal="100" workbookViewId="0">
      <pane xSplit="1" topLeftCell="B1" activePane="topRight" state="frozen"/>
      <selection pane="topRight" activeCell="M9" sqref="M9"/>
    </sheetView>
  </sheetViews>
  <sheetFormatPr defaultRowHeight="14.4" x14ac:dyDescent="0.3"/>
  <cols>
    <col min="1" max="1" width="16.5546875" customWidth="1"/>
    <col min="2" max="2" width="19.44140625" bestFit="1" customWidth="1"/>
    <col min="3" max="8" width="8.44140625" bestFit="1" customWidth="1"/>
  </cols>
  <sheetData>
    <row r="3" spans="1:14" ht="17.100000000000001" customHeight="1" x14ac:dyDescent="0.3">
      <c r="A3" s="202" t="s">
        <v>123</v>
      </c>
      <c r="B3" s="202"/>
      <c r="C3" s="202"/>
      <c r="D3" s="202"/>
      <c r="E3" s="202"/>
      <c r="F3" s="202"/>
      <c r="G3" s="202"/>
      <c r="H3" s="202"/>
      <c r="I3" s="202"/>
      <c r="J3" s="202"/>
      <c r="K3" s="202"/>
      <c r="L3" s="202"/>
      <c r="M3" s="186"/>
    </row>
    <row r="4" spans="1:14" ht="34.5" customHeight="1" x14ac:dyDescent="0.3">
      <c r="A4" s="112" t="s">
        <v>45</v>
      </c>
      <c r="B4" s="58"/>
      <c r="C4" s="62">
        <v>2010</v>
      </c>
      <c r="D4" s="62">
        <v>2011</v>
      </c>
      <c r="E4" s="62">
        <v>2012</v>
      </c>
      <c r="F4" s="62">
        <v>2013</v>
      </c>
      <c r="G4" s="62">
        <v>2014</v>
      </c>
      <c r="H4" s="62">
        <v>2015</v>
      </c>
      <c r="I4" s="62">
        <v>2016</v>
      </c>
      <c r="J4" s="62">
        <v>2017</v>
      </c>
      <c r="K4" s="129">
        <v>2018</v>
      </c>
      <c r="L4" s="172">
        <v>2019</v>
      </c>
      <c r="M4" s="186">
        <v>2020</v>
      </c>
      <c r="N4" s="1"/>
    </row>
    <row r="5" spans="1:14" x14ac:dyDescent="0.3">
      <c r="A5" s="203" t="s">
        <v>0</v>
      </c>
      <c r="B5" s="13" t="s">
        <v>8</v>
      </c>
      <c r="C5" s="14">
        <v>0</v>
      </c>
      <c r="D5" s="14">
        <v>0</v>
      </c>
      <c r="E5" s="14">
        <v>1354</v>
      </c>
      <c r="F5" s="14">
        <v>4705</v>
      </c>
      <c r="G5" s="14">
        <v>4033</v>
      </c>
      <c r="H5" s="14">
        <v>2731</v>
      </c>
      <c r="I5" s="14">
        <v>6446</v>
      </c>
      <c r="J5" s="14">
        <v>7550</v>
      </c>
      <c r="K5" s="14">
        <v>6084</v>
      </c>
      <c r="L5" s="14">
        <v>6416</v>
      </c>
      <c r="M5" s="14">
        <v>1260</v>
      </c>
    </row>
    <row r="6" spans="1:14" x14ac:dyDescent="0.3">
      <c r="A6" s="203"/>
      <c r="B6" s="13" t="s">
        <v>9</v>
      </c>
      <c r="C6" s="14">
        <v>0</v>
      </c>
      <c r="D6" s="14">
        <v>0</v>
      </c>
      <c r="E6" s="14">
        <v>742</v>
      </c>
      <c r="F6" s="14">
        <v>3763</v>
      </c>
      <c r="G6" s="14">
        <v>4492</v>
      </c>
      <c r="H6" s="14">
        <v>3812</v>
      </c>
      <c r="I6" s="14">
        <v>14150</v>
      </c>
      <c r="J6" s="14">
        <v>20210</v>
      </c>
      <c r="K6" s="14">
        <v>21898</v>
      </c>
      <c r="L6" s="14">
        <v>23765</v>
      </c>
      <c r="M6" s="14">
        <v>12953</v>
      </c>
    </row>
    <row r="7" spans="1:14" x14ac:dyDescent="0.3">
      <c r="A7" s="204" t="s">
        <v>4</v>
      </c>
      <c r="B7" s="15" t="s">
        <v>8</v>
      </c>
      <c r="C7" s="16">
        <v>14152</v>
      </c>
      <c r="D7" s="16">
        <v>3054</v>
      </c>
      <c r="E7" s="16">
        <v>11379</v>
      </c>
      <c r="F7" s="16">
        <v>19524</v>
      </c>
      <c r="G7" s="16">
        <v>17141</v>
      </c>
      <c r="H7" s="16">
        <v>19569</v>
      </c>
      <c r="I7" s="16">
        <v>21461</v>
      </c>
      <c r="J7" s="16">
        <v>26478</v>
      </c>
      <c r="K7" s="16">
        <v>27280</v>
      </c>
      <c r="L7" s="16">
        <v>31278</v>
      </c>
      <c r="M7" s="16">
        <v>3917</v>
      </c>
    </row>
    <row r="8" spans="1:14" x14ac:dyDescent="0.3">
      <c r="A8" s="204"/>
      <c r="B8" s="15" t="s">
        <v>9</v>
      </c>
      <c r="C8" s="16">
        <v>0</v>
      </c>
      <c r="D8" s="16">
        <v>0</v>
      </c>
      <c r="E8" s="16">
        <v>1220</v>
      </c>
      <c r="F8" s="16">
        <v>2177</v>
      </c>
      <c r="G8" s="16">
        <v>4907</v>
      </c>
      <c r="H8" s="16">
        <v>5320</v>
      </c>
      <c r="I8" s="16">
        <v>4322</v>
      </c>
      <c r="J8" s="16">
        <v>6218</v>
      </c>
      <c r="K8" s="16">
        <v>7425</v>
      </c>
      <c r="L8" s="16">
        <v>5345</v>
      </c>
      <c r="M8" s="16">
        <v>2633</v>
      </c>
    </row>
    <row r="9" spans="1:14" x14ac:dyDescent="0.3">
      <c r="A9" s="203" t="s">
        <v>5</v>
      </c>
      <c r="B9" s="13" t="s">
        <v>8</v>
      </c>
      <c r="C9" s="14">
        <v>46666</v>
      </c>
      <c r="D9" s="14">
        <v>63719</v>
      </c>
      <c r="E9" s="14">
        <v>83943</v>
      </c>
      <c r="F9" s="14">
        <v>123046</v>
      </c>
      <c r="G9" s="14">
        <v>152626</v>
      </c>
      <c r="H9" s="14">
        <v>152353</v>
      </c>
      <c r="I9" s="14">
        <v>141445</v>
      </c>
      <c r="J9" s="14">
        <v>165687</v>
      </c>
      <c r="K9" s="14">
        <v>181350</v>
      </c>
      <c r="L9" s="14">
        <v>185609</v>
      </c>
      <c r="M9" s="14">
        <v>28349</v>
      </c>
    </row>
    <row r="10" spans="1:14" x14ac:dyDescent="0.3">
      <c r="A10" s="203"/>
      <c r="B10" s="13" t="s">
        <v>9</v>
      </c>
      <c r="C10" s="14">
        <v>419989</v>
      </c>
      <c r="D10" s="14">
        <v>465964</v>
      </c>
      <c r="E10" s="14">
        <v>451496</v>
      </c>
      <c r="F10" s="14">
        <v>498657</v>
      </c>
      <c r="G10" s="14">
        <v>504954</v>
      </c>
      <c r="H10" s="14">
        <v>477236</v>
      </c>
      <c r="I10" s="14">
        <v>463778</v>
      </c>
      <c r="J10" s="14">
        <v>523118</v>
      </c>
      <c r="K10" s="14">
        <v>528144</v>
      </c>
      <c r="L10" s="14">
        <v>502979</v>
      </c>
      <c r="M10" s="14">
        <v>84505</v>
      </c>
    </row>
    <row r="11" spans="1:14" x14ac:dyDescent="0.3">
      <c r="A11" s="201" t="s">
        <v>7</v>
      </c>
      <c r="B11" s="63" t="s">
        <v>8</v>
      </c>
      <c r="C11" s="64">
        <f>C5+C7+C9</f>
        <v>60818</v>
      </c>
      <c r="D11" s="64">
        <f t="shared" ref="D11:J11" si="0">D5+D7+D9</f>
        <v>66773</v>
      </c>
      <c r="E11" s="64">
        <f t="shared" si="0"/>
        <v>96676</v>
      </c>
      <c r="F11" s="64">
        <f t="shared" si="0"/>
        <v>147275</v>
      </c>
      <c r="G11" s="64">
        <f t="shared" si="0"/>
        <v>173800</v>
      </c>
      <c r="H11" s="64">
        <f t="shared" si="0"/>
        <v>174653</v>
      </c>
      <c r="I11" s="64">
        <f t="shared" si="0"/>
        <v>169352</v>
      </c>
      <c r="J11" s="64">
        <f t="shared" si="0"/>
        <v>199715</v>
      </c>
      <c r="K11" s="64">
        <f t="shared" ref="K11:L11" si="1">K5+K7+K9</f>
        <v>214714</v>
      </c>
      <c r="L11" s="64">
        <f t="shared" si="1"/>
        <v>223303</v>
      </c>
      <c r="M11" s="64">
        <f t="shared" ref="M11" si="2">M5+M7+M9</f>
        <v>33526</v>
      </c>
    </row>
    <row r="12" spans="1:14" x14ac:dyDescent="0.3">
      <c r="A12" s="201"/>
      <c r="B12" s="63" t="s">
        <v>9</v>
      </c>
      <c r="C12" s="64">
        <f>C6+C8+C10</f>
        <v>419989</v>
      </c>
      <c r="D12" s="64">
        <f t="shared" ref="D12:J12" si="3">D6+D8+D10</f>
        <v>465964</v>
      </c>
      <c r="E12" s="64">
        <f t="shared" si="3"/>
        <v>453458</v>
      </c>
      <c r="F12" s="64">
        <f t="shared" si="3"/>
        <v>504597</v>
      </c>
      <c r="G12" s="64">
        <f t="shared" si="3"/>
        <v>514353</v>
      </c>
      <c r="H12" s="64">
        <f t="shared" si="3"/>
        <v>486368</v>
      </c>
      <c r="I12" s="64">
        <f t="shared" si="3"/>
        <v>482250</v>
      </c>
      <c r="J12" s="64">
        <f t="shared" si="3"/>
        <v>549546</v>
      </c>
      <c r="K12" s="64">
        <f t="shared" ref="K12:L12" si="4">K6+K8+K10</f>
        <v>557467</v>
      </c>
      <c r="L12" s="64">
        <f t="shared" si="4"/>
        <v>532089</v>
      </c>
      <c r="M12" s="64">
        <f t="shared" ref="M12" si="5">M6+M8+M10</f>
        <v>100091</v>
      </c>
    </row>
    <row r="13" spans="1:14" x14ac:dyDescent="0.3">
      <c r="A13" s="224" t="s">
        <v>93</v>
      </c>
      <c r="B13" s="224"/>
      <c r="C13" s="224"/>
      <c r="D13" s="6"/>
      <c r="E13" s="6"/>
      <c r="F13" s="6"/>
      <c r="G13" s="6"/>
      <c r="H13" s="6"/>
    </row>
  </sheetData>
  <mergeCells count="6">
    <mergeCell ref="A3:L3"/>
    <mergeCell ref="A13:C13"/>
    <mergeCell ref="A7:A8"/>
    <mergeCell ref="A9:A10"/>
    <mergeCell ref="A11:A12"/>
    <mergeCell ref="A5:A6"/>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colBreaks count="1" manualBreakCount="1">
    <brk id="8" max="1048575" man="1"/>
  </col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A1"/>
  <sheetViews>
    <sheetView showGridLines="0" zoomScaleNormal="100" workbookViewId="0">
      <selection activeCell="J38" sqref="J38"/>
    </sheetView>
  </sheetViews>
  <sheetFormatPr defaultRowHeight="14.4" x14ac:dyDescent="0.3"/>
  <sheetData/>
  <pageMargins left="0.70866141732283472" right="0.70866141732283472" top="0.74803149606299213" bottom="0.74803149606299213" header="0.31496062992125984" footer="0.31496062992125984"/>
  <pageSetup paperSize="9" scale="95" orientation="landscape" verticalDpi="597" r:id="rId1"/>
  <headerFooter>
    <oddHeader>&amp;R&amp;G</oddHeader>
    <oddFooter>&amp;L&amp;F&amp;C&amp;P / &amp;N&amp;R&amp;A</oddFooter>
  </headerFooter>
  <colBreaks count="1" manualBreakCount="1">
    <brk id="17" max="1048575" man="1"/>
  </col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3:H60"/>
  <sheetViews>
    <sheetView showGridLines="0" topLeftCell="A4" zoomScaleNormal="100" workbookViewId="0">
      <selection activeCell="A28" sqref="A28"/>
    </sheetView>
  </sheetViews>
  <sheetFormatPr defaultRowHeight="14.4" x14ac:dyDescent="0.3"/>
  <cols>
    <col min="1" max="1" width="21.109375" customWidth="1"/>
    <col min="2" max="2" width="19.88671875" customWidth="1"/>
    <col min="3" max="3" width="13.109375" customWidth="1"/>
    <col min="4" max="4" width="12.5546875" customWidth="1"/>
    <col min="5" max="5" width="15.109375" customWidth="1"/>
    <col min="6" max="6" width="12.109375" customWidth="1"/>
    <col min="7" max="7" width="16.88671875" customWidth="1"/>
    <col min="8" max="8" width="13.88671875" customWidth="1"/>
  </cols>
  <sheetData>
    <row r="3" spans="1:8" x14ac:dyDescent="0.3">
      <c r="A3" s="192" t="s">
        <v>119</v>
      </c>
      <c r="B3" s="192"/>
      <c r="C3" s="192"/>
      <c r="D3" s="192"/>
      <c r="E3" s="192"/>
      <c r="F3" s="192"/>
      <c r="G3" s="192"/>
      <c r="H3" s="192"/>
    </row>
    <row r="4" spans="1:8" ht="34.200000000000003" x14ac:dyDescent="0.3">
      <c r="A4" s="176" t="s">
        <v>50</v>
      </c>
      <c r="B4" s="71" t="s">
        <v>51</v>
      </c>
      <c r="C4" s="71" t="s">
        <v>64</v>
      </c>
      <c r="D4" s="71" t="s">
        <v>65</v>
      </c>
      <c r="E4" s="73" t="s">
        <v>66</v>
      </c>
      <c r="F4" s="71" t="s">
        <v>67</v>
      </c>
      <c r="G4" s="71" t="s">
        <v>68</v>
      </c>
      <c r="H4" s="71" t="s">
        <v>52</v>
      </c>
    </row>
    <row r="5" spans="1:8" x14ac:dyDescent="0.3">
      <c r="A5" s="193" t="s">
        <v>77</v>
      </c>
      <c r="B5" s="74" t="s">
        <v>59</v>
      </c>
      <c r="C5" s="75">
        <v>40.588999999999999</v>
      </c>
      <c r="D5" s="75">
        <v>13.798637200000002</v>
      </c>
      <c r="E5" s="76">
        <v>166.28100000000001</v>
      </c>
      <c r="F5" s="77">
        <f>D5/C5*1000</f>
        <v>339.96001872428496</v>
      </c>
      <c r="G5" s="75">
        <f>D5/E5*1000</f>
        <v>82.983847823864437</v>
      </c>
      <c r="H5" s="76">
        <f>F5/G5</f>
        <v>4.0967010766463821</v>
      </c>
    </row>
    <row r="6" spans="1:8" x14ac:dyDescent="0.3">
      <c r="A6" s="194"/>
      <c r="B6" s="3" t="s">
        <v>54</v>
      </c>
      <c r="C6" s="96">
        <v>17.946999999999999</v>
      </c>
      <c r="D6" s="96">
        <v>10.324749900000002</v>
      </c>
      <c r="E6" s="105">
        <v>181.81</v>
      </c>
      <c r="F6" s="106">
        <f t="shared" ref="F6:F10" si="0">D6/C6*1000</f>
        <v>575.29112943667485</v>
      </c>
      <c r="G6" s="96">
        <f t="shared" ref="G6:G10" si="1">D6/E6*1000</f>
        <v>56.788679940597341</v>
      </c>
      <c r="H6" s="105">
        <f t="shared" ref="H6:H10" si="2">F6/G6</f>
        <v>10.130383908174069</v>
      </c>
    </row>
    <row r="7" spans="1:8" x14ac:dyDescent="0.3">
      <c r="A7" s="194"/>
      <c r="B7" s="78" t="s">
        <v>55</v>
      </c>
      <c r="C7" s="79">
        <v>24.343</v>
      </c>
      <c r="D7" s="79">
        <v>9.9684958000000012</v>
      </c>
      <c r="E7" s="80">
        <v>244.57300000000001</v>
      </c>
      <c r="F7" s="81">
        <f t="shared" si="0"/>
        <v>409.50153226800319</v>
      </c>
      <c r="G7" s="79">
        <f t="shared" si="1"/>
        <v>40.758774680770159</v>
      </c>
      <c r="H7" s="80">
        <f t="shared" si="2"/>
        <v>10.046953949800766</v>
      </c>
    </row>
    <row r="8" spans="1:8" x14ac:dyDescent="0.3">
      <c r="A8" s="194"/>
      <c r="B8" s="3" t="s">
        <v>53</v>
      </c>
      <c r="C8" s="96">
        <v>13.127000000000001</v>
      </c>
      <c r="D8" s="96">
        <v>3.2785164</v>
      </c>
      <c r="E8" s="105">
        <v>77.841999999999999</v>
      </c>
      <c r="F8" s="106">
        <f t="shared" si="0"/>
        <v>249.75366801249334</v>
      </c>
      <c r="G8" s="96">
        <f t="shared" si="1"/>
        <v>42.117576629582999</v>
      </c>
      <c r="H8" s="105">
        <f t="shared" si="2"/>
        <v>5.92991544145654</v>
      </c>
    </row>
    <row r="9" spans="1:8" x14ac:dyDescent="0.3">
      <c r="A9" s="195"/>
      <c r="B9" s="82" t="s">
        <v>56</v>
      </c>
      <c r="C9" s="83">
        <f>C10-SUM(C5:C8)</f>
        <v>91.961000000000013</v>
      </c>
      <c r="D9" s="83">
        <f>D10-SUM(D5:D8)</f>
        <v>32.421095199999968</v>
      </c>
      <c r="E9" s="84">
        <f>E10-SUM(E5:E8)</f>
        <v>653.25599999999997</v>
      </c>
      <c r="F9" s="85">
        <f t="shared" si="0"/>
        <v>352.55266036689426</v>
      </c>
      <c r="G9" s="83">
        <f t="shared" si="1"/>
        <v>49.629999877536477</v>
      </c>
      <c r="H9" s="84">
        <f t="shared" si="2"/>
        <v>7.1036200128315254</v>
      </c>
    </row>
    <row r="10" spans="1:8" x14ac:dyDescent="0.3">
      <c r="A10" s="86"/>
      <c r="B10" s="86" t="s">
        <v>7</v>
      </c>
      <c r="C10" s="87">
        <v>187.96700000000001</v>
      </c>
      <c r="D10" s="87">
        <v>69.79149449999997</v>
      </c>
      <c r="E10" s="88">
        <v>1323.7619999999999</v>
      </c>
      <c r="F10" s="89">
        <f t="shared" si="0"/>
        <v>371.29652811397727</v>
      </c>
      <c r="G10" s="87">
        <f t="shared" si="1"/>
        <v>52.722086372021543</v>
      </c>
      <c r="H10" s="88">
        <f t="shared" si="2"/>
        <v>7.0425234216644395</v>
      </c>
    </row>
    <row r="11" spans="1:8" x14ac:dyDescent="0.3">
      <c r="A11" s="90"/>
      <c r="B11" s="90" t="s">
        <v>57</v>
      </c>
      <c r="C11" s="108">
        <v>2.2680516115767199E-2</v>
      </c>
      <c r="D11" s="108">
        <v>1.6193178990232773E-2</v>
      </c>
      <c r="E11" s="109">
        <v>2.0666548254988686E-2</v>
      </c>
      <c r="F11" s="91"/>
      <c r="G11" s="92"/>
      <c r="H11" s="93"/>
    </row>
    <row r="12" spans="1:8" x14ac:dyDescent="0.3">
      <c r="A12" s="196" t="s">
        <v>78</v>
      </c>
      <c r="B12" s="196"/>
      <c r="C12" s="196"/>
      <c r="D12" s="196"/>
      <c r="E12" s="107"/>
      <c r="F12" s="177"/>
    </row>
    <row r="15" spans="1:8" x14ac:dyDescent="0.3">
      <c r="A15" s="192" t="s">
        <v>117</v>
      </c>
      <c r="B15" s="192"/>
      <c r="C15" s="192"/>
      <c r="D15" s="192"/>
      <c r="E15" s="192"/>
      <c r="F15" s="192"/>
      <c r="G15" s="192"/>
      <c r="H15" s="192"/>
    </row>
    <row r="16" spans="1:8" ht="34.200000000000003" x14ac:dyDescent="0.3">
      <c r="A16" s="167" t="s">
        <v>50</v>
      </c>
      <c r="B16" s="71" t="s">
        <v>51</v>
      </c>
      <c r="C16" s="71" t="s">
        <v>64</v>
      </c>
      <c r="D16" s="71" t="s">
        <v>65</v>
      </c>
      <c r="E16" s="73" t="s">
        <v>66</v>
      </c>
      <c r="F16" s="71" t="s">
        <v>67</v>
      </c>
      <c r="G16" s="71" t="s">
        <v>68</v>
      </c>
      <c r="H16" s="71" t="s">
        <v>52</v>
      </c>
    </row>
    <row r="17" spans="1:8" x14ac:dyDescent="0.3">
      <c r="A17" s="193" t="s">
        <v>77</v>
      </c>
      <c r="B17" s="74" t="s">
        <v>59</v>
      </c>
      <c r="C17" s="75">
        <v>132.864</v>
      </c>
      <c r="D17" s="75">
        <v>26.535020199999998</v>
      </c>
      <c r="E17" s="76">
        <v>225.779</v>
      </c>
      <c r="F17" s="77">
        <f>D17/C17*1000</f>
        <v>199.71565059007705</v>
      </c>
      <c r="G17" s="75">
        <f>D17/E17*1000</f>
        <v>117.52652018123918</v>
      </c>
      <c r="H17" s="76">
        <f>F17/G17</f>
        <v>1.6993241209055874</v>
      </c>
    </row>
    <row r="18" spans="1:8" x14ac:dyDescent="0.3">
      <c r="A18" s="194"/>
      <c r="B18" s="3" t="s">
        <v>54</v>
      </c>
      <c r="C18" s="96">
        <v>47.716000000000001</v>
      </c>
      <c r="D18" s="96">
        <v>17.904398699999998</v>
      </c>
      <c r="E18" s="105">
        <v>345.78</v>
      </c>
      <c r="F18" s="106">
        <f t="shared" ref="F18:F22" si="3">D18/C18*1000</f>
        <v>375.22840766200011</v>
      </c>
      <c r="G18" s="96">
        <f t="shared" ref="G18:G22" si="4">D18/E18*1000</f>
        <v>51.779740586500083</v>
      </c>
      <c r="H18" s="105">
        <f t="shared" ref="H18:H22" si="5">F18/G18</f>
        <v>7.2466258697292307</v>
      </c>
    </row>
    <row r="19" spans="1:8" x14ac:dyDescent="0.3">
      <c r="A19" s="194"/>
      <c r="B19" s="78" t="s">
        <v>55</v>
      </c>
      <c r="C19" s="79">
        <v>70.296999999999997</v>
      </c>
      <c r="D19" s="79">
        <v>36.405084600000009</v>
      </c>
      <c r="E19" s="80">
        <v>672.38499999999999</v>
      </c>
      <c r="F19" s="81">
        <f t="shared" si="3"/>
        <v>517.87536594733785</v>
      </c>
      <c r="G19" s="79">
        <f t="shared" si="4"/>
        <v>54.143213486321095</v>
      </c>
      <c r="H19" s="80">
        <f t="shared" si="5"/>
        <v>9.5649174217960944</v>
      </c>
    </row>
    <row r="20" spans="1:8" x14ac:dyDescent="0.3">
      <c r="A20" s="194"/>
      <c r="B20" s="3" t="s">
        <v>53</v>
      </c>
      <c r="C20" s="96">
        <v>55.393000000000001</v>
      </c>
      <c r="D20" s="96">
        <v>16.512922200000002</v>
      </c>
      <c r="E20" s="105">
        <v>321.572</v>
      </c>
      <c r="F20" s="106">
        <f t="shared" si="3"/>
        <v>298.10485440398611</v>
      </c>
      <c r="G20" s="96">
        <f t="shared" si="4"/>
        <v>51.350621944696684</v>
      </c>
      <c r="H20" s="105">
        <f t="shared" si="5"/>
        <v>5.8052822558807069</v>
      </c>
    </row>
    <row r="21" spans="1:8" x14ac:dyDescent="0.3">
      <c r="A21" s="195"/>
      <c r="B21" s="82" t="s">
        <v>56</v>
      </c>
      <c r="C21" s="83">
        <f>C22-SUM(C17:C20)</f>
        <v>510.68899999999996</v>
      </c>
      <c r="D21" s="83">
        <f>D22-SUM(D17:D20)</f>
        <v>159.99349080000002</v>
      </c>
      <c r="E21" s="84">
        <f>E22-SUM(E17:E20)</f>
        <v>2964.904</v>
      </c>
      <c r="F21" s="85">
        <f t="shared" si="3"/>
        <v>313.28947911546953</v>
      </c>
      <c r="G21" s="83">
        <f t="shared" si="4"/>
        <v>53.962452342470456</v>
      </c>
      <c r="H21" s="84">
        <f t="shared" si="5"/>
        <v>5.8056938763121977</v>
      </c>
    </row>
    <row r="22" spans="1:8" x14ac:dyDescent="0.3">
      <c r="A22" s="86"/>
      <c r="B22" s="86" t="s">
        <v>7</v>
      </c>
      <c r="C22" s="87">
        <v>816.95899999999995</v>
      </c>
      <c r="D22" s="87">
        <v>257.35091650000004</v>
      </c>
      <c r="E22" s="88">
        <v>4530.42</v>
      </c>
      <c r="F22" s="89">
        <f t="shared" si="3"/>
        <v>315.01081021201804</v>
      </c>
      <c r="G22" s="87">
        <f t="shared" si="4"/>
        <v>56.805090146167473</v>
      </c>
      <c r="H22" s="88">
        <f t="shared" si="5"/>
        <v>5.5454680100225353</v>
      </c>
    </row>
    <row r="23" spans="1:8" x14ac:dyDescent="0.3">
      <c r="A23" s="90"/>
      <c r="B23" s="90" t="s">
        <v>57</v>
      </c>
      <c r="C23" s="108">
        <v>2.2295051527350441E-2</v>
      </c>
      <c r="D23" s="108">
        <v>1.4556116765537825E-2</v>
      </c>
      <c r="E23" s="109">
        <v>1.948872042588224E-2</v>
      </c>
      <c r="F23" s="91"/>
      <c r="G23" s="92"/>
      <c r="H23" s="93"/>
    </row>
    <row r="24" spans="1:8" x14ac:dyDescent="0.3">
      <c r="A24" s="196" t="s">
        <v>78</v>
      </c>
      <c r="B24" s="196"/>
      <c r="C24" s="196"/>
      <c r="D24" s="196"/>
      <c r="E24" s="107"/>
      <c r="F24" s="168"/>
    </row>
    <row r="27" spans="1:8" x14ac:dyDescent="0.3">
      <c r="A27" s="192" t="s">
        <v>109</v>
      </c>
      <c r="B27" s="192"/>
      <c r="C27" s="192"/>
      <c r="D27" s="192"/>
      <c r="E27" s="192"/>
      <c r="F27" s="192"/>
      <c r="G27" s="192"/>
      <c r="H27" s="192"/>
    </row>
    <row r="28" spans="1:8" ht="34.200000000000003" x14ac:dyDescent="0.3">
      <c r="A28" s="70" t="s">
        <v>50</v>
      </c>
      <c r="B28" s="71" t="s">
        <v>51</v>
      </c>
      <c r="C28" s="71" t="s">
        <v>64</v>
      </c>
      <c r="D28" s="71" t="s">
        <v>65</v>
      </c>
      <c r="E28" s="73" t="s">
        <v>66</v>
      </c>
      <c r="F28" s="71" t="s">
        <v>67</v>
      </c>
      <c r="G28" s="71" t="s">
        <v>68</v>
      </c>
      <c r="H28" s="71" t="s">
        <v>52</v>
      </c>
    </row>
    <row r="29" spans="1:8" x14ac:dyDescent="0.3">
      <c r="A29" s="193" t="s">
        <v>77</v>
      </c>
      <c r="B29" s="74" t="s">
        <v>59</v>
      </c>
      <c r="C29" s="75">
        <v>138.68100000000001</v>
      </c>
      <c r="D29" s="75">
        <v>29.010525300000005</v>
      </c>
      <c r="E29" s="76">
        <v>222.916</v>
      </c>
      <c r="F29" s="77">
        <f>D29/C29*1000</f>
        <v>209.18889609968201</v>
      </c>
      <c r="G29" s="75">
        <f>D29/E29*1000</f>
        <v>130.14106344990941</v>
      </c>
      <c r="H29" s="76">
        <f>F29/G29</f>
        <v>1.607401158053374</v>
      </c>
    </row>
    <row r="30" spans="1:8" x14ac:dyDescent="0.3">
      <c r="A30" s="194"/>
      <c r="B30" s="3" t="s">
        <v>54</v>
      </c>
      <c r="C30" s="96">
        <v>42.572000000000003</v>
      </c>
      <c r="D30" s="96">
        <v>13.5193855</v>
      </c>
      <c r="E30" s="105">
        <v>180.56800000000001</v>
      </c>
      <c r="F30" s="106">
        <f t="shared" ref="F30:F34" si="6">D30/C30*1000</f>
        <v>317.56519543361833</v>
      </c>
      <c r="G30" s="96">
        <f t="shared" ref="G30:G34" si="7">D30/E30*1000</f>
        <v>74.871436245624906</v>
      </c>
      <c r="H30" s="105">
        <f t="shared" ref="H30:H34" si="8">F30/G30</f>
        <v>4.2414732688151844</v>
      </c>
    </row>
    <row r="31" spans="1:8" x14ac:dyDescent="0.3">
      <c r="A31" s="194"/>
      <c r="B31" s="78" t="s">
        <v>55</v>
      </c>
      <c r="C31" s="79">
        <v>71.28</v>
      </c>
      <c r="D31" s="79">
        <v>26.021747399999999</v>
      </c>
      <c r="E31" s="80">
        <v>466.464</v>
      </c>
      <c r="F31" s="81">
        <f t="shared" si="6"/>
        <v>365.06379629629629</v>
      </c>
      <c r="G31" s="79">
        <f t="shared" si="7"/>
        <v>55.785113963778556</v>
      </c>
      <c r="H31" s="80">
        <f t="shared" si="8"/>
        <v>6.5441077441077438</v>
      </c>
    </row>
    <row r="32" spans="1:8" x14ac:dyDescent="0.3">
      <c r="A32" s="194"/>
      <c r="B32" s="3" t="s">
        <v>53</v>
      </c>
      <c r="C32" s="96">
        <v>44.179000000000002</v>
      </c>
      <c r="D32" s="96">
        <v>13.459327299999998</v>
      </c>
      <c r="E32" s="105">
        <v>262.86900000000003</v>
      </c>
      <c r="F32" s="106">
        <f t="shared" si="6"/>
        <v>304.65441273003006</v>
      </c>
      <c r="G32" s="96">
        <f t="shared" si="7"/>
        <v>51.2016529145696</v>
      </c>
      <c r="H32" s="105">
        <f t="shared" si="8"/>
        <v>5.9500894089952245</v>
      </c>
    </row>
    <row r="33" spans="1:8" x14ac:dyDescent="0.3">
      <c r="A33" s="195"/>
      <c r="B33" s="82" t="s">
        <v>56</v>
      </c>
      <c r="C33" s="83">
        <f>C34-SUM(C29:C32)</f>
        <v>402.46799999999996</v>
      </c>
      <c r="D33" s="83">
        <f>D34-SUM(D29:D32)</f>
        <v>129.77405720000004</v>
      </c>
      <c r="E33" s="84">
        <f>E34-SUM(E29:E32)</f>
        <v>2050.6950000000002</v>
      </c>
      <c r="F33" s="85">
        <f t="shared" si="6"/>
        <v>322.44565331902174</v>
      </c>
      <c r="G33" s="83">
        <f t="shared" si="7"/>
        <v>63.282963678167661</v>
      </c>
      <c r="H33" s="84">
        <f t="shared" si="8"/>
        <v>5.0952995020722147</v>
      </c>
    </row>
    <row r="34" spans="1:8" x14ac:dyDescent="0.3">
      <c r="A34" s="86"/>
      <c r="B34" s="86" t="s">
        <v>7</v>
      </c>
      <c r="C34" s="87">
        <v>699.18</v>
      </c>
      <c r="D34" s="87">
        <v>211.78504270000005</v>
      </c>
      <c r="E34" s="88">
        <v>3183.5120000000002</v>
      </c>
      <c r="F34" s="89">
        <f t="shared" si="6"/>
        <v>302.90489244543619</v>
      </c>
      <c r="G34" s="87">
        <f t="shared" si="7"/>
        <v>66.525598992559182</v>
      </c>
      <c r="H34" s="88">
        <f t="shared" si="8"/>
        <v>4.5532080437083442</v>
      </c>
    </row>
    <row r="35" spans="1:8" x14ac:dyDescent="0.3">
      <c r="A35" s="90"/>
      <c r="B35" s="90" t="s">
        <v>57</v>
      </c>
      <c r="C35" s="108">
        <v>2.0073462591334783E-2</v>
      </c>
      <c r="D35" s="108">
        <v>1.3529836522461581E-2</v>
      </c>
      <c r="E35" s="109">
        <v>1.4023540544008509E-2</v>
      </c>
      <c r="F35" s="91"/>
      <c r="G35" s="92"/>
      <c r="H35" s="93"/>
    </row>
    <row r="36" spans="1:8" x14ac:dyDescent="0.3">
      <c r="A36" s="196" t="s">
        <v>78</v>
      </c>
      <c r="B36" s="196"/>
      <c r="C36" s="196"/>
      <c r="D36" s="196"/>
      <c r="E36" s="107"/>
      <c r="F36" s="72"/>
    </row>
    <row r="39" spans="1:8" s="57" customFormat="1" ht="17.100000000000001" customHeight="1" x14ac:dyDescent="0.3">
      <c r="A39" s="192" t="s">
        <v>75</v>
      </c>
      <c r="B39" s="192"/>
      <c r="C39" s="192"/>
      <c r="D39" s="192"/>
      <c r="E39" s="192"/>
      <c r="F39" s="192"/>
      <c r="G39" s="192"/>
      <c r="H39" s="192"/>
    </row>
    <row r="40" spans="1:8" ht="41.25" customHeight="1" x14ac:dyDescent="0.3">
      <c r="A40" s="70" t="s">
        <v>50</v>
      </c>
      <c r="B40" s="71" t="s">
        <v>51</v>
      </c>
      <c r="C40" s="71" t="s">
        <v>64</v>
      </c>
      <c r="D40" s="71" t="s">
        <v>65</v>
      </c>
      <c r="E40" s="73" t="s">
        <v>66</v>
      </c>
      <c r="F40" s="71" t="s">
        <v>67</v>
      </c>
      <c r="G40" s="71" t="s">
        <v>68</v>
      </c>
      <c r="H40" s="71" t="s">
        <v>52</v>
      </c>
    </row>
    <row r="41" spans="1:8" x14ac:dyDescent="0.3">
      <c r="A41" s="193" t="s">
        <v>77</v>
      </c>
      <c r="B41" s="74" t="s">
        <v>59</v>
      </c>
      <c r="C41" s="75">
        <v>131.33099999999999</v>
      </c>
      <c r="D41" s="75">
        <v>18.763353400000003</v>
      </c>
      <c r="E41" s="76">
        <v>183.32599999999999</v>
      </c>
      <c r="F41" s="77">
        <f>D41/C41*1000</f>
        <v>142.87071140857836</v>
      </c>
      <c r="G41" s="75">
        <f>D41/E41*1000</f>
        <v>102.34965798631949</v>
      </c>
      <c r="H41" s="76">
        <f>F41/G41</f>
        <v>1.3959080491277762</v>
      </c>
    </row>
    <row r="42" spans="1:8" x14ac:dyDescent="0.3">
      <c r="A42" s="194"/>
      <c r="B42" s="3" t="s">
        <v>54</v>
      </c>
      <c r="C42" s="96">
        <v>49.68</v>
      </c>
      <c r="D42" s="96">
        <v>19.997844099999995</v>
      </c>
      <c r="E42" s="105">
        <v>290.49</v>
      </c>
      <c r="F42" s="106">
        <f t="shared" ref="F42:F46" si="9">D42/C42*1000</f>
        <v>402.53309380032198</v>
      </c>
      <c r="G42" s="96">
        <f t="shared" ref="G42:G46" si="10">D42/E42*1000</f>
        <v>68.841764260387606</v>
      </c>
      <c r="H42" s="105">
        <f t="shared" ref="H42:H46" si="11">F42/G42</f>
        <v>5.8472222222222223</v>
      </c>
    </row>
    <row r="43" spans="1:8" x14ac:dyDescent="0.3">
      <c r="A43" s="194"/>
      <c r="B43" s="78" t="s">
        <v>55</v>
      </c>
      <c r="C43" s="79">
        <v>46.491999999999997</v>
      </c>
      <c r="D43" s="79">
        <v>15.046545399999998</v>
      </c>
      <c r="E43" s="80">
        <v>320.31799999999998</v>
      </c>
      <c r="F43" s="81">
        <f t="shared" si="9"/>
        <v>323.63730104103928</v>
      </c>
      <c r="G43" s="79">
        <f t="shared" si="10"/>
        <v>46.973774186901764</v>
      </c>
      <c r="H43" s="80">
        <f t="shared" si="11"/>
        <v>6.8897444721672541</v>
      </c>
    </row>
    <row r="44" spans="1:8" x14ac:dyDescent="0.3">
      <c r="A44" s="194"/>
      <c r="B44" s="3" t="s">
        <v>53</v>
      </c>
      <c r="C44" s="96">
        <v>34.692</v>
      </c>
      <c r="D44" s="96">
        <v>14.736295799999999</v>
      </c>
      <c r="E44" s="105">
        <v>213.68</v>
      </c>
      <c r="F44" s="106">
        <f t="shared" si="9"/>
        <v>424.77504323763401</v>
      </c>
      <c r="G44" s="96">
        <f t="shared" si="10"/>
        <v>68.964319543242226</v>
      </c>
      <c r="H44" s="105">
        <f t="shared" si="11"/>
        <v>6.1593450939697911</v>
      </c>
    </row>
    <row r="45" spans="1:8" x14ac:dyDescent="0.3">
      <c r="A45" s="195"/>
      <c r="B45" s="82" t="s">
        <v>56</v>
      </c>
      <c r="C45" s="83">
        <v>301.3</v>
      </c>
      <c r="D45" s="83">
        <v>90.295776599999982</v>
      </c>
      <c r="E45" s="84">
        <v>1810.8109999999999</v>
      </c>
      <c r="F45" s="85">
        <f t="shared" si="9"/>
        <v>299.68727713242612</v>
      </c>
      <c r="G45" s="83">
        <f t="shared" si="10"/>
        <v>49.864826643973331</v>
      </c>
      <c r="H45" s="84">
        <f t="shared" si="11"/>
        <v>6.0099933620975774</v>
      </c>
    </row>
    <row r="46" spans="1:8" x14ac:dyDescent="0.3">
      <c r="A46" s="86"/>
      <c r="B46" s="86" t="s">
        <v>7</v>
      </c>
      <c r="C46" s="87">
        <f>SUM(C41:C45)</f>
        <v>563.495</v>
      </c>
      <c r="D46" s="87">
        <f>SUM(D41:D45)</f>
        <v>158.83981529999997</v>
      </c>
      <c r="E46" s="88">
        <f>SUM(E41:E45)</f>
        <v>2818.625</v>
      </c>
      <c r="F46" s="89">
        <f t="shared" si="9"/>
        <v>281.88327367589773</v>
      </c>
      <c r="G46" s="87">
        <f t="shared" si="10"/>
        <v>56.353653040046112</v>
      </c>
      <c r="H46" s="88">
        <f t="shared" si="11"/>
        <v>5.0020408344350891</v>
      </c>
    </row>
    <row r="47" spans="1:8" x14ac:dyDescent="0.3">
      <c r="A47" s="90"/>
      <c r="B47" s="90" t="s">
        <v>57</v>
      </c>
      <c r="C47" s="108">
        <v>1.8164761294705414E-2</v>
      </c>
      <c r="D47" s="108">
        <v>1.1183963345215922E-2</v>
      </c>
      <c r="E47" s="109">
        <v>1.3431296008785646E-2</v>
      </c>
      <c r="F47" s="91"/>
      <c r="G47" s="92"/>
      <c r="H47" s="93"/>
    </row>
    <row r="48" spans="1:8" x14ac:dyDescent="0.3">
      <c r="A48" s="196" t="s">
        <v>78</v>
      </c>
      <c r="B48" s="196"/>
      <c r="C48" s="196"/>
      <c r="D48" s="196"/>
      <c r="E48" s="107"/>
      <c r="F48" s="72"/>
    </row>
    <row r="51" spans="1:8" s="57" customFormat="1" ht="17.100000000000001" customHeight="1" x14ac:dyDescent="0.3">
      <c r="A51" s="192" t="s">
        <v>58</v>
      </c>
      <c r="B51" s="192"/>
      <c r="C51" s="192"/>
      <c r="D51" s="192"/>
      <c r="E51" s="192"/>
      <c r="F51" s="192"/>
      <c r="G51" s="192"/>
      <c r="H51" s="192"/>
    </row>
    <row r="52" spans="1:8" ht="39" customHeight="1" x14ac:dyDescent="0.3">
      <c r="A52" s="70" t="s">
        <v>50</v>
      </c>
      <c r="B52" s="71" t="s">
        <v>51</v>
      </c>
      <c r="C52" s="71" t="s">
        <v>64</v>
      </c>
      <c r="D52" s="71" t="s">
        <v>65</v>
      </c>
      <c r="E52" s="73" t="s">
        <v>66</v>
      </c>
      <c r="F52" s="71" t="s">
        <v>67</v>
      </c>
      <c r="G52" s="71" t="s">
        <v>68</v>
      </c>
      <c r="H52" s="71" t="s">
        <v>52</v>
      </c>
    </row>
    <row r="53" spans="1:8" x14ac:dyDescent="0.3">
      <c r="A53" s="193" t="s">
        <v>77</v>
      </c>
      <c r="B53" s="74" t="s">
        <v>59</v>
      </c>
      <c r="C53" s="75">
        <v>77.542000000000002</v>
      </c>
      <c r="D53" s="75">
        <v>12.818911700000001</v>
      </c>
      <c r="E53" s="76">
        <v>165.58</v>
      </c>
      <c r="F53" s="77">
        <f>D53/C53*1000</f>
        <v>165.31572180237808</v>
      </c>
      <c r="G53" s="75">
        <f>D53/E53*1000</f>
        <v>77.418237105930672</v>
      </c>
      <c r="H53" s="76">
        <f>F53/G53</f>
        <v>2.1353589022723169</v>
      </c>
    </row>
    <row r="54" spans="1:8" x14ac:dyDescent="0.3">
      <c r="A54" s="194"/>
      <c r="B54" s="3" t="s">
        <v>55</v>
      </c>
      <c r="C54" s="96">
        <v>48.122999999999998</v>
      </c>
      <c r="D54" s="96">
        <v>17.447045000000003</v>
      </c>
      <c r="E54" s="105">
        <v>373.05399999999997</v>
      </c>
      <c r="F54" s="106">
        <f t="shared" ref="F54:F58" si="12">D54/C54*1000</f>
        <v>362.55106705733232</v>
      </c>
      <c r="G54" s="96">
        <f t="shared" ref="G54:G58" si="13">D54/E54*1000</f>
        <v>46.768148847083808</v>
      </c>
      <c r="H54" s="105">
        <f t="shared" ref="H54:H58" si="14">F54/G54</f>
        <v>7.7520935934999899</v>
      </c>
    </row>
    <row r="55" spans="1:8" x14ac:dyDescent="0.3">
      <c r="A55" s="194"/>
      <c r="B55" s="78" t="s">
        <v>54</v>
      </c>
      <c r="C55" s="79">
        <v>42.515999999999998</v>
      </c>
      <c r="D55" s="79">
        <v>13.573095500000003</v>
      </c>
      <c r="E55" s="80">
        <v>237.917</v>
      </c>
      <c r="F55" s="81">
        <f t="shared" si="12"/>
        <v>319.24676592341717</v>
      </c>
      <c r="G55" s="79">
        <f t="shared" si="13"/>
        <v>57.049708511791941</v>
      </c>
      <c r="H55" s="80">
        <f t="shared" si="14"/>
        <v>5.595940351867533</v>
      </c>
    </row>
    <row r="56" spans="1:8" x14ac:dyDescent="0.3">
      <c r="A56" s="194"/>
      <c r="B56" s="3" t="s">
        <v>53</v>
      </c>
      <c r="C56" s="96">
        <v>36.296999999999997</v>
      </c>
      <c r="D56" s="96">
        <v>12.147222399999995</v>
      </c>
      <c r="E56" s="105">
        <v>173.274</v>
      </c>
      <c r="F56" s="106">
        <f t="shared" si="12"/>
        <v>334.66188390225079</v>
      </c>
      <c r="G56" s="96">
        <f t="shared" si="13"/>
        <v>70.104126412502708</v>
      </c>
      <c r="H56" s="105">
        <f t="shared" si="14"/>
        <v>4.773782957269197</v>
      </c>
    </row>
    <row r="57" spans="1:8" x14ac:dyDescent="0.3">
      <c r="A57" s="195"/>
      <c r="B57" s="82" t="s">
        <v>56</v>
      </c>
      <c r="C57" s="83">
        <v>308.94500000000005</v>
      </c>
      <c r="D57" s="83">
        <v>89.545919400000031</v>
      </c>
      <c r="E57" s="84">
        <v>1791.8889999999999</v>
      </c>
      <c r="F57" s="85">
        <f t="shared" si="12"/>
        <v>289.84420981080785</v>
      </c>
      <c r="G57" s="83">
        <f t="shared" si="13"/>
        <v>49.972916514360008</v>
      </c>
      <c r="H57" s="84">
        <f t="shared" si="14"/>
        <v>5.800025894576704</v>
      </c>
    </row>
    <row r="58" spans="1:8" x14ac:dyDescent="0.3">
      <c r="A58" s="86"/>
      <c r="B58" s="86" t="s">
        <v>7</v>
      </c>
      <c r="C58" s="87">
        <f>SUM(C53:C57)</f>
        <v>513.423</v>
      </c>
      <c r="D58" s="87">
        <f>SUM(D53:D57)</f>
        <v>145.53219400000003</v>
      </c>
      <c r="E58" s="88">
        <f>SUM(E53:E57)</f>
        <v>2741.7139999999999</v>
      </c>
      <c r="F58" s="89">
        <f t="shared" si="12"/>
        <v>283.4547614734829</v>
      </c>
      <c r="G58" s="87">
        <f t="shared" si="13"/>
        <v>53.080734897950713</v>
      </c>
      <c r="H58" s="88">
        <f t="shared" si="14"/>
        <v>5.3400685204986909</v>
      </c>
    </row>
    <row r="59" spans="1:8" x14ac:dyDescent="0.3">
      <c r="A59" s="90"/>
      <c r="B59" s="90" t="s">
        <v>57</v>
      </c>
      <c r="C59" s="108">
        <v>1.8093659992787524E-2</v>
      </c>
      <c r="D59" s="108">
        <v>1.1414937982056421E-2</v>
      </c>
      <c r="E59" s="109">
        <v>1.4399620457417465E-2</v>
      </c>
      <c r="F59" s="91"/>
      <c r="G59" s="92"/>
      <c r="H59" s="93"/>
    </row>
    <row r="60" spans="1:8" x14ac:dyDescent="0.3">
      <c r="A60" s="196" t="s">
        <v>78</v>
      </c>
      <c r="B60" s="196"/>
      <c r="C60" s="196"/>
      <c r="D60" s="196"/>
      <c r="E60" s="107"/>
      <c r="F60" s="72"/>
    </row>
  </sheetData>
  <mergeCells count="15">
    <mergeCell ref="A3:H3"/>
    <mergeCell ref="A5:A9"/>
    <mergeCell ref="A12:D12"/>
    <mergeCell ref="A36:D36"/>
    <mergeCell ref="A60:D60"/>
    <mergeCell ref="A51:H51"/>
    <mergeCell ref="A53:A57"/>
    <mergeCell ref="A39:H39"/>
    <mergeCell ref="A41:A45"/>
    <mergeCell ref="A48:D48"/>
    <mergeCell ref="A15:H15"/>
    <mergeCell ref="A17:A21"/>
    <mergeCell ref="A24:D24"/>
    <mergeCell ref="A27:H27"/>
    <mergeCell ref="A29:A33"/>
  </mergeCells>
  <pageMargins left="0.70866141732283472" right="0.70866141732283472" top="0.74803149606299213" bottom="0.74803149606299213" header="0.31496062992125984" footer="0.31496062992125984"/>
  <pageSetup paperSize="9" scale="94" orientation="landscape" r:id="rId1"/>
  <headerFooter>
    <oddHeader>&amp;R&amp;G</oddHeader>
    <oddFooter>&amp;L&amp;F&amp;C&amp;P / &amp;N&amp;R&amp;A</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3:L24"/>
  <sheetViews>
    <sheetView showGridLines="0" zoomScaleNormal="100" workbookViewId="0">
      <pane xSplit="1" topLeftCell="B1" activePane="topRight" state="frozen"/>
      <selection pane="topRight" activeCell="L5" sqref="L5:L10"/>
    </sheetView>
  </sheetViews>
  <sheetFormatPr defaultRowHeight="14.4" x14ac:dyDescent="0.3"/>
  <cols>
    <col min="1" max="1" width="22.88671875" customWidth="1"/>
  </cols>
  <sheetData>
    <row r="3" spans="1:12" s="57" customFormat="1" ht="17.100000000000001" customHeight="1" x14ac:dyDescent="0.3">
      <c r="A3" s="192" t="s">
        <v>120</v>
      </c>
      <c r="B3" s="192"/>
      <c r="C3" s="192"/>
      <c r="D3" s="192"/>
      <c r="E3" s="192"/>
      <c r="F3" s="192"/>
      <c r="G3" s="192"/>
      <c r="H3" s="192"/>
      <c r="I3" s="192"/>
      <c r="J3" s="192"/>
      <c r="K3" s="192"/>
      <c r="L3" s="178"/>
    </row>
    <row r="4" spans="1:12" s="57" customFormat="1" ht="17.100000000000001" customHeight="1" x14ac:dyDescent="0.3">
      <c r="A4" s="111"/>
      <c r="B4" s="70">
        <v>2010</v>
      </c>
      <c r="C4" s="70">
        <v>2011</v>
      </c>
      <c r="D4" s="70">
        <v>2012</v>
      </c>
      <c r="E4" s="70">
        <v>2013</v>
      </c>
      <c r="F4" s="70">
        <v>2014</v>
      </c>
      <c r="G4" s="70">
        <v>2015</v>
      </c>
      <c r="H4" s="70">
        <v>2016</v>
      </c>
      <c r="I4" s="70">
        <v>2017</v>
      </c>
      <c r="J4" s="70">
        <v>2018</v>
      </c>
      <c r="K4" s="169">
        <v>2019</v>
      </c>
      <c r="L4" s="178">
        <v>2020</v>
      </c>
    </row>
    <row r="5" spans="1:12" ht="40.200000000000003" customHeight="1" x14ac:dyDescent="0.3">
      <c r="A5" s="180" t="s">
        <v>116</v>
      </c>
      <c r="B5" s="163">
        <v>16.203297499999994</v>
      </c>
      <c r="C5" s="163">
        <v>15.318177499999999</v>
      </c>
      <c r="D5" s="163">
        <v>13.978610000000005</v>
      </c>
      <c r="E5" s="163">
        <v>14.876962500000001</v>
      </c>
      <c r="F5" s="163">
        <v>15.882320000000005</v>
      </c>
      <c r="G5" s="163">
        <v>19.829197500000006</v>
      </c>
      <c r="H5" s="164">
        <v>16.784945</v>
      </c>
      <c r="I5" s="164">
        <v>18.33054000000001</v>
      </c>
      <c r="J5" s="164">
        <f>20440.905/1000</f>
        <v>20.440904999999997</v>
      </c>
      <c r="K5" s="164">
        <v>18.330185000000004</v>
      </c>
      <c r="L5" s="164">
        <v>15.414044999999989</v>
      </c>
    </row>
    <row r="6" spans="1:12" x14ac:dyDescent="0.3">
      <c r="A6" s="181" t="s">
        <v>79</v>
      </c>
      <c r="B6" s="165">
        <f>B7-B5</f>
        <v>246.13799999999745</v>
      </c>
      <c r="C6" s="165">
        <f t="shared" ref="C6:J6" si="0">C7-C5</f>
        <v>223.60367249999931</v>
      </c>
      <c r="D6" s="165">
        <f t="shared" si="0"/>
        <v>197.72819499999679</v>
      </c>
      <c r="E6" s="165">
        <f t="shared" si="0"/>
        <v>187.81300999999982</v>
      </c>
      <c r="F6" s="165">
        <f t="shared" si="0"/>
        <v>185.00457499999862</v>
      </c>
      <c r="G6" s="165">
        <f t="shared" si="0"/>
        <v>186.36218250000161</v>
      </c>
      <c r="H6" s="165">
        <f t="shared" si="0"/>
        <v>188.63864249999907</v>
      </c>
      <c r="I6" s="165">
        <f t="shared" si="0"/>
        <v>198.4829900000008</v>
      </c>
      <c r="J6" s="165">
        <f t="shared" si="0"/>
        <v>197.73995999999812</v>
      </c>
      <c r="K6" s="165">
        <v>196.35274250000154</v>
      </c>
      <c r="L6" s="165">
        <f>L7-L5</f>
        <v>201.20175750000038</v>
      </c>
    </row>
    <row r="7" spans="1:12" x14ac:dyDescent="0.3">
      <c r="A7" s="182" t="s">
        <v>80</v>
      </c>
      <c r="B7" s="163">
        <v>262.34129749999744</v>
      </c>
      <c r="C7" s="163">
        <v>238.9218499999993</v>
      </c>
      <c r="D7" s="163">
        <v>211.70680499999679</v>
      </c>
      <c r="E7" s="163">
        <v>202.68997249999981</v>
      </c>
      <c r="F7" s="163">
        <v>200.88689499999862</v>
      </c>
      <c r="G7" s="163">
        <v>206.1913800000016</v>
      </c>
      <c r="H7" s="164">
        <v>205.42358749999906</v>
      </c>
      <c r="I7" s="164">
        <v>216.81353000000081</v>
      </c>
      <c r="J7" s="164">
        <v>218.18086499999811</v>
      </c>
      <c r="K7" s="164">
        <v>214.68292750000154</v>
      </c>
      <c r="L7" s="164">
        <v>216.61580250000037</v>
      </c>
    </row>
    <row r="8" spans="1:12" x14ac:dyDescent="0.3">
      <c r="A8" s="183" t="s">
        <v>81</v>
      </c>
      <c r="B8" s="166">
        <v>4389.7539024999469</v>
      </c>
      <c r="C8" s="166">
        <v>4054.3311224999634</v>
      </c>
      <c r="D8" s="166">
        <v>3694.9760949999863</v>
      </c>
      <c r="E8" s="166">
        <v>3513.1972749999732</v>
      </c>
      <c r="F8" s="166">
        <v>3536.2398724999625</v>
      </c>
      <c r="G8" s="166">
        <v>3610.6925649999803</v>
      </c>
      <c r="H8" s="166">
        <v>3673.5592624999863</v>
      </c>
      <c r="I8" s="166">
        <v>3752.6738349998004</v>
      </c>
      <c r="J8" s="166">
        <v>3828.0211174997803</v>
      </c>
      <c r="K8" s="166">
        <v>3911.0299925000186</v>
      </c>
      <c r="L8" s="166">
        <v>3875.4790050002653</v>
      </c>
    </row>
    <row r="9" spans="1:12" ht="27" customHeight="1" x14ac:dyDescent="0.3">
      <c r="A9" s="180" t="s">
        <v>121</v>
      </c>
      <c r="B9" s="95">
        <f t="shared" ref="B9:I9" si="1">B5/B7</f>
        <v>6.1764189071299963E-2</v>
      </c>
      <c r="C9" s="95">
        <f t="shared" si="1"/>
        <v>6.4113757280885128E-2</v>
      </c>
      <c r="D9" s="95">
        <f t="shared" si="1"/>
        <v>6.6028156251284498E-2</v>
      </c>
      <c r="E9" s="95">
        <f t="shared" si="1"/>
        <v>7.3397624542082443E-2</v>
      </c>
      <c r="F9" s="95">
        <f t="shared" si="1"/>
        <v>7.9061005945659693E-2</v>
      </c>
      <c r="G9" s="95">
        <f t="shared" si="1"/>
        <v>9.6168896585297856E-2</v>
      </c>
      <c r="H9" s="97">
        <f t="shared" si="1"/>
        <v>8.1708946885177325E-2</v>
      </c>
      <c r="I9" s="97">
        <f t="shared" si="1"/>
        <v>8.4545184979922333E-2</v>
      </c>
      <c r="J9" s="97">
        <f t="shared" ref="J9:K9" si="2">J5/J7</f>
        <v>9.3687890548972641E-2</v>
      </c>
      <c r="K9" s="97">
        <f t="shared" si="2"/>
        <v>8.5382592893884737E-2</v>
      </c>
      <c r="L9" s="97">
        <f t="shared" ref="L9" si="3">L5/L7</f>
        <v>7.115845114762559E-2</v>
      </c>
    </row>
    <row r="10" spans="1:12" ht="30.6" customHeight="1" x14ac:dyDescent="0.3">
      <c r="A10" s="184" t="s">
        <v>122</v>
      </c>
      <c r="B10" s="98">
        <f>B6/B7</f>
        <v>0.93823581092870001</v>
      </c>
      <c r="C10" s="98">
        <f t="shared" ref="C10:I10" si="4">C6/C7</f>
        <v>0.93588624271911491</v>
      </c>
      <c r="D10" s="98">
        <f t="shared" si="4"/>
        <v>0.93397184374871556</v>
      </c>
      <c r="E10" s="98">
        <f t="shared" si="4"/>
        <v>0.92660237545791757</v>
      </c>
      <c r="F10" s="98">
        <f t="shared" si="4"/>
        <v>0.92093899405434032</v>
      </c>
      <c r="G10" s="98">
        <f t="shared" si="4"/>
        <v>0.90383110341470219</v>
      </c>
      <c r="H10" s="98">
        <f t="shared" si="4"/>
        <v>0.91829105311482273</v>
      </c>
      <c r="I10" s="98">
        <f t="shared" si="4"/>
        <v>0.91545481502007764</v>
      </c>
      <c r="J10" s="98">
        <f t="shared" ref="J10:K10" si="5">J6/J7</f>
        <v>0.90631210945102736</v>
      </c>
      <c r="K10" s="98">
        <f t="shared" si="5"/>
        <v>0.91461740710611528</v>
      </c>
      <c r="L10" s="98">
        <f t="shared" ref="L10" si="6">L6/L7</f>
        <v>0.92884154885237447</v>
      </c>
    </row>
    <row r="11" spans="1:12" x14ac:dyDescent="0.3">
      <c r="A11" s="198" t="s">
        <v>82</v>
      </c>
      <c r="B11" s="198"/>
      <c r="C11" s="198"/>
      <c r="D11" s="198"/>
      <c r="E11" s="198"/>
      <c r="F11" s="198"/>
      <c r="G11" s="198"/>
      <c r="H11" s="198"/>
    </row>
    <row r="12" spans="1:12" x14ac:dyDescent="0.3">
      <c r="A12" s="199" t="s">
        <v>48</v>
      </c>
      <c r="B12" s="199"/>
      <c r="C12" s="199"/>
      <c r="D12" s="199"/>
      <c r="E12" s="199"/>
      <c r="F12" s="199"/>
      <c r="G12" s="94"/>
      <c r="H12" s="94"/>
    </row>
    <row r="13" spans="1:12" ht="26.4" customHeight="1" x14ac:dyDescent="0.3">
      <c r="A13" s="197" t="s">
        <v>49</v>
      </c>
      <c r="B13" s="197"/>
      <c r="C13" s="197"/>
      <c r="D13" s="197"/>
      <c r="E13" s="197"/>
      <c r="F13" s="197"/>
      <c r="G13" s="197"/>
      <c r="H13" s="197"/>
      <c r="I13" s="197"/>
      <c r="J13" s="197"/>
      <c r="K13" s="197"/>
      <c r="L13" s="197"/>
    </row>
    <row r="14" spans="1:12" ht="18.75" customHeight="1" x14ac:dyDescent="0.3">
      <c r="A14" s="185"/>
      <c r="B14" s="185"/>
      <c r="C14" s="185"/>
      <c r="D14" s="185"/>
      <c r="E14" s="185"/>
      <c r="F14" s="185"/>
      <c r="G14" s="185"/>
      <c r="H14" s="185"/>
      <c r="I14" s="185"/>
      <c r="J14" s="185"/>
      <c r="K14" s="170"/>
      <c r="L14" s="179"/>
    </row>
    <row r="15" spans="1:12" ht="15" customHeight="1" x14ac:dyDescent="0.3">
      <c r="A15" s="197"/>
      <c r="B15" s="197"/>
      <c r="C15" s="197"/>
      <c r="D15" s="197"/>
      <c r="E15" s="197"/>
      <c r="F15" s="197"/>
      <c r="G15" s="197"/>
      <c r="H15" s="197"/>
      <c r="I15" s="197"/>
      <c r="J15" s="197"/>
      <c r="K15" s="170"/>
      <c r="L15" s="179"/>
    </row>
    <row r="16" spans="1:12" x14ac:dyDescent="0.3">
      <c r="A16" s="197"/>
      <c r="B16" s="197"/>
      <c r="C16" s="197"/>
      <c r="D16" s="197"/>
      <c r="E16" s="197"/>
      <c r="F16" s="197"/>
      <c r="G16" s="197"/>
      <c r="H16" s="197"/>
      <c r="I16" s="197"/>
      <c r="J16" s="197"/>
      <c r="K16" s="170"/>
      <c r="L16" s="179"/>
    </row>
    <row r="17" spans="1:12" x14ac:dyDescent="0.3">
      <c r="A17" s="197"/>
      <c r="B17" s="197"/>
      <c r="C17" s="197"/>
      <c r="D17" s="197"/>
      <c r="E17" s="197"/>
      <c r="F17" s="197"/>
      <c r="G17" s="197"/>
      <c r="H17" s="197"/>
      <c r="I17" s="197"/>
      <c r="J17" s="197"/>
      <c r="K17" s="170"/>
      <c r="L17" s="179"/>
    </row>
    <row r="18" spans="1:12" x14ac:dyDescent="0.3">
      <c r="A18" s="197"/>
      <c r="B18" s="197"/>
      <c r="C18" s="197"/>
      <c r="D18" s="197"/>
      <c r="E18" s="197"/>
      <c r="F18" s="197"/>
      <c r="G18" s="197"/>
      <c r="H18" s="197"/>
      <c r="I18" s="197"/>
      <c r="J18" s="197"/>
      <c r="K18" s="170"/>
      <c r="L18" s="179"/>
    </row>
    <row r="19" spans="1:12" x14ac:dyDescent="0.3">
      <c r="A19" s="197"/>
      <c r="B19" s="200"/>
      <c r="C19" s="200"/>
      <c r="D19" s="200"/>
      <c r="E19" s="110"/>
      <c r="F19" s="110"/>
      <c r="G19" s="110"/>
      <c r="H19" s="110"/>
    </row>
    <row r="20" spans="1:12" x14ac:dyDescent="0.3">
      <c r="A20" s="197"/>
      <c r="B20" s="197"/>
      <c r="C20" s="197"/>
      <c r="D20" s="197"/>
      <c r="E20" s="197"/>
      <c r="F20" s="197"/>
      <c r="G20" s="197"/>
      <c r="H20" s="197"/>
    </row>
    <row r="21" spans="1:12" x14ac:dyDescent="0.3">
      <c r="A21" s="197"/>
      <c r="B21" s="197"/>
      <c r="C21" s="197"/>
      <c r="D21" s="197"/>
      <c r="E21" s="197"/>
      <c r="F21" s="197"/>
      <c r="G21" s="197"/>
      <c r="H21" s="197"/>
    </row>
    <row r="22" spans="1:12" x14ac:dyDescent="0.3">
      <c r="A22" s="197"/>
      <c r="B22" s="197"/>
      <c r="C22" s="197"/>
      <c r="D22" s="197"/>
      <c r="E22" s="197"/>
      <c r="F22" s="197"/>
      <c r="G22" s="197"/>
      <c r="H22" s="197"/>
    </row>
    <row r="23" spans="1:12" x14ac:dyDescent="0.3">
      <c r="A23" s="197"/>
      <c r="B23" s="197"/>
      <c r="C23" s="197"/>
      <c r="D23" s="197"/>
      <c r="E23" s="197"/>
      <c r="F23" s="197"/>
      <c r="G23" s="197"/>
      <c r="H23" s="197"/>
    </row>
    <row r="24" spans="1:12" x14ac:dyDescent="0.3">
      <c r="A24" s="197"/>
      <c r="B24" s="197"/>
      <c r="C24" s="197"/>
      <c r="D24" s="197"/>
      <c r="E24" s="197"/>
      <c r="F24" s="197"/>
      <c r="G24" s="197"/>
      <c r="H24" s="197"/>
    </row>
  </sheetData>
  <mergeCells count="8">
    <mergeCell ref="A3:K3"/>
    <mergeCell ref="A22:H24"/>
    <mergeCell ref="A11:H11"/>
    <mergeCell ref="A12:F12"/>
    <mergeCell ref="A15:J18"/>
    <mergeCell ref="A19:D19"/>
    <mergeCell ref="A20:H21"/>
    <mergeCell ref="A13:L13"/>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3:H198"/>
  <sheetViews>
    <sheetView showGridLines="0" zoomScaleNormal="100" workbookViewId="0">
      <selection activeCell="C6" sqref="C6:G14"/>
    </sheetView>
  </sheetViews>
  <sheetFormatPr defaultRowHeight="14.4" x14ac:dyDescent="0.3"/>
  <cols>
    <col min="1" max="1" width="20.88671875" customWidth="1"/>
    <col min="2" max="2" width="8.6640625" bestFit="1" customWidth="1"/>
    <col min="3" max="8" width="7.33203125" customWidth="1"/>
    <col min="9" max="9" width="16.6640625" bestFit="1" customWidth="1"/>
    <col min="10" max="10" width="14.88671875" bestFit="1" customWidth="1"/>
    <col min="12" max="12" width="10.6640625" bestFit="1" customWidth="1"/>
    <col min="13" max="16" width="6.33203125" bestFit="1" customWidth="1"/>
    <col min="17" max="17" width="6.109375" bestFit="1" customWidth="1"/>
    <col min="18" max="18" width="7.5546875" bestFit="1" customWidth="1"/>
  </cols>
  <sheetData>
    <row r="3" spans="1:8" x14ac:dyDescent="0.3">
      <c r="A3" s="202" t="s">
        <v>83</v>
      </c>
      <c r="B3" s="202"/>
      <c r="C3" s="202"/>
      <c r="D3" s="202"/>
      <c r="E3" s="202"/>
      <c r="F3" s="202"/>
      <c r="G3" s="202"/>
      <c r="H3" s="202"/>
    </row>
    <row r="4" spans="1:8" x14ac:dyDescent="0.3">
      <c r="A4" s="202" t="s">
        <v>118</v>
      </c>
      <c r="B4" s="202"/>
      <c r="C4" s="202"/>
      <c r="D4" s="202"/>
      <c r="E4" s="202"/>
      <c r="F4" s="202"/>
      <c r="G4" s="202"/>
      <c r="H4" s="202"/>
    </row>
    <row r="5" spans="1:8" x14ac:dyDescent="0.3">
      <c r="A5" s="114" t="s">
        <v>40</v>
      </c>
      <c r="B5" s="113"/>
      <c r="C5" s="113" t="s">
        <v>41</v>
      </c>
      <c r="D5" s="113" t="s">
        <v>42</v>
      </c>
      <c r="E5" s="113" t="s">
        <v>43</v>
      </c>
      <c r="F5" s="113" t="s">
        <v>44</v>
      </c>
      <c r="G5" s="113" t="s">
        <v>6</v>
      </c>
      <c r="H5" s="113" t="s">
        <v>7</v>
      </c>
    </row>
    <row r="6" spans="1:8" x14ac:dyDescent="0.3">
      <c r="A6" s="203" t="s">
        <v>0</v>
      </c>
      <c r="B6" s="3" t="s">
        <v>1</v>
      </c>
      <c r="C6" s="4">
        <v>0</v>
      </c>
      <c r="D6" s="4">
        <v>7</v>
      </c>
      <c r="E6" s="4">
        <v>36</v>
      </c>
      <c r="F6" s="4">
        <v>24</v>
      </c>
      <c r="G6" s="4">
        <v>11</v>
      </c>
      <c r="H6" s="5">
        <f>SUM(C6:G6)</f>
        <v>78</v>
      </c>
    </row>
    <row r="7" spans="1:8" x14ac:dyDescent="0.3">
      <c r="A7" s="203"/>
      <c r="B7" s="3" t="s">
        <v>2</v>
      </c>
      <c r="C7" s="4">
        <v>0</v>
      </c>
      <c r="D7" s="4">
        <v>371</v>
      </c>
      <c r="E7" s="4">
        <v>1046</v>
      </c>
      <c r="F7" s="4">
        <v>510</v>
      </c>
      <c r="G7" s="4">
        <v>127</v>
      </c>
      <c r="H7" s="5">
        <f t="shared" ref="H7:H17" si="0">SUM(C7:G7)</f>
        <v>2054</v>
      </c>
    </row>
    <row r="8" spans="1:8" x14ac:dyDescent="0.3">
      <c r="A8" s="203"/>
      <c r="B8" s="3" t="s">
        <v>3</v>
      </c>
      <c r="C8" s="4">
        <v>0</v>
      </c>
      <c r="D8" s="4">
        <v>820</v>
      </c>
      <c r="E8" s="4">
        <v>1980</v>
      </c>
      <c r="F8" s="4">
        <v>975</v>
      </c>
      <c r="G8" s="4">
        <v>247</v>
      </c>
      <c r="H8" s="5">
        <f t="shared" si="0"/>
        <v>4022</v>
      </c>
    </row>
    <row r="9" spans="1:8" x14ac:dyDescent="0.3">
      <c r="A9" s="204" t="s">
        <v>4</v>
      </c>
      <c r="B9" s="6" t="s">
        <v>1</v>
      </c>
      <c r="C9" s="7">
        <v>1</v>
      </c>
      <c r="D9" s="7">
        <v>23</v>
      </c>
      <c r="E9" s="7">
        <v>41</v>
      </c>
      <c r="F9" s="7">
        <v>39</v>
      </c>
      <c r="G9" s="7">
        <v>6</v>
      </c>
      <c r="H9" s="8">
        <f t="shared" si="0"/>
        <v>110</v>
      </c>
    </row>
    <row r="10" spans="1:8" x14ac:dyDescent="0.3">
      <c r="A10" s="204"/>
      <c r="B10" s="6" t="s">
        <v>2</v>
      </c>
      <c r="C10" s="7">
        <v>10</v>
      </c>
      <c r="D10" s="7">
        <v>1389</v>
      </c>
      <c r="E10" s="7">
        <v>1364</v>
      </c>
      <c r="F10" s="7">
        <v>992</v>
      </c>
      <c r="G10" s="7">
        <v>81</v>
      </c>
      <c r="H10" s="8">
        <f t="shared" si="0"/>
        <v>3836</v>
      </c>
    </row>
    <row r="11" spans="1:8" x14ac:dyDescent="0.3">
      <c r="A11" s="204"/>
      <c r="B11" s="6" t="s">
        <v>3</v>
      </c>
      <c r="C11" s="7">
        <v>19</v>
      </c>
      <c r="D11" s="7">
        <v>2691</v>
      </c>
      <c r="E11" s="7">
        <v>2584</v>
      </c>
      <c r="F11" s="7">
        <v>1899</v>
      </c>
      <c r="G11" s="7">
        <v>152</v>
      </c>
      <c r="H11" s="8">
        <f t="shared" si="0"/>
        <v>7345</v>
      </c>
    </row>
    <row r="12" spans="1:8" x14ac:dyDescent="0.3">
      <c r="A12" s="203" t="s">
        <v>5</v>
      </c>
      <c r="B12" s="3" t="s">
        <v>1</v>
      </c>
      <c r="C12" s="4">
        <v>4</v>
      </c>
      <c r="D12" s="4">
        <v>14</v>
      </c>
      <c r="E12" s="4">
        <v>28</v>
      </c>
      <c r="F12" s="4">
        <v>34</v>
      </c>
      <c r="G12" s="4">
        <v>7</v>
      </c>
      <c r="H12" s="5">
        <f t="shared" si="0"/>
        <v>87</v>
      </c>
    </row>
    <row r="13" spans="1:8" x14ac:dyDescent="0.3">
      <c r="A13" s="203"/>
      <c r="B13" s="3" t="s">
        <v>2</v>
      </c>
      <c r="C13" s="4">
        <v>1461</v>
      </c>
      <c r="D13" s="4">
        <v>866</v>
      </c>
      <c r="E13" s="4">
        <v>773</v>
      </c>
      <c r="F13" s="4">
        <v>924</v>
      </c>
      <c r="G13" s="4">
        <v>87</v>
      </c>
      <c r="H13" s="5">
        <f t="shared" si="0"/>
        <v>4111</v>
      </c>
    </row>
    <row r="14" spans="1:8" x14ac:dyDescent="0.3">
      <c r="A14" s="203"/>
      <c r="B14" s="3" t="s">
        <v>3</v>
      </c>
      <c r="C14" s="4">
        <v>3127</v>
      </c>
      <c r="D14" s="4">
        <v>1716</v>
      </c>
      <c r="E14" s="4">
        <v>1465</v>
      </c>
      <c r="F14" s="4">
        <v>1767</v>
      </c>
      <c r="G14" s="4">
        <v>179</v>
      </c>
      <c r="H14" s="5">
        <f t="shared" si="0"/>
        <v>8254</v>
      </c>
    </row>
    <row r="15" spans="1:8" x14ac:dyDescent="0.3">
      <c r="A15" s="201" t="s">
        <v>7</v>
      </c>
      <c r="B15" s="59" t="s">
        <v>1</v>
      </c>
      <c r="C15" s="60">
        <f>C6+C9+C12</f>
        <v>5</v>
      </c>
      <c r="D15" s="60">
        <f t="shared" ref="D15:G15" si="1">D6+D9+D12</f>
        <v>44</v>
      </c>
      <c r="E15" s="60">
        <f t="shared" si="1"/>
        <v>105</v>
      </c>
      <c r="F15" s="60">
        <f t="shared" si="1"/>
        <v>97</v>
      </c>
      <c r="G15" s="60">
        <f t="shared" si="1"/>
        <v>24</v>
      </c>
      <c r="H15" s="60">
        <f t="shared" si="0"/>
        <v>275</v>
      </c>
    </row>
    <row r="16" spans="1:8" x14ac:dyDescent="0.3">
      <c r="A16" s="201"/>
      <c r="B16" s="59" t="s">
        <v>2</v>
      </c>
      <c r="C16" s="60">
        <f t="shared" ref="C16:G16" si="2">C7+C10+C13</f>
        <v>1471</v>
      </c>
      <c r="D16" s="60">
        <f t="shared" si="2"/>
        <v>2626</v>
      </c>
      <c r="E16" s="60">
        <f t="shared" si="2"/>
        <v>3183</v>
      </c>
      <c r="F16" s="60">
        <f t="shared" si="2"/>
        <v>2426</v>
      </c>
      <c r="G16" s="60">
        <f t="shared" si="2"/>
        <v>295</v>
      </c>
      <c r="H16" s="60">
        <f t="shared" si="0"/>
        <v>10001</v>
      </c>
    </row>
    <row r="17" spans="1:8" x14ac:dyDescent="0.3">
      <c r="A17" s="201"/>
      <c r="B17" s="59" t="s">
        <v>3</v>
      </c>
      <c r="C17" s="60">
        <f t="shared" ref="C17:G17" si="3">C8+C11+C14</f>
        <v>3146</v>
      </c>
      <c r="D17" s="60">
        <f t="shared" si="3"/>
        <v>5227</v>
      </c>
      <c r="E17" s="60">
        <f t="shared" si="3"/>
        <v>6029</v>
      </c>
      <c r="F17" s="60">
        <f t="shared" si="3"/>
        <v>4641</v>
      </c>
      <c r="G17" s="60">
        <f t="shared" si="3"/>
        <v>578</v>
      </c>
      <c r="H17" s="60">
        <f t="shared" si="0"/>
        <v>19621</v>
      </c>
    </row>
    <row r="18" spans="1:8" x14ac:dyDescent="0.3">
      <c r="A18" s="122" t="s">
        <v>108</v>
      </c>
      <c r="B18" s="122"/>
      <c r="C18" s="122"/>
      <c r="D18" s="122"/>
      <c r="E18" s="122"/>
      <c r="F18" s="122"/>
      <c r="G18" s="104"/>
      <c r="H18" s="104"/>
    </row>
    <row r="21" spans="1:8" x14ac:dyDescent="0.3">
      <c r="A21" s="202" t="s">
        <v>83</v>
      </c>
      <c r="B21" s="202"/>
      <c r="C21" s="202"/>
      <c r="D21" s="202"/>
      <c r="E21" s="202"/>
      <c r="F21" s="202"/>
      <c r="G21" s="202"/>
      <c r="H21" s="202"/>
    </row>
    <row r="22" spans="1:8" x14ac:dyDescent="0.3">
      <c r="A22" s="202" t="s">
        <v>114</v>
      </c>
      <c r="B22" s="202"/>
      <c r="C22" s="202"/>
      <c r="D22" s="202"/>
      <c r="E22" s="202"/>
      <c r="F22" s="202"/>
      <c r="G22" s="202"/>
      <c r="H22" s="202"/>
    </row>
    <row r="23" spans="1:8" x14ac:dyDescent="0.3">
      <c r="A23" s="114" t="s">
        <v>40</v>
      </c>
      <c r="B23" s="113"/>
      <c r="C23" s="113" t="s">
        <v>41</v>
      </c>
      <c r="D23" s="113" t="s">
        <v>42</v>
      </c>
      <c r="E23" s="113" t="s">
        <v>43</v>
      </c>
      <c r="F23" s="113" t="s">
        <v>44</v>
      </c>
      <c r="G23" s="113" t="s">
        <v>6</v>
      </c>
      <c r="H23" s="113" t="s">
        <v>7</v>
      </c>
    </row>
    <row r="24" spans="1:8" x14ac:dyDescent="0.3">
      <c r="A24" s="203" t="s">
        <v>0</v>
      </c>
      <c r="B24" s="3" t="s">
        <v>1</v>
      </c>
      <c r="C24" s="4">
        <v>0</v>
      </c>
      <c r="D24" s="4">
        <v>7</v>
      </c>
      <c r="E24" s="4">
        <v>36</v>
      </c>
      <c r="F24" s="4">
        <v>24</v>
      </c>
      <c r="G24" s="4">
        <v>11</v>
      </c>
      <c r="H24" s="5">
        <f>SUM(C24:G24)</f>
        <v>78</v>
      </c>
    </row>
    <row r="25" spans="1:8" x14ac:dyDescent="0.3">
      <c r="A25" s="203"/>
      <c r="B25" s="3" t="s">
        <v>2</v>
      </c>
      <c r="C25" s="4">
        <v>0</v>
      </c>
      <c r="D25" s="4">
        <v>371</v>
      </c>
      <c r="E25" s="4">
        <v>1051</v>
      </c>
      <c r="F25" s="4">
        <v>510</v>
      </c>
      <c r="G25" s="4">
        <v>127</v>
      </c>
      <c r="H25" s="5">
        <f t="shared" ref="H25:H35" si="4">SUM(C25:G25)</f>
        <v>2059</v>
      </c>
    </row>
    <row r="26" spans="1:8" x14ac:dyDescent="0.3">
      <c r="A26" s="203"/>
      <c r="B26" s="3" t="s">
        <v>3</v>
      </c>
      <c r="C26" s="4">
        <v>0</v>
      </c>
      <c r="D26" s="4">
        <v>820</v>
      </c>
      <c r="E26" s="4">
        <v>1987</v>
      </c>
      <c r="F26" s="4">
        <v>975</v>
      </c>
      <c r="G26" s="4">
        <v>247</v>
      </c>
      <c r="H26" s="5">
        <f t="shared" si="4"/>
        <v>4029</v>
      </c>
    </row>
    <row r="27" spans="1:8" x14ac:dyDescent="0.3">
      <c r="A27" s="204" t="s">
        <v>4</v>
      </c>
      <c r="B27" s="6" t="s">
        <v>1</v>
      </c>
      <c r="C27" s="7">
        <v>0</v>
      </c>
      <c r="D27" s="7">
        <v>23</v>
      </c>
      <c r="E27" s="7">
        <v>41</v>
      </c>
      <c r="F27" s="7">
        <v>39</v>
      </c>
      <c r="G27" s="7">
        <v>6</v>
      </c>
      <c r="H27" s="8">
        <f t="shared" si="4"/>
        <v>109</v>
      </c>
    </row>
    <row r="28" spans="1:8" x14ac:dyDescent="0.3">
      <c r="A28" s="204"/>
      <c r="B28" s="6" t="s">
        <v>2</v>
      </c>
      <c r="C28" s="7">
        <v>0</v>
      </c>
      <c r="D28" s="7">
        <v>1391</v>
      </c>
      <c r="E28" s="7">
        <v>1364</v>
      </c>
      <c r="F28" s="7">
        <v>992</v>
      </c>
      <c r="G28" s="7">
        <v>81</v>
      </c>
      <c r="H28" s="8">
        <f t="shared" si="4"/>
        <v>3828</v>
      </c>
    </row>
    <row r="29" spans="1:8" x14ac:dyDescent="0.3">
      <c r="A29" s="204"/>
      <c r="B29" s="6" t="s">
        <v>3</v>
      </c>
      <c r="C29" s="7">
        <v>0</v>
      </c>
      <c r="D29" s="7">
        <v>2691</v>
      </c>
      <c r="E29" s="7">
        <v>2584</v>
      </c>
      <c r="F29" s="7">
        <v>1897</v>
      </c>
      <c r="G29" s="7">
        <v>152</v>
      </c>
      <c r="H29" s="8">
        <f t="shared" si="4"/>
        <v>7324</v>
      </c>
    </row>
    <row r="30" spans="1:8" x14ac:dyDescent="0.3">
      <c r="A30" s="203" t="s">
        <v>5</v>
      </c>
      <c r="B30" s="3" t="s">
        <v>1</v>
      </c>
      <c r="C30" s="4">
        <v>4</v>
      </c>
      <c r="D30" s="4">
        <v>14</v>
      </c>
      <c r="E30" s="4">
        <v>28</v>
      </c>
      <c r="F30" s="4">
        <v>34</v>
      </c>
      <c r="G30" s="4">
        <v>7</v>
      </c>
      <c r="H30" s="5">
        <f t="shared" si="4"/>
        <v>87</v>
      </c>
    </row>
    <row r="31" spans="1:8" x14ac:dyDescent="0.3">
      <c r="A31" s="203"/>
      <c r="B31" s="3" t="s">
        <v>2</v>
      </c>
      <c r="C31" s="4">
        <v>1461</v>
      </c>
      <c r="D31" s="4">
        <v>842</v>
      </c>
      <c r="E31" s="4">
        <v>773</v>
      </c>
      <c r="F31" s="4">
        <v>924</v>
      </c>
      <c r="G31" s="4">
        <v>87</v>
      </c>
      <c r="H31" s="5">
        <f t="shared" si="4"/>
        <v>4087</v>
      </c>
    </row>
    <row r="32" spans="1:8" x14ac:dyDescent="0.3">
      <c r="A32" s="203"/>
      <c r="B32" s="3" t="s">
        <v>3</v>
      </c>
      <c r="C32" s="4">
        <v>3127</v>
      </c>
      <c r="D32" s="4">
        <v>1672</v>
      </c>
      <c r="E32" s="4">
        <v>1465</v>
      </c>
      <c r="F32" s="4">
        <v>1767</v>
      </c>
      <c r="G32" s="4">
        <v>179</v>
      </c>
      <c r="H32" s="5">
        <f t="shared" si="4"/>
        <v>8210</v>
      </c>
    </row>
    <row r="33" spans="1:8" x14ac:dyDescent="0.3">
      <c r="A33" s="201" t="s">
        <v>7</v>
      </c>
      <c r="B33" s="59" t="s">
        <v>1</v>
      </c>
      <c r="C33" s="60">
        <f>C24+C27+C30</f>
        <v>4</v>
      </c>
      <c r="D33" s="60">
        <f t="shared" ref="D33:G33" si="5">D24+D27+D30</f>
        <v>44</v>
      </c>
      <c r="E33" s="60">
        <f t="shared" si="5"/>
        <v>105</v>
      </c>
      <c r="F33" s="60">
        <f t="shared" si="5"/>
        <v>97</v>
      </c>
      <c r="G33" s="60">
        <f t="shared" si="5"/>
        <v>24</v>
      </c>
      <c r="H33" s="60">
        <f t="shared" si="4"/>
        <v>274</v>
      </c>
    </row>
    <row r="34" spans="1:8" x14ac:dyDescent="0.3">
      <c r="A34" s="201"/>
      <c r="B34" s="59" t="s">
        <v>2</v>
      </c>
      <c r="C34" s="60">
        <f t="shared" ref="C34:G34" si="6">C25+C28+C31</f>
        <v>1461</v>
      </c>
      <c r="D34" s="60">
        <f t="shared" si="6"/>
        <v>2604</v>
      </c>
      <c r="E34" s="60">
        <f t="shared" si="6"/>
        <v>3188</v>
      </c>
      <c r="F34" s="60">
        <f t="shared" si="6"/>
        <v>2426</v>
      </c>
      <c r="G34" s="60">
        <f t="shared" si="6"/>
        <v>295</v>
      </c>
      <c r="H34" s="60">
        <f t="shared" si="4"/>
        <v>9974</v>
      </c>
    </row>
    <row r="35" spans="1:8" x14ac:dyDescent="0.3">
      <c r="A35" s="201"/>
      <c r="B35" s="59" t="s">
        <v>3</v>
      </c>
      <c r="C35" s="60">
        <f t="shared" ref="C35:G35" si="7">C26+C29+C32</f>
        <v>3127</v>
      </c>
      <c r="D35" s="60">
        <f t="shared" si="7"/>
        <v>5183</v>
      </c>
      <c r="E35" s="60">
        <f t="shared" si="7"/>
        <v>6036</v>
      </c>
      <c r="F35" s="60">
        <f t="shared" si="7"/>
        <v>4639</v>
      </c>
      <c r="G35" s="60">
        <f t="shared" si="7"/>
        <v>578</v>
      </c>
      <c r="H35" s="60">
        <f t="shared" si="4"/>
        <v>19563</v>
      </c>
    </row>
    <row r="36" spans="1:8" x14ac:dyDescent="0.3">
      <c r="A36" s="122" t="s">
        <v>108</v>
      </c>
      <c r="B36" s="122"/>
      <c r="C36" s="122"/>
      <c r="D36" s="122"/>
      <c r="E36" s="122"/>
      <c r="F36" s="122"/>
      <c r="G36" s="104"/>
      <c r="H36" s="104"/>
    </row>
    <row r="39" spans="1:8" x14ac:dyDescent="0.3">
      <c r="A39" s="202" t="s">
        <v>83</v>
      </c>
      <c r="B39" s="202"/>
      <c r="C39" s="202"/>
      <c r="D39" s="202"/>
      <c r="E39" s="202"/>
      <c r="F39" s="202"/>
      <c r="G39" s="202"/>
      <c r="H39" s="202"/>
    </row>
    <row r="40" spans="1:8" x14ac:dyDescent="0.3">
      <c r="A40" s="202" t="s">
        <v>107</v>
      </c>
      <c r="B40" s="202"/>
      <c r="C40" s="202"/>
      <c r="D40" s="202"/>
      <c r="E40" s="202"/>
      <c r="F40" s="202"/>
      <c r="G40" s="202"/>
      <c r="H40" s="202"/>
    </row>
    <row r="41" spans="1:8" x14ac:dyDescent="0.3">
      <c r="A41" s="114" t="s">
        <v>40</v>
      </c>
      <c r="B41" s="113"/>
      <c r="C41" s="113" t="s">
        <v>41</v>
      </c>
      <c r="D41" s="113" t="s">
        <v>42</v>
      </c>
      <c r="E41" s="113" t="s">
        <v>43</v>
      </c>
      <c r="F41" s="113" t="s">
        <v>44</v>
      </c>
      <c r="G41" s="113" t="s">
        <v>6</v>
      </c>
      <c r="H41" s="113" t="s">
        <v>7</v>
      </c>
    </row>
    <row r="42" spans="1:8" x14ac:dyDescent="0.3">
      <c r="A42" s="203" t="s">
        <v>0</v>
      </c>
      <c r="B42" s="3" t="s">
        <v>1</v>
      </c>
      <c r="C42" s="4">
        <v>0</v>
      </c>
      <c r="D42" s="4">
        <v>7</v>
      </c>
      <c r="E42" s="4">
        <v>36</v>
      </c>
      <c r="F42" s="4">
        <v>24</v>
      </c>
      <c r="G42" s="4">
        <v>11</v>
      </c>
      <c r="H42" s="5">
        <f>SUM(C42:G42)</f>
        <v>78</v>
      </c>
    </row>
    <row r="43" spans="1:8" x14ac:dyDescent="0.3">
      <c r="A43" s="203"/>
      <c r="B43" s="3" t="s">
        <v>2</v>
      </c>
      <c r="C43" s="4">
        <v>0</v>
      </c>
      <c r="D43" s="4">
        <v>196</v>
      </c>
      <c r="E43" s="4">
        <v>1057</v>
      </c>
      <c r="F43" s="4">
        <v>521</v>
      </c>
      <c r="G43" s="4">
        <v>127</v>
      </c>
      <c r="H43" s="5">
        <f t="shared" ref="H43:H53" si="8">SUM(C43:G43)</f>
        <v>1901</v>
      </c>
    </row>
    <row r="44" spans="1:8" x14ac:dyDescent="0.3">
      <c r="A44" s="203"/>
      <c r="B44" s="3" t="s">
        <v>3</v>
      </c>
      <c r="C44" s="4">
        <v>0</v>
      </c>
      <c r="D44" s="4">
        <v>388</v>
      </c>
      <c r="E44" s="4">
        <v>2010</v>
      </c>
      <c r="F44" s="4">
        <v>974</v>
      </c>
      <c r="G44" s="4">
        <v>247</v>
      </c>
      <c r="H44" s="5">
        <f t="shared" si="8"/>
        <v>3619</v>
      </c>
    </row>
    <row r="45" spans="1:8" x14ac:dyDescent="0.3">
      <c r="A45" s="204" t="s">
        <v>4</v>
      </c>
      <c r="B45" s="6" t="s">
        <v>1</v>
      </c>
      <c r="C45" s="7">
        <v>0</v>
      </c>
      <c r="D45" s="7">
        <v>23</v>
      </c>
      <c r="E45" s="7">
        <v>40</v>
      </c>
      <c r="F45" s="7">
        <v>40</v>
      </c>
      <c r="G45" s="7">
        <v>5</v>
      </c>
      <c r="H45" s="8">
        <f t="shared" si="8"/>
        <v>108</v>
      </c>
    </row>
    <row r="46" spans="1:8" x14ac:dyDescent="0.3">
      <c r="A46" s="204"/>
      <c r="B46" s="6" t="s">
        <v>2</v>
      </c>
      <c r="C46" s="7">
        <v>0</v>
      </c>
      <c r="D46" s="7">
        <v>1392</v>
      </c>
      <c r="E46" s="7">
        <v>1248</v>
      </c>
      <c r="F46" s="7">
        <v>1014</v>
      </c>
      <c r="G46" s="7">
        <v>59</v>
      </c>
      <c r="H46" s="8">
        <f t="shared" si="8"/>
        <v>3713</v>
      </c>
    </row>
    <row r="47" spans="1:8" x14ac:dyDescent="0.3">
      <c r="A47" s="204"/>
      <c r="B47" s="6" t="s">
        <v>3</v>
      </c>
      <c r="C47" s="7">
        <v>0</v>
      </c>
      <c r="D47" s="7">
        <v>2691</v>
      </c>
      <c r="E47" s="7">
        <v>2385</v>
      </c>
      <c r="F47" s="7">
        <v>1936</v>
      </c>
      <c r="G47" s="7">
        <v>106</v>
      </c>
      <c r="H47" s="8">
        <f t="shared" si="8"/>
        <v>7118</v>
      </c>
    </row>
    <row r="48" spans="1:8" x14ac:dyDescent="0.3">
      <c r="A48" s="203" t="s">
        <v>5</v>
      </c>
      <c r="B48" s="3" t="s">
        <v>1</v>
      </c>
      <c r="C48" s="4">
        <v>4</v>
      </c>
      <c r="D48" s="4">
        <v>14</v>
      </c>
      <c r="E48" s="4">
        <v>25</v>
      </c>
      <c r="F48" s="4">
        <v>37</v>
      </c>
      <c r="G48" s="4">
        <v>7</v>
      </c>
      <c r="H48" s="5">
        <f t="shared" si="8"/>
        <v>87</v>
      </c>
    </row>
    <row r="49" spans="1:8" x14ac:dyDescent="0.3">
      <c r="A49" s="203"/>
      <c r="B49" s="3" t="s">
        <v>2</v>
      </c>
      <c r="C49" s="4">
        <v>1461</v>
      </c>
      <c r="D49" s="4">
        <v>842</v>
      </c>
      <c r="E49" s="4">
        <v>695</v>
      </c>
      <c r="F49" s="4">
        <v>1021</v>
      </c>
      <c r="G49" s="4">
        <v>87</v>
      </c>
      <c r="H49" s="5">
        <f t="shared" si="8"/>
        <v>4106</v>
      </c>
    </row>
    <row r="50" spans="1:8" x14ac:dyDescent="0.3">
      <c r="A50" s="203"/>
      <c r="B50" s="3" t="s">
        <v>3</v>
      </c>
      <c r="C50" s="4">
        <v>3127</v>
      </c>
      <c r="D50" s="4">
        <v>1672</v>
      </c>
      <c r="E50" s="4">
        <v>1298</v>
      </c>
      <c r="F50" s="4">
        <v>1960</v>
      </c>
      <c r="G50" s="4">
        <v>179</v>
      </c>
      <c r="H50" s="5">
        <f t="shared" si="8"/>
        <v>8236</v>
      </c>
    </row>
    <row r="51" spans="1:8" x14ac:dyDescent="0.3">
      <c r="A51" s="201" t="s">
        <v>7</v>
      </c>
      <c r="B51" s="59" t="s">
        <v>1</v>
      </c>
      <c r="C51" s="60">
        <f>C42+C45+C48</f>
        <v>4</v>
      </c>
      <c r="D51" s="60">
        <f t="shared" ref="D51:G51" si="9">D42+D45+D48</f>
        <v>44</v>
      </c>
      <c r="E51" s="60">
        <f t="shared" si="9"/>
        <v>101</v>
      </c>
      <c r="F51" s="60">
        <f t="shared" si="9"/>
        <v>101</v>
      </c>
      <c r="G51" s="60">
        <f t="shared" si="9"/>
        <v>23</v>
      </c>
      <c r="H51" s="60">
        <f t="shared" si="8"/>
        <v>273</v>
      </c>
    </row>
    <row r="52" spans="1:8" x14ac:dyDescent="0.3">
      <c r="A52" s="201"/>
      <c r="B52" s="59" t="s">
        <v>2</v>
      </c>
      <c r="C52" s="60">
        <f t="shared" ref="C52:G52" si="10">C43+C46+C49</f>
        <v>1461</v>
      </c>
      <c r="D52" s="60">
        <f t="shared" si="10"/>
        <v>2430</v>
      </c>
      <c r="E52" s="60">
        <f t="shared" si="10"/>
        <v>3000</v>
      </c>
      <c r="F52" s="60">
        <f t="shared" si="10"/>
        <v>2556</v>
      </c>
      <c r="G52" s="60">
        <f t="shared" si="10"/>
        <v>273</v>
      </c>
      <c r="H52" s="60">
        <f t="shared" si="8"/>
        <v>9720</v>
      </c>
    </row>
    <row r="53" spans="1:8" x14ac:dyDescent="0.3">
      <c r="A53" s="201"/>
      <c r="B53" s="59" t="s">
        <v>3</v>
      </c>
      <c r="C53" s="60">
        <f t="shared" ref="C53:G53" si="11">C44+C47+C50</f>
        <v>3127</v>
      </c>
      <c r="D53" s="60">
        <f t="shared" si="11"/>
        <v>4751</v>
      </c>
      <c r="E53" s="60">
        <f t="shared" si="11"/>
        <v>5693</v>
      </c>
      <c r="F53" s="60">
        <f t="shared" si="11"/>
        <v>4870</v>
      </c>
      <c r="G53" s="60">
        <f t="shared" si="11"/>
        <v>532</v>
      </c>
      <c r="H53" s="60">
        <f t="shared" si="8"/>
        <v>18973</v>
      </c>
    </row>
    <row r="54" spans="1:8" x14ac:dyDescent="0.3">
      <c r="A54" s="122" t="s">
        <v>108</v>
      </c>
      <c r="B54" s="122"/>
      <c r="C54" s="122"/>
      <c r="D54" s="122"/>
      <c r="E54" s="122"/>
      <c r="F54" s="122"/>
      <c r="G54" s="104"/>
      <c r="H54" s="104"/>
    </row>
    <row r="57" spans="1:8" s="57" customFormat="1" ht="17.100000000000001" customHeight="1" x14ac:dyDescent="0.3">
      <c r="A57" s="202" t="s">
        <v>83</v>
      </c>
      <c r="B57" s="202"/>
      <c r="C57" s="202"/>
      <c r="D57" s="202"/>
      <c r="E57" s="202"/>
      <c r="F57" s="202"/>
      <c r="G57" s="202"/>
      <c r="H57" s="202"/>
    </row>
    <row r="58" spans="1:8" s="57" customFormat="1" ht="17.100000000000001" customHeight="1" x14ac:dyDescent="0.3">
      <c r="A58" s="202" t="s">
        <v>84</v>
      </c>
      <c r="B58" s="202"/>
      <c r="C58" s="202"/>
      <c r="D58" s="202"/>
      <c r="E58" s="202"/>
      <c r="F58" s="202"/>
      <c r="G58" s="202"/>
      <c r="H58" s="202"/>
    </row>
    <row r="59" spans="1:8" s="57" customFormat="1" ht="17.100000000000001" customHeight="1" x14ac:dyDescent="0.3">
      <c r="A59" s="114" t="s">
        <v>40</v>
      </c>
      <c r="B59" s="113"/>
      <c r="C59" s="113" t="s">
        <v>41</v>
      </c>
      <c r="D59" s="113" t="s">
        <v>42</v>
      </c>
      <c r="E59" s="113" t="s">
        <v>43</v>
      </c>
      <c r="F59" s="113" t="s">
        <v>44</v>
      </c>
      <c r="G59" s="113" t="s">
        <v>6</v>
      </c>
      <c r="H59" s="113" t="s">
        <v>7</v>
      </c>
    </row>
    <row r="60" spans="1:8" x14ac:dyDescent="0.3">
      <c r="A60" s="203" t="s">
        <v>0</v>
      </c>
      <c r="B60" s="3" t="s">
        <v>1</v>
      </c>
      <c r="C60" s="4">
        <v>0</v>
      </c>
      <c r="D60" s="4">
        <v>6</v>
      </c>
      <c r="E60" s="4">
        <v>35</v>
      </c>
      <c r="F60" s="4">
        <v>24</v>
      </c>
      <c r="G60" s="4">
        <v>11</v>
      </c>
      <c r="H60" s="5">
        <f>SUM(C60:G60)</f>
        <v>76</v>
      </c>
    </row>
    <row r="61" spans="1:8" x14ac:dyDescent="0.3">
      <c r="A61" s="203"/>
      <c r="B61" s="3" t="s">
        <v>2</v>
      </c>
      <c r="C61" s="4">
        <v>0</v>
      </c>
      <c r="D61" s="4">
        <v>177</v>
      </c>
      <c r="E61" s="4">
        <v>1050</v>
      </c>
      <c r="F61" s="4">
        <v>517</v>
      </c>
      <c r="G61" s="4">
        <v>127</v>
      </c>
      <c r="H61" s="5">
        <f t="shared" ref="H61:H71" si="12">SUM(C61:G61)</f>
        <v>1871</v>
      </c>
    </row>
    <row r="62" spans="1:8" x14ac:dyDescent="0.3">
      <c r="A62" s="203"/>
      <c r="B62" s="3" t="s">
        <v>3</v>
      </c>
      <c r="C62" s="4">
        <v>0</v>
      </c>
      <c r="D62" s="4">
        <v>350</v>
      </c>
      <c r="E62" s="4">
        <v>1994</v>
      </c>
      <c r="F62" s="4">
        <v>965</v>
      </c>
      <c r="G62" s="4">
        <v>247</v>
      </c>
      <c r="H62" s="5">
        <f t="shared" si="12"/>
        <v>3556</v>
      </c>
    </row>
    <row r="63" spans="1:8" x14ac:dyDescent="0.3">
      <c r="A63" s="204" t="s">
        <v>4</v>
      </c>
      <c r="B63" s="6" t="s">
        <v>1</v>
      </c>
      <c r="C63" s="7">
        <v>0</v>
      </c>
      <c r="D63" s="7">
        <v>22</v>
      </c>
      <c r="E63" s="7">
        <v>38</v>
      </c>
      <c r="F63" s="7">
        <v>42</v>
      </c>
      <c r="G63" s="7">
        <v>5</v>
      </c>
      <c r="H63" s="8">
        <f t="shared" si="12"/>
        <v>107</v>
      </c>
    </row>
    <row r="64" spans="1:8" x14ac:dyDescent="0.3">
      <c r="A64" s="204"/>
      <c r="B64" s="6" t="s">
        <v>2</v>
      </c>
      <c r="C64" s="7">
        <v>0</v>
      </c>
      <c r="D64" s="7">
        <v>1253</v>
      </c>
      <c r="E64" s="7">
        <v>1320</v>
      </c>
      <c r="F64" s="7">
        <v>1064</v>
      </c>
      <c r="G64" s="7">
        <v>59</v>
      </c>
      <c r="H64" s="8">
        <f t="shared" si="12"/>
        <v>3696</v>
      </c>
    </row>
    <row r="65" spans="1:8" x14ac:dyDescent="0.3">
      <c r="A65" s="204"/>
      <c r="B65" s="6" t="s">
        <v>3</v>
      </c>
      <c r="C65" s="7">
        <v>0</v>
      </c>
      <c r="D65" s="7">
        <v>2424</v>
      </c>
      <c r="E65" s="7">
        <v>2517</v>
      </c>
      <c r="F65" s="7">
        <v>2028</v>
      </c>
      <c r="G65" s="7">
        <v>106</v>
      </c>
      <c r="H65" s="8">
        <f t="shared" si="12"/>
        <v>7075</v>
      </c>
    </row>
    <row r="66" spans="1:8" x14ac:dyDescent="0.3">
      <c r="A66" s="203" t="s">
        <v>5</v>
      </c>
      <c r="B66" s="3" t="s">
        <v>1</v>
      </c>
      <c r="C66" s="4">
        <v>4</v>
      </c>
      <c r="D66" s="4">
        <v>13</v>
      </c>
      <c r="E66" s="4">
        <v>25</v>
      </c>
      <c r="F66" s="4">
        <v>38</v>
      </c>
      <c r="G66" s="4">
        <v>7</v>
      </c>
      <c r="H66" s="5">
        <f t="shared" si="12"/>
        <v>87</v>
      </c>
    </row>
    <row r="67" spans="1:8" x14ac:dyDescent="0.3">
      <c r="A67" s="203"/>
      <c r="B67" s="3" t="s">
        <v>2</v>
      </c>
      <c r="C67" s="4">
        <v>1444</v>
      </c>
      <c r="D67" s="4">
        <v>863</v>
      </c>
      <c r="E67" s="4">
        <v>669</v>
      </c>
      <c r="F67" s="4">
        <v>1078</v>
      </c>
      <c r="G67" s="4">
        <v>87</v>
      </c>
      <c r="H67" s="5">
        <f t="shared" si="12"/>
        <v>4141</v>
      </c>
    </row>
    <row r="68" spans="1:8" x14ac:dyDescent="0.3">
      <c r="A68" s="203"/>
      <c r="B68" s="3" t="s">
        <v>3</v>
      </c>
      <c r="C68" s="4">
        <v>3106</v>
      </c>
      <c r="D68" s="4">
        <v>1618</v>
      </c>
      <c r="E68" s="4">
        <v>1251</v>
      </c>
      <c r="F68" s="4">
        <v>2066</v>
      </c>
      <c r="G68" s="4">
        <v>179</v>
      </c>
      <c r="H68" s="5">
        <f t="shared" si="12"/>
        <v>8220</v>
      </c>
    </row>
    <row r="69" spans="1:8" x14ac:dyDescent="0.3">
      <c r="A69" s="201" t="s">
        <v>7</v>
      </c>
      <c r="B69" s="59" t="s">
        <v>1</v>
      </c>
      <c r="C69" s="60">
        <f>C60+C63+C66</f>
        <v>4</v>
      </c>
      <c r="D69" s="60">
        <f t="shared" ref="D69:G69" si="13">D60+D63+D66</f>
        <v>41</v>
      </c>
      <c r="E69" s="60">
        <f t="shared" si="13"/>
        <v>98</v>
      </c>
      <c r="F69" s="60">
        <f t="shared" si="13"/>
        <v>104</v>
      </c>
      <c r="G69" s="60">
        <f t="shared" si="13"/>
        <v>23</v>
      </c>
      <c r="H69" s="60">
        <f t="shared" si="12"/>
        <v>270</v>
      </c>
    </row>
    <row r="70" spans="1:8" x14ac:dyDescent="0.3">
      <c r="A70" s="201"/>
      <c r="B70" s="59" t="s">
        <v>2</v>
      </c>
      <c r="C70" s="60">
        <f t="shared" ref="C70:G71" si="14">C61+C64+C67</f>
        <v>1444</v>
      </c>
      <c r="D70" s="60">
        <f t="shared" si="14"/>
        <v>2293</v>
      </c>
      <c r="E70" s="60">
        <f t="shared" si="14"/>
        <v>3039</v>
      </c>
      <c r="F70" s="60">
        <f t="shared" si="14"/>
        <v>2659</v>
      </c>
      <c r="G70" s="60">
        <f t="shared" si="14"/>
        <v>273</v>
      </c>
      <c r="H70" s="60">
        <f t="shared" si="12"/>
        <v>9708</v>
      </c>
    </row>
    <row r="71" spans="1:8" x14ac:dyDescent="0.3">
      <c r="A71" s="201"/>
      <c r="B71" s="59" t="s">
        <v>3</v>
      </c>
      <c r="C71" s="60">
        <f t="shared" si="14"/>
        <v>3106</v>
      </c>
      <c r="D71" s="60">
        <f t="shared" si="14"/>
        <v>4392</v>
      </c>
      <c r="E71" s="60">
        <f t="shared" si="14"/>
        <v>5762</v>
      </c>
      <c r="F71" s="60">
        <f t="shared" si="14"/>
        <v>5059</v>
      </c>
      <c r="G71" s="60">
        <f t="shared" si="14"/>
        <v>532</v>
      </c>
      <c r="H71" s="60">
        <f t="shared" si="12"/>
        <v>18851</v>
      </c>
    </row>
    <row r="72" spans="1:8" x14ac:dyDescent="0.3">
      <c r="A72" s="122" t="s">
        <v>108</v>
      </c>
      <c r="B72" s="122"/>
      <c r="C72" s="122"/>
      <c r="D72" s="122"/>
      <c r="E72" s="122"/>
      <c r="F72" s="122"/>
      <c r="G72" s="104"/>
      <c r="H72" s="104"/>
    </row>
    <row r="75" spans="1:8" s="57" customFormat="1" ht="17.100000000000001" customHeight="1" x14ac:dyDescent="0.3">
      <c r="A75" s="202" t="s">
        <v>83</v>
      </c>
      <c r="B75" s="202"/>
      <c r="C75" s="202"/>
      <c r="D75" s="202"/>
      <c r="E75" s="202"/>
      <c r="F75" s="202"/>
      <c r="G75" s="202"/>
      <c r="H75" s="202"/>
    </row>
    <row r="76" spans="1:8" s="57" customFormat="1" ht="17.100000000000001" customHeight="1" x14ac:dyDescent="0.3">
      <c r="A76" s="202" t="s">
        <v>94</v>
      </c>
      <c r="B76" s="202"/>
      <c r="C76" s="202"/>
      <c r="D76" s="202"/>
      <c r="E76" s="202"/>
      <c r="F76" s="202"/>
      <c r="G76" s="202"/>
      <c r="H76" s="202"/>
    </row>
    <row r="77" spans="1:8" s="57" customFormat="1" ht="17.100000000000001" customHeight="1" x14ac:dyDescent="0.3">
      <c r="A77" s="114" t="s">
        <v>40</v>
      </c>
      <c r="B77" s="113"/>
      <c r="C77" s="113" t="s">
        <v>41</v>
      </c>
      <c r="D77" s="113" t="s">
        <v>42</v>
      </c>
      <c r="E77" s="113" t="s">
        <v>43</v>
      </c>
      <c r="F77" s="113" t="s">
        <v>44</v>
      </c>
      <c r="G77" s="113" t="s">
        <v>6</v>
      </c>
      <c r="H77" s="113" t="s">
        <v>7</v>
      </c>
    </row>
    <row r="78" spans="1:8" x14ac:dyDescent="0.3">
      <c r="A78" s="203" t="s">
        <v>0</v>
      </c>
      <c r="B78" s="3" t="s">
        <v>1</v>
      </c>
      <c r="C78" s="4">
        <v>0</v>
      </c>
      <c r="D78" s="4">
        <v>5</v>
      </c>
      <c r="E78" s="4">
        <v>33</v>
      </c>
      <c r="F78" s="4">
        <v>23</v>
      </c>
      <c r="G78" s="4">
        <v>12</v>
      </c>
      <c r="H78" s="5">
        <f>SUM(C78:G78)</f>
        <v>73</v>
      </c>
    </row>
    <row r="79" spans="1:8" x14ac:dyDescent="0.3">
      <c r="A79" s="203"/>
      <c r="B79" s="3" t="s">
        <v>2</v>
      </c>
      <c r="C79" s="4">
        <v>0</v>
      </c>
      <c r="D79" s="4">
        <v>138</v>
      </c>
      <c r="E79" s="4">
        <v>1055</v>
      </c>
      <c r="F79" s="4">
        <v>503</v>
      </c>
      <c r="G79" s="4">
        <v>137</v>
      </c>
      <c r="H79" s="5">
        <f t="shared" ref="H79:H89" si="15">SUM(C79:G79)</f>
        <v>1833</v>
      </c>
    </row>
    <row r="80" spans="1:8" x14ac:dyDescent="0.3">
      <c r="A80" s="203"/>
      <c r="B80" s="3" t="s">
        <v>3</v>
      </c>
      <c r="C80" s="4">
        <v>0</v>
      </c>
      <c r="D80" s="4">
        <v>272</v>
      </c>
      <c r="E80" s="4">
        <v>2012</v>
      </c>
      <c r="F80" s="4">
        <v>939</v>
      </c>
      <c r="G80" s="4">
        <v>267</v>
      </c>
      <c r="H80" s="5">
        <f t="shared" si="15"/>
        <v>3490</v>
      </c>
    </row>
    <row r="81" spans="1:8" x14ac:dyDescent="0.3">
      <c r="A81" s="204" t="s">
        <v>4</v>
      </c>
      <c r="B81" s="6" t="s">
        <v>1</v>
      </c>
      <c r="C81" s="7">
        <v>0</v>
      </c>
      <c r="D81" s="7">
        <v>22</v>
      </c>
      <c r="E81" s="7">
        <v>38</v>
      </c>
      <c r="F81" s="7">
        <v>43</v>
      </c>
      <c r="G81" s="7">
        <v>6</v>
      </c>
      <c r="H81" s="8">
        <f t="shared" si="15"/>
        <v>109</v>
      </c>
    </row>
    <row r="82" spans="1:8" x14ac:dyDescent="0.3">
      <c r="A82" s="204"/>
      <c r="B82" s="6" t="s">
        <v>2</v>
      </c>
      <c r="C82" s="7">
        <v>0</v>
      </c>
      <c r="D82" s="7">
        <v>1178</v>
      </c>
      <c r="E82" s="7">
        <v>1392</v>
      </c>
      <c r="F82" s="7">
        <v>1079</v>
      </c>
      <c r="G82" s="7">
        <v>63</v>
      </c>
      <c r="H82" s="8">
        <f t="shared" si="15"/>
        <v>3712</v>
      </c>
    </row>
    <row r="83" spans="1:8" x14ac:dyDescent="0.3">
      <c r="A83" s="204"/>
      <c r="B83" s="6" t="s">
        <v>3</v>
      </c>
      <c r="C83" s="7">
        <v>0</v>
      </c>
      <c r="D83" s="7">
        <v>2285</v>
      </c>
      <c r="E83" s="7">
        <v>2652</v>
      </c>
      <c r="F83" s="7">
        <v>2058</v>
      </c>
      <c r="G83" s="7">
        <v>116</v>
      </c>
      <c r="H83" s="8">
        <f t="shared" si="15"/>
        <v>7111</v>
      </c>
    </row>
    <row r="84" spans="1:8" x14ac:dyDescent="0.3">
      <c r="A84" s="203" t="s">
        <v>5</v>
      </c>
      <c r="B84" s="3" t="s">
        <v>1</v>
      </c>
      <c r="C84" s="4">
        <v>4</v>
      </c>
      <c r="D84" s="4">
        <v>13</v>
      </c>
      <c r="E84" s="4">
        <v>24</v>
      </c>
      <c r="F84" s="4">
        <v>39</v>
      </c>
      <c r="G84" s="4">
        <v>7</v>
      </c>
      <c r="H84" s="5">
        <f t="shared" si="15"/>
        <v>87</v>
      </c>
    </row>
    <row r="85" spans="1:8" x14ac:dyDescent="0.3">
      <c r="A85" s="203"/>
      <c r="B85" s="3" t="s">
        <v>2</v>
      </c>
      <c r="C85" s="4">
        <v>1444</v>
      </c>
      <c r="D85" s="4">
        <v>863</v>
      </c>
      <c r="E85" s="4">
        <v>644</v>
      </c>
      <c r="F85" s="4">
        <v>1103</v>
      </c>
      <c r="G85" s="4">
        <v>87</v>
      </c>
      <c r="H85" s="5">
        <f t="shared" si="15"/>
        <v>4141</v>
      </c>
    </row>
    <row r="86" spans="1:8" x14ac:dyDescent="0.3">
      <c r="A86" s="203"/>
      <c r="B86" s="3" t="s">
        <v>3</v>
      </c>
      <c r="C86" s="4">
        <v>3106</v>
      </c>
      <c r="D86" s="4">
        <v>1618</v>
      </c>
      <c r="E86" s="4">
        <v>1203</v>
      </c>
      <c r="F86" s="4">
        <v>2114</v>
      </c>
      <c r="G86" s="4">
        <v>179</v>
      </c>
      <c r="H86" s="5">
        <f t="shared" si="15"/>
        <v>8220</v>
      </c>
    </row>
    <row r="87" spans="1:8" x14ac:dyDescent="0.3">
      <c r="A87" s="201" t="s">
        <v>7</v>
      </c>
      <c r="B87" s="59" t="s">
        <v>1</v>
      </c>
      <c r="C87" s="60">
        <f>C78+C81+C84</f>
        <v>4</v>
      </c>
      <c r="D87" s="60">
        <f t="shared" ref="D87:G87" si="16">D78+D81+D84</f>
        <v>40</v>
      </c>
      <c r="E87" s="60">
        <f t="shared" si="16"/>
        <v>95</v>
      </c>
      <c r="F87" s="60">
        <f t="shared" si="16"/>
        <v>105</v>
      </c>
      <c r="G87" s="60">
        <f t="shared" si="16"/>
        <v>25</v>
      </c>
      <c r="H87" s="60">
        <f t="shared" si="15"/>
        <v>269</v>
      </c>
    </row>
    <row r="88" spans="1:8" x14ac:dyDescent="0.3">
      <c r="A88" s="201"/>
      <c r="B88" s="59" t="s">
        <v>2</v>
      </c>
      <c r="C88" s="60">
        <f t="shared" ref="C88:C89" si="17">C79+C82+C85</f>
        <v>1444</v>
      </c>
      <c r="D88" s="60">
        <f t="shared" ref="D88:G88" si="18">D79+D82+D85</f>
        <v>2179</v>
      </c>
      <c r="E88" s="60">
        <f t="shared" si="18"/>
        <v>3091</v>
      </c>
      <c r="F88" s="60">
        <f t="shared" si="18"/>
        <v>2685</v>
      </c>
      <c r="G88" s="60">
        <f t="shared" si="18"/>
        <v>287</v>
      </c>
      <c r="H88" s="60">
        <f t="shared" si="15"/>
        <v>9686</v>
      </c>
    </row>
    <row r="89" spans="1:8" x14ac:dyDescent="0.3">
      <c r="A89" s="201"/>
      <c r="B89" s="59" t="s">
        <v>3</v>
      </c>
      <c r="C89" s="60">
        <f t="shared" si="17"/>
        <v>3106</v>
      </c>
      <c r="D89" s="60">
        <f t="shared" ref="D89:G89" si="19">D80+D83+D86</f>
        <v>4175</v>
      </c>
      <c r="E89" s="60">
        <f t="shared" si="19"/>
        <v>5867</v>
      </c>
      <c r="F89" s="60">
        <f t="shared" si="19"/>
        <v>5111</v>
      </c>
      <c r="G89" s="60">
        <f t="shared" si="19"/>
        <v>562</v>
      </c>
      <c r="H89" s="60">
        <f t="shared" si="15"/>
        <v>18821</v>
      </c>
    </row>
    <row r="90" spans="1:8" x14ac:dyDescent="0.3">
      <c r="A90" s="122" t="s">
        <v>108</v>
      </c>
      <c r="B90" s="122"/>
      <c r="C90" s="122"/>
      <c r="D90" s="122"/>
      <c r="E90" s="122"/>
      <c r="F90" s="122"/>
      <c r="G90" s="9"/>
      <c r="H90" s="10"/>
    </row>
    <row r="91" spans="1:8" x14ac:dyDescent="0.3">
      <c r="E91" s="6"/>
      <c r="F91" s="6"/>
      <c r="G91" s="6"/>
      <c r="H91" s="6"/>
    </row>
    <row r="92" spans="1:8" x14ac:dyDescent="0.3">
      <c r="A92" s="51"/>
      <c r="B92" s="51"/>
      <c r="C92" s="51"/>
      <c r="D92" s="51"/>
      <c r="E92" s="6"/>
      <c r="F92" s="6"/>
      <c r="G92" s="6"/>
      <c r="H92" s="6"/>
    </row>
    <row r="93" spans="1:8" s="57" customFormat="1" ht="17.100000000000001" customHeight="1" x14ac:dyDescent="0.3">
      <c r="A93" s="202" t="s">
        <v>83</v>
      </c>
      <c r="B93" s="202"/>
      <c r="C93" s="202"/>
      <c r="D93" s="202"/>
      <c r="E93" s="202"/>
      <c r="F93" s="202"/>
      <c r="G93" s="202"/>
      <c r="H93" s="202"/>
    </row>
    <row r="94" spans="1:8" s="57" customFormat="1" ht="17.100000000000001" customHeight="1" x14ac:dyDescent="0.3">
      <c r="A94" s="202" t="s">
        <v>95</v>
      </c>
      <c r="B94" s="202"/>
      <c r="C94" s="202"/>
      <c r="D94" s="202"/>
      <c r="E94" s="202"/>
      <c r="F94" s="202"/>
      <c r="G94" s="202"/>
      <c r="H94" s="202"/>
    </row>
    <row r="95" spans="1:8" s="57" customFormat="1" ht="17.100000000000001" customHeight="1" x14ac:dyDescent="0.3">
      <c r="A95" s="114" t="s">
        <v>40</v>
      </c>
      <c r="B95" s="113"/>
      <c r="C95" s="113" t="s">
        <v>41</v>
      </c>
      <c r="D95" s="113" t="s">
        <v>42</v>
      </c>
      <c r="E95" s="113" t="s">
        <v>43</v>
      </c>
      <c r="F95" s="113" t="s">
        <v>44</v>
      </c>
      <c r="G95" s="113" t="s">
        <v>6</v>
      </c>
      <c r="H95" s="113" t="s">
        <v>7</v>
      </c>
    </row>
    <row r="96" spans="1:8" x14ac:dyDescent="0.3">
      <c r="A96" s="203" t="s">
        <v>0</v>
      </c>
      <c r="B96" s="3" t="s">
        <v>1</v>
      </c>
      <c r="C96" s="4">
        <v>0</v>
      </c>
      <c r="D96" s="4">
        <v>5</v>
      </c>
      <c r="E96" s="4">
        <v>32</v>
      </c>
      <c r="F96" s="4">
        <v>24</v>
      </c>
      <c r="G96" s="4">
        <v>12</v>
      </c>
      <c r="H96" s="5">
        <f>SUM(C96:G96)</f>
        <v>73</v>
      </c>
    </row>
    <row r="97" spans="1:8" x14ac:dyDescent="0.3">
      <c r="A97" s="203"/>
      <c r="B97" s="3" t="s">
        <v>2</v>
      </c>
      <c r="C97" s="4">
        <v>0</v>
      </c>
      <c r="D97" s="4">
        <v>138</v>
      </c>
      <c r="E97" s="4">
        <v>1031</v>
      </c>
      <c r="F97" s="4">
        <v>517</v>
      </c>
      <c r="G97" s="4">
        <v>137</v>
      </c>
      <c r="H97" s="5">
        <f t="shared" ref="H97:H107" si="20">SUM(C97:G97)</f>
        <v>1823</v>
      </c>
    </row>
    <row r="98" spans="1:8" x14ac:dyDescent="0.3">
      <c r="A98" s="203"/>
      <c r="B98" s="3" t="s">
        <v>3</v>
      </c>
      <c r="C98" s="4">
        <v>0</v>
      </c>
      <c r="D98" s="4">
        <v>272</v>
      </c>
      <c r="E98" s="4">
        <v>1963</v>
      </c>
      <c r="F98" s="4">
        <v>961</v>
      </c>
      <c r="G98" s="4">
        <v>267</v>
      </c>
      <c r="H98" s="5">
        <f t="shared" si="20"/>
        <v>3463</v>
      </c>
    </row>
    <row r="99" spans="1:8" x14ac:dyDescent="0.3">
      <c r="A99" s="204" t="s">
        <v>4</v>
      </c>
      <c r="B99" s="6" t="s">
        <v>1</v>
      </c>
      <c r="C99" s="7">
        <v>0</v>
      </c>
      <c r="D99" s="7">
        <v>19</v>
      </c>
      <c r="E99" s="7">
        <v>38</v>
      </c>
      <c r="F99" s="7">
        <v>45</v>
      </c>
      <c r="G99" s="7">
        <v>6</v>
      </c>
      <c r="H99" s="8">
        <f t="shared" si="20"/>
        <v>108</v>
      </c>
    </row>
    <row r="100" spans="1:8" x14ac:dyDescent="0.3">
      <c r="A100" s="204"/>
      <c r="B100" s="6" t="s">
        <v>2</v>
      </c>
      <c r="C100" s="7">
        <v>0</v>
      </c>
      <c r="D100" s="7">
        <v>1008</v>
      </c>
      <c r="E100" s="7">
        <v>1402</v>
      </c>
      <c r="F100" s="7">
        <v>1180</v>
      </c>
      <c r="G100" s="7">
        <v>63</v>
      </c>
      <c r="H100" s="8">
        <f t="shared" si="20"/>
        <v>3653</v>
      </c>
    </row>
    <row r="101" spans="1:8" x14ac:dyDescent="0.3">
      <c r="A101" s="204"/>
      <c r="B101" s="6" t="s">
        <v>3</v>
      </c>
      <c r="C101" s="7">
        <v>0</v>
      </c>
      <c r="D101" s="7">
        <v>1971</v>
      </c>
      <c r="E101" s="7">
        <v>2658</v>
      </c>
      <c r="F101" s="7">
        <v>2254</v>
      </c>
      <c r="G101" s="7">
        <v>116</v>
      </c>
      <c r="H101" s="8">
        <f t="shared" si="20"/>
        <v>6999</v>
      </c>
    </row>
    <row r="102" spans="1:8" x14ac:dyDescent="0.3">
      <c r="A102" s="203" t="s">
        <v>5</v>
      </c>
      <c r="B102" s="3" t="s">
        <v>1</v>
      </c>
      <c r="C102" s="4">
        <v>4</v>
      </c>
      <c r="D102" s="4">
        <v>13</v>
      </c>
      <c r="E102" s="4">
        <v>21</v>
      </c>
      <c r="F102" s="4">
        <v>41</v>
      </c>
      <c r="G102" s="4">
        <v>10</v>
      </c>
      <c r="H102" s="5">
        <f t="shared" si="20"/>
        <v>89</v>
      </c>
    </row>
    <row r="103" spans="1:8" x14ac:dyDescent="0.3">
      <c r="A103" s="203"/>
      <c r="B103" s="3" t="s">
        <v>2</v>
      </c>
      <c r="C103" s="4">
        <v>1444</v>
      </c>
      <c r="D103" s="4">
        <v>863</v>
      </c>
      <c r="E103" s="4">
        <v>574</v>
      </c>
      <c r="F103" s="4">
        <v>1137</v>
      </c>
      <c r="G103" s="4">
        <v>163</v>
      </c>
      <c r="H103" s="5">
        <f t="shared" si="20"/>
        <v>4181</v>
      </c>
    </row>
    <row r="104" spans="1:8" x14ac:dyDescent="0.3">
      <c r="A104" s="203"/>
      <c r="B104" s="3" t="s">
        <v>3</v>
      </c>
      <c r="C104" s="4">
        <v>3106</v>
      </c>
      <c r="D104" s="4">
        <v>1618</v>
      </c>
      <c r="E104" s="4">
        <v>1075</v>
      </c>
      <c r="F104" s="4">
        <v>2168</v>
      </c>
      <c r="G104" s="4">
        <v>386</v>
      </c>
      <c r="H104" s="5">
        <f t="shared" si="20"/>
        <v>8353</v>
      </c>
    </row>
    <row r="105" spans="1:8" x14ac:dyDescent="0.3">
      <c r="A105" s="201" t="s">
        <v>7</v>
      </c>
      <c r="B105" s="59" t="s">
        <v>1</v>
      </c>
      <c r="C105" s="60">
        <v>4</v>
      </c>
      <c r="D105" s="60">
        <f t="shared" ref="D105:G107" si="21">D96+D99+D102</f>
        <v>37</v>
      </c>
      <c r="E105" s="60">
        <f t="shared" si="21"/>
        <v>91</v>
      </c>
      <c r="F105" s="60">
        <f t="shared" si="21"/>
        <v>110</v>
      </c>
      <c r="G105" s="60">
        <f t="shared" si="21"/>
        <v>28</v>
      </c>
      <c r="H105" s="60">
        <f t="shared" si="20"/>
        <v>270</v>
      </c>
    </row>
    <row r="106" spans="1:8" x14ac:dyDescent="0.3">
      <c r="A106" s="201"/>
      <c r="B106" s="59" t="s">
        <v>2</v>
      </c>
      <c r="C106" s="60">
        <v>1444</v>
      </c>
      <c r="D106" s="60">
        <f t="shared" si="21"/>
        <v>2009</v>
      </c>
      <c r="E106" s="60">
        <f t="shared" si="21"/>
        <v>3007</v>
      </c>
      <c r="F106" s="60">
        <f t="shared" si="21"/>
        <v>2834</v>
      </c>
      <c r="G106" s="60">
        <f t="shared" si="21"/>
        <v>363</v>
      </c>
      <c r="H106" s="60">
        <f t="shared" si="20"/>
        <v>9657</v>
      </c>
    </row>
    <row r="107" spans="1:8" x14ac:dyDescent="0.3">
      <c r="A107" s="201"/>
      <c r="B107" s="59" t="s">
        <v>3</v>
      </c>
      <c r="C107" s="60">
        <v>3106</v>
      </c>
      <c r="D107" s="60">
        <f t="shared" si="21"/>
        <v>3861</v>
      </c>
      <c r="E107" s="60">
        <f t="shared" si="21"/>
        <v>5696</v>
      </c>
      <c r="F107" s="60">
        <f t="shared" si="21"/>
        <v>5383</v>
      </c>
      <c r="G107" s="60">
        <f t="shared" si="21"/>
        <v>769</v>
      </c>
      <c r="H107" s="60">
        <f t="shared" si="20"/>
        <v>18815</v>
      </c>
    </row>
    <row r="108" spans="1:8" x14ac:dyDescent="0.3">
      <c r="A108" s="205" t="s">
        <v>108</v>
      </c>
      <c r="B108" s="205"/>
      <c r="C108" s="205"/>
      <c r="D108" s="205"/>
      <c r="E108" s="205"/>
      <c r="F108" s="205"/>
      <c r="G108" s="9"/>
      <c r="H108" s="10"/>
    </row>
    <row r="109" spans="1:8" x14ac:dyDescent="0.3">
      <c r="A109" s="51"/>
      <c r="B109" s="51"/>
      <c r="C109" s="51"/>
      <c r="D109" s="51"/>
      <c r="E109" s="6"/>
      <c r="F109" s="6"/>
      <c r="G109" s="6"/>
      <c r="H109" s="6"/>
    </row>
    <row r="110" spans="1:8" x14ac:dyDescent="0.3">
      <c r="A110" s="51"/>
      <c r="B110" s="51"/>
      <c r="C110" s="51"/>
      <c r="D110" s="51"/>
      <c r="E110" s="6"/>
      <c r="F110" s="6"/>
      <c r="G110" s="6"/>
      <c r="H110" s="6"/>
    </row>
    <row r="111" spans="1:8" s="57" customFormat="1" ht="17.100000000000001" customHeight="1" x14ac:dyDescent="0.3">
      <c r="A111" s="202" t="s">
        <v>83</v>
      </c>
      <c r="B111" s="202"/>
      <c r="C111" s="202"/>
      <c r="D111" s="202"/>
      <c r="E111" s="202"/>
      <c r="F111" s="202"/>
      <c r="G111" s="202"/>
      <c r="H111" s="202"/>
    </row>
    <row r="112" spans="1:8" s="57" customFormat="1" ht="17.100000000000001" customHeight="1" x14ac:dyDescent="0.3">
      <c r="A112" s="202" t="s">
        <v>96</v>
      </c>
      <c r="B112" s="202"/>
      <c r="C112" s="202"/>
      <c r="D112" s="202"/>
      <c r="E112" s="202"/>
      <c r="F112" s="202"/>
      <c r="G112" s="202"/>
      <c r="H112" s="202"/>
    </row>
    <row r="113" spans="1:8" s="57" customFormat="1" ht="17.100000000000001" customHeight="1" x14ac:dyDescent="0.3">
      <c r="A113" s="114" t="s">
        <v>40</v>
      </c>
      <c r="B113" s="113"/>
      <c r="C113" s="113" t="s">
        <v>41</v>
      </c>
      <c r="D113" s="113" t="s">
        <v>42</v>
      </c>
      <c r="E113" s="113" t="s">
        <v>43</v>
      </c>
      <c r="F113" s="113" t="s">
        <v>44</v>
      </c>
      <c r="G113" s="113" t="s">
        <v>6</v>
      </c>
      <c r="H113" s="113" t="s">
        <v>7</v>
      </c>
    </row>
    <row r="114" spans="1:8" x14ac:dyDescent="0.3">
      <c r="A114" s="203" t="s">
        <v>0</v>
      </c>
      <c r="B114" s="3" t="s">
        <v>1</v>
      </c>
      <c r="C114" s="11">
        <v>0</v>
      </c>
      <c r="D114" s="11">
        <v>5</v>
      </c>
      <c r="E114" s="11">
        <v>32</v>
      </c>
      <c r="F114" s="11">
        <v>24</v>
      </c>
      <c r="G114" s="11">
        <v>12</v>
      </c>
      <c r="H114" s="12">
        <f>SUM(C114:G114)</f>
        <v>73</v>
      </c>
    </row>
    <row r="115" spans="1:8" x14ac:dyDescent="0.3">
      <c r="A115" s="203"/>
      <c r="B115" s="3" t="s">
        <v>2</v>
      </c>
      <c r="C115" s="11">
        <v>0</v>
      </c>
      <c r="D115" s="11">
        <v>144</v>
      </c>
      <c r="E115" s="11">
        <v>1031</v>
      </c>
      <c r="F115" s="11">
        <v>517</v>
      </c>
      <c r="G115" s="11">
        <v>137</v>
      </c>
      <c r="H115" s="12">
        <f t="shared" ref="H115:H125" si="22">SUM(C115:G115)</f>
        <v>1829</v>
      </c>
    </row>
    <row r="116" spans="1:8" x14ac:dyDescent="0.3">
      <c r="A116" s="203"/>
      <c r="B116" s="3" t="s">
        <v>3</v>
      </c>
      <c r="C116" s="11">
        <v>0</v>
      </c>
      <c r="D116" s="11">
        <v>272</v>
      </c>
      <c r="E116" s="11">
        <v>1963</v>
      </c>
      <c r="F116" s="11">
        <v>961</v>
      </c>
      <c r="G116" s="11">
        <v>267</v>
      </c>
      <c r="H116" s="12">
        <f t="shared" si="22"/>
        <v>3463</v>
      </c>
    </row>
    <row r="117" spans="1:8" x14ac:dyDescent="0.3">
      <c r="A117" s="204" t="s">
        <v>4</v>
      </c>
      <c r="B117" s="6" t="s">
        <v>1</v>
      </c>
      <c r="C117" s="9">
        <v>0</v>
      </c>
      <c r="D117" s="9">
        <v>19</v>
      </c>
      <c r="E117" s="9">
        <v>35</v>
      </c>
      <c r="F117" s="9">
        <v>47</v>
      </c>
      <c r="G117" s="9">
        <v>7</v>
      </c>
      <c r="H117" s="10">
        <f t="shared" si="22"/>
        <v>108</v>
      </c>
    </row>
    <row r="118" spans="1:8" x14ac:dyDescent="0.3">
      <c r="A118" s="204"/>
      <c r="B118" s="6" t="s">
        <v>2</v>
      </c>
      <c r="C118" s="9">
        <v>0</v>
      </c>
      <c r="D118" s="9">
        <v>1007</v>
      </c>
      <c r="E118" s="9">
        <v>1359</v>
      </c>
      <c r="F118" s="9">
        <v>1195</v>
      </c>
      <c r="G118" s="9">
        <v>77</v>
      </c>
      <c r="H118" s="10">
        <f t="shared" si="22"/>
        <v>3638</v>
      </c>
    </row>
    <row r="119" spans="1:8" x14ac:dyDescent="0.3">
      <c r="A119" s="204"/>
      <c r="B119" s="6" t="s">
        <v>3</v>
      </c>
      <c r="C119" s="9">
        <v>0</v>
      </c>
      <c r="D119" s="9">
        <v>1969</v>
      </c>
      <c r="E119" s="9">
        <v>2577</v>
      </c>
      <c r="F119" s="9">
        <v>2284</v>
      </c>
      <c r="G119" s="9">
        <v>146</v>
      </c>
      <c r="H119" s="10">
        <f t="shared" si="22"/>
        <v>6976</v>
      </c>
    </row>
    <row r="120" spans="1:8" x14ac:dyDescent="0.3">
      <c r="A120" s="203" t="s">
        <v>5</v>
      </c>
      <c r="B120" s="3" t="s">
        <v>1</v>
      </c>
      <c r="C120" s="11">
        <v>4</v>
      </c>
      <c r="D120" s="11">
        <v>13</v>
      </c>
      <c r="E120" s="11">
        <v>20</v>
      </c>
      <c r="F120" s="11">
        <v>39</v>
      </c>
      <c r="G120" s="11">
        <v>10</v>
      </c>
      <c r="H120" s="12">
        <f t="shared" si="22"/>
        <v>86</v>
      </c>
    </row>
    <row r="121" spans="1:8" x14ac:dyDescent="0.3">
      <c r="A121" s="203"/>
      <c r="B121" s="3" t="s">
        <v>2</v>
      </c>
      <c r="C121" s="11">
        <v>1444</v>
      </c>
      <c r="D121" s="11">
        <v>863</v>
      </c>
      <c r="E121" s="11">
        <v>569</v>
      </c>
      <c r="F121" s="11">
        <v>1103</v>
      </c>
      <c r="G121" s="11">
        <v>163</v>
      </c>
      <c r="H121" s="12">
        <f t="shared" si="22"/>
        <v>4142</v>
      </c>
    </row>
    <row r="122" spans="1:8" x14ac:dyDescent="0.3">
      <c r="A122" s="203"/>
      <c r="B122" s="3" t="s">
        <v>3</v>
      </c>
      <c r="C122" s="11">
        <v>3106</v>
      </c>
      <c r="D122" s="11">
        <v>1618</v>
      </c>
      <c r="E122" s="11">
        <v>1065</v>
      </c>
      <c r="F122" s="11">
        <v>2120</v>
      </c>
      <c r="G122" s="11">
        <v>386</v>
      </c>
      <c r="H122" s="12">
        <f t="shared" si="22"/>
        <v>8295</v>
      </c>
    </row>
    <row r="123" spans="1:8" x14ac:dyDescent="0.3">
      <c r="A123" s="201" t="s">
        <v>7</v>
      </c>
      <c r="B123" s="59" t="s">
        <v>1</v>
      </c>
      <c r="C123" s="60">
        <v>4</v>
      </c>
      <c r="D123" s="60">
        <f t="shared" ref="D123:G125" si="23">D114+D117+D120</f>
        <v>37</v>
      </c>
      <c r="E123" s="60">
        <f t="shared" si="23"/>
        <v>87</v>
      </c>
      <c r="F123" s="60">
        <f t="shared" si="23"/>
        <v>110</v>
      </c>
      <c r="G123" s="60">
        <f t="shared" si="23"/>
        <v>29</v>
      </c>
      <c r="H123" s="60">
        <f t="shared" si="22"/>
        <v>267</v>
      </c>
    </row>
    <row r="124" spans="1:8" x14ac:dyDescent="0.3">
      <c r="A124" s="201"/>
      <c r="B124" s="59" t="s">
        <v>2</v>
      </c>
      <c r="C124" s="60">
        <v>1444</v>
      </c>
      <c r="D124" s="60">
        <f t="shared" si="23"/>
        <v>2014</v>
      </c>
      <c r="E124" s="60">
        <f t="shared" si="23"/>
        <v>2959</v>
      </c>
      <c r="F124" s="60">
        <f t="shared" si="23"/>
        <v>2815</v>
      </c>
      <c r="G124" s="60">
        <f t="shared" si="23"/>
        <v>377</v>
      </c>
      <c r="H124" s="60">
        <f t="shared" si="22"/>
        <v>9609</v>
      </c>
    </row>
    <row r="125" spans="1:8" x14ac:dyDescent="0.3">
      <c r="A125" s="201"/>
      <c r="B125" s="59" t="s">
        <v>3</v>
      </c>
      <c r="C125" s="60">
        <v>3106</v>
      </c>
      <c r="D125" s="60">
        <f t="shared" si="23"/>
        <v>3859</v>
      </c>
      <c r="E125" s="60">
        <f t="shared" si="23"/>
        <v>5605</v>
      </c>
      <c r="F125" s="60">
        <f t="shared" si="23"/>
        <v>5365</v>
      </c>
      <c r="G125" s="60">
        <f t="shared" si="23"/>
        <v>799</v>
      </c>
      <c r="H125" s="60">
        <f t="shared" si="22"/>
        <v>18734</v>
      </c>
    </row>
    <row r="126" spans="1:8" x14ac:dyDescent="0.3">
      <c r="A126" s="205" t="s">
        <v>108</v>
      </c>
      <c r="B126" s="205"/>
      <c r="C126" s="205"/>
      <c r="D126" s="205"/>
      <c r="E126" s="205"/>
      <c r="F126" s="205"/>
      <c r="G126" s="6"/>
      <c r="H126" s="6"/>
    </row>
    <row r="129" spans="1:8" s="57" customFormat="1" ht="17.100000000000001" customHeight="1" x14ac:dyDescent="0.3">
      <c r="A129" s="202" t="s">
        <v>83</v>
      </c>
      <c r="B129" s="202"/>
      <c r="C129" s="202"/>
      <c r="D129" s="202"/>
      <c r="E129" s="202"/>
      <c r="F129" s="202"/>
      <c r="G129" s="202"/>
      <c r="H129" s="202"/>
    </row>
    <row r="130" spans="1:8" s="57" customFormat="1" ht="17.100000000000001" customHeight="1" x14ac:dyDescent="0.3">
      <c r="A130" s="202" t="s">
        <v>97</v>
      </c>
      <c r="B130" s="202"/>
      <c r="C130" s="202"/>
      <c r="D130" s="202"/>
      <c r="E130" s="202"/>
      <c r="F130" s="202"/>
      <c r="G130" s="202"/>
      <c r="H130" s="202"/>
    </row>
    <row r="131" spans="1:8" s="57" customFormat="1" ht="17.100000000000001" customHeight="1" x14ac:dyDescent="0.3">
      <c r="A131" s="114" t="s">
        <v>40</v>
      </c>
      <c r="B131" s="113"/>
      <c r="C131" s="113" t="s">
        <v>41</v>
      </c>
      <c r="D131" s="113" t="s">
        <v>42</v>
      </c>
      <c r="E131" s="113" t="s">
        <v>43</v>
      </c>
      <c r="F131" s="113" t="s">
        <v>44</v>
      </c>
      <c r="G131" s="113" t="s">
        <v>6</v>
      </c>
      <c r="H131" s="113" t="s">
        <v>7</v>
      </c>
    </row>
    <row r="132" spans="1:8" x14ac:dyDescent="0.3">
      <c r="A132" s="203" t="s">
        <v>0</v>
      </c>
      <c r="B132" s="3" t="s">
        <v>1</v>
      </c>
      <c r="C132" s="11">
        <v>0</v>
      </c>
      <c r="D132" s="11">
        <v>4</v>
      </c>
      <c r="E132" s="11">
        <v>32</v>
      </c>
      <c r="F132" s="11">
        <v>26</v>
      </c>
      <c r="G132" s="11">
        <v>12</v>
      </c>
      <c r="H132" s="12">
        <f>SUM(C132:G132)</f>
        <v>74</v>
      </c>
    </row>
    <row r="133" spans="1:8" x14ac:dyDescent="0.3">
      <c r="A133" s="203"/>
      <c r="B133" s="3" t="s">
        <v>2</v>
      </c>
      <c r="C133" s="11">
        <v>0</v>
      </c>
      <c r="D133" s="11">
        <v>127</v>
      </c>
      <c r="E133" s="11">
        <v>1033</v>
      </c>
      <c r="F133" s="11">
        <v>530</v>
      </c>
      <c r="G133" s="11">
        <v>137</v>
      </c>
      <c r="H133" s="12">
        <f t="shared" ref="H133:H143" si="24">SUM(C133:G133)</f>
        <v>1827</v>
      </c>
    </row>
    <row r="134" spans="1:8" x14ac:dyDescent="0.3">
      <c r="A134" s="203"/>
      <c r="B134" s="3" t="s">
        <v>3</v>
      </c>
      <c r="C134" s="11">
        <v>0</v>
      </c>
      <c r="D134" s="11">
        <v>232</v>
      </c>
      <c r="E134" s="11">
        <v>1967</v>
      </c>
      <c r="F134" s="11">
        <v>981</v>
      </c>
      <c r="G134" s="11">
        <v>267</v>
      </c>
      <c r="H134" s="12">
        <f t="shared" si="24"/>
        <v>3447</v>
      </c>
    </row>
    <row r="135" spans="1:8" x14ac:dyDescent="0.3">
      <c r="A135" s="204" t="s">
        <v>4</v>
      </c>
      <c r="B135" s="6" t="s">
        <v>1</v>
      </c>
      <c r="C135" s="9">
        <v>0</v>
      </c>
      <c r="D135" s="9">
        <v>19</v>
      </c>
      <c r="E135" s="9">
        <v>35</v>
      </c>
      <c r="F135" s="9">
        <v>49</v>
      </c>
      <c r="G135" s="9">
        <v>7</v>
      </c>
      <c r="H135" s="10">
        <f t="shared" si="24"/>
        <v>110</v>
      </c>
    </row>
    <row r="136" spans="1:8" x14ac:dyDescent="0.3">
      <c r="A136" s="204"/>
      <c r="B136" s="6" t="s">
        <v>2</v>
      </c>
      <c r="C136" s="9">
        <v>0</v>
      </c>
      <c r="D136" s="9">
        <v>1007</v>
      </c>
      <c r="E136" s="9">
        <v>1359</v>
      </c>
      <c r="F136" s="9">
        <v>1220</v>
      </c>
      <c r="G136" s="9">
        <v>77</v>
      </c>
      <c r="H136" s="10">
        <f t="shared" si="24"/>
        <v>3663</v>
      </c>
    </row>
    <row r="137" spans="1:8" x14ac:dyDescent="0.3">
      <c r="A137" s="204"/>
      <c r="B137" s="6" t="s">
        <v>3</v>
      </c>
      <c r="C137" s="9">
        <v>0</v>
      </c>
      <c r="D137" s="9">
        <v>1969</v>
      </c>
      <c r="E137" s="9">
        <v>2577</v>
      </c>
      <c r="F137" s="9">
        <v>2332</v>
      </c>
      <c r="G137" s="9">
        <v>146</v>
      </c>
      <c r="H137" s="10">
        <f t="shared" si="24"/>
        <v>7024</v>
      </c>
    </row>
    <row r="138" spans="1:8" x14ac:dyDescent="0.3">
      <c r="A138" s="203" t="s">
        <v>5</v>
      </c>
      <c r="B138" s="3" t="s">
        <v>1</v>
      </c>
      <c r="C138" s="11">
        <v>4</v>
      </c>
      <c r="D138" s="11">
        <v>12</v>
      </c>
      <c r="E138" s="11">
        <v>21</v>
      </c>
      <c r="F138" s="11">
        <v>39</v>
      </c>
      <c r="G138" s="11">
        <v>10</v>
      </c>
      <c r="H138" s="12">
        <f t="shared" si="24"/>
        <v>86</v>
      </c>
    </row>
    <row r="139" spans="1:8" x14ac:dyDescent="0.3">
      <c r="A139" s="203"/>
      <c r="B139" s="3" t="s">
        <v>2</v>
      </c>
      <c r="C139" s="11">
        <v>1444</v>
      </c>
      <c r="D139" s="11">
        <v>806</v>
      </c>
      <c r="E139" s="11">
        <v>628</v>
      </c>
      <c r="F139" s="11">
        <v>1103</v>
      </c>
      <c r="G139" s="11">
        <v>163</v>
      </c>
      <c r="H139" s="12">
        <f t="shared" si="24"/>
        <v>4144</v>
      </c>
    </row>
    <row r="140" spans="1:8" x14ac:dyDescent="0.3">
      <c r="A140" s="203"/>
      <c r="B140" s="3" t="s">
        <v>3</v>
      </c>
      <c r="C140" s="11">
        <v>3106</v>
      </c>
      <c r="D140" s="11">
        <v>1520</v>
      </c>
      <c r="E140" s="11">
        <v>1175</v>
      </c>
      <c r="F140" s="11">
        <v>2120</v>
      </c>
      <c r="G140" s="11">
        <v>386</v>
      </c>
      <c r="H140" s="12">
        <f t="shared" si="24"/>
        <v>8307</v>
      </c>
    </row>
    <row r="141" spans="1:8" x14ac:dyDescent="0.3">
      <c r="A141" s="201" t="s">
        <v>7</v>
      </c>
      <c r="B141" s="59" t="s">
        <v>1</v>
      </c>
      <c r="C141" s="60">
        <f>C132+C135+C138</f>
        <v>4</v>
      </c>
      <c r="D141" s="60">
        <f>D132+D135+D138</f>
        <v>35</v>
      </c>
      <c r="E141" s="60">
        <f>E132+E135+E138</f>
        <v>88</v>
      </c>
      <c r="F141" s="60">
        <f>F132+F135+F138</f>
        <v>114</v>
      </c>
      <c r="G141" s="60">
        <f>G132+G135+G138</f>
        <v>29</v>
      </c>
      <c r="H141" s="60">
        <f t="shared" si="24"/>
        <v>270</v>
      </c>
    </row>
    <row r="142" spans="1:8" x14ac:dyDescent="0.3">
      <c r="A142" s="201"/>
      <c r="B142" s="59" t="s">
        <v>2</v>
      </c>
      <c r="C142" s="60">
        <v>1444</v>
      </c>
      <c r="D142" s="60">
        <f t="shared" ref="D142:G143" si="25">D133+D136+D139</f>
        <v>1940</v>
      </c>
      <c r="E142" s="60">
        <f t="shared" si="25"/>
        <v>3020</v>
      </c>
      <c r="F142" s="60">
        <f t="shared" si="25"/>
        <v>2853</v>
      </c>
      <c r="G142" s="60">
        <f t="shared" si="25"/>
        <v>377</v>
      </c>
      <c r="H142" s="60">
        <f t="shared" si="24"/>
        <v>9634</v>
      </c>
    </row>
    <row r="143" spans="1:8" x14ac:dyDescent="0.3">
      <c r="A143" s="201"/>
      <c r="B143" s="59" t="s">
        <v>3</v>
      </c>
      <c r="C143" s="60">
        <v>3106</v>
      </c>
      <c r="D143" s="60">
        <f t="shared" si="25"/>
        <v>3721</v>
      </c>
      <c r="E143" s="60">
        <f t="shared" si="25"/>
        <v>5719</v>
      </c>
      <c r="F143" s="60">
        <f t="shared" si="25"/>
        <v>5433</v>
      </c>
      <c r="G143" s="60">
        <f t="shared" si="25"/>
        <v>799</v>
      </c>
      <c r="H143" s="60">
        <f t="shared" si="24"/>
        <v>18778</v>
      </c>
    </row>
    <row r="144" spans="1:8" x14ac:dyDescent="0.3">
      <c r="A144" s="205" t="s">
        <v>108</v>
      </c>
      <c r="B144" s="205"/>
      <c r="C144" s="205"/>
      <c r="D144" s="205"/>
      <c r="E144" s="205"/>
      <c r="F144" s="205"/>
      <c r="G144" s="6"/>
      <c r="H144" s="6"/>
    </row>
    <row r="147" spans="1:8" s="57" customFormat="1" ht="17.100000000000001" customHeight="1" x14ac:dyDescent="0.3">
      <c r="A147" s="202" t="s">
        <v>83</v>
      </c>
      <c r="B147" s="202"/>
      <c r="C147" s="202"/>
      <c r="D147" s="202"/>
      <c r="E147" s="202"/>
      <c r="F147" s="202"/>
      <c r="G147" s="202"/>
      <c r="H147" s="202"/>
    </row>
    <row r="148" spans="1:8" s="57" customFormat="1" ht="17.100000000000001" customHeight="1" x14ac:dyDescent="0.3">
      <c r="A148" s="202" t="s">
        <v>98</v>
      </c>
      <c r="B148" s="202"/>
      <c r="C148" s="202"/>
      <c r="D148" s="202"/>
      <c r="E148" s="202"/>
      <c r="F148" s="202"/>
      <c r="G148" s="202"/>
      <c r="H148" s="202"/>
    </row>
    <row r="149" spans="1:8" s="57" customFormat="1" ht="17.100000000000001" customHeight="1" x14ac:dyDescent="0.3">
      <c r="A149" s="114" t="s">
        <v>40</v>
      </c>
      <c r="B149" s="113"/>
      <c r="C149" s="113" t="s">
        <v>41</v>
      </c>
      <c r="D149" s="113" t="s">
        <v>42</v>
      </c>
      <c r="E149" s="113" t="s">
        <v>43</v>
      </c>
      <c r="F149" s="113" t="s">
        <v>44</v>
      </c>
      <c r="G149" s="113" t="s">
        <v>6</v>
      </c>
      <c r="H149" s="113" t="s">
        <v>7</v>
      </c>
    </row>
    <row r="150" spans="1:8" x14ac:dyDescent="0.3">
      <c r="A150" s="203" t="s">
        <v>0</v>
      </c>
      <c r="B150" s="3" t="s">
        <v>1</v>
      </c>
      <c r="C150" s="11">
        <v>0</v>
      </c>
      <c r="D150" s="11">
        <v>4</v>
      </c>
      <c r="E150" s="11">
        <v>31</v>
      </c>
      <c r="F150" s="11">
        <v>27</v>
      </c>
      <c r="G150" s="11">
        <v>12</v>
      </c>
      <c r="H150" s="12">
        <f t="shared" ref="H150:H161" si="26">SUM(C150:G150)</f>
        <v>74</v>
      </c>
    </row>
    <row r="151" spans="1:8" x14ac:dyDescent="0.3">
      <c r="A151" s="203"/>
      <c r="B151" s="3" t="s">
        <v>2</v>
      </c>
      <c r="C151" s="11">
        <v>0</v>
      </c>
      <c r="D151" s="11">
        <v>127</v>
      </c>
      <c r="E151" s="11">
        <v>1006</v>
      </c>
      <c r="F151" s="11">
        <v>544</v>
      </c>
      <c r="G151" s="11">
        <v>139</v>
      </c>
      <c r="H151" s="12">
        <f t="shared" si="26"/>
        <v>1816</v>
      </c>
    </row>
    <row r="152" spans="1:8" x14ac:dyDescent="0.3">
      <c r="A152" s="203"/>
      <c r="B152" s="3" t="s">
        <v>3</v>
      </c>
      <c r="C152" s="11">
        <v>0</v>
      </c>
      <c r="D152" s="11">
        <v>232</v>
      </c>
      <c r="E152" s="11">
        <v>1906</v>
      </c>
      <c r="F152" s="11">
        <v>1007</v>
      </c>
      <c r="G152" s="11">
        <v>269</v>
      </c>
      <c r="H152" s="12">
        <f t="shared" si="26"/>
        <v>3414</v>
      </c>
    </row>
    <row r="153" spans="1:8" x14ac:dyDescent="0.3">
      <c r="A153" s="204" t="s">
        <v>4</v>
      </c>
      <c r="B153" s="6" t="s">
        <v>1</v>
      </c>
      <c r="C153" s="9">
        <v>0</v>
      </c>
      <c r="D153" s="9">
        <v>19</v>
      </c>
      <c r="E153" s="9">
        <v>33</v>
      </c>
      <c r="F153" s="9">
        <v>51</v>
      </c>
      <c r="G153" s="9">
        <v>7</v>
      </c>
      <c r="H153" s="10">
        <f t="shared" si="26"/>
        <v>110</v>
      </c>
    </row>
    <row r="154" spans="1:8" x14ac:dyDescent="0.3">
      <c r="A154" s="204"/>
      <c r="B154" s="6" t="s">
        <v>2</v>
      </c>
      <c r="C154" s="9">
        <v>0</v>
      </c>
      <c r="D154" s="9">
        <v>1040</v>
      </c>
      <c r="E154" s="9">
        <v>1203</v>
      </c>
      <c r="F154" s="9">
        <v>1250</v>
      </c>
      <c r="G154" s="9">
        <v>77</v>
      </c>
      <c r="H154" s="10">
        <f t="shared" si="26"/>
        <v>3570</v>
      </c>
    </row>
    <row r="155" spans="1:8" x14ac:dyDescent="0.3">
      <c r="A155" s="204"/>
      <c r="B155" s="6" t="s">
        <v>3</v>
      </c>
      <c r="C155" s="9">
        <v>0</v>
      </c>
      <c r="D155" s="9">
        <v>2046</v>
      </c>
      <c r="E155" s="9">
        <v>2277</v>
      </c>
      <c r="F155" s="9">
        <v>2389</v>
      </c>
      <c r="G155" s="9">
        <v>146</v>
      </c>
      <c r="H155" s="10">
        <f t="shared" si="26"/>
        <v>6858</v>
      </c>
    </row>
    <row r="156" spans="1:8" x14ac:dyDescent="0.3">
      <c r="A156" s="203" t="s">
        <v>5</v>
      </c>
      <c r="B156" s="3" t="s">
        <v>1</v>
      </c>
      <c r="C156" s="11">
        <v>4</v>
      </c>
      <c r="D156" s="11">
        <v>12</v>
      </c>
      <c r="E156" s="11">
        <v>19</v>
      </c>
      <c r="F156" s="11">
        <v>39</v>
      </c>
      <c r="G156" s="11">
        <v>11</v>
      </c>
      <c r="H156" s="12">
        <f t="shared" si="26"/>
        <v>85</v>
      </c>
    </row>
    <row r="157" spans="1:8" x14ac:dyDescent="0.3">
      <c r="A157" s="203"/>
      <c r="B157" s="3" t="s">
        <v>2</v>
      </c>
      <c r="C157" s="11">
        <v>1444</v>
      </c>
      <c r="D157" s="11">
        <v>806</v>
      </c>
      <c r="E157" s="11">
        <v>582</v>
      </c>
      <c r="F157" s="11">
        <v>1111</v>
      </c>
      <c r="G157" s="11">
        <v>171</v>
      </c>
      <c r="H157" s="12">
        <f t="shared" si="26"/>
        <v>4114</v>
      </c>
    </row>
    <row r="158" spans="1:8" x14ac:dyDescent="0.3">
      <c r="A158" s="203"/>
      <c r="B158" s="3" t="s">
        <v>3</v>
      </c>
      <c r="C158" s="11">
        <v>3106</v>
      </c>
      <c r="D158" s="11">
        <v>1520</v>
      </c>
      <c r="E158" s="11">
        <v>1092</v>
      </c>
      <c r="F158" s="11">
        <v>2120</v>
      </c>
      <c r="G158" s="11">
        <v>402</v>
      </c>
      <c r="H158" s="12">
        <f t="shared" si="26"/>
        <v>8240</v>
      </c>
    </row>
    <row r="159" spans="1:8" x14ac:dyDescent="0.3">
      <c r="A159" s="201" t="s">
        <v>7</v>
      </c>
      <c r="B159" s="59" t="s">
        <v>1</v>
      </c>
      <c r="C159" s="60">
        <f>C150+C153+C156</f>
        <v>4</v>
      </c>
      <c r="D159" s="60">
        <f>D150+D153+D156</f>
        <v>35</v>
      </c>
      <c r="E159" s="60">
        <f>E150+E153+E156</f>
        <v>83</v>
      </c>
      <c r="F159" s="60">
        <f>F150+F153+F156</f>
        <v>117</v>
      </c>
      <c r="G159" s="60">
        <f>G150+G153+G156</f>
        <v>30</v>
      </c>
      <c r="H159" s="60">
        <f t="shared" si="26"/>
        <v>269</v>
      </c>
    </row>
    <row r="160" spans="1:8" x14ac:dyDescent="0.3">
      <c r="A160" s="201"/>
      <c r="B160" s="59" t="s">
        <v>2</v>
      </c>
      <c r="C160" s="60">
        <v>1444</v>
      </c>
      <c r="D160" s="60">
        <f t="shared" ref="D160:G161" si="27">D151+D154+D157</f>
        <v>1973</v>
      </c>
      <c r="E160" s="60">
        <f t="shared" si="27"/>
        <v>2791</v>
      </c>
      <c r="F160" s="60">
        <f t="shared" si="27"/>
        <v>2905</v>
      </c>
      <c r="G160" s="60">
        <f t="shared" si="27"/>
        <v>387</v>
      </c>
      <c r="H160" s="60">
        <f t="shared" si="26"/>
        <v>9500</v>
      </c>
    </row>
    <row r="161" spans="1:8" x14ac:dyDescent="0.3">
      <c r="A161" s="201"/>
      <c r="B161" s="59" t="s">
        <v>3</v>
      </c>
      <c r="C161" s="60">
        <v>3106</v>
      </c>
      <c r="D161" s="60">
        <f t="shared" si="27"/>
        <v>3798</v>
      </c>
      <c r="E161" s="60">
        <f t="shared" si="27"/>
        <v>5275</v>
      </c>
      <c r="F161" s="60">
        <f t="shared" si="27"/>
        <v>5516</v>
      </c>
      <c r="G161" s="60">
        <f t="shared" si="27"/>
        <v>817</v>
      </c>
      <c r="H161" s="60">
        <f t="shared" si="26"/>
        <v>18512</v>
      </c>
    </row>
    <row r="162" spans="1:8" x14ac:dyDescent="0.3">
      <c r="A162" s="205" t="s">
        <v>108</v>
      </c>
      <c r="B162" s="205"/>
      <c r="C162" s="205"/>
      <c r="D162" s="205"/>
      <c r="E162" s="205"/>
      <c r="F162" s="205"/>
      <c r="G162" s="6"/>
      <c r="H162" s="6"/>
    </row>
    <row r="165" spans="1:8" s="57" customFormat="1" ht="17.100000000000001" customHeight="1" x14ac:dyDescent="0.3">
      <c r="A165" s="202" t="s">
        <v>83</v>
      </c>
      <c r="B165" s="202"/>
      <c r="C165" s="202"/>
      <c r="D165" s="202"/>
      <c r="E165" s="202"/>
      <c r="F165" s="202"/>
      <c r="G165" s="202"/>
      <c r="H165" s="202"/>
    </row>
    <row r="166" spans="1:8" s="57" customFormat="1" ht="17.100000000000001" customHeight="1" x14ac:dyDescent="0.3">
      <c r="A166" s="202" t="s">
        <v>99</v>
      </c>
      <c r="B166" s="202"/>
      <c r="C166" s="202"/>
      <c r="D166" s="202"/>
      <c r="E166" s="202"/>
      <c r="F166" s="202"/>
      <c r="G166" s="202"/>
      <c r="H166" s="202"/>
    </row>
    <row r="167" spans="1:8" s="57" customFormat="1" ht="17.100000000000001" customHeight="1" x14ac:dyDescent="0.3">
      <c r="A167" s="114" t="s">
        <v>40</v>
      </c>
      <c r="B167" s="113"/>
      <c r="C167" s="113" t="s">
        <v>41</v>
      </c>
      <c r="D167" s="113" t="s">
        <v>42</v>
      </c>
      <c r="E167" s="113" t="s">
        <v>43</v>
      </c>
      <c r="F167" s="113" t="s">
        <v>44</v>
      </c>
      <c r="G167" s="113" t="s">
        <v>6</v>
      </c>
      <c r="H167" s="113" t="s">
        <v>7</v>
      </c>
    </row>
    <row r="168" spans="1:8" x14ac:dyDescent="0.3">
      <c r="A168" s="203" t="s">
        <v>0</v>
      </c>
      <c r="B168" s="3" t="s">
        <v>1</v>
      </c>
      <c r="C168" s="11">
        <v>0</v>
      </c>
      <c r="D168" s="11">
        <v>4</v>
      </c>
      <c r="E168" s="11">
        <v>32</v>
      </c>
      <c r="F168" s="11">
        <v>27</v>
      </c>
      <c r="G168" s="11">
        <v>13</v>
      </c>
      <c r="H168" s="12">
        <f>SUM(C168:G168)</f>
        <v>76</v>
      </c>
    </row>
    <row r="169" spans="1:8" x14ac:dyDescent="0.3">
      <c r="A169" s="203"/>
      <c r="B169" s="3" t="s">
        <v>2</v>
      </c>
      <c r="C169" s="11">
        <v>0</v>
      </c>
      <c r="D169" s="11">
        <v>127</v>
      </c>
      <c r="E169" s="11">
        <v>1026</v>
      </c>
      <c r="F169" s="11">
        <v>544</v>
      </c>
      <c r="G169" s="11">
        <v>151</v>
      </c>
      <c r="H169" s="12">
        <f t="shared" ref="H169:H179" si="28">SUM(C169:G169)</f>
        <v>1848</v>
      </c>
    </row>
    <row r="170" spans="1:8" x14ac:dyDescent="0.3">
      <c r="A170" s="203"/>
      <c r="B170" s="3" t="s">
        <v>3</v>
      </c>
      <c r="C170" s="11">
        <v>0</v>
      </c>
      <c r="D170" s="11">
        <v>232</v>
      </c>
      <c r="E170" s="11">
        <v>1942</v>
      </c>
      <c r="F170" s="11">
        <v>1007</v>
      </c>
      <c r="G170" s="11">
        <v>288</v>
      </c>
      <c r="H170" s="12">
        <f t="shared" si="28"/>
        <v>3469</v>
      </c>
    </row>
    <row r="171" spans="1:8" x14ac:dyDescent="0.3">
      <c r="A171" s="204" t="s">
        <v>4</v>
      </c>
      <c r="B171" s="6" t="s">
        <v>1</v>
      </c>
      <c r="C171" s="9">
        <v>0</v>
      </c>
      <c r="D171" s="9">
        <v>19</v>
      </c>
      <c r="E171" s="9">
        <v>32</v>
      </c>
      <c r="F171" s="9">
        <v>52</v>
      </c>
      <c r="G171" s="9">
        <v>7</v>
      </c>
      <c r="H171" s="10">
        <f t="shared" si="28"/>
        <v>110</v>
      </c>
    </row>
    <row r="172" spans="1:8" x14ac:dyDescent="0.3">
      <c r="A172" s="204"/>
      <c r="B172" s="6" t="s">
        <v>2</v>
      </c>
      <c r="C172" s="9">
        <v>0</v>
      </c>
      <c r="D172" s="9">
        <v>1040</v>
      </c>
      <c r="E172" s="9">
        <v>1168</v>
      </c>
      <c r="F172" s="9">
        <v>1280</v>
      </c>
      <c r="G172" s="9">
        <v>77</v>
      </c>
      <c r="H172" s="10">
        <f t="shared" si="28"/>
        <v>3565</v>
      </c>
    </row>
    <row r="173" spans="1:8" x14ac:dyDescent="0.3">
      <c r="A173" s="204"/>
      <c r="B173" s="6" t="s">
        <v>3</v>
      </c>
      <c r="C173" s="9">
        <v>0</v>
      </c>
      <c r="D173" s="9">
        <v>2046</v>
      </c>
      <c r="E173" s="9">
        <v>2199</v>
      </c>
      <c r="F173" s="9">
        <v>2445</v>
      </c>
      <c r="G173" s="9">
        <v>146</v>
      </c>
      <c r="H173" s="10">
        <f t="shared" si="28"/>
        <v>6836</v>
      </c>
    </row>
    <row r="174" spans="1:8" x14ac:dyDescent="0.3">
      <c r="A174" s="203" t="s">
        <v>5</v>
      </c>
      <c r="B174" s="3" t="s">
        <v>1</v>
      </c>
      <c r="C174" s="11">
        <v>4</v>
      </c>
      <c r="D174" s="11">
        <v>11</v>
      </c>
      <c r="E174" s="11">
        <v>18</v>
      </c>
      <c r="F174" s="11">
        <v>39</v>
      </c>
      <c r="G174" s="11">
        <v>11</v>
      </c>
      <c r="H174" s="12">
        <f t="shared" si="28"/>
        <v>83</v>
      </c>
    </row>
    <row r="175" spans="1:8" x14ac:dyDescent="0.3">
      <c r="A175" s="203"/>
      <c r="B175" s="3" t="s">
        <v>2</v>
      </c>
      <c r="C175" s="11">
        <v>1444</v>
      </c>
      <c r="D175" s="11">
        <v>797</v>
      </c>
      <c r="E175" s="11">
        <v>564</v>
      </c>
      <c r="F175" s="11">
        <v>1111</v>
      </c>
      <c r="G175" s="11">
        <v>171</v>
      </c>
      <c r="H175" s="12">
        <f t="shared" si="28"/>
        <v>4087</v>
      </c>
    </row>
    <row r="176" spans="1:8" x14ac:dyDescent="0.3">
      <c r="A176" s="203"/>
      <c r="B176" s="3" t="s">
        <v>3</v>
      </c>
      <c r="C176" s="11">
        <v>3106</v>
      </c>
      <c r="D176" s="11">
        <v>1501</v>
      </c>
      <c r="E176" s="11">
        <v>1054</v>
      </c>
      <c r="F176" s="11">
        <v>2120</v>
      </c>
      <c r="G176" s="11">
        <v>402</v>
      </c>
      <c r="H176" s="12">
        <f t="shared" si="28"/>
        <v>8183</v>
      </c>
    </row>
    <row r="177" spans="1:8" x14ac:dyDescent="0.3">
      <c r="A177" s="201" t="s">
        <v>7</v>
      </c>
      <c r="B177" s="59" t="s">
        <v>1</v>
      </c>
      <c r="C177" s="60">
        <f>C168+C171+C174</f>
        <v>4</v>
      </c>
      <c r="D177" s="60">
        <f>D168+D171+D174</f>
        <v>34</v>
      </c>
      <c r="E177" s="60">
        <f>E168+E171+E174</f>
        <v>82</v>
      </c>
      <c r="F177" s="60">
        <f>F168+F171+F174</f>
        <v>118</v>
      </c>
      <c r="G177" s="60">
        <f>G168+G171+G174</f>
        <v>31</v>
      </c>
      <c r="H177" s="60">
        <f t="shared" si="28"/>
        <v>269</v>
      </c>
    </row>
    <row r="178" spans="1:8" x14ac:dyDescent="0.3">
      <c r="A178" s="201"/>
      <c r="B178" s="59" t="s">
        <v>2</v>
      </c>
      <c r="C178" s="60">
        <v>1444</v>
      </c>
      <c r="D178" s="60">
        <f t="shared" ref="D178:G179" si="29">D169+D172+D175</f>
        <v>1964</v>
      </c>
      <c r="E178" s="60">
        <f t="shared" si="29"/>
        <v>2758</v>
      </c>
      <c r="F178" s="60">
        <f t="shared" si="29"/>
        <v>2935</v>
      </c>
      <c r="G178" s="60">
        <f t="shared" si="29"/>
        <v>399</v>
      </c>
      <c r="H178" s="60">
        <f t="shared" si="28"/>
        <v>9500</v>
      </c>
    </row>
    <row r="179" spans="1:8" x14ac:dyDescent="0.3">
      <c r="A179" s="201"/>
      <c r="B179" s="59" t="s">
        <v>3</v>
      </c>
      <c r="C179" s="60">
        <v>3106</v>
      </c>
      <c r="D179" s="60">
        <f t="shared" si="29"/>
        <v>3779</v>
      </c>
      <c r="E179" s="60">
        <f t="shared" si="29"/>
        <v>5195</v>
      </c>
      <c r="F179" s="60">
        <f t="shared" si="29"/>
        <v>5572</v>
      </c>
      <c r="G179" s="60">
        <f t="shared" si="29"/>
        <v>836</v>
      </c>
      <c r="H179" s="60">
        <f t="shared" si="28"/>
        <v>18488</v>
      </c>
    </row>
    <row r="180" spans="1:8" x14ac:dyDescent="0.3">
      <c r="A180" s="205" t="s">
        <v>108</v>
      </c>
      <c r="B180" s="205"/>
      <c r="C180" s="205"/>
      <c r="D180" s="205"/>
      <c r="E180" s="205"/>
      <c r="F180" s="205"/>
      <c r="G180" s="6"/>
      <c r="H180" s="6"/>
    </row>
    <row r="183" spans="1:8" s="57" customFormat="1" ht="17.100000000000001" customHeight="1" x14ac:dyDescent="0.3">
      <c r="A183" s="202" t="s">
        <v>83</v>
      </c>
      <c r="B183" s="202"/>
      <c r="C183" s="202"/>
      <c r="D183" s="202"/>
      <c r="E183" s="202"/>
      <c r="F183" s="202"/>
      <c r="G183" s="202"/>
      <c r="H183" s="202"/>
    </row>
    <row r="184" spans="1:8" s="57" customFormat="1" ht="17.100000000000001" customHeight="1" x14ac:dyDescent="0.3">
      <c r="A184" s="202" t="s">
        <v>100</v>
      </c>
      <c r="B184" s="202"/>
      <c r="C184" s="202"/>
      <c r="D184" s="202"/>
      <c r="E184" s="202"/>
      <c r="F184" s="202"/>
      <c r="G184" s="202"/>
      <c r="H184" s="202"/>
    </row>
    <row r="185" spans="1:8" s="57" customFormat="1" ht="17.100000000000001" customHeight="1" x14ac:dyDescent="0.3">
      <c r="A185" s="112" t="s">
        <v>40</v>
      </c>
      <c r="B185" s="113"/>
      <c r="C185" s="113" t="s">
        <v>41</v>
      </c>
      <c r="D185" s="113" t="s">
        <v>42</v>
      </c>
      <c r="E185" s="113" t="s">
        <v>43</v>
      </c>
      <c r="F185" s="113" t="s">
        <v>44</v>
      </c>
      <c r="G185" s="113" t="s">
        <v>6</v>
      </c>
      <c r="H185" s="113" t="s">
        <v>7</v>
      </c>
    </row>
    <row r="186" spans="1:8" x14ac:dyDescent="0.3">
      <c r="A186" s="203" t="s">
        <v>0</v>
      </c>
      <c r="B186" s="3" t="s">
        <v>1</v>
      </c>
      <c r="C186" s="11">
        <v>0</v>
      </c>
      <c r="D186" s="11">
        <v>5</v>
      </c>
      <c r="E186" s="11">
        <v>32</v>
      </c>
      <c r="F186" s="11">
        <v>28</v>
      </c>
      <c r="G186" s="11">
        <v>14</v>
      </c>
      <c r="H186" s="12">
        <f>SUM(C186:G186)</f>
        <v>79</v>
      </c>
    </row>
    <row r="187" spans="1:8" x14ac:dyDescent="0.3">
      <c r="A187" s="203"/>
      <c r="B187" s="3" t="s">
        <v>2</v>
      </c>
      <c r="C187" s="11">
        <v>0</v>
      </c>
      <c r="D187" s="11">
        <v>279</v>
      </c>
      <c r="E187" s="11">
        <v>1026</v>
      </c>
      <c r="F187" s="11">
        <v>604</v>
      </c>
      <c r="G187" s="11">
        <v>176</v>
      </c>
      <c r="H187" s="12">
        <f t="shared" ref="H187:H197" si="30">SUM(C187:G187)</f>
        <v>2085</v>
      </c>
    </row>
    <row r="188" spans="1:8" x14ac:dyDescent="0.3">
      <c r="A188" s="203"/>
      <c r="B188" s="3" t="s">
        <v>3</v>
      </c>
      <c r="C188" s="11">
        <v>0</v>
      </c>
      <c r="D188" s="11">
        <v>597</v>
      </c>
      <c r="E188" s="11">
        <v>1942</v>
      </c>
      <c r="F188" s="11">
        <v>1138</v>
      </c>
      <c r="G188" s="11">
        <v>345</v>
      </c>
      <c r="H188" s="12">
        <f t="shared" si="30"/>
        <v>4022</v>
      </c>
    </row>
    <row r="189" spans="1:8" x14ac:dyDescent="0.3">
      <c r="A189" s="204" t="s">
        <v>4</v>
      </c>
      <c r="B189" s="6" t="s">
        <v>1</v>
      </c>
      <c r="C189" s="9">
        <v>0</v>
      </c>
      <c r="D189" s="9">
        <v>19</v>
      </c>
      <c r="E189" s="9">
        <v>33</v>
      </c>
      <c r="F189" s="9">
        <v>54</v>
      </c>
      <c r="G189" s="9">
        <v>12</v>
      </c>
      <c r="H189" s="10">
        <f t="shared" si="30"/>
        <v>118</v>
      </c>
    </row>
    <row r="190" spans="1:8" x14ac:dyDescent="0.3">
      <c r="A190" s="204"/>
      <c r="B190" s="6" t="s">
        <v>2</v>
      </c>
      <c r="C190" s="9">
        <v>0</v>
      </c>
      <c r="D190" s="9">
        <v>1040</v>
      </c>
      <c r="E190" s="9">
        <v>1327</v>
      </c>
      <c r="F190" s="9">
        <v>1364</v>
      </c>
      <c r="G190" s="9">
        <v>143</v>
      </c>
      <c r="H190" s="10">
        <f t="shared" si="30"/>
        <v>3874</v>
      </c>
    </row>
    <row r="191" spans="1:8" x14ac:dyDescent="0.3">
      <c r="A191" s="204"/>
      <c r="B191" s="6" t="s">
        <v>3</v>
      </c>
      <c r="C191" s="9">
        <v>0</v>
      </c>
      <c r="D191" s="9">
        <v>2046</v>
      </c>
      <c r="E191" s="9">
        <v>2524</v>
      </c>
      <c r="F191" s="9">
        <v>2595</v>
      </c>
      <c r="G191" s="9">
        <v>277</v>
      </c>
      <c r="H191" s="10">
        <f t="shared" si="30"/>
        <v>7442</v>
      </c>
    </row>
    <row r="192" spans="1:8" x14ac:dyDescent="0.3">
      <c r="A192" s="203" t="s">
        <v>5</v>
      </c>
      <c r="B192" s="3" t="s">
        <v>1</v>
      </c>
      <c r="C192" s="11">
        <v>3</v>
      </c>
      <c r="D192" s="11">
        <v>11</v>
      </c>
      <c r="E192" s="11">
        <v>16</v>
      </c>
      <c r="F192" s="11">
        <v>40</v>
      </c>
      <c r="G192" s="11">
        <v>11</v>
      </c>
      <c r="H192" s="12">
        <f t="shared" si="30"/>
        <v>81</v>
      </c>
    </row>
    <row r="193" spans="1:8" x14ac:dyDescent="0.3">
      <c r="A193" s="203"/>
      <c r="B193" s="3" t="s">
        <v>2</v>
      </c>
      <c r="C193" s="11">
        <v>1383</v>
      </c>
      <c r="D193" s="11">
        <v>796</v>
      </c>
      <c r="E193" s="11">
        <v>522</v>
      </c>
      <c r="F193" s="11">
        <v>1167</v>
      </c>
      <c r="G193" s="11">
        <v>171</v>
      </c>
      <c r="H193" s="12">
        <f t="shared" si="30"/>
        <v>4039</v>
      </c>
    </row>
    <row r="194" spans="1:8" x14ac:dyDescent="0.3">
      <c r="A194" s="203"/>
      <c r="B194" s="3" t="s">
        <v>3</v>
      </c>
      <c r="C194" s="11">
        <v>2972</v>
      </c>
      <c r="D194" s="11">
        <v>1497</v>
      </c>
      <c r="E194" s="11">
        <v>974</v>
      </c>
      <c r="F194" s="11">
        <v>2247</v>
      </c>
      <c r="G194" s="11">
        <v>402</v>
      </c>
      <c r="H194" s="12">
        <f t="shared" si="30"/>
        <v>8092</v>
      </c>
    </row>
    <row r="195" spans="1:8" x14ac:dyDescent="0.3">
      <c r="A195" s="201" t="s">
        <v>7</v>
      </c>
      <c r="B195" s="59" t="s">
        <v>1</v>
      </c>
      <c r="C195" s="60">
        <f>C186+C189+C192</f>
        <v>3</v>
      </c>
      <c r="D195" s="60">
        <f>D186+D189+D192</f>
        <v>35</v>
      </c>
      <c r="E195" s="60">
        <f>E186+E189+E192</f>
        <v>81</v>
      </c>
      <c r="F195" s="60">
        <f>F186+F189+F192</f>
        <v>122</v>
      </c>
      <c r="G195" s="60">
        <f>G186+G189+G192</f>
        <v>37</v>
      </c>
      <c r="H195" s="60">
        <f t="shared" si="30"/>
        <v>278</v>
      </c>
    </row>
    <row r="196" spans="1:8" x14ac:dyDescent="0.3">
      <c r="A196" s="201"/>
      <c r="B196" s="59" t="s">
        <v>2</v>
      </c>
      <c r="C196" s="60">
        <f>C193</f>
        <v>1383</v>
      </c>
      <c r="D196" s="60">
        <f t="shared" ref="D196:G197" si="31">D187+D190+D193</f>
        <v>2115</v>
      </c>
      <c r="E196" s="60">
        <f t="shared" si="31"/>
        <v>2875</v>
      </c>
      <c r="F196" s="60">
        <f t="shared" si="31"/>
        <v>3135</v>
      </c>
      <c r="G196" s="60">
        <f t="shared" si="31"/>
        <v>490</v>
      </c>
      <c r="H196" s="60">
        <f t="shared" si="30"/>
        <v>9998</v>
      </c>
    </row>
    <row r="197" spans="1:8" x14ac:dyDescent="0.3">
      <c r="A197" s="201"/>
      <c r="B197" s="59" t="s">
        <v>3</v>
      </c>
      <c r="C197" s="60">
        <f>C194</f>
        <v>2972</v>
      </c>
      <c r="D197" s="60">
        <f t="shared" si="31"/>
        <v>4140</v>
      </c>
      <c r="E197" s="60">
        <f t="shared" si="31"/>
        <v>5440</v>
      </c>
      <c r="F197" s="60">
        <f t="shared" si="31"/>
        <v>5980</v>
      </c>
      <c r="G197" s="60">
        <f t="shared" si="31"/>
        <v>1024</v>
      </c>
      <c r="H197" s="60">
        <f t="shared" si="30"/>
        <v>19556</v>
      </c>
    </row>
    <row r="198" spans="1:8" x14ac:dyDescent="0.3">
      <c r="A198" s="205" t="s">
        <v>108</v>
      </c>
      <c r="B198" s="205"/>
      <c r="C198" s="205"/>
      <c r="D198" s="205"/>
      <c r="E198" s="205"/>
      <c r="F198" s="205"/>
      <c r="G198" s="6"/>
      <c r="H198" s="6"/>
    </row>
  </sheetData>
  <mergeCells count="72">
    <mergeCell ref="A15:A17"/>
    <mergeCell ref="A3:H3"/>
    <mergeCell ref="A4:H4"/>
    <mergeCell ref="A6:A8"/>
    <mergeCell ref="A9:A11"/>
    <mergeCell ref="A12:A14"/>
    <mergeCell ref="A33:A35"/>
    <mergeCell ref="A21:H21"/>
    <mergeCell ref="A22:H22"/>
    <mergeCell ref="A24:A26"/>
    <mergeCell ref="A27:A29"/>
    <mergeCell ref="A30:A32"/>
    <mergeCell ref="A57:H57"/>
    <mergeCell ref="A58:H58"/>
    <mergeCell ref="A60:A62"/>
    <mergeCell ref="A132:A134"/>
    <mergeCell ref="A105:A107"/>
    <mergeCell ref="A99:A101"/>
    <mergeCell ref="A63:A65"/>
    <mergeCell ref="A66:A68"/>
    <mergeCell ref="A69:A71"/>
    <mergeCell ref="A75:H75"/>
    <mergeCell ref="A78:A80"/>
    <mergeCell ref="A114:A116"/>
    <mergeCell ref="A117:A119"/>
    <mergeCell ref="A81:A83"/>
    <mergeCell ref="A184:H184"/>
    <mergeCell ref="A153:A155"/>
    <mergeCell ref="A156:A158"/>
    <mergeCell ref="A138:A140"/>
    <mergeCell ref="A141:A143"/>
    <mergeCell ref="A183:H183"/>
    <mergeCell ref="A148:H148"/>
    <mergeCell ref="A165:H165"/>
    <mergeCell ref="A180:F180"/>
    <mergeCell ref="A166:H166"/>
    <mergeCell ref="A147:H147"/>
    <mergeCell ref="A159:A161"/>
    <mergeCell ref="A174:A176"/>
    <mergeCell ref="A168:A170"/>
    <mergeCell ref="A171:A173"/>
    <mergeCell ref="A150:A152"/>
    <mergeCell ref="A144:F144"/>
    <mergeCell ref="A76:H76"/>
    <mergeCell ref="A93:H93"/>
    <mergeCell ref="A94:H94"/>
    <mergeCell ref="A96:A98"/>
    <mergeCell ref="A102:A104"/>
    <mergeCell ref="A84:A86"/>
    <mergeCell ref="A87:A89"/>
    <mergeCell ref="A162:F162"/>
    <mergeCell ref="A198:F198"/>
    <mergeCell ref="A108:F108"/>
    <mergeCell ref="A126:F126"/>
    <mergeCell ref="A177:A179"/>
    <mergeCell ref="A111:H111"/>
    <mergeCell ref="A112:H112"/>
    <mergeCell ref="A123:A125"/>
    <mergeCell ref="A120:A122"/>
    <mergeCell ref="A195:A197"/>
    <mergeCell ref="A192:A194"/>
    <mergeCell ref="A186:A188"/>
    <mergeCell ref="A189:A191"/>
    <mergeCell ref="A129:H129"/>
    <mergeCell ref="A130:H130"/>
    <mergeCell ref="A135:A137"/>
    <mergeCell ref="A51:A53"/>
    <mergeCell ref="A39:H39"/>
    <mergeCell ref="A40:H40"/>
    <mergeCell ref="A42:A44"/>
    <mergeCell ref="A45:A47"/>
    <mergeCell ref="A48:A50"/>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rowBreaks count="9" manualBreakCount="9">
    <brk id="36" max="7" man="1"/>
    <brk id="54" max="7" man="1"/>
    <brk id="72" max="7" man="1"/>
    <brk id="90" max="7" man="1"/>
    <brk id="108" max="7" man="1"/>
    <brk id="126" max="7" man="1"/>
    <brk id="144" max="7" man="1"/>
    <brk id="162" max="7" man="1"/>
    <brk id="180" max="7" man="1"/>
  </rowBreaks>
  <colBreaks count="1" manualBreakCount="1">
    <brk id="8"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ADF3-7DF9-46DC-A4F4-93E0CE23B045}">
  <sheetPr>
    <tabColor theme="5" tint="-0.249977111117893"/>
  </sheetPr>
  <dimension ref="A3:H54"/>
  <sheetViews>
    <sheetView showGridLines="0" zoomScaleNormal="100" workbookViewId="0">
      <selection activeCell="E12" sqref="E12"/>
    </sheetView>
  </sheetViews>
  <sheetFormatPr defaultRowHeight="14.4" x14ac:dyDescent="0.3"/>
  <cols>
    <col min="1" max="1" width="17.88671875" customWidth="1"/>
    <col min="3" max="7" width="7.6640625" customWidth="1"/>
  </cols>
  <sheetData>
    <row r="3" spans="1:7" x14ac:dyDescent="0.3">
      <c r="A3" s="207" t="s">
        <v>85</v>
      </c>
      <c r="B3" s="207"/>
      <c r="C3" s="207"/>
      <c r="D3" s="207"/>
      <c r="E3" s="207"/>
      <c r="F3" s="207"/>
      <c r="G3" s="207"/>
    </row>
    <row r="4" spans="1:7" x14ac:dyDescent="0.3">
      <c r="A4" s="207" t="s">
        <v>113</v>
      </c>
      <c r="B4" s="207"/>
      <c r="C4" s="207"/>
      <c r="D4" s="207"/>
      <c r="E4" s="207"/>
      <c r="F4" s="207"/>
      <c r="G4" s="207"/>
    </row>
    <row r="5" spans="1:7" x14ac:dyDescent="0.3">
      <c r="A5" s="121" t="s">
        <v>103</v>
      </c>
      <c r="B5" s="58"/>
      <c r="C5" s="58" t="s">
        <v>60</v>
      </c>
      <c r="D5" s="58" t="s">
        <v>61</v>
      </c>
      <c r="E5" s="58" t="s">
        <v>62</v>
      </c>
      <c r="F5" s="58" t="s">
        <v>63</v>
      </c>
      <c r="G5" s="58" t="s">
        <v>7</v>
      </c>
    </row>
    <row r="6" spans="1:7" x14ac:dyDescent="0.3">
      <c r="A6" s="204" t="s">
        <v>104</v>
      </c>
      <c r="B6" s="15" t="s">
        <v>1</v>
      </c>
      <c r="C6" s="123">
        <v>6</v>
      </c>
      <c r="D6" s="123">
        <v>37</v>
      </c>
      <c r="E6" s="123">
        <v>36</v>
      </c>
      <c r="F6" s="123">
        <v>17</v>
      </c>
      <c r="G6" s="124">
        <f t="shared" ref="G6:G14" si="0">SUM(C6:F6)</f>
        <v>96</v>
      </c>
    </row>
    <row r="7" spans="1:7" x14ac:dyDescent="0.3">
      <c r="A7" s="204"/>
      <c r="B7" s="15" t="s">
        <v>2</v>
      </c>
      <c r="C7" s="123">
        <v>35</v>
      </c>
      <c r="D7" s="123">
        <v>277</v>
      </c>
      <c r="E7" s="123">
        <v>244</v>
      </c>
      <c r="F7" s="123">
        <v>89</v>
      </c>
      <c r="G7" s="124">
        <f t="shared" si="0"/>
        <v>645</v>
      </c>
    </row>
    <row r="8" spans="1:7" x14ac:dyDescent="0.3">
      <c r="A8" s="204"/>
      <c r="B8" s="15" t="s">
        <v>3</v>
      </c>
      <c r="C8" s="123">
        <v>103</v>
      </c>
      <c r="D8" s="123">
        <v>641</v>
      </c>
      <c r="E8" s="123">
        <v>592</v>
      </c>
      <c r="F8" s="123">
        <v>210</v>
      </c>
      <c r="G8" s="124">
        <f t="shared" si="0"/>
        <v>1546</v>
      </c>
    </row>
    <row r="9" spans="1:7" x14ac:dyDescent="0.3">
      <c r="A9" s="203" t="s">
        <v>105</v>
      </c>
      <c r="B9" s="13" t="s">
        <v>1</v>
      </c>
      <c r="C9" s="125">
        <v>1</v>
      </c>
      <c r="D9" s="125">
        <v>40</v>
      </c>
      <c r="E9" s="125">
        <v>44</v>
      </c>
      <c r="F9" s="125">
        <v>12</v>
      </c>
      <c r="G9" s="126">
        <f t="shared" si="0"/>
        <v>97</v>
      </c>
    </row>
    <row r="10" spans="1:7" x14ac:dyDescent="0.3">
      <c r="A10" s="203"/>
      <c r="B10" s="13" t="s">
        <v>2</v>
      </c>
      <c r="C10" s="125">
        <v>7</v>
      </c>
      <c r="D10" s="125">
        <v>268</v>
      </c>
      <c r="E10" s="125">
        <v>227</v>
      </c>
      <c r="F10" s="125">
        <v>53</v>
      </c>
      <c r="G10" s="126">
        <f t="shared" si="0"/>
        <v>555</v>
      </c>
    </row>
    <row r="11" spans="1:7" x14ac:dyDescent="0.3">
      <c r="A11" s="203"/>
      <c r="B11" s="13" t="s">
        <v>3</v>
      </c>
      <c r="C11" s="125">
        <v>12</v>
      </c>
      <c r="D11" s="125">
        <v>622</v>
      </c>
      <c r="E11" s="125">
        <v>532</v>
      </c>
      <c r="F11" s="125">
        <v>122</v>
      </c>
      <c r="G11" s="126">
        <f t="shared" si="0"/>
        <v>1288</v>
      </c>
    </row>
    <row r="12" spans="1:7" x14ac:dyDescent="0.3">
      <c r="A12" s="204" t="s">
        <v>106</v>
      </c>
      <c r="B12" s="15" t="s">
        <v>1</v>
      </c>
      <c r="C12" s="123">
        <v>14</v>
      </c>
      <c r="D12" s="123">
        <v>25</v>
      </c>
      <c r="E12" s="123">
        <v>25</v>
      </c>
      <c r="F12" s="123">
        <v>16</v>
      </c>
      <c r="G12" s="124">
        <f t="shared" si="0"/>
        <v>80</v>
      </c>
    </row>
    <row r="13" spans="1:7" x14ac:dyDescent="0.3">
      <c r="A13" s="204"/>
      <c r="B13" s="15" t="s">
        <v>2</v>
      </c>
      <c r="C13" s="123">
        <v>99</v>
      </c>
      <c r="D13" s="123">
        <v>186</v>
      </c>
      <c r="E13" s="123">
        <v>168</v>
      </c>
      <c r="F13" s="123">
        <v>90</v>
      </c>
      <c r="G13" s="124">
        <f t="shared" si="0"/>
        <v>543</v>
      </c>
    </row>
    <row r="14" spans="1:7" x14ac:dyDescent="0.3">
      <c r="A14" s="204"/>
      <c r="B14" s="15" t="s">
        <v>3</v>
      </c>
      <c r="C14" s="123">
        <v>230</v>
      </c>
      <c r="D14" s="123">
        <v>411</v>
      </c>
      <c r="E14" s="123">
        <v>369</v>
      </c>
      <c r="F14" s="123">
        <v>211</v>
      </c>
      <c r="G14" s="124">
        <f t="shared" si="0"/>
        <v>1221</v>
      </c>
    </row>
    <row r="15" spans="1:7" x14ac:dyDescent="0.3">
      <c r="A15" s="206" t="s">
        <v>7</v>
      </c>
      <c r="B15" s="63" t="s">
        <v>1</v>
      </c>
      <c r="C15" s="117">
        <f t="shared" ref="C15:G15" si="1">C12+C6+C9</f>
        <v>21</v>
      </c>
      <c r="D15" s="117">
        <f t="shared" si="1"/>
        <v>102</v>
      </c>
      <c r="E15" s="117">
        <f t="shared" si="1"/>
        <v>105</v>
      </c>
      <c r="F15" s="117">
        <f t="shared" si="1"/>
        <v>45</v>
      </c>
      <c r="G15" s="117">
        <f t="shared" si="1"/>
        <v>273</v>
      </c>
    </row>
    <row r="16" spans="1:7" x14ac:dyDescent="0.3">
      <c r="A16" s="206"/>
      <c r="B16" s="63" t="s">
        <v>2</v>
      </c>
      <c r="C16" s="117">
        <f t="shared" ref="C16:G16" si="2">C13+C7+C10</f>
        <v>141</v>
      </c>
      <c r="D16" s="117">
        <f t="shared" si="2"/>
        <v>731</v>
      </c>
      <c r="E16" s="117">
        <f t="shared" si="2"/>
        <v>639</v>
      </c>
      <c r="F16" s="117">
        <f t="shared" si="2"/>
        <v>232</v>
      </c>
      <c r="G16" s="117">
        <f t="shared" si="2"/>
        <v>1743</v>
      </c>
    </row>
    <row r="17" spans="1:7" x14ac:dyDescent="0.3">
      <c r="A17" s="206"/>
      <c r="B17" s="63" t="s">
        <v>3</v>
      </c>
      <c r="C17" s="117">
        <f t="shared" ref="C17:G17" si="3">C14+C8+C11</f>
        <v>345</v>
      </c>
      <c r="D17" s="117">
        <f t="shared" si="3"/>
        <v>1674</v>
      </c>
      <c r="E17" s="117">
        <f t="shared" si="3"/>
        <v>1493</v>
      </c>
      <c r="F17" s="117">
        <f t="shared" si="3"/>
        <v>543</v>
      </c>
      <c r="G17" s="117">
        <f t="shared" si="3"/>
        <v>4055</v>
      </c>
    </row>
    <row r="18" spans="1:7" x14ac:dyDescent="0.3">
      <c r="A18" s="130" t="s">
        <v>110</v>
      </c>
      <c r="B18" s="128"/>
      <c r="C18" s="128"/>
      <c r="D18" s="128"/>
      <c r="E18" s="127"/>
      <c r="F18" s="127"/>
      <c r="G18" s="127"/>
    </row>
    <row r="21" spans="1:7" x14ac:dyDescent="0.3">
      <c r="A21" s="207" t="s">
        <v>85</v>
      </c>
      <c r="B21" s="207"/>
      <c r="C21" s="207"/>
      <c r="D21" s="207"/>
      <c r="E21" s="207"/>
      <c r="F21" s="207"/>
      <c r="G21" s="207"/>
    </row>
    <row r="22" spans="1:7" x14ac:dyDescent="0.3">
      <c r="A22" s="207" t="s">
        <v>102</v>
      </c>
      <c r="B22" s="207"/>
      <c r="C22" s="207"/>
      <c r="D22" s="207"/>
      <c r="E22" s="207"/>
      <c r="F22" s="207"/>
      <c r="G22" s="207"/>
    </row>
    <row r="23" spans="1:7" x14ac:dyDescent="0.3">
      <c r="A23" s="121" t="s">
        <v>103</v>
      </c>
      <c r="B23" s="58"/>
      <c r="C23" s="58" t="s">
        <v>60</v>
      </c>
      <c r="D23" s="58" t="s">
        <v>61</v>
      </c>
      <c r="E23" s="58" t="s">
        <v>62</v>
      </c>
      <c r="F23" s="58" t="s">
        <v>63</v>
      </c>
      <c r="G23" s="58" t="s">
        <v>7</v>
      </c>
    </row>
    <row r="24" spans="1:7" x14ac:dyDescent="0.3">
      <c r="A24" s="204" t="s">
        <v>104</v>
      </c>
      <c r="B24" s="15" t="s">
        <v>1</v>
      </c>
      <c r="C24" s="123">
        <v>6</v>
      </c>
      <c r="D24" s="123">
        <v>37</v>
      </c>
      <c r="E24" s="123">
        <v>37</v>
      </c>
      <c r="F24" s="123">
        <v>17</v>
      </c>
      <c r="G24" s="124">
        <f t="shared" ref="G24:G32" si="4">SUM(C24:F24)</f>
        <v>97</v>
      </c>
    </row>
    <row r="25" spans="1:7" x14ac:dyDescent="0.3">
      <c r="A25" s="204"/>
      <c r="B25" s="15" t="s">
        <v>2</v>
      </c>
      <c r="C25" s="123">
        <v>35</v>
      </c>
      <c r="D25" s="123">
        <v>277</v>
      </c>
      <c r="E25" s="123">
        <v>249</v>
      </c>
      <c r="F25" s="123">
        <v>89</v>
      </c>
      <c r="G25" s="124">
        <f t="shared" si="4"/>
        <v>650</v>
      </c>
    </row>
    <row r="26" spans="1:7" x14ac:dyDescent="0.3">
      <c r="A26" s="204"/>
      <c r="B26" s="15" t="s">
        <v>3</v>
      </c>
      <c r="C26" s="123">
        <v>103</v>
      </c>
      <c r="D26" s="123">
        <v>641</v>
      </c>
      <c r="E26" s="123">
        <v>602</v>
      </c>
      <c r="F26" s="123">
        <v>210</v>
      </c>
      <c r="G26" s="124">
        <f t="shared" si="4"/>
        <v>1556</v>
      </c>
    </row>
    <row r="27" spans="1:7" x14ac:dyDescent="0.3">
      <c r="A27" s="203" t="s">
        <v>105</v>
      </c>
      <c r="B27" s="13" t="s">
        <v>1</v>
      </c>
      <c r="C27" s="125">
        <v>1</v>
      </c>
      <c r="D27" s="125">
        <v>40</v>
      </c>
      <c r="E27" s="125">
        <v>44</v>
      </c>
      <c r="F27" s="125">
        <v>12</v>
      </c>
      <c r="G27" s="126">
        <f t="shared" si="4"/>
        <v>97</v>
      </c>
    </row>
    <row r="28" spans="1:7" x14ac:dyDescent="0.3">
      <c r="A28" s="203"/>
      <c r="B28" s="13" t="s">
        <v>2</v>
      </c>
      <c r="C28" s="125">
        <v>7</v>
      </c>
      <c r="D28" s="125">
        <v>268</v>
      </c>
      <c r="E28" s="125">
        <v>227</v>
      </c>
      <c r="F28" s="125">
        <v>53</v>
      </c>
      <c r="G28" s="126">
        <f t="shared" si="4"/>
        <v>555</v>
      </c>
    </row>
    <row r="29" spans="1:7" x14ac:dyDescent="0.3">
      <c r="A29" s="203"/>
      <c r="B29" s="13" t="s">
        <v>3</v>
      </c>
      <c r="C29" s="125">
        <v>12</v>
      </c>
      <c r="D29" s="125">
        <v>622</v>
      </c>
      <c r="E29" s="125">
        <v>532</v>
      </c>
      <c r="F29" s="125">
        <v>122</v>
      </c>
      <c r="G29" s="126">
        <f t="shared" si="4"/>
        <v>1288</v>
      </c>
    </row>
    <row r="30" spans="1:7" x14ac:dyDescent="0.3">
      <c r="A30" s="204" t="s">
        <v>106</v>
      </c>
      <c r="B30" s="15" t="s">
        <v>1</v>
      </c>
      <c r="C30" s="123">
        <v>14</v>
      </c>
      <c r="D30" s="123">
        <v>25</v>
      </c>
      <c r="E30" s="123">
        <v>25</v>
      </c>
      <c r="F30" s="123">
        <v>16</v>
      </c>
      <c r="G30" s="124">
        <f t="shared" si="4"/>
        <v>80</v>
      </c>
    </row>
    <row r="31" spans="1:7" x14ac:dyDescent="0.3">
      <c r="A31" s="204"/>
      <c r="B31" s="15" t="s">
        <v>2</v>
      </c>
      <c r="C31" s="123">
        <v>99</v>
      </c>
      <c r="D31" s="123">
        <v>186</v>
      </c>
      <c r="E31" s="123">
        <v>168</v>
      </c>
      <c r="F31" s="123">
        <v>90</v>
      </c>
      <c r="G31" s="124">
        <f t="shared" si="4"/>
        <v>543</v>
      </c>
    </row>
    <row r="32" spans="1:7" x14ac:dyDescent="0.3">
      <c r="A32" s="204"/>
      <c r="B32" s="15" t="s">
        <v>3</v>
      </c>
      <c r="C32" s="123">
        <v>230</v>
      </c>
      <c r="D32" s="123">
        <v>411</v>
      </c>
      <c r="E32" s="123">
        <v>369</v>
      </c>
      <c r="F32" s="123">
        <v>211</v>
      </c>
      <c r="G32" s="124">
        <f t="shared" si="4"/>
        <v>1221</v>
      </c>
    </row>
    <row r="33" spans="1:7" x14ac:dyDescent="0.3">
      <c r="A33" s="206" t="s">
        <v>7</v>
      </c>
      <c r="B33" s="63" t="s">
        <v>1</v>
      </c>
      <c r="C33" s="117">
        <f t="shared" ref="C33:G35" si="5">C30+C24+C27</f>
        <v>21</v>
      </c>
      <c r="D33" s="117">
        <f t="shared" si="5"/>
        <v>102</v>
      </c>
      <c r="E33" s="117">
        <f t="shared" si="5"/>
        <v>106</v>
      </c>
      <c r="F33" s="117">
        <f t="shared" si="5"/>
        <v>45</v>
      </c>
      <c r="G33" s="117">
        <f t="shared" si="5"/>
        <v>274</v>
      </c>
    </row>
    <row r="34" spans="1:7" x14ac:dyDescent="0.3">
      <c r="A34" s="206"/>
      <c r="B34" s="63" t="s">
        <v>2</v>
      </c>
      <c r="C34" s="117">
        <f t="shared" si="5"/>
        <v>141</v>
      </c>
      <c r="D34" s="117">
        <f t="shared" si="5"/>
        <v>731</v>
      </c>
      <c r="E34" s="117">
        <f t="shared" si="5"/>
        <v>644</v>
      </c>
      <c r="F34" s="117">
        <f t="shared" si="5"/>
        <v>232</v>
      </c>
      <c r="G34" s="117">
        <f t="shared" si="5"/>
        <v>1748</v>
      </c>
    </row>
    <row r="35" spans="1:7" x14ac:dyDescent="0.3">
      <c r="A35" s="206"/>
      <c r="B35" s="63" t="s">
        <v>3</v>
      </c>
      <c r="C35" s="117">
        <f t="shared" si="5"/>
        <v>345</v>
      </c>
      <c r="D35" s="117">
        <f t="shared" si="5"/>
        <v>1674</v>
      </c>
      <c r="E35" s="117">
        <f t="shared" si="5"/>
        <v>1503</v>
      </c>
      <c r="F35" s="117">
        <f t="shared" si="5"/>
        <v>543</v>
      </c>
      <c r="G35" s="117">
        <f t="shared" si="5"/>
        <v>4065</v>
      </c>
    </row>
    <row r="36" spans="1:7" x14ac:dyDescent="0.3">
      <c r="A36" s="130" t="s">
        <v>110</v>
      </c>
      <c r="B36" s="128"/>
      <c r="C36" s="128"/>
      <c r="D36" s="128"/>
      <c r="E36" s="127"/>
      <c r="F36" s="127"/>
      <c r="G36" s="127"/>
    </row>
    <row r="39" spans="1:7" x14ac:dyDescent="0.3">
      <c r="A39" s="207" t="s">
        <v>85</v>
      </c>
      <c r="B39" s="207"/>
      <c r="C39" s="207"/>
      <c r="D39" s="207"/>
      <c r="E39" s="207"/>
      <c r="F39" s="207"/>
      <c r="G39" s="207"/>
    </row>
    <row r="40" spans="1:7" x14ac:dyDescent="0.3">
      <c r="A40" s="207" t="s">
        <v>86</v>
      </c>
      <c r="B40" s="207"/>
      <c r="C40" s="207"/>
      <c r="D40" s="207"/>
      <c r="E40" s="207"/>
      <c r="F40" s="207"/>
      <c r="G40" s="207"/>
    </row>
    <row r="41" spans="1:7" x14ac:dyDescent="0.3">
      <c r="A41" s="121" t="s">
        <v>101</v>
      </c>
      <c r="B41" s="58"/>
      <c r="C41" s="58" t="s">
        <v>60</v>
      </c>
      <c r="D41" s="58" t="s">
        <v>61</v>
      </c>
      <c r="E41" s="58" t="s">
        <v>62</v>
      </c>
      <c r="F41" s="58" t="s">
        <v>63</v>
      </c>
      <c r="G41" s="58" t="s">
        <v>7</v>
      </c>
    </row>
    <row r="42" spans="1:7" x14ac:dyDescent="0.3">
      <c r="A42" s="204" t="s">
        <v>104</v>
      </c>
      <c r="B42" s="15" t="s">
        <v>1</v>
      </c>
      <c r="C42" s="123">
        <v>6</v>
      </c>
      <c r="D42" s="123">
        <v>37</v>
      </c>
      <c r="E42" s="123">
        <v>37</v>
      </c>
      <c r="F42" s="123">
        <v>16</v>
      </c>
      <c r="G42" s="124">
        <f t="shared" ref="G42:G50" si="6">SUM(C42:F42)</f>
        <v>96</v>
      </c>
    </row>
    <row r="43" spans="1:7" x14ac:dyDescent="0.3">
      <c r="A43" s="204"/>
      <c r="B43" s="15" t="s">
        <v>2</v>
      </c>
      <c r="C43" s="123">
        <v>35</v>
      </c>
      <c r="D43" s="123">
        <v>277</v>
      </c>
      <c r="E43" s="123">
        <v>249</v>
      </c>
      <c r="F43" s="123">
        <v>87</v>
      </c>
      <c r="G43" s="124">
        <f t="shared" si="6"/>
        <v>648</v>
      </c>
    </row>
    <row r="44" spans="1:7" x14ac:dyDescent="0.3">
      <c r="A44" s="204"/>
      <c r="B44" s="15" t="s">
        <v>3</v>
      </c>
      <c r="C44" s="123">
        <v>103</v>
      </c>
      <c r="D44" s="123">
        <v>641</v>
      </c>
      <c r="E44" s="123">
        <v>602</v>
      </c>
      <c r="F44" s="123">
        <v>205</v>
      </c>
      <c r="G44" s="124">
        <f t="shared" si="6"/>
        <v>1551</v>
      </c>
    </row>
    <row r="45" spans="1:7" x14ac:dyDescent="0.3">
      <c r="A45" s="203" t="s">
        <v>105</v>
      </c>
      <c r="B45" s="13" t="s">
        <v>1</v>
      </c>
      <c r="C45" s="125">
        <v>1</v>
      </c>
      <c r="D45" s="125">
        <v>40</v>
      </c>
      <c r="E45" s="125">
        <v>44</v>
      </c>
      <c r="F45" s="125">
        <v>12</v>
      </c>
      <c r="G45" s="126">
        <f t="shared" si="6"/>
        <v>97</v>
      </c>
    </row>
    <row r="46" spans="1:7" x14ac:dyDescent="0.3">
      <c r="A46" s="203"/>
      <c r="B46" s="13" t="s">
        <v>2</v>
      </c>
      <c r="C46" s="125">
        <v>7</v>
      </c>
      <c r="D46" s="125">
        <v>268</v>
      </c>
      <c r="E46" s="125">
        <v>227</v>
      </c>
      <c r="F46" s="125">
        <v>53</v>
      </c>
      <c r="G46" s="126">
        <f t="shared" si="6"/>
        <v>555</v>
      </c>
    </row>
    <row r="47" spans="1:7" x14ac:dyDescent="0.3">
      <c r="A47" s="203"/>
      <c r="B47" s="13" t="s">
        <v>3</v>
      </c>
      <c r="C47" s="125">
        <v>12</v>
      </c>
      <c r="D47" s="125">
        <v>622</v>
      </c>
      <c r="E47" s="125">
        <v>532</v>
      </c>
      <c r="F47" s="125">
        <v>122</v>
      </c>
      <c r="G47" s="126">
        <f t="shared" si="6"/>
        <v>1288</v>
      </c>
    </row>
    <row r="48" spans="1:7" x14ac:dyDescent="0.3">
      <c r="A48" s="204" t="s">
        <v>106</v>
      </c>
      <c r="B48" s="15" t="s">
        <v>1</v>
      </c>
      <c r="C48" s="123">
        <v>14</v>
      </c>
      <c r="D48" s="123">
        <v>25</v>
      </c>
      <c r="E48" s="123">
        <v>25</v>
      </c>
      <c r="F48" s="123">
        <v>16</v>
      </c>
      <c r="G48" s="124">
        <f t="shared" si="6"/>
        <v>80</v>
      </c>
    </row>
    <row r="49" spans="1:8" x14ac:dyDescent="0.3">
      <c r="A49" s="204"/>
      <c r="B49" s="15" t="s">
        <v>2</v>
      </c>
      <c r="C49" s="123">
        <v>99</v>
      </c>
      <c r="D49" s="123">
        <v>186</v>
      </c>
      <c r="E49" s="123">
        <v>168</v>
      </c>
      <c r="F49" s="123">
        <v>90</v>
      </c>
      <c r="G49" s="124">
        <f t="shared" si="6"/>
        <v>543</v>
      </c>
    </row>
    <row r="50" spans="1:8" x14ac:dyDescent="0.3">
      <c r="A50" s="204"/>
      <c r="B50" s="15" t="s">
        <v>3</v>
      </c>
      <c r="C50" s="123">
        <v>230</v>
      </c>
      <c r="D50" s="123">
        <v>411</v>
      </c>
      <c r="E50" s="123">
        <v>369</v>
      </c>
      <c r="F50" s="123">
        <v>211</v>
      </c>
      <c r="G50" s="124">
        <f t="shared" si="6"/>
        <v>1221</v>
      </c>
    </row>
    <row r="51" spans="1:8" x14ac:dyDescent="0.3">
      <c r="A51" s="206" t="s">
        <v>7</v>
      </c>
      <c r="B51" s="59" t="s">
        <v>1</v>
      </c>
      <c r="C51" s="60">
        <f t="shared" ref="C51:G53" si="7">C48+C42+C45</f>
        <v>21</v>
      </c>
      <c r="D51" s="60">
        <f t="shared" si="7"/>
        <v>102</v>
      </c>
      <c r="E51" s="60">
        <f t="shared" si="7"/>
        <v>106</v>
      </c>
      <c r="F51" s="60">
        <f t="shared" si="7"/>
        <v>44</v>
      </c>
      <c r="G51" s="60">
        <f t="shared" si="7"/>
        <v>273</v>
      </c>
    </row>
    <row r="52" spans="1:8" x14ac:dyDescent="0.3">
      <c r="A52" s="206"/>
      <c r="B52" s="59" t="s">
        <v>2</v>
      </c>
      <c r="C52" s="60">
        <f t="shared" si="7"/>
        <v>141</v>
      </c>
      <c r="D52" s="60">
        <f t="shared" si="7"/>
        <v>731</v>
      </c>
      <c r="E52" s="60">
        <f t="shared" si="7"/>
        <v>644</v>
      </c>
      <c r="F52" s="60">
        <f t="shared" si="7"/>
        <v>230</v>
      </c>
      <c r="G52" s="60">
        <f t="shared" si="7"/>
        <v>1746</v>
      </c>
    </row>
    <row r="53" spans="1:8" x14ac:dyDescent="0.3">
      <c r="A53" s="206"/>
      <c r="B53" s="59" t="s">
        <v>3</v>
      </c>
      <c r="C53" s="60">
        <f t="shared" si="7"/>
        <v>345</v>
      </c>
      <c r="D53" s="60">
        <f t="shared" si="7"/>
        <v>1674</v>
      </c>
      <c r="E53" s="60">
        <f t="shared" si="7"/>
        <v>1503</v>
      </c>
      <c r="F53" s="60">
        <f t="shared" si="7"/>
        <v>538</v>
      </c>
      <c r="G53" s="60">
        <f t="shared" si="7"/>
        <v>4060</v>
      </c>
    </row>
    <row r="54" spans="1:8" x14ac:dyDescent="0.3">
      <c r="A54" s="130" t="s">
        <v>110</v>
      </c>
      <c r="B54" s="122"/>
      <c r="C54" s="122"/>
      <c r="D54" s="122"/>
      <c r="E54" s="104"/>
      <c r="F54" s="104"/>
      <c r="G54" s="104"/>
      <c r="H54" s="104"/>
    </row>
  </sheetData>
  <mergeCells count="18">
    <mergeCell ref="A39:G39"/>
    <mergeCell ref="A40:G40"/>
    <mergeCell ref="A48:A50"/>
    <mergeCell ref="A42:A44"/>
    <mergeCell ref="A51:A53"/>
    <mergeCell ref="A45:A47"/>
    <mergeCell ref="A33:A35"/>
    <mergeCell ref="A21:G21"/>
    <mergeCell ref="A22:G22"/>
    <mergeCell ref="A24:A26"/>
    <mergeCell ref="A27:A29"/>
    <mergeCell ref="A30:A32"/>
    <mergeCell ref="A15:A17"/>
    <mergeCell ref="A3:G3"/>
    <mergeCell ref="A4:G4"/>
    <mergeCell ref="A6:A8"/>
    <mergeCell ref="A9:A11"/>
    <mergeCell ref="A12:A14"/>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&amp;L&amp;F&amp;C&amp;P&amp;R&amp;A</oddFooter>
  </headerFooter>
  <rowBreaks count="2" manualBreakCount="2">
    <brk id="18" max="16383" man="1"/>
    <brk id="36"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3:V41"/>
  <sheetViews>
    <sheetView showGridLines="0" zoomScaleNormal="100" workbookViewId="0">
      <pane xSplit="1" topLeftCell="B1" activePane="topRight" state="frozen"/>
      <selection pane="topRight" activeCell="M5" sqref="M5:M24"/>
    </sheetView>
  </sheetViews>
  <sheetFormatPr defaultRowHeight="14.4" x14ac:dyDescent="0.3"/>
  <cols>
    <col min="1" max="1" width="16.6640625" bestFit="1" customWidth="1"/>
    <col min="2" max="2" width="27.109375" bestFit="1" customWidth="1"/>
    <col min="3" max="13" width="10.33203125" customWidth="1"/>
    <col min="14" max="14" width="40.44140625" customWidth="1"/>
  </cols>
  <sheetData>
    <row r="3" spans="1:13" s="57" customFormat="1" ht="17.100000000000001" customHeight="1" x14ac:dyDescent="0.3">
      <c r="A3" s="202" t="s">
        <v>126</v>
      </c>
      <c r="B3" s="202"/>
      <c r="C3" s="202"/>
      <c r="D3" s="202"/>
      <c r="E3" s="202"/>
      <c r="F3" s="202"/>
      <c r="G3" s="202"/>
      <c r="H3" s="202"/>
      <c r="I3" s="202"/>
      <c r="J3" s="202"/>
      <c r="K3" s="202"/>
      <c r="L3" s="202"/>
      <c r="M3" s="202"/>
    </row>
    <row r="4" spans="1:13" ht="30.75" customHeight="1" x14ac:dyDescent="0.3">
      <c r="A4" s="61" t="s">
        <v>46</v>
      </c>
      <c r="B4" s="58"/>
      <c r="C4" s="65">
        <v>2010</v>
      </c>
      <c r="D4" s="65">
        <v>2011</v>
      </c>
      <c r="E4" s="65">
        <v>2012</v>
      </c>
      <c r="F4" s="65">
        <v>2013</v>
      </c>
      <c r="G4" s="65">
        <v>2014</v>
      </c>
      <c r="H4" s="65">
        <v>2015</v>
      </c>
      <c r="I4" s="65">
        <v>2016</v>
      </c>
      <c r="J4" s="65">
        <v>2017</v>
      </c>
      <c r="K4" s="132">
        <v>2018</v>
      </c>
      <c r="L4" s="173">
        <v>2019</v>
      </c>
      <c r="M4" s="189">
        <v>2020</v>
      </c>
    </row>
    <row r="5" spans="1:13" x14ac:dyDescent="0.3">
      <c r="A5" s="209" t="s">
        <v>0</v>
      </c>
      <c r="B5" s="17" t="s">
        <v>71</v>
      </c>
      <c r="C5" s="16">
        <v>10765</v>
      </c>
      <c r="D5" s="16">
        <v>10660</v>
      </c>
      <c r="E5" s="16">
        <v>9200</v>
      </c>
      <c r="F5" s="16">
        <v>12048</v>
      </c>
      <c r="G5" s="16">
        <v>13904</v>
      </c>
      <c r="H5" s="16">
        <v>19759</v>
      </c>
      <c r="I5" s="16">
        <v>21121</v>
      </c>
      <c r="J5" s="16">
        <v>23220</v>
      </c>
      <c r="K5" s="16">
        <v>19036</v>
      </c>
      <c r="L5" s="16">
        <v>20938</v>
      </c>
      <c r="M5" s="16">
        <v>6828</v>
      </c>
    </row>
    <row r="6" spans="1:13" x14ac:dyDescent="0.3">
      <c r="A6" s="209"/>
      <c r="B6" s="17" t="s">
        <v>72</v>
      </c>
      <c r="C6" s="16">
        <v>124829</v>
      </c>
      <c r="D6" s="16">
        <v>114180</v>
      </c>
      <c r="E6" s="16">
        <v>93884</v>
      </c>
      <c r="F6" s="16">
        <v>102742</v>
      </c>
      <c r="G6" s="16">
        <v>101835</v>
      </c>
      <c r="H6" s="16">
        <v>106595</v>
      </c>
      <c r="I6" s="16">
        <v>101070</v>
      </c>
      <c r="J6" s="16">
        <v>100535</v>
      </c>
      <c r="K6" s="16">
        <v>94316</v>
      </c>
      <c r="L6" s="16">
        <v>98842</v>
      </c>
      <c r="M6" s="16">
        <v>59999</v>
      </c>
    </row>
    <row r="7" spans="1:13" x14ac:dyDescent="0.3">
      <c r="A7" s="209"/>
      <c r="B7" s="18" t="s">
        <v>11</v>
      </c>
      <c r="C7" s="16">
        <v>43242</v>
      </c>
      <c r="D7" s="16">
        <v>39162</v>
      </c>
      <c r="E7" s="16">
        <v>35136</v>
      </c>
      <c r="F7" s="16">
        <v>43466</v>
      </c>
      <c r="G7" s="16">
        <v>58596</v>
      </c>
      <c r="H7" s="16">
        <v>101579</v>
      </c>
      <c r="I7" s="16">
        <v>125858</v>
      </c>
      <c r="J7" s="16">
        <v>131181</v>
      </c>
      <c r="K7" s="16">
        <v>86762</v>
      </c>
      <c r="L7" s="16">
        <v>123109</v>
      </c>
      <c r="M7" s="16">
        <v>18989</v>
      </c>
    </row>
    <row r="8" spans="1:13" x14ac:dyDescent="0.3">
      <c r="A8" s="209"/>
      <c r="B8" s="18" t="s">
        <v>37</v>
      </c>
      <c r="C8" s="16">
        <v>256142</v>
      </c>
      <c r="D8" s="16">
        <v>251649</v>
      </c>
      <c r="E8" s="16">
        <v>213602</v>
      </c>
      <c r="F8" s="16">
        <v>220046</v>
      </c>
      <c r="G8" s="16">
        <v>219739</v>
      </c>
      <c r="H8" s="16">
        <v>228698</v>
      </c>
      <c r="I8" s="16">
        <v>215056</v>
      </c>
      <c r="J8" s="16">
        <v>207622</v>
      </c>
      <c r="K8" s="16">
        <v>203016</v>
      </c>
      <c r="L8" s="16">
        <v>199982</v>
      </c>
      <c r="M8" s="16">
        <v>114889</v>
      </c>
    </row>
    <row r="9" spans="1:13" x14ac:dyDescent="0.3">
      <c r="A9" s="209"/>
      <c r="B9" s="18" t="s">
        <v>10</v>
      </c>
      <c r="C9" s="19">
        <v>0.309</v>
      </c>
      <c r="D9" s="19">
        <v>0.29899999999999999</v>
      </c>
      <c r="E9" s="19">
        <v>0.25600000000000001</v>
      </c>
      <c r="F9" s="19">
        <v>0.27100000000000002</v>
      </c>
      <c r="G9" s="19">
        <v>0.28299999999999997</v>
      </c>
      <c r="H9" s="19">
        <v>0.308</v>
      </c>
      <c r="I9" s="19">
        <v>0.32800000000000001</v>
      </c>
      <c r="J9" s="19">
        <v>0.32400000000000001</v>
      </c>
      <c r="K9" s="19">
        <v>0.25600000000000001</v>
      </c>
      <c r="L9" s="19">
        <v>0.26300000000000001</v>
      </c>
      <c r="M9" s="19">
        <v>0.20499999999999999</v>
      </c>
    </row>
    <row r="10" spans="1:13" x14ac:dyDescent="0.3">
      <c r="A10" s="210" t="s">
        <v>4</v>
      </c>
      <c r="B10" s="20" t="s">
        <v>71</v>
      </c>
      <c r="C10" s="22">
        <v>51937</v>
      </c>
      <c r="D10" s="22">
        <v>45230</v>
      </c>
      <c r="E10" s="22">
        <v>34248</v>
      </c>
      <c r="F10" s="22">
        <v>40312</v>
      </c>
      <c r="G10" s="22">
        <v>45937</v>
      </c>
      <c r="H10" s="22">
        <v>42521</v>
      </c>
      <c r="I10" s="22">
        <v>47125</v>
      </c>
      <c r="J10" s="22">
        <v>56698</v>
      </c>
      <c r="K10" s="22">
        <v>77284</v>
      </c>
      <c r="L10" s="22">
        <v>82877</v>
      </c>
      <c r="M10" s="22">
        <v>21328</v>
      </c>
    </row>
    <row r="11" spans="1:13" x14ac:dyDescent="0.3">
      <c r="A11" s="210"/>
      <c r="B11" s="20" t="s">
        <v>73</v>
      </c>
      <c r="C11" s="22">
        <v>218431</v>
      </c>
      <c r="D11" s="22">
        <v>200270</v>
      </c>
      <c r="E11" s="22">
        <v>171511</v>
      </c>
      <c r="F11" s="22">
        <v>177092</v>
      </c>
      <c r="G11" s="22">
        <v>179744</v>
      </c>
      <c r="H11" s="22">
        <v>182785</v>
      </c>
      <c r="I11" s="22">
        <v>199057</v>
      </c>
      <c r="J11" s="22">
        <v>210834</v>
      </c>
      <c r="K11" s="22">
        <v>220841</v>
      </c>
      <c r="L11" s="22">
        <v>216460</v>
      </c>
      <c r="M11" s="22">
        <v>112014</v>
      </c>
    </row>
    <row r="12" spans="1:13" x14ac:dyDescent="0.3">
      <c r="A12" s="210"/>
      <c r="B12" s="21" t="s">
        <v>11</v>
      </c>
      <c r="C12" s="22">
        <v>199341</v>
      </c>
      <c r="D12" s="22">
        <v>185363</v>
      </c>
      <c r="E12" s="22">
        <v>105601</v>
      </c>
      <c r="F12" s="22">
        <v>168567</v>
      </c>
      <c r="G12" s="22">
        <v>187210</v>
      </c>
      <c r="H12" s="22">
        <v>141074</v>
      </c>
      <c r="I12" s="22">
        <v>180743</v>
      </c>
      <c r="J12" s="22">
        <v>213552</v>
      </c>
      <c r="K12" s="22">
        <v>284050</v>
      </c>
      <c r="L12" s="22">
        <v>321336</v>
      </c>
      <c r="M12" s="22">
        <v>65445</v>
      </c>
    </row>
    <row r="13" spans="1:13" x14ac:dyDescent="0.3">
      <c r="A13" s="210"/>
      <c r="B13" s="21" t="s">
        <v>37</v>
      </c>
      <c r="C13" s="22">
        <v>483236</v>
      </c>
      <c r="D13" s="22">
        <v>442971</v>
      </c>
      <c r="E13" s="22">
        <v>389306</v>
      </c>
      <c r="F13" s="22">
        <v>377573</v>
      </c>
      <c r="G13" s="22">
        <v>401572</v>
      </c>
      <c r="H13" s="22">
        <v>427432</v>
      </c>
      <c r="I13" s="22">
        <v>462203</v>
      </c>
      <c r="J13" s="22">
        <v>472774</v>
      </c>
      <c r="K13" s="22">
        <v>458345</v>
      </c>
      <c r="L13" s="22">
        <v>447474</v>
      </c>
      <c r="M13" s="22">
        <v>250065</v>
      </c>
    </row>
    <row r="14" spans="1:13" x14ac:dyDescent="0.3">
      <c r="A14" s="210"/>
      <c r="B14" s="21" t="s">
        <v>10</v>
      </c>
      <c r="C14" s="23">
        <v>0.36799999999999999</v>
      </c>
      <c r="D14" s="23">
        <v>0.32900000000000001</v>
      </c>
      <c r="E14" s="23">
        <v>0.25800000000000001</v>
      </c>
      <c r="F14" s="23">
        <v>0.28100000000000003</v>
      </c>
      <c r="G14" s="23">
        <v>0.30499999999999999</v>
      </c>
      <c r="H14" s="23">
        <v>0.29399999999999998</v>
      </c>
      <c r="I14" s="23">
        <v>0.33</v>
      </c>
      <c r="J14" s="23">
        <v>0.35</v>
      </c>
      <c r="K14" s="23">
        <v>0.33300000000000002</v>
      </c>
      <c r="L14" s="23">
        <v>0.33200000000000002</v>
      </c>
      <c r="M14" s="23">
        <v>0.23599999999999999</v>
      </c>
    </row>
    <row r="15" spans="1:13" x14ac:dyDescent="0.3">
      <c r="A15" s="209" t="s">
        <v>5</v>
      </c>
      <c r="B15" s="17" t="s">
        <v>74</v>
      </c>
      <c r="C15" s="16">
        <v>190588</v>
      </c>
      <c r="D15" s="16">
        <v>199044</v>
      </c>
      <c r="E15" s="16">
        <v>148023</v>
      </c>
      <c r="F15" s="16">
        <v>162869</v>
      </c>
      <c r="G15" s="16">
        <v>128360</v>
      </c>
      <c r="H15" s="16">
        <v>198376</v>
      </c>
      <c r="I15" s="16">
        <v>128474</v>
      </c>
      <c r="J15" s="16">
        <v>151639</v>
      </c>
      <c r="K15" s="16">
        <v>194513</v>
      </c>
      <c r="L15" s="16">
        <v>190287</v>
      </c>
      <c r="M15" s="16">
        <v>24197</v>
      </c>
    </row>
    <row r="16" spans="1:13" x14ac:dyDescent="0.3">
      <c r="A16" s="209"/>
      <c r="B16" s="17" t="s">
        <v>73</v>
      </c>
      <c r="C16" s="16">
        <v>126918</v>
      </c>
      <c r="D16" s="16">
        <v>106441</v>
      </c>
      <c r="E16" s="16">
        <v>111016</v>
      </c>
      <c r="F16" s="16">
        <v>95511</v>
      </c>
      <c r="G16" s="16">
        <v>85386</v>
      </c>
      <c r="H16" s="16">
        <v>95732</v>
      </c>
      <c r="I16" s="16">
        <v>91785</v>
      </c>
      <c r="J16" s="16">
        <v>90557</v>
      </c>
      <c r="K16" s="16">
        <v>97154</v>
      </c>
      <c r="L16" s="16">
        <v>95188</v>
      </c>
      <c r="M16" s="16">
        <v>53746</v>
      </c>
    </row>
    <row r="17" spans="1:15" x14ac:dyDescent="0.3">
      <c r="A17" s="209"/>
      <c r="B17" s="18" t="s">
        <v>11</v>
      </c>
      <c r="C17" s="16">
        <v>401031</v>
      </c>
      <c r="D17" s="16">
        <v>459991</v>
      </c>
      <c r="E17" s="16">
        <v>367384</v>
      </c>
      <c r="F17" s="16">
        <v>419926</v>
      </c>
      <c r="G17" s="16">
        <v>504800</v>
      </c>
      <c r="H17" s="16">
        <v>624423</v>
      </c>
      <c r="I17" s="16">
        <v>587458</v>
      </c>
      <c r="J17" s="16">
        <v>647603</v>
      </c>
      <c r="K17" s="16">
        <v>695132</v>
      </c>
      <c r="L17" s="16">
        <v>658697</v>
      </c>
      <c r="M17" s="16">
        <v>130852</v>
      </c>
    </row>
    <row r="18" spans="1:15" x14ac:dyDescent="0.3">
      <c r="A18" s="209"/>
      <c r="B18" s="18" t="s">
        <v>37</v>
      </c>
      <c r="C18" s="16">
        <v>280988</v>
      </c>
      <c r="D18" s="16">
        <v>237412</v>
      </c>
      <c r="E18" s="16">
        <v>265378</v>
      </c>
      <c r="F18" s="16">
        <v>227803</v>
      </c>
      <c r="G18" s="16">
        <v>209003</v>
      </c>
      <c r="H18" s="16">
        <v>217030</v>
      </c>
      <c r="I18" s="16">
        <v>236460</v>
      </c>
      <c r="J18" s="16">
        <v>230180</v>
      </c>
      <c r="K18" s="16">
        <v>245193</v>
      </c>
      <c r="L18" s="16">
        <v>248675</v>
      </c>
      <c r="M18" s="16">
        <v>147560</v>
      </c>
    </row>
    <row r="19" spans="1:15" x14ac:dyDescent="0.3">
      <c r="A19" s="209"/>
      <c r="B19" s="18" t="s">
        <v>10</v>
      </c>
      <c r="C19" s="19">
        <v>0.36599999999999999</v>
      </c>
      <c r="D19" s="19">
        <v>0.34799999999999998</v>
      </c>
      <c r="E19" s="19">
        <v>0.30299999999999999</v>
      </c>
      <c r="F19" s="19">
        <v>0.308</v>
      </c>
      <c r="G19" s="19">
        <v>0.34300000000000003</v>
      </c>
      <c r="H19" s="19">
        <v>0.38500000000000001</v>
      </c>
      <c r="I19" s="19">
        <v>0.38200000000000001</v>
      </c>
      <c r="J19" s="19">
        <v>0.39400000000000002</v>
      </c>
      <c r="K19" s="19">
        <v>0.377</v>
      </c>
      <c r="L19" s="19">
        <v>0.36</v>
      </c>
      <c r="M19" s="19">
        <v>0.23100000000000001</v>
      </c>
    </row>
    <row r="20" spans="1:15" x14ac:dyDescent="0.3">
      <c r="A20" s="192" t="s">
        <v>7</v>
      </c>
      <c r="B20" s="66" t="s">
        <v>71</v>
      </c>
      <c r="C20" s="67">
        <f>C5+C10+C15</f>
        <v>253290</v>
      </c>
      <c r="D20" s="67">
        <f t="shared" ref="D20:I20" si="0">D5+D10+D15</f>
        <v>254934</v>
      </c>
      <c r="E20" s="67">
        <f t="shared" si="0"/>
        <v>191471</v>
      </c>
      <c r="F20" s="67">
        <f t="shared" si="0"/>
        <v>215229</v>
      </c>
      <c r="G20" s="67">
        <f t="shared" si="0"/>
        <v>188201</v>
      </c>
      <c r="H20" s="67">
        <f t="shared" si="0"/>
        <v>260656</v>
      </c>
      <c r="I20" s="67">
        <f t="shared" si="0"/>
        <v>196720</v>
      </c>
      <c r="J20" s="67">
        <f t="shared" ref="J20:K23" si="1">J5+J10+J15</f>
        <v>231557</v>
      </c>
      <c r="K20" s="133">
        <f t="shared" si="1"/>
        <v>290833</v>
      </c>
      <c r="L20" s="174">
        <f t="shared" ref="L20:M20" si="2">L5+L10+L15</f>
        <v>294102</v>
      </c>
      <c r="M20" s="190">
        <f t="shared" si="2"/>
        <v>52353</v>
      </c>
    </row>
    <row r="21" spans="1:15" x14ac:dyDescent="0.3">
      <c r="A21" s="192"/>
      <c r="B21" s="66" t="s">
        <v>72</v>
      </c>
      <c r="C21" s="67">
        <f>C6+C11+C16</f>
        <v>470178</v>
      </c>
      <c r="D21" s="67">
        <f t="shared" ref="D21:I21" si="3">D6+D11+D16</f>
        <v>420891</v>
      </c>
      <c r="E21" s="67">
        <f t="shared" si="3"/>
        <v>376411</v>
      </c>
      <c r="F21" s="67">
        <f t="shared" si="3"/>
        <v>375345</v>
      </c>
      <c r="G21" s="67">
        <f t="shared" si="3"/>
        <v>366965</v>
      </c>
      <c r="H21" s="67">
        <f t="shared" si="3"/>
        <v>385112</v>
      </c>
      <c r="I21" s="67">
        <f t="shared" si="3"/>
        <v>391912</v>
      </c>
      <c r="J21" s="67">
        <f t="shared" si="1"/>
        <v>401926</v>
      </c>
      <c r="K21" s="133">
        <f t="shared" si="1"/>
        <v>412311</v>
      </c>
      <c r="L21" s="174">
        <f t="shared" ref="L21:M21" si="4">L6+L11+L16</f>
        <v>410490</v>
      </c>
      <c r="M21" s="190">
        <f t="shared" si="4"/>
        <v>225759</v>
      </c>
    </row>
    <row r="22" spans="1:15" x14ac:dyDescent="0.3">
      <c r="A22" s="192"/>
      <c r="B22" s="66" t="s">
        <v>11</v>
      </c>
      <c r="C22" s="67">
        <f>C7+C12+C17</f>
        <v>643614</v>
      </c>
      <c r="D22" s="67">
        <f t="shared" ref="D22:I22" si="5">D7+D12+D17</f>
        <v>684516</v>
      </c>
      <c r="E22" s="67">
        <f t="shared" si="5"/>
        <v>508121</v>
      </c>
      <c r="F22" s="67">
        <f t="shared" si="5"/>
        <v>631959</v>
      </c>
      <c r="G22" s="67">
        <f t="shared" si="5"/>
        <v>750606</v>
      </c>
      <c r="H22" s="67">
        <f t="shared" si="5"/>
        <v>867076</v>
      </c>
      <c r="I22" s="67">
        <f t="shared" si="5"/>
        <v>894059</v>
      </c>
      <c r="J22" s="67">
        <f t="shared" si="1"/>
        <v>992336</v>
      </c>
      <c r="K22" s="133">
        <f t="shared" si="1"/>
        <v>1065944</v>
      </c>
      <c r="L22" s="174">
        <f t="shared" ref="L22:M22" si="6">L7+L12+L17</f>
        <v>1103142</v>
      </c>
      <c r="M22" s="190">
        <f t="shared" si="6"/>
        <v>215286</v>
      </c>
    </row>
    <row r="23" spans="1:15" x14ac:dyDescent="0.3">
      <c r="A23" s="192"/>
      <c r="B23" s="66" t="s">
        <v>37</v>
      </c>
      <c r="C23" s="67">
        <f>C8+C13+C18</f>
        <v>1020366</v>
      </c>
      <c r="D23" s="67">
        <f t="shared" ref="D23:I23" si="7">D8+D13+D18</f>
        <v>932032</v>
      </c>
      <c r="E23" s="67">
        <f t="shared" si="7"/>
        <v>868286</v>
      </c>
      <c r="F23" s="67">
        <f t="shared" si="7"/>
        <v>825422</v>
      </c>
      <c r="G23" s="67">
        <f t="shared" si="7"/>
        <v>830314</v>
      </c>
      <c r="H23" s="67">
        <f t="shared" si="7"/>
        <v>873160</v>
      </c>
      <c r="I23" s="67">
        <f t="shared" si="7"/>
        <v>913719</v>
      </c>
      <c r="J23" s="67">
        <f t="shared" si="1"/>
        <v>910576</v>
      </c>
      <c r="K23" s="133">
        <f t="shared" si="1"/>
        <v>906554</v>
      </c>
      <c r="L23" s="174">
        <f t="shared" ref="L23:M23" si="8">L8+L13+L18</f>
        <v>896131</v>
      </c>
      <c r="M23" s="190">
        <f t="shared" si="8"/>
        <v>512514</v>
      </c>
    </row>
    <row r="24" spans="1:15" x14ac:dyDescent="0.3">
      <c r="A24" s="192"/>
      <c r="B24" s="66" t="s">
        <v>10</v>
      </c>
      <c r="C24" s="68">
        <v>0.35499999999999998</v>
      </c>
      <c r="D24" s="68">
        <v>0.33100000000000002</v>
      </c>
      <c r="E24" s="68">
        <v>0.27700000000000002</v>
      </c>
      <c r="F24" s="68">
        <v>0.29099999999999998</v>
      </c>
      <c r="G24" s="68">
        <v>0.317</v>
      </c>
      <c r="H24" s="68">
        <v>0.33500000000000002</v>
      </c>
      <c r="I24" s="68">
        <v>0.35099999999999998</v>
      </c>
      <c r="J24" s="68">
        <v>0.36399999999999999</v>
      </c>
      <c r="K24" s="68">
        <v>0.33700000000000002</v>
      </c>
      <c r="L24" s="68">
        <v>0.33</v>
      </c>
      <c r="M24" s="68">
        <v>0.22700000000000001</v>
      </c>
    </row>
    <row r="25" spans="1:15" ht="15" customHeight="1" x14ac:dyDescent="0.3">
      <c r="A25" s="211" t="s">
        <v>127</v>
      </c>
      <c r="B25" s="211"/>
      <c r="C25" s="211"/>
      <c r="D25" s="211"/>
      <c r="E25" s="211"/>
      <c r="F25" s="211"/>
      <c r="G25" s="211"/>
      <c r="H25" s="211"/>
      <c r="I25" s="211"/>
      <c r="J25" s="211"/>
      <c r="K25" s="211"/>
      <c r="L25" s="211"/>
      <c r="M25" s="211"/>
      <c r="N25" s="2"/>
      <c r="O25" s="2"/>
    </row>
    <row r="26" spans="1:15" x14ac:dyDescent="0.3">
      <c r="A26" s="211"/>
      <c r="B26" s="211"/>
      <c r="C26" s="211"/>
      <c r="D26" s="211"/>
      <c r="E26" s="211"/>
      <c r="F26" s="211"/>
      <c r="G26" s="211"/>
      <c r="H26" s="211"/>
      <c r="I26" s="211"/>
      <c r="J26" s="211"/>
      <c r="K26" s="211"/>
      <c r="L26" s="211"/>
      <c r="M26" s="211"/>
    </row>
    <row r="27" spans="1:15" ht="15" customHeight="1" x14ac:dyDescent="0.3">
      <c r="A27" s="208"/>
      <c r="B27" s="208"/>
      <c r="C27" s="208"/>
      <c r="D27" s="208"/>
      <c r="E27" s="208"/>
      <c r="F27" s="208"/>
      <c r="G27" s="208"/>
      <c r="H27" s="208"/>
      <c r="I27" s="208"/>
    </row>
    <row r="28" spans="1:15" x14ac:dyDescent="0.3">
      <c r="A28" s="208"/>
      <c r="B28" s="208"/>
      <c r="C28" s="208"/>
      <c r="D28" s="208"/>
      <c r="E28" s="208"/>
      <c r="F28" s="208"/>
      <c r="G28" s="208"/>
      <c r="H28" s="208"/>
      <c r="I28" s="208"/>
    </row>
    <row r="35" spans="21:22" x14ac:dyDescent="0.3">
      <c r="U35" s="99"/>
    </row>
    <row r="36" spans="21:22" x14ac:dyDescent="0.3">
      <c r="U36" s="99"/>
    </row>
    <row r="37" spans="21:22" x14ac:dyDescent="0.3">
      <c r="U37" s="99"/>
    </row>
    <row r="38" spans="21:22" x14ac:dyDescent="0.3">
      <c r="U38" s="99"/>
    </row>
    <row r="39" spans="21:22" x14ac:dyDescent="0.3">
      <c r="U39" s="99"/>
    </row>
    <row r="40" spans="21:22" ht="15" customHeight="1" x14ac:dyDescent="0.3">
      <c r="U40" s="100"/>
      <c r="V40" s="100"/>
    </row>
    <row r="41" spans="21:22" x14ac:dyDescent="0.3">
      <c r="U41" s="100"/>
      <c r="V41" s="100"/>
    </row>
  </sheetData>
  <mergeCells count="7">
    <mergeCell ref="A3:M3"/>
    <mergeCell ref="A25:M26"/>
    <mergeCell ref="A27:I28"/>
    <mergeCell ref="A20:A24"/>
    <mergeCell ref="A5:A9"/>
    <mergeCell ref="A10:A14"/>
    <mergeCell ref="A15:A19"/>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 / &amp;N&amp;R&amp;A</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3:F149"/>
  <sheetViews>
    <sheetView showGridLines="0" zoomScaleNormal="100" workbookViewId="0">
      <selection activeCell="E6" sqref="E6:E17"/>
    </sheetView>
  </sheetViews>
  <sheetFormatPr defaultRowHeight="14.4" x14ac:dyDescent="0.3"/>
  <cols>
    <col min="1" max="1" width="11.109375" bestFit="1" customWidth="1"/>
    <col min="2" max="2" width="9.6640625" customWidth="1"/>
    <col min="3" max="3" width="10.5546875" customWidth="1"/>
    <col min="4" max="6" width="12.33203125" customWidth="1"/>
  </cols>
  <sheetData>
    <row r="3" spans="1:6" s="57" customFormat="1" ht="17.100000000000001" customHeight="1" x14ac:dyDescent="0.3">
      <c r="A3" s="212" t="s">
        <v>38</v>
      </c>
      <c r="B3" s="212"/>
      <c r="C3" s="212"/>
      <c r="D3" s="212" t="s">
        <v>47</v>
      </c>
      <c r="E3" s="212"/>
      <c r="F3" s="212"/>
    </row>
    <row r="4" spans="1:6" s="57" customFormat="1" ht="17.100000000000001" customHeight="1" x14ac:dyDescent="0.3">
      <c r="A4" s="116"/>
      <c r="B4" s="117" t="s">
        <v>36</v>
      </c>
      <c r="C4" s="117" t="s">
        <v>7</v>
      </c>
      <c r="D4" s="116"/>
      <c r="E4" s="117" t="s">
        <v>36</v>
      </c>
      <c r="F4" s="117" t="s">
        <v>7</v>
      </c>
    </row>
    <row r="5" spans="1:6" s="57" customFormat="1" ht="17.100000000000001" customHeight="1" x14ac:dyDescent="0.3">
      <c r="A5" s="118">
        <v>2020</v>
      </c>
      <c r="B5" s="117">
        <f>SUM(B6:B17)</f>
        <v>14170</v>
      </c>
      <c r="C5" s="117">
        <f>SUM(C6:C17)</f>
        <v>14170</v>
      </c>
      <c r="D5" s="118">
        <v>2020</v>
      </c>
      <c r="E5" s="117">
        <f>SUM(E6:E17)</f>
        <v>7</v>
      </c>
      <c r="F5" s="117">
        <f>SUM(F6:F17)</f>
        <v>7</v>
      </c>
    </row>
    <row r="6" spans="1:6" s="57" customFormat="1" ht="17.100000000000001" customHeight="1" x14ac:dyDescent="0.2">
      <c r="A6" s="49" t="s">
        <v>24</v>
      </c>
      <c r="B6" s="50">
        <v>0</v>
      </c>
      <c r="C6" s="50">
        <f>SUM(B6)</f>
        <v>0</v>
      </c>
      <c r="D6" s="49" t="s">
        <v>24</v>
      </c>
      <c r="E6" s="50">
        <v>0</v>
      </c>
      <c r="F6" s="50">
        <f>SUM(E6)</f>
        <v>0</v>
      </c>
    </row>
    <row r="7" spans="1:6" s="57" customFormat="1" ht="17.100000000000001" customHeight="1" x14ac:dyDescent="0.2">
      <c r="A7" s="49" t="s">
        <v>25</v>
      </c>
      <c r="B7" s="50">
        <v>0</v>
      </c>
      <c r="C7" s="50">
        <f t="shared" ref="C7:C17" si="0">SUM(B7)</f>
        <v>0</v>
      </c>
      <c r="D7" s="49" t="s">
        <v>25</v>
      </c>
      <c r="E7" s="50">
        <v>0</v>
      </c>
      <c r="F7" s="50">
        <f t="shared" ref="F7:F17" si="1">SUM(E7)</f>
        <v>0</v>
      </c>
    </row>
    <row r="8" spans="1:6" s="57" customFormat="1" ht="17.100000000000001" customHeight="1" x14ac:dyDescent="0.2">
      <c r="A8" s="49" t="s">
        <v>26</v>
      </c>
      <c r="B8" s="50">
        <v>4</v>
      </c>
      <c r="C8" s="50">
        <f t="shared" si="0"/>
        <v>4</v>
      </c>
      <c r="D8" s="49" t="s">
        <v>26</v>
      </c>
      <c r="E8" s="50">
        <v>7</v>
      </c>
      <c r="F8" s="50">
        <f t="shared" si="1"/>
        <v>7</v>
      </c>
    </row>
    <row r="9" spans="1:6" s="57" customFormat="1" ht="17.100000000000001" customHeight="1" x14ac:dyDescent="0.2">
      <c r="A9" s="49" t="s">
        <v>27</v>
      </c>
      <c r="B9" s="50">
        <v>0</v>
      </c>
      <c r="C9" s="50">
        <f t="shared" si="0"/>
        <v>0</v>
      </c>
      <c r="D9" s="49" t="s">
        <v>27</v>
      </c>
      <c r="E9" s="50">
        <v>0</v>
      </c>
      <c r="F9" s="50">
        <f t="shared" si="1"/>
        <v>0</v>
      </c>
    </row>
    <row r="10" spans="1:6" s="57" customFormat="1" ht="17.100000000000001" customHeight="1" x14ac:dyDescent="0.2">
      <c r="A10" s="49" t="s">
        <v>28</v>
      </c>
      <c r="B10" s="50">
        <v>0</v>
      </c>
      <c r="C10" s="50">
        <f t="shared" si="0"/>
        <v>0</v>
      </c>
      <c r="D10" s="49" t="s">
        <v>28</v>
      </c>
      <c r="E10" s="50">
        <v>0</v>
      </c>
      <c r="F10" s="50">
        <f t="shared" si="1"/>
        <v>0</v>
      </c>
    </row>
    <row r="11" spans="1:6" s="57" customFormat="1" ht="17.100000000000001" customHeight="1" x14ac:dyDescent="0.2">
      <c r="A11" s="49" t="s">
        <v>29</v>
      </c>
      <c r="B11" s="50">
        <v>0</v>
      </c>
      <c r="C11" s="50">
        <f t="shared" si="0"/>
        <v>0</v>
      </c>
      <c r="D11" s="49" t="s">
        <v>29</v>
      </c>
      <c r="E11" s="50">
        <v>0</v>
      </c>
      <c r="F11" s="50">
        <f t="shared" si="1"/>
        <v>0</v>
      </c>
    </row>
    <row r="12" spans="1:6" s="57" customFormat="1" ht="17.100000000000001" customHeight="1" x14ac:dyDescent="0.2">
      <c r="A12" s="49" t="s">
        <v>30</v>
      </c>
      <c r="B12" s="50">
        <v>5730</v>
      </c>
      <c r="C12" s="50">
        <f t="shared" si="0"/>
        <v>5730</v>
      </c>
      <c r="D12" s="49" t="s">
        <v>30</v>
      </c>
      <c r="E12" s="50">
        <v>0</v>
      </c>
      <c r="F12" s="50">
        <f t="shared" si="1"/>
        <v>0</v>
      </c>
    </row>
    <row r="13" spans="1:6" s="57" customFormat="1" ht="17.100000000000001" customHeight="1" x14ac:dyDescent="0.2">
      <c r="A13" s="49" t="s">
        <v>31</v>
      </c>
      <c r="B13" s="50">
        <v>4024</v>
      </c>
      <c r="C13" s="50">
        <f t="shared" si="0"/>
        <v>4024</v>
      </c>
      <c r="D13" s="49" t="s">
        <v>31</v>
      </c>
      <c r="E13" s="50">
        <v>0</v>
      </c>
      <c r="F13" s="50">
        <f t="shared" si="1"/>
        <v>0</v>
      </c>
    </row>
    <row r="14" spans="1:6" s="57" customFormat="1" ht="17.100000000000001" customHeight="1" x14ac:dyDescent="0.2">
      <c r="A14" s="49" t="s">
        <v>32</v>
      </c>
      <c r="B14" s="50">
        <v>2929</v>
      </c>
      <c r="C14" s="50">
        <f t="shared" si="0"/>
        <v>2929</v>
      </c>
      <c r="D14" s="49" t="s">
        <v>32</v>
      </c>
      <c r="E14" s="50">
        <v>0</v>
      </c>
      <c r="F14" s="50">
        <f t="shared" si="1"/>
        <v>0</v>
      </c>
    </row>
    <row r="15" spans="1:6" s="57" customFormat="1" ht="17.100000000000001" customHeight="1" x14ac:dyDescent="0.2">
      <c r="A15" s="49" t="s">
        <v>33</v>
      </c>
      <c r="B15" s="50">
        <v>1483</v>
      </c>
      <c r="C15" s="50">
        <f t="shared" si="0"/>
        <v>1483</v>
      </c>
      <c r="D15" s="49" t="s">
        <v>33</v>
      </c>
      <c r="E15" s="50">
        <v>0</v>
      </c>
      <c r="F15" s="50">
        <f t="shared" si="1"/>
        <v>0</v>
      </c>
    </row>
    <row r="16" spans="1:6" s="57" customFormat="1" ht="17.100000000000001" customHeight="1" x14ac:dyDescent="0.2">
      <c r="A16" s="49" t="s">
        <v>34</v>
      </c>
      <c r="B16" s="50">
        <v>0</v>
      </c>
      <c r="C16" s="50">
        <f t="shared" si="0"/>
        <v>0</v>
      </c>
      <c r="D16" s="49" t="s">
        <v>34</v>
      </c>
      <c r="E16" s="50">
        <v>0</v>
      </c>
      <c r="F16" s="50">
        <f t="shared" si="1"/>
        <v>0</v>
      </c>
    </row>
    <row r="17" spans="1:6" s="57" customFormat="1" ht="17.100000000000001" customHeight="1" x14ac:dyDescent="0.2">
      <c r="A17" s="49" t="s">
        <v>35</v>
      </c>
      <c r="B17" s="50">
        <v>0</v>
      </c>
      <c r="C17" s="50">
        <f t="shared" si="0"/>
        <v>0</v>
      </c>
      <c r="D17" s="49" t="s">
        <v>35</v>
      </c>
      <c r="E17" s="50">
        <v>0</v>
      </c>
      <c r="F17" s="50">
        <f t="shared" si="1"/>
        <v>0</v>
      </c>
    </row>
    <row r="18" spans="1:6" s="57" customFormat="1" ht="17.100000000000001" customHeight="1" x14ac:dyDescent="0.3">
      <c r="A18" s="118">
        <v>2019</v>
      </c>
      <c r="B18" s="117">
        <f>SUM(B19:B30)</f>
        <v>84454</v>
      </c>
      <c r="C18" s="117">
        <f>SUM(C19:C30)</f>
        <v>84454</v>
      </c>
      <c r="D18" s="118">
        <v>2019</v>
      </c>
      <c r="E18" s="117">
        <f>SUM(E19:E30)</f>
        <v>47</v>
      </c>
      <c r="F18" s="117">
        <f>SUM(F19:F30)</f>
        <v>47</v>
      </c>
    </row>
    <row r="19" spans="1:6" s="57" customFormat="1" ht="17.100000000000001" customHeight="1" x14ac:dyDescent="0.2">
      <c r="A19" s="49" t="s">
        <v>24</v>
      </c>
      <c r="B19" s="50">
        <v>0</v>
      </c>
      <c r="C19" s="50">
        <f>SUM(B19)</f>
        <v>0</v>
      </c>
      <c r="D19" s="49" t="s">
        <v>24</v>
      </c>
      <c r="E19" s="50">
        <v>47</v>
      </c>
      <c r="F19" s="50">
        <f>SUM(E19)</f>
        <v>47</v>
      </c>
    </row>
    <row r="20" spans="1:6" s="57" customFormat="1" ht="17.100000000000001" customHeight="1" x14ac:dyDescent="0.2">
      <c r="A20" s="49" t="s">
        <v>25</v>
      </c>
      <c r="B20" s="50">
        <v>0</v>
      </c>
      <c r="C20" s="50">
        <f t="shared" ref="C20:C30" si="2">SUM(B20)</f>
        <v>0</v>
      </c>
      <c r="D20" s="49" t="s">
        <v>25</v>
      </c>
      <c r="E20" s="50">
        <v>0</v>
      </c>
      <c r="F20" s="50">
        <f t="shared" ref="F20:F30" si="3">SUM(E20)</f>
        <v>0</v>
      </c>
    </row>
    <row r="21" spans="1:6" s="57" customFormat="1" ht="17.100000000000001" customHeight="1" x14ac:dyDescent="0.2">
      <c r="A21" s="49" t="s">
        <v>26</v>
      </c>
      <c r="B21" s="50">
        <v>0</v>
      </c>
      <c r="C21" s="50">
        <f t="shared" si="2"/>
        <v>0</v>
      </c>
      <c r="D21" s="49" t="s">
        <v>26</v>
      </c>
      <c r="E21" s="50">
        <v>0</v>
      </c>
      <c r="F21" s="50">
        <f t="shared" si="3"/>
        <v>0</v>
      </c>
    </row>
    <row r="22" spans="1:6" s="57" customFormat="1" ht="17.100000000000001" customHeight="1" x14ac:dyDescent="0.2">
      <c r="A22" s="49" t="s">
        <v>27</v>
      </c>
      <c r="B22" s="50">
        <v>351</v>
      </c>
      <c r="C22" s="50">
        <f t="shared" si="2"/>
        <v>351</v>
      </c>
      <c r="D22" s="49" t="s">
        <v>27</v>
      </c>
      <c r="E22" s="50">
        <v>0</v>
      </c>
      <c r="F22" s="50">
        <f t="shared" si="3"/>
        <v>0</v>
      </c>
    </row>
    <row r="23" spans="1:6" s="57" customFormat="1" ht="17.100000000000001" customHeight="1" x14ac:dyDescent="0.2">
      <c r="A23" s="49" t="s">
        <v>28</v>
      </c>
      <c r="B23" s="50">
        <v>8000</v>
      </c>
      <c r="C23" s="50">
        <f t="shared" si="2"/>
        <v>8000</v>
      </c>
      <c r="D23" s="49" t="s">
        <v>28</v>
      </c>
      <c r="E23" s="50">
        <v>0</v>
      </c>
      <c r="F23" s="50">
        <f t="shared" si="3"/>
        <v>0</v>
      </c>
    </row>
    <row r="24" spans="1:6" s="57" customFormat="1" ht="17.100000000000001" customHeight="1" x14ac:dyDescent="0.2">
      <c r="A24" s="49" t="s">
        <v>29</v>
      </c>
      <c r="B24" s="50">
        <v>18947</v>
      </c>
      <c r="C24" s="50">
        <f t="shared" si="2"/>
        <v>18947</v>
      </c>
      <c r="D24" s="49" t="s">
        <v>29</v>
      </c>
      <c r="E24" s="50">
        <v>0</v>
      </c>
      <c r="F24" s="50">
        <f t="shared" si="3"/>
        <v>0</v>
      </c>
    </row>
    <row r="25" spans="1:6" s="57" customFormat="1" ht="17.100000000000001" customHeight="1" x14ac:dyDescent="0.2">
      <c r="A25" s="49" t="s">
        <v>30</v>
      </c>
      <c r="B25" s="50">
        <v>20183</v>
      </c>
      <c r="C25" s="50">
        <f t="shared" si="2"/>
        <v>20183</v>
      </c>
      <c r="D25" s="49" t="s">
        <v>30</v>
      </c>
      <c r="E25" s="50">
        <v>0</v>
      </c>
      <c r="F25" s="50">
        <f t="shared" si="3"/>
        <v>0</v>
      </c>
    </row>
    <row r="26" spans="1:6" s="57" customFormat="1" ht="17.100000000000001" customHeight="1" x14ac:dyDescent="0.2">
      <c r="A26" s="49" t="s">
        <v>31</v>
      </c>
      <c r="B26" s="50">
        <v>18032</v>
      </c>
      <c r="C26" s="50">
        <f t="shared" si="2"/>
        <v>18032</v>
      </c>
      <c r="D26" s="49" t="s">
        <v>31</v>
      </c>
      <c r="E26" s="50">
        <v>0</v>
      </c>
      <c r="F26" s="50">
        <f t="shared" si="3"/>
        <v>0</v>
      </c>
    </row>
    <row r="27" spans="1:6" s="57" customFormat="1" ht="17.100000000000001" customHeight="1" x14ac:dyDescent="0.2">
      <c r="A27" s="49" t="s">
        <v>32</v>
      </c>
      <c r="B27" s="50">
        <v>14658</v>
      </c>
      <c r="C27" s="50">
        <f t="shared" si="2"/>
        <v>14658</v>
      </c>
      <c r="D27" s="49" t="s">
        <v>32</v>
      </c>
      <c r="E27" s="50">
        <v>0</v>
      </c>
      <c r="F27" s="50">
        <f t="shared" si="3"/>
        <v>0</v>
      </c>
    </row>
    <row r="28" spans="1:6" s="57" customFormat="1" ht="17.100000000000001" customHeight="1" x14ac:dyDescent="0.2">
      <c r="A28" s="49" t="s">
        <v>33</v>
      </c>
      <c r="B28" s="50">
        <v>4283</v>
      </c>
      <c r="C28" s="50">
        <f t="shared" si="2"/>
        <v>4283</v>
      </c>
      <c r="D28" s="49" t="s">
        <v>33</v>
      </c>
      <c r="E28" s="50">
        <v>0</v>
      </c>
      <c r="F28" s="50">
        <f t="shared" si="3"/>
        <v>0</v>
      </c>
    </row>
    <row r="29" spans="1:6" s="57" customFormat="1" ht="17.100000000000001" customHeight="1" x14ac:dyDescent="0.2">
      <c r="A29" s="49" t="s">
        <v>34</v>
      </c>
      <c r="B29" s="50">
        <v>0</v>
      </c>
      <c r="C29" s="50">
        <f t="shared" si="2"/>
        <v>0</v>
      </c>
      <c r="D29" s="49" t="s">
        <v>34</v>
      </c>
      <c r="E29" s="50">
        <v>0</v>
      </c>
      <c r="F29" s="50">
        <f t="shared" si="3"/>
        <v>0</v>
      </c>
    </row>
    <row r="30" spans="1:6" s="57" customFormat="1" ht="17.100000000000001" customHeight="1" x14ac:dyDescent="0.2">
      <c r="A30" s="49" t="s">
        <v>35</v>
      </c>
      <c r="B30" s="50">
        <v>0</v>
      </c>
      <c r="C30" s="50">
        <f t="shared" si="2"/>
        <v>0</v>
      </c>
      <c r="D30" s="49" t="s">
        <v>35</v>
      </c>
      <c r="E30" s="50">
        <v>0</v>
      </c>
      <c r="F30" s="50">
        <f t="shared" si="3"/>
        <v>0</v>
      </c>
    </row>
    <row r="31" spans="1:6" s="57" customFormat="1" ht="17.100000000000001" customHeight="1" x14ac:dyDescent="0.3">
      <c r="A31" s="118">
        <v>2018</v>
      </c>
      <c r="B31" s="117">
        <f>SUM(B32:B43)</f>
        <v>90849</v>
      </c>
      <c r="C31" s="117">
        <f>SUM(C32:C43)</f>
        <v>90849</v>
      </c>
      <c r="D31" s="118">
        <v>2018</v>
      </c>
      <c r="E31" s="117">
        <f>SUM(E32:E43)</f>
        <v>0</v>
      </c>
      <c r="F31" s="117">
        <f>SUM(F32:F43)</f>
        <v>0</v>
      </c>
    </row>
    <row r="32" spans="1:6" s="57" customFormat="1" ht="17.100000000000001" customHeight="1" x14ac:dyDescent="0.2">
      <c r="A32" s="49" t="s">
        <v>24</v>
      </c>
      <c r="B32" s="50">
        <v>0</v>
      </c>
      <c r="C32" s="50">
        <f>SUM(B32)</f>
        <v>0</v>
      </c>
      <c r="D32" s="49" t="s">
        <v>24</v>
      </c>
      <c r="E32" s="50">
        <v>0</v>
      </c>
      <c r="F32" s="50">
        <f>SUM(E32)</f>
        <v>0</v>
      </c>
    </row>
    <row r="33" spans="1:6" s="57" customFormat="1" ht="17.100000000000001" customHeight="1" x14ac:dyDescent="0.2">
      <c r="A33" s="49" t="s">
        <v>25</v>
      </c>
      <c r="B33" s="50">
        <v>0</v>
      </c>
      <c r="C33" s="50">
        <f t="shared" ref="C33:C43" si="4">SUM(B33)</f>
        <v>0</v>
      </c>
      <c r="D33" s="49" t="s">
        <v>25</v>
      </c>
      <c r="E33" s="50">
        <v>0</v>
      </c>
      <c r="F33" s="50">
        <f t="shared" ref="F33:F43" si="5">SUM(E33)</f>
        <v>0</v>
      </c>
    </row>
    <row r="34" spans="1:6" s="57" customFormat="1" ht="17.100000000000001" customHeight="1" x14ac:dyDescent="0.2">
      <c r="A34" s="49" t="s">
        <v>26</v>
      </c>
      <c r="B34" s="50">
        <v>0</v>
      </c>
      <c r="C34" s="50">
        <f t="shared" si="4"/>
        <v>0</v>
      </c>
      <c r="D34" s="49" t="s">
        <v>26</v>
      </c>
      <c r="E34" s="50">
        <v>0</v>
      </c>
      <c r="F34" s="50">
        <f t="shared" si="5"/>
        <v>0</v>
      </c>
    </row>
    <row r="35" spans="1:6" s="57" customFormat="1" ht="17.100000000000001" customHeight="1" x14ac:dyDescent="0.2">
      <c r="A35" s="49" t="s">
        <v>27</v>
      </c>
      <c r="B35" s="50">
        <v>487</v>
      </c>
      <c r="C35" s="50">
        <f t="shared" si="4"/>
        <v>487</v>
      </c>
      <c r="D35" s="49" t="s">
        <v>27</v>
      </c>
      <c r="E35" s="50">
        <v>0</v>
      </c>
      <c r="F35" s="50">
        <f t="shared" si="5"/>
        <v>0</v>
      </c>
    </row>
    <row r="36" spans="1:6" s="57" customFormat="1" ht="17.100000000000001" customHeight="1" x14ac:dyDescent="0.2">
      <c r="A36" s="49" t="s">
        <v>28</v>
      </c>
      <c r="B36" s="50">
        <v>6987</v>
      </c>
      <c r="C36" s="50">
        <f t="shared" si="4"/>
        <v>6987</v>
      </c>
      <c r="D36" s="49" t="s">
        <v>28</v>
      </c>
      <c r="E36" s="50">
        <v>0</v>
      </c>
      <c r="F36" s="50">
        <f t="shared" si="5"/>
        <v>0</v>
      </c>
    </row>
    <row r="37" spans="1:6" s="57" customFormat="1" ht="17.100000000000001" customHeight="1" x14ac:dyDescent="0.2">
      <c r="A37" s="49" t="s">
        <v>29</v>
      </c>
      <c r="B37" s="50">
        <v>20227</v>
      </c>
      <c r="C37" s="50">
        <f t="shared" si="4"/>
        <v>20227</v>
      </c>
      <c r="D37" s="49" t="s">
        <v>29</v>
      </c>
      <c r="E37" s="50">
        <v>0</v>
      </c>
      <c r="F37" s="50">
        <f t="shared" si="5"/>
        <v>0</v>
      </c>
    </row>
    <row r="38" spans="1:6" s="57" customFormat="1" ht="17.100000000000001" customHeight="1" x14ac:dyDescent="0.2">
      <c r="A38" s="49" t="s">
        <v>30</v>
      </c>
      <c r="B38" s="50">
        <v>20902</v>
      </c>
      <c r="C38" s="50">
        <f t="shared" si="4"/>
        <v>20902</v>
      </c>
      <c r="D38" s="49" t="s">
        <v>30</v>
      </c>
      <c r="E38" s="50">
        <v>0</v>
      </c>
      <c r="F38" s="50">
        <f t="shared" si="5"/>
        <v>0</v>
      </c>
    </row>
    <row r="39" spans="1:6" s="57" customFormat="1" ht="17.100000000000001" customHeight="1" x14ac:dyDescent="0.2">
      <c r="A39" s="49" t="s">
        <v>31</v>
      </c>
      <c r="B39" s="50">
        <v>20697</v>
      </c>
      <c r="C39" s="50">
        <f t="shared" si="4"/>
        <v>20697</v>
      </c>
      <c r="D39" s="49" t="s">
        <v>31</v>
      </c>
      <c r="E39" s="50">
        <v>0</v>
      </c>
      <c r="F39" s="50">
        <f t="shared" si="5"/>
        <v>0</v>
      </c>
    </row>
    <row r="40" spans="1:6" s="57" customFormat="1" ht="17.100000000000001" customHeight="1" x14ac:dyDescent="0.2">
      <c r="A40" s="49" t="s">
        <v>32</v>
      </c>
      <c r="B40" s="50">
        <v>17720</v>
      </c>
      <c r="C40" s="50">
        <f t="shared" si="4"/>
        <v>17720</v>
      </c>
      <c r="D40" s="49" t="s">
        <v>32</v>
      </c>
      <c r="E40" s="50">
        <v>0</v>
      </c>
      <c r="F40" s="50">
        <f t="shared" si="5"/>
        <v>0</v>
      </c>
    </row>
    <row r="41" spans="1:6" s="57" customFormat="1" ht="17.100000000000001" customHeight="1" x14ac:dyDescent="0.2">
      <c r="A41" s="49" t="s">
        <v>33</v>
      </c>
      <c r="B41" s="50">
        <v>3802</v>
      </c>
      <c r="C41" s="50">
        <f t="shared" si="4"/>
        <v>3802</v>
      </c>
      <c r="D41" s="49" t="s">
        <v>33</v>
      </c>
      <c r="E41" s="50">
        <v>0</v>
      </c>
      <c r="F41" s="50">
        <f t="shared" si="5"/>
        <v>0</v>
      </c>
    </row>
    <row r="42" spans="1:6" s="57" customFormat="1" ht="17.100000000000001" customHeight="1" x14ac:dyDescent="0.2">
      <c r="A42" s="49" t="s">
        <v>34</v>
      </c>
      <c r="B42" s="50">
        <v>27</v>
      </c>
      <c r="C42" s="50">
        <f t="shared" si="4"/>
        <v>27</v>
      </c>
      <c r="D42" s="49" t="s">
        <v>34</v>
      </c>
      <c r="E42" s="50">
        <v>0</v>
      </c>
      <c r="F42" s="50">
        <f t="shared" si="5"/>
        <v>0</v>
      </c>
    </row>
    <row r="43" spans="1:6" s="57" customFormat="1" ht="17.100000000000001" customHeight="1" x14ac:dyDescent="0.2">
      <c r="A43" s="49" t="s">
        <v>35</v>
      </c>
      <c r="B43" s="50">
        <v>0</v>
      </c>
      <c r="C43" s="50">
        <f t="shared" si="4"/>
        <v>0</v>
      </c>
      <c r="D43" s="49" t="s">
        <v>35</v>
      </c>
      <c r="E43" s="50">
        <v>0</v>
      </c>
      <c r="F43" s="50">
        <f t="shared" si="5"/>
        <v>0</v>
      </c>
    </row>
    <row r="44" spans="1:6" s="57" customFormat="1" ht="17.100000000000001" customHeight="1" x14ac:dyDescent="0.3">
      <c r="A44" s="118">
        <v>2017</v>
      </c>
      <c r="B44" s="117">
        <f>SUM(B45:B56)</f>
        <v>76931</v>
      </c>
      <c r="C44" s="117">
        <f>SUM(C45:C56)</f>
        <v>76931</v>
      </c>
      <c r="D44" s="118">
        <v>2017</v>
      </c>
      <c r="E44" s="117">
        <f>SUM(E45:E56)</f>
        <v>0</v>
      </c>
      <c r="F44" s="117">
        <f>SUM(F45:F56)</f>
        <v>0</v>
      </c>
    </row>
    <row r="45" spans="1:6" s="69" customFormat="1" x14ac:dyDescent="0.3">
      <c r="A45" s="49" t="s">
        <v>24</v>
      </c>
      <c r="B45" s="50">
        <v>0</v>
      </c>
      <c r="C45" s="50">
        <f>SUM(B45)</f>
        <v>0</v>
      </c>
      <c r="D45" s="49" t="s">
        <v>24</v>
      </c>
      <c r="E45" s="50">
        <v>0</v>
      </c>
      <c r="F45" s="50">
        <f>SUM(E45)</f>
        <v>0</v>
      </c>
    </row>
    <row r="46" spans="1:6" s="69" customFormat="1" x14ac:dyDescent="0.3">
      <c r="A46" s="49" t="s">
        <v>25</v>
      </c>
      <c r="B46" s="50">
        <v>0</v>
      </c>
      <c r="C46" s="50">
        <f t="shared" ref="C46:C56" si="6">SUM(B46)</f>
        <v>0</v>
      </c>
      <c r="D46" s="49" t="s">
        <v>25</v>
      </c>
      <c r="E46" s="50">
        <v>0</v>
      </c>
      <c r="F46" s="50">
        <f t="shared" ref="F46:F56" si="7">SUM(E46)</f>
        <v>0</v>
      </c>
    </row>
    <row r="47" spans="1:6" s="69" customFormat="1" x14ac:dyDescent="0.3">
      <c r="A47" s="49" t="s">
        <v>26</v>
      </c>
      <c r="B47" s="50">
        <v>0</v>
      </c>
      <c r="C47" s="50">
        <f t="shared" si="6"/>
        <v>0</v>
      </c>
      <c r="D47" s="49" t="s">
        <v>26</v>
      </c>
      <c r="E47" s="50">
        <v>0</v>
      </c>
      <c r="F47" s="50">
        <f t="shared" si="7"/>
        <v>0</v>
      </c>
    </row>
    <row r="48" spans="1:6" s="69" customFormat="1" x14ac:dyDescent="0.3">
      <c r="A48" s="49" t="s">
        <v>27</v>
      </c>
      <c r="B48" s="50">
        <v>476</v>
      </c>
      <c r="C48" s="50">
        <f t="shared" si="6"/>
        <v>476</v>
      </c>
      <c r="D48" s="49" t="s">
        <v>27</v>
      </c>
      <c r="E48" s="50">
        <v>0</v>
      </c>
      <c r="F48" s="50">
        <f t="shared" si="7"/>
        <v>0</v>
      </c>
    </row>
    <row r="49" spans="1:6" s="69" customFormat="1" x14ac:dyDescent="0.3">
      <c r="A49" s="49" t="s">
        <v>28</v>
      </c>
      <c r="B49" s="50">
        <v>6826</v>
      </c>
      <c r="C49" s="50">
        <f t="shared" si="6"/>
        <v>6826</v>
      </c>
      <c r="D49" s="49" t="s">
        <v>28</v>
      </c>
      <c r="E49" s="50">
        <v>0</v>
      </c>
      <c r="F49" s="50">
        <f t="shared" si="7"/>
        <v>0</v>
      </c>
    </row>
    <row r="50" spans="1:6" s="69" customFormat="1" x14ac:dyDescent="0.3">
      <c r="A50" s="49" t="s">
        <v>29</v>
      </c>
      <c r="B50" s="50">
        <v>15853</v>
      </c>
      <c r="C50" s="50">
        <f t="shared" si="6"/>
        <v>15853</v>
      </c>
      <c r="D50" s="49" t="s">
        <v>29</v>
      </c>
      <c r="E50" s="50">
        <v>0</v>
      </c>
      <c r="F50" s="50">
        <f t="shared" si="7"/>
        <v>0</v>
      </c>
    </row>
    <row r="51" spans="1:6" s="69" customFormat="1" x14ac:dyDescent="0.3">
      <c r="A51" s="49" t="s">
        <v>30</v>
      </c>
      <c r="B51" s="50">
        <v>17760</v>
      </c>
      <c r="C51" s="50">
        <f t="shared" si="6"/>
        <v>17760</v>
      </c>
      <c r="D51" s="49" t="s">
        <v>30</v>
      </c>
      <c r="E51" s="50">
        <v>0</v>
      </c>
      <c r="F51" s="50">
        <f t="shared" si="7"/>
        <v>0</v>
      </c>
    </row>
    <row r="52" spans="1:6" s="69" customFormat="1" x14ac:dyDescent="0.3">
      <c r="A52" s="49" t="s">
        <v>31</v>
      </c>
      <c r="B52" s="50">
        <v>16776</v>
      </c>
      <c r="C52" s="50">
        <f t="shared" si="6"/>
        <v>16776</v>
      </c>
      <c r="D52" s="49" t="s">
        <v>31</v>
      </c>
      <c r="E52" s="50">
        <v>0</v>
      </c>
      <c r="F52" s="50">
        <f t="shared" si="7"/>
        <v>0</v>
      </c>
    </row>
    <row r="53" spans="1:6" s="69" customFormat="1" x14ac:dyDescent="0.3">
      <c r="A53" s="49" t="s">
        <v>32</v>
      </c>
      <c r="B53" s="50">
        <v>15001</v>
      </c>
      <c r="C53" s="50">
        <f t="shared" si="6"/>
        <v>15001</v>
      </c>
      <c r="D53" s="49" t="s">
        <v>32</v>
      </c>
      <c r="E53" s="50">
        <v>0</v>
      </c>
      <c r="F53" s="50">
        <f t="shared" si="7"/>
        <v>0</v>
      </c>
    </row>
    <row r="54" spans="1:6" s="69" customFormat="1" x14ac:dyDescent="0.3">
      <c r="A54" s="49" t="s">
        <v>33</v>
      </c>
      <c r="B54" s="50">
        <v>4239</v>
      </c>
      <c r="C54" s="50">
        <f t="shared" si="6"/>
        <v>4239</v>
      </c>
      <c r="D54" s="49" t="s">
        <v>33</v>
      </c>
      <c r="E54" s="50">
        <v>0</v>
      </c>
      <c r="F54" s="50">
        <f t="shared" si="7"/>
        <v>0</v>
      </c>
    </row>
    <row r="55" spans="1:6" s="69" customFormat="1" x14ac:dyDescent="0.3">
      <c r="A55" s="49" t="s">
        <v>34</v>
      </c>
      <c r="B55" s="50">
        <v>0</v>
      </c>
      <c r="C55" s="50">
        <f t="shared" si="6"/>
        <v>0</v>
      </c>
      <c r="D55" s="49" t="s">
        <v>34</v>
      </c>
      <c r="E55" s="50">
        <v>0</v>
      </c>
      <c r="F55" s="50">
        <f t="shared" si="7"/>
        <v>0</v>
      </c>
    </row>
    <row r="56" spans="1:6" s="69" customFormat="1" x14ac:dyDescent="0.3">
      <c r="A56" s="49" t="s">
        <v>35</v>
      </c>
      <c r="B56" s="50">
        <v>0</v>
      </c>
      <c r="C56" s="50">
        <f t="shared" si="6"/>
        <v>0</v>
      </c>
      <c r="D56" s="49" t="s">
        <v>35</v>
      </c>
      <c r="E56" s="50">
        <v>0</v>
      </c>
      <c r="F56" s="50">
        <f t="shared" si="7"/>
        <v>0</v>
      </c>
    </row>
    <row r="57" spans="1:6" s="57" customFormat="1" ht="17.100000000000001" customHeight="1" x14ac:dyDescent="0.3">
      <c r="A57" s="118">
        <v>2016</v>
      </c>
      <c r="B57" s="117">
        <f>SUM(B58:B69)</f>
        <v>63702</v>
      </c>
      <c r="C57" s="117">
        <f>SUM(C58:C69)</f>
        <v>63702</v>
      </c>
      <c r="D57" s="118">
        <v>2016</v>
      </c>
      <c r="E57" s="117">
        <f>SUM(E58:E69)</f>
        <v>244</v>
      </c>
      <c r="F57" s="117">
        <f>SUM(F58:F69)</f>
        <v>244</v>
      </c>
    </row>
    <row r="58" spans="1:6" s="69" customFormat="1" x14ac:dyDescent="0.3">
      <c r="A58" s="49" t="s">
        <v>24</v>
      </c>
      <c r="B58" s="50">
        <v>0</v>
      </c>
      <c r="C58" s="50">
        <f>SUM(B58)</f>
        <v>0</v>
      </c>
      <c r="D58" s="49" t="s">
        <v>24</v>
      </c>
      <c r="E58" s="50">
        <v>0</v>
      </c>
      <c r="F58" s="50">
        <f>SUM(E58)</f>
        <v>0</v>
      </c>
    </row>
    <row r="59" spans="1:6" s="69" customFormat="1" x14ac:dyDescent="0.3">
      <c r="A59" s="49" t="s">
        <v>25</v>
      </c>
      <c r="B59" s="50">
        <v>0</v>
      </c>
      <c r="C59" s="50">
        <f t="shared" ref="C59:C69" si="8">SUM(B59)</f>
        <v>0</v>
      </c>
      <c r="D59" s="49" t="s">
        <v>25</v>
      </c>
      <c r="E59" s="50">
        <v>0</v>
      </c>
      <c r="F59" s="50">
        <f t="shared" ref="F59:F69" si="9">SUM(E59)</f>
        <v>0</v>
      </c>
    </row>
    <row r="60" spans="1:6" s="69" customFormat="1" x14ac:dyDescent="0.3">
      <c r="A60" s="49" t="s">
        <v>26</v>
      </c>
      <c r="B60" s="50">
        <v>0</v>
      </c>
      <c r="C60" s="50">
        <f t="shared" si="8"/>
        <v>0</v>
      </c>
      <c r="D60" s="49" t="s">
        <v>26</v>
      </c>
      <c r="E60" s="50">
        <v>0</v>
      </c>
      <c r="F60" s="50">
        <f t="shared" si="9"/>
        <v>0</v>
      </c>
    </row>
    <row r="61" spans="1:6" s="69" customFormat="1" x14ac:dyDescent="0.3">
      <c r="A61" s="49" t="s">
        <v>27</v>
      </c>
      <c r="B61" s="50">
        <v>1374</v>
      </c>
      <c r="C61" s="50">
        <f>SUM(B61)</f>
        <v>1374</v>
      </c>
      <c r="D61" s="49" t="s">
        <v>27</v>
      </c>
      <c r="E61" s="50">
        <v>0</v>
      </c>
      <c r="F61" s="50">
        <f>SUM(E61)</f>
        <v>0</v>
      </c>
    </row>
    <row r="62" spans="1:6" s="69" customFormat="1" x14ac:dyDescent="0.3">
      <c r="A62" s="49" t="s">
        <v>28</v>
      </c>
      <c r="B62" s="50">
        <v>7870</v>
      </c>
      <c r="C62" s="50">
        <f>SUM(B62)</f>
        <v>7870</v>
      </c>
      <c r="D62" s="49" t="s">
        <v>28</v>
      </c>
      <c r="E62" s="50">
        <v>0</v>
      </c>
      <c r="F62" s="50">
        <f>SUM(E62)</f>
        <v>0</v>
      </c>
    </row>
    <row r="63" spans="1:6" s="69" customFormat="1" x14ac:dyDescent="0.3">
      <c r="A63" s="49" t="s">
        <v>29</v>
      </c>
      <c r="B63" s="50">
        <v>11822</v>
      </c>
      <c r="C63" s="50">
        <f t="shared" si="8"/>
        <v>11822</v>
      </c>
      <c r="D63" s="49" t="s">
        <v>29</v>
      </c>
      <c r="E63" s="50">
        <v>3</v>
      </c>
      <c r="F63" s="50">
        <f t="shared" si="9"/>
        <v>3</v>
      </c>
    </row>
    <row r="64" spans="1:6" s="69" customFormat="1" x14ac:dyDescent="0.3">
      <c r="A64" s="49" t="s">
        <v>30</v>
      </c>
      <c r="B64" s="50">
        <v>15392</v>
      </c>
      <c r="C64" s="50">
        <f t="shared" si="8"/>
        <v>15392</v>
      </c>
      <c r="D64" s="49" t="s">
        <v>30</v>
      </c>
      <c r="E64" s="50">
        <v>73</v>
      </c>
      <c r="F64" s="50">
        <f t="shared" si="9"/>
        <v>73</v>
      </c>
    </row>
    <row r="65" spans="1:6" s="69" customFormat="1" x14ac:dyDescent="0.3">
      <c r="A65" s="49" t="s">
        <v>31</v>
      </c>
      <c r="B65" s="50">
        <v>13297</v>
      </c>
      <c r="C65" s="50">
        <f t="shared" si="8"/>
        <v>13297</v>
      </c>
      <c r="D65" s="49" t="s">
        <v>31</v>
      </c>
      <c r="E65" s="50">
        <v>6</v>
      </c>
      <c r="F65" s="50">
        <f t="shared" si="9"/>
        <v>6</v>
      </c>
    </row>
    <row r="66" spans="1:6" s="69" customFormat="1" x14ac:dyDescent="0.3">
      <c r="A66" s="49" t="s">
        <v>32</v>
      </c>
      <c r="B66" s="50">
        <v>12157</v>
      </c>
      <c r="C66" s="50">
        <f t="shared" si="8"/>
        <v>12157</v>
      </c>
      <c r="D66" s="49" t="s">
        <v>32</v>
      </c>
      <c r="E66" s="50">
        <v>0</v>
      </c>
      <c r="F66" s="50">
        <f t="shared" si="9"/>
        <v>0</v>
      </c>
    </row>
    <row r="67" spans="1:6" s="69" customFormat="1" x14ac:dyDescent="0.3">
      <c r="A67" s="49" t="s">
        <v>33</v>
      </c>
      <c r="B67" s="50">
        <v>1789</v>
      </c>
      <c r="C67" s="50">
        <f t="shared" si="8"/>
        <v>1789</v>
      </c>
      <c r="D67" s="49" t="s">
        <v>33</v>
      </c>
      <c r="E67" s="50">
        <v>162</v>
      </c>
      <c r="F67" s="50">
        <f t="shared" si="9"/>
        <v>162</v>
      </c>
    </row>
    <row r="68" spans="1:6" s="69" customFormat="1" x14ac:dyDescent="0.3">
      <c r="A68" s="49" t="s">
        <v>34</v>
      </c>
      <c r="B68" s="50">
        <v>1</v>
      </c>
      <c r="C68" s="50">
        <f t="shared" si="8"/>
        <v>1</v>
      </c>
      <c r="D68" s="49" t="s">
        <v>34</v>
      </c>
      <c r="E68" s="50">
        <v>0</v>
      </c>
      <c r="F68" s="50">
        <f t="shared" si="9"/>
        <v>0</v>
      </c>
    </row>
    <row r="69" spans="1:6" s="69" customFormat="1" x14ac:dyDescent="0.3">
      <c r="A69" s="49" t="s">
        <v>35</v>
      </c>
      <c r="B69" s="50">
        <v>0</v>
      </c>
      <c r="C69" s="50">
        <f t="shared" si="8"/>
        <v>0</v>
      </c>
      <c r="D69" s="49" t="s">
        <v>35</v>
      </c>
      <c r="E69" s="50">
        <v>0</v>
      </c>
      <c r="F69" s="50">
        <f t="shared" si="9"/>
        <v>0</v>
      </c>
    </row>
    <row r="70" spans="1:6" s="57" customFormat="1" ht="17.100000000000001" customHeight="1" x14ac:dyDescent="0.3">
      <c r="A70" s="70">
        <v>2015</v>
      </c>
      <c r="B70" s="117">
        <f>SUM(B71:B82)</f>
        <v>73140</v>
      </c>
      <c r="C70" s="117">
        <f>SUM(C71:C82)</f>
        <v>73140</v>
      </c>
      <c r="D70" s="70">
        <v>2015</v>
      </c>
      <c r="E70" s="117">
        <f>SUM(E71:E82)</f>
        <v>1174</v>
      </c>
      <c r="F70" s="117">
        <f>SUM(F71:F82)</f>
        <v>1174</v>
      </c>
    </row>
    <row r="71" spans="1:6" x14ac:dyDescent="0.3">
      <c r="A71" s="49" t="s">
        <v>24</v>
      </c>
      <c r="B71" s="50">
        <v>0</v>
      </c>
      <c r="C71" s="50">
        <f>SUM(B71)</f>
        <v>0</v>
      </c>
      <c r="D71" s="49" t="s">
        <v>24</v>
      </c>
      <c r="E71" s="50">
        <v>0</v>
      </c>
      <c r="F71" s="50">
        <f>SUM(E71)</f>
        <v>0</v>
      </c>
    </row>
    <row r="72" spans="1:6" x14ac:dyDescent="0.3">
      <c r="A72" s="49" t="s">
        <v>25</v>
      </c>
      <c r="B72" s="50">
        <v>0</v>
      </c>
      <c r="C72" s="50">
        <f t="shared" ref="C72:C82" si="10">SUM(B72)</f>
        <v>0</v>
      </c>
      <c r="D72" s="49" t="s">
        <v>25</v>
      </c>
      <c r="E72" s="50">
        <v>0</v>
      </c>
      <c r="F72" s="50">
        <f t="shared" ref="F72:F82" si="11">SUM(E72)</f>
        <v>0</v>
      </c>
    </row>
    <row r="73" spans="1:6" x14ac:dyDescent="0.3">
      <c r="A73" s="49" t="s">
        <v>26</v>
      </c>
      <c r="B73" s="50">
        <v>179</v>
      </c>
      <c r="C73" s="50">
        <f t="shared" si="10"/>
        <v>179</v>
      </c>
      <c r="D73" s="49" t="s">
        <v>26</v>
      </c>
      <c r="E73" s="50">
        <v>0</v>
      </c>
      <c r="F73" s="50">
        <f t="shared" si="11"/>
        <v>0</v>
      </c>
    </row>
    <row r="74" spans="1:6" x14ac:dyDescent="0.3">
      <c r="A74" s="49" t="s">
        <v>27</v>
      </c>
      <c r="B74" s="50">
        <v>3883</v>
      </c>
      <c r="C74" s="50">
        <f t="shared" si="10"/>
        <v>3883</v>
      </c>
      <c r="D74" s="49" t="s">
        <v>27</v>
      </c>
      <c r="E74" s="50">
        <v>2</v>
      </c>
      <c r="F74" s="50">
        <f t="shared" si="11"/>
        <v>2</v>
      </c>
    </row>
    <row r="75" spans="1:6" x14ac:dyDescent="0.3">
      <c r="A75" s="49" t="s">
        <v>28</v>
      </c>
      <c r="B75" s="50">
        <v>18953</v>
      </c>
      <c r="C75" s="50">
        <f t="shared" si="10"/>
        <v>18953</v>
      </c>
      <c r="D75" s="49" t="s">
        <v>28</v>
      </c>
      <c r="E75" s="50">
        <v>178</v>
      </c>
      <c r="F75" s="50">
        <f t="shared" si="11"/>
        <v>178</v>
      </c>
    </row>
    <row r="76" spans="1:6" x14ac:dyDescent="0.3">
      <c r="A76" s="49" t="s">
        <v>29</v>
      </c>
      <c r="B76" s="50">
        <v>10707</v>
      </c>
      <c r="C76" s="50">
        <f t="shared" si="10"/>
        <v>10707</v>
      </c>
      <c r="D76" s="49" t="s">
        <v>29</v>
      </c>
      <c r="E76" s="50">
        <v>117</v>
      </c>
      <c r="F76" s="50">
        <f t="shared" si="11"/>
        <v>117</v>
      </c>
    </row>
    <row r="77" spans="1:6" x14ac:dyDescent="0.3">
      <c r="A77" s="49" t="s">
        <v>30</v>
      </c>
      <c r="B77" s="50">
        <v>13504</v>
      </c>
      <c r="C77" s="50">
        <f t="shared" si="10"/>
        <v>13504</v>
      </c>
      <c r="D77" s="49" t="s">
        <v>30</v>
      </c>
      <c r="E77" s="50">
        <v>280</v>
      </c>
      <c r="F77" s="50">
        <f t="shared" si="11"/>
        <v>280</v>
      </c>
    </row>
    <row r="78" spans="1:6" x14ac:dyDescent="0.3">
      <c r="A78" s="49" t="s">
        <v>31</v>
      </c>
      <c r="B78" s="50">
        <v>14162</v>
      </c>
      <c r="C78" s="50">
        <f t="shared" si="10"/>
        <v>14162</v>
      </c>
      <c r="D78" s="49" t="s">
        <v>31</v>
      </c>
      <c r="E78" s="50">
        <v>290</v>
      </c>
      <c r="F78" s="50">
        <f t="shared" si="11"/>
        <v>290</v>
      </c>
    </row>
    <row r="79" spans="1:6" x14ac:dyDescent="0.3">
      <c r="A79" s="49" t="s">
        <v>32</v>
      </c>
      <c r="B79" s="50">
        <v>9723</v>
      </c>
      <c r="C79" s="50">
        <f t="shared" si="10"/>
        <v>9723</v>
      </c>
      <c r="D79" s="49" t="s">
        <v>32</v>
      </c>
      <c r="E79" s="50">
        <v>168</v>
      </c>
      <c r="F79" s="50">
        <f t="shared" si="11"/>
        <v>168</v>
      </c>
    </row>
    <row r="80" spans="1:6" x14ac:dyDescent="0.3">
      <c r="A80" s="49" t="s">
        <v>33</v>
      </c>
      <c r="B80" s="50">
        <v>2029</v>
      </c>
      <c r="C80" s="50">
        <f t="shared" si="10"/>
        <v>2029</v>
      </c>
      <c r="D80" s="49" t="s">
        <v>33</v>
      </c>
      <c r="E80" s="50">
        <v>139</v>
      </c>
      <c r="F80" s="50">
        <f t="shared" si="11"/>
        <v>139</v>
      </c>
    </row>
    <row r="81" spans="1:6" x14ac:dyDescent="0.3">
      <c r="A81" s="49" t="s">
        <v>34</v>
      </c>
      <c r="B81" s="50">
        <v>0</v>
      </c>
      <c r="C81" s="50">
        <f t="shared" si="10"/>
        <v>0</v>
      </c>
      <c r="D81" s="49" t="s">
        <v>34</v>
      </c>
      <c r="E81" s="50">
        <v>0</v>
      </c>
      <c r="F81" s="50">
        <f t="shared" si="11"/>
        <v>0</v>
      </c>
    </row>
    <row r="82" spans="1:6" x14ac:dyDescent="0.3">
      <c r="A82" s="49" t="s">
        <v>35</v>
      </c>
      <c r="B82" s="50">
        <v>0</v>
      </c>
      <c r="C82" s="50">
        <f t="shared" si="10"/>
        <v>0</v>
      </c>
      <c r="D82" s="49" t="s">
        <v>35</v>
      </c>
      <c r="E82" s="50">
        <v>0</v>
      </c>
      <c r="F82" s="50">
        <f t="shared" si="11"/>
        <v>0</v>
      </c>
    </row>
    <row r="83" spans="1:6" s="57" customFormat="1" ht="17.100000000000001" customHeight="1" x14ac:dyDescent="0.3">
      <c r="A83" s="70">
        <v>2014</v>
      </c>
      <c r="B83" s="117">
        <f>SUM(B84:B95)</f>
        <v>73786</v>
      </c>
      <c r="C83" s="117">
        <f>SUM(C84:C95)</f>
        <v>73786</v>
      </c>
      <c r="D83" s="70">
        <v>2014</v>
      </c>
      <c r="E83" s="117">
        <f>SUM(E84:E95)</f>
        <v>150</v>
      </c>
      <c r="F83" s="117">
        <f>SUM(F84:F95)</f>
        <v>150</v>
      </c>
    </row>
    <row r="84" spans="1:6" x14ac:dyDescent="0.3">
      <c r="A84" s="49" t="s">
        <v>24</v>
      </c>
      <c r="B84" s="50">
        <v>0</v>
      </c>
      <c r="C84" s="50">
        <f>SUM(B84)</f>
        <v>0</v>
      </c>
      <c r="D84" s="49" t="s">
        <v>24</v>
      </c>
      <c r="E84" s="50">
        <v>0</v>
      </c>
      <c r="F84" s="50">
        <f>SUM(E84)</f>
        <v>0</v>
      </c>
    </row>
    <row r="85" spans="1:6" x14ac:dyDescent="0.3">
      <c r="A85" s="49" t="s">
        <v>25</v>
      </c>
      <c r="B85" s="50">
        <v>0</v>
      </c>
      <c r="C85" s="50">
        <f t="shared" ref="C85:C95" si="12">SUM(B85)</f>
        <v>0</v>
      </c>
      <c r="D85" s="49" t="s">
        <v>25</v>
      </c>
      <c r="E85" s="50">
        <v>0</v>
      </c>
      <c r="F85" s="50">
        <f t="shared" ref="F85:F95" si="13">SUM(E85)</f>
        <v>0</v>
      </c>
    </row>
    <row r="86" spans="1:6" x14ac:dyDescent="0.3">
      <c r="A86" s="49" t="s">
        <v>26</v>
      </c>
      <c r="B86" s="50">
        <v>0</v>
      </c>
      <c r="C86" s="50">
        <f t="shared" si="12"/>
        <v>0</v>
      </c>
      <c r="D86" s="49" t="s">
        <v>26</v>
      </c>
      <c r="E86" s="50">
        <v>0</v>
      </c>
      <c r="F86" s="50">
        <f t="shared" si="13"/>
        <v>0</v>
      </c>
    </row>
    <row r="87" spans="1:6" x14ac:dyDescent="0.3">
      <c r="A87" s="49" t="s">
        <v>27</v>
      </c>
      <c r="B87" s="50">
        <v>2821</v>
      </c>
      <c r="C87" s="50">
        <f t="shared" si="12"/>
        <v>2821</v>
      </c>
      <c r="D87" s="49" t="s">
        <v>27</v>
      </c>
      <c r="E87" s="50">
        <v>4</v>
      </c>
      <c r="F87" s="50">
        <f t="shared" si="13"/>
        <v>4</v>
      </c>
    </row>
    <row r="88" spans="1:6" x14ac:dyDescent="0.3">
      <c r="A88" s="49" t="s">
        <v>28</v>
      </c>
      <c r="B88" s="50">
        <v>4549</v>
      </c>
      <c r="C88" s="50">
        <f t="shared" si="12"/>
        <v>4549</v>
      </c>
      <c r="D88" s="49" t="s">
        <v>28</v>
      </c>
      <c r="E88" s="50">
        <v>78</v>
      </c>
      <c r="F88" s="50">
        <f t="shared" si="13"/>
        <v>78</v>
      </c>
    </row>
    <row r="89" spans="1:6" x14ac:dyDescent="0.3">
      <c r="A89" s="49" t="s">
        <v>29</v>
      </c>
      <c r="B89" s="50">
        <v>14392</v>
      </c>
      <c r="C89" s="50">
        <f t="shared" si="12"/>
        <v>14392</v>
      </c>
      <c r="D89" s="49" t="s">
        <v>29</v>
      </c>
      <c r="E89" s="50">
        <v>6</v>
      </c>
      <c r="F89" s="50">
        <f t="shared" si="13"/>
        <v>6</v>
      </c>
    </row>
    <row r="90" spans="1:6" x14ac:dyDescent="0.3">
      <c r="A90" s="49" t="s">
        <v>30</v>
      </c>
      <c r="B90" s="50">
        <v>17616</v>
      </c>
      <c r="C90" s="50">
        <f t="shared" si="12"/>
        <v>17616</v>
      </c>
      <c r="D90" s="49" t="s">
        <v>30</v>
      </c>
      <c r="E90" s="50">
        <v>62</v>
      </c>
      <c r="F90" s="50">
        <f t="shared" si="13"/>
        <v>62</v>
      </c>
    </row>
    <row r="91" spans="1:6" x14ac:dyDescent="0.3">
      <c r="A91" s="49" t="s">
        <v>31</v>
      </c>
      <c r="B91" s="50">
        <v>19693</v>
      </c>
      <c r="C91" s="50">
        <f t="shared" si="12"/>
        <v>19693</v>
      </c>
      <c r="D91" s="49" t="s">
        <v>31</v>
      </c>
      <c r="E91" s="50">
        <v>0</v>
      </c>
      <c r="F91" s="50">
        <f t="shared" si="13"/>
        <v>0</v>
      </c>
    </row>
    <row r="92" spans="1:6" x14ac:dyDescent="0.3">
      <c r="A92" s="49" t="s">
        <v>32</v>
      </c>
      <c r="B92" s="50">
        <v>11859</v>
      </c>
      <c r="C92" s="50">
        <f t="shared" si="12"/>
        <v>11859</v>
      </c>
      <c r="D92" s="49" t="s">
        <v>32</v>
      </c>
      <c r="E92" s="50">
        <v>0</v>
      </c>
      <c r="F92" s="50">
        <f t="shared" si="13"/>
        <v>0</v>
      </c>
    </row>
    <row r="93" spans="1:6" x14ac:dyDescent="0.3">
      <c r="A93" s="49" t="s">
        <v>33</v>
      </c>
      <c r="B93" s="50">
        <v>2856</v>
      </c>
      <c r="C93" s="50">
        <f t="shared" si="12"/>
        <v>2856</v>
      </c>
      <c r="D93" s="49" t="s">
        <v>33</v>
      </c>
      <c r="E93" s="50">
        <v>0</v>
      </c>
      <c r="F93" s="50">
        <f t="shared" si="13"/>
        <v>0</v>
      </c>
    </row>
    <row r="94" spans="1:6" x14ac:dyDescent="0.3">
      <c r="A94" s="49" t="s">
        <v>34</v>
      </c>
      <c r="B94" s="50">
        <v>0</v>
      </c>
      <c r="C94" s="50">
        <f t="shared" si="12"/>
        <v>0</v>
      </c>
      <c r="D94" s="49" t="s">
        <v>34</v>
      </c>
      <c r="E94" s="50">
        <v>0</v>
      </c>
      <c r="F94" s="50">
        <f t="shared" si="13"/>
        <v>0</v>
      </c>
    </row>
    <row r="95" spans="1:6" x14ac:dyDescent="0.3">
      <c r="A95" s="49" t="s">
        <v>35</v>
      </c>
      <c r="B95" s="50">
        <v>0</v>
      </c>
      <c r="C95" s="50">
        <f t="shared" si="12"/>
        <v>0</v>
      </c>
      <c r="D95" s="49" t="s">
        <v>35</v>
      </c>
      <c r="E95" s="50">
        <v>0</v>
      </c>
      <c r="F95" s="50">
        <f t="shared" si="13"/>
        <v>0</v>
      </c>
    </row>
    <row r="96" spans="1:6" s="57" customFormat="1" ht="17.100000000000001" customHeight="1" x14ac:dyDescent="0.3">
      <c r="A96" s="70">
        <v>2013</v>
      </c>
      <c r="B96" s="117">
        <f>SUM(B97:B108)</f>
        <v>70006</v>
      </c>
      <c r="C96" s="117">
        <f>SUM(C97:C108)</f>
        <v>70006</v>
      </c>
      <c r="D96" s="70">
        <v>2013</v>
      </c>
      <c r="E96" s="117">
        <f>SUM(E97:E108)</f>
        <v>11</v>
      </c>
      <c r="F96" s="117">
        <f>SUM(F97:F108)</f>
        <v>11</v>
      </c>
    </row>
    <row r="97" spans="1:6" x14ac:dyDescent="0.3">
      <c r="A97" s="49" t="s">
        <v>24</v>
      </c>
      <c r="B97" s="50">
        <v>0</v>
      </c>
      <c r="C97" s="50">
        <f>SUM(B97)</f>
        <v>0</v>
      </c>
      <c r="D97" s="49" t="s">
        <v>24</v>
      </c>
      <c r="E97" s="50">
        <v>0</v>
      </c>
      <c r="F97" s="50">
        <f>SUM(E97)</f>
        <v>0</v>
      </c>
    </row>
    <row r="98" spans="1:6" x14ac:dyDescent="0.3">
      <c r="A98" s="49" t="s">
        <v>25</v>
      </c>
      <c r="B98" s="50">
        <v>0</v>
      </c>
      <c r="C98" s="50">
        <f t="shared" ref="C98:C108" si="14">SUM(B98)</f>
        <v>0</v>
      </c>
      <c r="D98" s="49" t="s">
        <v>25</v>
      </c>
      <c r="E98" s="50">
        <v>0</v>
      </c>
      <c r="F98" s="50">
        <f t="shared" ref="F98:F108" si="15">SUM(E98)</f>
        <v>0</v>
      </c>
    </row>
    <row r="99" spans="1:6" x14ac:dyDescent="0.3">
      <c r="A99" s="49" t="s">
        <v>26</v>
      </c>
      <c r="B99" s="50">
        <v>80</v>
      </c>
      <c r="C99" s="50">
        <f t="shared" si="14"/>
        <v>80</v>
      </c>
      <c r="D99" s="49" t="s">
        <v>26</v>
      </c>
      <c r="E99" s="50">
        <v>0</v>
      </c>
      <c r="F99" s="50">
        <f t="shared" si="15"/>
        <v>0</v>
      </c>
    </row>
    <row r="100" spans="1:6" x14ac:dyDescent="0.3">
      <c r="A100" s="49" t="s">
        <v>27</v>
      </c>
      <c r="B100" s="50">
        <v>2611</v>
      </c>
      <c r="C100" s="50">
        <f t="shared" si="14"/>
        <v>2611</v>
      </c>
      <c r="D100" s="49" t="s">
        <v>27</v>
      </c>
      <c r="E100" s="50">
        <v>0</v>
      </c>
      <c r="F100" s="50">
        <f t="shared" si="15"/>
        <v>0</v>
      </c>
    </row>
    <row r="101" spans="1:6" x14ac:dyDescent="0.3">
      <c r="A101" s="49" t="s">
        <v>28</v>
      </c>
      <c r="B101" s="50">
        <v>5444</v>
      </c>
      <c r="C101" s="50">
        <f t="shared" si="14"/>
        <v>5444</v>
      </c>
      <c r="D101" s="49" t="s">
        <v>28</v>
      </c>
      <c r="E101" s="50">
        <v>7</v>
      </c>
      <c r="F101" s="50">
        <f t="shared" si="15"/>
        <v>7</v>
      </c>
    </row>
    <row r="102" spans="1:6" x14ac:dyDescent="0.3">
      <c r="A102" s="49" t="s">
        <v>29</v>
      </c>
      <c r="B102" s="50">
        <v>14087</v>
      </c>
      <c r="C102" s="50">
        <f t="shared" si="14"/>
        <v>14087</v>
      </c>
      <c r="D102" s="49" t="s">
        <v>29</v>
      </c>
      <c r="E102" s="50">
        <v>0</v>
      </c>
      <c r="F102" s="50">
        <f t="shared" si="15"/>
        <v>0</v>
      </c>
    </row>
    <row r="103" spans="1:6" x14ac:dyDescent="0.3">
      <c r="A103" s="49" t="s">
        <v>30</v>
      </c>
      <c r="B103" s="50">
        <v>15129</v>
      </c>
      <c r="C103" s="50">
        <f t="shared" si="14"/>
        <v>15129</v>
      </c>
      <c r="D103" s="49" t="s">
        <v>30</v>
      </c>
      <c r="E103" s="50">
        <v>0</v>
      </c>
      <c r="F103" s="50">
        <f t="shared" si="15"/>
        <v>0</v>
      </c>
    </row>
    <row r="104" spans="1:6" x14ac:dyDescent="0.3">
      <c r="A104" s="49" t="s">
        <v>31</v>
      </c>
      <c r="B104" s="50">
        <v>17026</v>
      </c>
      <c r="C104" s="50">
        <f t="shared" si="14"/>
        <v>17026</v>
      </c>
      <c r="D104" s="49" t="s">
        <v>31</v>
      </c>
      <c r="E104" s="50">
        <v>0</v>
      </c>
      <c r="F104" s="50">
        <f t="shared" si="15"/>
        <v>0</v>
      </c>
    </row>
    <row r="105" spans="1:6" x14ac:dyDescent="0.3">
      <c r="A105" s="49" t="s">
        <v>32</v>
      </c>
      <c r="B105" s="50">
        <v>11673</v>
      </c>
      <c r="C105" s="50">
        <f t="shared" si="14"/>
        <v>11673</v>
      </c>
      <c r="D105" s="49" t="s">
        <v>32</v>
      </c>
      <c r="E105" s="50">
        <v>4</v>
      </c>
      <c r="F105" s="50">
        <f t="shared" si="15"/>
        <v>4</v>
      </c>
    </row>
    <row r="106" spans="1:6" x14ac:dyDescent="0.3">
      <c r="A106" s="49" t="s">
        <v>33</v>
      </c>
      <c r="B106" s="50">
        <v>3956</v>
      </c>
      <c r="C106" s="50">
        <f t="shared" si="14"/>
        <v>3956</v>
      </c>
      <c r="D106" s="49" t="s">
        <v>33</v>
      </c>
      <c r="E106" s="50">
        <v>0</v>
      </c>
      <c r="F106" s="50">
        <f t="shared" si="15"/>
        <v>0</v>
      </c>
    </row>
    <row r="107" spans="1:6" x14ac:dyDescent="0.3">
      <c r="A107" s="49" t="s">
        <v>34</v>
      </c>
      <c r="B107" s="50">
        <v>0</v>
      </c>
      <c r="C107" s="50">
        <f t="shared" si="14"/>
        <v>0</v>
      </c>
      <c r="D107" s="49" t="s">
        <v>34</v>
      </c>
      <c r="E107" s="50">
        <v>0</v>
      </c>
      <c r="F107" s="50">
        <f t="shared" si="15"/>
        <v>0</v>
      </c>
    </row>
    <row r="108" spans="1:6" x14ac:dyDescent="0.3">
      <c r="A108" s="49" t="s">
        <v>35</v>
      </c>
      <c r="B108" s="50">
        <v>0</v>
      </c>
      <c r="C108" s="50">
        <f t="shared" si="14"/>
        <v>0</v>
      </c>
      <c r="D108" s="49" t="s">
        <v>35</v>
      </c>
      <c r="E108" s="50">
        <v>0</v>
      </c>
      <c r="F108" s="50">
        <f t="shared" si="15"/>
        <v>0</v>
      </c>
    </row>
    <row r="109" spans="1:6" s="57" customFormat="1" ht="17.100000000000001" customHeight="1" x14ac:dyDescent="0.3">
      <c r="A109" s="70">
        <v>2012</v>
      </c>
      <c r="B109" s="117">
        <f>SUM(B110:B121)</f>
        <v>66144</v>
      </c>
      <c r="C109" s="117">
        <f>SUM(C110:C121)</f>
        <v>66144</v>
      </c>
      <c r="D109" s="70">
        <v>2012</v>
      </c>
      <c r="E109" s="117">
        <f>SUM(E110:E121)</f>
        <v>28</v>
      </c>
      <c r="F109" s="117">
        <f>SUM(F110:F121)</f>
        <v>28</v>
      </c>
    </row>
    <row r="110" spans="1:6" x14ac:dyDescent="0.3">
      <c r="A110" s="49" t="s">
        <v>24</v>
      </c>
      <c r="B110" s="50">
        <v>0</v>
      </c>
      <c r="C110" s="50">
        <f>SUM(B110)</f>
        <v>0</v>
      </c>
      <c r="D110" s="49" t="s">
        <v>24</v>
      </c>
      <c r="E110" s="50">
        <v>0</v>
      </c>
      <c r="F110" s="50">
        <f>SUM(E110)</f>
        <v>0</v>
      </c>
    </row>
    <row r="111" spans="1:6" x14ac:dyDescent="0.3">
      <c r="A111" s="49" t="s">
        <v>25</v>
      </c>
      <c r="B111" s="50">
        <v>0</v>
      </c>
      <c r="C111" s="50">
        <f t="shared" ref="C111:C121" si="16">SUM(B111)</f>
        <v>0</v>
      </c>
      <c r="D111" s="49" t="s">
        <v>25</v>
      </c>
      <c r="E111" s="50">
        <v>0</v>
      </c>
      <c r="F111" s="50">
        <f t="shared" ref="F111:F121" si="17">SUM(E111)</f>
        <v>0</v>
      </c>
    </row>
    <row r="112" spans="1:6" x14ac:dyDescent="0.3">
      <c r="A112" s="49" t="s">
        <v>26</v>
      </c>
      <c r="B112" s="50">
        <v>161</v>
      </c>
      <c r="C112" s="50">
        <f t="shared" si="16"/>
        <v>161</v>
      </c>
      <c r="D112" s="49" t="s">
        <v>26</v>
      </c>
      <c r="E112" s="50">
        <v>0</v>
      </c>
      <c r="F112" s="50">
        <f t="shared" si="17"/>
        <v>0</v>
      </c>
    </row>
    <row r="113" spans="1:6" x14ac:dyDescent="0.3">
      <c r="A113" s="49" t="s">
        <v>27</v>
      </c>
      <c r="B113" s="50">
        <v>4177</v>
      </c>
      <c r="C113" s="50">
        <f t="shared" si="16"/>
        <v>4177</v>
      </c>
      <c r="D113" s="49" t="s">
        <v>27</v>
      </c>
      <c r="E113" s="50">
        <v>0</v>
      </c>
      <c r="F113" s="50">
        <f t="shared" si="17"/>
        <v>0</v>
      </c>
    </row>
    <row r="114" spans="1:6" x14ac:dyDescent="0.3">
      <c r="A114" s="49" t="s">
        <v>28</v>
      </c>
      <c r="B114" s="50">
        <v>5205</v>
      </c>
      <c r="C114" s="50">
        <f t="shared" si="16"/>
        <v>5205</v>
      </c>
      <c r="D114" s="49" t="s">
        <v>28</v>
      </c>
      <c r="E114" s="50">
        <v>0</v>
      </c>
      <c r="F114" s="50">
        <f t="shared" si="17"/>
        <v>0</v>
      </c>
    </row>
    <row r="115" spans="1:6" x14ac:dyDescent="0.3">
      <c r="A115" s="49" t="s">
        <v>29</v>
      </c>
      <c r="B115" s="50">
        <v>11412</v>
      </c>
      <c r="C115" s="50">
        <f t="shared" si="16"/>
        <v>11412</v>
      </c>
      <c r="D115" s="49" t="s">
        <v>29</v>
      </c>
      <c r="E115" s="50">
        <v>0</v>
      </c>
      <c r="F115" s="50">
        <f t="shared" si="17"/>
        <v>0</v>
      </c>
    </row>
    <row r="116" spans="1:6" x14ac:dyDescent="0.3">
      <c r="A116" s="49" t="s">
        <v>30</v>
      </c>
      <c r="B116" s="50">
        <v>14201</v>
      </c>
      <c r="C116" s="50">
        <f t="shared" si="16"/>
        <v>14201</v>
      </c>
      <c r="D116" s="49" t="s">
        <v>30</v>
      </c>
      <c r="E116" s="50">
        <v>28</v>
      </c>
      <c r="F116" s="50">
        <f t="shared" si="17"/>
        <v>28</v>
      </c>
    </row>
    <row r="117" spans="1:6" x14ac:dyDescent="0.3">
      <c r="A117" s="49" t="s">
        <v>31</v>
      </c>
      <c r="B117" s="50">
        <v>14494</v>
      </c>
      <c r="C117" s="50">
        <f t="shared" si="16"/>
        <v>14494</v>
      </c>
      <c r="D117" s="49" t="s">
        <v>31</v>
      </c>
      <c r="E117" s="50">
        <v>0</v>
      </c>
      <c r="F117" s="50">
        <f t="shared" si="17"/>
        <v>0</v>
      </c>
    </row>
    <row r="118" spans="1:6" x14ac:dyDescent="0.3">
      <c r="A118" s="49" t="s">
        <v>32</v>
      </c>
      <c r="B118" s="50">
        <v>10817</v>
      </c>
      <c r="C118" s="50">
        <f t="shared" si="16"/>
        <v>10817</v>
      </c>
      <c r="D118" s="49" t="s">
        <v>32</v>
      </c>
      <c r="E118" s="50">
        <v>0</v>
      </c>
      <c r="F118" s="50">
        <f t="shared" si="17"/>
        <v>0</v>
      </c>
    </row>
    <row r="119" spans="1:6" x14ac:dyDescent="0.3">
      <c r="A119" s="49" t="s">
        <v>33</v>
      </c>
      <c r="B119" s="50">
        <v>5437</v>
      </c>
      <c r="C119" s="50">
        <f t="shared" si="16"/>
        <v>5437</v>
      </c>
      <c r="D119" s="49" t="s">
        <v>33</v>
      </c>
      <c r="E119" s="50">
        <v>0</v>
      </c>
      <c r="F119" s="50">
        <f t="shared" si="17"/>
        <v>0</v>
      </c>
    </row>
    <row r="120" spans="1:6" x14ac:dyDescent="0.3">
      <c r="A120" s="49" t="s">
        <v>34</v>
      </c>
      <c r="B120" s="50">
        <v>240</v>
      </c>
      <c r="C120" s="50">
        <f t="shared" si="16"/>
        <v>240</v>
      </c>
      <c r="D120" s="49" t="s">
        <v>34</v>
      </c>
      <c r="E120" s="50">
        <v>0</v>
      </c>
      <c r="F120" s="50">
        <f t="shared" si="17"/>
        <v>0</v>
      </c>
    </row>
    <row r="121" spans="1:6" x14ac:dyDescent="0.3">
      <c r="A121" s="49" t="s">
        <v>35</v>
      </c>
      <c r="B121" s="50">
        <v>0</v>
      </c>
      <c r="C121" s="50">
        <f t="shared" si="16"/>
        <v>0</v>
      </c>
      <c r="D121" s="49" t="s">
        <v>35</v>
      </c>
      <c r="E121" s="50">
        <v>0</v>
      </c>
      <c r="F121" s="50">
        <f t="shared" si="17"/>
        <v>0</v>
      </c>
    </row>
    <row r="122" spans="1:6" s="57" customFormat="1" ht="17.100000000000001" customHeight="1" x14ac:dyDescent="0.3">
      <c r="A122" s="70">
        <v>2011</v>
      </c>
      <c r="B122" s="117">
        <f>SUM(B123:B134)</f>
        <v>37583</v>
      </c>
      <c r="C122" s="117">
        <f>SUM(C123:C134)</f>
        <v>37583</v>
      </c>
      <c r="D122" s="70">
        <v>2011</v>
      </c>
      <c r="E122" s="117">
        <f>SUM(E123:E134)</f>
        <v>485</v>
      </c>
      <c r="F122" s="117">
        <f>SUM(F123:F134)</f>
        <v>485</v>
      </c>
    </row>
    <row r="123" spans="1:6" x14ac:dyDescent="0.3">
      <c r="A123" s="49" t="s">
        <v>24</v>
      </c>
      <c r="B123" s="50">
        <v>0</v>
      </c>
      <c r="C123" s="50">
        <f>SUM(B123)</f>
        <v>0</v>
      </c>
      <c r="D123" s="49" t="s">
        <v>24</v>
      </c>
      <c r="E123" s="50">
        <v>0</v>
      </c>
      <c r="F123" s="50">
        <f>SUM(E123)</f>
        <v>0</v>
      </c>
    </row>
    <row r="124" spans="1:6" x14ac:dyDescent="0.3">
      <c r="A124" s="49" t="s">
        <v>25</v>
      </c>
      <c r="B124" s="50">
        <v>0</v>
      </c>
      <c r="C124" s="50">
        <f t="shared" ref="C124:C134" si="18">SUM(B124)</f>
        <v>0</v>
      </c>
      <c r="D124" s="49" t="s">
        <v>25</v>
      </c>
      <c r="E124" s="50">
        <v>0</v>
      </c>
      <c r="F124" s="50">
        <f t="shared" ref="F124:F134" si="19">SUM(E124)</f>
        <v>0</v>
      </c>
    </row>
    <row r="125" spans="1:6" x14ac:dyDescent="0.3">
      <c r="A125" s="49" t="s">
        <v>26</v>
      </c>
      <c r="B125" s="50">
        <v>0</v>
      </c>
      <c r="C125" s="50">
        <f t="shared" si="18"/>
        <v>0</v>
      </c>
      <c r="D125" s="49" t="s">
        <v>26</v>
      </c>
      <c r="E125" s="50">
        <v>0</v>
      </c>
      <c r="F125" s="50">
        <f t="shared" si="19"/>
        <v>0</v>
      </c>
    </row>
    <row r="126" spans="1:6" x14ac:dyDescent="0.3">
      <c r="A126" s="49" t="s">
        <v>27</v>
      </c>
      <c r="B126" s="50">
        <v>0</v>
      </c>
      <c r="C126" s="50">
        <f t="shared" si="18"/>
        <v>0</v>
      </c>
      <c r="D126" s="49" t="s">
        <v>27</v>
      </c>
      <c r="E126" s="50">
        <v>0</v>
      </c>
      <c r="F126" s="50">
        <f t="shared" si="19"/>
        <v>0</v>
      </c>
    </row>
    <row r="127" spans="1:6" x14ac:dyDescent="0.3">
      <c r="A127" s="49" t="s">
        <v>28</v>
      </c>
      <c r="B127" s="50">
        <v>3091</v>
      </c>
      <c r="C127" s="50">
        <f t="shared" si="18"/>
        <v>3091</v>
      </c>
      <c r="D127" s="49" t="s">
        <v>28</v>
      </c>
      <c r="E127" s="50">
        <v>213</v>
      </c>
      <c r="F127" s="50">
        <f t="shared" si="19"/>
        <v>213</v>
      </c>
    </row>
    <row r="128" spans="1:6" x14ac:dyDescent="0.3">
      <c r="A128" s="49" t="s">
        <v>29</v>
      </c>
      <c r="B128" s="50">
        <v>7122</v>
      </c>
      <c r="C128" s="50">
        <f t="shared" si="18"/>
        <v>7122</v>
      </c>
      <c r="D128" s="49" t="s">
        <v>29</v>
      </c>
      <c r="E128" s="50">
        <v>87</v>
      </c>
      <c r="F128" s="50">
        <f t="shared" si="19"/>
        <v>87</v>
      </c>
    </row>
    <row r="129" spans="1:6" x14ac:dyDescent="0.3">
      <c r="A129" s="49" t="s">
        <v>30</v>
      </c>
      <c r="B129" s="50">
        <v>10238</v>
      </c>
      <c r="C129" s="50">
        <f t="shared" si="18"/>
        <v>10238</v>
      </c>
      <c r="D129" s="49" t="s">
        <v>30</v>
      </c>
      <c r="E129" s="50">
        <v>98</v>
      </c>
      <c r="F129" s="50">
        <f t="shared" si="19"/>
        <v>98</v>
      </c>
    </row>
    <row r="130" spans="1:6" x14ac:dyDescent="0.3">
      <c r="A130" s="49" t="s">
        <v>31</v>
      </c>
      <c r="B130" s="50">
        <v>8832</v>
      </c>
      <c r="C130" s="50">
        <f t="shared" si="18"/>
        <v>8832</v>
      </c>
      <c r="D130" s="49" t="s">
        <v>31</v>
      </c>
      <c r="E130" s="50">
        <v>0</v>
      </c>
      <c r="F130" s="50">
        <f t="shared" si="19"/>
        <v>0</v>
      </c>
    </row>
    <row r="131" spans="1:6" x14ac:dyDescent="0.3">
      <c r="A131" s="49" t="s">
        <v>32</v>
      </c>
      <c r="B131" s="50">
        <v>7177</v>
      </c>
      <c r="C131" s="50">
        <f t="shared" si="18"/>
        <v>7177</v>
      </c>
      <c r="D131" s="49" t="s">
        <v>32</v>
      </c>
      <c r="E131" s="50">
        <v>87</v>
      </c>
      <c r="F131" s="50">
        <f t="shared" si="19"/>
        <v>87</v>
      </c>
    </row>
    <row r="132" spans="1:6" x14ac:dyDescent="0.3">
      <c r="A132" s="49" t="s">
        <v>33</v>
      </c>
      <c r="B132" s="50">
        <v>1119</v>
      </c>
      <c r="C132" s="50">
        <f t="shared" si="18"/>
        <v>1119</v>
      </c>
      <c r="D132" s="49" t="s">
        <v>33</v>
      </c>
      <c r="E132" s="50">
        <v>0</v>
      </c>
      <c r="F132" s="50">
        <f t="shared" si="19"/>
        <v>0</v>
      </c>
    </row>
    <row r="133" spans="1:6" x14ac:dyDescent="0.3">
      <c r="A133" s="49" t="s">
        <v>34</v>
      </c>
      <c r="B133" s="50">
        <v>0</v>
      </c>
      <c r="C133" s="50">
        <f t="shared" si="18"/>
        <v>0</v>
      </c>
      <c r="D133" s="49" t="s">
        <v>34</v>
      </c>
      <c r="E133" s="50">
        <v>0</v>
      </c>
      <c r="F133" s="50">
        <f t="shared" si="19"/>
        <v>0</v>
      </c>
    </row>
    <row r="134" spans="1:6" x14ac:dyDescent="0.3">
      <c r="A134" s="49" t="s">
        <v>35</v>
      </c>
      <c r="B134" s="50">
        <v>4</v>
      </c>
      <c r="C134" s="50">
        <f t="shared" si="18"/>
        <v>4</v>
      </c>
      <c r="D134" s="49" t="s">
        <v>35</v>
      </c>
      <c r="E134" s="50">
        <v>0</v>
      </c>
      <c r="F134" s="50">
        <f t="shared" si="19"/>
        <v>0</v>
      </c>
    </row>
    <row r="135" spans="1:6" s="57" customFormat="1" ht="17.100000000000001" customHeight="1" x14ac:dyDescent="0.3">
      <c r="A135" s="70">
        <v>2010</v>
      </c>
      <c r="B135" s="117">
        <f>SUM(B136:B147)</f>
        <v>39627</v>
      </c>
      <c r="C135" s="117">
        <f>SUM(C136:C147)</f>
        <v>39627</v>
      </c>
      <c r="D135" s="70">
        <v>2010</v>
      </c>
      <c r="E135" s="117">
        <f>SUM(E136:E147)</f>
        <v>9</v>
      </c>
      <c r="F135" s="117">
        <f>SUM(F136:F147)</f>
        <v>9</v>
      </c>
    </row>
    <row r="136" spans="1:6" x14ac:dyDescent="0.3">
      <c r="A136" s="49" t="s">
        <v>24</v>
      </c>
      <c r="B136" s="50">
        <v>0</v>
      </c>
      <c r="C136" s="50">
        <f>B136</f>
        <v>0</v>
      </c>
      <c r="D136" s="49" t="s">
        <v>24</v>
      </c>
      <c r="E136" s="50">
        <v>0</v>
      </c>
      <c r="F136" s="50">
        <f>E136</f>
        <v>0</v>
      </c>
    </row>
    <row r="137" spans="1:6" x14ac:dyDescent="0.3">
      <c r="A137" s="49" t="s">
        <v>25</v>
      </c>
      <c r="B137" s="50">
        <v>0</v>
      </c>
      <c r="C137" s="50">
        <f t="shared" ref="C137:C147" si="20">B137</f>
        <v>0</v>
      </c>
      <c r="D137" s="49" t="s">
        <v>25</v>
      </c>
      <c r="E137" s="50">
        <v>0</v>
      </c>
      <c r="F137" s="50">
        <f t="shared" ref="F137:F147" si="21">E137</f>
        <v>0</v>
      </c>
    </row>
    <row r="138" spans="1:6" x14ac:dyDescent="0.3">
      <c r="A138" s="49" t="s">
        <v>26</v>
      </c>
      <c r="B138" s="50">
        <v>0</v>
      </c>
      <c r="C138" s="50">
        <f t="shared" si="20"/>
        <v>0</v>
      </c>
      <c r="D138" s="49" t="s">
        <v>26</v>
      </c>
      <c r="E138" s="50">
        <v>0</v>
      </c>
      <c r="F138" s="50">
        <f t="shared" si="21"/>
        <v>0</v>
      </c>
    </row>
    <row r="139" spans="1:6" x14ac:dyDescent="0.3">
      <c r="A139" s="49" t="s">
        <v>27</v>
      </c>
      <c r="B139" s="50">
        <v>43</v>
      </c>
      <c r="C139" s="50">
        <f t="shared" si="20"/>
        <v>43</v>
      </c>
      <c r="D139" s="49" t="s">
        <v>27</v>
      </c>
      <c r="E139" s="50">
        <v>0</v>
      </c>
      <c r="F139" s="50">
        <f t="shared" si="21"/>
        <v>0</v>
      </c>
    </row>
    <row r="140" spans="1:6" x14ac:dyDescent="0.3">
      <c r="A140" s="49" t="s">
        <v>28</v>
      </c>
      <c r="B140" s="50">
        <v>4225</v>
      </c>
      <c r="C140" s="50">
        <f t="shared" si="20"/>
        <v>4225</v>
      </c>
      <c r="D140" s="49" t="s">
        <v>28</v>
      </c>
      <c r="E140" s="50">
        <v>1</v>
      </c>
      <c r="F140" s="50">
        <f t="shared" si="21"/>
        <v>1</v>
      </c>
    </row>
    <row r="141" spans="1:6" x14ac:dyDescent="0.3">
      <c r="A141" s="49" t="s">
        <v>29</v>
      </c>
      <c r="B141" s="50">
        <v>7760</v>
      </c>
      <c r="C141" s="50">
        <f t="shared" si="20"/>
        <v>7760</v>
      </c>
      <c r="D141" s="49" t="s">
        <v>29</v>
      </c>
      <c r="E141" s="50">
        <v>2</v>
      </c>
      <c r="F141" s="50">
        <f t="shared" si="21"/>
        <v>2</v>
      </c>
    </row>
    <row r="142" spans="1:6" x14ac:dyDescent="0.3">
      <c r="A142" s="49" t="s">
        <v>30</v>
      </c>
      <c r="B142" s="50">
        <v>9889</v>
      </c>
      <c r="C142" s="50">
        <f t="shared" si="20"/>
        <v>9889</v>
      </c>
      <c r="D142" s="49" t="s">
        <v>30</v>
      </c>
      <c r="E142" s="50">
        <v>0</v>
      </c>
      <c r="F142" s="50">
        <f t="shared" si="21"/>
        <v>0</v>
      </c>
    </row>
    <row r="143" spans="1:6" x14ac:dyDescent="0.3">
      <c r="A143" s="49" t="s">
        <v>31</v>
      </c>
      <c r="B143" s="50">
        <v>10308</v>
      </c>
      <c r="C143" s="50">
        <f t="shared" si="20"/>
        <v>10308</v>
      </c>
      <c r="D143" s="49" t="s">
        <v>31</v>
      </c>
      <c r="E143" s="50">
        <v>0</v>
      </c>
      <c r="F143" s="50">
        <f t="shared" si="21"/>
        <v>0</v>
      </c>
    </row>
    <row r="144" spans="1:6" x14ac:dyDescent="0.3">
      <c r="A144" s="49" t="s">
        <v>32</v>
      </c>
      <c r="B144" s="50">
        <v>6445</v>
      </c>
      <c r="C144" s="50">
        <f t="shared" si="20"/>
        <v>6445</v>
      </c>
      <c r="D144" s="49" t="s">
        <v>32</v>
      </c>
      <c r="E144" s="50">
        <v>6</v>
      </c>
      <c r="F144" s="50">
        <f t="shared" si="21"/>
        <v>6</v>
      </c>
    </row>
    <row r="145" spans="1:6" x14ac:dyDescent="0.3">
      <c r="A145" s="49" t="s">
        <v>33</v>
      </c>
      <c r="B145" s="50">
        <v>957</v>
      </c>
      <c r="C145" s="50">
        <f t="shared" si="20"/>
        <v>957</v>
      </c>
      <c r="D145" s="49" t="s">
        <v>33</v>
      </c>
      <c r="E145" s="50">
        <v>0</v>
      </c>
      <c r="F145" s="50">
        <f t="shared" si="21"/>
        <v>0</v>
      </c>
    </row>
    <row r="146" spans="1:6" x14ac:dyDescent="0.3">
      <c r="A146" s="49" t="s">
        <v>34</v>
      </c>
      <c r="B146" s="50">
        <v>0</v>
      </c>
      <c r="C146" s="50">
        <f t="shared" si="20"/>
        <v>0</v>
      </c>
      <c r="D146" s="49" t="s">
        <v>34</v>
      </c>
      <c r="E146" s="50">
        <v>0</v>
      </c>
      <c r="F146" s="50">
        <f t="shared" si="21"/>
        <v>0</v>
      </c>
    </row>
    <row r="147" spans="1:6" x14ac:dyDescent="0.3">
      <c r="A147" s="49" t="s">
        <v>35</v>
      </c>
      <c r="B147" s="50">
        <v>0</v>
      </c>
      <c r="C147" s="50">
        <f t="shared" si="20"/>
        <v>0</v>
      </c>
      <c r="D147" s="49" t="s">
        <v>35</v>
      </c>
      <c r="E147" s="50">
        <v>0</v>
      </c>
      <c r="F147" s="50">
        <f t="shared" si="21"/>
        <v>0</v>
      </c>
    </row>
    <row r="148" spans="1:6" ht="15" customHeight="1" x14ac:dyDescent="0.3">
      <c r="A148" s="198" t="s">
        <v>111</v>
      </c>
      <c r="B148" s="198"/>
      <c r="C148" s="198"/>
      <c r="D148" s="198"/>
      <c r="E148" s="115"/>
      <c r="F148" s="115"/>
    </row>
    <row r="149" spans="1:6" x14ac:dyDescent="0.3">
      <c r="A149" s="115"/>
      <c r="B149" s="115"/>
      <c r="C149" s="115"/>
      <c r="D149" s="115"/>
      <c r="E149" s="115"/>
      <c r="F149" s="115"/>
    </row>
  </sheetData>
  <mergeCells count="3">
    <mergeCell ref="D3:F3"/>
    <mergeCell ref="A148:D148"/>
    <mergeCell ref="A3:C3"/>
  </mergeCells>
  <pageMargins left="0.70866141732283472" right="0.70866141732283472" top="0.74803149606299213" bottom="0.74803149606299213" header="0.31496062992125984" footer="0.31496062992125984"/>
  <pageSetup paperSize="9" fitToHeight="0" orientation="landscape" verticalDpi="597" r:id="rId1"/>
  <headerFooter>
    <oddHeader>&amp;R&amp;G</oddHeader>
    <oddFooter>&amp;L&amp;F&amp;C&amp;P / &amp;N&amp;R&amp;A</oddFooter>
  </headerFooter>
  <rowBreaks count="4" manualBreakCount="4">
    <brk id="69" max="5" man="1"/>
    <brk id="95" max="5" man="1"/>
    <brk id="121" max="5" man="1"/>
    <brk id="148" max="5" man="1"/>
  </rowBreaks>
  <colBreaks count="1" manualBreakCount="1">
    <brk id="3" max="1048575" man="1"/>
  </colBreaks>
  <ignoredErrors>
    <ignoredError sqref="C57 F57 F44 C44 F31 C31 F18 C18" formula="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pageSetUpPr fitToPage="1"/>
  </sheetPr>
  <dimension ref="A2:G53"/>
  <sheetViews>
    <sheetView showGridLines="0" zoomScaleNormal="100" workbookViewId="0">
      <selection activeCell="D5" sqref="D5:E9"/>
    </sheetView>
  </sheetViews>
  <sheetFormatPr defaultRowHeight="14.4" x14ac:dyDescent="0.3"/>
  <cols>
    <col min="1" max="1" width="5.5546875" bestFit="1" customWidth="1"/>
    <col min="2" max="2" width="18.88671875" bestFit="1" customWidth="1"/>
    <col min="3" max="3" width="10.109375" customWidth="1"/>
    <col min="4" max="4" width="27.33203125" bestFit="1" customWidth="1"/>
    <col min="5" max="5" width="24.6640625" customWidth="1"/>
    <col min="6" max="6" width="18.109375" bestFit="1" customWidth="1"/>
    <col min="7" max="7" width="9.109375" bestFit="1" customWidth="1"/>
    <col min="10" max="10" width="7" bestFit="1" customWidth="1"/>
    <col min="11" max="11" width="18.88671875" customWidth="1"/>
    <col min="12" max="12" width="14.88671875" customWidth="1"/>
    <col min="13" max="13" width="19" customWidth="1"/>
    <col min="14" max="14" width="17.33203125" customWidth="1"/>
    <col min="15" max="15" width="13.33203125" customWidth="1"/>
    <col min="16" max="16" width="14.33203125" bestFit="1" customWidth="1"/>
  </cols>
  <sheetData>
    <row r="2" spans="1:7" x14ac:dyDescent="0.3">
      <c r="A2" s="221" t="s">
        <v>124</v>
      </c>
      <c r="B2" s="222"/>
      <c r="C2" s="222"/>
      <c r="D2" s="222"/>
      <c r="E2" s="222"/>
      <c r="F2" s="222"/>
    </row>
    <row r="3" spans="1:7" ht="42" customHeight="1" x14ac:dyDescent="0.3">
      <c r="A3" s="119"/>
      <c r="B3" s="24"/>
      <c r="C3" s="24"/>
      <c r="D3" s="25" t="s">
        <v>13</v>
      </c>
      <c r="E3" s="54" t="s">
        <v>14</v>
      </c>
      <c r="F3" s="52" t="s">
        <v>15</v>
      </c>
    </row>
    <row r="4" spans="1:7" ht="30" customHeight="1" x14ac:dyDescent="0.3">
      <c r="A4" s="120" t="s">
        <v>12</v>
      </c>
      <c r="B4" s="26" t="s">
        <v>40</v>
      </c>
      <c r="C4" s="26" t="s">
        <v>16</v>
      </c>
      <c r="D4" s="27" t="s">
        <v>17</v>
      </c>
      <c r="E4" s="55" t="s">
        <v>17</v>
      </c>
      <c r="F4" s="53" t="s">
        <v>18</v>
      </c>
    </row>
    <row r="5" spans="1:7" ht="15" customHeight="1" x14ac:dyDescent="0.3">
      <c r="A5" s="218">
        <v>2020</v>
      </c>
      <c r="B5" s="187" t="s">
        <v>0</v>
      </c>
      <c r="C5" s="29" t="s">
        <v>20</v>
      </c>
      <c r="D5" s="45">
        <v>22609</v>
      </c>
      <c r="E5" s="30">
        <v>23174</v>
      </c>
      <c r="F5" s="31">
        <f>SUM(D5:E5)</f>
        <v>45783</v>
      </c>
    </row>
    <row r="6" spans="1:7" ht="15" customHeight="1" x14ac:dyDescent="0.3">
      <c r="A6" s="218"/>
      <c r="B6" s="214" t="s">
        <v>39</v>
      </c>
      <c r="C6" s="32" t="s">
        <v>21</v>
      </c>
      <c r="D6" s="44">
        <v>501225</v>
      </c>
      <c r="E6" s="33">
        <v>474635</v>
      </c>
      <c r="F6" s="34">
        <f t="shared" ref="F6:F10" si="0">SUM(D6:E6)</f>
        <v>975860</v>
      </c>
    </row>
    <row r="7" spans="1:7" ht="15" customHeight="1" x14ac:dyDescent="0.3">
      <c r="A7" s="218"/>
      <c r="B7" s="215"/>
      <c r="C7" s="134" t="s">
        <v>22</v>
      </c>
      <c r="D7" s="135">
        <v>474635</v>
      </c>
      <c r="E7" s="136">
        <v>501225</v>
      </c>
      <c r="F7" s="137">
        <f t="shared" si="0"/>
        <v>975860</v>
      </c>
      <c r="G7" s="188"/>
    </row>
    <row r="8" spans="1:7" ht="15" customHeight="1" x14ac:dyDescent="0.3">
      <c r="A8" s="218"/>
      <c r="B8" s="216"/>
      <c r="C8" s="35" t="s">
        <v>112</v>
      </c>
      <c r="D8" s="45">
        <v>50047</v>
      </c>
      <c r="E8" s="30">
        <v>51521</v>
      </c>
      <c r="F8" s="31">
        <f t="shared" si="0"/>
        <v>101568</v>
      </c>
    </row>
    <row r="9" spans="1:7" ht="15" customHeight="1" x14ac:dyDescent="0.3">
      <c r="A9" s="218"/>
      <c r="B9" s="187" t="s">
        <v>5</v>
      </c>
      <c r="C9" s="35" t="s">
        <v>23</v>
      </c>
      <c r="D9" s="45">
        <v>392212</v>
      </c>
      <c r="E9" s="30">
        <v>399330</v>
      </c>
      <c r="F9" s="31">
        <f t="shared" si="0"/>
        <v>791542</v>
      </c>
    </row>
    <row r="10" spans="1:7" ht="15" customHeight="1" thickBot="1" x14ac:dyDescent="0.35">
      <c r="A10" s="219"/>
      <c r="B10" s="36" t="s">
        <v>19</v>
      </c>
      <c r="C10" s="46"/>
      <c r="D10" s="38">
        <f>SUM(D5:D9)</f>
        <v>1440728</v>
      </c>
      <c r="E10" s="38">
        <f>SUM(E5:E9)</f>
        <v>1449885</v>
      </c>
      <c r="F10" s="39">
        <f t="shared" si="0"/>
        <v>2890613</v>
      </c>
    </row>
    <row r="11" spans="1:7" ht="15" customHeight="1" x14ac:dyDescent="0.3">
      <c r="A11" s="218">
        <v>2019</v>
      </c>
      <c r="B11" s="171" t="s">
        <v>0</v>
      </c>
      <c r="C11" s="29" t="s">
        <v>20</v>
      </c>
      <c r="D11" s="45">
        <v>36308</v>
      </c>
      <c r="E11" s="30">
        <v>33141</v>
      </c>
      <c r="F11" s="31">
        <f>SUM(D11:E11)</f>
        <v>69449</v>
      </c>
    </row>
    <row r="12" spans="1:7" ht="15" customHeight="1" x14ac:dyDescent="0.3">
      <c r="A12" s="218"/>
      <c r="B12" s="214" t="s">
        <v>39</v>
      </c>
      <c r="C12" s="32" t="s">
        <v>21</v>
      </c>
      <c r="D12" s="44">
        <v>642457</v>
      </c>
      <c r="E12" s="33">
        <v>601072</v>
      </c>
      <c r="F12" s="34">
        <f t="shared" ref="F12:F16" si="1">SUM(D12:E12)</f>
        <v>1243529</v>
      </c>
    </row>
    <row r="13" spans="1:7" ht="15" customHeight="1" x14ac:dyDescent="0.3">
      <c r="A13" s="218"/>
      <c r="B13" s="215"/>
      <c r="C13" s="134" t="s">
        <v>22</v>
      </c>
      <c r="D13" s="135">
        <v>601072</v>
      </c>
      <c r="E13" s="136">
        <v>642457</v>
      </c>
      <c r="F13" s="137">
        <f t="shared" si="1"/>
        <v>1243529</v>
      </c>
    </row>
    <row r="14" spans="1:7" ht="15" customHeight="1" x14ac:dyDescent="0.3">
      <c r="A14" s="218"/>
      <c r="B14" s="216"/>
      <c r="C14" s="35" t="s">
        <v>112</v>
      </c>
      <c r="D14" s="45">
        <v>67892</v>
      </c>
      <c r="E14" s="30">
        <v>70159</v>
      </c>
      <c r="F14" s="31">
        <f t="shared" si="1"/>
        <v>138051</v>
      </c>
    </row>
    <row r="15" spans="1:7" ht="15" customHeight="1" x14ac:dyDescent="0.3">
      <c r="A15" s="218"/>
      <c r="B15" s="171" t="s">
        <v>5</v>
      </c>
      <c r="C15" s="35" t="s">
        <v>23</v>
      </c>
      <c r="D15" s="45">
        <v>831272</v>
      </c>
      <c r="E15" s="30">
        <v>812102</v>
      </c>
      <c r="F15" s="31">
        <f t="shared" si="1"/>
        <v>1643374</v>
      </c>
    </row>
    <row r="16" spans="1:7" ht="15" customHeight="1" thickBot="1" x14ac:dyDescent="0.35">
      <c r="A16" s="219"/>
      <c r="B16" s="36" t="s">
        <v>19</v>
      </c>
      <c r="C16" s="46"/>
      <c r="D16" s="38">
        <f>SUM(D11:D15)</f>
        <v>2179001</v>
      </c>
      <c r="E16" s="38">
        <f>SUM(E11:E15)</f>
        <v>2158931</v>
      </c>
      <c r="F16" s="39">
        <f t="shared" si="1"/>
        <v>4337932</v>
      </c>
    </row>
    <row r="17" spans="1:6" ht="15" customHeight="1" x14ac:dyDescent="0.3">
      <c r="A17" s="218">
        <v>2018</v>
      </c>
      <c r="B17" s="131" t="s">
        <v>0</v>
      </c>
      <c r="C17" s="29" t="s">
        <v>20</v>
      </c>
      <c r="D17" s="45">
        <v>28670</v>
      </c>
      <c r="E17" s="30">
        <v>28376</v>
      </c>
      <c r="F17" s="31">
        <f>SUM(D17:E17)</f>
        <v>57046</v>
      </c>
    </row>
    <row r="18" spans="1:6" ht="15" customHeight="1" x14ac:dyDescent="0.3">
      <c r="A18" s="218"/>
      <c r="B18" s="214" t="s">
        <v>39</v>
      </c>
      <c r="C18" s="32" t="s">
        <v>21</v>
      </c>
      <c r="D18" s="44">
        <v>676167</v>
      </c>
      <c r="E18" s="33">
        <v>624038</v>
      </c>
      <c r="F18" s="34">
        <f>SUM(D18:E18)</f>
        <v>1300205</v>
      </c>
    </row>
    <row r="19" spans="1:6" ht="15" customHeight="1" x14ac:dyDescent="0.3">
      <c r="A19" s="218"/>
      <c r="B19" s="215"/>
      <c r="C19" s="134" t="s">
        <v>22</v>
      </c>
      <c r="D19" s="135">
        <v>624038</v>
      </c>
      <c r="E19" s="136">
        <v>676167</v>
      </c>
      <c r="F19" s="137">
        <v>1300205</v>
      </c>
    </row>
    <row r="20" spans="1:6" ht="15" customHeight="1" x14ac:dyDescent="0.3">
      <c r="A20" s="218"/>
      <c r="B20" s="216"/>
      <c r="C20" s="35" t="s">
        <v>112</v>
      </c>
      <c r="D20" s="45">
        <v>77170</v>
      </c>
      <c r="E20" s="30">
        <v>78744</v>
      </c>
      <c r="F20" s="31">
        <f>SUM(D20:E20)</f>
        <v>155914</v>
      </c>
    </row>
    <row r="21" spans="1:6" ht="15" customHeight="1" x14ac:dyDescent="0.3">
      <c r="A21" s="218"/>
      <c r="B21" s="131" t="s">
        <v>5</v>
      </c>
      <c r="C21" s="35" t="s">
        <v>23</v>
      </c>
      <c r="D21" s="45">
        <v>806734</v>
      </c>
      <c r="E21" s="30">
        <v>793497</v>
      </c>
      <c r="F21" s="31">
        <f>SUM(D21:E21)</f>
        <v>1600231</v>
      </c>
    </row>
    <row r="22" spans="1:6" ht="15" customHeight="1" thickBot="1" x14ac:dyDescent="0.35">
      <c r="A22" s="219"/>
      <c r="B22" s="36" t="s">
        <v>19</v>
      </c>
      <c r="C22" s="46"/>
      <c r="D22" s="38">
        <f>SUM(D17:D21)</f>
        <v>2212779</v>
      </c>
      <c r="E22" s="38">
        <f>SUM(E17:E21)</f>
        <v>2200822</v>
      </c>
      <c r="F22" s="39">
        <f>SUM(F17:F21)</f>
        <v>4413601</v>
      </c>
    </row>
    <row r="23" spans="1:6" ht="15" customHeight="1" x14ac:dyDescent="0.3">
      <c r="A23" s="218">
        <v>2017</v>
      </c>
      <c r="B23" s="28" t="s">
        <v>0</v>
      </c>
      <c r="C23" s="29" t="s">
        <v>20</v>
      </c>
      <c r="D23" s="45">
        <v>37552</v>
      </c>
      <c r="E23" s="30">
        <v>37170</v>
      </c>
      <c r="F23" s="31">
        <f>SUM(D23:E23)</f>
        <v>74722</v>
      </c>
    </row>
    <row r="24" spans="1:6" ht="15" customHeight="1" x14ac:dyDescent="0.3">
      <c r="A24" s="218"/>
      <c r="B24" s="214" t="s">
        <v>39</v>
      </c>
      <c r="C24" s="32" t="s">
        <v>21</v>
      </c>
      <c r="D24" s="44">
        <v>659408</v>
      </c>
      <c r="E24" s="33">
        <v>635019</v>
      </c>
      <c r="F24" s="34">
        <f>SUM(D24:E24)</f>
        <v>1294427</v>
      </c>
    </row>
    <row r="25" spans="1:6" ht="15" customHeight="1" x14ac:dyDescent="0.3">
      <c r="A25" s="218"/>
      <c r="B25" s="215"/>
      <c r="C25" s="134" t="s">
        <v>22</v>
      </c>
      <c r="D25" s="135">
        <v>635019</v>
      </c>
      <c r="E25" s="136">
        <v>659408</v>
      </c>
      <c r="F25" s="137">
        <v>1294427</v>
      </c>
    </row>
    <row r="26" spans="1:6" ht="15" customHeight="1" x14ac:dyDescent="0.3">
      <c r="A26" s="218"/>
      <c r="B26" s="216"/>
      <c r="C26" s="35" t="s">
        <v>112</v>
      </c>
      <c r="D26" s="45">
        <v>11928</v>
      </c>
      <c r="E26" s="30">
        <v>9256</v>
      </c>
      <c r="F26" s="31">
        <f>SUM(D26:E26)</f>
        <v>21184</v>
      </c>
    </row>
    <row r="27" spans="1:6" ht="15" customHeight="1" x14ac:dyDescent="0.3">
      <c r="A27" s="218"/>
      <c r="B27" s="28" t="s">
        <v>5</v>
      </c>
      <c r="C27" s="35" t="s">
        <v>23</v>
      </c>
      <c r="D27" s="45">
        <v>816472</v>
      </c>
      <c r="E27" s="30">
        <v>811353</v>
      </c>
      <c r="F27" s="31">
        <f>SUM(D27:E27)</f>
        <v>1627825</v>
      </c>
    </row>
    <row r="28" spans="1:6" ht="15" customHeight="1" thickBot="1" x14ac:dyDescent="0.35">
      <c r="A28" s="219"/>
      <c r="B28" s="36" t="s">
        <v>19</v>
      </c>
      <c r="C28" s="46"/>
      <c r="D28" s="38">
        <f>SUM(D23:D27)</f>
        <v>2160379</v>
      </c>
      <c r="E28" s="38">
        <f>SUM(E23:E27)</f>
        <v>2152206</v>
      </c>
      <c r="F28" s="39">
        <f>SUM(F23:F27)</f>
        <v>4312585</v>
      </c>
    </row>
    <row r="29" spans="1:6" x14ac:dyDescent="0.3">
      <c r="A29" s="220">
        <v>2016</v>
      </c>
      <c r="B29" s="40" t="s">
        <v>0</v>
      </c>
      <c r="C29" s="41" t="s">
        <v>20</v>
      </c>
      <c r="D29" s="42">
        <v>27464</v>
      </c>
      <c r="E29" s="48">
        <v>27300</v>
      </c>
      <c r="F29" s="43">
        <f>SUM(D29:E29)</f>
        <v>54764</v>
      </c>
    </row>
    <row r="30" spans="1:6" x14ac:dyDescent="0.3">
      <c r="A30" s="218"/>
      <c r="B30" s="214" t="s">
        <v>39</v>
      </c>
      <c r="C30" s="32" t="s">
        <v>21</v>
      </c>
      <c r="D30" s="44">
        <v>678124</v>
      </c>
      <c r="E30" s="33">
        <v>647238</v>
      </c>
      <c r="F30" s="34">
        <f>SUM(D30:E30)</f>
        <v>1325362</v>
      </c>
    </row>
    <row r="31" spans="1:6" x14ac:dyDescent="0.3">
      <c r="A31" s="218"/>
      <c r="B31" s="215"/>
      <c r="C31" s="134" t="s">
        <v>22</v>
      </c>
      <c r="D31" s="135">
        <v>647238</v>
      </c>
      <c r="E31" s="136">
        <v>678124</v>
      </c>
      <c r="F31" s="137">
        <v>1325362</v>
      </c>
    </row>
    <row r="32" spans="1:6" x14ac:dyDescent="0.3">
      <c r="A32" s="218"/>
      <c r="B32" s="216"/>
      <c r="C32" s="35" t="s">
        <v>112</v>
      </c>
      <c r="D32" s="45">
        <v>58152</v>
      </c>
      <c r="E32" s="30">
        <v>60247</v>
      </c>
      <c r="F32" s="31">
        <f>SUM(D32:E32)</f>
        <v>118399</v>
      </c>
    </row>
    <row r="33" spans="1:6" x14ac:dyDescent="0.3">
      <c r="A33" s="218"/>
      <c r="B33" s="28" t="s">
        <v>5</v>
      </c>
      <c r="C33" s="35" t="s">
        <v>23</v>
      </c>
      <c r="D33" s="45">
        <v>711460</v>
      </c>
      <c r="E33" s="30">
        <v>735957</v>
      </c>
      <c r="F33" s="31">
        <f>SUM(D33:E33)</f>
        <v>1447417</v>
      </c>
    </row>
    <row r="34" spans="1:6" ht="15" thickBot="1" x14ac:dyDescent="0.35">
      <c r="A34" s="219"/>
      <c r="B34" s="36" t="s">
        <v>19</v>
      </c>
      <c r="C34" s="46"/>
      <c r="D34" s="38">
        <f>SUM(D29:D33)</f>
        <v>2122438</v>
      </c>
      <c r="E34" s="38">
        <f>SUM(E29:E33)</f>
        <v>2148866</v>
      </c>
      <c r="F34" s="39">
        <f>SUM(F29:F33)</f>
        <v>4271304</v>
      </c>
    </row>
    <row r="35" spans="1:6" x14ac:dyDescent="0.3">
      <c r="A35" s="220">
        <v>2015</v>
      </c>
      <c r="B35" s="40" t="s">
        <v>0</v>
      </c>
      <c r="C35" s="41" t="s">
        <v>20</v>
      </c>
      <c r="D35" s="42">
        <v>20241</v>
      </c>
      <c r="E35" s="48">
        <v>22806</v>
      </c>
      <c r="F35" s="43">
        <f>SUM(D35:E35)</f>
        <v>43047</v>
      </c>
    </row>
    <row r="36" spans="1:6" x14ac:dyDescent="0.3">
      <c r="A36" s="218"/>
      <c r="B36" s="214" t="s">
        <v>39</v>
      </c>
      <c r="C36" s="32" t="s">
        <v>21</v>
      </c>
      <c r="D36" s="44">
        <v>1183284</v>
      </c>
      <c r="E36" s="33">
        <v>1166151</v>
      </c>
      <c r="F36" s="34">
        <f>SUM(D36:E36)</f>
        <v>2349435</v>
      </c>
    </row>
    <row r="37" spans="1:6" x14ac:dyDescent="0.3">
      <c r="A37" s="218"/>
      <c r="B37" s="215"/>
      <c r="C37" s="134" t="s">
        <v>22</v>
      </c>
      <c r="D37" s="135">
        <v>1166151</v>
      </c>
      <c r="E37" s="136">
        <v>1183284</v>
      </c>
      <c r="F37" s="137">
        <v>2349435</v>
      </c>
    </row>
    <row r="38" spans="1:6" x14ac:dyDescent="0.3">
      <c r="A38" s="218"/>
      <c r="B38" s="216"/>
      <c r="C38" s="35" t="s">
        <v>112</v>
      </c>
      <c r="D38" s="45">
        <v>40393</v>
      </c>
      <c r="E38" s="30">
        <v>30009</v>
      </c>
      <c r="F38" s="31">
        <f>SUM(D38:E38)</f>
        <v>70402</v>
      </c>
    </row>
    <row r="39" spans="1:6" x14ac:dyDescent="0.3">
      <c r="A39" s="218"/>
      <c r="B39" s="28" t="s">
        <v>5</v>
      </c>
      <c r="C39" s="35" t="s">
        <v>23</v>
      </c>
      <c r="D39" s="45">
        <v>712003</v>
      </c>
      <c r="E39" s="30">
        <v>725294</v>
      </c>
      <c r="F39" s="31">
        <f>SUM(D39:E39)</f>
        <v>1437297</v>
      </c>
    </row>
    <row r="40" spans="1:6" ht="15" thickBot="1" x14ac:dyDescent="0.35">
      <c r="A40" s="219"/>
      <c r="B40" s="36" t="s">
        <v>19</v>
      </c>
      <c r="C40" s="46"/>
      <c r="D40" s="38">
        <f>SUM(D35:D39)</f>
        <v>3122072</v>
      </c>
      <c r="E40" s="38">
        <f>SUM(E35:E39)</f>
        <v>3127544</v>
      </c>
      <c r="F40" s="39">
        <f>SUM(F35:F39)</f>
        <v>6249616</v>
      </c>
    </row>
    <row r="41" spans="1:6" x14ac:dyDescent="0.3">
      <c r="A41" s="220">
        <v>2014</v>
      </c>
      <c r="B41" s="40" t="s">
        <v>0</v>
      </c>
      <c r="C41" s="41" t="s">
        <v>20</v>
      </c>
      <c r="D41" s="42">
        <v>23505</v>
      </c>
      <c r="E41" s="43">
        <v>23700</v>
      </c>
      <c r="F41" s="43">
        <f t="shared" ref="F41:F45" si="2">SUM(D41:E41)</f>
        <v>47205</v>
      </c>
    </row>
    <row r="42" spans="1:6" x14ac:dyDescent="0.3">
      <c r="A42" s="218"/>
      <c r="B42" s="214" t="s">
        <v>39</v>
      </c>
      <c r="C42" s="32" t="s">
        <v>21</v>
      </c>
      <c r="D42" s="44">
        <v>1223527</v>
      </c>
      <c r="E42" s="34">
        <v>1229907</v>
      </c>
      <c r="F42" s="34">
        <f t="shared" si="2"/>
        <v>2453434</v>
      </c>
    </row>
    <row r="43" spans="1:6" x14ac:dyDescent="0.3">
      <c r="A43" s="218"/>
      <c r="B43" s="215"/>
      <c r="C43" s="134" t="s">
        <v>22</v>
      </c>
      <c r="D43" s="135">
        <v>1229907</v>
      </c>
      <c r="E43" s="137">
        <v>1223527</v>
      </c>
      <c r="F43" s="137">
        <v>2453434</v>
      </c>
    </row>
    <row r="44" spans="1:6" x14ac:dyDescent="0.3">
      <c r="A44" s="218"/>
      <c r="B44" s="216"/>
      <c r="C44" s="35" t="s">
        <v>112</v>
      </c>
      <c r="D44" s="45">
        <v>0</v>
      </c>
      <c r="E44" s="31">
        <v>0</v>
      </c>
      <c r="F44" s="31">
        <f>SUM(D44:E44)</f>
        <v>0</v>
      </c>
    </row>
    <row r="45" spans="1:6" x14ac:dyDescent="0.3">
      <c r="A45" s="218"/>
      <c r="B45" s="28" t="s">
        <v>5</v>
      </c>
      <c r="C45" s="35" t="s">
        <v>23</v>
      </c>
      <c r="D45" s="45">
        <v>767378</v>
      </c>
      <c r="E45" s="31">
        <v>773475</v>
      </c>
      <c r="F45" s="31">
        <f t="shared" si="2"/>
        <v>1540853</v>
      </c>
    </row>
    <row r="46" spans="1:6" ht="15" thickBot="1" x14ac:dyDescent="0.35">
      <c r="A46" s="219"/>
      <c r="B46" s="36" t="s">
        <v>19</v>
      </c>
      <c r="C46" s="46"/>
      <c r="D46" s="47">
        <f>SUM(D41:D45)</f>
        <v>3244317</v>
      </c>
      <c r="E46" s="39">
        <f>SUM(E41:E45)</f>
        <v>3250609</v>
      </c>
      <c r="F46" s="39">
        <f>SUM(F41:F45)</f>
        <v>6494926</v>
      </c>
    </row>
    <row r="47" spans="1:6" x14ac:dyDescent="0.3">
      <c r="A47" s="217">
        <v>2013</v>
      </c>
      <c r="B47" s="28" t="s">
        <v>0</v>
      </c>
      <c r="C47" s="29" t="s">
        <v>20</v>
      </c>
      <c r="D47" s="30">
        <v>15098</v>
      </c>
      <c r="E47" s="56">
        <v>15711</v>
      </c>
      <c r="F47" s="31">
        <f>SUM(D47:E47)</f>
        <v>30809</v>
      </c>
    </row>
    <row r="48" spans="1:6" x14ac:dyDescent="0.3">
      <c r="A48" s="218"/>
      <c r="B48" s="214" t="s">
        <v>39</v>
      </c>
      <c r="C48" s="32" t="s">
        <v>21</v>
      </c>
      <c r="D48" s="33">
        <v>1065040</v>
      </c>
      <c r="E48" s="34">
        <v>1074392</v>
      </c>
      <c r="F48" s="34">
        <f>SUM(D48:E48)</f>
        <v>2139432</v>
      </c>
    </row>
    <row r="49" spans="1:6" x14ac:dyDescent="0.3">
      <c r="A49" s="218"/>
      <c r="B49" s="215"/>
      <c r="C49" s="134" t="s">
        <v>22</v>
      </c>
      <c r="D49" s="136">
        <v>1074392</v>
      </c>
      <c r="E49" s="137">
        <v>1065040</v>
      </c>
      <c r="F49" s="34">
        <f>SUM(D49:E49)</f>
        <v>2139432</v>
      </c>
    </row>
    <row r="50" spans="1:6" x14ac:dyDescent="0.3">
      <c r="A50" s="218"/>
      <c r="B50" s="216"/>
      <c r="C50" s="35" t="s">
        <v>112</v>
      </c>
      <c r="D50" s="30">
        <v>100611</v>
      </c>
      <c r="E50" s="31">
        <v>90134</v>
      </c>
      <c r="F50" s="31">
        <f>SUM(D50:E50)</f>
        <v>190745</v>
      </c>
    </row>
    <row r="51" spans="1:6" x14ac:dyDescent="0.3">
      <c r="A51" s="218"/>
      <c r="B51" s="28" t="s">
        <v>5</v>
      </c>
      <c r="C51" s="35" t="s">
        <v>23</v>
      </c>
      <c r="D51" s="30">
        <v>675084</v>
      </c>
      <c r="E51" s="31">
        <v>614259</v>
      </c>
      <c r="F51" s="31">
        <f>SUM(D51:E51)</f>
        <v>1289343</v>
      </c>
    </row>
    <row r="52" spans="1:6" ht="15" thickBot="1" x14ac:dyDescent="0.35">
      <c r="A52" s="219"/>
      <c r="B52" s="36" t="s">
        <v>19</v>
      </c>
      <c r="C52" s="37"/>
      <c r="D52" s="38">
        <f>SUM(D47:D51)</f>
        <v>2930225</v>
      </c>
      <c r="E52" s="39">
        <f>SUM(E47:E51)</f>
        <v>2859536</v>
      </c>
      <c r="F52" s="39">
        <f>SUM(F47:F51)</f>
        <v>5789761</v>
      </c>
    </row>
    <row r="53" spans="1:6" x14ac:dyDescent="0.3">
      <c r="A53" s="213" t="s">
        <v>87</v>
      </c>
      <c r="B53" s="213"/>
      <c r="C53" s="213"/>
      <c r="D53" s="213"/>
      <c r="E53" s="6"/>
      <c r="F53" s="6"/>
    </row>
  </sheetData>
  <mergeCells count="18">
    <mergeCell ref="A5:A10"/>
    <mergeCell ref="B6:B8"/>
    <mergeCell ref="A2:F2"/>
    <mergeCell ref="A17:A22"/>
    <mergeCell ref="B18:B20"/>
    <mergeCell ref="B12:B14"/>
    <mergeCell ref="A11:A16"/>
    <mergeCell ref="A53:D53"/>
    <mergeCell ref="B48:B50"/>
    <mergeCell ref="B42:B44"/>
    <mergeCell ref="B30:B32"/>
    <mergeCell ref="B24:B26"/>
    <mergeCell ref="B36:B38"/>
    <mergeCell ref="A47:A52"/>
    <mergeCell ref="A41:A46"/>
    <mergeCell ref="A29:A34"/>
    <mergeCell ref="A23:A28"/>
    <mergeCell ref="A35:A40"/>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 / &amp;N&amp;R&amp;A</oddFooter>
  </headerFooter>
  <colBreaks count="1" manualBreakCount="1">
    <brk id="6" max="1048575" man="1"/>
  </colBreaks>
  <ignoredErrors>
    <ignoredError sqref="F34 F40 F46 F28 F22" formula="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Cover Page</vt:lpstr>
      <vt:lpstr>Explanatory Notes</vt:lpstr>
      <vt:lpstr>Key Figures</vt:lpstr>
      <vt:lpstr>Employment</vt:lpstr>
      <vt:lpstr>Hotel Capacity</vt:lpstr>
      <vt:lpstr>Rooms for Rent Capacity</vt:lpstr>
      <vt:lpstr>Arrivals-Overnights-Occupancy</vt:lpstr>
      <vt:lpstr>Intern-Domestic Air Arrivals</vt:lpstr>
      <vt:lpstr>Domestic Traffic in ports</vt:lpstr>
      <vt:lpstr>Intern. Traffic in ports </vt:lpstr>
      <vt:lpstr>Cruise Ship Traffic</vt:lpstr>
      <vt:lpstr>Admissions to Museums</vt:lpstr>
      <vt:lpstr>'Admissions to Museums'!Print_Area</vt:lpstr>
      <vt:lpstr>'Arrivals-Overnights-Occupancy'!Print_Area</vt:lpstr>
      <vt:lpstr>'Cover Page'!Print_Area</vt:lpstr>
      <vt:lpstr>'Domestic Traffic in ports'!Print_Area</vt:lpstr>
      <vt:lpstr>Employment!Print_Area</vt:lpstr>
      <vt:lpstr>'Explanatory Notes'!Print_Area</vt:lpstr>
      <vt:lpstr>'Hotel Capacity'!Print_Area</vt:lpstr>
      <vt:lpstr>'Intern. Traffic in ports '!Print_Area</vt:lpstr>
      <vt:lpstr>'Intern-Domestic Air Arrivals'!Print_Area</vt:lpstr>
      <vt:lpstr>'Intern-Domestic Air Arrivals'!Print_Titles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ΣΕΡΑΦΕΙΜ ΚΟΥΤΣΟΣ</dc:creator>
  <cp:lastModifiedBy>ΣΕΡΑΦΕΙΜ ΚΟΥΤΣΟΣ</cp:lastModifiedBy>
  <cp:lastPrinted>2018-03-01T12:29:27Z</cp:lastPrinted>
  <dcterms:created xsi:type="dcterms:W3CDTF">2016-07-19T08:35:01Z</dcterms:created>
  <dcterms:modified xsi:type="dcterms:W3CDTF">2021-08-09T11:09:29Z</dcterms:modified>
</cp:coreProperties>
</file>