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umh-my.sharepoint.com/personal/ricardo_gonzalezm_miumh_umh_es/Documents/Documentos/PEAX/articulo 1 XAI/Redaccion/Revision 1/Documetnos tras reunión/Resultados robustez/"/>
    </mc:Choice>
  </mc:AlternateContent>
  <xr:revisionPtr revIDLastSave="338" documentId="13_ncr:1_{0DE702E2-846F-4C01-B5C5-8DCEB472FC7F}" xr6:coauthVersionLast="47" xr6:coauthVersionMax="47" xr10:uidLastSave="{C362883A-62B2-4E09-9441-EEA7E0FFE873}"/>
  <bookViews>
    <workbookView xWindow="-120" yWindow="-120" windowWidth="29040" windowHeight="15840" activeTab="2" xr2:uid="{F0AD90A9-9DBD-4EA1-A491-2974ACD3B054}"/>
  </bookViews>
  <sheets>
    <sheet name="Resumen datos" sheetId="1" r:id="rId1"/>
    <sheet name="Metrics scenarios" sheetId="2" r:id="rId2"/>
    <sheet name="DEA vs M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E12" i="2"/>
  <c r="E15" i="2"/>
  <c r="F15" i="2" s="1"/>
  <c r="E18" i="2"/>
  <c r="E21" i="2"/>
  <c r="F21" i="2" s="1"/>
  <c r="E18" i="4"/>
  <c r="F18" i="4" s="1"/>
  <c r="E17" i="4"/>
  <c r="F17" i="4" s="1"/>
  <c r="E16" i="4"/>
  <c r="F16" i="4" s="1"/>
  <c r="E15" i="4"/>
  <c r="F15" i="4" s="1"/>
  <c r="E14" i="4"/>
  <c r="F14" i="4" s="1"/>
  <c r="E13" i="4"/>
  <c r="F13" i="4" s="1"/>
  <c r="E12" i="4"/>
  <c r="F12" i="4" s="1"/>
  <c r="E11" i="4"/>
  <c r="F11" i="4" s="1"/>
  <c r="E10" i="4"/>
  <c r="F10" i="4" s="1"/>
  <c r="E9" i="4"/>
  <c r="F9" i="4" s="1"/>
  <c r="E8" i="4"/>
  <c r="F8" i="4" s="1"/>
  <c r="E7" i="4"/>
  <c r="F7" i="4" s="1"/>
  <c r="E4" i="4"/>
  <c r="F4" i="4" s="1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9" i="2"/>
  <c r="E22" i="2"/>
  <c r="F22" i="2" s="1"/>
  <c r="E23" i="2"/>
  <c r="F23" i="2" s="1"/>
  <c r="F12" i="2"/>
  <c r="E13" i="2"/>
  <c r="F13" i="2" s="1"/>
  <c r="E14" i="2"/>
  <c r="F14" i="2" s="1"/>
  <c r="E16" i="2"/>
  <c r="F16" i="2" s="1"/>
  <c r="E17" i="2"/>
  <c r="F17" i="2" s="1"/>
  <c r="F18" i="2"/>
  <c r="E19" i="2"/>
  <c r="F19" i="2" s="1"/>
  <c r="E20" i="2"/>
  <c r="F20" i="2" s="1"/>
  <c r="F9" i="2"/>
  <c r="CD10" i="2"/>
  <c r="CD11" i="2"/>
  <c r="CD12" i="2"/>
  <c r="CD13" i="2"/>
  <c r="CD14" i="2"/>
  <c r="CD15" i="2"/>
  <c r="CD16" i="2"/>
  <c r="CD17" i="2"/>
  <c r="CD18" i="2"/>
  <c r="CD19" i="2"/>
  <c r="CD20" i="2"/>
  <c r="CD21" i="2"/>
  <c r="CD22" i="2"/>
  <c r="CD23" i="2"/>
  <c r="CD9" i="2"/>
  <c r="BZ10" i="2"/>
  <c r="BZ11" i="2"/>
  <c r="BZ12" i="2"/>
  <c r="BZ13" i="2"/>
  <c r="BZ14" i="2"/>
  <c r="BZ15" i="2"/>
  <c r="BZ16" i="2"/>
  <c r="BZ17" i="2"/>
  <c r="BZ18" i="2"/>
  <c r="BZ19" i="2"/>
  <c r="BZ20" i="2"/>
  <c r="BZ21" i="2"/>
  <c r="BZ22" i="2"/>
  <c r="BZ23" i="2"/>
  <c r="BZ9" i="2"/>
  <c r="BV10" i="2"/>
  <c r="BV11" i="2"/>
  <c r="BV12" i="2"/>
  <c r="BV13" i="2"/>
  <c r="BV14" i="2"/>
  <c r="BV15" i="2"/>
  <c r="BV16" i="2"/>
  <c r="BV17" i="2"/>
  <c r="BV18" i="2"/>
  <c r="BV19" i="2"/>
  <c r="BV20" i="2"/>
  <c r="BV21" i="2"/>
  <c r="BV22" i="2"/>
  <c r="BV23" i="2"/>
  <c r="BV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9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10" i="2"/>
  <c r="AD11" i="2"/>
  <c r="AD9" i="2"/>
  <c r="CK14" i="2"/>
  <c r="CL14" i="2"/>
  <c r="CM14" i="2"/>
  <c r="CN14" i="2"/>
  <c r="CJ14" i="2"/>
  <c r="CK13" i="2"/>
  <c r="CL13" i="2"/>
  <c r="CM13" i="2"/>
  <c r="CN13" i="2"/>
  <c r="CJ13" i="2"/>
  <c r="CK12" i="2"/>
  <c r="CL12" i="2"/>
  <c r="CM12" i="2"/>
  <c r="CN12" i="2"/>
  <c r="CJ12" i="2"/>
  <c r="CK11" i="2"/>
  <c r="CL11" i="2"/>
  <c r="CM11" i="2"/>
  <c r="CN11" i="2"/>
  <c r="CJ11" i="2"/>
</calcChain>
</file>

<file path=xl/sharedStrings.xml><?xml version="1.0" encoding="utf-8"?>
<sst xmlns="http://schemas.openxmlformats.org/spreadsheetml/2006/main" count="280" uniqueCount="41">
  <si>
    <t>model</t>
  </si>
  <si>
    <t>importance method</t>
  </si>
  <si>
    <t>PI</t>
  </si>
  <si>
    <t>logit</t>
  </si>
  <si>
    <t>total_assets</t>
  </si>
  <si>
    <t>employees</t>
  </si>
  <si>
    <t>fixed_assets</t>
  </si>
  <si>
    <t>personel_expenses</t>
  </si>
  <si>
    <t>operating_income</t>
  </si>
  <si>
    <t>probability</t>
  </si>
  <si>
    <t>mean</t>
  </si>
  <si>
    <t>median</t>
  </si>
  <si>
    <t>sd</t>
  </si>
  <si>
    <t>importance</t>
  </si>
  <si>
    <t>betas</t>
  </si>
  <si>
    <t>SHAP</t>
  </si>
  <si>
    <t>Sensitivity</t>
  </si>
  <si>
    <t>Specificity</t>
  </si>
  <si>
    <t>Pos Pred Value</t>
  </si>
  <si>
    <t>Neg Pred Value</t>
  </si>
  <si>
    <t>Precision</t>
  </si>
  <si>
    <t>Recall</t>
  </si>
  <si>
    <t>F1</t>
  </si>
  <si>
    <t>Prevalence</t>
  </si>
  <si>
    <t>Detection Rate</t>
  </si>
  <si>
    <t>Detection Prevalence</t>
  </si>
  <si>
    <t>Balanced Accuracy</t>
  </si>
  <si>
    <t>SVM</t>
  </si>
  <si>
    <t>SA</t>
  </si>
  <si>
    <t>Model</t>
  </si>
  <si>
    <t>Importance method</t>
  </si>
  <si>
    <t>Balance rate</t>
  </si>
  <si>
    <t>Performance (original data)</t>
  </si>
  <si>
    <t>NN</t>
  </si>
  <si>
    <t>scenario</t>
  </si>
  <si>
    <t>Observed</t>
  </si>
  <si>
    <t>Dataset</t>
  </si>
  <si>
    <t>DEA</t>
  </si>
  <si>
    <t>g=(1,1,1,1,1)</t>
  </si>
  <si>
    <t>g=(mean(x,y))</t>
  </si>
  <si>
    <t>g=(x0,y0)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</si>
</sst>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1">
    <xf numFmtId="0" fontId="0" fillId="0" borderId="0" xfId="0"/>
    <xf numFmtId="0" fontId="0" fillId="0" borderId="5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2" xfId="0" applyNumberFormat="1" applyBorder="1"/>
    <xf numFmtId="164" fontId="0" fillId="0" borderId="0" xfId="0" applyNumberFormat="1"/>
    <xf numFmtId="164" fontId="0" fillId="0" borderId="4" xfId="0" applyNumberFormat="1" applyBorder="1"/>
    <xf numFmtId="164" fontId="0" fillId="0" borderId="5" xfId="0" applyNumberFormat="1" applyBorder="1"/>
    <xf numFmtId="0" fontId="2" fillId="0" borderId="0" xfId="0" applyFont="1"/>
    <xf numFmtId="164" fontId="2" fillId="0" borderId="0" xfId="0" applyNumberFormat="1" applyFont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1" fillId="0" borderId="5" xfId="0" applyFont="1" applyBorder="1"/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164" fontId="2" fillId="0" borderId="1" xfId="0" applyNumberFormat="1" applyFont="1" applyBorder="1"/>
    <xf numFmtId="164" fontId="0" fillId="3" borderId="0" xfId="0" applyNumberFormat="1" applyFill="1"/>
    <xf numFmtId="0" fontId="2" fillId="0" borderId="11" xfId="0" applyFont="1" applyBorder="1"/>
    <xf numFmtId="164" fontId="2" fillId="0" borderId="11" xfId="0" applyNumberFormat="1" applyFont="1" applyBorder="1"/>
    <xf numFmtId="0" fontId="0" fillId="3" borderId="12" xfId="0" applyFill="1" applyBorder="1"/>
    <xf numFmtId="164" fontId="0" fillId="3" borderId="10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2" borderId="8" xfId="0" applyFill="1" applyBorder="1"/>
    <xf numFmtId="0" fontId="0" fillId="2" borderId="7" xfId="0" applyFill="1" applyBorder="1"/>
    <xf numFmtId="164" fontId="0" fillId="2" borderId="2" xfId="0" applyNumberFormat="1" applyFill="1" applyBorder="1"/>
    <xf numFmtId="164" fontId="0" fillId="2" borderId="0" xfId="0" applyNumberFormat="1" applyFill="1"/>
    <xf numFmtId="164" fontId="0" fillId="2" borderId="4" xfId="0" applyNumberFormat="1" applyFill="1" applyBorder="1"/>
    <xf numFmtId="164" fontId="0" fillId="2" borderId="5" xfId="0" applyNumberFormat="1" applyFill="1" applyBorder="1"/>
    <xf numFmtId="0" fontId="0" fillId="3" borderId="7" xfId="0" applyFill="1" applyBorder="1"/>
    <xf numFmtId="164" fontId="0" fillId="3" borderId="5" xfId="0" applyNumberFormat="1" applyFill="1" applyBorder="1"/>
    <xf numFmtId="0" fontId="0" fillId="3" borderId="9" xfId="0" applyFill="1" applyBorder="1"/>
    <xf numFmtId="164" fontId="0" fillId="3" borderId="3" xfId="0" applyNumberFormat="1" applyFill="1" applyBorder="1"/>
    <xf numFmtId="164" fontId="0" fillId="3" borderId="6" xfId="0" applyNumberFormat="1" applyFill="1" applyBorder="1"/>
    <xf numFmtId="0" fontId="0" fillId="3" borderId="5" xfId="0" applyFill="1" applyBorder="1"/>
    <xf numFmtId="164" fontId="0" fillId="3" borderId="4" xfId="0" applyNumberFormat="1" applyFill="1" applyBorder="1"/>
    <xf numFmtId="0" fontId="0" fillId="3" borderId="0" xfId="0" applyFill="1"/>
    <xf numFmtId="164" fontId="0" fillId="3" borderId="2" xfId="0" applyNumberFormat="1" applyFill="1" applyBorder="1"/>
    <xf numFmtId="0" fontId="2" fillId="3" borderId="0" xfId="0" applyFont="1" applyFill="1"/>
    <xf numFmtId="164" fontId="2" fillId="3" borderId="0" xfId="0" applyNumberFormat="1" applyFont="1" applyFill="1"/>
    <xf numFmtId="164" fontId="2" fillId="0" borderId="2" xfId="0" applyNumberFormat="1" applyFont="1" applyBorder="1"/>
    <xf numFmtId="164" fontId="2" fillId="3" borderId="2" xfId="0" applyNumberFormat="1" applyFont="1" applyFill="1" applyBorder="1"/>
    <xf numFmtId="164" fontId="0" fillId="0" borderId="13" xfId="0" applyNumberFormat="1" applyBorder="1"/>
    <xf numFmtId="0" fontId="1" fillId="0" borderId="1" xfId="0" applyFont="1" applyBorder="1"/>
    <xf numFmtId="165" fontId="0" fillId="0" borderId="0" xfId="0" applyNumberFormat="1"/>
    <xf numFmtId="10" fontId="0" fillId="0" borderId="0" xfId="1" applyNumberFormat="1" applyFont="1" applyBorder="1"/>
    <xf numFmtId="10" fontId="0" fillId="0" borderId="14" xfId="1" applyNumberFormat="1" applyFont="1" applyBorder="1"/>
    <xf numFmtId="164" fontId="0" fillId="0" borderId="14" xfId="0" applyNumberFormat="1" applyBorder="1"/>
    <xf numFmtId="164" fontId="0" fillId="3" borderId="15" xfId="0" applyNumberFormat="1" applyFill="1" applyBorder="1"/>
    <xf numFmtId="10" fontId="0" fillId="0" borderId="5" xfId="1" applyNumberFormat="1" applyFont="1" applyBorder="1"/>
    <xf numFmtId="0" fontId="1" fillId="0" borderId="3" xfId="0" applyFont="1" applyBorder="1"/>
    <xf numFmtId="0" fontId="1" fillId="0" borderId="6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13" xfId="0" applyFont="1" applyBorder="1"/>
    <xf numFmtId="0" fontId="0" fillId="0" borderId="14" xfId="0" applyBorder="1"/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vertical="center"/>
    </xf>
    <xf numFmtId="0" fontId="0" fillId="3" borderId="1" xfId="0" applyFill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165" fontId="0" fillId="3" borderId="11" xfId="0" applyNumberFormat="1" applyFill="1" applyBorder="1" applyAlignment="1">
      <alignment horizontal="center" vertical="center"/>
    </xf>
    <xf numFmtId="165" fontId="0" fillId="3" borderId="16" xfId="0" applyNumberFormat="1" applyFill="1" applyBorder="1" applyAlignment="1">
      <alignment horizontal="center" vertical="center"/>
    </xf>
    <xf numFmtId="165" fontId="0" fillId="3" borderId="17" xfId="0" applyNumberFormat="1" applyFill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164" fontId="0" fillId="3" borderId="0" xfId="0" applyNumberFormat="1" applyFill="1" applyBorder="1"/>
    <xf numFmtId="164" fontId="0" fillId="3" borderId="11" xfId="0" applyNumberFormat="1" applyFill="1" applyBorder="1"/>
    <xf numFmtId="164" fontId="0" fillId="3" borderId="16" xfId="0" applyNumberFormat="1" applyFill="1" applyBorder="1"/>
    <xf numFmtId="164" fontId="0" fillId="3" borderId="17" xfId="0" applyNumberFormat="1" applyFill="1" applyBorder="1"/>
    <xf numFmtId="0" fontId="1" fillId="0" borderId="0" xfId="0" applyFont="1" applyBorder="1" applyAlignment="1">
      <alignment vertical="center"/>
    </xf>
    <xf numFmtId="164" fontId="0" fillId="0" borderId="0" xfId="0" applyNumberFormat="1" applyBorder="1"/>
    <xf numFmtId="0" fontId="1" fillId="0" borderId="0" xfId="0" applyFont="1" applyBorder="1"/>
    <xf numFmtId="0" fontId="0" fillId="0" borderId="0" xfId="0" applyBorder="1"/>
    <xf numFmtId="0" fontId="0" fillId="0" borderId="8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/>
    <xf numFmtId="0" fontId="0" fillId="0" borderId="7" xfId="0" applyFill="1" applyBorder="1"/>
    <xf numFmtId="164" fontId="0" fillId="0" borderId="13" xfId="0" applyNumberFormat="1" applyFill="1" applyBorder="1"/>
    <xf numFmtId="10" fontId="0" fillId="0" borderId="14" xfId="1" applyNumberFormat="1" applyFont="1" applyFill="1" applyBorder="1"/>
    <xf numFmtId="164" fontId="0" fillId="0" borderId="14" xfId="0" applyNumberFormat="1" applyFill="1" applyBorder="1"/>
    <xf numFmtId="164" fontId="0" fillId="0" borderId="15" xfId="0" applyNumberFormat="1" applyFill="1" applyBorder="1"/>
    <xf numFmtId="164" fontId="0" fillId="0" borderId="2" xfId="0" applyNumberFormat="1" applyFill="1" applyBorder="1"/>
    <xf numFmtId="10" fontId="0" fillId="0" borderId="0" xfId="1" applyNumberFormat="1" applyFont="1" applyFill="1" applyBorder="1"/>
    <xf numFmtId="164" fontId="0" fillId="0" borderId="0" xfId="0" applyNumberFormat="1" applyFill="1"/>
    <xf numFmtId="164" fontId="0" fillId="0" borderId="3" xfId="0" applyNumberFormat="1" applyFill="1" applyBorder="1"/>
    <xf numFmtId="164" fontId="0" fillId="0" borderId="4" xfId="0" applyNumberFormat="1" applyFill="1" applyBorder="1"/>
    <xf numFmtId="10" fontId="0" fillId="0" borderId="5" xfId="1" applyNumberFormat="1" applyFont="1" applyFill="1" applyBorder="1"/>
    <xf numFmtId="164" fontId="0" fillId="0" borderId="5" xfId="0" applyNumberFormat="1" applyFill="1" applyBorder="1"/>
    <xf numFmtId="164" fontId="0" fillId="0" borderId="6" xfId="0" applyNumberForma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0864A-9765-4BFA-8018-629221FC99CD}">
  <dimension ref="A1:S19"/>
  <sheetViews>
    <sheetView topLeftCell="B1" zoomScale="190" zoomScaleNormal="190" workbookViewId="0">
      <selection activeCell="B13" sqref="B13"/>
    </sheetView>
  </sheetViews>
  <sheetFormatPr baseColWidth="10" defaultRowHeight="15" x14ac:dyDescent="0.25"/>
  <cols>
    <col min="2" max="2" width="18.42578125" bestFit="1" customWidth="1"/>
    <col min="3" max="3" width="12" bestFit="1" customWidth="1"/>
    <col min="4" max="4" width="13.85546875" customWidth="1"/>
    <col min="5" max="5" width="14.42578125" customWidth="1"/>
    <col min="6" max="6" width="15.140625" customWidth="1"/>
    <col min="7" max="7" width="19.85546875" customWidth="1"/>
    <col min="8" max="8" width="18.85546875" customWidth="1"/>
    <col min="11" max="11" width="18.140625" bestFit="1" customWidth="1"/>
    <col min="12" max="12" width="14.28515625" bestFit="1" customWidth="1"/>
    <col min="17" max="17" width="13.5703125" bestFit="1" customWidth="1"/>
    <col min="18" max="18" width="19.42578125" bestFit="1" customWidth="1"/>
    <col min="19" max="19" width="17.85546875" bestFit="1" customWidth="1"/>
  </cols>
  <sheetData>
    <row r="1" spans="1:19" x14ac:dyDescent="0.25">
      <c r="D1" s="65" t="s">
        <v>13</v>
      </c>
      <c r="E1" s="65"/>
      <c r="F1" s="65"/>
      <c r="G1" s="65"/>
      <c r="H1" s="65"/>
      <c r="I1" s="65" t="s">
        <v>32</v>
      </c>
      <c r="J1" s="65"/>
      <c r="K1" s="65"/>
      <c r="L1" s="65"/>
      <c r="M1" s="65"/>
      <c r="N1" s="65"/>
      <c r="O1" s="65"/>
      <c r="P1" s="65"/>
      <c r="Q1" s="65"/>
      <c r="R1" s="65"/>
      <c r="S1" s="65"/>
    </row>
    <row r="2" spans="1:19" s="1" customFormat="1" x14ac:dyDescent="0.25">
      <c r="A2" s="1" t="s">
        <v>29</v>
      </c>
      <c r="B2" s="1" t="s">
        <v>30</v>
      </c>
      <c r="C2" s="1" t="s">
        <v>31</v>
      </c>
      <c r="D2" s="2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3" t="s">
        <v>16</v>
      </c>
      <c r="J2" s="4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</row>
    <row r="3" spans="1:19" x14ac:dyDescent="0.25">
      <c r="A3" t="s">
        <v>3</v>
      </c>
      <c r="B3" t="s">
        <v>2</v>
      </c>
      <c r="C3">
        <v>0.45</v>
      </c>
      <c r="D3" s="5">
        <v>0.58842609999999995</v>
      </c>
      <c r="E3" s="6">
        <v>0.18126700000000001</v>
      </c>
      <c r="F3" s="6">
        <v>0.16733149999999999</v>
      </c>
      <c r="G3" s="6">
        <v>6.2975370000000003E-2</v>
      </c>
      <c r="H3" s="6">
        <v>0</v>
      </c>
      <c r="I3" s="5">
        <v>0.6</v>
      </c>
      <c r="J3" s="6">
        <v>0.96341463400000005</v>
      </c>
      <c r="K3" s="6">
        <v>0.75</v>
      </c>
      <c r="L3" s="6">
        <v>0.929411765</v>
      </c>
      <c r="M3" s="6">
        <v>0.75</v>
      </c>
      <c r="N3" s="6">
        <v>0.6</v>
      </c>
      <c r="O3" s="6">
        <v>0.66666666699999999</v>
      </c>
      <c r="P3" s="6">
        <v>0.15463917499999999</v>
      </c>
      <c r="Q3" s="6">
        <v>9.2783505000000002E-2</v>
      </c>
      <c r="R3" s="6">
        <v>0.12371134</v>
      </c>
      <c r="S3" s="6">
        <v>0.78170731699999996</v>
      </c>
    </row>
    <row r="4" spans="1:19" s="37" customFormat="1" x14ac:dyDescent="0.25">
      <c r="A4" s="37" t="s">
        <v>3</v>
      </c>
      <c r="B4" s="37" t="s">
        <v>15</v>
      </c>
      <c r="C4" s="37">
        <v>0.45</v>
      </c>
      <c r="D4" s="38">
        <v>0.5683705</v>
      </c>
      <c r="E4" s="33">
        <v>0.195576</v>
      </c>
      <c r="F4" s="33">
        <v>0.17352100000000001</v>
      </c>
      <c r="G4" s="33">
        <v>6.253243E-2</v>
      </c>
      <c r="H4" s="33">
        <v>0</v>
      </c>
      <c r="I4" s="38">
        <v>0.6</v>
      </c>
      <c r="J4" s="33">
        <v>0.96341463414634143</v>
      </c>
      <c r="K4" s="33">
        <v>0.74999999999999978</v>
      </c>
      <c r="L4" s="33">
        <v>0.92941176470588238</v>
      </c>
      <c r="M4" s="33">
        <v>0.75</v>
      </c>
      <c r="N4" s="33">
        <v>0.6</v>
      </c>
      <c r="O4" s="33">
        <v>0.66666666666666652</v>
      </c>
      <c r="P4" s="33">
        <v>0.15463917525773199</v>
      </c>
      <c r="Q4" s="33">
        <v>9.2783505154639179E-2</v>
      </c>
      <c r="R4" s="33">
        <v>0.1237113402061856</v>
      </c>
      <c r="S4" s="33">
        <v>0.78170731707317076</v>
      </c>
    </row>
    <row r="5" spans="1:19" x14ac:dyDescent="0.25">
      <c r="A5" t="s">
        <v>27</v>
      </c>
      <c r="B5" t="s">
        <v>28</v>
      </c>
      <c r="C5">
        <v>0.45</v>
      </c>
      <c r="D5" s="5">
        <v>0.1484</v>
      </c>
      <c r="E5" s="6">
        <v>0.17449999999999999</v>
      </c>
      <c r="F5" s="6">
        <v>0.14449999999999999</v>
      </c>
      <c r="G5" s="6">
        <v>0.21929999999999999</v>
      </c>
      <c r="H5" s="6">
        <v>0.31319999999999998</v>
      </c>
      <c r="I5" s="5">
        <v>0.66666666666666663</v>
      </c>
      <c r="J5" s="6">
        <v>0.97560975609756095</v>
      </c>
      <c r="K5" s="6">
        <v>0.83333333333333326</v>
      </c>
      <c r="L5" s="6">
        <v>0.94117647058823528</v>
      </c>
      <c r="M5" s="6">
        <v>0.83333333333333337</v>
      </c>
      <c r="N5" s="6">
        <v>0.66666666666666663</v>
      </c>
      <c r="O5" s="6">
        <v>0.74074074074074081</v>
      </c>
      <c r="P5" s="6">
        <v>0.15463917525773199</v>
      </c>
      <c r="Q5" s="6">
        <v>0.10309278350515461</v>
      </c>
      <c r="R5" s="6">
        <v>0.1237113402061856</v>
      </c>
      <c r="S5" s="6">
        <v>0.82113821138211374</v>
      </c>
    </row>
    <row r="6" spans="1:19" s="39" customFormat="1" x14ac:dyDescent="0.25">
      <c r="A6" s="39" t="s">
        <v>27</v>
      </c>
      <c r="B6" s="39" t="s">
        <v>2</v>
      </c>
      <c r="C6" s="39">
        <v>0.45</v>
      </c>
      <c r="D6" s="40">
        <v>0.56138600000000005</v>
      </c>
      <c r="E6" s="19">
        <v>0.27097100000000002</v>
      </c>
      <c r="F6" s="19">
        <v>0.1028294</v>
      </c>
      <c r="G6" s="19">
        <v>6.0825129999999998E-2</v>
      </c>
      <c r="H6" s="19">
        <v>3.9885329999999998E-3</v>
      </c>
      <c r="I6" s="40">
        <v>0.66666666666666663</v>
      </c>
      <c r="J6" s="19">
        <v>0.97560975609756095</v>
      </c>
      <c r="K6" s="19">
        <v>0.83333333333333326</v>
      </c>
      <c r="L6" s="19">
        <v>0.94117647058823528</v>
      </c>
      <c r="M6" s="19">
        <v>0.83333333333333337</v>
      </c>
      <c r="N6" s="19">
        <v>0.66666666666666663</v>
      </c>
      <c r="O6" s="19">
        <v>0.74074074074074081</v>
      </c>
      <c r="P6" s="19">
        <v>0.15463917525773199</v>
      </c>
      <c r="Q6" s="19">
        <v>0.10309278350515461</v>
      </c>
      <c r="R6" s="19">
        <v>0.1237113402061856</v>
      </c>
      <c r="S6" s="19">
        <v>0.82113821138211374</v>
      </c>
    </row>
    <row r="7" spans="1:19" s="1" customFormat="1" x14ac:dyDescent="0.25">
      <c r="A7" s="1" t="s">
        <v>27</v>
      </c>
      <c r="B7" s="1" t="s">
        <v>15</v>
      </c>
      <c r="C7" s="1">
        <v>0.45</v>
      </c>
      <c r="D7" s="7">
        <v>0.51495060000000004</v>
      </c>
      <c r="E7" s="8">
        <v>0.24511060000000001</v>
      </c>
      <c r="F7" s="8">
        <v>0.12761439999999999</v>
      </c>
      <c r="G7" s="8">
        <v>9.3598200000000006E-2</v>
      </c>
      <c r="H7" s="8">
        <v>1.8726240000000002E-2</v>
      </c>
      <c r="I7" s="7">
        <v>0.66666666666666663</v>
      </c>
      <c r="J7" s="8">
        <v>0.97560975609756095</v>
      </c>
      <c r="K7" s="8">
        <v>0.83333333333333326</v>
      </c>
      <c r="L7" s="8">
        <v>0.94117647058823528</v>
      </c>
      <c r="M7" s="8">
        <v>0.83333333333333337</v>
      </c>
      <c r="N7" s="8">
        <v>0.66666666666666663</v>
      </c>
      <c r="O7" s="8">
        <v>0.74074074074074081</v>
      </c>
      <c r="P7" s="8">
        <v>0.15463917525773199</v>
      </c>
      <c r="Q7" s="8">
        <v>0.10309278350515461</v>
      </c>
      <c r="R7" s="8">
        <v>0.1237113402061856</v>
      </c>
      <c r="S7" s="8">
        <v>0.82113821138211374</v>
      </c>
    </row>
    <row r="8" spans="1:19" s="39" customFormat="1" x14ac:dyDescent="0.25">
      <c r="A8" s="39" t="s">
        <v>33</v>
      </c>
      <c r="B8" s="39" t="s">
        <v>28</v>
      </c>
      <c r="C8" s="39">
        <v>0.4</v>
      </c>
      <c r="D8" s="40">
        <v>0.125</v>
      </c>
      <c r="E8" s="19">
        <v>0.254</v>
      </c>
      <c r="F8" s="19">
        <v>0.112</v>
      </c>
      <c r="G8" s="19">
        <v>1E-3</v>
      </c>
      <c r="H8" s="19">
        <v>0.50800000000000001</v>
      </c>
      <c r="I8" s="40">
        <v>0.93333333333333335</v>
      </c>
      <c r="J8" s="19">
        <v>0.98780487804878048</v>
      </c>
      <c r="K8" s="19">
        <v>0.93333333333333324</v>
      </c>
      <c r="L8" s="19">
        <v>0.98780487804878048</v>
      </c>
      <c r="M8" s="19">
        <v>0.93333333333333335</v>
      </c>
      <c r="N8" s="19">
        <v>0.93333333333333335</v>
      </c>
      <c r="O8" s="19">
        <v>0.93333333333333335</v>
      </c>
      <c r="P8" s="19">
        <v>0.15463917525773199</v>
      </c>
      <c r="Q8" s="19">
        <v>0.14432989690721651</v>
      </c>
      <c r="R8" s="19">
        <v>0.15463917525773199</v>
      </c>
      <c r="S8" s="19">
        <v>0.96056910569105691</v>
      </c>
    </row>
    <row r="9" spans="1:19" x14ac:dyDescent="0.25">
      <c r="A9" s="9" t="s">
        <v>33</v>
      </c>
      <c r="B9" s="9" t="s">
        <v>2</v>
      </c>
      <c r="C9" s="9">
        <v>0.4</v>
      </c>
      <c r="D9" s="43">
        <v>0.61522739999999998</v>
      </c>
      <c r="E9" s="10">
        <v>0.20711969999999999</v>
      </c>
      <c r="F9" s="10">
        <v>8.0224829999999997E-2</v>
      </c>
      <c r="G9" s="10">
        <v>7.068642E-2</v>
      </c>
      <c r="H9" s="10">
        <v>2.6741609999999999E-2</v>
      </c>
      <c r="I9" s="5">
        <v>0.93333333333333335</v>
      </c>
      <c r="J9" s="6">
        <v>0.98780487804878048</v>
      </c>
      <c r="K9" s="6">
        <v>0.93333333333333324</v>
      </c>
      <c r="L9" s="6">
        <v>0.98780487804878048</v>
      </c>
      <c r="M9" s="6">
        <v>0.93333333333333335</v>
      </c>
      <c r="N9" s="6">
        <v>0.93333333333333335</v>
      </c>
      <c r="O9" s="6">
        <v>0.93333333333333335</v>
      </c>
      <c r="P9" s="6">
        <v>0.15463917525773199</v>
      </c>
      <c r="Q9" s="6">
        <v>0.14432989690721651</v>
      </c>
      <c r="R9" s="6">
        <v>0.15463917525773199</v>
      </c>
      <c r="S9" s="6">
        <v>0.96056910569105691</v>
      </c>
    </row>
    <row r="10" spans="1:19" s="39" customFormat="1" x14ac:dyDescent="0.25">
      <c r="A10" s="41" t="s">
        <v>33</v>
      </c>
      <c r="B10" s="41" t="s">
        <v>15</v>
      </c>
      <c r="C10" s="41">
        <v>0.4</v>
      </c>
      <c r="D10" s="44">
        <v>0.45950659999999999</v>
      </c>
      <c r="E10" s="42">
        <v>0.2206621</v>
      </c>
      <c r="F10" s="42">
        <v>0.1975961</v>
      </c>
      <c r="G10" s="42">
        <v>8.2059510000000002E-2</v>
      </c>
      <c r="H10" s="42">
        <v>4.0175620000000002E-2</v>
      </c>
      <c r="I10" s="40">
        <v>0.93333333333333335</v>
      </c>
      <c r="J10" s="19">
        <v>0.98780487804878048</v>
      </c>
      <c r="K10" s="19">
        <v>0.93333333333333324</v>
      </c>
      <c r="L10" s="19">
        <v>0.98780487804878048</v>
      </c>
      <c r="M10" s="19">
        <v>0.93333333333333335</v>
      </c>
      <c r="N10" s="19">
        <v>0.93333333333333335</v>
      </c>
      <c r="O10" s="19">
        <v>0.93333333333333335</v>
      </c>
      <c r="P10" s="19">
        <v>0.15463917525773199</v>
      </c>
      <c r="Q10" s="19">
        <v>0.14432989690721651</v>
      </c>
      <c r="R10" s="19">
        <v>0.15463917525773199</v>
      </c>
      <c r="S10" s="19">
        <v>0.96056910569105691</v>
      </c>
    </row>
    <row r="18" spans="4:8" x14ac:dyDescent="0.25">
      <c r="D18" s="6"/>
      <c r="E18" s="6"/>
      <c r="F18" s="6"/>
      <c r="G18" s="6"/>
      <c r="H18" s="6"/>
    </row>
    <row r="19" spans="4:8" x14ac:dyDescent="0.25">
      <c r="D19" s="6"/>
      <c r="E19" s="6"/>
      <c r="F19" s="6"/>
      <c r="G19" s="6"/>
      <c r="H19" s="6"/>
    </row>
  </sheetData>
  <mergeCells count="2">
    <mergeCell ref="D1:H1"/>
    <mergeCell ref="I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23E1A-54DA-493B-9DFF-EA896ED20D53}">
  <dimension ref="A2:CN40"/>
  <sheetViews>
    <sheetView topLeftCell="C1" zoomScaleNormal="100" workbookViewId="0">
      <selection activeCell="AF27" sqref="AF27"/>
    </sheetView>
  </sheetViews>
  <sheetFormatPr baseColWidth="10" defaultRowHeight="15" x14ac:dyDescent="0.25"/>
  <cols>
    <col min="1" max="2" width="11.42578125" hidden="1" customWidth="1"/>
    <col min="3" max="3" width="18.7109375" bestFit="1" customWidth="1"/>
    <col min="4" max="4" width="13.5703125" customWidth="1"/>
    <col min="5" max="5" width="10.7109375" hidden="1" customWidth="1"/>
    <col min="6" max="6" width="8.28515625" hidden="1" customWidth="1"/>
    <col min="7" max="7" width="18.7109375" hidden="1" customWidth="1"/>
    <col min="8" max="10" width="8.28515625" hidden="1" customWidth="1"/>
    <col min="11" max="11" width="18.7109375" hidden="1" customWidth="1"/>
    <col min="12" max="14" width="8.28515625" hidden="1" customWidth="1"/>
    <col min="15" max="15" width="18.7109375" hidden="1" customWidth="1"/>
    <col min="16" max="17" width="8.28515625" hidden="1" customWidth="1"/>
    <col min="18" max="18" width="7.85546875" hidden="1" customWidth="1"/>
    <col min="19" max="28" width="8.28515625" hidden="1" customWidth="1"/>
    <col min="29" max="29" width="11.42578125" customWidth="1"/>
    <col min="30" max="30" width="8.28515625" bestFit="1" customWidth="1"/>
    <col min="31" max="31" width="11.42578125" hidden="1" customWidth="1"/>
    <col min="33" max="33" width="11.42578125" customWidth="1"/>
    <col min="34" max="34" width="8.28515625" bestFit="1" customWidth="1"/>
    <col min="35" max="35" width="11.42578125" hidden="1" customWidth="1"/>
    <col min="37" max="48" width="0" hidden="1" customWidth="1"/>
    <col min="49" max="49" width="11.42578125" customWidth="1"/>
    <col min="50" max="50" width="8.28515625" bestFit="1" customWidth="1"/>
    <col min="51" max="51" width="11.140625" hidden="1" customWidth="1"/>
    <col min="53" max="53" width="11.42578125" customWidth="1"/>
    <col min="54" max="54" width="8.28515625" bestFit="1" customWidth="1"/>
    <col min="55" max="55" width="11.140625" hidden="1" customWidth="1"/>
    <col min="57" max="57" width="11.42578125" customWidth="1"/>
    <col min="58" max="58" width="8.28515625" bestFit="1" customWidth="1"/>
    <col min="59" max="59" width="11.140625" hidden="1" customWidth="1"/>
    <col min="61" max="72" width="0" hidden="1" customWidth="1"/>
    <col min="73" max="73" width="11.42578125" customWidth="1"/>
    <col min="74" max="74" width="8.28515625" bestFit="1" customWidth="1"/>
    <col min="75" max="75" width="11.140625" hidden="1" customWidth="1"/>
    <col min="77" max="77" width="11.42578125" customWidth="1"/>
    <col min="78" max="78" width="8.28515625" bestFit="1" customWidth="1"/>
    <col min="79" max="79" width="11.140625" hidden="1" customWidth="1"/>
    <col min="81" max="81" width="11.42578125" customWidth="1"/>
    <col min="82" max="82" width="8.28515625" bestFit="1" customWidth="1"/>
    <col min="83" max="83" width="11.140625" hidden="1" customWidth="1"/>
    <col min="87" max="87" width="18.85546875" bestFit="1" customWidth="1"/>
    <col min="88" max="88" width="11.85546875" bestFit="1" customWidth="1"/>
    <col min="89" max="89" width="12.5703125" customWidth="1"/>
    <col min="90" max="90" width="12.28515625" bestFit="1" customWidth="1"/>
    <col min="91" max="91" width="18.7109375" bestFit="1" customWidth="1"/>
    <col min="92" max="92" width="17.28515625" bestFit="1" customWidth="1"/>
  </cols>
  <sheetData>
    <row r="2" spans="1:92" x14ac:dyDescent="0.25">
      <c r="CH2" s="15" t="s">
        <v>29</v>
      </c>
      <c r="CI2" s="46" t="s">
        <v>30</v>
      </c>
      <c r="CJ2" s="46" t="s">
        <v>4</v>
      </c>
      <c r="CK2" s="46" t="s">
        <v>5</v>
      </c>
      <c r="CL2" s="46" t="s">
        <v>6</v>
      </c>
      <c r="CM2" s="46" t="s">
        <v>7</v>
      </c>
      <c r="CN2" s="46" t="s">
        <v>8</v>
      </c>
    </row>
    <row r="3" spans="1:92" x14ac:dyDescent="0.25">
      <c r="CH3" s="15" t="s">
        <v>3</v>
      </c>
      <c r="CI3" s="15" t="s">
        <v>2</v>
      </c>
      <c r="CJ3" s="16">
        <v>0.58842609999999995</v>
      </c>
      <c r="CK3" s="16">
        <v>0.18126700000000001</v>
      </c>
      <c r="CL3" s="16">
        <v>0.16733149999999999</v>
      </c>
      <c r="CM3" s="16">
        <v>6.2975370000000003E-2</v>
      </c>
      <c r="CN3" s="16">
        <v>0</v>
      </c>
    </row>
    <row r="4" spans="1:92" x14ac:dyDescent="0.25">
      <c r="CH4" s="15" t="s">
        <v>3</v>
      </c>
      <c r="CI4" t="s">
        <v>15</v>
      </c>
      <c r="CJ4" s="16">
        <v>0.5683705</v>
      </c>
      <c r="CK4" s="16">
        <v>0.195576</v>
      </c>
      <c r="CL4" s="16">
        <v>0.17352100000000001</v>
      </c>
      <c r="CM4" s="16">
        <v>6.253243E-2</v>
      </c>
      <c r="CN4" s="16">
        <v>0</v>
      </c>
    </row>
    <row r="5" spans="1:92" x14ac:dyDescent="0.25">
      <c r="CH5" s="15" t="s">
        <v>27</v>
      </c>
      <c r="CI5" s="24" t="s">
        <v>28</v>
      </c>
      <c r="CJ5" s="25">
        <v>0.1484</v>
      </c>
      <c r="CK5" s="25">
        <v>0.17449999999999999</v>
      </c>
      <c r="CL5" s="25">
        <v>0.14449999999999999</v>
      </c>
      <c r="CM5" s="25">
        <v>0.21929999999999999</v>
      </c>
      <c r="CN5" s="25">
        <v>0.31319999999999998</v>
      </c>
    </row>
    <row r="6" spans="1:92" x14ac:dyDescent="0.25">
      <c r="A6" t="s">
        <v>36</v>
      </c>
      <c r="C6" s="12" t="s">
        <v>0</v>
      </c>
      <c r="D6" s="11"/>
      <c r="E6" s="81" t="s">
        <v>37</v>
      </c>
      <c r="F6" s="82"/>
      <c r="G6" s="82"/>
      <c r="H6" s="83"/>
      <c r="I6" s="81" t="s">
        <v>37</v>
      </c>
      <c r="J6" s="82"/>
      <c r="K6" s="82"/>
      <c r="L6" s="83"/>
      <c r="M6" s="81" t="s">
        <v>37</v>
      </c>
      <c r="N6" s="82"/>
      <c r="O6" s="82"/>
      <c r="P6" s="83"/>
      <c r="Q6" s="92" t="s">
        <v>3</v>
      </c>
      <c r="R6" s="93"/>
      <c r="S6" s="93"/>
      <c r="T6" s="94"/>
      <c r="U6" s="92" t="s">
        <v>3</v>
      </c>
      <c r="V6" s="93"/>
      <c r="W6" s="93"/>
      <c r="X6" s="94"/>
      <c r="Y6" s="92" t="s">
        <v>3</v>
      </c>
      <c r="Z6" s="93"/>
      <c r="AA6" s="93"/>
      <c r="AB6" s="94"/>
      <c r="AC6" s="92" t="s">
        <v>3</v>
      </c>
      <c r="AD6" s="93"/>
      <c r="AE6" s="93"/>
      <c r="AF6" s="94"/>
      <c r="AG6" s="92" t="s">
        <v>3</v>
      </c>
      <c r="AH6" s="93"/>
      <c r="AI6" s="93"/>
      <c r="AJ6" s="93"/>
      <c r="AK6" s="95" t="s">
        <v>27</v>
      </c>
      <c r="AL6" s="96"/>
      <c r="AM6" s="96"/>
      <c r="AN6" s="96"/>
      <c r="AO6" s="95" t="s">
        <v>27</v>
      </c>
      <c r="AP6" s="96"/>
      <c r="AQ6" s="96"/>
      <c r="AR6" s="96"/>
      <c r="AS6" s="95" t="s">
        <v>27</v>
      </c>
      <c r="AT6" s="96"/>
      <c r="AU6" s="96"/>
      <c r="AV6" s="96"/>
      <c r="AW6" s="95" t="s">
        <v>27</v>
      </c>
      <c r="AX6" s="96"/>
      <c r="AY6" s="96"/>
      <c r="AZ6" s="96"/>
      <c r="BA6" s="95" t="s">
        <v>27</v>
      </c>
      <c r="BB6" s="96"/>
      <c r="BC6" s="96"/>
      <c r="BD6" s="96"/>
      <c r="BE6" s="95" t="s">
        <v>27</v>
      </c>
      <c r="BF6" s="96"/>
      <c r="BG6" s="96"/>
      <c r="BH6" s="96"/>
      <c r="BI6" s="87" t="s">
        <v>33</v>
      </c>
      <c r="BJ6" s="88"/>
      <c r="BK6" s="88"/>
      <c r="BL6" s="88"/>
      <c r="BM6" s="87" t="s">
        <v>33</v>
      </c>
      <c r="BN6" s="88"/>
      <c r="BO6" s="88"/>
      <c r="BP6" s="88"/>
      <c r="BQ6" s="87" t="s">
        <v>33</v>
      </c>
      <c r="BR6" s="88"/>
      <c r="BS6" s="88"/>
      <c r="BT6" s="88"/>
      <c r="BU6" s="87" t="s">
        <v>33</v>
      </c>
      <c r="BV6" s="88"/>
      <c r="BW6" s="88"/>
      <c r="BX6" s="88"/>
      <c r="BY6" s="87" t="s">
        <v>33</v>
      </c>
      <c r="BZ6" s="88"/>
      <c r="CA6" s="88"/>
      <c r="CB6" s="89"/>
      <c r="CC6" s="87" t="s">
        <v>33</v>
      </c>
      <c r="CD6" s="88"/>
      <c r="CE6" s="88"/>
      <c r="CF6" s="89"/>
      <c r="CH6" s="15" t="s">
        <v>27</v>
      </c>
      <c r="CI6" s="15" t="s">
        <v>2</v>
      </c>
      <c r="CJ6" s="16">
        <v>0.56138600000000005</v>
      </c>
      <c r="CK6" s="16">
        <v>0.27097100000000002</v>
      </c>
      <c r="CL6" s="16">
        <v>0.1028294</v>
      </c>
      <c r="CM6" s="16">
        <v>6.0825129999999998E-2</v>
      </c>
      <c r="CN6" s="16">
        <v>3.9885329999999998E-3</v>
      </c>
    </row>
    <row r="7" spans="1:92" x14ac:dyDescent="0.25">
      <c r="A7" t="s">
        <v>35</v>
      </c>
      <c r="C7" s="11" t="s">
        <v>1</v>
      </c>
      <c r="D7" s="11"/>
      <c r="E7" s="84" t="s">
        <v>38</v>
      </c>
      <c r="F7" s="85"/>
      <c r="G7" s="85"/>
      <c r="H7" s="86"/>
      <c r="I7" s="84" t="s">
        <v>39</v>
      </c>
      <c r="J7" s="85"/>
      <c r="K7" s="85"/>
      <c r="L7" s="86"/>
      <c r="M7" s="84" t="s">
        <v>40</v>
      </c>
      <c r="N7" s="85"/>
      <c r="O7" s="85"/>
      <c r="P7" s="86"/>
      <c r="Q7" s="84" t="s">
        <v>38</v>
      </c>
      <c r="R7" s="85"/>
      <c r="S7" s="85"/>
      <c r="T7" s="86"/>
      <c r="U7" s="84" t="s">
        <v>39</v>
      </c>
      <c r="V7" s="85"/>
      <c r="W7" s="85"/>
      <c r="X7" s="86"/>
      <c r="Y7" s="84" t="s">
        <v>40</v>
      </c>
      <c r="Z7" s="85"/>
      <c r="AA7" s="85"/>
      <c r="AB7" s="86"/>
      <c r="AC7" s="84" t="s">
        <v>2</v>
      </c>
      <c r="AD7" s="85"/>
      <c r="AE7" s="85"/>
      <c r="AF7" s="86"/>
      <c r="AG7" s="84" t="s">
        <v>15</v>
      </c>
      <c r="AH7" s="85"/>
      <c r="AI7" s="85"/>
      <c r="AJ7" s="85"/>
      <c r="AK7" s="84" t="s">
        <v>38</v>
      </c>
      <c r="AL7" s="85"/>
      <c r="AM7" s="85"/>
      <c r="AN7" s="86"/>
      <c r="AO7" s="84" t="s">
        <v>39</v>
      </c>
      <c r="AP7" s="85"/>
      <c r="AQ7" s="85"/>
      <c r="AR7" s="86"/>
      <c r="AS7" s="84" t="s">
        <v>40</v>
      </c>
      <c r="AT7" s="85"/>
      <c r="AU7" s="85"/>
      <c r="AV7" s="86"/>
      <c r="AW7" s="105" t="s">
        <v>28</v>
      </c>
      <c r="AX7" s="106"/>
      <c r="AY7" s="106"/>
      <c r="AZ7" s="106"/>
      <c r="BA7" s="84" t="s">
        <v>2</v>
      </c>
      <c r="BB7" s="85"/>
      <c r="BC7" s="85"/>
      <c r="BD7" s="85"/>
      <c r="BE7" s="84" t="s">
        <v>15</v>
      </c>
      <c r="BF7" s="85"/>
      <c r="BG7" s="85"/>
      <c r="BH7" s="85"/>
      <c r="BI7" s="84" t="s">
        <v>38</v>
      </c>
      <c r="BJ7" s="85"/>
      <c r="BK7" s="85"/>
      <c r="BL7" s="86"/>
      <c r="BM7" s="84" t="s">
        <v>39</v>
      </c>
      <c r="BN7" s="85"/>
      <c r="BO7" s="85"/>
      <c r="BP7" s="86"/>
      <c r="BQ7" s="84" t="s">
        <v>40</v>
      </c>
      <c r="BR7" s="85"/>
      <c r="BS7" s="85"/>
      <c r="BT7" s="86"/>
      <c r="BU7" s="90" t="s">
        <v>28</v>
      </c>
      <c r="BV7" s="91"/>
      <c r="BW7" s="91"/>
      <c r="BX7" s="91"/>
      <c r="BY7" s="84" t="s">
        <v>2</v>
      </c>
      <c r="BZ7" s="85"/>
      <c r="CA7" s="85"/>
      <c r="CB7" s="86"/>
      <c r="CC7" s="84" t="s">
        <v>15</v>
      </c>
      <c r="CD7" s="85"/>
      <c r="CE7" s="85"/>
      <c r="CF7" s="86"/>
      <c r="CH7" s="15" t="s">
        <v>27</v>
      </c>
      <c r="CI7" s="15" t="s">
        <v>15</v>
      </c>
      <c r="CJ7" s="16">
        <v>0.51495060000000004</v>
      </c>
      <c r="CK7" s="16">
        <v>0.24511060000000001</v>
      </c>
      <c r="CL7" s="16">
        <v>0.12761439999999999</v>
      </c>
      <c r="CM7" s="16">
        <v>9.3598200000000006E-2</v>
      </c>
      <c r="CN7" s="16">
        <v>1.8726240000000002E-2</v>
      </c>
    </row>
    <row r="8" spans="1:92" x14ac:dyDescent="0.25">
      <c r="A8" t="s">
        <v>10</v>
      </c>
      <c r="B8" t="s">
        <v>11</v>
      </c>
      <c r="C8" s="11"/>
      <c r="D8" s="11" t="s">
        <v>34</v>
      </c>
      <c r="E8" s="12" t="s">
        <v>10</v>
      </c>
      <c r="F8" s="11"/>
      <c r="G8" s="11" t="s">
        <v>11</v>
      </c>
      <c r="H8" s="63" t="s">
        <v>12</v>
      </c>
      <c r="I8" s="11" t="s">
        <v>10</v>
      </c>
      <c r="J8" s="11"/>
      <c r="K8" s="11" t="s">
        <v>11</v>
      </c>
      <c r="L8" s="63" t="s">
        <v>12</v>
      </c>
      <c r="M8" s="12" t="s">
        <v>10</v>
      </c>
      <c r="N8" s="11"/>
      <c r="O8" s="11" t="s">
        <v>11</v>
      </c>
      <c r="P8" s="63" t="s">
        <v>12</v>
      </c>
      <c r="Q8" s="12" t="s">
        <v>10</v>
      </c>
      <c r="R8" s="11"/>
      <c r="S8" s="11" t="s">
        <v>11</v>
      </c>
      <c r="T8" s="63" t="s">
        <v>12</v>
      </c>
      <c r="U8" s="12" t="s">
        <v>10</v>
      </c>
      <c r="V8" s="11"/>
      <c r="W8" s="11" t="s">
        <v>11</v>
      </c>
      <c r="X8" s="32" t="s">
        <v>12</v>
      </c>
      <c r="Y8" s="12" t="s">
        <v>10</v>
      </c>
      <c r="Z8" s="11"/>
      <c r="AA8" s="11" t="s">
        <v>11</v>
      </c>
      <c r="AB8" s="32" t="s">
        <v>12</v>
      </c>
      <c r="AC8" s="12" t="s">
        <v>10</v>
      </c>
      <c r="AD8" s="11"/>
      <c r="AE8" s="11" t="s">
        <v>11</v>
      </c>
      <c r="AF8" s="32" t="s">
        <v>12</v>
      </c>
      <c r="AG8" s="12" t="s">
        <v>10</v>
      </c>
      <c r="AH8" s="11"/>
      <c r="AI8" s="11" t="s">
        <v>11</v>
      </c>
      <c r="AJ8" s="32" t="s">
        <v>12</v>
      </c>
      <c r="AK8" s="12" t="s">
        <v>10</v>
      </c>
      <c r="AL8" s="11"/>
      <c r="AM8" s="11" t="s">
        <v>11</v>
      </c>
      <c r="AN8" s="32" t="s">
        <v>12</v>
      </c>
      <c r="AO8" s="12" t="s">
        <v>10</v>
      </c>
      <c r="AP8" s="11"/>
      <c r="AQ8" s="11" t="s">
        <v>11</v>
      </c>
      <c r="AR8" s="32" t="s">
        <v>12</v>
      </c>
      <c r="AS8" s="12" t="s">
        <v>10</v>
      </c>
      <c r="AT8" s="11"/>
      <c r="AU8" s="11" t="s">
        <v>11</v>
      </c>
      <c r="AV8" s="32" t="s">
        <v>12</v>
      </c>
      <c r="AW8" s="107" t="s">
        <v>10</v>
      </c>
      <c r="AX8" s="108"/>
      <c r="AY8" s="108" t="s">
        <v>11</v>
      </c>
      <c r="AZ8" s="108" t="s">
        <v>12</v>
      </c>
      <c r="BA8" s="12" t="s">
        <v>10</v>
      </c>
      <c r="BB8" s="11"/>
      <c r="BC8" s="11" t="s">
        <v>11</v>
      </c>
      <c r="BD8" s="32" t="s">
        <v>12</v>
      </c>
      <c r="BE8" s="12" t="s">
        <v>10</v>
      </c>
      <c r="BF8" s="11"/>
      <c r="BG8" s="11" t="s">
        <v>11</v>
      </c>
      <c r="BH8" s="32" t="s">
        <v>12</v>
      </c>
      <c r="BI8" s="12" t="s">
        <v>10</v>
      </c>
      <c r="BJ8" s="11"/>
      <c r="BK8" s="11" t="s">
        <v>11</v>
      </c>
      <c r="BL8" s="32" t="s">
        <v>12</v>
      </c>
      <c r="BM8" s="12" t="s">
        <v>10</v>
      </c>
      <c r="BN8" s="11"/>
      <c r="BO8" s="11" t="s">
        <v>11</v>
      </c>
      <c r="BP8" s="32" t="s">
        <v>12</v>
      </c>
      <c r="BQ8" s="12" t="s">
        <v>10</v>
      </c>
      <c r="BR8" s="11"/>
      <c r="BS8" s="11" t="s">
        <v>11</v>
      </c>
      <c r="BT8" s="32" t="s">
        <v>12</v>
      </c>
      <c r="BU8" s="26" t="s">
        <v>10</v>
      </c>
      <c r="BV8" s="27"/>
      <c r="BW8" s="27" t="s">
        <v>11</v>
      </c>
      <c r="BX8" s="27" t="s">
        <v>12</v>
      </c>
      <c r="BY8" s="12" t="s">
        <v>10</v>
      </c>
      <c r="BZ8" s="11"/>
      <c r="CA8" s="11" t="s">
        <v>11</v>
      </c>
      <c r="CB8" s="32" t="s">
        <v>12</v>
      </c>
      <c r="CC8" s="12" t="s">
        <v>10</v>
      </c>
      <c r="CD8" s="11"/>
      <c r="CE8" s="11" t="s">
        <v>11</v>
      </c>
      <c r="CF8" s="34" t="s">
        <v>12</v>
      </c>
      <c r="CH8" s="15" t="s">
        <v>33</v>
      </c>
      <c r="CI8" s="24" t="s">
        <v>28</v>
      </c>
      <c r="CJ8" s="25">
        <v>0.125</v>
      </c>
      <c r="CK8" s="25">
        <v>0.254</v>
      </c>
      <c r="CL8" s="25">
        <v>0.112</v>
      </c>
      <c r="CM8" s="25">
        <v>1E-3</v>
      </c>
      <c r="CN8" s="25">
        <v>0.50800000000000001</v>
      </c>
    </row>
    <row r="9" spans="1:92" x14ac:dyDescent="0.25">
      <c r="A9" s="47">
        <v>41.029577000000003</v>
      </c>
      <c r="B9" s="47"/>
      <c r="C9" s="59" t="s">
        <v>4</v>
      </c>
      <c r="D9" s="56">
        <v>0.75</v>
      </c>
      <c r="E9" s="78">
        <f>A9-E$24</f>
        <v>37.752489013322368</v>
      </c>
      <c r="F9" s="72">
        <f>(E9-A9)/A9</f>
        <v>-7.9871356867209115E-2</v>
      </c>
      <c r="G9" s="61"/>
      <c r="H9" s="75">
        <v>46.869729999999997</v>
      </c>
      <c r="I9" s="78">
        <v>32.286926000000001</v>
      </c>
      <c r="J9" s="72">
        <f t="shared" ref="J9:J23" si="0">(I9-A9)/A9</f>
        <v>-0.21308167520225718</v>
      </c>
      <c r="K9" s="61"/>
      <c r="L9" s="75">
        <v>42.412930000000003</v>
      </c>
      <c r="M9" s="78">
        <v>30.296478</v>
      </c>
      <c r="N9" s="72">
        <f t="shared" ref="N9:N23" si="1">(M9-A9)/A9</f>
        <v>-0.26159419094181746</v>
      </c>
      <c r="O9" s="61"/>
      <c r="P9" s="75">
        <v>40.408529999999999</v>
      </c>
      <c r="Q9" s="45">
        <v>36.898986605801817</v>
      </c>
      <c r="R9" s="49">
        <f>(Q9-A9)/A9</f>
        <v>-0.10067348230760913</v>
      </c>
      <c r="S9" s="50">
        <v>21.343857658862881</v>
      </c>
      <c r="T9" s="98">
        <v>45.993373410754081</v>
      </c>
      <c r="U9" s="45">
        <v>32.779977253477043</v>
      </c>
      <c r="V9" s="49">
        <f>(U9-A9)/A9</f>
        <v>-0.20106470379948008</v>
      </c>
      <c r="W9" s="50">
        <v>16.636501561058179</v>
      </c>
      <c r="X9" s="51">
        <v>44.956947402794341</v>
      </c>
      <c r="Y9" s="45">
        <v>17.423527875807679</v>
      </c>
      <c r="Z9" s="49">
        <f>(Y9-A9)/A9</f>
        <v>-0.5753422494263668</v>
      </c>
      <c r="AA9" s="50">
        <v>8.139122921438128</v>
      </c>
      <c r="AB9" s="51">
        <v>35.152725314247149</v>
      </c>
      <c r="AC9" s="45">
        <v>17.079238470884508</v>
      </c>
      <c r="AD9" s="49">
        <f t="shared" ref="AD9:AD23" si="2">(AC9-A9)/A9</f>
        <v>-0.58373349862016599</v>
      </c>
      <c r="AE9" s="50">
        <v>2.9535995127370369</v>
      </c>
      <c r="AF9" s="51">
        <v>37.851280580126257</v>
      </c>
      <c r="AG9" s="45">
        <v>17.499989056925301</v>
      </c>
      <c r="AH9" s="49">
        <f t="shared" ref="AH9:AH23" si="3">(AG9-A9)/A9</f>
        <v>-0.5734786869256463</v>
      </c>
      <c r="AI9" s="50">
        <v>3.0606444996914499</v>
      </c>
      <c r="AJ9" s="51">
        <v>37.827060987188773</v>
      </c>
      <c r="AK9" s="45">
        <v>36.402482961740247</v>
      </c>
      <c r="AL9" s="49">
        <f>(AK9-A9)/A9</f>
        <v>-0.11277459765816635</v>
      </c>
      <c r="AM9" s="50">
        <v>21.16582913043478</v>
      </c>
      <c r="AN9" s="51">
        <v>45.67576970465236</v>
      </c>
      <c r="AO9" s="45">
        <v>31.167770247282942</v>
      </c>
      <c r="AP9" s="49">
        <f>(AO9-A9)/A9</f>
        <v>-0.2403584797551547</v>
      </c>
      <c r="AQ9" s="50">
        <v>15.95478</v>
      </c>
      <c r="AR9" s="51">
        <v>41.917031173923121</v>
      </c>
      <c r="AS9" s="45">
        <v>17.273770609815781</v>
      </c>
      <c r="AT9" s="49">
        <f>(AS9-A9)/A9</f>
        <v>-0.57899223260781407</v>
      </c>
      <c r="AU9" s="50">
        <v>8.139122921438128</v>
      </c>
      <c r="AV9" s="51">
        <v>35.13694649199099</v>
      </c>
      <c r="AW9" s="109">
        <v>33.353127946281518</v>
      </c>
      <c r="AX9" s="110">
        <f t="shared" ref="AX9:AX23" si="4">(AW9-A9)/A9</f>
        <v>-0.18709549585945001</v>
      </c>
      <c r="AY9" s="111">
        <v>17.06630250597248</v>
      </c>
      <c r="AZ9" s="112">
        <v>44.392642245512178</v>
      </c>
      <c r="BA9" s="45">
        <v>17.178345956216411</v>
      </c>
      <c r="BB9" s="49">
        <f t="shared" ref="BB9:BB23" si="5">(BA9-A9)/A9</f>
        <v>-0.5813179854080287</v>
      </c>
      <c r="BC9" s="50">
        <v>2.9847919713491069</v>
      </c>
      <c r="BD9" s="51">
        <v>37.223047794206508</v>
      </c>
      <c r="BE9" s="45">
        <v>17.427437848925109</v>
      </c>
      <c r="BF9" s="49">
        <f t="shared" ref="BF9:BF23" si="6">(BE9-A9)/A9</f>
        <v>-0.5752469529743115</v>
      </c>
      <c r="BG9" s="50">
        <v>3.324748897476645</v>
      </c>
      <c r="BH9" s="51">
        <v>37.369327794000988</v>
      </c>
      <c r="BI9" s="45">
        <v>36.790215234783872</v>
      </c>
      <c r="BJ9" s="49">
        <f>(BI9-A9)/A9</f>
        <v>-0.10332453013629975</v>
      </c>
      <c r="BK9" s="50">
        <v>21.16582913043478</v>
      </c>
      <c r="BL9" s="51">
        <v>45.870310923518879</v>
      </c>
      <c r="BM9" s="45">
        <v>30.79512447745072</v>
      </c>
      <c r="BN9" s="49">
        <f>(BM9-A9)/A9</f>
        <v>-0.24944084903798258</v>
      </c>
      <c r="BO9" s="50">
        <v>17.266823476685399</v>
      </c>
      <c r="BP9" s="51">
        <v>41.013859969779517</v>
      </c>
      <c r="BQ9" s="45">
        <v>17.75164350071584</v>
      </c>
      <c r="BR9" s="49">
        <f>(BQ9-A9)/A9</f>
        <v>-0.56734519830131713</v>
      </c>
      <c r="BS9" s="50">
        <v>8.2880094170702332</v>
      </c>
      <c r="BT9" s="51">
        <v>35.328165557218071</v>
      </c>
      <c r="BU9" s="45">
        <v>35.723917461779173</v>
      </c>
      <c r="BV9" s="49">
        <f t="shared" ref="BV9:BV23" si="7">(BU9-A9)/A9</f>
        <v>-0.12931304503141305</v>
      </c>
      <c r="BW9" s="50">
        <v>19.121598505871319</v>
      </c>
      <c r="BX9" s="51">
        <v>45.006110431219483</v>
      </c>
      <c r="BY9" s="45">
        <v>18.719915905317951</v>
      </c>
      <c r="BZ9" s="49">
        <f t="shared" ref="BZ9:BZ23" si="8">(BY9-A9)/A9</f>
        <v>-0.54374582254850079</v>
      </c>
      <c r="CA9" s="50">
        <v>4.1377888469601647</v>
      </c>
      <c r="CB9" s="51">
        <v>37.695666890126184</v>
      </c>
      <c r="CC9" s="45">
        <v>21.467120590844299</v>
      </c>
      <c r="CD9" s="49">
        <f t="shared" ref="CD9:CD23" si="9">(CC9-A9)/A9</f>
        <v>-0.47678913212182766</v>
      </c>
      <c r="CE9" s="50">
        <v>7.6343500000000004</v>
      </c>
      <c r="CF9" s="51">
        <v>37.797069668231323</v>
      </c>
      <c r="CH9" s="17" t="s">
        <v>33</v>
      </c>
      <c r="CI9" s="17" t="s">
        <v>2</v>
      </c>
      <c r="CJ9" s="18">
        <v>0.61522739999999998</v>
      </c>
      <c r="CK9" s="18">
        <v>0.20711969999999999</v>
      </c>
      <c r="CL9" s="18">
        <v>8.0224829999999997E-2</v>
      </c>
      <c r="CM9" s="18">
        <v>7.068642E-2</v>
      </c>
      <c r="CN9" s="18">
        <v>2.6741609999999999E-2</v>
      </c>
    </row>
    <row r="10" spans="1:92" ht="15.75" thickBot="1" x14ac:dyDescent="0.3">
      <c r="A10" s="47">
        <v>41.029577000000003</v>
      </c>
      <c r="B10" s="47"/>
      <c r="C10" s="57"/>
      <c r="D10" s="53">
        <v>0.85</v>
      </c>
      <c r="E10" s="79"/>
      <c r="F10" s="73"/>
      <c r="G10" s="61"/>
      <c r="H10" s="76"/>
      <c r="I10" s="79">
        <v>32.286926000000001</v>
      </c>
      <c r="J10" s="73">
        <f t="shared" si="0"/>
        <v>-0.21308167520225718</v>
      </c>
      <c r="K10" s="61"/>
      <c r="L10" s="76"/>
      <c r="M10" s="79">
        <v>30.296478</v>
      </c>
      <c r="N10" s="73">
        <f t="shared" si="1"/>
        <v>-0.26159419094181746</v>
      </c>
      <c r="O10" s="61"/>
      <c r="P10" s="76"/>
      <c r="Q10" s="5">
        <v>36.827879599613958</v>
      </c>
      <c r="R10" s="48">
        <f t="shared" ref="R10:R23" si="10">(Q10-A10)/A10</f>
        <v>-0.10240654931407275</v>
      </c>
      <c r="S10" s="6">
        <v>21.343857658862881</v>
      </c>
      <c r="T10" s="99">
        <v>45.962700097267991</v>
      </c>
      <c r="U10" s="5">
        <v>32.467969116108087</v>
      </c>
      <c r="V10" s="48">
        <f t="shared" ref="V10:V23" si="11">(U10-A10)/A10</f>
        <v>-0.20866917257986636</v>
      </c>
      <c r="W10" s="6">
        <v>15.89481607969671</v>
      </c>
      <c r="X10" s="35">
        <v>44.970491412185233</v>
      </c>
      <c r="Y10" s="5">
        <v>17.423527875807679</v>
      </c>
      <c r="Z10" s="48">
        <f t="shared" ref="Z10:Z23" si="12">(Y10-A10)/A10</f>
        <v>-0.5753422494263668</v>
      </c>
      <c r="AA10" s="6">
        <v>8.139122921438128</v>
      </c>
      <c r="AB10" s="35">
        <v>35.152725314247149</v>
      </c>
      <c r="AC10" s="5">
        <v>16.677869982668291</v>
      </c>
      <c r="AD10" s="48">
        <f t="shared" si="2"/>
        <v>-0.59351591700133077</v>
      </c>
      <c r="AE10" s="6">
        <v>2.8602066356637081</v>
      </c>
      <c r="AF10" s="35">
        <v>37.737842762383401</v>
      </c>
      <c r="AG10" s="5">
        <v>17.0415893536202</v>
      </c>
      <c r="AH10" s="48">
        <f t="shared" si="3"/>
        <v>-0.5846511078186305</v>
      </c>
      <c r="AI10" s="6">
        <v>2.9839881246143118</v>
      </c>
      <c r="AJ10" s="35">
        <v>37.733025135295868</v>
      </c>
      <c r="AK10" s="5">
        <v>36.318239081231702</v>
      </c>
      <c r="AL10" s="48">
        <f t="shared" ref="AL10:AL23" si="13">(AK10-A10)/A10</f>
        <v>-0.11482784525827065</v>
      </c>
      <c r="AM10" s="6">
        <v>21.16582913043478</v>
      </c>
      <c r="AN10" s="35">
        <v>45.656653142086441</v>
      </c>
      <c r="AO10" s="5">
        <v>30.37893404857298</v>
      </c>
      <c r="AP10" s="48">
        <f t="shared" ref="AP10:AP23" si="14">(AO10-A10)/A10</f>
        <v>-0.25958451756465883</v>
      </c>
      <c r="AQ10" s="6">
        <v>15.59772989018345</v>
      </c>
      <c r="AR10" s="35">
        <v>41.646483364494799</v>
      </c>
      <c r="AS10" s="5">
        <v>16.965265244425851</v>
      </c>
      <c r="AT10" s="48">
        <f t="shared" ref="AT10:AT23" si="15">(AS10-A10)/A10</f>
        <v>-0.58651132951173612</v>
      </c>
      <c r="AU10" s="6">
        <v>8.0253711012173881</v>
      </c>
      <c r="AV10" s="35">
        <v>35.118513484072643</v>
      </c>
      <c r="AW10" s="113">
        <v>32.704194256469279</v>
      </c>
      <c r="AX10" s="114">
        <f t="shared" si="4"/>
        <v>-0.20291173714831923</v>
      </c>
      <c r="AY10" s="115">
        <v>15.815020960534691</v>
      </c>
      <c r="AZ10" s="116">
        <v>44.186022943164723</v>
      </c>
      <c r="BA10" s="5">
        <v>16.360434034085401</v>
      </c>
      <c r="BB10" s="48">
        <f t="shared" si="5"/>
        <v>-0.60125267598821697</v>
      </c>
      <c r="BC10" s="6">
        <v>2.927322283667793</v>
      </c>
      <c r="BD10" s="35">
        <v>36.98230082907051</v>
      </c>
      <c r="BE10" s="5">
        <v>16.641905455902869</v>
      </c>
      <c r="BF10" s="48">
        <f t="shared" si="6"/>
        <v>-0.59439246824545944</v>
      </c>
      <c r="BG10" s="6">
        <v>2.8742150713230159</v>
      </c>
      <c r="BH10" s="35">
        <v>37.108596791413817</v>
      </c>
      <c r="BI10" s="5">
        <v>36.758639590247469</v>
      </c>
      <c r="BJ10" s="48">
        <f t="shared" ref="BJ10:BJ23" si="16">(BI10-A10)/A10</f>
        <v>-0.10409411263861028</v>
      </c>
      <c r="BK10" s="6">
        <v>21.16582913043478</v>
      </c>
      <c r="BL10" s="35">
        <v>45.866291697791283</v>
      </c>
      <c r="BM10" s="5">
        <v>29.45409317819632</v>
      </c>
      <c r="BN10" s="48">
        <f t="shared" ref="BN10:BN23" si="17">(BM10-A10)/A10</f>
        <v>-0.28212535122659643</v>
      </c>
      <c r="BO10" s="6">
        <v>16.22532953525975</v>
      </c>
      <c r="BP10" s="35">
        <v>40.264195770418027</v>
      </c>
      <c r="BQ10" s="5">
        <v>17.749993209318831</v>
      </c>
      <c r="BR10" s="48">
        <f t="shared" ref="BR10:BR23" si="18">(BQ10-A10)/A10</f>
        <v>-0.5673854202952463</v>
      </c>
      <c r="BS10" s="6">
        <v>8.2880094170702332</v>
      </c>
      <c r="BT10" s="35">
        <v>35.328900204102453</v>
      </c>
      <c r="BU10" s="5">
        <v>35.183177587960103</v>
      </c>
      <c r="BV10" s="48">
        <f t="shared" si="7"/>
        <v>-0.14249231504482487</v>
      </c>
      <c r="BW10" s="6">
        <v>19.047421974395562</v>
      </c>
      <c r="BX10" s="35">
        <v>44.248875863614693</v>
      </c>
      <c r="BY10" s="5">
        <v>16.908490577237838</v>
      </c>
      <c r="BZ10" s="48">
        <f t="shared" si="8"/>
        <v>-0.58789507926835716</v>
      </c>
      <c r="CA10" s="6">
        <v>3.1534614400760361</v>
      </c>
      <c r="CB10" s="35">
        <v>37.504595668093131</v>
      </c>
      <c r="CC10" s="5">
        <v>19.510067678853719</v>
      </c>
      <c r="CD10" s="48">
        <f t="shared" si="9"/>
        <v>-0.52448772067882354</v>
      </c>
      <c r="CE10" s="6">
        <v>6.0676979174660586</v>
      </c>
      <c r="CF10" s="35">
        <v>37.579776190301779</v>
      </c>
      <c r="CH10" s="17" t="s">
        <v>33</v>
      </c>
      <c r="CI10" s="20" t="s">
        <v>15</v>
      </c>
      <c r="CJ10" s="21">
        <v>0.45950659999999999</v>
      </c>
      <c r="CK10" s="21">
        <v>0.2206621</v>
      </c>
      <c r="CL10" s="21">
        <v>0.1975961</v>
      </c>
      <c r="CM10" s="21">
        <v>8.2059510000000002E-2</v>
      </c>
      <c r="CN10" s="21">
        <v>4.0175620000000002E-2</v>
      </c>
    </row>
    <row r="11" spans="1:92" ht="15.75" thickBot="1" x14ac:dyDescent="0.3">
      <c r="A11" s="47">
        <v>41.029577000000003</v>
      </c>
      <c r="B11" s="47"/>
      <c r="C11" s="58"/>
      <c r="D11" s="54">
        <v>0.95</v>
      </c>
      <c r="E11" s="80"/>
      <c r="F11" s="74"/>
      <c r="G11" s="62"/>
      <c r="H11" s="77"/>
      <c r="I11" s="80">
        <v>32.286926000000001</v>
      </c>
      <c r="J11" s="74">
        <f t="shared" si="0"/>
        <v>-0.21308167520225718</v>
      </c>
      <c r="K11" s="62"/>
      <c r="L11" s="77"/>
      <c r="M11" s="80">
        <v>30.296478</v>
      </c>
      <c r="N11" s="74">
        <f t="shared" si="1"/>
        <v>-0.26159419094181746</v>
      </c>
      <c r="O11" s="62"/>
      <c r="P11" s="77"/>
      <c r="Q11" s="7">
        <v>36.71488026616057</v>
      </c>
      <c r="R11" s="52">
        <f t="shared" si="10"/>
        <v>-0.10516064384089148</v>
      </c>
      <c r="S11" s="8">
        <v>21.343857658862881</v>
      </c>
      <c r="T11" s="100">
        <v>45.910234976006272</v>
      </c>
      <c r="U11" s="7">
        <v>31.927477697300478</v>
      </c>
      <c r="V11" s="52">
        <f t="shared" si="11"/>
        <v>-0.22184238708333562</v>
      </c>
      <c r="W11" s="8">
        <v>14.51368472464228</v>
      </c>
      <c r="X11" s="36">
        <v>44.985696381107502</v>
      </c>
      <c r="Y11" s="7">
        <v>17.273770609815781</v>
      </c>
      <c r="Z11" s="52">
        <f t="shared" si="12"/>
        <v>-0.57899223260781407</v>
      </c>
      <c r="AA11" s="8">
        <v>8.139122921438128</v>
      </c>
      <c r="AB11" s="36">
        <v>35.13694649199099</v>
      </c>
      <c r="AC11" s="7">
        <v>16.126014000046801</v>
      </c>
      <c r="AD11" s="52">
        <f t="shared" si="2"/>
        <v>-0.60696611617402729</v>
      </c>
      <c r="AE11" s="8">
        <v>2.8404776101896312</v>
      </c>
      <c r="AF11" s="36">
        <v>37.493231963516692</v>
      </c>
      <c r="AG11" s="7">
        <v>16.35190032204094</v>
      </c>
      <c r="AH11" s="52">
        <f t="shared" si="3"/>
        <v>-0.60146066526493946</v>
      </c>
      <c r="AI11" s="8">
        <v>2.763509622454464</v>
      </c>
      <c r="AJ11" s="36">
        <v>37.538808357112408</v>
      </c>
      <c r="AK11" s="7">
        <v>36.238348722890727</v>
      </c>
      <c r="AL11" s="52">
        <f t="shared" si="13"/>
        <v>-0.11677498593537232</v>
      </c>
      <c r="AM11" s="8">
        <v>21.16582913043478</v>
      </c>
      <c r="AN11" s="36">
        <v>45.661866864727934</v>
      </c>
      <c r="AO11" s="7">
        <v>29.033671434906381</v>
      </c>
      <c r="AP11" s="52">
        <f t="shared" si="14"/>
        <v>-0.29237214814799628</v>
      </c>
      <c r="AQ11" s="8">
        <v>12.9268333489639</v>
      </c>
      <c r="AR11" s="36">
        <v>41.227651248179512</v>
      </c>
      <c r="AS11" s="7">
        <v>16.965265244425851</v>
      </c>
      <c r="AT11" s="52">
        <f t="shared" si="15"/>
        <v>-0.58651132951173612</v>
      </c>
      <c r="AU11" s="8">
        <v>8.0253711012173881</v>
      </c>
      <c r="AV11" s="36">
        <v>35.118513484072643</v>
      </c>
      <c r="AW11" s="117">
        <v>31.568122204723309</v>
      </c>
      <c r="AX11" s="118">
        <f t="shared" si="4"/>
        <v>-0.2306008369346994</v>
      </c>
      <c r="AY11" s="119">
        <v>14.922059379479361</v>
      </c>
      <c r="AZ11" s="120">
        <v>43.764348781725523</v>
      </c>
      <c r="BA11" s="7">
        <v>15.220849371480391</v>
      </c>
      <c r="BB11" s="52">
        <f t="shared" si="5"/>
        <v>-0.62902738745075559</v>
      </c>
      <c r="BC11" s="8">
        <v>2.8760399283727618</v>
      </c>
      <c r="BD11" s="36">
        <v>36.626507622897137</v>
      </c>
      <c r="BE11" s="7">
        <v>15.44611490732812</v>
      </c>
      <c r="BF11" s="52">
        <f t="shared" si="6"/>
        <v>-0.6235370667524035</v>
      </c>
      <c r="BG11" s="8">
        <v>2.7874795200613458</v>
      </c>
      <c r="BH11" s="36">
        <v>36.737410204835101</v>
      </c>
      <c r="BI11" s="7">
        <v>36.543642784431228</v>
      </c>
      <c r="BJ11" s="52">
        <f t="shared" si="16"/>
        <v>-0.109334157053795</v>
      </c>
      <c r="BK11" s="8">
        <v>21.16582913043478</v>
      </c>
      <c r="BL11" s="36">
        <v>45.782923300327717</v>
      </c>
      <c r="BM11" s="7">
        <v>29.00451517925034</v>
      </c>
      <c r="BN11" s="52">
        <f t="shared" si="17"/>
        <v>-0.29308276370360004</v>
      </c>
      <c r="BO11" s="8">
        <v>16.143889999999999</v>
      </c>
      <c r="BP11" s="36">
        <v>40.089869776296858</v>
      </c>
      <c r="BQ11" s="7">
        <v>17.260023268692478</v>
      </c>
      <c r="BR11" s="52">
        <f t="shared" si="18"/>
        <v>-0.57932729190231536</v>
      </c>
      <c r="BS11" s="8">
        <v>8.139122921438128</v>
      </c>
      <c r="BT11" s="36">
        <v>35.158550016813003</v>
      </c>
      <c r="BU11" s="7">
        <v>34.861682202221402</v>
      </c>
      <c r="BV11" s="52">
        <f t="shared" si="7"/>
        <v>-0.15032801332021045</v>
      </c>
      <c r="BW11" s="8">
        <v>18.880519169753871</v>
      </c>
      <c r="BX11" s="36">
        <v>44.144853284857057</v>
      </c>
      <c r="BY11" s="7">
        <v>16.443498302155291</v>
      </c>
      <c r="BZ11" s="52">
        <f t="shared" si="8"/>
        <v>-0.59922817868301959</v>
      </c>
      <c r="CA11" s="8">
        <v>3.0706886941443869</v>
      </c>
      <c r="CB11" s="36">
        <v>37.279512763715658</v>
      </c>
      <c r="CC11" s="7">
        <v>19.00870898128073</v>
      </c>
      <c r="CD11" s="52">
        <f t="shared" si="9"/>
        <v>-0.53670716660616002</v>
      </c>
      <c r="CE11" s="8">
        <v>5.6999899999999997</v>
      </c>
      <c r="CF11" s="36">
        <v>37.534354005457281</v>
      </c>
      <c r="CI11" s="22" t="s">
        <v>10</v>
      </c>
      <c r="CJ11" s="23">
        <f>AVERAGE(CJ3:CJ10)</f>
        <v>0.44765840000000001</v>
      </c>
      <c r="CK11" s="23">
        <f t="shared" ref="CK11:CN11" si="19">AVERAGE(CK3:CK10)</f>
        <v>0.21865080000000001</v>
      </c>
      <c r="CL11" s="23">
        <f t="shared" si="19"/>
        <v>0.13820215375</v>
      </c>
      <c r="CM11" s="23">
        <f t="shared" si="19"/>
        <v>8.16221325E-2</v>
      </c>
      <c r="CN11" s="23">
        <f t="shared" si="19"/>
        <v>0.113854000375</v>
      </c>
    </row>
    <row r="12" spans="1:92" x14ac:dyDescent="0.25">
      <c r="A12" s="47">
        <v>201.14433</v>
      </c>
      <c r="B12" s="47"/>
      <c r="C12" s="57" t="s">
        <v>5</v>
      </c>
      <c r="D12" s="53">
        <v>0.75</v>
      </c>
      <c r="E12" s="78">
        <f t="shared" ref="E12:E20" si="20">A12-E$24</f>
        <v>197.86724201332237</v>
      </c>
      <c r="F12" s="72">
        <f t="shared" ref="F12:F23" si="21">(E12-A12)/A12</f>
        <v>-1.6292221543990966E-2</v>
      </c>
      <c r="G12" s="61"/>
      <c r="H12" s="75">
        <v>212.08179999999999</v>
      </c>
      <c r="I12" s="78">
        <v>158.28415799999999</v>
      </c>
      <c r="J12" s="72">
        <f t="shared" si="0"/>
        <v>-0.21308168119876911</v>
      </c>
      <c r="K12" s="61"/>
      <c r="L12" s="75">
        <v>180.0882</v>
      </c>
      <c r="M12" s="78">
        <v>146.47139100000001</v>
      </c>
      <c r="N12" s="72">
        <f t="shared" si="1"/>
        <v>-0.27180949619608957</v>
      </c>
      <c r="O12" s="61"/>
      <c r="P12" s="75">
        <v>170.43219999999999</v>
      </c>
      <c r="Q12" s="45">
        <v>197.01373928621419</v>
      </c>
      <c r="R12" s="49">
        <f t="shared" si="10"/>
        <v>-2.0535456872116688E-2</v>
      </c>
      <c r="S12" s="50">
        <v>96.260869565217391</v>
      </c>
      <c r="T12" s="98">
        <v>210.3322386456193</v>
      </c>
      <c r="U12" s="45">
        <v>160.7013039372913</v>
      </c>
      <c r="V12" s="49">
        <f t="shared" si="11"/>
        <v>-0.20106470842458596</v>
      </c>
      <c r="W12" s="50">
        <v>77</v>
      </c>
      <c r="X12" s="51">
        <v>176.7890081088521</v>
      </c>
      <c r="Y12" s="45">
        <v>60.560727352342873</v>
      </c>
      <c r="Z12" s="49">
        <f t="shared" si="12"/>
        <v>-0.69891904309535913</v>
      </c>
      <c r="AA12" s="50">
        <v>50.220069565217393</v>
      </c>
      <c r="AB12" s="51">
        <v>40.641287103070717</v>
      </c>
      <c r="AC12" s="45">
        <v>164.9742817548717</v>
      </c>
      <c r="AD12" s="49">
        <f t="shared" si="2"/>
        <v>-0.1798213663051218</v>
      </c>
      <c r="AE12" s="50">
        <v>81.122298331539966</v>
      </c>
      <c r="AF12" s="51">
        <v>176.4811743874304</v>
      </c>
      <c r="AG12" s="45">
        <v>161.45176658565589</v>
      </c>
      <c r="AH12" s="49">
        <f t="shared" si="3"/>
        <v>-0.19733374246415053</v>
      </c>
      <c r="AI12" s="50">
        <v>80</v>
      </c>
      <c r="AJ12" s="51">
        <v>172.7254887741029</v>
      </c>
      <c r="AK12" s="45">
        <v>196.5172356421526</v>
      </c>
      <c r="AL12" s="49">
        <f t="shared" si="13"/>
        <v>-2.3003851800582186E-2</v>
      </c>
      <c r="AM12" s="50">
        <v>96.260869565217391</v>
      </c>
      <c r="AN12" s="51">
        <v>209.457331924367</v>
      </c>
      <c r="AO12" s="45">
        <v>152.79758374527231</v>
      </c>
      <c r="AP12" s="49">
        <f t="shared" si="14"/>
        <v>-0.24035848415278568</v>
      </c>
      <c r="AQ12" s="50">
        <v>80</v>
      </c>
      <c r="AR12" s="51">
        <v>156.4163563529043</v>
      </c>
      <c r="AS12" s="45">
        <v>60.10840559252491</v>
      </c>
      <c r="AT12" s="49">
        <f t="shared" si="15"/>
        <v>-0.70116778537816637</v>
      </c>
      <c r="AU12" s="50">
        <v>50.20354882943144</v>
      </c>
      <c r="AV12" s="51">
        <v>40.617042370136353</v>
      </c>
      <c r="AW12" s="109">
        <v>156.89235397894959</v>
      </c>
      <c r="AX12" s="110">
        <f t="shared" si="4"/>
        <v>-0.22000111074992973</v>
      </c>
      <c r="AY12" s="111">
        <v>78.86975450815433</v>
      </c>
      <c r="AZ12" s="112">
        <v>169.77345475503861</v>
      </c>
      <c r="BA12" s="45">
        <v>144.70488755147079</v>
      </c>
      <c r="BB12" s="49">
        <f t="shared" si="5"/>
        <v>-0.28059176437401545</v>
      </c>
      <c r="BC12" s="50">
        <v>73.125375838984183</v>
      </c>
      <c r="BD12" s="51">
        <v>154.7047579162876</v>
      </c>
      <c r="BE12" s="45">
        <v>146.06881317917291</v>
      </c>
      <c r="BF12" s="49">
        <f t="shared" si="6"/>
        <v>-0.27381093377490229</v>
      </c>
      <c r="BG12" s="50">
        <v>74.149848699033939</v>
      </c>
      <c r="BH12" s="51">
        <v>156.213132190777</v>
      </c>
      <c r="BI12" s="45">
        <v>196.90496791519621</v>
      </c>
      <c r="BJ12" s="49">
        <f t="shared" si="16"/>
        <v>-2.1076219671734158E-2</v>
      </c>
      <c r="BK12" s="50">
        <v>96.260869565217391</v>
      </c>
      <c r="BL12" s="51">
        <v>210.20155709174739</v>
      </c>
      <c r="BM12" s="45">
        <v>150.97071667164121</v>
      </c>
      <c r="BN12" s="49">
        <f t="shared" si="17"/>
        <v>-0.24944085338303487</v>
      </c>
      <c r="BO12" s="50">
        <v>76</v>
      </c>
      <c r="BP12" s="51">
        <v>160.24235916080281</v>
      </c>
      <c r="BQ12" s="45">
        <v>64.614189029754797</v>
      </c>
      <c r="BR12" s="49">
        <f t="shared" si="18"/>
        <v>-0.67876703743150613</v>
      </c>
      <c r="BS12" s="50">
        <v>50.220069565217393</v>
      </c>
      <c r="BT12" s="51">
        <v>56.190887298713918</v>
      </c>
      <c r="BU12" s="45">
        <v>148.29081769431289</v>
      </c>
      <c r="BV12" s="49">
        <f t="shared" si="7"/>
        <v>-0.26276411721715998</v>
      </c>
      <c r="BW12" s="50">
        <v>72.661152827042713</v>
      </c>
      <c r="BX12" s="51">
        <v>162.31562415763781</v>
      </c>
      <c r="BY12" s="45">
        <v>164.323839933583</v>
      </c>
      <c r="BZ12" s="49">
        <f t="shared" si="8"/>
        <v>-0.18305507327209766</v>
      </c>
      <c r="CA12" s="50">
        <v>80.426627219793247</v>
      </c>
      <c r="CB12" s="51">
        <v>177.0754184541714</v>
      </c>
      <c r="CC12" s="45">
        <v>155.09003356889059</v>
      </c>
      <c r="CD12" s="49">
        <f t="shared" si="9"/>
        <v>-0.22896144490431028</v>
      </c>
      <c r="CE12" s="50">
        <v>74.217755767313236</v>
      </c>
      <c r="CF12" s="51">
        <v>168.42910367426481</v>
      </c>
      <c r="CI12" t="s">
        <v>3</v>
      </c>
      <c r="CJ12" s="6">
        <f>AVERAGE(CJ3:CJ4)</f>
        <v>0.57839829999999992</v>
      </c>
      <c r="CK12" s="6">
        <f t="shared" ref="CK12:CN12" si="22">AVERAGE(CK3:CK4)</f>
        <v>0.18842150000000002</v>
      </c>
      <c r="CL12" s="6">
        <f t="shared" si="22"/>
        <v>0.17042625</v>
      </c>
      <c r="CM12" s="6">
        <f t="shared" si="22"/>
        <v>6.2753900000000001E-2</v>
      </c>
      <c r="CN12" s="6">
        <f t="shared" si="22"/>
        <v>0</v>
      </c>
    </row>
    <row r="13" spans="1:92" x14ac:dyDescent="0.25">
      <c r="A13" s="47">
        <v>201.14433</v>
      </c>
      <c r="B13" s="47"/>
      <c r="C13" s="57"/>
      <c r="D13" s="53">
        <v>0.85</v>
      </c>
      <c r="E13" s="79">
        <f t="shared" si="20"/>
        <v>197.86724201332237</v>
      </c>
      <c r="F13" s="73">
        <f t="shared" si="21"/>
        <v>-1.6292221543990966E-2</v>
      </c>
      <c r="G13" s="61"/>
      <c r="H13" s="76"/>
      <c r="I13" s="79">
        <v>158.28415799999999</v>
      </c>
      <c r="J13" s="73">
        <f t="shared" si="0"/>
        <v>-0.21308168119876911</v>
      </c>
      <c r="K13" s="61"/>
      <c r="L13" s="76"/>
      <c r="M13" s="79">
        <v>146.47139100000001</v>
      </c>
      <c r="N13" s="73">
        <f t="shared" si="1"/>
        <v>-0.27180949619608957</v>
      </c>
      <c r="O13" s="61"/>
      <c r="P13" s="76"/>
      <c r="Q13" s="5">
        <v>196.94263228002629</v>
      </c>
      <c r="R13" s="48">
        <f t="shared" si="10"/>
        <v>-2.0888969229078982E-2</v>
      </c>
      <c r="S13" s="6">
        <v>96.260869565217391</v>
      </c>
      <c r="T13" s="99">
        <v>210.28882673729521</v>
      </c>
      <c r="U13" s="5">
        <v>159.17170816830961</v>
      </c>
      <c r="V13" s="48">
        <f t="shared" si="11"/>
        <v>-0.20866917716094902</v>
      </c>
      <c r="W13" s="6">
        <v>77</v>
      </c>
      <c r="X13" s="35">
        <v>176.38190668546599</v>
      </c>
      <c r="Y13" s="5">
        <v>60.560727352342873</v>
      </c>
      <c r="Z13" s="48">
        <f t="shared" si="12"/>
        <v>-0.69891904309535913</v>
      </c>
      <c r="AA13" s="6">
        <v>50.220069565217393</v>
      </c>
      <c r="AB13" s="35">
        <v>40.641287103070717</v>
      </c>
      <c r="AC13" s="5">
        <v>164.36813093188439</v>
      </c>
      <c r="AD13" s="48">
        <f t="shared" si="2"/>
        <v>-0.18283487815995411</v>
      </c>
      <c r="AE13" s="6">
        <v>81.122298331539966</v>
      </c>
      <c r="AF13" s="35">
        <v>176.1954282762031</v>
      </c>
      <c r="AG13" s="5">
        <v>160.67848236487379</v>
      </c>
      <c r="AH13" s="48">
        <f t="shared" si="3"/>
        <v>-0.2011781671157532</v>
      </c>
      <c r="AI13" s="6">
        <v>80</v>
      </c>
      <c r="AJ13" s="35">
        <v>172.31395934563449</v>
      </c>
      <c r="AK13" s="5">
        <v>196.4329917616441</v>
      </c>
      <c r="AL13" s="48">
        <f t="shared" si="13"/>
        <v>-2.3422674844256822E-2</v>
      </c>
      <c r="AM13" s="6">
        <v>96.260869565217391</v>
      </c>
      <c r="AN13" s="35">
        <v>209.35027486687861</v>
      </c>
      <c r="AO13" s="5">
        <v>148.93037527391249</v>
      </c>
      <c r="AP13" s="48">
        <f t="shared" si="14"/>
        <v>-0.25958452185098885</v>
      </c>
      <c r="AQ13" s="6">
        <v>79</v>
      </c>
      <c r="AR13" s="35">
        <v>153.34962461403811</v>
      </c>
      <c r="AS13" s="5">
        <v>58.409096176257627</v>
      </c>
      <c r="AT13" s="48">
        <f t="shared" si="15"/>
        <v>-0.70961599476228021</v>
      </c>
      <c r="AU13" s="6">
        <v>50.202360535117052</v>
      </c>
      <c r="AV13" s="35">
        <v>38.500913213324132</v>
      </c>
      <c r="AW13" s="113">
        <v>153.15148407893599</v>
      </c>
      <c r="AX13" s="114">
        <f t="shared" si="4"/>
        <v>-0.23859904935458037</v>
      </c>
      <c r="AY13" s="115">
        <v>72.956584836051448</v>
      </c>
      <c r="AZ13" s="116">
        <v>167.1038663186722</v>
      </c>
      <c r="BA13" s="5">
        <v>142.76945318043121</v>
      </c>
      <c r="BB13" s="48">
        <f t="shared" si="5"/>
        <v>-0.29021388184080943</v>
      </c>
      <c r="BC13" s="6">
        <v>72.354229306497359</v>
      </c>
      <c r="BD13" s="35">
        <v>153.28682946110439</v>
      </c>
      <c r="BE13" s="5">
        <v>144.2357758527489</v>
      </c>
      <c r="BF13" s="48">
        <f t="shared" si="6"/>
        <v>-0.28292397875322212</v>
      </c>
      <c r="BG13" s="6">
        <v>73.012152647216254</v>
      </c>
      <c r="BH13" s="35">
        <v>154.76637221852079</v>
      </c>
      <c r="BI13" s="5">
        <v>196.87339227065979</v>
      </c>
      <c r="BJ13" s="48">
        <f t="shared" si="16"/>
        <v>-2.1233199709582689E-2</v>
      </c>
      <c r="BK13" s="6">
        <v>96.260869565217391</v>
      </c>
      <c r="BL13" s="35">
        <v>210.16851377642649</v>
      </c>
      <c r="BM13" s="5">
        <v>144.3964144155882</v>
      </c>
      <c r="BN13" s="48">
        <f t="shared" si="17"/>
        <v>-0.28212535538243511</v>
      </c>
      <c r="BO13" s="6">
        <v>76</v>
      </c>
      <c r="BP13" s="35">
        <v>145.49799447862031</v>
      </c>
      <c r="BQ13" s="5">
        <v>64.570245397676686</v>
      </c>
      <c r="BR13" s="48">
        <f t="shared" si="18"/>
        <v>-0.67898550559353721</v>
      </c>
      <c r="BS13" s="6">
        <v>50.220069565217393</v>
      </c>
      <c r="BT13" s="35">
        <v>56.197665967167538</v>
      </c>
      <c r="BU13" s="5">
        <v>142.90411691804789</v>
      </c>
      <c r="BV13" s="48">
        <f t="shared" si="7"/>
        <v>-0.28954439372937885</v>
      </c>
      <c r="BW13" s="6">
        <v>69.865260322229702</v>
      </c>
      <c r="BX13" s="35">
        <v>157.60894751986569</v>
      </c>
      <c r="BY13" s="5">
        <v>161.33421283070669</v>
      </c>
      <c r="BZ13" s="48">
        <f t="shared" si="8"/>
        <v>-0.19791816736416734</v>
      </c>
      <c r="CA13" s="6">
        <v>80.426627219793247</v>
      </c>
      <c r="CB13" s="35">
        <v>174.03157844594389</v>
      </c>
      <c r="CC13" s="5">
        <v>150.4827034945971</v>
      </c>
      <c r="CD13" s="48">
        <f t="shared" si="9"/>
        <v>-0.25186703749194866</v>
      </c>
      <c r="CE13" s="6">
        <v>73.031107966759038</v>
      </c>
      <c r="CF13" s="35">
        <v>162.6893844910102</v>
      </c>
      <c r="CI13" t="s">
        <v>27</v>
      </c>
      <c r="CJ13" s="6">
        <f>AVERAGE(CJ5:CJ7)</f>
        <v>0.4082455333333333</v>
      </c>
      <c r="CK13" s="6">
        <f t="shared" ref="CK13:CN13" si="23">AVERAGE(CK5:CK7)</f>
        <v>0.23019386666666666</v>
      </c>
      <c r="CL13" s="6">
        <f t="shared" si="23"/>
        <v>0.12498126666666665</v>
      </c>
      <c r="CM13" s="6">
        <f t="shared" si="23"/>
        <v>0.12457444333333334</v>
      </c>
      <c r="CN13" s="6">
        <f t="shared" si="23"/>
        <v>0.111971591</v>
      </c>
    </row>
    <row r="14" spans="1:92" x14ac:dyDescent="0.25">
      <c r="A14" s="47">
        <v>201.14433</v>
      </c>
      <c r="B14" s="47"/>
      <c r="C14" s="58"/>
      <c r="D14" s="54">
        <v>0.95</v>
      </c>
      <c r="E14" s="80">
        <f t="shared" si="20"/>
        <v>197.86724201332237</v>
      </c>
      <c r="F14" s="74">
        <f t="shared" si="21"/>
        <v>-1.6292221543990966E-2</v>
      </c>
      <c r="G14" s="62"/>
      <c r="H14" s="77"/>
      <c r="I14" s="80">
        <v>158.28415799999999</v>
      </c>
      <c r="J14" s="74">
        <f t="shared" si="0"/>
        <v>-0.21308168119876911</v>
      </c>
      <c r="K14" s="62"/>
      <c r="L14" s="77"/>
      <c r="M14" s="80">
        <v>146.47139100000001</v>
      </c>
      <c r="N14" s="74">
        <f t="shared" si="1"/>
        <v>-0.27180949619608957</v>
      </c>
      <c r="O14" s="62"/>
      <c r="P14" s="77"/>
      <c r="Q14" s="7">
        <v>196.8296329465729</v>
      </c>
      <c r="R14" s="52">
        <f t="shared" si="10"/>
        <v>-2.1450751574389873E-2</v>
      </c>
      <c r="S14" s="8">
        <v>96.260869565217391</v>
      </c>
      <c r="T14" s="100">
        <v>210.2135892914535</v>
      </c>
      <c r="U14" s="7">
        <v>156.5219907784024</v>
      </c>
      <c r="V14" s="52">
        <f t="shared" si="11"/>
        <v>-0.22184239158815761</v>
      </c>
      <c r="W14" s="8">
        <v>77</v>
      </c>
      <c r="X14" s="36">
        <v>175.53879546786791</v>
      </c>
      <c r="Y14" s="7">
        <v>60.10840559252491</v>
      </c>
      <c r="Z14" s="52">
        <f t="shared" si="12"/>
        <v>-0.70116778537816637</v>
      </c>
      <c r="AA14" s="8">
        <v>50.20354882943144</v>
      </c>
      <c r="AB14" s="36">
        <v>40.617042370136353</v>
      </c>
      <c r="AC14" s="7">
        <v>163.53471234557949</v>
      </c>
      <c r="AD14" s="52">
        <f t="shared" si="2"/>
        <v>-0.18697826408738694</v>
      </c>
      <c r="AE14" s="8">
        <v>80.643833294170378</v>
      </c>
      <c r="AF14" s="36">
        <v>175.57850960912361</v>
      </c>
      <c r="AG14" s="7">
        <v>159.5150312510938</v>
      </c>
      <c r="AH14" s="52">
        <f t="shared" si="3"/>
        <v>-0.20696232774200593</v>
      </c>
      <c r="AI14" s="8">
        <v>79.474512782806983</v>
      </c>
      <c r="AJ14" s="36">
        <v>171.46712436273231</v>
      </c>
      <c r="AK14" s="7">
        <v>196.3531014033031</v>
      </c>
      <c r="AL14" s="52">
        <f t="shared" si="13"/>
        <v>-2.3819854115186327E-2</v>
      </c>
      <c r="AM14" s="8">
        <v>96.260869565217391</v>
      </c>
      <c r="AN14" s="36">
        <v>209.2958097120422</v>
      </c>
      <c r="AO14" s="7">
        <v>142.33532932611899</v>
      </c>
      <c r="AP14" s="52">
        <f t="shared" si="14"/>
        <v>-0.29237215224451518</v>
      </c>
      <c r="AQ14" s="8">
        <v>77</v>
      </c>
      <c r="AR14" s="36">
        <v>147.50861022888819</v>
      </c>
      <c r="AS14" s="7">
        <v>58.409096176257627</v>
      </c>
      <c r="AT14" s="52">
        <f t="shared" si="15"/>
        <v>-0.70961599476228021</v>
      </c>
      <c r="AU14" s="8">
        <v>50.202360535117052</v>
      </c>
      <c r="AV14" s="36">
        <v>38.500913213324132</v>
      </c>
      <c r="AW14" s="117">
        <v>146.60243629586759</v>
      </c>
      <c r="AX14" s="118">
        <f t="shared" si="4"/>
        <v>-0.27115799736503837</v>
      </c>
      <c r="AY14" s="119">
        <v>70.608779781401921</v>
      </c>
      <c r="AZ14" s="120">
        <v>161.8315662292988</v>
      </c>
      <c r="BA14" s="7">
        <v>140.07284091077651</v>
      </c>
      <c r="BB14" s="52">
        <f t="shared" si="5"/>
        <v>-0.30362023671869592</v>
      </c>
      <c r="BC14" s="8">
        <v>71.771146532486824</v>
      </c>
      <c r="BD14" s="36">
        <v>150.68009806745499</v>
      </c>
      <c r="BE14" s="7">
        <v>141.44540243264149</v>
      </c>
      <c r="BF14" s="52">
        <f t="shared" si="6"/>
        <v>-0.29679647230105122</v>
      </c>
      <c r="BG14" s="8">
        <v>72.702167334740608</v>
      </c>
      <c r="BH14" s="36">
        <v>152.290865226965</v>
      </c>
      <c r="BI14" s="7">
        <v>196.65839546484361</v>
      </c>
      <c r="BJ14" s="52">
        <f t="shared" si="16"/>
        <v>-2.2302068048134338E-2</v>
      </c>
      <c r="BK14" s="8">
        <v>96.260869565217391</v>
      </c>
      <c r="BL14" s="36">
        <v>209.84794429398721</v>
      </c>
      <c r="BM14" s="7">
        <v>142.19239303712689</v>
      </c>
      <c r="BN14" s="52">
        <f t="shared" si="17"/>
        <v>-0.29308276779600551</v>
      </c>
      <c r="BO14" s="8">
        <v>76</v>
      </c>
      <c r="BP14" s="36">
        <v>143.64104954720051</v>
      </c>
      <c r="BQ14" s="7">
        <v>60.485846036616913</v>
      </c>
      <c r="BR14" s="52">
        <f t="shared" si="18"/>
        <v>-0.69929131963790914</v>
      </c>
      <c r="BS14" s="8">
        <v>50.220069565217393</v>
      </c>
      <c r="BT14" s="36">
        <v>40.751582592765821</v>
      </c>
      <c r="BU14" s="7">
        <v>139.70146897626921</v>
      </c>
      <c r="BV14" s="52">
        <f t="shared" si="7"/>
        <v>-0.30546653253278772</v>
      </c>
      <c r="BW14" s="8">
        <v>68.055931696626189</v>
      </c>
      <c r="BX14" s="36">
        <v>156.09104321858871</v>
      </c>
      <c r="BY14" s="7">
        <v>160.5667765546068</v>
      </c>
      <c r="BZ14" s="52">
        <f t="shared" si="8"/>
        <v>-0.20173351864003919</v>
      </c>
      <c r="CA14" s="8">
        <v>80.426627219793247</v>
      </c>
      <c r="CB14" s="36">
        <v>173.56202552604071</v>
      </c>
      <c r="CC14" s="7">
        <v>149.3023955983802</v>
      </c>
      <c r="CD14" s="52">
        <f t="shared" si="9"/>
        <v>-0.25773500253086823</v>
      </c>
      <c r="CE14" s="8">
        <v>73.031107966759038</v>
      </c>
      <c r="CF14" s="36">
        <v>161.9549409295247</v>
      </c>
      <c r="CI14" t="s">
        <v>33</v>
      </c>
      <c r="CJ14" s="6">
        <f>AVERAGE(CJ8:CJ10)</f>
        <v>0.39991133333333329</v>
      </c>
      <c r="CK14" s="6">
        <f t="shared" ref="CK14:CN14" si="24">AVERAGE(CK8:CK10)</f>
        <v>0.22726060000000001</v>
      </c>
      <c r="CL14" s="6">
        <f t="shared" si="24"/>
        <v>0.12994031</v>
      </c>
      <c r="CM14" s="6">
        <f t="shared" si="24"/>
        <v>5.1248643333333337E-2</v>
      </c>
      <c r="CN14" s="6">
        <f t="shared" si="24"/>
        <v>0.19163907666666666</v>
      </c>
    </row>
    <row r="15" spans="1:92" x14ac:dyDescent="0.25">
      <c r="A15" s="47">
        <v>15.279942</v>
      </c>
      <c r="B15" s="47"/>
      <c r="C15" s="57" t="s">
        <v>6</v>
      </c>
      <c r="D15" s="53">
        <v>0.75</v>
      </c>
      <c r="E15" s="78">
        <f t="shared" si="20"/>
        <v>12.002854013322365</v>
      </c>
      <c r="F15" s="72">
        <f t="shared" si="21"/>
        <v>-0.21446992316316615</v>
      </c>
      <c r="G15" s="61"/>
      <c r="H15" s="75">
        <v>19.714279999999999</v>
      </c>
      <c r="I15" s="78">
        <v>12.024065999999999</v>
      </c>
      <c r="J15" s="72">
        <f t="shared" si="0"/>
        <v>-0.21308169887032297</v>
      </c>
      <c r="K15" s="61"/>
      <c r="L15" s="75">
        <v>19.472010000000001</v>
      </c>
      <c r="M15" s="78">
        <v>10.545292999999999</v>
      </c>
      <c r="N15" s="72">
        <f t="shared" si="1"/>
        <v>-0.30986040392038144</v>
      </c>
      <c r="O15" s="61"/>
      <c r="P15" s="75">
        <v>15.63814</v>
      </c>
      <c r="Q15" s="45">
        <v>11.14935103879151</v>
      </c>
      <c r="R15" s="49">
        <f t="shared" si="10"/>
        <v>-0.2703276596997875</v>
      </c>
      <c r="S15" s="50">
        <v>4.0958016566853148</v>
      </c>
      <c r="T15" s="98">
        <v>18.656624104567349</v>
      </c>
      <c r="U15" s="45">
        <v>12.207684643243059</v>
      </c>
      <c r="V15" s="49">
        <f t="shared" si="11"/>
        <v>-0.20106472634234743</v>
      </c>
      <c r="W15" s="50">
        <v>5.0070902042409404</v>
      </c>
      <c r="X15" s="51">
        <v>20.541651078468231</v>
      </c>
      <c r="Y15" s="45">
        <v>5.1176849550303416</v>
      </c>
      <c r="Z15" s="49">
        <f t="shared" si="12"/>
        <v>-0.66507170282254069</v>
      </c>
      <c r="AA15" s="50">
        <v>2.872870717391304</v>
      </c>
      <c r="AB15" s="51">
        <v>9.810217518145409</v>
      </c>
      <c r="AC15" s="45">
        <v>12.74351609463001</v>
      </c>
      <c r="AD15" s="49">
        <f t="shared" si="2"/>
        <v>-0.16599708986918865</v>
      </c>
      <c r="AE15" s="50">
        <v>5.75535</v>
      </c>
      <c r="AF15" s="51">
        <v>19.871770460530339</v>
      </c>
      <c r="AG15" s="45">
        <v>12.60472155949828</v>
      </c>
      <c r="AH15" s="49">
        <f t="shared" si="3"/>
        <v>-0.1750805363333002</v>
      </c>
      <c r="AI15" s="50">
        <v>5.6809420245603484</v>
      </c>
      <c r="AJ15" s="51">
        <v>19.670910274669851</v>
      </c>
      <c r="AK15" s="45">
        <v>10.652847394729941</v>
      </c>
      <c r="AL15" s="49">
        <f t="shared" si="13"/>
        <v>-0.30282147702328055</v>
      </c>
      <c r="AM15" s="50">
        <v>3.9528366220735789</v>
      </c>
      <c r="AN15" s="51">
        <v>18.67388747199459</v>
      </c>
      <c r="AO15" s="45">
        <v>11.607278042620511</v>
      </c>
      <c r="AP15" s="49">
        <f t="shared" si="14"/>
        <v>-0.24035850118930357</v>
      </c>
      <c r="AQ15" s="50">
        <v>4.712421297796781</v>
      </c>
      <c r="AR15" s="51">
        <v>18.91545581119664</v>
      </c>
      <c r="AS15" s="45">
        <v>5.0655561419529702</v>
      </c>
      <c r="AT15" s="49">
        <f t="shared" si="15"/>
        <v>-0.66848328730874962</v>
      </c>
      <c r="AU15" s="50">
        <v>2.872870717391304</v>
      </c>
      <c r="AV15" s="51">
        <v>9.7827711244033715</v>
      </c>
      <c r="AW15" s="109">
        <v>12.49626373179697</v>
      </c>
      <c r="AX15" s="110">
        <f t="shared" si="4"/>
        <v>-0.18217858864929132</v>
      </c>
      <c r="AY15" s="111">
        <v>4.8922360660375466</v>
      </c>
      <c r="AZ15" s="112">
        <v>20.390936538669369</v>
      </c>
      <c r="BA15" s="45">
        <v>13.65292864599113</v>
      </c>
      <c r="BB15" s="49">
        <f t="shared" si="5"/>
        <v>-0.10648033572436794</v>
      </c>
      <c r="BC15" s="50">
        <v>5.75535</v>
      </c>
      <c r="BD15" s="51">
        <v>21.15847296873245</v>
      </c>
      <c r="BE15" s="45">
        <v>13.101679102188591</v>
      </c>
      <c r="BF15" s="49">
        <f t="shared" si="6"/>
        <v>-0.14255701348941047</v>
      </c>
      <c r="BG15" s="50">
        <v>5.75535</v>
      </c>
      <c r="BH15" s="51">
        <v>20.44761122402933</v>
      </c>
      <c r="BI15" s="45">
        <v>11.040579667773549</v>
      </c>
      <c r="BJ15" s="49">
        <f t="shared" si="16"/>
        <v>-0.27744623194423451</v>
      </c>
      <c r="BK15" s="50">
        <v>4.6676428093645486</v>
      </c>
      <c r="BL15" s="51">
        <v>18.63058241901177</v>
      </c>
      <c r="BM15" s="45">
        <v>11.4684999706721</v>
      </c>
      <c r="BN15" s="49">
        <f t="shared" si="17"/>
        <v>-0.24944087021586206</v>
      </c>
      <c r="BO15" s="50">
        <v>4.9689208023844147</v>
      </c>
      <c r="BP15" s="51">
        <v>18.493768205570561</v>
      </c>
      <c r="BQ15" s="45">
        <v>5.261786221524523</v>
      </c>
      <c r="BR15" s="49">
        <f t="shared" si="18"/>
        <v>-0.65564095586720672</v>
      </c>
      <c r="BS15" s="50">
        <v>2.9220357723076931</v>
      </c>
      <c r="BT15" s="51">
        <v>9.9717714982660564</v>
      </c>
      <c r="BU15" s="45">
        <v>13.509538965378701</v>
      </c>
      <c r="BV15" s="49">
        <f t="shared" si="7"/>
        <v>-0.11586451274627217</v>
      </c>
      <c r="BW15" s="50">
        <v>6.0321199784229167</v>
      </c>
      <c r="BX15" s="51">
        <v>21.03388487157121</v>
      </c>
      <c r="BY15" s="45">
        <v>14.19653674669051</v>
      </c>
      <c r="BZ15" s="49">
        <f t="shared" si="8"/>
        <v>-7.0903754301520891E-2</v>
      </c>
      <c r="CA15" s="50">
        <v>5.75535</v>
      </c>
      <c r="CB15" s="51">
        <v>21.780782471760929</v>
      </c>
      <c r="CC15" s="45">
        <v>12.14712771360748</v>
      </c>
      <c r="CD15" s="49">
        <f t="shared" si="9"/>
        <v>-0.20502789123103479</v>
      </c>
      <c r="CE15" s="50">
        <v>5.4292216336823493</v>
      </c>
      <c r="CF15" s="51">
        <v>19.155151118642159</v>
      </c>
    </row>
    <row r="16" spans="1:92" x14ac:dyDescent="0.25">
      <c r="A16" s="47">
        <v>15.279942</v>
      </c>
      <c r="B16" s="47"/>
      <c r="C16" s="57"/>
      <c r="D16" s="53">
        <v>0.85</v>
      </c>
      <c r="E16" s="79">
        <f t="shared" si="20"/>
        <v>12.002854013322365</v>
      </c>
      <c r="F16" s="73">
        <f t="shared" si="21"/>
        <v>-0.21446992316316615</v>
      </c>
      <c r="G16" s="61"/>
      <c r="H16" s="76"/>
      <c r="I16" s="79">
        <v>12.024065999999999</v>
      </c>
      <c r="J16" s="73">
        <f t="shared" si="0"/>
        <v>-0.21308169887032297</v>
      </c>
      <c r="K16" s="61"/>
      <c r="L16" s="76"/>
      <c r="M16" s="79">
        <v>10.545292999999999</v>
      </c>
      <c r="N16" s="73">
        <f t="shared" si="1"/>
        <v>-0.30986040392038144</v>
      </c>
      <c r="O16" s="61"/>
      <c r="P16" s="76"/>
      <c r="Q16" s="5">
        <v>11.078244032603649</v>
      </c>
      <c r="R16" s="48">
        <f t="shared" si="10"/>
        <v>-0.27498127724544708</v>
      </c>
      <c r="S16" s="6">
        <v>4.0046103010033454</v>
      </c>
      <c r="T16" s="99">
        <v>18.66460653396005</v>
      </c>
      <c r="U16" s="5">
        <v>12.091488804616549</v>
      </c>
      <c r="V16" s="48">
        <f t="shared" si="11"/>
        <v>-0.20866919490816463</v>
      </c>
      <c r="W16" s="6">
        <v>4.8491057291589232</v>
      </c>
      <c r="X16" s="35">
        <v>20.55474853162286</v>
      </c>
      <c r="Y16" s="5">
        <v>5.1176849550303416</v>
      </c>
      <c r="Z16" s="48">
        <f t="shared" si="12"/>
        <v>-0.66507170282254069</v>
      </c>
      <c r="AA16" s="6">
        <v>2.872870717391304</v>
      </c>
      <c r="AB16" s="35">
        <v>9.810217518145409</v>
      </c>
      <c r="AC16" s="5">
        <v>12.70100975260128</v>
      </c>
      <c r="AD16" s="48">
        <f t="shared" si="2"/>
        <v>-0.16877892909532774</v>
      </c>
      <c r="AE16" s="6">
        <v>5.5229957476910041</v>
      </c>
      <c r="AF16" s="35">
        <v>19.875590211576341</v>
      </c>
      <c r="AG16" s="5">
        <v>12.55260334615731</v>
      </c>
      <c r="AH16" s="48">
        <f t="shared" si="3"/>
        <v>-0.17849142711684965</v>
      </c>
      <c r="AI16" s="6">
        <v>5.4309749286289826</v>
      </c>
      <c r="AJ16" s="35">
        <v>19.666258776788169</v>
      </c>
      <c r="AK16" s="5">
        <v>10.56860351422139</v>
      </c>
      <c r="AL16" s="48">
        <f t="shared" si="13"/>
        <v>-0.30833484091618996</v>
      </c>
      <c r="AM16" s="6">
        <v>3.9528366220735789</v>
      </c>
      <c r="AN16" s="35">
        <v>18.679390376751311</v>
      </c>
      <c r="AO16" s="5">
        <v>11.313505308290621</v>
      </c>
      <c r="AP16" s="48">
        <f t="shared" si="14"/>
        <v>-0.25958453845632262</v>
      </c>
      <c r="AQ16" s="6">
        <v>4.2725102041041616</v>
      </c>
      <c r="AR16" s="35">
        <v>18.768371802425321</v>
      </c>
      <c r="AS16" s="5">
        <v>5.0055899197493359</v>
      </c>
      <c r="AT16" s="48">
        <f t="shared" si="15"/>
        <v>-0.67240779318734756</v>
      </c>
      <c r="AU16" s="6">
        <v>2.872870717391304</v>
      </c>
      <c r="AV16" s="35">
        <v>9.7759303183103423</v>
      </c>
      <c r="AW16" s="113">
        <v>12.260943687491681</v>
      </c>
      <c r="AX16" s="114">
        <f t="shared" si="4"/>
        <v>-0.1975791735667792</v>
      </c>
      <c r="AY16" s="115">
        <v>4.8130951608385351</v>
      </c>
      <c r="AZ16" s="116">
        <v>20.29730188443094</v>
      </c>
      <c r="BA16" s="5">
        <v>13.597134740909359</v>
      </c>
      <c r="BB16" s="48">
        <f t="shared" si="5"/>
        <v>-0.11013178316322411</v>
      </c>
      <c r="BC16" s="6">
        <v>5.75535</v>
      </c>
      <c r="BD16" s="35">
        <v>21.141711911561821</v>
      </c>
      <c r="BE16" s="5">
        <v>13.029181615212501</v>
      </c>
      <c r="BF16" s="48">
        <f t="shared" si="6"/>
        <v>-0.14730163143207606</v>
      </c>
      <c r="BG16" s="6">
        <v>5.75535</v>
      </c>
      <c r="BH16" s="35">
        <v>20.425010864925898</v>
      </c>
      <c r="BI16" s="5">
        <v>11.009004023237161</v>
      </c>
      <c r="BJ16" s="48">
        <f t="shared" si="16"/>
        <v>-0.27951270867146222</v>
      </c>
      <c r="BK16" s="6">
        <v>4.6676428093645486</v>
      </c>
      <c r="BL16" s="35">
        <v>18.64239393860916</v>
      </c>
      <c r="BM16" s="5">
        <v>10.969082687022841</v>
      </c>
      <c r="BN16" s="48">
        <f t="shared" si="17"/>
        <v>-0.28212537148224515</v>
      </c>
      <c r="BO16" s="6">
        <v>4.8526699999999998</v>
      </c>
      <c r="BP16" s="35">
        <v>17.540080645017369</v>
      </c>
      <c r="BQ16" s="5">
        <v>5.2612547292747491</v>
      </c>
      <c r="BR16" s="48">
        <f t="shared" si="18"/>
        <v>-0.65567573952343872</v>
      </c>
      <c r="BS16" s="6">
        <v>2.9220357723076931</v>
      </c>
      <c r="BT16" s="35">
        <v>9.9720013428704011</v>
      </c>
      <c r="BU16" s="5">
        <v>13.329103851128959</v>
      </c>
      <c r="BV16" s="48">
        <f t="shared" si="7"/>
        <v>-0.12767313834509586</v>
      </c>
      <c r="BW16" s="6">
        <v>6.0089162336729762</v>
      </c>
      <c r="BX16" s="35">
        <v>20.628880634853601</v>
      </c>
      <c r="BY16" s="5">
        <v>14.108570055752709</v>
      </c>
      <c r="BZ16" s="48">
        <f t="shared" si="8"/>
        <v>-7.666075854524125E-2</v>
      </c>
      <c r="CA16" s="6">
        <v>5.75535</v>
      </c>
      <c r="CB16" s="35">
        <v>21.684605097227742</v>
      </c>
      <c r="CC16" s="5">
        <v>11.83371704370759</v>
      </c>
      <c r="CD16" s="48">
        <f t="shared" si="9"/>
        <v>-0.22553913858392982</v>
      </c>
      <c r="CE16" s="6">
        <v>5.20946</v>
      </c>
      <c r="CF16" s="35">
        <v>18.476334637078409</v>
      </c>
    </row>
    <row r="17" spans="1:84" x14ac:dyDescent="0.25">
      <c r="A17" s="47">
        <v>15.279942</v>
      </c>
      <c r="B17" s="47"/>
      <c r="C17" s="58"/>
      <c r="D17" s="54">
        <v>0.95</v>
      </c>
      <c r="E17" s="80">
        <f t="shared" si="20"/>
        <v>12.002854013322365</v>
      </c>
      <c r="F17" s="74">
        <f t="shared" si="21"/>
        <v>-0.21446992316316615</v>
      </c>
      <c r="G17" s="62"/>
      <c r="H17" s="77"/>
      <c r="I17" s="80">
        <v>12.024065999999999</v>
      </c>
      <c r="J17" s="74">
        <f t="shared" si="0"/>
        <v>-0.21308169887032297</v>
      </c>
      <c r="K17" s="62"/>
      <c r="L17" s="77"/>
      <c r="M17" s="80">
        <v>10.545292999999999</v>
      </c>
      <c r="N17" s="74">
        <f t="shared" si="1"/>
        <v>-0.30986040392038144</v>
      </c>
      <c r="O17" s="62"/>
      <c r="P17" s="77"/>
      <c r="Q17" s="7">
        <v>10.96524469915026</v>
      </c>
      <c r="R17" s="52">
        <f t="shared" si="10"/>
        <v>-0.28237654965246206</v>
      </c>
      <c r="S17" s="8">
        <v>3.9656444147157188</v>
      </c>
      <c r="T17" s="100">
        <v>18.677226509355251</v>
      </c>
      <c r="U17" s="7">
        <v>11.89020285672949</v>
      </c>
      <c r="V17" s="52">
        <f t="shared" si="11"/>
        <v>-0.22184240903993685</v>
      </c>
      <c r="W17" s="8">
        <v>4.8020775510602354</v>
      </c>
      <c r="X17" s="36">
        <v>20.576889526885889</v>
      </c>
      <c r="Y17" s="7">
        <v>5.0655561419529702</v>
      </c>
      <c r="Z17" s="52">
        <f t="shared" si="12"/>
        <v>-0.66848328730874962</v>
      </c>
      <c r="AA17" s="8">
        <v>2.872870717391304</v>
      </c>
      <c r="AB17" s="36">
        <v>9.7827711244033715</v>
      </c>
      <c r="AC17" s="7">
        <v>12.642566252833371</v>
      </c>
      <c r="AD17" s="52">
        <f t="shared" si="2"/>
        <v>-0.17260377998598617</v>
      </c>
      <c r="AE17" s="8">
        <v>5.3943104523346292</v>
      </c>
      <c r="AF17" s="36">
        <v>19.87935832373876</v>
      </c>
      <c r="AG17" s="7">
        <v>12.47418846100881</v>
      </c>
      <c r="AH17" s="52">
        <f t="shared" si="3"/>
        <v>-0.18362331080780217</v>
      </c>
      <c r="AI17" s="8">
        <v>5.0904380368405224</v>
      </c>
      <c r="AJ17" s="36">
        <v>19.655819681916391</v>
      </c>
      <c r="AK17" s="7">
        <v>10.488713155880429</v>
      </c>
      <c r="AL17" s="52">
        <f t="shared" si="13"/>
        <v>-0.31356328735538203</v>
      </c>
      <c r="AM17" s="8">
        <v>3.9528366220735789</v>
      </c>
      <c r="AN17" s="36">
        <v>18.695244985910531</v>
      </c>
      <c r="AO17" s="7">
        <v>10.81251222879588</v>
      </c>
      <c r="AP17" s="52">
        <f t="shared" si="14"/>
        <v>-0.29237216811452033</v>
      </c>
      <c r="AQ17" s="8">
        <v>4.0542806488983896</v>
      </c>
      <c r="AR17" s="36">
        <v>18.51358912802548</v>
      </c>
      <c r="AS17" s="7">
        <v>5.0055899197493359</v>
      </c>
      <c r="AT17" s="52">
        <f t="shared" si="15"/>
        <v>-0.67240779318734756</v>
      </c>
      <c r="AU17" s="8">
        <v>2.872870717391304</v>
      </c>
      <c r="AV17" s="36">
        <v>9.7759303183103423</v>
      </c>
      <c r="AW17" s="117">
        <v>11.848974745598399</v>
      </c>
      <c r="AX17" s="118">
        <f t="shared" si="4"/>
        <v>-0.22454059409398289</v>
      </c>
      <c r="AY17" s="119">
        <v>4.3261511825949039</v>
      </c>
      <c r="AZ17" s="120">
        <v>20.108162771717979</v>
      </c>
      <c r="BA17" s="7">
        <v>13.519397912801541</v>
      </c>
      <c r="BB17" s="52">
        <f t="shared" si="5"/>
        <v>-0.1152192912249575</v>
      </c>
      <c r="BC17" s="8">
        <v>5.75535</v>
      </c>
      <c r="BD17" s="36">
        <v>21.115683358010202</v>
      </c>
      <c r="BE17" s="7">
        <v>12.91882103620712</v>
      </c>
      <c r="BF17" s="52">
        <f t="shared" si="6"/>
        <v>-0.15452420982964987</v>
      </c>
      <c r="BG17" s="8">
        <v>5.75535</v>
      </c>
      <c r="BH17" s="36">
        <v>20.391935091382422</v>
      </c>
      <c r="BI17" s="7">
        <v>10.794007217420919</v>
      </c>
      <c r="BJ17" s="52">
        <f t="shared" si="16"/>
        <v>-0.2935832336653556</v>
      </c>
      <c r="BK17" s="8">
        <v>4.0046103010033454</v>
      </c>
      <c r="BL17" s="36">
        <v>18.619034121227919</v>
      </c>
      <c r="BM17" s="7">
        <v>10.80165406462833</v>
      </c>
      <c r="BN17" s="52">
        <f t="shared" si="17"/>
        <v>-0.2930827836500734</v>
      </c>
      <c r="BO17" s="8">
        <v>4.7728678578121491</v>
      </c>
      <c r="BP17" s="36">
        <v>17.485259336738089</v>
      </c>
      <c r="BQ17" s="7">
        <v>5.0326823790081026</v>
      </c>
      <c r="BR17" s="52">
        <f t="shared" si="18"/>
        <v>-0.67063471975167821</v>
      </c>
      <c r="BS17" s="8">
        <v>2.872870717391304</v>
      </c>
      <c r="BT17" s="36">
        <v>9.7671464741003984</v>
      </c>
      <c r="BU17" s="7">
        <v>13.221826656556971</v>
      </c>
      <c r="BV17" s="52">
        <f t="shared" si="7"/>
        <v>-0.1346939238017415</v>
      </c>
      <c r="BW17" s="8">
        <v>5.9671514137370414</v>
      </c>
      <c r="BX17" s="36">
        <v>20.612331785649971</v>
      </c>
      <c r="BY17" s="7">
        <v>14.085989035648501</v>
      </c>
      <c r="BZ17" s="52">
        <f t="shared" si="8"/>
        <v>-7.8138579606617575E-2</v>
      </c>
      <c r="CA17" s="8">
        <v>5.75535</v>
      </c>
      <c r="CB17" s="36">
        <v>21.685118225012442</v>
      </c>
      <c r="CC17" s="7">
        <v>11.753427356952679</v>
      </c>
      <c r="CD17" s="52">
        <f t="shared" si="9"/>
        <v>-0.23079371918082678</v>
      </c>
      <c r="CE17" s="8">
        <v>5.20946</v>
      </c>
      <c r="CF17" s="36">
        <v>18.46050646621693</v>
      </c>
    </row>
    <row r="18" spans="1:84" x14ac:dyDescent="0.25">
      <c r="A18" s="47">
        <v>6.7571779999999997</v>
      </c>
      <c r="B18" s="47"/>
      <c r="C18" s="57" t="s">
        <v>7</v>
      </c>
      <c r="D18" s="53">
        <v>0.75</v>
      </c>
      <c r="E18" s="78">
        <f t="shared" si="20"/>
        <v>3.4800900133223642</v>
      </c>
      <c r="F18" s="72">
        <f t="shared" si="21"/>
        <v>-0.48497878651082382</v>
      </c>
      <c r="G18" s="61"/>
      <c r="H18" s="75">
        <v>5.1466500000000002</v>
      </c>
      <c r="I18" s="78">
        <v>5.3173469999999998</v>
      </c>
      <c r="J18" s="72">
        <f t="shared" si="0"/>
        <v>-0.21308170363426862</v>
      </c>
      <c r="K18" s="61"/>
      <c r="L18" s="75">
        <v>6.479914</v>
      </c>
      <c r="M18" s="78">
        <v>5.0014260000000004</v>
      </c>
      <c r="N18" s="72">
        <f t="shared" si="1"/>
        <v>-0.25983509684072248</v>
      </c>
      <c r="O18" s="61"/>
      <c r="P18" s="75">
        <v>6.2759600000000004</v>
      </c>
      <c r="Q18" s="45">
        <v>2.6265873274513019</v>
      </c>
      <c r="R18" s="49">
        <f t="shared" si="10"/>
        <v>-0.61128930931650727</v>
      </c>
      <c r="S18" s="50">
        <v>1.1382842809364551</v>
      </c>
      <c r="T18" s="98">
        <v>4.316051009597869</v>
      </c>
      <c r="U18" s="45">
        <v>5.398547929005221</v>
      </c>
      <c r="V18" s="49">
        <f t="shared" si="11"/>
        <v>-0.20106471532861481</v>
      </c>
      <c r="W18" s="50">
        <v>2.5111400000000001</v>
      </c>
      <c r="X18" s="51">
        <v>6.5684210143498039</v>
      </c>
      <c r="Y18" s="45">
        <v>2.1874608628735301</v>
      </c>
      <c r="Z18" s="49">
        <f t="shared" si="12"/>
        <v>-0.67627597454536037</v>
      </c>
      <c r="AA18" s="50">
        <v>1.5819714987458191</v>
      </c>
      <c r="AB18" s="51">
        <v>2.7467837677086209</v>
      </c>
      <c r="AC18" s="45">
        <v>6.3350357432575004</v>
      </c>
      <c r="AD18" s="49">
        <f t="shared" si="2"/>
        <v>-6.2473159171254525E-2</v>
      </c>
      <c r="AE18" s="50">
        <v>2.9432703326165699</v>
      </c>
      <c r="AF18" s="51">
        <v>7.1989278327680104</v>
      </c>
      <c r="AG18" s="45">
        <v>6.3308376009127043</v>
      </c>
      <c r="AH18" s="49">
        <f t="shared" si="3"/>
        <v>-6.3094445504809166E-2</v>
      </c>
      <c r="AI18" s="50">
        <v>2.9470800000000001</v>
      </c>
      <c r="AJ18" s="51">
        <v>7.1910928367705269</v>
      </c>
      <c r="AK18" s="45">
        <v>2.130083683389731</v>
      </c>
      <c r="AL18" s="49">
        <f t="shared" si="13"/>
        <v>-0.68476726772778052</v>
      </c>
      <c r="AM18" s="50">
        <v>1.1364213377926431</v>
      </c>
      <c r="AN18" s="51">
        <v>3.0840107997742749</v>
      </c>
      <c r="AO18" s="45">
        <v>5.1330328944121542</v>
      </c>
      <c r="AP18" s="49">
        <f t="shared" si="14"/>
        <v>-0.24035849071725587</v>
      </c>
      <c r="AQ18" s="50">
        <v>2.5640994145433229</v>
      </c>
      <c r="AR18" s="51">
        <v>5.944400085116234</v>
      </c>
      <c r="AS18" s="45">
        <v>2.1734662668864249</v>
      </c>
      <c r="AT18" s="49">
        <f t="shared" si="15"/>
        <v>-0.67834704563259607</v>
      </c>
      <c r="AU18" s="50">
        <v>1.568801013260869</v>
      </c>
      <c r="AV18" s="51">
        <v>2.747954550701698</v>
      </c>
      <c r="AW18" s="109">
        <v>4.888934659203847</v>
      </c>
      <c r="AX18" s="110">
        <f t="shared" si="4"/>
        <v>-0.27648277739555666</v>
      </c>
      <c r="AY18" s="111">
        <v>2.1669800000000001</v>
      </c>
      <c r="AZ18" s="112">
        <v>6.0564150889613044</v>
      </c>
      <c r="BA18" s="45">
        <v>6.3315789791045631</v>
      </c>
      <c r="BB18" s="49">
        <f t="shared" si="5"/>
        <v>-6.2984728372618953E-2</v>
      </c>
      <c r="BC18" s="50">
        <v>2.92063767436691</v>
      </c>
      <c r="BD18" s="51">
        <v>7.182833692511891</v>
      </c>
      <c r="BE18" s="45">
        <v>6.0506625489997719</v>
      </c>
      <c r="BF18" s="49">
        <f t="shared" si="6"/>
        <v>-0.10455776819853316</v>
      </c>
      <c r="BG18" s="50">
        <v>2.9066999999999998</v>
      </c>
      <c r="BH18" s="51">
        <v>6.863363456211383</v>
      </c>
      <c r="BI18" s="45">
        <v>2.5178159564333482</v>
      </c>
      <c r="BJ18" s="49">
        <f t="shared" si="16"/>
        <v>-0.6273864686658619</v>
      </c>
      <c r="BK18" s="50">
        <v>1.1370199331103701</v>
      </c>
      <c r="BL18" s="51">
        <v>3.9046647438171642</v>
      </c>
      <c r="BM18" s="45">
        <v>5.0716617093919787</v>
      </c>
      <c r="BN18" s="49">
        <f t="shared" si="17"/>
        <v>-0.24944085986901945</v>
      </c>
      <c r="BO18" s="50">
        <v>2.4837610954748022</v>
      </c>
      <c r="BP18" s="51">
        <v>5.9026320353022923</v>
      </c>
      <c r="BQ18" s="45">
        <v>2.3613029719191858</v>
      </c>
      <c r="BR18" s="49">
        <f t="shared" si="18"/>
        <v>-0.65054894633245042</v>
      </c>
      <c r="BS18" s="50">
        <v>1.5819714987458191</v>
      </c>
      <c r="BT18" s="51">
        <v>3.2474485484207558</v>
      </c>
      <c r="BU18" s="45">
        <v>6.750187607855973</v>
      </c>
      <c r="BV18" s="49">
        <f t="shared" si="7"/>
        <v>-1.0345135416037045E-3</v>
      </c>
      <c r="BW18" s="50">
        <v>3.0524379797544432</v>
      </c>
      <c r="BX18" s="51">
        <v>7.682936630431648</v>
      </c>
      <c r="BY18" s="45">
        <v>6.3350329419302014</v>
      </c>
      <c r="BZ18" s="49">
        <f t="shared" si="8"/>
        <v>-6.2473573741848788E-2</v>
      </c>
      <c r="CA18" s="50">
        <v>2.9439756439218301</v>
      </c>
      <c r="CB18" s="51">
        <v>7.224674489981135</v>
      </c>
      <c r="CC18" s="45">
        <v>6.1818322934681698</v>
      </c>
      <c r="CD18" s="49">
        <f t="shared" si="9"/>
        <v>-8.5145856233449821E-2</v>
      </c>
      <c r="CE18" s="50">
        <v>2.9372312810936978</v>
      </c>
      <c r="CF18" s="51">
        <v>7.0640100193243942</v>
      </c>
    </row>
    <row r="19" spans="1:84" x14ac:dyDescent="0.25">
      <c r="A19" s="47">
        <v>6.7571779999999997</v>
      </c>
      <c r="B19" s="47"/>
      <c r="C19" s="57"/>
      <c r="D19" s="53">
        <v>0.85</v>
      </c>
      <c r="E19" s="79">
        <f t="shared" si="20"/>
        <v>3.4800900133223642</v>
      </c>
      <c r="F19" s="73">
        <f t="shared" si="21"/>
        <v>-0.48497878651082382</v>
      </c>
      <c r="G19" s="61"/>
      <c r="H19" s="76"/>
      <c r="I19" s="79">
        <v>5.3173469999999998</v>
      </c>
      <c r="J19" s="73">
        <f t="shared" si="0"/>
        <v>-0.21308170363426862</v>
      </c>
      <c r="K19" s="61"/>
      <c r="L19" s="76"/>
      <c r="M19" s="79">
        <v>5.0014260000000004</v>
      </c>
      <c r="N19" s="73">
        <f t="shared" si="1"/>
        <v>-0.25983509684072248</v>
      </c>
      <c r="O19" s="61"/>
      <c r="P19" s="76"/>
      <c r="Q19" s="5">
        <v>2.5554803212634472</v>
      </c>
      <c r="R19" s="48">
        <f t="shared" si="10"/>
        <v>-0.6218124901751223</v>
      </c>
      <c r="S19" s="6">
        <v>1.137497357859532</v>
      </c>
      <c r="T19" s="99">
        <v>4.2325458871169488</v>
      </c>
      <c r="U19" s="5">
        <v>5.3471631806022222</v>
      </c>
      <c r="V19" s="48">
        <f t="shared" si="11"/>
        <v>-0.20866918399926382</v>
      </c>
      <c r="W19" s="6">
        <v>2.4904208230596838</v>
      </c>
      <c r="X19" s="35">
        <v>6.5591566294447006</v>
      </c>
      <c r="Y19" s="5">
        <v>2.1874608628735301</v>
      </c>
      <c r="Z19" s="48">
        <f t="shared" si="12"/>
        <v>-0.67627597454536037</v>
      </c>
      <c r="AA19" s="6">
        <v>1.5819714987458191</v>
      </c>
      <c r="AB19" s="35">
        <v>2.7467837677086209</v>
      </c>
      <c r="AC19" s="5">
        <v>6.3279613308087388</v>
      </c>
      <c r="AD19" s="48">
        <f t="shared" si="2"/>
        <v>-6.3520106942759377E-2</v>
      </c>
      <c r="AE19" s="6">
        <v>2.9432703326165699</v>
      </c>
      <c r="AF19" s="35">
        <v>7.1953214063692919</v>
      </c>
      <c r="AG19" s="5">
        <v>6.322531706106191</v>
      </c>
      <c r="AH19" s="48">
        <f t="shared" si="3"/>
        <v>-6.4323641303190279E-2</v>
      </c>
      <c r="AI19" s="6">
        <v>2.9470800000000001</v>
      </c>
      <c r="AJ19" s="35">
        <v>7.1854481758656172</v>
      </c>
      <c r="AK19" s="5">
        <v>2.0458398028811882</v>
      </c>
      <c r="AL19" s="48">
        <f t="shared" si="13"/>
        <v>-0.69723458478063061</v>
      </c>
      <c r="AM19" s="6">
        <v>1.13366254180602</v>
      </c>
      <c r="AN19" s="35">
        <v>2.9758686606033189</v>
      </c>
      <c r="AO19" s="5">
        <v>5.003119136573341</v>
      </c>
      <c r="AP19" s="48">
        <f t="shared" si="14"/>
        <v>-0.25958452824931633</v>
      </c>
      <c r="AQ19" s="6">
        <v>2.549082703685118</v>
      </c>
      <c r="AR19" s="35">
        <v>5.8545039121917419</v>
      </c>
      <c r="AS19" s="5">
        <v>2.1148794081635351</v>
      </c>
      <c r="AT19" s="48">
        <f t="shared" si="15"/>
        <v>-0.68701736018149362</v>
      </c>
      <c r="AU19" s="6">
        <v>1.568801013260869</v>
      </c>
      <c r="AV19" s="35">
        <v>2.7144466583925291</v>
      </c>
      <c r="AW19" s="113">
        <v>4.7310014843994379</v>
      </c>
      <c r="AX19" s="114">
        <f t="shared" si="4"/>
        <v>-0.29985543012194765</v>
      </c>
      <c r="AY19" s="115">
        <v>2.1146586296093499</v>
      </c>
      <c r="AZ19" s="116">
        <v>5.9657215614370882</v>
      </c>
      <c r="BA19" s="5">
        <v>6.3169842414641248</v>
      </c>
      <c r="BB19" s="48">
        <f t="shared" si="5"/>
        <v>-6.5144614887438931E-2</v>
      </c>
      <c r="BC19" s="6">
        <v>2.92063767436691</v>
      </c>
      <c r="BD19" s="35">
        <v>7.1683719713251914</v>
      </c>
      <c r="BE19" s="5">
        <v>6.0271481244936469</v>
      </c>
      <c r="BF19" s="48">
        <f t="shared" si="6"/>
        <v>-0.10803768607343965</v>
      </c>
      <c r="BG19" s="6">
        <v>2.8317600224325861</v>
      </c>
      <c r="BH19" s="35">
        <v>6.8388903747600871</v>
      </c>
      <c r="BI19" s="5">
        <v>2.486240311896954</v>
      </c>
      <c r="BJ19" s="48">
        <f t="shared" si="16"/>
        <v>-0.63205937272971735</v>
      </c>
      <c r="BK19" s="6">
        <v>1.1370199331103701</v>
      </c>
      <c r="BL19" s="35">
        <v>3.8839354089093412</v>
      </c>
      <c r="BM19" s="5">
        <v>4.8508067134492006</v>
      </c>
      <c r="BN19" s="48">
        <f t="shared" si="17"/>
        <v>-0.28212536158597556</v>
      </c>
      <c r="BO19" s="6">
        <v>2.4766599999999999</v>
      </c>
      <c r="BP19" s="35">
        <v>5.5635800920012626</v>
      </c>
      <c r="BQ19" s="5">
        <v>2.3602724684428158</v>
      </c>
      <c r="BR19" s="48">
        <f t="shared" si="18"/>
        <v>-0.650701451339181</v>
      </c>
      <c r="BS19" s="6">
        <v>1.5819714987458191</v>
      </c>
      <c r="BT19" s="35">
        <v>3.2477843116231391</v>
      </c>
      <c r="BU19" s="5">
        <v>6.7494751704791289</v>
      </c>
      <c r="BV19" s="48">
        <f t="shared" si="7"/>
        <v>-1.1399477001894517E-3</v>
      </c>
      <c r="BW19" s="6">
        <v>3.0524379797544432</v>
      </c>
      <c r="BX19" s="35">
        <v>7.6818318769606408</v>
      </c>
      <c r="BY19" s="5">
        <v>6.3007570231881509</v>
      </c>
      <c r="BZ19" s="48">
        <f t="shared" si="8"/>
        <v>-6.754609347450205E-2</v>
      </c>
      <c r="CA19" s="6">
        <v>2.9328191145443658</v>
      </c>
      <c r="CB19" s="35">
        <v>7.1697015630753809</v>
      </c>
      <c r="CC19" s="5">
        <v>6.1242739872256822</v>
      </c>
      <c r="CD19" s="48">
        <f t="shared" si="9"/>
        <v>-9.366395450501934E-2</v>
      </c>
      <c r="CE19" s="6">
        <v>2.9372312810936978</v>
      </c>
      <c r="CF19" s="35">
        <v>6.9455102515285789</v>
      </c>
    </row>
    <row r="20" spans="1:84" x14ac:dyDescent="0.25">
      <c r="A20" s="47">
        <v>6.7571779999999997</v>
      </c>
      <c r="B20" s="47"/>
      <c r="C20" s="58"/>
      <c r="D20" s="54">
        <v>0.95</v>
      </c>
      <c r="E20" s="80">
        <f t="shared" si="20"/>
        <v>3.4800900133223642</v>
      </c>
      <c r="F20" s="74">
        <f t="shared" si="21"/>
        <v>-0.48497878651082382</v>
      </c>
      <c r="G20" s="62"/>
      <c r="H20" s="77"/>
      <c r="I20" s="80">
        <v>5.3173469999999998</v>
      </c>
      <c r="J20" s="74">
        <f t="shared" si="0"/>
        <v>-0.21308170363426862</v>
      </c>
      <c r="K20" s="62"/>
      <c r="L20" s="77"/>
      <c r="M20" s="80">
        <v>5.0014260000000004</v>
      </c>
      <c r="N20" s="74">
        <f t="shared" si="1"/>
        <v>-0.25983509684072248</v>
      </c>
      <c r="O20" s="62"/>
      <c r="P20" s="77"/>
      <c r="Q20" s="7">
        <v>2.4424809878100509</v>
      </c>
      <c r="R20" s="52">
        <f t="shared" si="10"/>
        <v>-0.63853534895631714</v>
      </c>
      <c r="S20" s="8">
        <v>1.13696</v>
      </c>
      <c r="T20" s="100">
        <v>4.0890298388377131</v>
      </c>
      <c r="U20" s="7">
        <v>5.2581494266546231</v>
      </c>
      <c r="V20" s="52">
        <f t="shared" si="11"/>
        <v>-0.22184239831263533</v>
      </c>
      <c r="W20" s="8">
        <v>2.385796941019894</v>
      </c>
      <c r="X20" s="36">
        <v>6.538943782047391</v>
      </c>
      <c r="Y20" s="7">
        <v>2.1734662668864249</v>
      </c>
      <c r="Z20" s="52">
        <f t="shared" si="12"/>
        <v>-0.67834704563259607</v>
      </c>
      <c r="AA20" s="8">
        <v>1.568801013260869</v>
      </c>
      <c r="AB20" s="36">
        <v>2.747954550701698</v>
      </c>
      <c r="AC20" s="7">
        <v>6.3182344664733456</v>
      </c>
      <c r="AD20" s="52">
        <f t="shared" si="2"/>
        <v>-6.495959312107126E-2</v>
      </c>
      <c r="AE20" s="8">
        <v>2.9432703326165699</v>
      </c>
      <c r="AF20" s="36">
        <v>7.1879845591718503</v>
      </c>
      <c r="AG20" s="7">
        <v>6.3100350039831294</v>
      </c>
      <c r="AH20" s="52">
        <f t="shared" si="3"/>
        <v>-6.6173037918620795E-2</v>
      </c>
      <c r="AI20" s="8">
        <v>2.9470800000000001</v>
      </c>
      <c r="AJ20" s="36">
        <v>7.1744785499857704</v>
      </c>
      <c r="AK20" s="7">
        <v>1.9659494445402199</v>
      </c>
      <c r="AL20" s="52">
        <f t="shared" si="13"/>
        <v>-0.70905762071974132</v>
      </c>
      <c r="AM20" s="8">
        <v>1.1310280936454851</v>
      </c>
      <c r="AN20" s="36">
        <v>2.9223216151753761</v>
      </c>
      <c r="AO20" s="7">
        <v>4.7815672837206176</v>
      </c>
      <c r="AP20" s="52">
        <f t="shared" si="14"/>
        <v>-0.29237215835950781</v>
      </c>
      <c r="AQ20" s="8">
        <v>2.4752900000000002</v>
      </c>
      <c r="AR20" s="36">
        <v>5.6882788407917531</v>
      </c>
      <c r="AS20" s="7">
        <v>2.1148794081635351</v>
      </c>
      <c r="AT20" s="52">
        <f t="shared" si="15"/>
        <v>-0.68701736018149362</v>
      </c>
      <c r="AU20" s="8">
        <v>1.568801013260869</v>
      </c>
      <c r="AV20" s="36">
        <v>2.7144466583925291</v>
      </c>
      <c r="AW20" s="117">
        <v>4.454511807941568</v>
      </c>
      <c r="AX20" s="118">
        <f t="shared" si="4"/>
        <v>-0.34077335125083752</v>
      </c>
      <c r="AY20" s="119">
        <v>1.981058287011688</v>
      </c>
      <c r="AZ20" s="120">
        <v>5.7878029783982416</v>
      </c>
      <c r="BA20" s="7">
        <v>6.2966496079666046</v>
      </c>
      <c r="BB20" s="52">
        <f t="shared" si="5"/>
        <v>-6.8153953030894721E-2</v>
      </c>
      <c r="BC20" s="8">
        <v>2.92063767436691</v>
      </c>
      <c r="BD20" s="36">
        <v>7.1426471463329868</v>
      </c>
      <c r="BE20" s="7">
        <v>5.9913528768000193</v>
      </c>
      <c r="BF20" s="52">
        <f t="shared" si="6"/>
        <v>-0.11333505247308573</v>
      </c>
      <c r="BG20" s="8">
        <v>2.8317600224325861</v>
      </c>
      <c r="BH20" s="36">
        <v>6.796382366978019</v>
      </c>
      <c r="BI20" s="7">
        <v>2.2712435060807188</v>
      </c>
      <c r="BJ20" s="52">
        <f t="shared" si="16"/>
        <v>-0.66387691635758017</v>
      </c>
      <c r="BK20" s="8">
        <v>1.13696</v>
      </c>
      <c r="BL20" s="36">
        <v>3.4675363255447542</v>
      </c>
      <c r="BM20" s="7">
        <v>4.7767655279911274</v>
      </c>
      <c r="BN20" s="52">
        <f t="shared" si="17"/>
        <v>-0.29308277390485676</v>
      </c>
      <c r="BO20" s="8">
        <v>2.4752900000000002</v>
      </c>
      <c r="BP20" s="36">
        <v>5.5012960187034334</v>
      </c>
      <c r="BQ20" s="7">
        <v>2.1833377814464021</v>
      </c>
      <c r="BR20" s="52">
        <f t="shared" si="18"/>
        <v>-0.67688615255563744</v>
      </c>
      <c r="BS20" s="8">
        <v>1.5819714987458191</v>
      </c>
      <c r="BT20" s="36">
        <v>2.74746892201957</v>
      </c>
      <c r="BU20" s="7">
        <v>6.7490515928212327</v>
      </c>
      <c r="BV20" s="52">
        <f t="shared" si="7"/>
        <v>-1.202633285487966E-3</v>
      </c>
      <c r="BW20" s="8">
        <v>3.0524379797544432</v>
      </c>
      <c r="BX20" s="36">
        <v>7.6816079061304574</v>
      </c>
      <c r="BY20" s="7">
        <v>6.2919584063258691</v>
      </c>
      <c r="BZ20" s="52">
        <f t="shared" si="8"/>
        <v>-6.8848207591117261E-2</v>
      </c>
      <c r="CA20" s="8">
        <v>2.925843929704369</v>
      </c>
      <c r="CB20" s="36">
        <v>7.1631833412789092</v>
      </c>
      <c r="CC20" s="7">
        <v>6.1095286743752037</v>
      </c>
      <c r="CD20" s="52">
        <f t="shared" si="9"/>
        <v>-9.5846124761667664E-2</v>
      </c>
      <c r="CE20" s="8">
        <v>2.9372312810936978</v>
      </c>
      <c r="CF20" s="36">
        <v>6.9342878592681076</v>
      </c>
    </row>
    <row r="21" spans="1:84" x14ac:dyDescent="0.25">
      <c r="A21" s="47">
        <v>62.307322999999997</v>
      </c>
      <c r="B21" s="47"/>
      <c r="C21" s="57" t="s">
        <v>8</v>
      </c>
      <c r="D21" s="53">
        <v>0.75</v>
      </c>
      <c r="E21" s="78">
        <f>A21+E$24</f>
        <v>65.584410986677625</v>
      </c>
      <c r="F21" s="72">
        <f t="shared" si="21"/>
        <v>5.2595551034629241E-2</v>
      </c>
      <c r="G21" s="61"/>
      <c r="H21" s="75">
        <v>86.454970000000003</v>
      </c>
      <c r="I21" s="78">
        <v>75.583870000000005</v>
      </c>
      <c r="J21" s="72">
        <f t="shared" si="0"/>
        <v>0.21308164691973699</v>
      </c>
      <c r="K21" s="61"/>
      <c r="L21" s="75">
        <v>93.511849999999995</v>
      </c>
      <c r="M21" s="78">
        <v>75.081653000000003</v>
      </c>
      <c r="N21" s="72">
        <f t="shared" si="1"/>
        <v>0.20502132630541689</v>
      </c>
      <c r="O21" s="61"/>
      <c r="P21" s="75">
        <v>93.070329999999998</v>
      </c>
      <c r="Q21" s="45">
        <v>66.437913806569313</v>
      </c>
      <c r="R21" s="49">
        <f t="shared" si="10"/>
        <v>6.6293825632170331E-2</v>
      </c>
      <c r="S21" s="50">
        <v>31.38202117056856</v>
      </c>
      <c r="T21" s="98">
        <v>87.561040737893634</v>
      </c>
      <c r="U21" s="45">
        <v>74.835126941458029</v>
      </c>
      <c r="V21" s="49">
        <f t="shared" si="11"/>
        <v>0.20106471179090832</v>
      </c>
      <c r="W21" s="50">
        <v>37.073115496880753</v>
      </c>
      <c r="X21" s="51">
        <v>91.380201151643419</v>
      </c>
      <c r="Y21" s="45">
        <v>27.892387762631419</v>
      </c>
      <c r="Z21" s="49">
        <f t="shared" si="12"/>
        <v>-0.55234174059072616</v>
      </c>
      <c r="AA21" s="50">
        <v>10.36221478782609</v>
      </c>
      <c r="AB21" s="51">
        <v>68.444095572194087</v>
      </c>
      <c r="AC21" s="45">
        <v>62.307323195876293</v>
      </c>
      <c r="AD21" s="49">
        <f t="shared" si="2"/>
        <v>3.1437122810742838E-9</v>
      </c>
      <c r="AE21" s="50">
        <v>29.137869999999999</v>
      </c>
      <c r="AF21" s="51">
        <v>84.174554564885767</v>
      </c>
      <c r="AG21" s="45">
        <v>62.307323195876293</v>
      </c>
      <c r="AH21" s="49">
        <f t="shared" si="3"/>
        <v>3.1437122810742838E-9</v>
      </c>
      <c r="AI21" s="50">
        <v>29.137869999999999</v>
      </c>
      <c r="AJ21" s="51">
        <v>84.174554564885767</v>
      </c>
      <c r="AK21" s="45">
        <v>66.934417450630889</v>
      </c>
      <c r="AL21" s="49">
        <f t="shared" si="13"/>
        <v>7.4262449866942484E-2</v>
      </c>
      <c r="AM21" s="50">
        <v>31.38202117056856</v>
      </c>
      <c r="AN21" s="51">
        <v>88.311154279573827</v>
      </c>
      <c r="AO21" s="45">
        <v>77.283416926596061</v>
      </c>
      <c r="AP21" s="49">
        <f t="shared" si="14"/>
        <v>0.24035848766277546</v>
      </c>
      <c r="AQ21" s="50">
        <v>36.991599999999998</v>
      </c>
      <c r="AR21" s="51">
        <v>97.023256855104194</v>
      </c>
      <c r="AS21" s="45">
        <v>27.54170387683315</v>
      </c>
      <c r="AT21" s="49">
        <f t="shared" si="15"/>
        <v>-0.55797003384605126</v>
      </c>
      <c r="AU21" s="50">
        <v>10.36221478782609</v>
      </c>
      <c r="AV21" s="51">
        <v>68.314335600964654</v>
      </c>
      <c r="AW21" s="109">
        <v>86.910449073167683</v>
      </c>
      <c r="AX21" s="110">
        <f t="shared" si="4"/>
        <v>0.39486732680150111</v>
      </c>
      <c r="AY21" s="111">
        <v>44.880518949507142</v>
      </c>
      <c r="AZ21" s="112">
        <v>102.1783653630962</v>
      </c>
      <c r="BA21" s="45">
        <v>62.564661510150117</v>
      </c>
      <c r="BB21" s="49">
        <f t="shared" si="5"/>
        <v>4.1301487170315471E-3</v>
      </c>
      <c r="BC21" s="50">
        <v>29.237608386366691</v>
      </c>
      <c r="BD21" s="51">
        <v>84.357258718721766</v>
      </c>
      <c r="BE21" s="45">
        <v>63.610725230934108</v>
      </c>
      <c r="BF21" s="49">
        <f t="shared" si="6"/>
        <v>2.0918925227041311E-2</v>
      </c>
      <c r="BG21" s="50">
        <v>29.60614360649657</v>
      </c>
      <c r="BH21" s="51">
        <v>85.113353131247479</v>
      </c>
      <c r="BI21" s="45">
        <v>66.546685177587264</v>
      </c>
      <c r="BJ21" s="49">
        <f t="shared" si="16"/>
        <v>6.8039549341371436E-2</v>
      </c>
      <c r="BK21" s="50">
        <v>31.38202117056856</v>
      </c>
      <c r="BL21" s="51">
        <v>87.754840451742155</v>
      </c>
      <c r="BM21" s="45">
        <v>77.84931504189953</v>
      </c>
      <c r="BN21" s="49">
        <f t="shared" si="17"/>
        <v>0.24944085692623216</v>
      </c>
      <c r="BO21" s="50">
        <v>36.777997852291143</v>
      </c>
      <c r="BP21" s="51">
        <v>97.946477160836324</v>
      </c>
      <c r="BQ21" s="45">
        <v>29.02482508176773</v>
      </c>
      <c r="BR21" s="49">
        <f t="shared" si="18"/>
        <v>-0.53416671292766449</v>
      </c>
      <c r="BS21" s="50">
        <v>10.59727584274248</v>
      </c>
      <c r="BT21" s="51">
        <v>69.690346861732593</v>
      </c>
      <c r="BU21" s="45">
        <v>95.0515807002472</v>
      </c>
      <c r="BV21" s="49">
        <f t="shared" si="7"/>
        <v>0.52552823847442787</v>
      </c>
      <c r="BW21" s="50">
        <v>44.348158031912142</v>
      </c>
      <c r="BX21" s="51">
        <v>115.4927832067436</v>
      </c>
      <c r="BY21" s="45">
        <v>63.779930464911267</v>
      </c>
      <c r="BZ21" s="49">
        <f t="shared" si="8"/>
        <v>2.3634580880826327E-2</v>
      </c>
      <c r="CA21" s="50">
        <v>29.695126929317709</v>
      </c>
      <c r="CB21" s="51">
        <v>85.163908522992216</v>
      </c>
      <c r="CC21" s="45">
        <v>64.904707915042451</v>
      </c>
      <c r="CD21" s="49">
        <f t="shared" si="9"/>
        <v>4.1686671646003058E-2</v>
      </c>
      <c r="CE21" s="50">
        <v>30.733858309299841</v>
      </c>
      <c r="CF21" s="51">
        <v>85.952239623965795</v>
      </c>
    </row>
    <row r="22" spans="1:84" x14ac:dyDescent="0.25">
      <c r="A22" s="47">
        <v>62.307322999999997</v>
      </c>
      <c r="B22" s="47"/>
      <c r="C22" s="57"/>
      <c r="D22" s="53">
        <v>0.85</v>
      </c>
      <c r="E22" s="79">
        <f>A22+E$24</f>
        <v>65.584410986677625</v>
      </c>
      <c r="F22" s="73">
        <f t="shared" si="21"/>
        <v>5.2595551034629241E-2</v>
      </c>
      <c r="G22" s="61"/>
      <c r="H22" s="76"/>
      <c r="I22" s="79">
        <v>75.583870000000005</v>
      </c>
      <c r="J22" s="73">
        <f t="shared" si="0"/>
        <v>0.21308164691973699</v>
      </c>
      <c r="K22" s="61"/>
      <c r="L22" s="76"/>
      <c r="M22" s="79">
        <v>75.081653000000003</v>
      </c>
      <c r="N22" s="73">
        <f t="shared" si="1"/>
        <v>0.20502132630541689</v>
      </c>
      <c r="O22" s="61"/>
      <c r="P22" s="76"/>
      <c r="Q22" s="5">
        <v>66.509020812757171</v>
      </c>
      <c r="R22" s="48">
        <f t="shared" si="10"/>
        <v>6.7435055952527037E-2</v>
      </c>
      <c r="S22" s="6">
        <v>31.38202117056856</v>
      </c>
      <c r="T22" s="99">
        <v>87.605031596300535</v>
      </c>
      <c r="U22" s="5">
        <v>75.30894103299039</v>
      </c>
      <c r="V22" s="48">
        <f t="shared" si="11"/>
        <v>0.20866918055507527</v>
      </c>
      <c r="W22" s="6">
        <v>38.199435584290747</v>
      </c>
      <c r="X22" s="35">
        <v>91.434817430490583</v>
      </c>
      <c r="Y22" s="5">
        <v>27.892387762631419</v>
      </c>
      <c r="Z22" s="48">
        <f t="shared" si="12"/>
        <v>-0.55234174059072616</v>
      </c>
      <c r="AA22" s="6">
        <v>10.36221478782609</v>
      </c>
      <c r="AB22" s="35">
        <v>68.444095572194087</v>
      </c>
      <c r="AC22" s="5">
        <v>62.307323195876293</v>
      </c>
      <c r="AD22" s="48">
        <f t="shared" si="2"/>
        <v>3.1437122810742838E-9</v>
      </c>
      <c r="AE22" s="6">
        <v>29.137869999999999</v>
      </c>
      <c r="AF22" s="35">
        <v>84.174554564885767</v>
      </c>
      <c r="AG22" s="5">
        <v>62.307323195876293</v>
      </c>
      <c r="AH22" s="48">
        <f t="shared" si="3"/>
        <v>3.1437122810742838E-9</v>
      </c>
      <c r="AI22" s="6">
        <v>29.137869999999999</v>
      </c>
      <c r="AJ22" s="35">
        <v>84.174554564885767</v>
      </c>
      <c r="AK22" s="5">
        <v>67.018661331139427</v>
      </c>
      <c r="AL22" s="48">
        <f t="shared" si="13"/>
        <v>7.5614520160646778E-2</v>
      </c>
      <c r="AM22" s="6">
        <v>31.38202117056856</v>
      </c>
      <c r="AN22" s="35">
        <v>88.42632433857959</v>
      </c>
      <c r="AO22" s="5">
        <v>78.481339871848107</v>
      </c>
      <c r="AP22" s="48">
        <f t="shared" si="14"/>
        <v>0.25958452543127414</v>
      </c>
      <c r="AQ22" s="6">
        <v>36.991599999999998</v>
      </c>
      <c r="AR22" s="35">
        <v>97.896600856780196</v>
      </c>
      <c r="AS22" s="5">
        <v>26.556796269110372</v>
      </c>
      <c r="AT22" s="48">
        <f t="shared" si="15"/>
        <v>-0.57377728667446726</v>
      </c>
      <c r="AU22" s="6">
        <v>10.36221478782609</v>
      </c>
      <c r="AV22" s="35">
        <v>67.841248636000756</v>
      </c>
      <c r="AW22" s="113">
        <v>88.990290506943239</v>
      </c>
      <c r="AX22" s="114">
        <f t="shared" si="4"/>
        <v>0.42824769581166638</v>
      </c>
      <c r="AY22" s="115">
        <v>48.717790025031888</v>
      </c>
      <c r="AZ22" s="116">
        <v>103.4337898035742</v>
      </c>
      <c r="BA22" s="5">
        <v>62.573486214961747</v>
      </c>
      <c r="BB22" s="48">
        <f t="shared" si="5"/>
        <v>4.2717806213845898E-3</v>
      </c>
      <c r="BC22" s="6">
        <v>29.237608386366691</v>
      </c>
      <c r="BD22" s="35">
        <v>84.364481455053166</v>
      </c>
      <c r="BE22" s="5">
        <v>63.654105388288663</v>
      </c>
      <c r="BF22" s="48">
        <f t="shared" si="6"/>
        <v>2.1615154101367287E-2</v>
      </c>
      <c r="BG22" s="6">
        <v>29.60614360649657</v>
      </c>
      <c r="BH22" s="35">
        <v>85.149749517925869</v>
      </c>
      <c r="BI22" s="5">
        <v>66.578260822123667</v>
      </c>
      <c r="BJ22" s="48">
        <f t="shared" si="16"/>
        <v>6.8546321948764685E-2</v>
      </c>
      <c r="BK22" s="6">
        <v>31.38202117056856</v>
      </c>
      <c r="BL22" s="35">
        <v>87.771260370848765</v>
      </c>
      <c r="BM22" s="5">
        <v>79.885798872516204</v>
      </c>
      <c r="BN22" s="48">
        <f t="shared" si="17"/>
        <v>0.28212535904513519</v>
      </c>
      <c r="BO22" s="6">
        <v>36.888408732593327</v>
      </c>
      <c r="BP22" s="35">
        <v>101.89248929585339</v>
      </c>
      <c r="BQ22" s="5">
        <v>29.022161764263721</v>
      </c>
      <c r="BR22" s="48">
        <f t="shared" si="18"/>
        <v>-0.53420945778293627</v>
      </c>
      <c r="BS22" s="6">
        <v>10.59727584274248</v>
      </c>
      <c r="BT22" s="35">
        <v>69.691335046003459</v>
      </c>
      <c r="BU22" s="5">
        <v>98.388795389801189</v>
      </c>
      <c r="BV22" s="48">
        <f t="shared" si="7"/>
        <v>0.57908879169469685</v>
      </c>
      <c r="BW22" s="6">
        <v>45.466818457441853</v>
      </c>
      <c r="BX22" s="35">
        <v>121.5025351420299</v>
      </c>
      <c r="BY22" s="5">
        <v>63.899498309005281</v>
      </c>
      <c r="BZ22" s="48">
        <f t="shared" si="8"/>
        <v>2.5553582345453754E-2</v>
      </c>
      <c r="CA22" s="6">
        <v>29.695126929317709</v>
      </c>
      <c r="CB22" s="35">
        <v>85.295260475837864</v>
      </c>
      <c r="CC22" s="5">
        <v>65.164553568657283</v>
      </c>
      <c r="CD22" s="48">
        <f t="shared" si="9"/>
        <v>4.585705870652293E-2</v>
      </c>
      <c r="CE22" s="6">
        <v>30.733858309299841</v>
      </c>
      <c r="CF22" s="35">
        <v>86.332578020084</v>
      </c>
    </row>
    <row r="23" spans="1:84" x14ac:dyDescent="0.25">
      <c r="A23" s="47">
        <v>62.307322999999997</v>
      </c>
      <c r="B23" s="47"/>
      <c r="C23" s="58"/>
      <c r="D23" s="54">
        <v>0.95</v>
      </c>
      <c r="E23" s="80">
        <f>A23+E$24</f>
        <v>65.584410986677625</v>
      </c>
      <c r="F23" s="74">
        <f t="shared" si="21"/>
        <v>5.2595551034629241E-2</v>
      </c>
      <c r="G23" s="62"/>
      <c r="H23" s="77"/>
      <c r="I23" s="80">
        <v>75.583870000000005</v>
      </c>
      <c r="J23" s="74">
        <f t="shared" si="0"/>
        <v>0.21308164691973699</v>
      </c>
      <c r="K23" s="62"/>
      <c r="L23" s="77"/>
      <c r="M23" s="80">
        <v>75.081653000000003</v>
      </c>
      <c r="N23" s="74">
        <f t="shared" si="1"/>
        <v>0.20502132630541689</v>
      </c>
      <c r="O23" s="62"/>
      <c r="P23" s="77"/>
      <c r="Q23" s="7">
        <v>66.622020146210573</v>
      </c>
      <c r="R23" s="52">
        <f t="shared" si="10"/>
        <v>6.9248636251160664E-2</v>
      </c>
      <c r="S23" s="8">
        <v>31.38202117056856</v>
      </c>
      <c r="T23" s="100">
        <v>87.683629911416901</v>
      </c>
      <c r="U23" s="7">
        <v>76.129728762255723</v>
      </c>
      <c r="V23" s="52">
        <f t="shared" si="11"/>
        <v>0.22184239503044814</v>
      </c>
      <c r="W23" s="8">
        <v>38.42145277048926</v>
      </c>
      <c r="X23" s="36">
        <v>91.57258111307452</v>
      </c>
      <c r="Y23" s="7">
        <v>27.54170387683315</v>
      </c>
      <c r="Z23" s="52">
        <f t="shared" si="12"/>
        <v>-0.55797003384605126</v>
      </c>
      <c r="AA23" s="8">
        <v>10.36221478782609</v>
      </c>
      <c r="AB23" s="36">
        <v>68.314335600964654</v>
      </c>
      <c r="AC23" s="7">
        <v>62.307323195876293</v>
      </c>
      <c r="AD23" s="52">
        <f t="shared" si="2"/>
        <v>3.1437122810742838E-9</v>
      </c>
      <c r="AE23" s="8">
        <v>29.137869999999999</v>
      </c>
      <c r="AF23" s="36">
        <v>84.174554564885767</v>
      </c>
      <c r="AG23" s="7">
        <v>62.307323195876293</v>
      </c>
      <c r="AH23" s="52">
        <f t="shared" si="3"/>
        <v>3.1437122810742838E-9</v>
      </c>
      <c r="AI23" s="8">
        <v>29.137869999999999</v>
      </c>
      <c r="AJ23" s="36">
        <v>84.174554564885767</v>
      </c>
      <c r="AK23" s="7">
        <v>67.098551689480402</v>
      </c>
      <c r="AL23" s="52">
        <f t="shared" si="13"/>
        <v>7.6896718696779928E-2</v>
      </c>
      <c r="AM23" s="8">
        <v>31.38202117056856</v>
      </c>
      <c r="AN23" s="36">
        <v>88.505028511134952</v>
      </c>
      <c r="AO23" s="7">
        <v>80.524249356651538</v>
      </c>
      <c r="AP23" s="52">
        <f t="shared" si="14"/>
        <v>0.29237215594467991</v>
      </c>
      <c r="AQ23" s="8">
        <v>36.991599999999998</v>
      </c>
      <c r="AR23" s="36">
        <v>99.607753153100532</v>
      </c>
      <c r="AS23" s="7">
        <v>26.556796269110372</v>
      </c>
      <c r="AT23" s="52">
        <f t="shared" si="15"/>
        <v>-0.57377728667446726</v>
      </c>
      <c r="AU23" s="8">
        <v>10.36221478782609</v>
      </c>
      <c r="AV23" s="36">
        <v>67.841248636000756</v>
      </c>
      <c r="AW23" s="117">
        <v>92.631417115209359</v>
      </c>
      <c r="AX23" s="118">
        <f t="shared" si="4"/>
        <v>0.48668587663779689</v>
      </c>
      <c r="AY23" s="119">
        <v>48.717790025031888</v>
      </c>
      <c r="AZ23" s="120">
        <v>106.11989724771711</v>
      </c>
      <c r="BA23" s="7">
        <v>62.585781546504457</v>
      </c>
      <c r="BB23" s="52">
        <f t="shared" si="5"/>
        <v>4.4691142725624723E-3</v>
      </c>
      <c r="BC23" s="8">
        <v>29.237608386366691</v>
      </c>
      <c r="BD23" s="36">
        <v>84.377776471183338</v>
      </c>
      <c r="BE23" s="7">
        <v>63.720141598406833</v>
      </c>
      <c r="BF23" s="52">
        <f t="shared" si="6"/>
        <v>2.2675000792552694E-2</v>
      </c>
      <c r="BG23" s="8">
        <v>29.60614360649657</v>
      </c>
      <c r="BH23" s="36">
        <v>85.2162445304199</v>
      </c>
      <c r="BI23" s="7">
        <v>66.793257627939894</v>
      </c>
      <c r="BJ23" s="52">
        <f t="shared" si="16"/>
        <v>7.1996908420217276E-2</v>
      </c>
      <c r="BK23" s="8">
        <v>31.38202117056856</v>
      </c>
      <c r="BL23" s="36">
        <v>88.024407368371797</v>
      </c>
      <c r="BM23" s="7">
        <v>80.568525909508935</v>
      </c>
      <c r="BN23" s="52">
        <f t="shared" si="17"/>
        <v>0.2930827714987681</v>
      </c>
      <c r="BO23" s="8">
        <v>37.445591485716712</v>
      </c>
      <c r="BP23" s="36">
        <v>102.3235221060618</v>
      </c>
      <c r="BQ23" s="7">
        <v>27.464385183588771</v>
      </c>
      <c r="BR23" s="52">
        <f t="shared" si="18"/>
        <v>-0.55921095850019464</v>
      </c>
      <c r="BS23" s="8">
        <v>10.59727584274248</v>
      </c>
      <c r="BT23" s="36">
        <v>68.17632742772517</v>
      </c>
      <c r="BU23" s="7">
        <v>100.37292708760531</v>
      </c>
      <c r="BV23" s="52">
        <f t="shared" si="7"/>
        <v>0.61093306941794479</v>
      </c>
      <c r="BW23" s="8">
        <v>46.896427402301462</v>
      </c>
      <c r="BX23" s="36">
        <v>122.3392912178266</v>
      </c>
      <c r="BY23" s="7">
        <v>63.930191334541647</v>
      </c>
      <c r="BZ23" s="52">
        <f t="shared" si="8"/>
        <v>2.6046189378761304E-2</v>
      </c>
      <c r="CA23" s="8">
        <v>29.695126929317709</v>
      </c>
      <c r="CB23" s="36">
        <v>85.311990336013963</v>
      </c>
      <c r="CC23" s="7">
        <v>65.231120945383864</v>
      </c>
      <c r="CD23" s="52">
        <f t="shared" si="9"/>
        <v>4.692543034442144E-2</v>
      </c>
      <c r="CE23" s="8">
        <v>30.733858309299841</v>
      </c>
      <c r="CF23" s="36">
        <v>86.363069085819106</v>
      </c>
    </row>
    <row r="24" spans="1:84" x14ac:dyDescent="0.25">
      <c r="C24" s="57" t="s">
        <v>14</v>
      </c>
      <c r="D24" s="53">
        <v>0.75</v>
      </c>
      <c r="E24" s="69">
        <v>3.2770879866776355</v>
      </c>
      <c r="F24" s="55"/>
      <c r="G24" s="55"/>
      <c r="H24" s="66">
        <v>5.0877280000000003</v>
      </c>
      <c r="I24" s="69">
        <v>0.21308167921429028</v>
      </c>
      <c r="L24" s="66">
        <v>0.33692</v>
      </c>
      <c r="M24" s="69">
        <v>0.23665404297414538</v>
      </c>
      <c r="N24" s="60"/>
      <c r="O24" s="60"/>
      <c r="P24" s="66">
        <v>0.17844180000000001</v>
      </c>
      <c r="Q24" s="5">
        <v>4.1305905154639184</v>
      </c>
      <c r="R24" s="6"/>
      <c r="S24" s="6">
        <v>1.33779</v>
      </c>
      <c r="T24" s="99">
        <v>6.652286946299836</v>
      </c>
      <c r="U24" s="5">
        <v>0.20106484536082481</v>
      </c>
      <c r="V24" s="6"/>
      <c r="W24" s="6">
        <v>0.10264</v>
      </c>
      <c r="X24" s="19">
        <v>0.26283631353512832</v>
      </c>
      <c r="Y24" s="5">
        <v>0.45428690721649478</v>
      </c>
      <c r="Z24" s="6"/>
      <c r="AA24" s="6">
        <v>0.44142999999999999</v>
      </c>
      <c r="AB24" s="19">
        <v>0.32426880065438768</v>
      </c>
      <c r="AC24" s="5">
        <v>0.99202556701030931</v>
      </c>
      <c r="AD24" s="6"/>
      <c r="AE24" s="6">
        <v>0.33445000000000003</v>
      </c>
      <c r="AF24" s="19">
        <v>1.62559487362958</v>
      </c>
      <c r="AG24" s="5">
        <v>1.008987835051546</v>
      </c>
      <c r="AH24" s="6"/>
      <c r="AI24" s="6">
        <v>0.40133999999999997</v>
      </c>
      <c r="AJ24" s="19">
        <v>1.662699032838016</v>
      </c>
      <c r="AK24" s="5">
        <v>4.6270942268041244</v>
      </c>
      <c r="AL24" s="6"/>
      <c r="AM24" s="6">
        <v>1.6053500000000001</v>
      </c>
      <c r="AN24" s="19">
        <v>7.1026341831506477</v>
      </c>
      <c r="AO24" s="5">
        <v>0.2403585567010309</v>
      </c>
      <c r="AP24" s="6"/>
      <c r="AQ24" s="6">
        <v>0.13378000000000001</v>
      </c>
      <c r="AR24" s="19">
        <v>0.38755647930331211</v>
      </c>
      <c r="AS24" s="5">
        <v>0.46038907216494851</v>
      </c>
      <c r="AT24" s="6"/>
      <c r="AU24" s="6">
        <v>0.44142999999999999</v>
      </c>
      <c r="AV24" s="19">
        <v>0.318534217108495</v>
      </c>
      <c r="AW24" s="113">
        <v>1.2607522680412371</v>
      </c>
      <c r="AX24" s="115"/>
      <c r="AY24" s="115">
        <v>0.73579000000000006</v>
      </c>
      <c r="AZ24" s="115">
        <v>1.722849784982903</v>
      </c>
      <c r="BA24" s="5">
        <v>1.035505567010309</v>
      </c>
      <c r="BB24" s="6"/>
      <c r="BC24" s="6">
        <v>0.46822999999999998</v>
      </c>
      <c r="BD24" s="19">
        <v>1.635076188674635</v>
      </c>
      <c r="BE24" s="5">
        <v>1.117092474226804</v>
      </c>
      <c r="BF24" s="6"/>
      <c r="BG24" s="6">
        <v>0.53512000000000004</v>
      </c>
      <c r="BH24" s="19">
        <v>1.7805663542044881</v>
      </c>
      <c r="BI24" s="5">
        <v>4.2393620618556698</v>
      </c>
      <c r="BJ24" s="6"/>
      <c r="BK24" s="6">
        <v>1.33779</v>
      </c>
      <c r="BL24" s="19">
        <v>6.6150509740080512</v>
      </c>
      <c r="BM24" s="5">
        <v>0.24944113402061849</v>
      </c>
      <c r="BN24" s="6"/>
      <c r="BO24" s="6">
        <v>7.5700000000000003E-2</v>
      </c>
      <c r="BP24" s="19">
        <v>0.41412538717880149</v>
      </c>
      <c r="BQ24" s="5">
        <v>0.44606257731958759</v>
      </c>
      <c r="BR24" s="6"/>
      <c r="BS24" s="6">
        <v>0.41802</v>
      </c>
      <c r="BT24" s="19">
        <v>0.32256251420357251</v>
      </c>
      <c r="BU24" s="28">
        <v>1.0345041237113399</v>
      </c>
      <c r="BV24" s="29"/>
      <c r="BW24" s="29">
        <v>0.38136999999999999</v>
      </c>
      <c r="BX24" s="29">
        <v>1.64650976787754</v>
      </c>
      <c r="BY24" s="5">
        <v>0.8838131958762887</v>
      </c>
      <c r="BZ24" s="6"/>
      <c r="CA24" s="6">
        <v>0.37985999999999998</v>
      </c>
      <c r="CB24" s="19">
        <v>1.446322833112438</v>
      </c>
      <c r="CC24" s="5">
        <v>1.037611649484536</v>
      </c>
      <c r="CD24" s="6"/>
      <c r="CE24" s="6">
        <v>0.46814</v>
      </c>
      <c r="CF24" s="35">
        <v>1.6880900828591019</v>
      </c>
    </row>
    <row r="25" spans="1:84" x14ac:dyDescent="0.25">
      <c r="C25" s="57"/>
      <c r="D25" s="53">
        <v>0.85</v>
      </c>
      <c r="E25" s="70"/>
      <c r="F25" s="13"/>
      <c r="G25" s="13"/>
      <c r="H25" s="67"/>
      <c r="I25" s="70"/>
      <c r="L25" s="67"/>
      <c r="M25" s="70"/>
      <c r="P25" s="67"/>
      <c r="Q25" s="5">
        <v>4.2016977319587632</v>
      </c>
      <c r="R25" s="6"/>
      <c r="S25" s="6">
        <v>1.6053500000000001</v>
      </c>
      <c r="T25" s="99">
        <v>6.6580577382641692</v>
      </c>
      <c r="U25" s="5">
        <v>0.20866907216494851</v>
      </c>
      <c r="V25" s="6"/>
      <c r="W25" s="6">
        <v>0.10264</v>
      </c>
      <c r="X25" s="19">
        <v>0.26549690261486758</v>
      </c>
      <c r="Y25" s="5">
        <v>0.45428690721649478</v>
      </c>
      <c r="Z25" s="6"/>
      <c r="AA25" s="6">
        <v>0.44142999999999999</v>
      </c>
      <c r="AB25" s="19">
        <v>0.32426880065438768</v>
      </c>
      <c r="AC25" s="5">
        <v>1.008649896907216</v>
      </c>
      <c r="AD25" s="6"/>
      <c r="AE25" s="6">
        <v>0.33866000000000002</v>
      </c>
      <c r="AF25" s="19">
        <v>1.625596589713614</v>
      </c>
      <c r="AG25" s="5">
        <v>1.0286447422680409</v>
      </c>
      <c r="AH25" s="6"/>
      <c r="AI25" s="6">
        <v>0.40133999999999997</v>
      </c>
      <c r="AJ25" s="19">
        <v>1.6679136763353319</v>
      </c>
      <c r="AK25" s="5">
        <v>4.7113380412371137</v>
      </c>
      <c r="AL25" s="6"/>
      <c r="AM25" s="6">
        <v>1.6053500000000001</v>
      </c>
      <c r="AN25" s="19">
        <v>7.2009227400743638</v>
      </c>
      <c r="AO25" s="5">
        <v>0.25958494845360819</v>
      </c>
      <c r="AP25" s="6"/>
      <c r="AQ25" s="6">
        <v>0.13378000000000001</v>
      </c>
      <c r="AR25" s="19">
        <v>0.40724103498195557</v>
      </c>
      <c r="AS25" s="5">
        <v>0.47176597938144332</v>
      </c>
      <c r="AT25" s="6"/>
      <c r="AU25" s="6">
        <v>0.45145999999999997</v>
      </c>
      <c r="AV25" s="19">
        <v>0.3126434654071491</v>
      </c>
      <c r="AW25" s="113">
        <v>1.36733030927835</v>
      </c>
      <c r="AX25" s="115"/>
      <c r="AY25" s="115">
        <v>0.80267999999999995</v>
      </c>
      <c r="AZ25" s="115">
        <v>1.808058653758831</v>
      </c>
      <c r="BA25" s="5">
        <v>1.0710153608247419</v>
      </c>
      <c r="BB25" s="6"/>
      <c r="BC25" s="6">
        <v>0.46822999999999998</v>
      </c>
      <c r="BD25" s="19">
        <v>1.6523927750525791</v>
      </c>
      <c r="BE25" s="5">
        <v>1.1542717525773201</v>
      </c>
      <c r="BF25" s="6"/>
      <c r="BG25" s="6">
        <v>0.53512000000000004</v>
      </c>
      <c r="BH25" s="19">
        <v>1.7980612361878201</v>
      </c>
      <c r="BI25" s="5">
        <v>4.2709376288659797</v>
      </c>
      <c r="BJ25" s="6"/>
      <c r="BK25" s="6">
        <v>1.3555200000000001</v>
      </c>
      <c r="BL25" s="19">
        <v>6.6389123134792341</v>
      </c>
      <c r="BM25" s="5">
        <v>0.28212567010309281</v>
      </c>
      <c r="BN25" s="6"/>
      <c r="BO25" s="6">
        <v>8.6330000000000004E-2</v>
      </c>
      <c r="BP25" s="19">
        <v>0.49678340031544271</v>
      </c>
      <c r="BQ25" s="5">
        <v>0.44656804123711341</v>
      </c>
      <c r="BR25" s="6"/>
      <c r="BS25" s="6">
        <v>0.41802</v>
      </c>
      <c r="BT25" s="19">
        <v>0.32237650308761379</v>
      </c>
      <c r="BU25" s="28">
        <v>1.1399386597938139</v>
      </c>
      <c r="BV25" s="29"/>
      <c r="BW25" s="29">
        <v>0.40242</v>
      </c>
      <c r="BX25" s="29">
        <v>1.897486592484269</v>
      </c>
      <c r="BY25" s="5">
        <v>0.95557391752577314</v>
      </c>
      <c r="BZ25" s="6"/>
      <c r="CA25" s="6">
        <v>0.39423999999999998</v>
      </c>
      <c r="CB25" s="19">
        <v>1.547977319834497</v>
      </c>
      <c r="CC25" s="5">
        <v>1.141415567010309</v>
      </c>
      <c r="CD25" s="6"/>
      <c r="CE25" s="6">
        <v>0.46822999999999998</v>
      </c>
      <c r="CF25" s="35">
        <v>1.9547098689852329</v>
      </c>
    </row>
    <row r="26" spans="1:84" x14ac:dyDescent="0.25">
      <c r="C26" s="58"/>
      <c r="D26" s="54">
        <v>0.95</v>
      </c>
      <c r="E26" s="71"/>
      <c r="F26" s="14"/>
      <c r="G26" s="14"/>
      <c r="H26" s="68"/>
      <c r="I26" s="71"/>
      <c r="J26" s="1"/>
      <c r="K26" s="1"/>
      <c r="L26" s="68"/>
      <c r="M26" s="71"/>
      <c r="N26" s="1"/>
      <c r="O26" s="1"/>
      <c r="P26" s="68"/>
      <c r="Q26" s="7">
        <v>4.3146969072164936</v>
      </c>
      <c r="R26" s="8"/>
      <c r="S26" s="8">
        <v>1.6053500000000001</v>
      </c>
      <c r="T26" s="100">
        <v>6.6738722045450247</v>
      </c>
      <c r="U26" s="7">
        <v>0.2218420618556701</v>
      </c>
      <c r="V26" s="8"/>
      <c r="W26" s="8">
        <v>0.11589000000000001</v>
      </c>
      <c r="X26" s="33">
        <v>0.27098429571632221</v>
      </c>
      <c r="Y26" s="7">
        <v>0.46038907216494851</v>
      </c>
      <c r="Z26" s="8"/>
      <c r="AA26" s="8">
        <v>0.44142999999999999</v>
      </c>
      <c r="AB26" s="33">
        <v>0.318534217108495</v>
      </c>
      <c r="AC26" s="7">
        <v>1.0315080412371129</v>
      </c>
      <c r="AD26" s="8"/>
      <c r="AE26" s="8">
        <v>0.46822999999999998</v>
      </c>
      <c r="AF26" s="33">
        <v>1.6252680344649051</v>
      </c>
      <c r="AG26" s="7">
        <v>1.058219690721649</v>
      </c>
      <c r="AH26" s="8"/>
      <c r="AI26" s="8">
        <v>0.46822999999999998</v>
      </c>
      <c r="AJ26" s="33">
        <v>1.6774107794190909</v>
      </c>
      <c r="AK26" s="7">
        <v>4.7912284536082472</v>
      </c>
      <c r="AL26" s="8"/>
      <c r="AM26" s="8">
        <v>1.6053500000000001</v>
      </c>
      <c r="AN26" s="33">
        <v>7.2665951749795532</v>
      </c>
      <c r="AO26" s="7">
        <v>0.29237237113402059</v>
      </c>
      <c r="AP26" s="8"/>
      <c r="AQ26" s="8">
        <v>0.13378000000000001</v>
      </c>
      <c r="AR26" s="33">
        <v>0.44399905449123522</v>
      </c>
      <c r="AS26" s="7">
        <v>0.47176597938144332</v>
      </c>
      <c r="AT26" s="8"/>
      <c r="AU26" s="8">
        <v>0.45145999999999997</v>
      </c>
      <c r="AV26" s="33">
        <v>0.3126434654071491</v>
      </c>
      <c r="AW26" s="117">
        <v>1.5539141237113401</v>
      </c>
      <c r="AX26" s="119"/>
      <c r="AY26" s="119">
        <v>0.80267999999999995</v>
      </c>
      <c r="AZ26" s="119">
        <v>1.9793136008216079</v>
      </c>
      <c r="BA26" s="7">
        <v>1.120490618556701</v>
      </c>
      <c r="BB26" s="8"/>
      <c r="BC26" s="8">
        <v>0.53512000000000004</v>
      </c>
      <c r="BD26" s="33">
        <v>1.684371307923483</v>
      </c>
      <c r="BE26" s="7">
        <v>1.2108687628865979</v>
      </c>
      <c r="BF26" s="8"/>
      <c r="BG26" s="8">
        <v>0.53512000000000004</v>
      </c>
      <c r="BH26" s="33">
        <v>1.831994439005876</v>
      </c>
      <c r="BI26" s="7">
        <v>4.4859344329896906</v>
      </c>
      <c r="BJ26" s="8"/>
      <c r="BK26" s="8">
        <v>1.6053500000000001</v>
      </c>
      <c r="BL26" s="33">
        <v>6.8186566191861262</v>
      </c>
      <c r="BM26" s="7">
        <v>0.29308309278350508</v>
      </c>
      <c r="BN26" s="8"/>
      <c r="BO26" s="8">
        <v>0.1016</v>
      </c>
      <c r="BP26" s="33">
        <v>0.50144023811284666</v>
      </c>
      <c r="BQ26" s="7">
        <v>0.45632082474226798</v>
      </c>
      <c r="BR26" s="8"/>
      <c r="BS26" s="8">
        <v>0.43139</v>
      </c>
      <c r="BT26" s="33">
        <v>0.32184663843873329</v>
      </c>
      <c r="BU26" s="30">
        <v>1.2026237113402061</v>
      </c>
      <c r="BV26" s="31"/>
      <c r="BW26" s="31">
        <v>0.48770000000000002</v>
      </c>
      <c r="BX26" s="31">
        <v>1.913375443800345</v>
      </c>
      <c r="BY26" s="7">
        <v>0.97399525773195872</v>
      </c>
      <c r="BZ26" s="8"/>
      <c r="CA26" s="8">
        <v>0.40133999999999997</v>
      </c>
      <c r="CB26" s="33">
        <v>1.5498295421009829</v>
      </c>
      <c r="CC26" s="7">
        <v>1.1680082474226809</v>
      </c>
      <c r="CD26" s="8"/>
      <c r="CE26" s="8">
        <v>0.49674000000000001</v>
      </c>
      <c r="CF26" s="36">
        <v>1.962096004879099</v>
      </c>
    </row>
    <row r="27" spans="1:84" x14ac:dyDescent="0.25">
      <c r="C27" s="57" t="s">
        <v>9</v>
      </c>
      <c r="D27" s="53">
        <v>0.75</v>
      </c>
      <c r="E27" s="59"/>
      <c r="F27" s="55"/>
      <c r="G27" s="55"/>
      <c r="H27" s="56"/>
      <c r="I27" s="13"/>
      <c r="J27" s="13"/>
      <c r="K27" s="13"/>
      <c r="L27" s="13"/>
      <c r="M27" s="59"/>
      <c r="N27" s="55"/>
      <c r="O27" s="55"/>
      <c r="P27" s="56"/>
      <c r="Q27" s="5">
        <v>0.238989793814433</v>
      </c>
      <c r="R27" s="6"/>
      <c r="S27" s="6">
        <v>0.10577</v>
      </c>
      <c r="T27" s="99">
        <v>0.28645600588259112</v>
      </c>
      <c r="U27" s="5">
        <v>0.5206326804123711</v>
      </c>
      <c r="V27" s="6"/>
      <c r="W27" s="6">
        <v>0.75</v>
      </c>
      <c r="X27" s="19">
        <v>0.29370186631002287</v>
      </c>
      <c r="Y27" s="5">
        <v>0.2462887628865979</v>
      </c>
      <c r="Z27" s="6"/>
      <c r="AA27" s="6">
        <v>0.15731000000000001</v>
      </c>
      <c r="AB27" s="19">
        <v>0.23205911874391749</v>
      </c>
      <c r="AC27" s="5">
        <v>0.32186195876288659</v>
      </c>
      <c r="AD27" s="6"/>
      <c r="AE27" s="6">
        <v>0.19134999999999999</v>
      </c>
      <c r="AF27" s="19">
        <v>0.30744312829651638</v>
      </c>
      <c r="AG27" s="5">
        <v>0.32900123711340212</v>
      </c>
      <c r="AH27" s="6"/>
      <c r="AI27" s="6">
        <v>0.2104</v>
      </c>
      <c r="AJ27" s="19">
        <v>0.30439754673253677</v>
      </c>
      <c r="AK27" s="5">
        <v>0.28533927835051548</v>
      </c>
      <c r="AL27" s="6"/>
      <c r="AM27" s="6">
        <v>0.26584999999999998</v>
      </c>
      <c r="AN27" s="19">
        <v>0.23231727884622669</v>
      </c>
      <c r="AO27" s="5">
        <v>0.5030535051546392</v>
      </c>
      <c r="AP27" s="6"/>
      <c r="AQ27" s="6">
        <v>0.54949999999999999</v>
      </c>
      <c r="AR27" s="19">
        <v>0.24310233145410029</v>
      </c>
      <c r="AS27" s="5">
        <v>0.43095</v>
      </c>
      <c r="AT27" s="6"/>
      <c r="AU27" s="6">
        <v>0.42019000000000001</v>
      </c>
      <c r="AV27" s="19">
        <v>0.13898218660587411</v>
      </c>
      <c r="AW27" s="113">
        <v>0.57984020618556698</v>
      </c>
      <c r="AX27" s="115"/>
      <c r="AY27" s="115">
        <v>0.69459000000000004</v>
      </c>
      <c r="AZ27" s="115">
        <v>0.2142451520113669</v>
      </c>
      <c r="BA27" s="5">
        <v>0.40425670103092781</v>
      </c>
      <c r="BB27" s="6"/>
      <c r="BC27" s="6">
        <v>0.37809999999999999</v>
      </c>
      <c r="BD27" s="19">
        <v>0.23424698679457279</v>
      </c>
      <c r="BE27" s="5">
        <v>0.41903515463917518</v>
      </c>
      <c r="BF27" s="6"/>
      <c r="BG27" s="6">
        <v>0.39607999999999999</v>
      </c>
      <c r="BH27" s="19">
        <v>0.2391209672125239</v>
      </c>
      <c r="BI27" s="5">
        <v>0.24030103092783511</v>
      </c>
      <c r="BJ27" s="6"/>
      <c r="BK27" s="6">
        <v>9.7300000000000008E-3</v>
      </c>
      <c r="BL27" s="19">
        <v>0.32468333981128361</v>
      </c>
      <c r="BM27" s="5">
        <v>0.4964919587628866</v>
      </c>
      <c r="BN27" s="6"/>
      <c r="BO27" s="6">
        <v>0.75</v>
      </c>
      <c r="BP27" s="19">
        <v>0.34342347713755428</v>
      </c>
      <c r="BQ27" s="5">
        <v>0.1942556701030928</v>
      </c>
      <c r="BR27" s="6"/>
      <c r="BS27" s="6">
        <v>2.7499999999999998E-3</v>
      </c>
      <c r="BT27" s="19">
        <v>0.29594424945456088</v>
      </c>
      <c r="BU27" s="28">
        <v>0.59986835051546394</v>
      </c>
      <c r="BV27" s="29"/>
      <c r="BW27" s="29">
        <v>0.75</v>
      </c>
      <c r="BX27" s="29">
        <v>0.28471649168032198</v>
      </c>
      <c r="BY27" s="5">
        <v>0.41552453608247419</v>
      </c>
      <c r="BZ27" s="6"/>
      <c r="CA27" s="6">
        <v>0.59230000000000005</v>
      </c>
      <c r="CB27" s="19">
        <v>0.33677050966688421</v>
      </c>
      <c r="CC27" s="5">
        <v>0.48821536082474232</v>
      </c>
      <c r="CD27" s="6"/>
      <c r="CE27" s="6">
        <v>0.75</v>
      </c>
      <c r="CF27" s="35">
        <v>0.32461882171332201</v>
      </c>
    </row>
    <row r="28" spans="1:84" x14ac:dyDescent="0.25">
      <c r="C28" s="57"/>
      <c r="D28" s="53">
        <v>0.85</v>
      </c>
      <c r="E28" s="57"/>
      <c r="F28" s="13"/>
      <c r="G28" s="13"/>
      <c r="H28" s="53"/>
      <c r="I28" s="13"/>
      <c r="J28" s="13"/>
      <c r="K28" s="13"/>
      <c r="L28" s="13"/>
      <c r="M28" s="57"/>
      <c r="N28" s="13"/>
      <c r="O28" s="13"/>
      <c r="P28" s="53"/>
      <c r="Q28" s="5">
        <v>0.25739061855670098</v>
      </c>
      <c r="R28" s="6"/>
      <c r="S28" s="6">
        <v>0.10577</v>
      </c>
      <c r="T28" s="99">
        <v>0.32025415202491397</v>
      </c>
      <c r="U28" s="5">
        <v>0.57103670103092785</v>
      </c>
      <c r="V28" s="6"/>
      <c r="W28" s="6">
        <v>0.82159000000000004</v>
      </c>
      <c r="X28" s="19">
        <v>0.33481882073780361</v>
      </c>
      <c r="Y28" s="5">
        <v>0.2545361855670103</v>
      </c>
      <c r="Z28" s="6"/>
      <c r="AA28" s="6">
        <v>0.15731000000000001</v>
      </c>
      <c r="AB28" s="19">
        <v>0.25102037106263608</v>
      </c>
      <c r="AC28" s="5">
        <v>0.34483020618556698</v>
      </c>
      <c r="AD28" s="6"/>
      <c r="AE28" s="6">
        <v>0.19134999999999999</v>
      </c>
      <c r="AF28" s="19">
        <v>0.34075724808254682</v>
      </c>
      <c r="AG28" s="5">
        <v>0.35431154639175261</v>
      </c>
      <c r="AH28" s="6"/>
      <c r="AI28" s="6">
        <v>0.2104</v>
      </c>
      <c r="AJ28" s="19">
        <v>0.34069503756824138</v>
      </c>
      <c r="AK28" s="5">
        <v>0.29378711340206187</v>
      </c>
      <c r="AL28" s="6"/>
      <c r="AM28" s="6">
        <v>0.26584999999999998</v>
      </c>
      <c r="AN28" s="19">
        <v>0.25027337372094549</v>
      </c>
      <c r="AO28" s="5">
        <v>0.5410471134020618</v>
      </c>
      <c r="AP28" s="6"/>
      <c r="AQ28" s="6">
        <v>0.54949999999999999</v>
      </c>
      <c r="AR28" s="19">
        <v>0.28359543492872752</v>
      </c>
      <c r="AS28" s="5">
        <v>0.43403474226804117</v>
      </c>
      <c r="AT28" s="6"/>
      <c r="AU28" s="6">
        <v>0.42019000000000001</v>
      </c>
      <c r="AV28" s="19">
        <v>0.1475706544414459</v>
      </c>
      <c r="AW28" s="113">
        <v>0.62496319587628868</v>
      </c>
      <c r="AX28" s="115"/>
      <c r="AY28" s="115">
        <v>0.69459000000000004</v>
      </c>
      <c r="AZ28" s="115">
        <v>0.25258923420969143</v>
      </c>
      <c r="BA28" s="5">
        <v>0.42110917525773189</v>
      </c>
      <c r="BB28" s="6"/>
      <c r="BC28" s="6">
        <v>0.37809999999999999</v>
      </c>
      <c r="BD28" s="19">
        <v>0.26079978797070119</v>
      </c>
      <c r="BE28" s="5">
        <v>0.43596886597938139</v>
      </c>
      <c r="BF28" s="6"/>
      <c r="BG28" s="6">
        <v>0.39607999999999999</v>
      </c>
      <c r="BH28" s="19">
        <v>0.26436573970730831</v>
      </c>
      <c r="BI28" s="5">
        <v>0.26371773195876291</v>
      </c>
      <c r="BJ28" s="6"/>
      <c r="BK28" s="6">
        <v>9.7300000000000008E-3</v>
      </c>
      <c r="BL28" s="19">
        <v>0.36239145634274972</v>
      </c>
      <c r="BM28" s="5">
        <v>0.55667670103092781</v>
      </c>
      <c r="BN28" s="6"/>
      <c r="BO28" s="6">
        <v>0.85</v>
      </c>
      <c r="BP28" s="19">
        <v>0.38873695631043798</v>
      </c>
      <c r="BQ28" s="5">
        <v>0.2102552577319588</v>
      </c>
      <c r="BR28" s="6"/>
      <c r="BS28" s="6">
        <v>2.7499999999999998E-3</v>
      </c>
      <c r="BT28" s="19">
        <v>0.32693053137954242</v>
      </c>
      <c r="BU28" s="28">
        <v>0.67068144329896906</v>
      </c>
      <c r="BV28" s="29"/>
      <c r="BW28" s="29">
        <v>0.85</v>
      </c>
      <c r="BX28" s="29">
        <v>0.32326040761148772</v>
      </c>
      <c r="BY28" s="5">
        <v>0.45136969072164951</v>
      </c>
      <c r="BZ28" s="6"/>
      <c r="CA28" s="6">
        <v>0.59230000000000005</v>
      </c>
      <c r="CB28" s="19">
        <v>0.37393798531767941</v>
      </c>
      <c r="CC28" s="5">
        <v>0.53480845360824736</v>
      </c>
      <c r="CD28" s="6"/>
      <c r="CE28" s="6">
        <v>0.77339000000000002</v>
      </c>
      <c r="CF28" s="35">
        <v>0.36386209382911638</v>
      </c>
    </row>
    <row r="29" spans="1:84" x14ac:dyDescent="0.25">
      <c r="C29" s="2"/>
      <c r="D29" s="54">
        <v>0.95</v>
      </c>
      <c r="E29" s="58"/>
      <c r="F29" s="14"/>
      <c r="G29" s="14"/>
      <c r="H29" s="54"/>
      <c r="I29" s="14"/>
      <c r="J29" s="14"/>
      <c r="K29" s="14"/>
      <c r="L29" s="14"/>
      <c r="M29" s="58"/>
      <c r="N29" s="14"/>
      <c r="O29" s="14"/>
      <c r="P29" s="54"/>
      <c r="Q29" s="7">
        <v>0.27368938144329902</v>
      </c>
      <c r="R29" s="8"/>
      <c r="S29" s="8">
        <v>0.10577</v>
      </c>
      <c r="T29" s="100">
        <v>0.3512488896507196</v>
      </c>
      <c r="U29" s="7">
        <v>0.6172980412371134</v>
      </c>
      <c r="V29" s="8"/>
      <c r="W29" s="8">
        <v>0.82159000000000004</v>
      </c>
      <c r="X29" s="33">
        <v>0.37494131200662362</v>
      </c>
      <c r="Y29" s="7">
        <v>0.26085391752577319</v>
      </c>
      <c r="Z29" s="8"/>
      <c r="AA29" s="8">
        <v>0.15731000000000001</v>
      </c>
      <c r="AB29" s="33">
        <v>0.26684233202303781</v>
      </c>
      <c r="AC29" s="7">
        <v>0.36316402061855668</v>
      </c>
      <c r="AD29" s="8"/>
      <c r="AE29" s="8">
        <v>0.19134999999999999</v>
      </c>
      <c r="AF29" s="33">
        <v>0.36912643704895742</v>
      </c>
      <c r="AG29" s="7">
        <v>0.37558886597938151</v>
      </c>
      <c r="AH29" s="8"/>
      <c r="AI29" s="8">
        <v>0.2104</v>
      </c>
      <c r="AJ29" s="33">
        <v>0.37278638892600707</v>
      </c>
      <c r="AK29" s="7">
        <v>0.29949371134020619</v>
      </c>
      <c r="AL29" s="8"/>
      <c r="AM29" s="8">
        <v>0.26584999999999998</v>
      </c>
      <c r="AN29" s="33">
        <v>0.26372362893567031</v>
      </c>
      <c r="AO29" s="7">
        <v>0.57478268041237113</v>
      </c>
      <c r="AP29" s="8"/>
      <c r="AQ29" s="8">
        <v>0.54949999999999999</v>
      </c>
      <c r="AR29" s="33">
        <v>0.32186682356772012</v>
      </c>
      <c r="AS29" s="7">
        <v>0.4381584536082474</v>
      </c>
      <c r="AT29" s="8"/>
      <c r="AU29" s="8">
        <v>0.42019000000000001</v>
      </c>
      <c r="AV29" s="33">
        <v>0.16013419290122091</v>
      </c>
      <c r="AW29" s="117">
        <v>0.66527876288659793</v>
      </c>
      <c r="AX29" s="119"/>
      <c r="AY29" s="119">
        <v>0.69459000000000004</v>
      </c>
      <c r="AZ29" s="119">
        <v>0.29074088323073338</v>
      </c>
      <c r="BA29" s="7">
        <v>0.43373865979381437</v>
      </c>
      <c r="BB29" s="8"/>
      <c r="BC29" s="8">
        <v>0.37809999999999999</v>
      </c>
      <c r="BD29" s="33">
        <v>0.28282821469647168</v>
      </c>
      <c r="BE29" s="7">
        <v>0.44946670103092778</v>
      </c>
      <c r="BF29" s="8"/>
      <c r="BG29" s="8">
        <v>0.39607999999999999</v>
      </c>
      <c r="BH29" s="33">
        <v>0.28682907154756249</v>
      </c>
      <c r="BI29" s="7">
        <v>0.2838080412371134</v>
      </c>
      <c r="BJ29" s="8"/>
      <c r="BK29" s="8">
        <v>9.7300000000000008E-3</v>
      </c>
      <c r="BL29" s="33">
        <v>0.39577415536841409</v>
      </c>
      <c r="BM29" s="7">
        <v>0.61226835051546391</v>
      </c>
      <c r="BN29" s="8"/>
      <c r="BO29" s="8">
        <v>0.95</v>
      </c>
      <c r="BP29" s="33">
        <v>0.4318089620728332</v>
      </c>
      <c r="BQ29" s="7">
        <v>0.2208662886597938</v>
      </c>
      <c r="BR29" s="8"/>
      <c r="BS29" s="8">
        <v>2.7499999999999998E-3</v>
      </c>
      <c r="BT29" s="33">
        <v>0.35046851908171789</v>
      </c>
      <c r="BU29" s="30">
        <v>0.73717886597938143</v>
      </c>
      <c r="BV29" s="31"/>
      <c r="BW29" s="31">
        <v>0.95</v>
      </c>
      <c r="BX29" s="31">
        <v>0.36162212798685628</v>
      </c>
      <c r="BY29" s="7">
        <v>0.48266206185567012</v>
      </c>
      <c r="BZ29" s="8"/>
      <c r="CA29" s="8">
        <v>0.59230000000000005</v>
      </c>
      <c r="CB29" s="33">
        <v>0.40875555516341849</v>
      </c>
      <c r="CC29" s="7">
        <v>0.57519597938144329</v>
      </c>
      <c r="CD29" s="8"/>
      <c r="CE29" s="8">
        <v>0.77339000000000002</v>
      </c>
      <c r="CF29" s="36">
        <v>0.4007499338756958</v>
      </c>
    </row>
    <row r="31" spans="1:84" x14ac:dyDescent="0.25">
      <c r="AK31" s="64"/>
    </row>
    <row r="32" spans="1:84" x14ac:dyDescent="0.25">
      <c r="Y32" s="64"/>
      <c r="AF32" s="64"/>
      <c r="AI32">
        <v>35.13694649199099</v>
      </c>
      <c r="AK32" s="64"/>
      <c r="AO32" s="64"/>
      <c r="AR32" s="64"/>
      <c r="BL32" s="64"/>
      <c r="BP32" s="64"/>
    </row>
    <row r="33" spans="17:68" x14ac:dyDescent="0.25">
      <c r="Q33" s="64"/>
      <c r="V33" s="64"/>
      <c r="Y33" s="64"/>
      <c r="AF33" s="64"/>
      <c r="AI33">
        <v>40.617042370136353</v>
      </c>
      <c r="AK33" s="64"/>
      <c r="AO33" s="64"/>
      <c r="AR33" s="64"/>
      <c r="BI33" s="64"/>
      <c r="BL33" s="64"/>
      <c r="BP33" s="64"/>
    </row>
    <row r="34" spans="17:68" x14ac:dyDescent="0.25">
      <c r="Q34" s="64"/>
      <c r="V34" s="64"/>
      <c r="Y34" s="64"/>
      <c r="AF34" s="64"/>
      <c r="AI34">
        <v>9.7827711244033715</v>
      </c>
      <c r="AK34" s="64"/>
      <c r="AO34" s="64"/>
      <c r="AR34" s="64"/>
      <c r="BI34" s="64"/>
      <c r="BL34" s="64"/>
      <c r="BP34" s="64"/>
    </row>
    <row r="35" spans="17:68" x14ac:dyDescent="0.25">
      <c r="Q35" s="64"/>
      <c r="V35" s="64"/>
      <c r="Y35" s="64"/>
      <c r="AF35" s="64"/>
      <c r="AI35">
        <v>2.747954550701698</v>
      </c>
      <c r="AK35" s="64"/>
      <c r="AO35" s="64"/>
      <c r="AR35" s="64"/>
      <c r="BI35" s="64"/>
      <c r="BL35" s="64"/>
      <c r="BP35" s="64"/>
    </row>
    <row r="36" spans="17:68" x14ac:dyDescent="0.25">
      <c r="Q36" s="64"/>
      <c r="V36" s="64"/>
      <c r="Y36" s="64"/>
      <c r="AF36" s="64"/>
      <c r="AI36">
        <v>68.314335600964654</v>
      </c>
      <c r="AK36" s="64"/>
      <c r="AO36" s="64"/>
      <c r="AR36" s="64"/>
      <c r="BI36" s="64"/>
      <c r="BL36" s="64"/>
      <c r="BP36" s="64"/>
    </row>
    <row r="37" spans="17:68" x14ac:dyDescent="0.25">
      <c r="Q37" s="64"/>
      <c r="V37" s="64"/>
      <c r="Y37" s="64"/>
      <c r="AF37" s="64"/>
      <c r="AI37">
        <v>0.318534217108495</v>
      </c>
      <c r="AK37" s="64"/>
      <c r="AO37" s="64"/>
      <c r="AR37" s="64"/>
      <c r="BI37" s="64"/>
      <c r="BL37" s="64"/>
      <c r="BP37" s="64"/>
    </row>
    <row r="38" spans="17:68" x14ac:dyDescent="0.25">
      <c r="Q38" s="64"/>
      <c r="V38" s="64"/>
      <c r="Y38" s="64"/>
      <c r="AF38" s="64"/>
      <c r="AI38">
        <v>0.13898218660587411</v>
      </c>
      <c r="AO38" s="64"/>
      <c r="AR38" s="64"/>
      <c r="BI38" s="64"/>
      <c r="BL38" s="64"/>
      <c r="BP38" s="64"/>
    </row>
    <row r="39" spans="17:68" x14ac:dyDescent="0.25">
      <c r="Q39" s="64"/>
      <c r="V39" s="64"/>
      <c r="Y39" s="64"/>
      <c r="AR39" s="64"/>
      <c r="BI39" s="64"/>
    </row>
    <row r="40" spans="17:68" x14ac:dyDescent="0.25">
      <c r="Y40" s="64"/>
    </row>
  </sheetData>
  <mergeCells count="91">
    <mergeCell ref="BQ6:BT6"/>
    <mergeCell ref="BQ7:BT7"/>
    <mergeCell ref="Q6:T6"/>
    <mergeCell ref="Q7:T7"/>
    <mergeCell ref="U6:X6"/>
    <mergeCell ref="U7:X7"/>
    <mergeCell ref="BY6:CB6"/>
    <mergeCell ref="BI6:BL6"/>
    <mergeCell ref="BI7:BL7"/>
    <mergeCell ref="BM6:BP6"/>
    <mergeCell ref="BM7:BP7"/>
    <mergeCell ref="AK6:AN6"/>
    <mergeCell ref="AK7:AN7"/>
    <mergeCell ref="AO6:AR6"/>
    <mergeCell ref="AO7:AR7"/>
    <mergeCell ref="Y6:AB6"/>
    <mergeCell ref="Y7:AB7"/>
    <mergeCell ref="AS6:AV6"/>
    <mergeCell ref="CC6:CF6"/>
    <mergeCell ref="AC7:AF7"/>
    <mergeCell ref="AG7:AJ7"/>
    <mergeCell ref="AW7:AZ7"/>
    <mergeCell ref="BA7:BD7"/>
    <mergeCell ref="BE7:BH7"/>
    <mergeCell ref="BU7:BX7"/>
    <mergeCell ref="BY7:CB7"/>
    <mergeCell ref="CC7:CF7"/>
    <mergeCell ref="AC6:AF6"/>
    <mergeCell ref="AG6:AJ6"/>
    <mergeCell ref="AW6:AZ6"/>
    <mergeCell ref="BA6:BD6"/>
    <mergeCell ref="BE6:BH6"/>
    <mergeCell ref="BU6:BX6"/>
    <mergeCell ref="AS7:AV7"/>
    <mergeCell ref="P9:P11"/>
    <mergeCell ref="E12:E14"/>
    <mergeCell ref="F12:F14"/>
    <mergeCell ref="E6:H6"/>
    <mergeCell ref="I6:L6"/>
    <mergeCell ref="M6:P6"/>
    <mergeCell ref="E7:H7"/>
    <mergeCell ref="I7:L7"/>
    <mergeCell ref="M7:P7"/>
    <mergeCell ref="E21:E23"/>
    <mergeCell ref="F21:F23"/>
    <mergeCell ref="P21:P23"/>
    <mergeCell ref="I9:I11"/>
    <mergeCell ref="J9:J11"/>
    <mergeCell ref="I18:I20"/>
    <mergeCell ref="J18:J20"/>
    <mergeCell ref="E15:E17"/>
    <mergeCell ref="F15:F17"/>
    <mergeCell ref="P15:P17"/>
    <mergeCell ref="E18:E20"/>
    <mergeCell ref="F18:F20"/>
    <mergeCell ref="P18:P20"/>
    <mergeCell ref="P12:P14"/>
    <mergeCell ref="E9:E11"/>
    <mergeCell ref="F9:F11"/>
    <mergeCell ref="H18:H20"/>
    <mergeCell ref="I21:I23"/>
    <mergeCell ref="J21:J23"/>
    <mergeCell ref="H21:H23"/>
    <mergeCell ref="M9:M11"/>
    <mergeCell ref="M15:M17"/>
    <mergeCell ref="M21:M23"/>
    <mergeCell ref="H9:H11"/>
    <mergeCell ref="I12:I14"/>
    <mergeCell ref="J12:J14"/>
    <mergeCell ref="H12:H14"/>
    <mergeCell ref="I15:I17"/>
    <mergeCell ref="J15:J17"/>
    <mergeCell ref="H15:H17"/>
    <mergeCell ref="N21:N23"/>
    <mergeCell ref="L9:L11"/>
    <mergeCell ref="L12:L14"/>
    <mergeCell ref="L15:L17"/>
    <mergeCell ref="L18:L20"/>
    <mergeCell ref="L21:L23"/>
    <mergeCell ref="N15:N17"/>
    <mergeCell ref="M18:M20"/>
    <mergeCell ref="N18:N20"/>
    <mergeCell ref="N9:N11"/>
    <mergeCell ref="M12:M14"/>
    <mergeCell ref="N12:N14"/>
    <mergeCell ref="L24:L26"/>
    <mergeCell ref="E24:E26"/>
    <mergeCell ref="I24:I26"/>
    <mergeCell ref="M24:M26"/>
    <mergeCell ref="P24:P26"/>
    <mergeCell ref="H24:H2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78897-79B8-48A9-857F-B9AA48BA73E9}">
  <dimension ref="A1:T76"/>
  <sheetViews>
    <sheetView tabSelected="1" topLeftCell="C46" workbookViewId="0">
      <selection activeCell="I53" sqref="I53:L53"/>
    </sheetView>
  </sheetViews>
  <sheetFormatPr baseColWidth="10" defaultRowHeight="15" x14ac:dyDescent="0.25"/>
  <cols>
    <col min="1" max="2" width="11.42578125" hidden="1" customWidth="1"/>
    <col min="3" max="3" width="18.7109375" bestFit="1" customWidth="1"/>
    <col min="4" max="4" width="13.5703125" customWidth="1"/>
    <col min="5" max="5" width="10.7109375" customWidth="1"/>
    <col min="6" max="6" width="8.28515625" bestFit="1" customWidth="1"/>
    <col min="7" max="7" width="18.7109375" hidden="1" customWidth="1"/>
    <col min="8" max="8" width="8.28515625" bestFit="1" customWidth="1"/>
    <col min="11" max="11" width="0" hidden="1" customWidth="1"/>
    <col min="15" max="15" width="0" hidden="1" customWidth="1"/>
    <col min="19" max="19" width="0" hidden="1" customWidth="1"/>
  </cols>
  <sheetData>
    <row r="1" spans="1:20" x14ac:dyDescent="0.25">
      <c r="A1" t="s">
        <v>36</v>
      </c>
      <c r="C1" s="12" t="s">
        <v>0</v>
      </c>
      <c r="D1" s="11"/>
      <c r="E1" s="81" t="s">
        <v>37</v>
      </c>
      <c r="F1" s="82"/>
      <c r="G1" s="82"/>
      <c r="H1" s="83"/>
      <c r="I1" s="92" t="s">
        <v>3</v>
      </c>
      <c r="J1" s="93"/>
      <c r="K1" s="93"/>
      <c r="L1" s="94"/>
      <c r="M1" s="95" t="s">
        <v>27</v>
      </c>
      <c r="N1" s="96"/>
      <c r="O1" s="96"/>
      <c r="P1" s="96"/>
      <c r="Q1" s="87" t="s">
        <v>33</v>
      </c>
      <c r="R1" s="88"/>
      <c r="S1" s="88"/>
      <c r="T1" s="89"/>
    </row>
    <row r="2" spans="1:20" x14ac:dyDescent="0.25">
      <c r="A2" t="s">
        <v>35</v>
      </c>
      <c r="C2" s="12" t="s">
        <v>1</v>
      </c>
      <c r="D2" s="11"/>
      <c r="E2" s="84" t="s">
        <v>38</v>
      </c>
      <c r="F2" s="85"/>
      <c r="G2" s="85"/>
      <c r="H2" s="86"/>
      <c r="I2" s="84" t="s">
        <v>38</v>
      </c>
      <c r="J2" s="85"/>
      <c r="K2" s="85"/>
      <c r="L2" s="86"/>
      <c r="M2" s="84" t="s">
        <v>38</v>
      </c>
      <c r="N2" s="85"/>
      <c r="O2" s="85"/>
      <c r="P2" s="86"/>
      <c r="Q2" s="84" t="s">
        <v>38</v>
      </c>
      <c r="R2" s="85"/>
      <c r="S2" s="85"/>
      <c r="T2" s="86"/>
    </row>
    <row r="3" spans="1:20" x14ac:dyDescent="0.25">
      <c r="A3" t="s">
        <v>10</v>
      </c>
      <c r="B3" t="s">
        <v>11</v>
      </c>
      <c r="C3" s="12"/>
      <c r="D3" s="11" t="s">
        <v>34</v>
      </c>
      <c r="E3" s="12" t="s">
        <v>10</v>
      </c>
      <c r="F3" s="11"/>
      <c r="G3" s="11" t="s">
        <v>11</v>
      </c>
      <c r="H3" s="63" t="s">
        <v>12</v>
      </c>
      <c r="I3" s="12" t="s">
        <v>10</v>
      </c>
      <c r="J3" s="11"/>
      <c r="K3" s="11" t="s">
        <v>11</v>
      </c>
      <c r="L3" s="63" t="s">
        <v>12</v>
      </c>
      <c r="M3" s="12" t="s">
        <v>10</v>
      </c>
      <c r="N3" s="11"/>
      <c r="O3" s="11" t="s">
        <v>11</v>
      </c>
      <c r="P3" s="32" t="s">
        <v>12</v>
      </c>
      <c r="Q3" s="12" t="s">
        <v>10</v>
      </c>
      <c r="R3" s="11"/>
      <c r="S3" s="11" t="s">
        <v>11</v>
      </c>
      <c r="T3" s="34" t="s">
        <v>12</v>
      </c>
    </row>
    <row r="4" spans="1:20" x14ac:dyDescent="0.25">
      <c r="A4" s="47">
        <v>41.029577000000003</v>
      </c>
      <c r="B4" s="47"/>
      <c r="C4" s="59" t="s">
        <v>4</v>
      </c>
      <c r="D4" s="56">
        <v>0.75</v>
      </c>
      <c r="E4" s="78">
        <f>A4-E$19</f>
        <v>37.752489013322368</v>
      </c>
      <c r="F4" s="72">
        <f>(E4-A4)/A4</f>
        <v>-7.9871356867209115E-2</v>
      </c>
      <c r="G4" s="101"/>
      <c r="H4" s="75">
        <v>46.869729999999997</v>
      </c>
      <c r="I4" s="45">
        <v>36.898986605801817</v>
      </c>
      <c r="J4" s="49">
        <v>-0.10067348230760913</v>
      </c>
      <c r="K4" s="50">
        <v>21.343857658862881</v>
      </c>
      <c r="L4" s="98">
        <v>45.993373410754081</v>
      </c>
      <c r="M4" s="45">
        <v>36.402482961740247</v>
      </c>
      <c r="N4" s="49">
        <v>-0.11277459765816635</v>
      </c>
      <c r="O4" s="50">
        <v>21.16582913043478</v>
      </c>
      <c r="P4" s="51">
        <v>45.67576970465236</v>
      </c>
      <c r="Q4" s="45">
        <v>36.790215234783872</v>
      </c>
      <c r="R4" s="49">
        <v>-0.10332453013629975</v>
      </c>
      <c r="S4" s="50">
        <v>21.16582913043478</v>
      </c>
      <c r="T4" s="51">
        <v>45.870310923518879</v>
      </c>
    </row>
    <row r="5" spans="1:20" x14ac:dyDescent="0.25">
      <c r="A5" s="47">
        <v>41.029577000000003</v>
      </c>
      <c r="B5" s="47"/>
      <c r="C5" s="57"/>
      <c r="D5" s="53">
        <v>0.85</v>
      </c>
      <c r="E5" s="79"/>
      <c r="F5" s="73"/>
      <c r="G5" s="101"/>
      <c r="H5" s="76"/>
      <c r="I5" s="5">
        <v>36.827879599613958</v>
      </c>
      <c r="J5" s="48">
        <v>-0.10240654931407275</v>
      </c>
      <c r="K5" s="102">
        <v>21.343857658862881</v>
      </c>
      <c r="L5" s="99">
        <v>45.962700097267991</v>
      </c>
      <c r="M5" s="5">
        <v>36.318239081231702</v>
      </c>
      <c r="N5" s="48">
        <v>-0.11482784525827065</v>
      </c>
      <c r="O5" s="102">
        <v>21.16582913043478</v>
      </c>
      <c r="P5" s="35">
        <v>45.656653142086441</v>
      </c>
      <c r="Q5" s="5">
        <v>36.758639590247469</v>
      </c>
      <c r="R5" s="48">
        <v>-0.10409411263861028</v>
      </c>
      <c r="S5" s="102">
        <v>21.16582913043478</v>
      </c>
      <c r="T5" s="35">
        <v>45.866291697791283</v>
      </c>
    </row>
    <row r="6" spans="1:20" x14ac:dyDescent="0.25">
      <c r="A6" s="47">
        <v>41.029577000000003</v>
      </c>
      <c r="B6" s="47"/>
      <c r="C6" s="58"/>
      <c r="D6" s="54">
        <v>0.95</v>
      </c>
      <c r="E6" s="80"/>
      <c r="F6" s="74"/>
      <c r="G6" s="62"/>
      <c r="H6" s="77"/>
      <c r="I6" s="7">
        <v>36.71488026616057</v>
      </c>
      <c r="J6" s="52">
        <v>-0.10516064384089148</v>
      </c>
      <c r="K6" s="8">
        <v>21.343857658862881</v>
      </c>
      <c r="L6" s="100">
        <v>45.910234976006272</v>
      </c>
      <c r="M6" s="7">
        <v>36.238348722890727</v>
      </c>
      <c r="N6" s="52">
        <v>-0.11677498593537232</v>
      </c>
      <c r="O6" s="8">
        <v>21.16582913043478</v>
      </c>
      <c r="P6" s="36">
        <v>45.661866864727934</v>
      </c>
      <c r="Q6" s="7">
        <v>36.543642784431228</v>
      </c>
      <c r="R6" s="52">
        <v>-0.109334157053795</v>
      </c>
      <c r="S6" s="8">
        <v>21.16582913043478</v>
      </c>
      <c r="T6" s="36">
        <v>45.782923300327717</v>
      </c>
    </row>
    <row r="7" spans="1:20" x14ac:dyDescent="0.25">
      <c r="A7" s="47">
        <v>201.14433</v>
      </c>
      <c r="B7" s="47"/>
      <c r="C7" s="57" t="s">
        <v>5</v>
      </c>
      <c r="D7" s="53">
        <v>0.75</v>
      </c>
      <c r="E7" s="78">
        <f t="shared" ref="E7:E15" si="0">A7-E$19</f>
        <v>197.86724201332237</v>
      </c>
      <c r="F7" s="72">
        <f t="shared" ref="F7:F18" si="1">(E7-A7)/A7</f>
        <v>-1.6292221543990966E-2</v>
      </c>
      <c r="G7" s="101"/>
      <c r="H7" s="75">
        <v>212.08179999999999</v>
      </c>
      <c r="I7" s="45">
        <v>197.01373928621419</v>
      </c>
      <c r="J7" s="49">
        <v>-2.0535456872116688E-2</v>
      </c>
      <c r="K7" s="50">
        <v>96.260869565217391</v>
      </c>
      <c r="L7" s="98">
        <v>210.3322386456193</v>
      </c>
      <c r="M7" s="45">
        <v>196.5172356421526</v>
      </c>
      <c r="N7" s="49">
        <v>-2.3003851800582186E-2</v>
      </c>
      <c r="O7" s="50">
        <v>96.260869565217391</v>
      </c>
      <c r="P7" s="51">
        <v>209.457331924367</v>
      </c>
      <c r="Q7" s="45">
        <v>196.90496791519621</v>
      </c>
      <c r="R7" s="49">
        <v>-2.1076219671734158E-2</v>
      </c>
      <c r="S7" s="50">
        <v>96.260869565217391</v>
      </c>
      <c r="T7" s="51">
        <v>210.20155709174739</v>
      </c>
    </row>
    <row r="8" spans="1:20" x14ac:dyDescent="0.25">
      <c r="A8" s="47">
        <v>201.14433</v>
      </c>
      <c r="B8" s="47"/>
      <c r="C8" s="57"/>
      <c r="D8" s="53">
        <v>0.85</v>
      </c>
      <c r="E8" s="79">
        <f t="shared" si="0"/>
        <v>197.86724201332237</v>
      </c>
      <c r="F8" s="73">
        <f t="shared" si="1"/>
        <v>-1.6292221543990966E-2</v>
      </c>
      <c r="G8" s="101"/>
      <c r="H8" s="76"/>
      <c r="I8" s="5">
        <v>196.94263228002629</v>
      </c>
      <c r="J8" s="48">
        <v>-2.0888969229078982E-2</v>
      </c>
      <c r="K8" s="102">
        <v>96.260869565217391</v>
      </c>
      <c r="L8" s="99">
        <v>210.28882673729521</v>
      </c>
      <c r="M8" s="5">
        <v>196.4329917616441</v>
      </c>
      <c r="N8" s="48">
        <v>-2.3422674844256822E-2</v>
      </c>
      <c r="O8" s="102">
        <v>96.260869565217391</v>
      </c>
      <c r="P8" s="35">
        <v>209.35027486687861</v>
      </c>
      <c r="Q8" s="5">
        <v>196.87339227065979</v>
      </c>
      <c r="R8" s="48">
        <v>-2.1233199709582689E-2</v>
      </c>
      <c r="S8" s="102">
        <v>96.260869565217391</v>
      </c>
      <c r="T8" s="35">
        <v>210.16851377642649</v>
      </c>
    </row>
    <row r="9" spans="1:20" x14ac:dyDescent="0.25">
      <c r="A9" s="47">
        <v>201.14433</v>
      </c>
      <c r="B9" s="47"/>
      <c r="C9" s="58"/>
      <c r="D9" s="54">
        <v>0.95</v>
      </c>
      <c r="E9" s="80">
        <f t="shared" si="0"/>
        <v>197.86724201332237</v>
      </c>
      <c r="F9" s="74">
        <f t="shared" si="1"/>
        <v>-1.6292221543990966E-2</v>
      </c>
      <c r="G9" s="62"/>
      <c r="H9" s="77"/>
      <c r="I9" s="7">
        <v>196.8296329465729</v>
      </c>
      <c r="J9" s="52">
        <v>-2.1450751574389873E-2</v>
      </c>
      <c r="K9" s="8">
        <v>96.260869565217391</v>
      </c>
      <c r="L9" s="100">
        <v>210.2135892914535</v>
      </c>
      <c r="M9" s="7">
        <v>196.3531014033031</v>
      </c>
      <c r="N9" s="52">
        <v>-2.3819854115186327E-2</v>
      </c>
      <c r="O9" s="8">
        <v>96.260869565217391</v>
      </c>
      <c r="P9" s="36">
        <v>209.2958097120422</v>
      </c>
      <c r="Q9" s="7">
        <v>196.65839546484361</v>
      </c>
      <c r="R9" s="52">
        <v>-2.2302068048134338E-2</v>
      </c>
      <c r="S9" s="8">
        <v>96.260869565217391</v>
      </c>
      <c r="T9" s="36">
        <v>209.84794429398721</v>
      </c>
    </row>
    <row r="10" spans="1:20" x14ac:dyDescent="0.25">
      <c r="A10" s="47">
        <v>15.279942</v>
      </c>
      <c r="B10" s="47"/>
      <c r="C10" s="57" t="s">
        <v>6</v>
      </c>
      <c r="D10" s="53">
        <v>0.75</v>
      </c>
      <c r="E10" s="78">
        <f t="shared" si="0"/>
        <v>12.002854013322365</v>
      </c>
      <c r="F10" s="72">
        <f t="shared" si="1"/>
        <v>-0.21446992316316615</v>
      </c>
      <c r="G10" s="101"/>
      <c r="H10" s="75">
        <v>19.714279999999999</v>
      </c>
      <c r="I10" s="45">
        <v>11.14935103879151</v>
      </c>
      <c r="J10" s="49">
        <v>-0.2703276596997875</v>
      </c>
      <c r="K10" s="50">
        <v>4.0958016566853148</v>
      </c>
      <c r="L10" s="98">
        <v>18.656624104567349</v>
      </c>
      <c r="M10" s="45">
        <v>10.652847394729941</v>
      </c>
      <c r="N10" s="49">
        <v>-0.30282147702328055</v>
      </c>
      <c r="O10" s="50">
        <v>3.9528366220735789</v>
      </c>
      <c r="P10" s="51">
        <v>18.67388747199459</v>
      </c>
      <c r="Q10" s="45">
        <v>11.040579667773549</v>
      </c>
      <c r="R10" s="49">
        <v>-0.27744623194423451</v>
      </c>
      <c r="S10" s="50">
        <v>4.6676428093645486</v>
      </c>
      <c r="T10" s="51">
        <v>18.63058241901177</v>
      </c>
    </row>
    <row r="11" spans="1:20" x14ac:dyDescent="0.25">
      <c r="A11" s="47">
        <v>15.279942</v>
      </c>
      <c r="B11" s="47"/>
      <c r="C11" s="57"/>
      <c r="D11" s="53">
        <v>0.85</v>
      </c>
      <c r="E11" s="79">
        <f t="shared" si="0"/>
        <v>12.002854013322365</v>
      </c>
      <c r="F11" s="73">
        <f t="shared" si="1"/>
        <v>-0.21446992316316615</v>
      </c>
      <c r="G11" s="101"/>
      <c r="H11" s="76"/>
      <c r="I11" s="5">
        <v>11.078244032603649</v>
      </c>
      <c r="J11" s="48">
        <v>-0.27498127724544708</v>
      </c>
      <c r="K11" s="102">
        <v>4.0046103010033454</v>
      </c>
      <c r="L11" s="99">
        <v>18.66460653396005</v>
      </c>
      <c r="M11" s="5">
        <v>10.56860351422139</v>
      </c>
      <c r="N11" s="48">
        <v>-0.30833484091618996</v>
      </c>
      <c r="O11" s="102">
        <v>3.9528366220735789</v>
      </c>
      <c r="P11" s="35">
        <v>18.679390376751311</v>
      </c>
      <c r="Q11" s="5">
        <v>11.009004023237161</v>
      </c>
      <c r="R11" s="48">
        <v>-0.27951270867146222</v>
      </c>
      <c r="S11" s="102">
        <v>4.6676428093645486</v>
      </c>
      <c r="T11" s="35">
        <v>18.64239393860916</v>
      </c>
    </row>
    <row r="12" spans="1:20" x14ac:dyDescent="0.25">
      <c r="A12" s="47">
        <v>15.279942</v>
      </c>
      <c r="B12" s="47"/>
      <c r="C12" s="58"/>
      <c r="D12" s="54">
        <v>0.95</v>
      </c>
      <c r="E12" s="80">
        <f t="shared" si="0"/>
        <v>12.002854013322365</v>
      </c>
      <c r="F12" s="74">
        <f t="shared" si="1"/>
        <v>-0.21446992316316615</v>
      </c>
      <c r="G12" s="62"/>
      <c r="H12" s="77"/>
      <c r="I12" s="7">
        <v>10.96524469915026</v>
      </c>
      <c r="J12" s="52">
        <v>-0.28237654965246206</v>
      </c>
      <c r="K12" s="8">
        <v>3.9656444147157188</v>
      </c>
      <c r="L12" s="100">
        <v>18.677226509355251</v>
      </c>
      <c r="M12" s="7">
        <v>10.488713155880429</v>
      </c>
      <c r="N12" s="52">
        <v>-0.31356328735538203</v>
      </c>
      <c r="O12" s="8">
        <v>3.9528366220735789</v>
      </c>
      <c r="P12" s="36">
        <v>18.695244985910531</v>
      </c>
      <c r="Q12" s="7">
        <v>10.794007217420919</v>
      </c>
      <c r="R12" s="52">
        <v>-0.2935832336653556</v>
      </c>
      <c r="S12" s="8">
        <v>4.0046103010033454</v>
      </c>
      <c r="T12" s="36">
        <v>18.619034121227919</v>
      </c>
    </row>
    <row r="13" spans="1:20" x14ac:dyDescent="0.25">
      <c r="A13" s="47">
        <v>6.7571779999999997</v>
      </c>
      <c r="B13" s="47"/>
      <c r="C13" s="57" t="s">
        <v>7</v>
      </c>
      <c r="D13" s="53">
        <v>0.75</v>
      </c>
      <c r="E13" s="78">
        <f t="shared" si="0"/>
        <v>3.4800900133223642</v>
      </c>
      <c r="F13" s="72">
        <f t="shared" si="1"/>
        <v>-0.48497878651082382</v>
      </c>
      <c r="G13" s="101"/>
      <c r="H13" s="75">
        <v>5.1466500000000002</v>
      </c>
      <c r="I13" s="45">
        <v>2.6265873274513019</v>
      </c>
      <c r="J13" s="49">
        <v>-0.61128930931650727</v>
      </c>
      <c r="K13" s="50">
        <v>1.1382842809364551</v>
      </c>
      <c r="L13" s="98">
        <v>4.316051009597869</v>
      </c>
      <c r="M13" s="45">
        <v>2.130083683389731</v>
      </c>
      <c r="N13" s="49">
        <v>-0.68476726772778052</v>
      </c>
      <c r="O13" s="50">
        <v>1.1364213377926431</v>
      </c>
      <c r="P13" s="51">
        <v>3.0840107997742749</v>
      </c>
      <c r="Q13" s="45">
        <v>2.5178159564333482</v>
      </c>
      <c r="R13" s="49">
        <v>-0.6273864686658619</v>
      </c>
      <c r="S13" s="50">
        <v>1.1370199331103701</v>
      </c>
      <c r="T13" s="51">
        <v>3.9046647438171642</v>
      </c>
    </row>
    <row r="14" spans="1:20" x14ac:dyDescent="0.25">
      <c r="A14" s="47">
        <v>6.7571779999999997</v>
      </c>
      <c r="B14" s="47"/>
      <c r="C14" s="57"/>
      <c r="D14" s="53">
        <v>0.85</v>
      </c>
      <c r="E14" s="79">
        <f t="shared" si="0"/>
        <v>3.4800900133223642</v>
      </c>
      <c r="F14" s="73">
        <f t="shared" si="1"/>
        <v>-0.48497878651082382</v>
      </c>
      <c r="G14" s="101"/>
      <c r="H14" s="76"/>
      <c r="I14" s="5">
        <v>2.5554803212634472</v>
      </c>
      <c r="J14" s="48">
        <v>-0.6218124901751223</v>
      </c>
      <c r="K14" s="102">
        <v>1.137497357859532</v>
      </c>
      <c r="L14" s="99">
        <v>4.2325458871169488</v>
      </c>
      <c r="M14" s="5">
        <v>2.0458398028811882</v>
      </c>
      <c r="N14" s="48">
        <v>-0.69723458478063061</v>
      </c>
      <c r="O14" s="102">
        <v>1.13366254180602</v>
      </c>
      <c r="P14" s="35">
        <v>2.9758686606033189</v>
      </c>
      <c r="Q14" s="5">
        <v>2.486240311896954</v>
      </c>
      <c r="R14" s="48">
        <v>-0.63205937272971735</v>
      </c>
      <c r="S14" s="102">
        <v>1.1370199331103701</v>
      </c>
      <c r="T14" s="35">
        <v>3.8839354089093412</v>
      </c>
    </row>
    <row r="15" spans="1:20" x14ac:dyDescent="0.25">
      <c r="A15" s="47">
        <v>6.7571779999999997</v>
      </c>
      <c r="B15" s="47"/>
      <c r="C15" s="58"/>
      <c r="D15" s="54">
        <v>0.95</v>
      </c>
      <c r="E15" s="80">
        <f t="shared" si="0"/>
        <v>3.4800900133223642</v>
      </c>
      <c r="F15" s="74">
        <f t="shared" si="1"/>
        <v>-0.48497878651082382</v>
      </c>
      <c r="G15" s="62"/>
      <c r="H15" s="77"/>
      <c r="I15" s="7">
        <v>2.4424809878100509</v>
      </c>
      <c r="J15" s="52">
        <v>-0.63853534895631714</v>
      </c>
      <c r="K15" s="8">
        <v>1.13696</v>
      </c>
      <c r="L15" s="100">
        <v>4.0890298388377131</v>
      </c>
      <c r="M15" s="7">
        <v>1.9659494445402199</v>
      </c>
      <c r="N15" s="52">
        <v>-0.70905762071974132</v>
      </c>
      <c r="O15" s="8">
        <v>1.1310280936454851</v>
      </c>
      <c r="P15" s="36">
        <v>2.9223216151753761</v>
      </c>
      <c r="Q15" s="7">
        <v>2.2712435060807188</v>
      </c>
      <c r="R15" s="52">
        <v>-0.66387691635758017</v>
      </c>
      <c r="S15" s="8">
        <v>1.13696</v>
      </c>
      <c r="T15" s="36">
        <v>3.4675363255447542</v>
      </c>
    </row>
    <row r="16" spans="1:20" x14ac:dyDescent="0.25">
      <c r="A16" s="47">
        <v>62.307322999999997</v>
      </c>
      <c r="B16" s="47"/>
      <c r="C16" s="57" t="s">
        <v>8</v>
      </c>
      <c r="D16" s="53">
        <v>0.75</v>
      </c>
      <c r="E16" s="78">
        <f>A16+E$19</f>
        <v>65.584410986677625</v>
      </c>
      <c r="F16" s="72">
        <f t="shared" si="1"/>
        <v>5.2595551034629241E-2</v>
      </c>
      <c r="G16" s="101"/>
      <c r="H16" s="75">
        <v>86.454970000000003</v>
      </c>
      <c r="I16" s="45">
        <v>66.437913806569313</v>
      </c>
      <c r="J16" s="49">
        <v>6.6293825632170331E-2</v>
      </c>
      <c r="K16" s="50">
        <v>31.38202117056856</v>
      </c>
      <c r="L16" s="98">
        <v>87.561040737893634</v>
      </c>
      <c r="M16" s="45">
        <v>66.934417450630889</v>
      </c>
      <c r="N16" s="49">
        <v>7.4262449866942484E-2</v>
      </c>
      <c r="O16" s="50">
        <v>31.38202117056856</v>
      </c>
      <c r="P16" s="51">
        <v>88.311154279573827</v>
      </c>
      <c r="Q16" s="45">
        <v>66.546685177587264</v>
      </c>
      <c r="R16" s="49">
        <v>6.8039549341371436E-2</v>
      </c>
      <c r="S16" s="50">
        <v>31.38202117056856</v>
      </c>
      <c r="T16" s="51">
        <v>87.754840451742155</v>
      </c>
    </row>
    <row r="17" spans="1:20" x14ac:dyDescent="0.25">
      <c r="A17" s="47">
        <v>62.307322999999997</v>
      </c>
      <c r="B17" s="47"/>
      <c r="C17" s="57"/>
      <c r="D17" s="53">
        <v>0.85</v>
      </c>
      <c r="E17" s="79">
        <f>A17+E$19</f>
        <v>65.584410986677625</v>
      </c>
      <c r="F17" s="73">
        <f t="shared" si="1"/>
        <v>5.2595551034629241E-2</v>
      </c>
      <c r="G17" s="101"/>
      <c r="H17" s="76"/>
      <c r="I17" s="5">
        <v>66.509020812757171</v>
      </c>
      <c r="J17" s="48">
        <v>6.7435055952527037E-2</v>
      </c>
      <c r="K17" s="102">
        <v>31.38202117056856</v>
      </c>
      <c r="L17" s="99">
        <v>87.605031596300535</v>
      </c>
      <c r="M17" s="5">
        <v>67.018661331139427</v>
      </c>
      <c r="N17" s="48">
        <v>7.5614520160646778E-2</v>
      </c>
      <c r="O17" s="102">
        <v>31.38202117056856</v>
      </c>
      <c r="P17" s="35">
        <v>88.42632433857959</v>
      </c>
      <c r="Q17" s="5">
        <v>66.578260822123667</v>
      </c>
      <c r="R17" s="48">
        <v>6.8546321948764685E-2</v>
      </c>
      <c r="S17" s="102">
        <v>31.38202117056856</v>
      </c>
      <c r="T17" s="35">
        <v>87.771260370848765</v>
      </c>
    </row>
    <row r="18" spans="1:20" x14ac:dyDescent="0.25">
      <c r="A18" s="47">
        <v>62.307322999999997</v>
      </c>
      <c r="B18" s="47"/>
      <c r="C18" s="58"/>
      <c r="D18" s="54">
        <v>0.95</v>
      </c>
      <c r="E18" s="80">
        <f>A18+E$19</f>
        <v>65.584410986677625</v>
      </c>
      <c r="F18" s="74">
        <f t="shared" si="1"/>
        <v>5.2595551034629241E-2</v>
      </c>
      <c r="G18" s="62"/>
      <c r="H18" s="77"/>
      <c r="I18" s="7">
        <v>66.622020146210573</v>
      </c>
      <c r="J18" s="52">
        <v>6.9248636251160664E-2</v>
      </c>
      <c r="K18" s="8">
        <v>31.38202117056856</v>
      </c>
      <c r="L18" s="100">
        <v>87.683629911416901</v>
      </c>
      <c r="M18" s="7">
        <v>67.098551689480402</v>
      </c>
      <c r="N18" s="52">
        <v>7.6896718696779928E-2</v>
      </c>
      <c r="O18" s="8">
        <v>31.38202117056856</v>
      </c>
      <c r="P18" s="36">
        <v>88.505028511134952</v>
      </c>
      <c r="Q18" s="7">
        <v>66.793257627939894</v>
      </c>
      <c r="R18" s="52">
        <v>7.1996908420217276E-2</v>
      </c>
      <c r="S18" s="8">
        <v>31.38202117056856</v>
      </c>
      <c r="T18" s="36">
        <v>88.024407368371797</v>
      </c>
    </row>
    <row r="19" spans="1:20" x14ac:dyDescent="0.25">
      <c r="C19" s="57" t="s">
        <v>14</v>
      </c>
      <c r="D19" s="53">
        <v>0.75</v>
      </c>
      <c r="E19" s="69">
        <v>3.2770879866776355</v>
      </c>
      <c r="F19" s="55"/>
      <c r="G19" s="55"/>
      <c r="H19" s="66">
        <v>5.0877280000000003</v>
      </c>
      <c r="I19" s="5">
        <v>4.1305905154639184</v>
      </c>
      <c r="J19" s="102"/>
      <c r="K19" s="102">
        <v>1.33779</v>
      </c>
      <c r="L19" s="99">
        <v>6.652286946299836</v>
      </c>
      <c r="M19" s="5">
        <v>4.6270942268041244</v>
      </c>
      <c r="N19" s="102"/>
      <c r="O19" s="102">
        <v>1.6053500000000001</v>
      </c>
      <c r="P19" s="97">
        <v>7.1026341831506477</v>
      </c>
      <c r="Q19" s="5">
        <v>4.2393620618556698</v>
      </c>
      <c r="R19" s="102"/>
      <c r="S19" s="102">
        <v>1.33779</v>
      </c>
      <c r="T19" s="35">
        <v>6.6150509740080512</v>
      </c>
    </row>
    <row r="20" spans="1:20" x14ac:dyDescent="0.25">
      <c r="C20" s="57"/>
      <c r="D20" s="53">
        <v>0.85</v>
      </c>
      <c r="E20" s="70"/>
      <c r="F20" s="103"/>
      <c r="G20" s="103"/>
      <c r="H20" s="67"/>
      <c r="I20" s="5">
        <v>4.2016977319587632</v>
      </c>
      <c r="J20" s="102"/>
      <c r="K20" s="102">
        <v>1.6053500000000001</v>
      </c>
      <c r="L20" s="99">
        <v>6.6580577382641692</v>
      </c>
      <c r="M20" s="5">
        <v>4.7113380412371137</v>
      </c>
      <c r="N20" s="102"/>
      <c r="O20" s="102">
        <v>1.6053500000000001</v>
      </c>
      <c r="P20" s="97">
        <v>7.2009227400743638</v>
      </c>
      <c r="Q20" s="5">
        <v>4.2709376288659797</v>
      </c>
      <c r="R20" s="102"/>
      <c r="S20" s="102">
        <v>1.3555200000000001</v>
      </c>
      <c r="T20" s="35">
        <v>6.6389123134792341</v>
      </c>
    </row>
    <row r="21" spans="1:20" x14ac:dyDescent="0.25">
      <c r="C21" s="58"/>
      <c r="D21" s="54">
        <v>0.95</v>
      </c>
      <c r="E21" s="71"/>
      <c r="F21" s="14"/>
      <c r="G21" s="14"/>
      <c r="H21" s="68"/>
      <c r="I21" s="7">
        <v>4.3146969072164936</v>
      </c>
      <c r="J21" s="8"/>
      <c r="K21" s="8">
        <v>1.6053500000000001</v>
      </c>
      <c r="L21" s="100">
        <v>6.6738722045450247</v>
      </c>
      <c r="M21" s="7">
        <v>4.7912284536082472</v>
      </c>
      <c r="N21" s="8"/>
      <c r="O21" s="8">
        <v>1.6053500000000001</v>
      </c>
      <c r="P21" s="33">
        <v>7.2665951749795532</v>
      </c>
      <c r="Q21" s="7">
        <v>4.4859344329896906</v>
      </c>
      <c r="R21" s="8"/>
      <c r="S21" s="8">
        <v>1.6053500000000001</v>
      </c>
      <c r="T21" s="36">
        <v>6.8186566191861262</v>
      </c>
    </row>
    <row r="22" spans="1:20" x14ac:dyDescent="0.25">
      <c r="C22" s="57" t="s">
        <v>9</v>
      </c>
      <c r="D22" s="53">
        <v>0.75</v>
      </c>
      <c r="E22" s="59"/>
      <c r="F22" s="55"/>
      <c r="G22" s="55"/>
      <c r="H22" s="56"/>
      <c r="I22" s="5">
        <v>0.238989793814433</v>
      </c>
      <c r="J22" s="102"/>
      <c r="K22" s="102">
        <v>0.10577</v>
      </c>
      <c r="L22" s="99">
        <v>0.28645600588259112</v>
      </c>
      <c r="M22" s="5">
        <v>0.28533927835051548</v>
      </c>
      <c r="N22" s="102"/>
      <c r="O22" s="102">
        <v>0.26584999999999998</v>
      </c>
      <c r="P22" s="97">
        <v>0.23231727884622669</v>
      </c>
      <c r="Q22" s="5">
        <v>0.24030103092783511</v>
      </c>
      <c r="R22" s="102"/>
      <c r="S22" s="102">
        <v>9.7300000000000008E-3</v>
      </c>
      <c r="T22" s="35">
        <v>0.32468333981128361</v>
      </c>
    </row>
    <row r="23" spans="1:20" x14ac:dyDescent="0.25">
      <c r="C23" s="57"/>
      <c r="D23" s="53">
        <v>0.85</v>
      </c>
      <c r="E23" s="57"/>
      <c r="F23" s="103"/>
      <c r="G23" s="103"/>
      <c r="H23" s="53"/>
      <c r="I23" s="5">
        <v>0.25739061855670098</v>
      </c>
      <c r="J23" s="102"/>
      <c r="K23" s="102">
        <v>0.10577</v>
      </c>
      <c r="L23" s="99">
        <v>0.32025415202491397</v>
      </c>
      <c r="M23" s="5">
        <v>0.29378711340206187</v>
      </c>
      <c r="N23" s="102"/>
      <c r="O23" s="102">
        <v>0.26584999999999998</v>
      </c>
      <c r="P23" s="97">
        <v>0.25027337372094549</v>
      </c>
      <c r="Q23" s="5">
        <v>0.26371773195876291</v>
      </c>
      <c r="R23" s="102"/>
      <c r="S23" s="102">
        <v>9.7300000000000008E-3</v>
      </c>
      <c r="T23" s="35">
        <v>0.36239145634274972</v>
      </c>
    </row>
    <row r="24" spans="1:20" x14ac:dyDescent="0.25">
      <c r="C24" s="2"/>
      <c r="D24" s="54">
        <v>0.95</v>
      </c>
      <c r="E24" s="58"/>
      <c r="F24" s="14"/>
      <c r="G24" s="14"/>
      <c r="H24" s="54"/>
      <c r="I24" s="7">
        <v>0.27368938144329902</v>
      </c>
      <c r="J24" s="8"/>
      <c r="K24" s="8">
        <v>0.10577</v>
      </c>
      <c r="L24" s="100">
        <v>0.3512488896507196</v>
      </c>
      <c r="M24" s="7">
        <v>0.29949371134020619</v>
      </c>
      <c r="N24" s="8"/>
      <c r="O24" s="8">
        <v>0.26584999999999998</v>
      </c>
      <c r="P24" s="33">
        <v>0.26372362893567031</v>
      </c>
      <c r="Q24" s="7">
        <v>0.2838080412371134</v>
      </c>
      <c r="R24" s="8"/>
      <c r="S24" s="8">
        <v>9.7300000000000008E-3</v>
      </c>
      <c r="T24" s="36">
        <v>0.39577415536841409</v>
      </c>
    </row>
    <row r="27" spans="1:20" x14ac:dyDescent="0.25">
      <c r="A27" t="s">
        <v>36</v>
      </c>
      <c r="C27" s="12" t="s">
        <v>0</v>
      </c>
      <c r="D27" s="11"/>
      <c r="E27" s="81" t="s">
        <v>37</v>
      </c>
      <c r="F27" s="82"/>
      <c r="G27" s="82"/>
      <c r="H27" s="83"/>
      <c r="I27" s="92" t="s">
        <v>3</v>
      </c>
      <c r="J27" s="93"/>
      <c r="K27" s="93"/>
      <c r="L27" s="94"/>
      <c r="M27" s="95" t="s">
        <v>27</v>
      </c>
      <c r="N27" s="96"/>
      <c r="O27" s="96"/>
      <c r="P27" s="96"/>
      <c r="Q27" s="87" t="s">
        <v>33</v>
      </c>
      <c r="R27" s="88"/>
      <c r="S27" s="88"/>
      <c r="T27" s="89"/>
    </row>
    <row r="28" spans="1:20" x14ac:dyDescent="0.25">
      <c r="A28" t="s">
        <v>35</v>
      </c>
      <c r="C28" s="12" t="s">
        <v>1</v>
      </c>
      <c r="D28" s="11"/>
      <c r="E28" s="84" t="s">
        <v>39</v>
      </c>
      <c r="F28" s="85"/>
      <c r="G28" s="85"/>
      <c r="H28" s="86"/>
      <c r="I28" s="84" t="s">
        <v>39</v>
      </c>
      <c r="J28" s="85"/>
      <c r="K28" s="85"/>
      <c r="L28" s="86"/>
      <c r="M28" s="84" t="s">
        <v>39</v>
      </c>
      <c r="N28" s="85"/>
      <c r="O28" s="85"/>
      <c r="P28" s="86"/>
      <c r="Q28" s="84" t="s">
        <v>39</v>
      </c>
      <c r="R28" s="85"/>
      <c r="S28" s="85"/>
      <c r="T28" s="86"/>
    </row>
    <row r="29" spans="1:20" x14ac:dyDescent="0.25">
      <c r="A29" t="s">
        <v>10</v>
      </c>
      <c r="B29" t="s">
        <v>11</v>
      </c>
      <c r="C29" s="12"/>
      <c r="D29" s="11" t="s">
        <v>34</v>
      </c>
      <c r="E29" s="12" t="s">
        <v>10</v>
      </c>
      <c r="F29" s="11"/>
      <c r="G29" s="11" t="s">
        <v>11</v>
      </c>
      <c r="H29" s="63" t="s">
        <v>12</v>
      </c>
      <c r="I29" s="12" t="s">
        <v>10</v>
      </c>
      <c r="J29" s="11"/>
      <c r="K29" s="11" t="s">
        <v>11</v>
      </c>
      <c r="L29" s="32" t="s">
        <v>12</v>
      </c>
      <c r="M29" s="12" t="s">
        <v>10</v>
      </c>
      <c r="N29" s="11"/>
      <c r="O29" s="11" t="s">
        <v>11</v>
      </c>
      <c r="P29" s="32" t="s">
        <v>12</v>
      </c>
      <c r="Q29" s="12" t="s">
        <v>10</v>
      </c>
      <c r="R29" s="11"/>
      <c r="S29" s="11" t="s">
        <v>11</v>
      </c>
      <c r="T29" s="34" t="s">
        <v>12</v>
      </c>
    </row>
    <row r="30" spans="1:20" x14ac:dyDescent="0.25">
      <c r="A30" s="47">
        <v>41.029577000000003</v>
      </c>
      <c r="B30" s="47"/>
      <c r="C30" s="59" t="s">
        <v>4</v>
      </c>
      <c r="D30" s="55">
        <v>0.75</v>
      </c>
      <c r="E30" s="78">
        <v>32.286926000000001</v>
      </c>
      <c r="F30" s="72">
        <v>-0.21308167520225718</v>
      </c>
      <c r="G30" s="101"/>
      <c r="H30" s="75">
        <v>42.412930000000003</v>
      </c>
      <c r="I30" s="45">
        <v>32.779977253477043</v>
      </c>
      <c r="J30" s="49">
        <v>-0.20106470379948008</v>
      </c>
      <c r="K30" s="50">
        <v>16.636501561058179</v>
      </c>
      <c r="L30" s="51">
        <v>44.956947402794341</v>
      </c>
      <c r="M30" s="45">
        <v>31.167770247282942</v>
      </c>
      <c r="N30" s="49">
        <v>-0.2403584797551547</v>
      </c>
      <c r="O30" s="50">
        <v>15.95478</v>
      </c>
      <c r="P30" s="51">
        <v>41.917031173923121</v>
      </c>
      <c r="Q30" s="45">
        <v>30.79512447745072</v>
      </c>
      <c r="R30" s="49">
        <v>-0.24944084903798258</v>
      </c>
      <c r="S30" s="50">
        <v>17.266823476685399</v>
      </c>
      <c r="T30" s="51">
        <v>41.013859969779517</v>
      </c>
    </row>
    <row r="31" spans="1:20" x14ac:dyDescent="0.25">
      <c r="A31" s="47">
        <v>41.029577000000003</v>
      </c>
      <c r="B31" s="47"/>
      <c r="C31" s="57"/>
      <c r="D31" s="103">
        <v>0.85</v>
      </c>
      <c r="E31" s="79">
        <v>32.286926000000001</v>
      </c>
      <c r="F31" s="73">
        <v>-0.21308167520225718</v>
      </c>
      <c r="G31" s="101"/>
      <c r="H31" s="76"/>
      <c r="I31" s="5">
        <v>32.467969116108087</v>
      </c>
      <c r="J31" s="48">
        <v>-0.20866917257986636</v>
      </c>
      <c r="K31" s="102">
        <v>15.89481607969671</v>
      </c>
      <c r="L31" s="35">
        <v>44.970491412185233</v>
      </c>
      <c r="M31" s="5">
        <v>30.37893404857298</v>
      </c>
      <c r="N31" s="48">
        <v>-0.25958451756465883</v>
      </c>
      <c r="O31" s="102">
        <v>15.59772989018345</v>
      </c>
      <c r="P31" s="35">
        <v>41.646483364494799</v>
      </c>
      <c r="Q31" s="5">
        <v>29.45409317819632</v>
      </c>
      <c r="R31" s="48">
        <v>-0.28212535122659643</v>
      </c>
      <c r="S31" s="102">
        <v>16.22532953525975</v>
      </c>
      <c r="T31" s="35">
        <v>40.264195770418027</v>
      </c>
    </row>
    <row r="32" spans="1:20" x14ac:dyDescent="0.25">
      <c r="A32" s="47">
        <v>41.029577000000003</v>
      </c>
      <c r="B32" s="47"/>
      <c r="C32" s="58"/>
      <c r="D32" s="14">
        <v>0.95</v>
      </c>
      <c r="E32" s="80">
        <v>32.286926000000001</v>
      </c>
      <c r="F32" s="74">
        <v>-0.21308167520225718</v>
      </c>
      <c r="G32" s="62"/>
      <c r="H32" s="77"/>
      <c r="I32" s="7">
        <v>31.927477697300478</v>
      </c>
      <c r="J32" s="52">
        <v>-0.22184238708333562</v>
      </c>
      <c r="K32" s="8">
        <v>14.51368472464228</v>
      </c>
      <c r="L32" s="36">
        <v>44.985696381107502</v>
      </c>
      <c r="M32" s="7">
        <v>29.033671434906381</v>
      </c>
      <c r="N32" s="52">
        <v>-0.29237214814799628</v>
      </c>
      <c r="O32" s="8">
        <v>12.9268333489639</v>
      </c>
      <c r="P32" s="36">
        <v>41.227651248179512</v>
      </c>
      <c r="Q32" s="7">
        <v>29.00451517925034</v>
      </c>
      <c r="R32" s="52">
        <v>-0.29308276370360004</v>
      </c>
      <c r="S32" s="8">
        <v>16.143889999999999</v>
      </c>
      <c r="T32" s="36">
        <v>40.089869776296858</v>
      </c>
    </row>
    <row r="33" spans="1:20" x14ac:dyDescent="0.25">
      <c r="A33" s="47">
        <v>201.14433</v>
      </c>
      <c r="B33" s="47"/>
      <c r="C33" s="57" t="s">
        <v>5</v>
      </c>
      <c r="D33" s="103">
        <v>0.75</v>
      </c>
      <c r="E33" s="78">
        <v>158.28415799999999</v>
      </c>
      <c r="F33" s="72">
        <v>-0.21308168119876911</v>
      </c>
      <c r="G33" s="101"/>
      <c r="H33" s="75">
        <v>180.0882</v>
      </c>
      <c r="I33" s="45">
        <v>160.7013039372913</v>
      </c>
      <c r="J33" s="49">
        <v>-0.20106470842458596</v>
      </c>
      <c r="K33" s="50">
        <v>77</v>
      </c>
      <c r="L33" s="51">
        <v>176.7890081088521</v>
      </c>
      <c r="M33" s="45">
        <v>152.79758374527231</v>
      </c>
      <c r="N33" s="49">
        <v>-0.24035848415278568</v>
      </c>
      <c r="O33" s="50">
        <v>80</v>
      </c>
      <c r="P33" s="51">
        <v>156.4163563529043</v>
      </c>
      <c r="Q33" s="45">
        <v>150.97071667164121</v>
      </c>
      <c r="R33" s="49">
        <v>-0.24944085338303487</v>
      </c>
      <c r="S33" s="50">
        <v>76</v>
      </c>
      <c r="T33" s="51">
        <v>160.24235916080281</v>
      </c>
    </row>
    <row r="34" spans="1:20" x14ac:dyDescent="0.25">
      <c r="A34" s="47">
        <v>201.14433</v>
      </c>
      <c r="B34" s="47"/>
      <c r="C34" s="57"/>
      <c r="D34" s="103">
        <v>0.85</v>
      </c>
      <c r="E34" s="79">
        <v>158.28415799999999</v>
      </c>
      <c r="F34" s="73">
        <v>-0.21308168119876911</v>
      </c>
      <c r="G34" s="101"/>
      <c r="H34" s="76"/>
      <c r="I34" s="5">
        <v>159.17170816830961</v>
      </c>
      <c r="J34" s="48">
        <v>-0.20866917716094902</v>
      </c>
      <c r="K34" s="102">
        <v>77</v>
      </c>
      <c r="L34" s="35">
        <v>176.38190668546599</v>
      </c>
      <c r="M34" s="5">
        <v>148.93037527391249</v>
      </c>
      <c r="N34" s="48">
        <v>-0.25958452185098885</v>
      </c>
      <c r="O34" s="102">
        <v>79</v>
      </c>
      <c r="P34" s="35">
        <v>153.34962461403811</v>
      </c>
      <c r="Q34" s="5">
        <v>144.3964144155882</v>
      </c>
      <c r="R34" s="48">
        <v>-0.28212535538243511</v>
      </c>
      <c r="S34" s="102">
        <v>76</v>
      </c>
      <c r="T34" s="35">
        <v>145.49799447862031</v>
      </c>
    </row>
    <row r="35" spans="1:20" x14ac:dyDescent="0.25">
      <c r="A35" s="47">
        <v>201.14433</v>
      </c>
      <c r="B35" s="47"/>
      <c r="C35" s="58"/>
      <c r="D35" s="14">
        <v>0.95</v>
      </c>
      <c r="E35" s="80">
        <v>158.28415799999999</v>
      </c>
      <c r="F35" s="74">
        <v>-0.21308168119876911</v>
      </c>
      <c r="G35" s="62"/>
      <c r="H35" s="77"/>
      <c r="I35" s="7">
        <v>156.5219907784024</v>
      </c>
      <c r="J35" s="52">
        <v>-0.22184239158815761</v>
      </c>
      <c r="K35" s="8">
        <v>77</v>
      </c>
      <c r="L35" s="36">
        <v>175.53879546786791</v>
      </c>
      <c r="M35" s="7">
        <v>142.33532932611899</v>
      </c>
      <c r="N35" s="52">
        <v>-0.29237215224451518</v>
      </c>
      <c r="O35" s="8">
        <v>77</v>
      </c>
      <c r="P35" s="36">
        <v>147.50861022888819</v>
      </c>
      <c r="Q35" s="7">
        <v>142.19239303712689</v>
      </c>
      <c r="R35" s="52">
        <v>-0.29308276779600551</v>
      </c>
      <c r="S35" s="8">
        <v>76</v>
      </c>
      <c r="T35" s="36">
        <v>143.64104954720051</v>
      </c>
    </row>
    <row r="36" spans="1:20" x14ac:dyDescent="0.25">
      <c r="A36" s="47">
        <v>15.279942</v>
      </c>
      <c r="B36" s="47"/>
      <c r="C36" s="57" t="s">
        <v>6</v>
      </c>
      <c r="D36" s="103">
        <v>0.75</v>
      </c>
      <c r="E36" s="78">
        <v>12.024065999999999</v>
      </c>
      <c r="F36" s="72">
        <v>-0.21308169887032297</v>
      </c>
      <c r="G36" s="101"/>
      <c r="H36" s="75">
        <v>19.472010000000001</v>
      </c>
      <c r="I36" s="45">
        <v>12.207684643243059</v>
      </c>
      <c r="J36" s="49">
        <v>-0.20106472634234743</v>
      </c>
      <c r="K36" s="50">
        <v>5.0070902042409404</v>
      </c>
      <c r="L36" s="51">
        <v>20.541651078468231</v>
      </c>
      <c r="M36" s="45">
        <v>11.607278042620511</v>
      </c>
      <c r="N36" s="49">
        <v>-0.24035850118930357</v>
      </c>
      <c r="O36" s="50">
        <v>4.712421297796781</v>
      </c>
      <c r="P36" s="51">
        <v>18.91545581119664</v>
      </c>
      <c r="Q36" s="45">
        <v>11.4684999706721</v>
      </c>
      <c r="R36" s="49">
        <v>-0.24944087021586206</v>
      </c>
      <c r="S36" s="50">
        <v>4.9689208023844147</v>
      </c>
      <c r="T36" s="51">
        <v>18.493768205570561</v>
      </c>
    </row>
    <row r="37" spans="1:20" x14ac:dyDescent="0.25">
      <c r="A37" s="47">
        <v>15.279942</v>
      </c>
      <c r="B37" s="47"/>
      <c r="C37" s="57"/>
      <c r="D37" s="103">
        <v>0.85</v>
      </c>
      <c r="E37" s="79">
        <v>12.024065999999999</v>
      </c>
      <c r="F37" s="73">
        <v>-0.21308169887032297</v>
      </c>
      <c r="G37" s="101"/>
      <c r="H37" s="76"/>
      <c r="I37" s="5">
        <v>12.091488804616549</v>
      </c>
      <c r="J37" s="48">
        <v>-0.20866919490816463</v>
      </c>
      <c r="K37" s="102">
        <v>4.8491057291589232</v>
      </c>
      <c r="L37" s="35">
        <v>20.55474853162286</v>
      </c>
      <c r="M37" s="5">
        <v>11.313505308290621</v>
      </c>
      <c r="N37" s="48">
        <v>-0.25958453845632262</v>
      </c>
      <c r="O37" s="102">
        <v>4.2725102041041616</v>
      </c>
      <c r="P37" s="35">
        <v>18.768371802425321</v>
      </c>
      <c r="Q37" s="5">
        <v>10.969082687022841</v>
      </c>
      <c r="R37" s="48">
        <v>-0.28212537148224515</v>
      </c>
      <c r="S37" s="102">
        <v>4.8526699999999998</v>
      </c>
      <c r="T37" s="35">
        <v>17.540080645017369</v>
      </c>
    </row>
    <row r="38" spans="1:20" x14ac:dyDescent="0.25">
      <c r="A38" s="47">
        <v>15.279942</v>
      </c>
      <c r="B38" s="47"/>
      <c r="C38" s="58"/>
      <c r="D38" s="14">
        <v>0.95</v>
      </c>
      <c r="E38" s="80">
        <v>12.024065999999999</v>
      </c>
      <c r="F38" s="74">
        <v>-0.21308169887032297</v>
      </c>
      <c r="G38" s="62"/>
      <c r="H38" s="77"/>
      <c r="I38" s="7">
        <v>11.89020285672949</v>
      </c>
      <c r="J38" s="52">
        <v>-0.22184240903993685</v>
      </c>
      <c r="K38" s="8">
        <v>4.8020775510602354</v>
      </c>
      <c r="L38" s="36">
        <v>20.576889526885889</v>
      </c>
      <c r="M38" s="7">
        <v>10.81251222879588</v>
      </c>
      <c r="N38" s="52">
        <v>-0.29237216811452033</v>
      </c>
      <c r="O38" s="8">
        <v>4.0542806488983896</v>
      </c>
      <c r="P38" s="36">
        <v>18.51358912802548</v>
      </c>
      <c r="Q38" s="7">
        <v>10.80165406462833</v>
      </c>
      <c r="R38" s="52">
        <v>-0.2930827836500734</v>
      </c>
      <c r="S38" s="8">
        <v>4.7728678578121491</v>
      </c>
      <c r="T38" s="36">
        <v>17.485259336738089</v>
      </c>
    </row>
    <row r="39" spans="1:20" x14ac:dyDescent="0.25">
      <c r="A39" s="47">
        <v>6.7571779999999997</v>
      </c>
      <c r="B39" s="47"/>
      <c r="C39" s="57" t="s">
        <v>7</v>
      </c>
      <c r="D39" s="103">
        <v>0.75</v>
      </c>
      <c r="E39" s="78">
        <v>5.3173469999999998</v>
      </c>
      <c r="F39" s="72">
        <v>-0.21308170363426862</v>
      </c>
      <c r="G39" s="101"/>
      <c r="H39" s="75">
        <v>6.479914</v>
      </c>
      <c r="I39" s="45">
        <v>5.398547929005221</v>
      </c>
      <c r="J39" s="49">
        <v>-0.20106471532861481</v>
      </c>
      <c r="K39" s="50">
        <v>2.5111400000000001</v>
      </c>
      <c r="L39" s="51">
        <v>6.5684210143498039</v>
      </c>
      <c r="M39" s="45">
        <v>5.1330328944121542</v>
      </c>
      <c r="N39" s="49">
        <v>-0.24035849071725587</v>
      </c>
      <c r="O39" s="50">
        <v>2.5640994145433229</v>
      </c>
      <c r="P39" s="51">
        <v>5.944400085116234</v>
      </c>
      <c r="Q39" s="45">
        <v>5.0716617093919787</v>
      </c>
      <c r="R39" s="49">
        <v>-0.24944085986901945</v>
      </c>
      <c r="S39" s="50">
        <v>2.4837610954748022</v>
      </c>
      <c r="T39" s="51">
        <v>5.9026320353022923</v>
      </c>
    </row>
    <row r="40" spans="1:20" x14ac:dyDescent="0.25">
      <c r="A40" s="47">
        <v>6.7571779999999997</v>
      </c>
      <c r="B40" s="47"/>
      <c r="C40" s="57"/>
      <c r="D40" s="103">
        <v>0.85</v>
      </c>
      <c r="E40" s="79">
        <v>5.3173469999999998</v>
      </c>
      <c r="F40" s="73">
        <v>-0.21308170363426862</v>
      </c>
      <c r="G40" s="101"/>
      <c r="H40" s="76"/>
      <c r="I40" s="5">
        <v>5.3471631806022222</v>
      </c>
      <c r="J40" s="48">
        <v>-0.20866918399926382</v>
      </c>
      <c r="K40" s="102">
        <v>2.4904208230596838</v>
      </c>
      <c r="L40" s="35">
        <v>6.5591566294447006</v>
      </c>
      <c r="M40" s="5">
        <v>5.003119136573341</v>
      </c>
      <c r="N40" s="48">
        <v>-0.25958452824931633</v>
      </c>
      <c r="O40" s="102">
        <v>2.549082703685118</v>
      </c>
      <c r="P40" s="35">
        <v>5.8545039121917419</v>
      </c>
      <c r="Q40" s="5">
        <v>4.8508067134492006</v>
      </c>
      <c r="R40" s="48">
        <v>-0.28212536158597556</v>
      </c>
      <c r="S40" s="102">
        <v>2.4766599999999999</v>
      </c>
      <c r="T40" s="35">
        <v>5.5635800920012626</v>
      </c>
    </row>
    <row r="41" spans="1:20" x14ac:dyDescent="0.25">
      <c r="A41" s="47">
        <v>6.7571779999999997</v>
      </c>
      <c r="B41" s="47"/>
      <c r="C41" s="58"/>
      <c r="D41" s="14">
        <v>0.95</v>
      </c>
      <c r="E41" s="80">
        <v>5.3173469999999998</v>
      </c>
      <c r="F41" s="74">
        <v>-0.21308170363426862</v>
      </c>
      <c r="G41" s="62"/>
      <c r="H41" s="77"/>
      <c r="I41" s="7">
        <v>5.2581494266546231</v>
      </c>
      <c r="J41" s="52">
        <v>-0.22184239831263533</v>
      </c>
      <c r="K41" s="8">
        <v>2.385796941019894</v>
      </c>
      <c r="L41" s="36">
        <v>6.538943782047391</v>
      </c>
      <c r="M41" s="7">
        <v>4.7815672837206176</v>
      </c>
      <c r="N41" s="52">
        <v>-0.29237215835950781</v>
      </c>
      <c r="O41" s="8">
        <v>2.4752900000000002</v>
      </c>
      <c r="P41" s="36">
        <v>5.6882788407917531</v>
      </c>
      <c r="Q41" s="7">
        <v>4.7767655279911274</v>
      </c>
      <c r="R41" s="52">
        <v>-0.29308277390485676</v>
      </c>
      <c r="S41" s="8">
        <v>2.4752900000000002</v>
      </c>
      <c r="T41" s="36">
        <v>5.5012960187034334</v>
      </c>
    </row>
    <row r="42" spans="1:20" x14ac:dyDescent="0.25">
      <c r="A42" s="47">
        <v>62.307322999999997</v>
      </c>
      <c r="B42" s="47"/>
      <c r="C42" s="57" t="s">
        <v>8</v>
      </c>
      <c r="D42" s="103">
        <v>0.75</v>
      </c>
      <c r="E42" s="78">
        <v>75.583870000000005</v>
      </c>
      <c r="F42" s="72">
        <v>0.21308164691973699</v>
      </c>
      <c r="G42" s="101"/>
      <c r="H42" s="75">
        <v>93.511849999999995</v>
      </c>
      <c r="I42" s="45">
        <v>74.835126941458029</v>
      </c>
      <c r="J42" s="49">
        <v>0.20106471179090832</v>
      </c>
      <c r="K42" s="50">
        <v>37.073115496880753</v>
      </c>
      <c r="L42" s="51">
        <v>91.380201151643419</v>
      </c>
      <c r="M42" s="45">
        <v>77.283416926596061</v>
      </c>
      <c r="N42" s="49">
        <v>0.24035848766277546</v>
      </c>
      <c r="O42" s="50">
        <v>36.991599999999998</v>
      </c>
      <c r="P42" s="51">
        <v>97.023256855104194</v>
      </c>
      <c r="Q42" s="45">
        <v>77.84931504189953</v>
      </c>
      <c r="R42" s="49">
        <v>0.24944085692623216</v>
      </c>
      <c r="S42" s="50">
        <v>36.777997852291143</v>
      </c>
      <c r="T42" s="51">
        <v>97.946477160836324</v>
      </c>
    </row>
    <row r="43" spans="1:20" x14ac:dyDescent="0.25">
      <c r="A43" s="47">
        <v>62.307322999999997</v>
      </c>
      <c r="B43" s="47"/>
      <c r="C43" s="57"/>
      <c r="D43" s="103">
        <v>0.85</v>
      </c>
      <c r="E43" s="79">
        <v>75.583870000000005</v>
      </c>
      <c r="F43" s="73">
        <v>0.21308164691973699</v>
      </c>
      <c r="G43" s="101"/>
      <c r="H43" s="76"/>
      <c r="I43" s="5">
        <v>75.30894103299039</v>
      </c>
      <c r="J43" s="48">
        <v>0.20866918055507527</v>
      </c>
      <c r="K43" s="102">
        <v>38.199435584290747</v>
      </c>
      <c r="L43" s="35">
        <v>91.434817430490583</v>
      </c>
      <c r="M43" s="5">
        <v>78.481339871848107</v>
      </c>
      <c r="N43" s="48">
        <v>0.25958452543127414</v>
      </c>
      <c r="O43" s="102">
        <v>36.991599999999998</v>
      </c>
      <c r="P43" s="35">
        <v>97.896600856780196</v>
      </c>
      <c r="Q43" s="5">
        <v>79.885798872516204</v>
      </c>
      <c r="R43" s="48">
        <v>0.28212535904513519</v>
      </c>
      <c r="S43" s="102">
        <v>36.888408732593327</v>
      </c>
      <c r="T43" s="35">
        <v>101.89248929585339</v>
      </c>
    </row>
    <row r="44" spans="1:20" x14ac:dyDescent="0.25">
      <c r="A44" s="47">
        <v>62.307322999999997</v>
      </c>
      <c r="B44" s="47"/>
      <c r="C44" s="58"/>
      <c r="D44" s="14">
        <v>0.95</v>
      </c>
      <c r="E44" s="80">
        <v>75.583870000000005</v>
      </c>
      <c r="F44" s="74">
        <v>0.21308164691973699</v>
      </c>
      <c r="G44" s="62"/>
      <c r="H44" s="77"/>
      <c r="I44" s="7">
        <v>76.129728762255723</v>
      </c>
      <c r="J44" s="52">
        <v>0.22184239503044814</v>
      </c>
      <c r="K44" s="8">
        <v>38.42145277048926</v>
      </c>
      <c r="L44" s="36">
        <v>91.57258111307452</v>
      </c>
      <c r="M44" s="7">
        <v>80.524249356651538</v>
      </c>
      <c r="N44" s="52">
        <v>0.29237215594467991</v>
      </c>
      <c r="O44" s="8">
        <v>36.991599999999998</v>
      </c>
      <c r="P44" s="36">
        <v>99.607753153100532</v>
      </c>
      <c r="Q44" s="7">
        <v>80.568525909508935</v>
      </c>
      <c r="R44" s="52">
        <v>0.2930827714987681</v>
      </c>
      <c r="S44" s="8">
        <v>37.445591485716712</v>
      </c>
      <c r="T44" s="36">
        <v>102.3235221060618</v>
      </c>
    </row>
    <row r="45" spans="1:20" x14ac:dyDescent="0.25">
      <c r="C45" s="57" t="s">
        <v>14</v>
      </c>
      <c r="D45" s="103">
        <v>0.75</v>
      </c>
      <c r="E45" s="69">
        <v>0.21308167921429028</v>
      </c>
      <c r="F45" s="104"/>
      <c r="G45" s="104"/>
      <c r="H45" s="66">
        <v>0.33692</v>
      </c>
      <c r="I45" s="5">
        <v>0.20106484536082481</v>
      </c>
      <c r="J45" s="102"/>
      <c r="K45" s="102">
        <v>0.10264</v>
      </c>
      <c r="L45" s="97">
        <v>0.26283631353512832</v>
      </c>
      <c r="M45" s="5">
        <v>0.2403585567010309</v>
      </c>
      <c r="N45" s="102"/>
      <c r="O45" s="102">
        <v>0.13378000000000001</v>
      </c>
      <c r="P45" s="97">
        <v>0.38755647930331211</v>
      </c>
      <c r="Q45" s="5">
        <v>0.24944113402061849</v>
      </c>
      <c r="R45" s="102"/>
      <c r="S45" s="102">
        <v>7.5700000000000003E-2</v>
      </c>
      <c r="T45" s="35">
        <v>0.41412538717880149</v>
      </c>
    </row>
    <row r="46" spans="1:20" x14ac:dyDescent="0.25">
      <c r="C46" s="57"/>
      <c r="D46" s="103">
        <v>0.85</v>
      </c>
      <c r="E46" s="70"/>
      <c r="F46" s="104"/>
      <c r="G46" s="104"/>
      <c r="H46" s="67"/>
      <c r="I46" s="5">
        <v>0.20866907216494851</v>
      </c>
      <c r="J46" s="102"/>
      <c r="K46" s="102">
        <v>0.10264</v>
      </c>
      <c r="L46" s="97">
        <v>0.26549690261486758</v>
      </c>
      <c r="M46" s="5">
        <v>0.25958494845360819</v>
      </c>
      <c r="N46" s="102"/>
      <c r="O46" s="102">
        <v>0.13378000000000001</v>
      </c>
      <c r="P46" s="97">
        <v>0.40724103498195557</v>
      </c>
      <c r="Q46" s="5">
        <v>0.28212567010309281</v>
      </c>
      <c r="R46" s="102"/>
      <c r="S46" s="102">
        <v>8.6330000000000004E-2</v>
      </c>
      <c r="T46" s="35">
        <v>0.49678340031544271</v>
      </c>
    </row>
    <row r="47" spans="1:20" x14ac:dyDescent="0.25">
      <c r="C47" s="58"/>
      <c r="D47" s="14">
        <v>0.95</v>
      </c>
      <c r="E47" s="71"/>
      <c r="F47" s="1"/>
      <c r="G47" s="1"/>
      <c r="H47" s="68"/>
      <c r="I47" s="7">
        <v>0.2218420618556701</v>
      </c>
      <c r="J47" s="8"/>
      <c r="K47" s="8">
        <v>0.11589000000000001</v>
      </c>
      <c r="L47" s="33">
        <v>0.27098429571632221</v>
      </c>
      <c r="M47" s="7">
        <v>0.29237237113402059</v>
      </c>
      <c r="N47" s="8"/>
      <c r="O47" s="8">
        <v>0.13378000000000001</v>
      </c>
      <c r="P47" s="33">
        <v>0.44399905449123522</v>
      </c>
      <c r="Q47" s="7">
        <v>0.29308309278350508</v>
      </c>
      <c r="R47" s="8"/>
      <c r="S47" s="8">
        <v>0.1016</v>
      </c>
      <c r="T47" s="36">
        <v>0.50144023811284666</v>
      </c>
    </row>
    <row r="48" spans="1:20" x14ac:dyDescent="0.25">
      <c r="C48" s="57" t="s">
        <v>9</v>
      </c>
      <c r="D48" s="103">
        <v>0.75</v>
      </c>
      <c r="E48" s="57"/>
      <c r="F48" s="103"/>
      <c r="G48" s="103"/>
      <c r="H48" s="53"/>
      <c r="I48" s="5">
        <v>0.5206326804123711</v>
      </c>
      <c r="J48" s="102"/>
      <c r="K48" s="102">
        <v>0.75</v>
      </c>
      <c r="L48" s="97">
        <v>0.29370186631002287</v>
      </c>
      <c r="M48" s="5">
        <v>0.5030535051546392</v>
      </c>
      <c r="N48" s="102"/>
      <c r="O48" s="102">
        <v>0.54949999999999999</v>
      </c>
      <c r="P48" s="97">
        <v>0.24310233145410029</v>
      </c>
      <c r="Q48" s="5">
        <v>0.4964919587628866</v>
      </c>
      <c r="R48" s="102"/>
      <c r="S48" s="102">
        <v>0.75</v>
      </c>
      <c r="T48" s="35">
        <v>0.34342347713755428</v>
      </c>
    </row>
    <row r="49" spans="1:20" x14ac:dyDescent="0.25">
      <c r="C49" s="57"/>
      <c r="D49" s="103">
        <v>0.85</v>
      </c>
      <c r="E49" s="57"/>
      <c r="F49" s="103"/>
      <c r="G49" s="103"/>
      <c r="H49" s="53"/>
      <c r="I49" s="5">
        <v>0.57103670103092785</v>
      </c>
      <c r="J49" s="102"/>
      <c r="K49" s="102">
        <v>0.82159000000000004</v>
      </c>
      <c r="L49" s="97">
        <v>0.33481882073780361</v>
      </c>
      <c r="M49" s="5">
        <v>0.5410471134020618</v>
      </c>
      <c r="N49" s="102"/>
      <c r="O49" s="102">
        <v>0.54949999999999999</v>
      </c>
      <c r="P49" s="97">
        <v>0.28359543492872752</v>
      </c>
      <c r="Q49" s="5">
        <v>0.55667670103092781</v>
      </c>
      <c r="R49" s="102"/>
      <c r="S49" s="102">
        <v>0.85</v>
      </c>
      <c r="T49" s="35">
        <v>0.38873695631043798</v>
      </c>
    </row>
    <row r="50" spans="1:20" x14ac:dyDescent="0.25">
      <c r="C50" s="2"/>
      <c r="D50" s="14">
        <v>0.95</v>
      </c>
      <c r="E50" s="58"/>
      <c r="F50" s="14"/>
      <c r="G50" s="14"/>
      <c r="H50" s="54"/>
      <c r="I50" s="7">
        <v>0.6172980412371134</v>
      </c>
      <c r="J50" s="8"/>
      <c r="K50" s="8">
        <v>0.82159000000000004</v>
      </c>
      <c r="L50" s="33">
        <v>0.37494131200662362</v>
      </c>
      <c r="M50" s="7">
        <v>0.57478268041237113</v>
      </c>
      <c r="N50" s="8"/>
      <c r="O50" s="8">
        <v>0.54949999999999999</v>
      </c>
      <c r="P50" s="33">
        <v>0.32186682356772012</v>
      </c>
      <c r="Q50" s="7">
        <v>0.61226835051546391</v>
      </c>
      <c r="R50" s="8"/>
      <c r="S50" s="8">
        <v>0.95</v>
      </c>
      <c r="T50" s="36">
        <v>0.4318089620728332</v>
      </c>
    </row>
    <row r="53" spans="1:20" x14ac:dyDescent="0.25">
      <c r="A53" t="s">
        <v>36</v>
      </c>
      <c r="C53" s="12" t="s">
        <v>0</v>
      </c>
      <c r="D53" s="11"/>
      <c r="E53" s="81" t="s">
        <v>37</v>
      </c>
      <c r="F53" s="82"/>
      <c r="G53" s="82"/>
      <c r="H53" s="83"/>
      <c r="I53" s="92" t="s">
        <v>3</v>
      </c>
      <c r="J53" s="93"/>
      <c r="K53" s="93"/>
      <c r="L53" s="94"/>
      <c r="M53" s="95" t="s">
        <v>27</v>
      </c>
      <c r="N53" s="96"/>
      <c r="O53" s="96"/>
      <c r="P53" s="96"/>
      <c r="Q53" s="87" t="s">
        <v>33</v>
      </c>
      <c r="R53" s="88"/>
      <c r="S53" s="88"/>
      <c r="T53" s="89"/>
    </row>
    <row r="54" spans="1:20" x14ac:dyDescent="0.25">
      <c r="A54" t="s">
        <v>35</v>
      </c>
      <c r="C54" s="12" t="s">
        <v>1</v>
      </c>
      <c r="D54" s="11"/>
      <c r="E54" s="84" t="s">
        <v>40</v>
      </c>
      <c r="F54" s="85"/>
      <c r="G54" s="85"/>
      <c r="H54" s="86"/>
      <c r="I54" s="84" t="s">
        <v>40</v>
      </c>
      <c r="J54" s="85"/>
      <c r="K54" s="85"/>
      <c r="L54" s="86"/>
      <c r="M54" s="84" t="s">
        <v>40</v>
      </c>
      <c r="N54" s="85"/>
      <c r="O54" s="85"/>
      <c r="P54" s="86"/>
      <c r="Q54" s="84" t="s">
        <v>40</v>
      </c>
      <c r="R54" s="85"/>
      <c r="S54" s="85"/>
      <c r="T54" s="86"/>
    </row>
    <row r="55" spans="1:20" x14ac:dyDescent="0.25">
      <c r="A55" t="s">
        <v>10</v>
      </c>
      <c r="B55" t="s">
        <v>11</v>
      </c>
      <c r="C55" s="12"/>
      <c r="D55" s="11" t="s">
        <v>34</v>
      </c>
      <c r="E55" s="12" t="s">
        <v>10</v>
      </c>
      <c r="F55" s="11"/>
      <c r="G55" s="11" t="s">
        <v>11</v>
      </c>
      <c r="H55" s="63" t="s">
        <v>12</v>
      </c>
      <c r="I55" s="12" t="s">
        <v>10</v>
      </c>
      <c r="J55" s="11"/>
      <c r="K55" s="11" t="s">
        <v>11</v>
      </c>
      <c r="L55" s="32" t="s">
        <v>12</v>
      </c>
      <c r="M55" s="12" t="s">
        <v>10</v>
      </c>
      <c r="N55" s="11"/>
      <c r="O55" s="11" t="s">
        <v>11</v>
      </c>
      <c r="P55" s="32" t="s">
        <v>12</v>
      </c>
      <c r="Q55" s="12" t="s">
        <v>10</v>
      </c>
      <c r="R55" s="11"/>
      <c r="S55" s="11" t="s">
        <v>11</v>
      </c>
      <c r="T55" s="34" t="s">
        <v>12</v>
      </c>
    </row>
    <row r="56" spans="1:20" x14ac:dyDescent="0.25">
      <c r="A56" s="47">
        <v>41.029577000000003</v>
      </c>
      <c r="B56" s="47"/>
      <c r="C56" s="59" t="s">
        <v>4</v>
      </c>
      <c r="D56" s="56">
        <v>0.75</v>
      </c>
      <c r="E56" s="78">
        <v>30.296478</v>
      </c>
      <c r="F56" s="72">
        <v>-0.26159419094181746</v>
      </c>
      <c r="G56" s="101"/>
      <c r="H56" s="75">
        <v>40.408529999999999</v>
      </c>
      <c r="I56" s="45">
        <v>17.423527875807679</v>
      </c>
      <c r="J56" s="49">
        <v>-0.5753422494263668</v>
      </c>
      <c r="K56" s="50">
        <v>8.139122921438128</v>
      </c>
      <c r="L56" s="51">
        <v>35.152725314247149</v>
      </c>
      <c r="M56" s="45">
        <v>17.273770609815781</v>
      </c>
      <c r="N56" s="49">
        <v>-0.57899223260781407</v>
      </c>
      <c r="O56" s="50">
        <v>8.139122921438128</v>
      </c>
      <c r="P56" s="51">
        <v>35.13694649199099</v>
      </c>
      <c r="Q56" s="45">
        <v>17.75164350071584</v>
      </c>
      <c r="R56" s="49">
        <v>-0.56734519830131713</v>
      </c>
      <c r="S56" s="50">
        <v>8.2880094170702332</v>
      </c>
      <c r="T56" s="51">
        <v>35.328165557218071</v>
      </c>
    </row>
    <row r="57" spans="1:20" x14ac:dyDescent="0.25">
      <c r="A57" s="47">
        <v>41.029577000000003</v>
      </c>
      <c r="B57" s="47"/>
      <c r="C57" s="57"/>
      <c r="D57" s="53">
        <v>0.85</v>
      </c>
      <c r="E57" s="79">
        <v>30.296478</v>
      </c>
      <c r="F57" s="73">
        <v>-0.26159419094181746</v>
      </c>
      <c r="G57" s="101"/>
      <c r="H57" s="76"/>
      <c r="I57" s="5">
        <v>17.423527875807679</v>
      </c>
      <c r="J57" s="48">
        <v>-0.5753422494263668</v>
      </c>
      <c r="K57" s="102">
        <v>8.139122921438128</v>
      </c>
      <c r="L57" s="35">
        <v>35.152725314247149</v>
      </c>
      <c r="M57" s="5">
        <v>16.965265244425851</v>
      </c>
      <c r="N57" s="48">
        <v>-0.58651132951173612</v>
      </c>
      <c r="O57" s="102">
        <v>8.0253711012173881</v>
      </c>
      <c r="P57" s="35">
        <v>35.118513484072643</v>
      </c>
      <c r="Q57" s="5">
        <v>17.749993209318831</v>
      </c>
      <c r="R57" s="48">
        <v>-0.5673854202952463</v>
      </c>
      <c r="S57" s="102">
        <v>8.2880094170702332</v>
      </c>
      <c r="T57" s="35">
        <v>35.328900204102453</v>
      </c>
    </row>
    <row r="58" spans="1:20" x14ac:dyDescent="0.25">
      <c r="A58" s="47">
        <v>41.029577000000003</v>
      </c>
      <c r="B58" s="47"/>
      <c r="C58" s="58"/>
      <c r="D58" s="54">
        <v>0.95</v>
      </c>
      <c r="E58" s="80">
        <v>30.296478</v>
      </c>
      <c r="F58" s="74">
        <v>-0.26159419094181746</v>
      </c>
      <c r="G58" s="62"/>
      <c r="H58" s="77"/>
      <c r="I58" s="7">
        <v>17.273770609815781</v>
      </c>
      <c r="J58" s="52">
        <v>-0.57899223260781407</v>
      </c>
      <c r="K58" s="8">
        <v>8.139122921438128</v>
      </c>
      <c r="L58" s="36">
        <v>35.13694649199099</v>
      </c>
      <c r="M58" s="7">
        <v>16.965265244425851</v>
      </c>
      <c r="N58" s="52">
        <v>-0.58651132951173612</v>
      </c>
      <c r="O58" s="8">
        <v>8.0253711012173881</v>
      </c>
      <c r="P58" s="36">
        <v>35.118513484072643</v>
      </c>
      <c r="Q58" s="7">
        <v>17.260023268692478</v>
      </c>
      <c r="R58" s="52">
        <v>-0.57932729190231536</v>
      </c>
      <c r="S58" s="8">
        <v>8.139122921438128</v>
      </c>
      <c r="T58" s="36">
        <v>35.158550016813003</v>
      </c>
    </row>
    <row r="59" spans="1:20" x14ac:dyDescent="0.25">
      <c r="A59" s="47">
        <v>201.14433</v>
      </c>
      <c r="B59" s="47"/>
      <c r="C59" s="57" t="s">
        <v>5</v>
      </c>
      <c r="D59" s="53">
        <v>0.75</v>
      </c>
      <c r="E59" s="78">
        <v>146.47139100000001</v>
      </c>
      <c r="F59" s="72">
        <v>-0.27180949619608957</v>
      </c>
      <c r="G59" s="101"/>
      <c r="H59" s="75">
        <v>170.43219999999999</v>
      </c>
      <c r="I59" s="45">
        <v>60.560727352342873</v>
      </c>
      <c r="J59" s="49">
        <v>-0.69891904309535913</v>
      </c>
      <c r="K59" s="50">
        <v>50.220069565217393</v>
      </c>
      <c r="L59" s="51">
        <v>40.641287103070717</v>
      </c>
      <c r="M59" s="45">
        <v>60.10840559252491</v>
      </c>
      <c r="N59" s="49">
        <v>-0.70116778537816637</v>
      </c>
      <c r="O59" s="50">
        <v>50.20354882943144</v>
      </c>
      <c r="P59" s="51">
        <v>40.617042370136353</v>
      </c>
      <c r="Q59" s="45">
        <v>64.614189029754797</v>
      </c>
      <c r="R59" s="49">
        <v>-0.67876703743150613</v>
      </c>
      <c r="S59" s="50">
        <v>50.220069565217393</v>
      </c>
      <c r="T59" s="51">
        <v>56.190887298713918</v>
      </c>
    </row>
    <row r="60" spans="1:20" x14ac:dyDescent="0.25">
      <c r="A60" s="47">
        <v>201.14433</v>
      </c>
      <c r="B60" s="47"/>
      <c r="C60" s="57"/>
      <c r="D60" s="53">
        <v>0.85</v>
      </c>
      <c r="E60" s="79">
        <v>146.47139100000001</v>
      </c>
      <c r="F60" s="73">
        <v>-0.27180949619608957</v>
      </c>
      <c r="G60" s="101"/>
      <c r="H60" s="76"/>
      <c r="I60" s="5">
        <v>60.560727352342873</v>
      </c>
      <c r="J60" s="48">
        <v>-0.69891904309535913</v>
      </c>
      <c r="K60" s="102">
        <v>50.220069565217393</v>
      </c>
      <c r="L60" s="35">
        <v>40.641287103070717</v>
      </c>
      <c r="M60" s="5">
        <v>58.409096176257627</v>
      </c>
      <c r="N60" s="48">
        <v>-0.70961599476228021</v>
      </c>
      <c r="O60" s="102">
        <v>50.202360535117052</v>
      </c>
      <c r="P60" s="35">
        <v>38.500913213324132</v>
      </c>
      <c r="Q60" s="5">
        <v>64.570245397676686</v>
      </c>
      <c r="R60" s="48">
        <v>-0.67898550559353721</v>
      </c>
      <c r="S60" s="102">
        <v>50.220069565217393</v>
      </c>
      <c r="T60" s="35">
        <v>56.197665967167538</v>
      </c>
    </row>
    <row r="61" spans="1:20" x14ac:dyDescent="0.25">
      <c r="A61" s="47">
        <v>201.14433</v>
      </c>
      <c r="B61" s="47"/>
      <c r="C61" s="58"/>
      <c r="D61" s="54">
        <v>0.95</v>
      </c>
      <c r="E61" s="80">
        <v>146.47139100000001</v>
      </c>
      <c r="F61" s="74">
        <v>-0.27180949619608957</v>
      </c>
      <c r="G61" s="62"/>
      <c r="H61" s="77"/>
      <c r="I61" s="7">
        <v>60.10840559252491</v>
      </c>
      <c r="J61" s="52">
        <v>-0.70116778537816637</v>
      </c>
      <c r="K61" s="8">
        <v>50.20354882943144</v>
      </c>
      <c r="L61" s="36">
        <v>40.617042370136353</v>
      </c>
      <c r="M61" s="7">
        <v>58.409096176257627</v>
      </c>
      <c r="N61" s="52">
        <v>-0.70961599476228021</v>
      </c>
      <c r="O61" s="8">
        <v>50.202360535117052</v>
      </c>
      <c r="P61" s="36">
        <v>38.500913213324132</v>
      </c>
      <c r="Q61" s="7">
        <v>60.485846036616913</v>
      </c>
      <c r="R61" s="52">
        <v>-0.69929131963790914</v>
      </c>
      <c r="S61" s="8">
        <v>50.220069565217393</v>
      </c>
      <c r="T61" s="36">
        <v>40.751582592765821</v>
      </c>
    </row>
    <row r="62" spans="1:20" x14ac:dyDescent="0.25">
      <c r="A62" s="47">
        <v>15.279942</v>
      </c>
      <c r="B62" s="47"/>
      <c r="C62" s="57" t="s">
        <v>6</v>
      </c>
      <c r="D62" s="53">
        <v>0.75</v>
      </c>
      <c r="E62" s="78">
        <v>10.545292999999999</v>
      </c>
      <c r="F62" s="72">
        <v>-0.30986040392038144</v>
      </c>
      <c r="G62" s="101"/>
      <c r="H62" s="75">
        <v>15.63814</v>
      </c>
      <c r="I62" s="45">
        <v>5.1176849550303416</v>
      </c>
      <c r="J62" s="49">
        <v>-0.66507170282254069</v>
      </c>
      <c r="K62" s="50">
        <v>2.872870717391304</v>
      </c>
      <c r="L62" s="51">
        <v>9.810217518145409</v>
      </c>
      <c r="M62" s="45">
        <v>5.0655561419529702</v>
      </c>
      <c r="N62" s="49">
        <v>-0.66848328730874962</v>
      </c>
      <c r="O62" s="50">
        <v>2.872870717391304</v>
      </c>
      <c r="P62" s="51">
        <v>9.7827711244033715</v>
      </c>
      <c r="Q62" s="45">
        <v>5.261786221524523</v>
      </c>
      <c r="R62" s="49">
        <v>-0.65564095586720672</v>
      </c>
      <c r="S62" s="50">
        <v>2.9220357723076931</v>
      </c>
      <c r="T62" s="51">
        <v>9.9717714982660564</v>
      </c>
    </row>
    <row r="63" spans="1:20" x14ac:dyDescent="0.25">
      <c r="A63" s="47">
        <v>15.279942</v>
      </c>
      <c r="B63" s="47"/>
      <c r="C63" s="57"/>
      <c r="D63" s="53">
        <v>0.85</v>
      </c>
      <c r="E63" s="79">
        <v>10.545292999999999</v>
      </c>
      <c r="F63" s="73">
        <v>-0.30986040392038144</v>
      </c>
      <c r="G63" s="101"/>
      <c r="H63" s="76"/>
      <c r="I63" s="5">
        <v>5.1176849550303416</v>
      </c>
      <c r="J63" s="48">
        <v>-0.66507170282254069</v>
      </c>
      <c r="K63" s="102">
        <v>2.872870717391304</v>
      </c>
      <c r="L63" s="35">
        <v>9.810217518145409</v>
      </c>
      <c r="M63" s="5">
        <v>5.0055899197493359</v>
      </c>
      <c r="N63" s="48">
        <v>-0.67240779318734756</v>
      </c>
      <c r="O63" s="102">
        <v>2.872870717391304</v>
      </c>
      <c r="P63" s="35">
        <v>9.7759303183103423</v>
      </c>
      <c r="Q63" s="5">
        <v>5.2612547292747491</v>
      </c>
      <c r="R63" s="48">
        <v>-0.65567573952343872</v>
      </c>
      <c r="S63" s="102">
        <v>2.9220357723076931</v>
      </c>
      <c r="T63" s="35">
        <v>9.9720013428704011</v>
      </c>
    </row>
    <row r="64" spans="1:20" x14ac:dyDescent="0.25">
      <c r="A64" s="47">
        <v>15.279942</v>
      </c>
      <c r="B64" s="47"/>
      <c r="C64" s="58"/>
      <c r="D64" s="54">
        <v>0.95</v>
      </c>
      <c r="E64" s="80">
        <v>10.545292999999999</v>
      </c>
      <c r="F64" s="74">
        <v>-0.30986040392038144</v>
      </c>
      <c r="G64" s="62"/>
      <c r="H64" s="77"/>
      <c r="I64" s="7">
        <v>5.0655561419529702</v>
      </c>
      <c r="J64" s="52">
        <v>-0.66848328730874962</v>
      </c>
      <c r="K64" s="8">
        <v>2.872870717391304</v>
      </c>
      <c r="L64" s="36">
        <v>9.7827711244033715</v>
      </c>
      <c r="M64" s="7">
        <v>5.0055899197493359</v>
      </c>
      <c r="N64" s="52">
        <v>-0.67240779318734756</v>
      </c>
      <c r="O64" s="8">
        <v>2.872870717391304</v>
      </c>
      <c r="P64" s="36">
        <v>9.7759303183103423</v>
      </c>
      <c r="Q64" s="7">
        <v>5.0326823790081026</v>
      </c>
      <c r="R64" s="52">
        <v>-0.67063471975167821</v>
      </c>
      <c r="S64" s="8">
        <v>2.872870717391304</v>
      </c>
      <c r="T64" s="36">
        <v>9.7671464741003984</v>
      </c>
    </row>
    <row r="65" spans="1:20" x14ac:dyDescent="0.25">
      <c r="A65" s="47">
        <v>6.7571779999999997</v>
      </c>
      <c r="B65" s="47"/>
      <c r="C65" s="57" t="s">
        <v>7</v>
      </c>
      <c r="D65" s="53">
        <v>0.75</v>
      </c>
      <c r="E65" s="78">
        <v>5.0014260000000004</v>
      </c>
      <c r="F65" s="72">
        <v>-0.25983509684072248</v>
      </c>
      <c r="G65" s="101"/>
      <c r="H65" s="75">
        <v>6.2759600000000004</v>
      </c>
      <c r="I65" s="45">
        <v>2.1874608628735301</v>
      </c>
      <c r="J65" s="49">
        <v>-0.67627597454536037</v>
      </c>
      <c r="K65" s="50">
        <v>1.5819714987458191</v>
      </c>
      <c r="L65" s="51">
        <v>2.7467837677086209</v>
      </c>
      <c r="M65" s="45">
        <v>2.1734662668864249</v>
      </c>
      <c r="N65" s="49">
        <v>-0.67834704563259607</v>
      </c>
      <c r="O65" s="50">
        <v>1.568801013260869</v>
      </c>
      <c r="P65" s="51">
        <v>2.747954550701698</v>
      </c>
      <c r="Q65" s="45">
        <v>2.3613029719191858</v>
      </c>
      <c r="R65" s="49">
        <v>-0.65054894633245042</v>
      </c>
      <c r="S65" s="50">
        <v>1.5819714987458191</v>
      </c>
      <c r="T65" s="51">
        <v>3.2474485484207558</v>
      </c>
    </row>
    <row r="66" spans="1:20" x14ac:dyDescent="0.25">
      <c r="A66" s="47">
        <v>6.7571779999999997</v>
      </c>
      <c r="B66" s="47"/>
      <c r="C66" s="57"/>
      <c r="D66" s="53">
        <v>0.85</v>
      </c>
      <c r="E66" s="79">
        <v>5.0014260000000004</v>
      </c>
      <c r="F66" s="73">
        <v>-0.25983509684072248</v>
      </c>
      <c r="G66" s="101"/>
      <c r="H66" s="76"/>
      <c r="I66" s="5">
        <v>2.1874608628735301</v>
      </c>
      <c r="J66" s="48">
        <v>-0.67627597454536037</v>
      </c>
      <c r="K66" s="102">
        <v>1.5819714987458191</v>
      </c>
      <c r="L66" s="35">
        <v>2.7467837677086209</v>
      </c>
      <c r="M66" s="5">
        <v>2.1148794081635351</v>
      </c>
      <c r="N66" s="48">
        <v>-0.68701736018149362</v>
      </c>
      <c r="O66" s="102">
        <v>1.568801013260869</v>
      </c>
      <c r="P66" s="35">
        <v>2.7144466583925291</v>
      </c>
      <c r="Q66" s="5">
        <v>2.3602724684428158</v>
      </c>
      <c r="R66" s="48">
        <v>-0.650701451339181</v>
      </c>
      <c r="S66" s="102">
        <v>1.5819714987458191</v>
      </c>
      <c r="T66" s="35">
        <v>3.2477843116231391</v>
      </c>
    </row>
    <row r="67" spans="1:20" x14ac:dyDescent="0.25">
      <c r="A67" s="47">
        <v>6.7571779999999997</v>
      </c>
      <c r="B67" s="47"/>
      <c r="C67" s="58"/>
      <c r="D67" s="54">
        <v>0.95</v>
      </c>
      <c r="E67" s="80">
        <v>5.0014260000000004</v>
      </c>
      <c r="F67" s="74">
        <v>-0.25983509684072248</v>
      </c>
      <c r="G67" s="62"/>
      <c r="H67" s="77"/>
      <c r="I67" s="7">
        <v>2.1734662668864249</v>
      </c>
      <c r="J67" s="52">
        <v>-0.67834704563259607</v>
      </c>
      <c r="K67" s="8">
        <v>1.568801013260869</v>
      </c>
      <c r="L67" s="36">
        <v>2.747954550701698</v>
      </c>
      <c r="M67" s="7">
        <v>2.1148794081635351</v>
      </c>
      <c r="N67" s="52">
        <v>-0.68701736018149362</v>
      </c>
      <c r="O67" s="8">
        <v>1.568801013260869</v>
      </c>
      <c r="P67" s="36">
        <v>2.7144466583925291</v>
      </c>
      <c r="Q67" s="7">
        <v>2.1833377814464021</v>
      </c>
      <c r="R67" s="52">
        <v>-0.67688615255563744</v>
      </c>
      <c r="S67" s="8">
        <v>1.5819714987458191</v>
      </c>
      <c r="T67" s="36">
        <v>2.74746892201957</v>
      </c>
    </row>
    <row r="68" spans="1:20" x14ac:dyDescent="0.25">
      <c r="A68" s="47">
        <v>62.307322999999997</v>
      </c>
      <c r="B68" s="47"/>
      <c r="C68" s="57" t="s">
        <v>8</v>
      </c>
      <c r="D68" s="53">
        <v>0.75</v>
      </c>
      <c r="E68" s="78">
        <v>75.081653000000003</v>
      </c>
      <c r="F68" s="72">
        <v>0.20502132630541689</v>
      </c>
      <c r="G68" s="101"/>
      <c r="H68" s="75">
        <v>93.070329999999998</v>
      </c>
      <c r="I68" s="45">
        <v>27.892387762631419</v>
      </c>
      <c r="J68" s="49">
        <v>-0.55234174059072616</v>
      </c>
      <c r="K68" s="50">
        <v>10.36221478782609</v>
      </c>
      <c r="L68" s="51">
        <v>68.444095572194087</v>
      </c>
      <c r="M68" s="45">
        <v>27.54170387683315</v>
      </c>
      <c r="N68" s="49">
        <v>-0.55797003384605126</v>
      </c>
      <c r="O68" s="50">
        <v>10.36221478782609</v>
      </c>
      <c r="P68" s="51">
        <v>68.314335600964654</v>
      </c>
      <c r="Q68" s="45">
        <v>29.02482508176773</v>
      </c>
      <c r="R68" s="49">
        <v>-0.53416671292766449</v>
      </c>
      <c r="S68" s="50">
        <v>10.59727584274248</v>
      </c>
      <c r="T68" s="51">
        <v>69.690346861732593</v>
      </c>
    </row>
    <row r="69" spans="1:20" x14ac:dyDescent="0.25">
      <c r="A69" s="47">
        <v>62.307322999999997</v>
      </c>
      <c r="B69" s="47"/>
      <c r="C69" s="57"/>
      <c r="D69" s="53">
        <v>0.85</v>
      </c>
      <c r="E69" s="79">
        <v>75.081653000000003</v>
      </c>
      <c r="F69" s="73">
        <v>0.20502132630541689</v>
      </c>
      <c r="G69" s="101"/>
      <c r="H69" s="76"/>
      <c r="I69" s="5">
        <v>27.892387762631419</v>
      </c>
      <c r="J69" s="48">
        <v>-0.55234174059072616</v>
      </c>
      <c r="K69" s="102">
        <v>10.36221478782609</v>
      </c>
      <c r="L69" s="35">
        <v>68.444095572194087</v>
      </c>
      <c r="M69" s="5">
        <v>26.556796269110372</v>
      </c>
      <c r="N69" s="48">
        <v>-0.57377728667446726</v>
      </c>
      <c r="O69" s="102">
        <v>10.36221478782609</v>
      </c>
      <c r="P69" s="35">
        <v>67.841248636000756</v>
      </c>
      <c r="Q69" s="5">
        <v>29.022161764263721</v>
      </c>
      <c r="R69" s="48">
        <v>-0.53420945778293627</v>
      </c>
      <c r="S69" s="102">
        <v>10.59727584274248</v>
      </c>
      <c r="T69" s="35">
        <v>69.691335046003459</v>
      </c>
    </row>
    <row r="70" spans="1:20" x14ac:dyDescent="0.25">
      <c r="A70" s="47">
        <v>62.307322999999997</v>
      </c>
      <c r="B70" s="47"/>
      <c r="C70" s="58"/>
      <c r="D70" s="54">
        <v>0.95</v>
      </c>
      <c r="E70" s="80">
        <v>75.081653000000003</v>
      </c>
      <c r="F70" s="74">
        <v>0.20502132630541689</v>
      </c>
      <c r="G70" s="62"/>
      <c r="H70" s="77"/>
      <c r="I70" s="7">
        <v>27.54170387683315</v>
      </c>
      <c r="J70" s="52">
        <v>-0.55797003384605126</v>
      </c>
      <c r="K70" s="8">
        <v>10.36221478782609</v>
      </c>
      <c r="L70" s="36">
        <v>68.314335600964654</v>
      </c>
      <c r="M70" s="7">
        <v>26.556796269110372</v>
      </c>
      <c r="N70" s="52">
        <v>-0.57377728667446726</v>
      </c>
      <c r="O70" s="8">
        <v>10.36221478782609</v>
      </c>
      <c r="P70" s="36">
        <v>67.841248636000756</v>
      </c>
      <c r="Q70" s="7">
        <v>27.464385183588771</v>
      </c>
      <c r="R70" s="52">
        <v>-0.55921095850019464</v>
      </c>
      <c r="S70" s="8">
        <v>10.59727584274248</v>
      </c>
      <c r="T70" s="36">
        <v>68.17632742772517</v>
      </c>
    </row>
    <row r="71" spans="1:20" x14ac:dyDescent="0.25">
      <c r="C71" s="57" t="s">
        <v>14</v>
      </c>
      <c r="D71" s="53">
        <v>0.75</v>
      </c>
      <c r="E71" s="69">
        <v>0.23665404297414538</v>
      </c>
      <c r="F71" s="60"/>
      <c r="G71" s="60"/>
      <c r="H71" s="66">
        <v>0.17844180000000001</v>
      </c>
      <c r="I71" s="5">
        <v>0.45428690721649478</v>
      </c>
      <c r="J71" s="102"/>
      <c r="K71" s="102">
        <v>0.44142999999999999</v>
      </c>
      <c r="L71" s="97">
        <v>0.32426880065438768</v>
      </c>
      <c r="M71" s="5">
        <v>0.46038907216494851</v>
      </c>
      <c r="N71" s="102"/>
      <c r="O71" s="102">
        <v>0.44142999999999999</v>
      </c>
      <c r="P71" s="97">
        <v>0.318534217108495</v>
      </c>
      <c r="Q71" s="5">
        <v>0.44606257731958759</v>
      </c>
      <c r="R71" s="102"/>
      <c r="S71" s="102">
        <v>0.41802</v>
      </c>
      <c r="T71" s="35">
        <v>0.32256251420357251</v>
      </c>
    </row>
    <row r="72" spans="1:20" x14ac:dyDescent="0.25">
      <c r="C72" s="57"/>
      <c r="D72" s="53">
        <v>0.85</v>
      </c>
      <c r="E72" s="70"/>
      <c r="F72" s="104"/>
      <c r="G72" s="104"/>
      <c r="H72" s="67"/>
      <c r="I72" s="5">
        <v>0.45428690721649478</v>
      </c>
      <c r="J72" s="102"/>
      <c r="K72" s="102">
        <v>0.44142999999999999</v>
      </c>
      <c r="L72" s="97">
        <v>0.32426880065438768</v>
      </c>
      <c r="M72" s="5">
        <v>0.47176597938144332</v>
      </c>
      <c r="N72" s="102"/>
      <c r="O72" s="102">
        <v>0.45145999999999997</v>
      </c>
      <c r="P72" s="97">
        <v>0.3126434654071491</v>
      </c>
      <c r="Q72" s="5">
        <v>0.44656804123711341</v>
      </c>
      <c r="R72" s="102"/>
      <c r="S72" s="102">
        <v>0.41802</v>
      </c>
      <c r="T72" s="35">
        <v>0.32237650308761379</v>
      </c>
    </row>
    <row r="73" spans="1:20" x14ac:dyDescent="0.25">
      <c r="C73" s="58"/>
      <c r="D73" s="54">
        <v>0.95</v>
      </c>
      <c r="E73" s="71"/>
      <c r="F73" s="1"/>
      <c r="G73" s="1"/>
      <c r="H73" s="68"/>
      <c r="I73" s="7">
        <v>0.46038907216494851</v>
      </c>
      <c r="J73" s="8"/>
      <c r="K73" s="8">
        <v>0.44142999999999999</v>
      </c>
      <c r="L73" s="33">
        <v>0.318534217108495</v>
      </c>
      <c r="M73" s="7">
        <v>0.47176597938144332</v>
      </c>
      <c r="N73" s="8"/>
      <c r="O73" s="8">
        <v>0.45145999999999997</v>
      </c>
      <c r="P73" s="33">
        <v>0.3126434654071491</v>
      </c>
      <c r="Q73" s="7">
        <v>0.45632082474226798</v>
      </c>
      <c r="R73" s="8"/>
      <c r="S73" s="8">
        <v>0.43139</v>
      </c>
      <c r="T73" s="36">
        <v>0.32184663843873329</v>
      </c>
    </row>
    <row r="74" spans="1:20" x14ac:dyDescent="0.25">
      <c r="C74" s="57" t="s">
        <v>9</v>
      </c>
      <c r="D74" s="53">
        <v>0.75</v>
      </c>
      <c r="E74" s="59"/>
      <c r="F74" s="55"/>
      <c r="G74" s="55"/>
      <c r="H74" s="56"/>
      <c r="I74" s="5">
        <v>0.2462887628865979</v>
      </c>
      <c r="J74" s="102"/>
      <c r="K74" s="102">
        <v>0.15731000000000001</v>
      </c>
      <c r="L74" s="97">
        <v>0.23205911874391749</v>
      </c>
      <c r="M74" s="5">
        <v>0.43095</v>
      </c>
      <c r="N74" s="102"/>
      <c r="O74" s="102">
        <v>0.42019000000000001</v>
      </c>
      <c r="P74" s="97">
        <v>0.13898218660587411</v>
      </c>
      <c r="Q74" s="5">
        <v>0.1942556701030928</v>
      </c>
      <c r="R74" s="102"/>
      <c r="S74" s="102">
        <v>2.7499999999999998E-3</v>
      </c>
      <c r="T74" s="35">
        <v>0.29594424945456088</v>
      </c>
    </row>
    <row r="75" spans="1:20" x14ac:dyDescent="0.25">
      <c r="C75" s="57"/>
      <c r="D75" s="53">
        <v>0.85</v>
      </c>
      <c r="E75" s="57"/>
      <c r="F75" s="103"/>
      <c r="G75" s="103"/>
      <c r="H75" s="53"/>
      <c r="I75" s="5">
        <v>0.2545361855670103</v>
      </c>
      <c r="J75" s="102"/>
      <c r="K75" s="102">
        <v>0.15731000000000001</v>
      </c>
      <c r="L75" s="97">
        <v>0.25102037106263608</v>
      </c>
      <c r="M75" s="5">
        <v>0.43403474226804117</v>
      </c>
      <c r="N75" s="102"/>
      <c r="O75" s="102">
        <v>0.42019000000000001</v>
      </c>
      <c r="P75" s="97">
        <v>0.1475706544414459</v>
      </c>
      <c r="Q75" s="5">
        <v>0.2102552577319588</v>
      </c>
      <c r="R75" s="102"/>
      <c r="S75" s="102">
        <v>2.7499999999999998E-3</v>
      </c>
      <c r="T75" s="35">
        <v>0.32693053137954242</v>
      </c>
    </row>
    <row r="76" spans="1:20" x14ac:dyDescent="0.25">
      <c r="C76" s="2"/>
      <c r="D76" s="54">
        <v>0.95</v>
      </c>
      <c r="E76" s="58"/>
      <c r="F76" s="14"/>
      <c r="G76" s="14"/>
      <c r="H76" s="54"/>
      <c r="I76" s="7">
        <v>0.26085391752577319</v>
      </c>
      <c r="J76" s="8"/>
      <c r="K76" s="8">
        <v>0.15731000000000001</v>
      </c>
      <c r="L76" s="33">
        <v>0.26684233202303781</v>
      </c>
      <c r="M76" s="7">
        <v>0.4381584536082474</v>
      </c>
      <c r="N76" s="8"/>
      <c r="O76" s="8">
        <v>0.42019000000000001</v>
      </c>
      <c r="P76" s="33">
        <v>0.16013419290122091</v>
      </c>
      <c r="Q76" s="7">
        <v>0.2208662886597938</v>
      </c>
      <c r="R76" s="8"/>
      <c r="S76" s="8">
        <v>2.7499999999999998E-3</v>
      </c>
      <c r="T76" s="36">
        <v>0.35046851908171789</v>
      </c>
    </row>
  </sheetData>
  <mergeCells count="75">
    <mergeCell ref="E71:E73"/>
    <mergeCell ref="H71:H73"/>
    <mergeCell ref="E68:E70"/>
    <mergeCell ref="F68:F70"/>
    <mergeCell ref="H68:H70"/>
    <mergeCell ref="E65:E67"/>
    <mergeCell ref="F65:F67"/>
    <mergeCell ref="H65:H67"/>
    <mergeCell ref="E62:E64"/>
    <mergeCell ref="F62:F64"/>
    <mergeCell ref="H62:H64"/>
    <mergeCell ref="E59:E61"/>
    <mergeCell ref="F59:F61"/>
    <mergeCell ref="H59:H61"/>
    <mergeCell ref="E54:H54"/>
    <mergeCell ref="I54:L54"/>
    <mergeCell ref="M54:P54"/>
    <mergeCell ref="E56:E58"/>
    <mergeCell ref="F56:F58"/>
    <mergeCell ref="H56:H58"/>
    <mergeCell ref="Q28:T28"/>
    <mergeCell ref="E53:H53"/>
    <mergeCell ref="I53:L53"/>
    <mergeCell ref="M53:P53"/>
    <mergeCell ref="Q53:T53"/>
    <mergeCell ref="Q54:T54"/>
    <mergeCell ref="E45:E47"/>
    <mergeCell ref="H45:H47"/>
    <mergeCell ref="I27:L27"/>
    <mergeCell ref="I28:L28"/>
    <mergeCell ref="E36:E38"/>
    <mergeCell ref="E39:E41"/>
    <mergeCell ref="E42:E44"/>
    <mergeCell ref="E27:H27"/>
    <mergeCell ref="E28:H28"/>
    <mergeCell ref="E30:E32"/>
    <mergeCell ref="E33:E35"/>
    <mergeCell ref="F42:F44"/>
    <mergeCell ref="H42:H44"/>
    <mergeCell ref="F39:F41"/>
    <mergeCell ref="H39:H41"/>
    <mergeCell ref="F36:F38"/>
    <mergeCell ref="H36:H38"/>
    <mergeCell ref="F33:F35"/>
    <mergeCell ref="H33:H35"/>
    <mergeCell ref="F30:F32"/>
    <mergeCell ref="H30:H32"/>
    <mergeCell ref="Q1:T1"/>
    <mergeCell ref="Q2:T2"/>
    <mergeCell ref="M27:P27"/>
    <mergeCell ref="M28:P28"/>
    <mergeCell ref="Q27:T27"/>
    <mergeCell ref="I1:L1"/>
    <mergeCell ref="I2:L2"/>
    <mergeCell ref="M1:P1"/>
    <mergeCell ref="M2:P2"/>
    <mergeCell ref="E16:E18"/>
    <mergeCell ref="F16:F18"/>
    <mergeCell ref="H16:H18"/>
    <mergeCell ref="E19:E21"/>
    <mergeCell ref="H19:H21"/>
    <mergeCell ref="E10:E12"/>
    <mergeCell ref="F10:F12"/>
    <mergeCell ref="H10:H12"/>
    <mergeCell ref="E13:E15"/>
    <mergeCell ref="F13:F15"/>
    <mergeCell ref="H13:H15"/>
    <mergeCell ref="E1:H1"/>
    <mergeCell ref="E2:H2"/>
    <mergeCell ref="E4:E6"/>
    <mergeCell ref="F4:F6"/>
    <mergeCell ref="H4:H6"/>
    <mergeCell ref="E7:E9"/>
    <mergeCell ref="F7:F9"/>
    <mergeCell ref="H7:H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 datos</vt:lpstr>
      <vt:lpstr>Metrics scenarios</vt:lpstr>
      <vt:lpstr>DEA vs 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 Moyano, Ricardo</dc:creator>
  <cp:lastModifiedBy>Gonzalez Moyano, Ricardo</cp:lastModifiedBy>
  <dcterms:created xsi:type="dcterms:W3CDTF">2025-09-04T10:11:10Z</dcterms:created>
  <dcterms:modified xsi:type="dcterms:W3CDTF">2025-09-18T13:38:40Z</dcterms:modified>
</cp:coreProperties>
</file>