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mohammedaheed_osman_wfp_org/Documents/MIMI_repositories/tanzania_nps5_cleaning/raw_data/"/>
    </mc:Choice>
  </mc:AlternateContent>
  <xr:revisionPtr revIDLastSave="923" documentId="8_{B9A5D3DC-A443-D942-973E-83112C1AD982}" xr6:coauthVersionLast="47" xr6:coauthVersionMax="47" xr10:uidLastSave="{1893F97F-E78D-9642-AADF-A1BFDB20E0EC}"/>
  <bookViews>
    <workbookView xWindow="0" yWindow="760" windowWidth="30240" windowHeight="18880" xr2:uid="{00000000-000D-0000-FFFF-FFFF00000000}"/>
  </bookViews>
  <sheets>
    <sheet name="wave5_NCT_v1.0" sheetId="4" r:id="rId1"/>
    <sheet name="TFNC_NCT_NTPS20_v.3.0.0" sheetId="1" r:id="rId2"/>
    <sheet name="TFNC_NCT_NTPS20_Averages-docu_v" sheetId="2" r:id="rId3"/>
    <sheet name="wave5_averag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9" i="3" l="1"/>
  <c r="D248" i="3"/>
  <c r="D247" i="3"/>
  <c r="D246" i="3"/>
  <c r="D245" i="3"/>
  <c r="D244" i="3"/>
  <c r="D243" i="3"/>
  <c r="D242" i="3"/>
  <c r="AF250" i="3" s="1" a="1"/>
  <c r="AF250" i="3" s="1"/>
  <c r="AF240" i="3" a="1"/>
  <c r="AF240" i="3" s="1"/>
  <c r="AB240" i="3" a="1"/>
  <c r="AB240" i="3" s="1"/>
  <c r="AA240" i="3" a="1"/>
  <c r="AA240" i="3"/>
  <c r="Z240" i="3" a="1"/>
  <c r="Z240" i="3" s="1"/>
  <c r="Y240" i="3" a="1"/>
  <c r="Y240" i="3" s="1"/>
  <c r="X240" i="3" a="1"/>
  <c r="X240" i="3" s="1"/>
  <c r="W240" i="3" a="1"/>
  <c r="W240" i="3" s="1"/>
  <c r="V240" i="3" a="1"/>
  <c r="V240" i="3" s="1"/>
  <c r="U240" i="3" a="1"/>
  <c r="U240" i="3" s="1"/>
  <c r="T240" i="3" a="1"/>
  <c r="T240" i="3" s="1"/>
  <c r="S240" i="3" a="1"/>
  <c r="S240" i="3" s="1"/>
  <c r="R240" i="3" a="1"/>
  <c r="R240" i="3" s="1"/>
  <c r="O240" i="3" a="1"/>
  <c r="O240" i="3" s="1"/>
  <c r="N240" i="3" a="1"/>
  <c r="N240" i="3" s="1"/>
  <c r="M240" i="3" a="1"/>
  <c r="M240" i="3" s="1"/>
  <c r="L240" i="3" a="1"/>
  <c r="L240" i="3" s="1"/>
  <c r="K240" i="3" a="1"/>
  <c r="K240" i="3" s="1"/>
  <c r="J240" i="3" a="1"/>
  <c r="J240" i="3" s="1"/>
  <c r="I240" i="3" a="1"/>
  <c r="I240" i="3" s="1"/>
  <c r="H240" i="3" a="1"/>
  <c r="H240" i="3" s="1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AF180" i="3" a="1"/>
  <c r="AF180" i="3" s="1"/>
  <c r="AB180" i="3" a="1"/>
  <c r="AB180" i="3" s="1"/>
  <c r="AA180" i="3" a="1"/>
  <c r="AA180" i="3" s="1"/>
  <c r="Z180" i="3" a="1"/>
  <c r="Z180" i="3" s="1"/>
  <c r="Y180" i="3" a="1"/>
  <c r="Y180" i="3" s="1"/>
  <c r="X180" i="3" a="1"/>
  <c r="X180" i="3" s="1"/>
  <c r="W180" i="3" a="1"/>
  <c r="W180" i="3" s="1"/>
  <c r="V180" i="3" a="1"/>
  <c r="V180" i="3" s="1"/>
  <c r="U180" i="3" a="1"/>
  <c r="U180" i="3" s="1"/>
  <c r="T180" i="3" a="1"/>
  <c r="T180" i="3" s="1"/>
  <c r="S180" i="3" a="1"/>
  <c r="S180" i="3" s="1"/>
  <c r="R180" i="3" a="1"/>
  <c r="R180" i="3" s="1"/>
  <c r="O180" i="3" a="1"/>
  <c r="O180" i="3" s="1"/>
  <c r="N180" i="3" a="1"/>
  <c r="N180" i="3" s="1"/>
  <c r="M180" i="3" a="1"/>
  <c r="M180" i="3" s="1"/>
  <c r="L180" i="3" a="1"/>
  <c r="L180" i="3" s="1"/>
  <c r="K180" i="3" a="1"/>
  <c r="K180" i="3" s="1"/>
  <c r="J180" i="3" a="1"/>
  <c r="J180" i="3" s="1"/>
  <c r="I180" i="3" a="1"/>
  <c r="I180" i="3" s="1"/>
  <c r="H180" i="3" a="1"/>
  <c r="H180" i="3" s="1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AF145" i="3"/>
  <c r="Y145" i="3"/>
  <c r="X145" i="3"/>
  <c r="W145" i="3"/>
  <c r="V145" i="3"/>
  <c r="U145" i="3"/>
  <c r="T145" i="3"/>
  <c r="S145" i="3"/>
  <c r="R145" i="3"/>
  <c r="O145" i="3"/>
  <c r="N145" i="3"/>
  <c r="M145" i="3"/>
  <c r="L145" i="3"/>
  <c r="K145" i="3"/>
  <c r="J145" i="3"/>
  <c r="I145" i="3"/>
  <c r="H145" i="3"/>
  <c r="D117" i="3"/>
  <c r="D116" i="3"/>
  <c r="AD118" i="3" s="1" a="1"/>
  <c r="AD118" i="3" s="1"/>
  <c r="D113" i="3"/>
  <c r="X114" i="3" s="1" a="1"/>
  <c r="X114" i="3" s="1"/>
  <c r="D112" i="3"/>
  <c r="N114" i="3" s="1" a="1"/>
  <c r="N114" i="3" s="1"/>
  <c r="D109" i="3"/>
  <c r="D108" i="3"/>
  <c r="V110" i="3" s="1" a="1"/>
  <c r="V110" i="3" s="1"/>
  <c r="D97" i="3"/>
  <c r="D96" i="3"/>
  <c r="D95" i="3"/>
  <c r="D94" i="3"/>
  <c r="D93" i="3"/>
  <c r="D92" i="3"/>
  <c r="D91" i="3"/>
  <c r="D90" i="3"/>
  <c r="AF85" i="3" a="1"/>
  <c r="AF85" i="3" s="1"/>
  <c r="Z85" i="3" a="1"/>
  <c r="Z85" i="3" s="1"/>
  <c r="D84" i="3"/>
  <c r="D83" i="3"/>
  <c r="D82" i="3"/>
  <c r="AA85" i="3" s="1" a="1"/>
  <c r="AA85" i="3" s="1"/>
  <c r="AB66" i="3" a="1"/>
  <c r="AB66" i="3" s="1"/>
  <c r="O66" i="3" a="1"/>
  <c r="O66" i="3" s="1"/>
  <c r="K66" i="3" a="1"/>
  <c r="K66" i="3" s="1"/>
  <c r="D65" i="3"/>
  <c r="D64" i="3"/>
  <c r="D63" i="3"/>
  <c r="J66" i="3" s="1" a="1"/>
  <c r="J66" i="3" s="1"/>
  <c r="AF61" i="3" a="1"/>
  <c r="AF61" i="3"/>
  <c r="AB61" i="3" a="1"/>
  <c r="AB61" i="3" s="1"/>
  <c r="AA61" i="3" a="1"/>
  <c r="AA61" i="3" s="1"/>
  <c r="Y61" i="3" a="1"/>
  <c r="Y61" i="3" s="1"/>
  <c r="X61" i="3" a="1"/>
  <c r="X61" i="3" s="1"/>
  <c r="W61" i="3" a="1"/>
  <c r="W61" i="3" s="1"/>
  <c r="V61" i="3" a="1"/>
  <c r="V61" i="3" s="1"/>
  <c r="U61" i="3" a="1"/>
  <c r="U61" i="3" s="1"/>
  <c r="T61" i="3" a="1"/>
  <c r="T61" i="3" s="1"/>
  <c r="S61" i="3" a="1"/>
  <c r="S61" i="3" s="1"/>
  <c r="R61" i="3" a="1"/>
  <c r="R61" i="3" s="1"/>
  <c r="O61" i="3" a="1"/>
  <c r="O61" i="3" s="1"/>
  <c r="N61" i="3" a="1"/>
  <c r="N61" i="3" s="1"/>
  <c r="M61" i="3" a="1"/>
  <c r="M61" i="3" s="1"/>
  <c r="L61" i="3" a="1"/>
  <c r="L61" i="3" s="1"/>
  <c r="K61" i="3" a="1"/>
  <c r="K61" i="3" s="1"/>
  <c r="J61" i="3" a="1"/>
  <c r="J61" i="3" s="1"/>
  <c r="I61" i="3" a="1"/>
  <c r="I61" i="3" s="1"/>
  <c r="H61" i="3" a="1"/>
  <c r="H61" i="3" s="1"/>
  <c r="D61" i="3"/>
  <c r="D56" i="3"/>
  <c r="D55" i="3"/>
  <c r="D54" i="3"/>
  <c r="V57" i="3" s="1" a="1"/>
  <c r="V57" i="3" s="1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2" i="3"/>
  <c r="D21" i="3"/>
  <c r="Y114" i="3" l="1" a="1"/>
  <c r="Y114" i="3" s="1"/>
  <c r="AB114" i="3" a="1"/>
  <c r="AB114" i="3" s="1"/>
  <c r="V66" i="3" a="1"/>
  <c r="V66" i="3" s="1"/>
  <c r="L118" i="3" a="1"/>
  <c r="L118" i="3" s="1"/>
  <c r="I114" i="3" a="1"/>
  <c r="I114" i="3" s="1"/>
  <c r="AB118" i="3" a="1"/>
  <c r="AB118" i="3" s="1"/>
  <c r="I66" i="3" a="1"/>
  <c r="I66" i="3" s="1"/>
  <c r="N85" i="3" a="1"/>
  <c r="N85" i="3" s="1"/>
  <c r="K114" i="3" a="1"/>
  <c r="K114" i="3" s="1"/>
  <c r="AC118" i="3" a="1"/>
  <c r="AC118" i="3" s="1"/>
  <c r="I250" i="3" a="1"/>
  <c r="I250" i="3" s="1"/>
  <c r="L110" i="3" a="1"/>
  <c r="L110" i="3" s="1"/>
  <c r="X85" i="3" a="1"/>
  <c r="X85" i="3" s="1"/>
  <c r="O114" i="3" a="1"/>
  <c r="O114" i="3" s="1"/>
  <c r="D118" i="3"/>
  <c r="V118" i="3" a="1"/>
  <c r="V118" i="3" s="1"/>
  <c r="W85" i="3" a="1"/>
  <c r="W85" i="3" s="1"/>
  <c r="AE118" i="3" a="1"/>
  <c r="AE118" i="3" s="1"/>
  <c r="O250" i="3" a="1"/>
  <c r="O250" i="3" s="1"/>
  <c r="R66" i="3" a="1"/>
  <c r="R66" i="3" s="1"/>
  <c r="X66" i="3" a="1"/>
  <c r="X66" i="3" s="1"/>
  <c r="S66" i="3" a="1"/>
  <c r="S66" i="3" s="1"/>
  <c r="H85" i="3" a="1"/>
  <c r="H85" i="3" s="1"/>
  <c r="V114" i="3" a="1"/>
  <c r="V114" i="3" s="1"/>
  <c r="S114" i="3" a="1"/>
  <c r="S114" i="3" s="1"/>
  <c r="H118" i="3" a="1"/>
  <c r="H118" i="3" s="1"/>
  <c r="W118" i="3" a="1"/>
  <c r="W118" i="3" s="1"/>
  <c r="AA168" i="3" a="1"/>
  <c r="AA168" i="3" s="1"/>
  <c r="O85" i="3" a="1"/>
  <c r="O85" i="3" s="1"/>
  <c r="AF118" i="3" a="1"/>
  <c r="AF118" i="3" s="1"/>
  <c r="M57" i="3" a="1"/>
  <c r="M57" i="3" s="1"/>
  <c r="Y66" i="3" a="1"/>
  <c r="Y66" i="3" s="1"/>
  <c r="I85" i="3" a="1"/>
  <c r="I85" i="3" s="1"/>
  <c r="U98" i="3" a="1"/>
  <c r="U98" i="3" s="1"/>
  <c r="W114" i="3" a="1"/>
  <c r="W114" i="3" s="1"/>
  <c r="J118" i="3" a="1"/>
  <c r="J118" i="3" s="1"/>
  <c r="Y118" i="3" a="1"/>
  <c r="Y118" i="3" s="1"/>
  <c r="X168" i="3" a="1"/>
  <c r="X168" i="3" s="1"/>
  <c r="O118" i="3" a="1"/>
  <c r="O118" i="3" s="1"/>
  <c r="Y42" i="3" a="1"/>
  <c r="Y42" i="3" s="1"/>
  <c r="S118" i="3" a="1"/>
  <c r="S118" i="3" s="1"/>
  <c r="W57" i="3" a="1"/>
  <c r="W57" i="3" s="1"/>
  <c r="AA66" i="3" a="1"/>
  <c r="AA66" i="3" s="1"/>
  <c r="M85" i="3" a="1"/>
  <c r="M85" i="3" s="1"/>
  <c r="AB85" i="3" a="1"/>
  <c r="AB85" i="3" s="1"/>
  <c r="H114" i="3" a="1"/>
  <c r="H114" i="3" s="1"/>
  <c r="K118" i="3" a="1"/>
  <c r="K118" i="3" s="1"/>
  <c r="Z118" i="3" a="1"/>
  <c r="Z118" i="3" s="1"/>
  <c r="T250" i="3" a="1"/>
  <c r="T250" i="3" s="1"/>
  <c r="V223" i="3" a="1"/>
  <c r="V223" i="3" s="1"/>
  <c r="H223" i="3" a="1"/>
  <c r="H223" i="3" s="1"/>
  <c r="AF223" i="3" a="1"/>
  <c r="AF223" i="3" s="1"/>
  <c r="U223" i="3" a="1"/>
  <c r="U223" i="3" s="1"/>
  <c r="M223" i="3" a="1"/>
  <c r="M223" i="3" s="1"/>
  <c r="D223" i="3"/>
  <c r="AA23" i="3" a="1"/>
  <c r="AA23" i="3" s="1"/>
  <c r="H23" i="3" a="1"/>
  <c r="H23" i="3" s="1"/>
  <c r="D42" i="3"/>
  <c r="L98" i="3" a="1"/>
  <c r="L98" i="3" s="1"/>
  <c r="N168" i="3" a="1"/>
  <c r="N168" i="3" s="1"/>
  <c r="S223" i="3" a="1"/>
  <c r="S223" i="3" s="1"/>
  <c r="X42" i="3" a="1"/>
  <c r="X42" i="3" s="1"/>
  <c r="Z98" i="3" a="1"/>
  <c r="Z98" i="3" s="1"/>
  <c r="U110" i="3" a="1"/>
  <c r="U110" i="3" s="1"/>
  <c r="W98" i="3" a="1"/>
  <c r="W98" i="3" s="1"/>
  <c r="M98" i="3" a="1"/>
  <c r="M98" i="3" s="1"/>
  <c r="N98" i="3" a="1"/>
  <c r="N98" i="3" s="1"/>
  <c r="V98" i="3" a="1"/>
  <c r="V98" i="3" s="1"/>
  <c r="AA42" i="3" a="1"/>
  <c r="AA42" i="3" s="1"/>
  <c r="R42" i="3" a="1"/>
  <c r="R42" i="3" s="1"/>
  <c r="H42" i="3" a="1"/>
  <c r="H42" i="3" s="1"/>
  <c r="Y168" i="3" a="1"/>
  <c r="Y168" i="3" s="1"/>
  <c r="Z168" i="3" a="1"/>
  <c r="Z168" i="3" s="1"/>
  <c r="K168" i="3" a="1"/>
  <c r="K168" i="3" s="1"/>
  <c r="AF168" i="3" a="1"/>
  <c r="AF168" i="3" s="1"/>
  <c r="J168" i="3" a="1"/>
  <c r="J168" i="3" s="1"/>
  <c r="O168" i="3" a="1"/>
  <c r="O168" i="3" s="1"/>
  <c r="V168" i="3" a="1"/>
  <c r="V168" i="3" s="1"/>
  <c r="L168" i="3" a="1"/>
  <c r="L168" i="3" s="1"/>
  <c r="U168" i="3" a="1"/>
  <c r="U168" i="3" s="1"/>
  <c r="T168" i="3" a="1"/>
  <c r="T168" i="3" s="1"/>
  <c r="D168" i="3"/>
  <c r="AB168" i="3" a="1"/>
  <c r="AB168" i="3" s="1"/>
  <c r="S168" i="3" a="1"/>
  <c r="S168" i="3" s="1"/>
  <c r="I168" i="3" a="1"/>
  <c r="I168" i="3" s="1"/>
  <c r="W223" i="3" a="1"/>
  <c r="W223" i="3" s="1"/>
  <c r="O42" i="3" a="1"/>
  <c r="O42" i="3" s="1"/>
  <c r="K98" i="3" a="1"/>
  <c r="K98" i="3" s="1"/>
  <c r="U57" i="3" a="1"/>
  <c r="U57" i="3" s="1"/>
  <c r="T57" i="3" a="1"/>
  <c r="T57" i="3" s="1"/>
  <c r="S57" i="3" a="1"/>
  <c r="S57" i="3" s="1"/>
  <c r="O57" i="3" a="1"/>
  <c r="O57" i="3" s="1"/>
  <c r="X57" i="3" a="1"/>
  <c r="X57" i="3" s="1"/>
  <c r="N57" i="3" a="1"/>
  <c r="N57" i="3" s="1"/>
  <c r="K57" i="3" a="1"/>
  <c r="K57" i="3" s="1"/>
  <c r="AF57" i="3" a="1"/>
  <c r="AF57" i="3" s="1"/>
  <c r="J57" i="3" a="1"/>
  <c r="J57" i="3" s="1"/>
  <c r="Z57" i="3" a="1"/>
  <c r="Z57" i="3" s="1"/>
  <c r="I57" i="3" a="1"/>
  <c r="I57" i="3" s="1"/>
  <c r="D57" i="3"/>
  <c r="Y57" i="3" a="1"/>
  <c r="Y57" i="3" s="1"/>
  <c r="R57" i="3" a="1"/>
  <c r="R57" i="3" s="1"/>
  <c r="H57" i="3" a="1"/>
  <c r="H57" i="3" s="1"/>
  <c r="K110" i="3" a="1"/>
  <c r="K110" i="3" s="1"/>
  <c r="AF110" i="3" a="1"/>
  <c r="AF110" i="3" s="1"/>
  <c r="J110" i="3" a="1"/>
  <c r="J110" i="3" s="1"/>
  <c r="N110" i="3" a="1"/>
  <c r="N110" i="3" s="1"/>
  <c r="M110" i="3" a="1"/>
  <c r="M110" i="3" s="1"/>
  <c r="T110" i="3" a="1"/>
  <c r="T110" i="3" s="1"/>
  <c r="S110" i="3" a="1"/>
  <c r="S110" i="3" s="1"/>
  <c r="R110" i="3" a="1"/>
  <c r="R110" i="3" s="1"/>
  <c r="X110" i="3" a="1"/>
  <c r="X110" i="3" s="1"/>
  <c r="H110" i="3" a="1"/>
  <c r="H110" i="3" s="1"/>
  <c r="W110" i="3" a="1"/>
  <c r="W110" i="3" s="1"/>
  <c r="D110" i="3"/>
  <c r="Y110" i="3" a="1"/>
  <c r="Y110" i="3" s="1"/>
  <c r="O110" i="3" a="1"/>
  <c r="O110" i="3" s="1"/>
  <c r="I110" i="3" a="1"/>
  <c r="I110" i="3" s="1"/>
  <c r="T42" i="3" a="1"/>
  <c r="T42" i="3" s="1"/>
  <c r="Z42" i="3" a="1"/>
  <c r="Z42" i="3" s="1"/>
  <c r="L66" i="3" a="1"/>
  <c r="L66" i="3" s="1"/>
  <c r="T66" i="3" a="1"/>
  <c r="T66" i="3" s="1"/>
  <c r="AF66" i="3" a="1"/>
  <c r="AF66" i="3" s="1"/>
  <c r="J85" i="3" a="1"/>
  <c r="J85" i="3" s="1"/>
  <c r="R85" i="3" a="1"/>
  <c r="R85" i="3" s="1"/>
  <c r="D98" i="3"/>
  <c r="O98" i="3" a="1"/>
  <c r="O98" i="3" s="1"/>
  <c r="X98" i="3" a="1"/>
  <c r="X98" i="3" s="1"/>
  <c r="J114" i="3" a="1"/>
  <c r="J114" i="3" s="1"/>
  <c r="R114" i="3" a="1"/>
  <c r="R114" i="3" s="1"/>
  <c r="AA114" i="3" a="1"/>
  <c r="AA114" i="3" s="1"/>
  <c r="J223" i="3" a="1"/>
  <c r="J223" i="3" s="1"/>
  <c r="O223" i="3" a="1"/>
  <c r="O223" i="3" s="1"/>
  <c r="X223" i="3" a="1"/>
  <c r="X223" i="3" s="1"/>
  <c r="V250" i="3" a="1"/>
  <c r="V250" i="3" s="1"/>
  <c r="W250" i="3" a="1"/>
  <c r="W250" i="3" s="1"/>
  <c r="X250" i="3" a="1"/>
  <c r="X250" i="3" s="1"/>
  <c r="I42" i="3" a="1"/>
  <c r="I42" i="3" s="1"/>
  <c r="AB42" i="3" a="1"/>
  <c r="AB42" i="3" s="1"/>
  <c r="J42" i="3" a="1"/>
  <c r="J42" i="3" s="1"/>
  <c r="U42" i="3" a="1"/>
  <c r="U42" i="3" s="1"/>
  <c r="S85" i="3" a="1"/>
  <c r="S85" i="3" s="1"/>
  <c r="H98" i="3" a="1"/>
  <c r="H98" i="3" s="1"/>
  <c r="Y98" i="3" a="1"/>
  <c r="Y98" i="3" s="1"/>
  <c r="R223" i="3" a="1"/>
  <c r="R223" i="3" s="1"/>
  <c r="J250" i="3" a="1"/>
  <c r="J250" i="3" s="1"/>
  <c r="L42" i="3" a="1"/>
  <c r="L42" i="3" s="1"/>
  <c r="M66" i="3" a="1"/>
  <c r="M66" i="3" s="1"/>
  <c r="K85" i="3" a="1"/>
  <c r="K85" i="3" s="1"/>
  <c r="S98" i="3" a="1"/>
  <c r="S98" i="3" s="1"/>
  <c r="T114" i="3" a="1"/>
  <c r="T114" i="3" s="1"/>
  <c r="AF114" i="3" a="1"/>
  <c r="AF114" i="3" s="1"/>
  <c r="K223" i="3" a="1"/>
  <c r="K223" i="3" s="1"/>
  <c r="Z223" i="3" a="1"/>
  <c r="Z223" i="3" s="1"/>
  <c r="K250" i="3" a="1"/>
  <c r="K250" i="3" s="1"/>
  <c r="M42" i="3" a="1"/>
  <c r="M42" i="3" s="1"/>
  <c r="W66" i="3" a="1"/>
  <c r="W66" i="3" s="1"/>
  <c r="T98" i="3" a="1"/>
  <c r="T98" i="3" s="1"/>
  <c r="L114" i="3" a="1"/>
  <c r="L114" i="3" s="1"/>
  <c r="U114" i="3" a="1"/>
  <c r="U114" i="3" s="1"/>
  <c r="M118" i="3" a="1"/>
  <c r="M118" i="3" s="1"/>
  <c r="T118" i="3" a="1"/>
  <c r="T118" i="3" s="1"/>
  <c r="L223" i="3" a="1"/>
  <c r="L223" i="3" s="1"/>
  <c r="AA223" i="3" a="1"/>
  <c r="AA223" i="3" s="1"/>
  <c r="R250" i="3" a="1"/>
  <c r="R250" i="3" s="1"/>
  <c r="Y250" i="3" a="1"/>
  <c r="Y250" i="3" s="1"/>
  <c r="M250" i="3" a="1"/>
  <c r="M250" i="3" s="1"/>
  <c r="S42" i="3" a="1"/>
  <c r="S42" i="3" s="1"/>
  <c r="K42" i="3" a="1"/>
  <c r="K42" i="3" s="1"/>
  <c r="AF42" i="3" a="1"/>
  <c r="AF42" i="3" s="1"/>
  <c r="U66" i="3" a="1"/>
  <c r="U66" i="3" s="1"/>
  <c r="Y85" i="3" a="1"/>
  <c r="Y85" i="3" s="1"/>
  <c r="R98" i="3" a="1"/>
  <c r="R98" i="3" s="1"/>
  <c r="Y223" i="3" a="1"/>
  <c r="Y223" i="3" s="1"/>
  <c r="V42" i="3" a="1"/>
  <c r="V42" i="3" s="1"/>
  <c r="T85" i="3" a="1"/>
  <c r="T85" i="3" s="1"/>
  <c r="I98" i="3" a="1"/>
  <c r="I98" i="3" s="1"/>
  <c r="W42" i="3" a="1"/>
  <c r="W42" i="3" s="1"/>
  <c r="D66" i="3"/>
  <c r="N66" i="3" a="1"/>
  <c r="N66" i="3" s="1"/>
  <c r="U85" i="3" a="1"/>
  <c r="U85" i="3" s="1"/>
  <c r="J98" i="3" a="1"/>
  <c r="J98" i="3" s="1"/>
  <c r="AF98" i="3" a="1"/>
  <c r="AF98" i="3" s="1"/>
  <c r="N42" i="3" a="1"/>
  <c r="N42" i="3" s="1"/>
  <c r="L57" i="3" a="1"/>
  <c r="L57" i="3" s="1"/>
  <c r="H66" i="3" a="1"/>
  <c r="H66" i="3" s="1"/>
  <c r="D85" i="3"/>
  <c r="L85" i="3" a="1"/>
  <c r="L85" i="3" s="1"/>
  <c r="V85" i="3" a="1"/>
  <c r="V85" i="3" s="1"/>
  <c r="D114" i="3"/>
  <c r="M114" i="3" a="1"/>
  <c r="M114" i="3" s="1"/>
  <c r="N118" i="3" a="1"/>
  <c r="N118" i="3" s="1"/>
  <c r="U118" i="3" a="1"/>
  <c r="U118" i="3" s="1"/>
  <c r="AA118" i="3" a="1"/>
  <c r="AA118" i="3" s="1"/>
  <c r="M168" i="3" a="1"/>
  <c r="M168" i="3" s="1"/>
  <c r="W168" i="3" a="1"/>
  <c r="W168" i="3" s="1"/>
  <c r="T223" i="3" a="1"/>
  <c r="T223" i="3" s="1"/>
  <c r="AB223" i="3" a="1"/>
  <c r="AB223" i="3" s="1"/>
  <c r="L250" i="3" a="1"/>
  <c r="L250" i="3" s="1"/>
  <c r="S250" i="3" a="1"/>
  <c r="S250" i="3" s="1"/>
  <c r="Z250" i="3" a="1"/>
  <c r="Z250" i="3" s="1"/>
  <c r="AA250" i="3" a="1"/>
  <c r="AA250" i="3" s="1"/>
  <c r="D250" i="3"/>
  <c r="U250" i="3" a="1"/>
  <c r="U250" i="3" s="1"/>
  <c r="AB250" i="3" a="1"/>
  <c r="AB250" i="3" s="1"/>
  <c r="I118" i="3" a="1"/>
  <c r="I118" i="3" s="1"/>
  <c r="P118" i="3" a="1"/>
  <c r="P118" i="3" s="1"/>
  <c r="X118" i="3" a="1"/>
  <c r="X118" i="3" s="1"/>
  <c r="H168" i="3" a="1"/>
  <c r="H168" i="3" s="1"/>
  <c r="R168" i="3" a="1"/>
  <c r="R168" i="3" s="1"/>
  <c r="I223" i="3" a="1"/>
  <c r="I223" i="3" s="1"/>
  <c r="N223" i="3" a="1"/>
  <c r="N223" i="3" s="1"/>
  <c r="H250" i="3" a="1"/>
  <c r="H250" i="3" s="1"/>
  <c r="N250" i="3" a="1"/>
  <c r="N25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<sst xmlns="http://schemas.openxmlformats.org/spreadsheetml/2006/main" count="5472" uniqueCount="903">
  <si>
    <t>item_id</t>
  </si>
  <si>
    <t>item_desc</t>
  </si>
  <si>
    <t>Sequence</t>
  </si>
  <si>
    <t>Wt</t>
  </si>
  <si>
    <t>source_fct</t>
  </si>
  <si>
    <t>fdc_id</t>
  </si>
  <si>
    <t>food_desc</t>
  </si>
  <si>
    <t>Edible_factor_in_FCT</t>
  </si>
  <si>
    <t>ENERCkJ</t>
  </si>
  <si>
    <t>ENERCkcal</t>
  </si>
  <si>
    <t>WATERg</t>
  </si>
  <si>
    <t>ASHg</t>
  </si>
  <si>
    <t>PROCNTg</t>
  </si>
  <si>
    <t>FAT_g_standardised</t>
  </si>
  <si>
    <t>FIBTGg</t>
  </si>
  <si>
    <t>ALCg</t>
  </si>
  <si>
    <t>CHOAVLg</t>
  </si>
  <si>
    <t>CHOAVLDFg</t>
  </si>
  <si>
    <t>FEmg</t>
  </si>
  <si>
    <t>ZNmg</t>
  </si>
  <si>
    <t>VITA_RAEmcg</t>
  </si>
  <si>
    <t>THIAmg</t>
  </si>
  <si>
    <t>RIBFmg</t>
  </si>
  <si>
    <t>NIAmg</t>
  </si>
  <si>
    <t>FOLmcg_standardised</t>
  </si>
  <si>
    <t>VITB6_mg_standardised</t>
  </si>
  <si>
    <t>VITB12mcg</t>
  </si>
  <si>
    <t>RETOLmcg</t>
  </si>
  <si>
    <t>CARTBmcg</t>
  </si>
  <si>
    <t>CARTAmcg</t>
  </si>
  <si>
    <t>CRYPXBmcg</t>
  </si>
  <si>
    <t>CARTBEQmcg</t>
  </si>
  <si>
    <t>RICE (HUSKED)</t>
  </si>
  <si>
    <t>NA</t>
  </si>
  <si>
    <t>KE18</t>
  </si>
  <si>
    <t>Rice, white, milled, polished grain, dry, raw</t>
  </si>
  <si>
    <t>MAIZE (GREEN, COB)</t>
  </si>
  <si>
    <t>Green Maize, white, whole, grain, fresh, raw</t>
  </si>
  <si>
    <t>CASSAVA FRESH</t>
  </si>
  <si>
    <t>Banana, cavendish, raw</t>
  </si>
  <si>
    <t>IRISH POTATOES</t>
  </si>
  <si>
    <t>Cassava, root, white, peeled, raw</t>
  </si>
  <si>
    <t>COOKING BANANAS, PLANTAINS</t>
  </si>
  <si>
    <t>Banana, plantain, green, raw</t>
  </si>
  <si>
    <t>OTHER STARCHES</t>
  </si>
  <si>
    <t>Taro, peeled, raw</t>
  </si>
  <si>
    <t>RIPE BANANAS</t>
  </si>
  <si>
    <t>Potato, Irish (English), white variety, peeled, raw</t>
  </si>
  <si>
    <t>EGGS</t>
  </si>
  <si>
    <t>Egg, chicken, whole, rawÃ‚Â Ã‚Â Ã‚Â </t>
  </si>
  <si>
    <t>SALT</t>
  </si>
  <si>
    <t>US19</t>
  </si>
  <si>
    <t>Salt, table</t>
  </si>
  <si>
    <t>GROUNDNUTS IN SHELL/SHELLED</t>
  </si>
  <si>
    <t>WA19</t>
  </si>
  <si>
    <t>06_010</t>
  </si>
  <si>
    <t>Groundnut, shelled, dried, raw</t>
  </si>
  <si>
    <t>BOTTLED BEER</t>
  </si>
  <si>
    <t>12_001</t>
  </si>
  <si>
    <t>Beer, European (4.6% v/v alcohol)</t>
  </si>
  <si>
    <t>LOCAL BREWS</t>
  </si>
  <si>
    <t>12_004</t>
  </si>
  <si>
    <t>Beer, sorghum (ca. 3% v/v alcohol)</t>
  </si>
  <si>
    <t>SUGARCANE</t>
  </si>
  <si>
    <t>TZ08</t>
  </si>
  <si>
    <t>Sugarcane</t>
  </si>
  <si>
    <t>TEA DRY</t>
  </si>
  <si>
    <t>Tea leaves</t>
  </si>
  <si>
    <t>COOKING OIL</t>
  </si>
  <si>
    <t>From averages worksheet</t>
  </si>
  <si>
    <t>BUTTER, MARGARINE, GHEE AND OTHER FAT PRODUCTS</t>
  </si>
  <si>
    <t>OTHER SPICES</t>
  </si>
  <si>
    <t>RICE (PADDY)</t>
  </si>
  <si>
    <t>MAIZE (GRAIN)</t>
  </si>
  <si>
    <t>MAIZE (FLOUR)</t>
  </si>
  <si>
    <t>MILLET AND SORGHUM (GRAIN)</t>
  </si>
  <si>
    <t>MILLET AND SORGHUM (FLOUR)</t>
  </si>
  <si>
    <t>WHEAT FLOUR</t>
  </si>
  <si>
    <t>WHEAT, BARLEY GRAIN AND OTHER CEREALS</t>
  </si>
  <si>
    <t>BREAD</t>
  </si>
  <si>
    <t>BUNS, CAKES AND BISCUITS</t>
  </si>
  <si>
    <t>COFFEE AND COCOA</t>
  </si>
  <si>
    <t>BOTTLED/CANNED SOFT DRINKS (SODA, JUICE, WATER)</t>
  </si>
  <si>
    <t>PREPARED TEA, COFFEE</t>
  </si>
  <si>
    <t>WINE AND SPIRITS</t>
  </si>
  <si>
    <t>MACARONI, SPAGHETTI</t>
  </si>
  <si>
    <t>OTHER CEREAL PRODUCTS</t>
  </si>
  <si>
    <t>CASSAVA DRY/FLOUR</t>
  </si>
  <si>
    <t>SWEET POTATOES</t>
  </si>
  <si>
    <t>YAMS/COCOYAMS</t>
  </si>
  <si>
    <t>SUGAR</t>
  </si>
  <si>
    <t>SWEETS</t>
  </si>
  <si>
    <t>HONEY, SYRUPS, JAMS, MARMALADE, JELLIES, CANNED FRUITS</t>
  </si>
  <si>
    <t>PEAS, BEANS, LENTILS AND OTHER PULSES</t>
  </si>
  <si>
    <t>COCONUTS (MATURE/IMMATURE)</t>
  </si>
  <si>
    <t>CASHEW, ALMONDS AND OTHER NUTS</t>
  </si>
  <si>
    <t>SEEDS AND PRODUCTS FROM NUTS/SEEDS (EXCL. COOKING OIL)</t>
  </si>
  <si>
    <t>ONIONS, TOMATOES, CARROTS AND GREEN PEPPER, OTHER VIUNGO</t>
  </si>
  <si>
    <t>SPINACH, CABBAGE AND OTHER GREEN VEGETABLES</t>
  </si>
  <si>
    <t>CANNED, DRIED AND WILD VEGETABLES</t>
  </si>
  <si>
    <t>CITRUS FRUITS (ORANGES, LEMON, TANGERINES, ETC.)</t>
  </si>
  <si>
    <t>MANGOES, AVOCADOES AND OTHER FRUITS</t>
  </si>
  <si>
    <t>GOAT MEAT</t>
  </si>
  <si>
    <t>BEEF INCLUDING MINCED SAUSAGE</t>
  </si>
  <si>
    <t>PORK INCLUDING SAUSAGES AND BACON</t>
  </si>
  <si>
    <t>CHICKEN AND OTHER POULTRY</t>
  </si>
  <si>
    <t>WILD BIRDS AND INSECTS</t>
  </si>
  <si>
    <t>OTHER DOMESTIC/WILD MEAT PRODUCTS</t>
  </si>
  <si>
    <t>FRESH FISH AND SEAFOOD (INCLUDING DAGAA)</t>
  </si>
  <si>
    <t>DRIED/SALTED/CANNED FISH AND SEAFOOD (INCL. DAGAA)</t>
  </si>
  <si>
    <t>FRESH MILK</t>
  </si>
  <si>
    <t>MILK PRODUCTS (LIKE CREAM, CHEESE, YOGHURT ETC)</t>
  </si>
  <si>
    <t>CANNED MILK/MILK POWDER</t>
  </si>
  <si>
    <t>Peanut oil</t>
  </si>
  <si>
    <t>Sun flower oil</t>
  </si>
  <si>
    <t>Olive oil</t>
  </si>
  <si>
    <t>Corn oil</t>
  </si>
  <si>
    <t>Oil, sesame, salad or cooking</t>
  </si>
  <si>
    <t>11_007</t>
  </si>
  <si>
    <t>Palm oil, refined and decoloured, unfortified</t>
  </si>
  <si>
    <t>11_002</t>
  </si>
  <si>
    <t>Coconut oil, unfortified</t>
  </si>
  <si>
    <t>SUMMARY ROW - 1001</t>
  </si>
  <si>
    <t>Margarine,60% fat</t>
  </si>
  <si>
    <t>Shortening, commercial, vegetable fat</t>
  </si>
  <si>
    <t>Ghee (cow milk)</t>
  </si>
  <si>
    <t>Pork, fresh, variety meats and by-products, leaf fat, raw</t>
  </si>
  <si>
    <t>SUMMARY ROW - 1002</t>
  </si>
  <si>
    <t>Spice, mixed or all spice</t>
  </si>
  <si>
    <t>Fenugreek seeds, raw</t>
  </si>
  <si>
    <t>Curry powder</t>
  </si>
  <si>
    <t>Ginger, dried, ground</t>
  </si>
  <si>
    <t>04_082</t>
  </si>
  <si>
    <t>Ginger, root, raw</t>
  </si>
  <si>
    <t>SUMMARY ROW - 1004</t>
  </si>
  <si>
    <t>Rice, parboiled, raw</t>
  </si>
  <si>
    <t>01_034</t>
  </si>
  <si>
    <t>Rice, brown, raw</t>
  </si>
  <si>
    <t>SUMMARY ROW - 101</t>
  </si>
  <si>
    <t>Maize, grain, white variety, whole, dry, raw</t>
  </si>
  <si>
    <t>Maize, grain, yellow variety, whole, dry, raw</t>
  </si>
  <si>
    <t>SUMMARY ROW - 104</t>
  </si>
  <si>
    <t>Maize, whole, flour, raw</t>
  </si>
  <si>
    <t>01_081</t>
  </si>
  <si>
    <t>Maize, white, refined flour (super), unfortified</t>
  </si>
  <si>
    <t>Maize, yellow, flour</t>
  </si>
  <si>
    <t>SUMMARY ROW - 105</t>
  </si>
  <si>
    <t>Sorghum, Grain, Red, Dried, Raw</t>
  </si>
  <si>
    <t>Sorghum, grain, white, dry, raw</t>
  </si>
  <si>
    <t>Millet, Finger, grain, dried, raw</t>
  </si>
  <si>
    <t>Millet, bulrush, grain, dry, raw</t>
  </si>
  <si>
    <t>SUMMARY ROW - 106</t>
  </si>
  <si>
    <t>Millet, bulrush, flour</t>
  </si>
  <si>
    <t>Millet, finger, flour</t>
  </si>
  <si>
    <t>Sorghum, Grain, Red, Flour</t>
  </si>
  <si>
    <t>Sorghum, grain, white, flour</t>
  </si>
  <si>
    <t>SUMMARY ROW - 107</t>
  </si>
  <si>
    <t>Wheat, whole, flour, raw</t>
  </si>
  <si>
    <t>01_043</t>
  </si>
  <si>
    <t>Wheat flour, white, unfortified</t>
  </si>
  <si>
    <t>SUMMARY ROW - 1081</t>
  </si>
  <si>
    <t>Wheat, whole, grain, dry, raw</t>
  </si>
  <si>
    <t>Barley, pearled, raw</t>
  </si>
  <si>
    <t>SUMMARY ROW - 1082</t>
  </si>
  <si>
    <t>Bread, White</t>
  </si>
  <si>
    <t>Bread, Brown</t>
  </si>
  <si>
    <t>Brown Chapati</t>
  </si>
  <si>
    <t>Rotli (Indian Chapati)</t>
  </si>
  <si>
    <t>Bread, Sweet</t>
  </si>
  <si>
    <t>SUMMARY ROW - 109</t>
  </si>
  <si>
    <t>Buns, Currant</t>
  </si>
  <si>
    <t>Scone, plain, commercial</t>
  </si>
  <si>
    <t>Biscuit, Sweet</t>
  </si>
  <si>
    <t>Roti (Indian Chapati)</t>
  </si>
  <si>
    <t>Cake or cupcake, plain butter cake, commercial</t>
  </si>
  <si>
    <t>Cake, Fruit</t>
  </si>
  <si>
    <t>Cake, Sponge, homemade</t>
  </si>
  <si>
    <t>Cake, Sponge, without fat</t>
  </si>
  <si>
    <t>Cakes (Various Fancy Iced)</t>
  </si>
  <si>
    <t>Biscuit, Savoury</t>
  </si>
  <si>
    <t>Donut-African</t>
  </si>
  <si>
    <t>SUMMARY ROW - 110</t>
  </si>
  <si>
    <t>Coffee, instant, dry powder or granules</t>
  </si>
  <si>
    <t>Drinking chocolate, powder</t>
  </si>
  <si>
    <t>SUMMARY ROW - 1102</t>
  </si>
  <si>
    <t>Orange, Juice</t>
  </si>
  <si>
    <t>Tangerine, juice, non-commercial</t>
  </si>
  <si>
    <t>Lemon, juice, home squeezed</t>
  </si>
  <si>
    <t>Lime, juice</t>
  </si>
  <si>
    <t>Passion Fruit, juice</t>
  </si>
  <si>
    <t>Tomato juice, canned, without salt added</t>
  </si>
  <si>
    <t>Carrot juice, canned</t>
  </si>
  <si>
    <t>Beverages, cranberry-apple juice drink, bottled</t>
  </si>
  <si>
    <t>Beverages, cranberry-apricot juice drink, bottled</t>
  </si>
  <si>
    <t>Beverages, cranberry-grape juice drink, bottled</t>
  </si>
  <si>
    <t>Beverages, grape juice drink, canned</t>
  </si>
  <si>
    <t>Beverages, orange and apricot juice drink, canned</t>
  </si>
  <si>
    <t>Beverages, pineapple and grapefruit juice drink, canned</t>
  </si>
  <si>
    <t>Beverages, pineapple and orange juice drink, canned</t>
  </si>
  <si>
    <t>Water, bottled, generic</t>
  </si>
  <si>
    <t>12_012</t>
  </si>
  <si>
    <t>Juice, canned or bottled, sweetened (e.g. apple)</t>
  </si>
  <si>
    <t>12_013</t>
  </si>
  <si>
    <t>Juice, canned or bottled, unsweetened (e.g. grapefruit)</t>
  </si>
  <si>
    <t>12_014</t>
  </si>
  <si>
    <t>Nectar, mango, canned</t>
  </si>
  <si>
    <t>SUMMARY ROW - 1104</t>
  </si>
  <si>
    <t>Chai ya Maziwa (Mixed Tea)</t>
  </si>
  <si>
    <t>Beverages, tea, green, brewed, regular</t>
  </si>
  <si>
    <t>12_009</t>
  </si>
  <si>
    <t>Coffee, liquid</t>
  </si>
  <si>
    <t>SUMMARY ROW - 1105</t>
  </si>
  <si>
    <t>Wine, White, Dry</t>
  </si>
  <si>
    <t>Wine, Red</t>
  </si>
  <si>
    <t>Alcoholic beverage, distilled, all (gin, rum, vodka, whiskey) 80 proof</t>
  </si>
  <si>
    <t>SUMMARY ROW - 1108</t>
  </si>
  <si>
    <t>Pasta, spaghetti, dry, raw-imported</t>
  </si>
  <si>
    <t>Pasta, macaroni, plain, dry, raw-imported</t>
  </si>
  <si>
    <t>SUMMARY ROW - 111</t>
  </si>
  <si>
    <t>Teff, raw</t>
  </si>
  <si>
    <t>Amaranth, whole grain, dry, raw</t>
  </si>
  <si>
    <t>SUMMARY ROW - 112</t>
  </si>
  <si>
    <t>02_002</t>
  </si>
  <si>
    <t>Cassava, tuber, white flesh, dried</t>
  </si>
  <si>
    <t>02_021</t>
  </si>
  <si>
    <t>Cassava, sweet, tuber, white flesh, dried</t>
  </si>
  <si>
    <t>02_004</t>
  </si>
  <si>
    <t>Cassava, flour, from white cassava</t>
  </si>
  <si>
    <t>SUMMARY ROW - 202</t>
  </si>
  <si>
    <t>Sweet potato, pink skin</t>
  </si>
  <si>
    <t>Sweet potato, brown skin, peeled, raw</t>
  </si>
  <si>
    <t>SUMMARY ROW - 203</t>
  </si>
  <si>
    <t>Yam, white, raw</t>
  </si>
  <si>
    <t>02_005</t>
  </si>
  <si>
    <t>Cocoyam, tuber, white, raw</t>
  </si>
  <si>
    <t>02_043</t>
  </si>
  <si>
    <t>Cocoyam, tuber, yellow, raw</t>
  </si>
  <si>
    <t>SUMMARY ROW - 204</t>
  </si>
  <si>
    <t>Sugar, white, granulated or lump</t>
  </si>
  <si>
    <t>Sugars, brown</t>
  </si>
  <si>
    <t>SUMMARY ROW - 301</t>
  </si>
  <si>
    <t>Candies, WHATCHAMACALLIT Candy Bar</t>
  </si>
  <si>
    <t>Chewing gum</t>
  </si>
  <si>
    <t>Baking chocolate, unsweetened, squares</t>
  </si>
  <si>
    <t>Candies, chocolate covered, caramel with nuts</t>
  </si>
  <si>
    <t>13_021</t>
  </si>
  <si>
    <t>Sweets, chocolate, milk</t>
  </si>
  <si>
    <t>SUMMARY ROW - 302</t>
  </si>
  <si>
    <t>Pineapple, canned in syrup, whole contents</t>
  </si>
  <si>
    <t>Honey, Raw</t>
  </si>
  <si>
    <t>Syrup, Cane</t>
  </si>
  <si>
    <t>13_023</t>
  </si>
  <si>
    <t>Jam or marmalade</t>
  </si>
  <si>
    <t>SUMMARY ROW - 303</t>
  </si>
  <si>
    <t>Cowpeas, fresh, raw</t>
  </si>
  <si>
    <t>Garden peas, fresh, raw</t>
  </si>
  <si>
    <t>Beans, broad, fresh, raw</t>
  </si>
  <si>
    <t>Soybean, dry, raw</t>
  </si>
  <si>
    <t>Beans, kidney, dry, raw</t>
  </si>
  <si>
    <t>Beans, lima, dry, raw</t>
  </si>
  <si>
    <t>Beans, broad, dry, raw</t>
  </si>
  <si>
    <t>Chick peas, whole, dry, raw</t>
  </si>
  <si>
    <t>Lentils, whole, dry, raw</t>
  </si>
  <si>
    <t>Garden peas, dry, raw</t>
  </si>
  <si>
    <t>Cowpeas, dry, raw</t>
  </si>
  <si>
    <t>Pigeon peas, dry, raw</t>
  </si>
  <si>
    <t>Gram, green, dry, raw</t>
  </si>
  <si>
    <t>Bonavist, dry, raw</t>
  </si>
  <si>
    <t>Gram, black, dry, raw</t>
  </si>
  <si>
    <t>04_003</t>
  </si>
  <si>
    <t>Bean, green, raw</t>
  </si>
  <si>
    <t>03_022</t>
  </si>
  <si>
    <t>Bean, white, dry, raw</t>
  </si>
  <si>
    <t>SUMMARY ROW - 401</t>
  </si>
  <si>
    <t>Coconut, fresh, mature fruit, flesh</t>
  </si>
  <si>
    <t>Coconut, fresh, young or immature, flesh</t>
  </si>
  <si>
    <t>SUMMARY ROW - 502</t>
  </si>
  <si>
    <t>Nut, cashew, dry, raw, unsalted</t>
  </si>
  <si>
    <t>Nut, pistachio, raw, unsalted</t>
  </si>
  <si>
    <t>Nut, macadamia, raw, unsalted</t>
  </si>
  <si>
    <t>Nut, almond, with or without skin, raw, unsalted</t>
  </si>
  <si>
    <t>SUMMARY ROW - 503</t>
  </si>
  <si>
    <t>Seed, sesame (sim sim) unsalted, dry, raw</t>
  </si>
  <si>
    <t>Seed, sunflower, unsalted, dry, raw</t>
  </si>
  <si>
    <t>Peanut Butter</t>
  </si>
  <si>
    <t>SUMMARY ROW - 504</t>
  </si>
  <si>
    <t>Tomato, red, ripe, raw</t>
  </si>
  <si>
    <t>Tomato, green, raw</t>
  </si>
  <si>
    <t>Carrot, peeled, raw</t>
  </si>
  <si>
    <t>Onion, spring, raw</t>
  </si>
  <si>
    <t>Onion, mature, red skinned, peeled, fresh, raw</t>
  </si>
  <si>
    <t>Celery, stalk, raw</t>
  </si>
  <si>
    <t>Chilli, fresh, raw</t>
  </si>
  <si>
    <t>04_018</t>
  </si>
  <si>
    <t>Onion, fresh, raw</t>
  </si>
  <si>
    <t>SUMMARY ROW - 601</t>
  </si>
  <si>
    <t>Cabbage, leaf head, Chinese, raw</t>
  </si>
  <si>
    <t>Cabbage, leaf head, white, raw</t>
  </si>
  <si>
    <t>Kale, Ethiopian (kanzera), leaves, raw</t>
  </si>
  <si>
    <t>Cabbage, leaf head, red raw</t>
  </si>
  <si>
    <t>Pumpkin, leaves, raw</t>
  </si>
  <si>
    <t>Spinach, leaves, raw</t>
  </si>
  <si>
    <t>Sweet Potato (Leaves)</t>
  </si>
  <si>
    <t>Cowpea, leaves, picked, raw</t>
  </si>
  <si>
    <t>Black (African) nightshade, indigenous, leaves, picked, raw</t>
  </si>
  <si>
    <t>Spider plant, leaves, raw</t>
  </si>
  <si>
    <t>Vine (African) spinach, picked leaves, raw</t>
  </si>
  <si>
    <t>04_008</t>
  </si>
  <si>
    <t>Cassava, leaves, fresh, raw</t>
  </si>
  <si>
    <t>SUMMARY ROW - 602</t>
  </si>
  <si>
    <t>Mushroom, dried, raw</t>
  </si>
  <si>
    <t>04_002</t>
  </si>
  <si>
    <t>Baobab, leaves, dried</t>
  </si>
  <si>
    <t>04_081</t>
  </si>
  <si>
    <t>Bay, leaves, dried</t>
  </si>
  <si>
    <t>04_031</t>
  </si>
  <si>
    <t>Cowpea, leaves, dried</t>
  </si>
  <si>
    <t>04_014</t>
  </si>
  <si>
    <t>False sesame, leaves, dried</t>
  </si>
  <si>
    <t>04_075</t>
  </si>
  <si>
    <t>Jute mallow (bush-okra), leaves, dried</t>
  </si>
  <si>
    <t>04_077</t>
  </si>
  <si>
    <t>Okra, fruit, dried</t>
  </si>
  <si>
    <t>04_044</t>
  </si>
  <si>
    <t>Onion, dried</t>
  </si>
  <si>
    <t>04_055</t>
  </si>
  <si>
    <t>Pumpkin, leaves, dried</t>
  </si>
  <si>
    <t>04_071</t>
  </si>
  <si>
    <t>Sicklepod, leaves, dried</t>
  </si>
  <si>
    <t>04_062</t>
  </si>
  <si>
    <t>Tamarind, leaves, dried</t>
  </si>
  <si>
    <t>04_083</t>
  </si>
  <si>
    <t>Thyme, dried</t>
  </si>
  <si>
    <t>SUMMARY ROW - 603</t>
  </si>
  <si>
    <t>Lemon, pulp, raw</t>
  </si>
  <si>
    <t>Lime, pulp, raw</t>
  </si>
  <si>
    <t>Orange, pulp, raw</t>
  </si>
  <si>
    <t>Tangerine, pulp, raw</t>
  </si>
  <si>
    <t>Kumquats, raw</t>
  </si>
  <si>
    <t>05_035</t>
  </si>
  <si>
    <t>Grapefruit, white, raw</t>
  </si>
  <si>
    <t>SUMMARY ROW - 702</t>
  </si>
  <si>
    <t>Watermelon, fruit, green with white stripes, raw</t>
  </si>
  <si>
    <t>Avocado, ripe, raw</t>
  </si>
  <si>
    <t>Guava, pink-fleshed, raw</t>
  </si>
  <si>
    <t>Mango, ripe, raw</t>
  </si>
  <si>
    <t>Mango, unripe, raw</t>
  </si>
  <si>
    <t>Papaya, yellow skin, peeled, raw</t>
  </si>
  <si>
    <t>Pineapple, raw</t>
  </si>
  <si>
    <t>Jackfruit, fruit, yellow-fleshed, peeled, raw</t>
  </si>
  <si>
    <t>Passion fruit, dark purple skin, raw</t>
  </si>
  <si>
    <t>Custard apple, peeled, raw</t>
  </si>
  <si>
    <t>Grapes, green, raw</t>
  </si>
  <si>
    <t>Pear, unpeeled, raw</t>
  </si>
  <si>
    <t>Peach, yellow-fleshed, unpeeled, raw</t>
  </si>
  <si>
    <t>Plum, purple skin, raw</t>
  </si>
  <si>
    <t>Loquat, peeled, raw</t>
  </si>
  <si>
    <t>Raspberry, raw</t>
  </si>
  <si>
    <t>Strawberry, raw</t>
  </si>
  <si>
    <t>Mulberry, raw</t>
  </si>
  <si>
    <t>Pomegranate, raw</t>
  </si>
  <si>
    <t>05_026</t>
  </si>
  <si>
    <t>Apple, with skin, raw</t>
  </si>
  <si>
    <t>05_004</t>
  </si>
  <si>
    <t>Baobab, fruit/monkey bread, raw</t>
  </si>
  <si>
    <t>SUMMARY ROW - 703</t>
  </si>
  <si>
    <t>Goat, lean, raw</t>
  </si>
  <si>
    <t>Goat, medium fat, raw</t>
  </si>
  <si>
    <t>SUMMARY ROW - 801</t>
  </si>
  <si>
    <t>Beef, lean, raw</t>
  </si>
  <si>
    <t>Beef, medium fat, w/o bones, raw</t>
  </si>
  <si>
    <t>Beef, high fat, w/o bones, rawÃ‚Â Ã‚Â Ã‚Â Ã‚Â Ã‚Â </t>
  </si>
  <si>
    <t>Beef, liver, raw</t>
  </si>
  <si>
    <t>Sausage, beef, raw</t>
  </si>
  <si>
    <t>SUMMARY ROW - 802</t>
  </si>
  <si>
    <t>Pork, meat, raw (unspecified part)</t>
  </si>
  <si>
    <t>Sausage, pork, raw</t>
  </si>
  <si>
    <t>Bacon, pre-sliced, reduced/low sodium, unprepared</t>
  </si>
  <si>
    <t>SUMMARY ROW - 803</t>
  </si>
  <si>
    <t>Chicken, unespecified part, w/o bone, meat&amp;skin, raw</t>
  </si>
  <si>
    <t>Duck, meat and skin, fresh, raw</t>
  </si>
  <si>
    <t>Guinea fowl, meat, with skin</t>
  </si>
  <si>
    <t>SUMMARY ROW - 804</t>
  </si>
  <si>
    <t>Quail, flesh &amp; skin, raw</t>
  </si>
  <si>
    <t>Termite, Fresh, Raw</t>
  </si>
  <si>
    <t>Squab, (pigeon), meat and skin, raw</t>
  </si>
  <si>
    <t>SUMMARY ROW - 805</t>
  </si>
  <si>
    <t>07_044</t>
  </si>
  <si>
    <t>Crocodile meat, raw</t>
  </si>
  <si>
    <t>07_066</t>
  </si>
  <si>
    <t>Springbok meat, raw</t>
  </si>
  <si>
    <t>SUMMARY ROW - 806</t>
  </si>
  <si>
    <t>Sardine, flesh, raw</t>
  </si>
  <si>
    <t>Prawns, flesh, raw</t>
  </si>
  <si>
    <t>Mollusks, squid, mixed species, raw</t>
  </si>
  <si>
    <t>Mollusks, octopus, common, raw</t>
  </si>
  <si>
    <t>09_032</t>
  </si>
  <si>
    <t>Perch, Nile, fillet, raw</t>
  </si>
  <si>
    <t>09_007</t>
  </si>
  <si>
    <t>African carp, fillet, raw</t>
  </si>
  <si>
    <t>09_015</t>
  </si>
  <si>
    <t>Bayad, fillet, raw</t>
  </si>
  <si>
    <t>09_018</t>
  </si>
  <si>
    <t>Catfish, fillet, raw</t>
  </si>
  <si>
    <t>09_060</t>
  </si>
  <si>
    <t>North African catfish, fillet, raw</t>
  </si>
  <si>
    <t>09_041</t>
  </si>
  <si>
    <t>Tilapia, fillet, raw</t>
  </si>
  <si>
    <t>09_002</t>
  </si>
  <si>
    <t>Barracuda, fillet, raw</t>
  </si>
  <si>
    <t>09_004</t>
  </si>
  <si>
    <t>Sardine, fillet, raw</t>
  </si>
  <si>
    <t>09_005</t>
  </si>
  <si>
    <t>Tuna, fillet, raw</t>
  </si>
  <si>
    <t>09_001</t>
  </si>
  <si>
    <t>Anchovy, fillet, raw</t>
  </si>
  <si>
    <t>SUMMARY ROW - 808</t>
  </si>
  <si>
    <t>Dagaa fish (omena), dried, raw</t>
  </si>
  <si>
    <t>Nile perch, dry, raw</t>
  </si>
  <si>
    <t>09_053</t>
  </si>
  <si>
    <t>Fish, whole, dried</t>
  </si>
  <si>
    <t>09_037</t>
  </si>
  <si>
    <t>Sardine, canned in oil, drained, with bones</t>
  </si>
  <si>
    <t>09_057</t>
  </si>
  <si>
    <t>Shrimp (crayfish), whole, dried</t>
  </si>
  <si>
    <t>SUMMARY ROW - 809</t>
  </si>
  <si>
    <t>Milk, cow, whole, fresh, raw</t>
  </si>
  <si>
    <t>Milk, cow, skimmed, raw</t>
  </si>
  <si>
    <t>SUMMARY ROW - 901</t>
  </si>
  <si>
    <t>Yoghurt, cow milk, whole, plain</t>
  </si>
  <si>
    <t>Cheese, cottage, Milk, Cow, Sour</t>
  </si>
  <si>
    <t>Cheese, cheddar, regular fat</t>
  </si>
  <si>
    <t>Cheese, cottage (cow milk), plain, skimmed</t>
  </si>
  <si>
    <t>Cheese, cottage (cow milk), plain, whole</t>
  </si>
  <si>
    <t>Milk, cow, whole, fermented (Lala - Industrial)</t>
  </si>
  <si>
    <t>Milk, cow, whole, fermented (Lala - mursik)</t>
  </si>
  <si>
    <t>10_025</t>
  </si>
  <si>
    <t>Yoghurt, plain, from reduced fat/skimmed cowÃ¢Â€Â™s milk</t>
  </si>
  <si>
    <t>10_026</t>
  </si>
  <si>
    <t>Yoghurt, from reduced fat/skimmed cowÃ¢Â€Â™s milk, sweetened/with fruit</t>
  </si>
  <si>
    <t>10_008</t>
  </si>
  <si>
    <t>Cheese, Gouda, from cowÃ¢Â€Â™s milk</t>
  </si>
  <si>
    <t>10_027</t>
  </si>
  <si>
    <t>Cheese, processed, spreadable, shelf-stable (e.g. Laughing Cow)</t>
  </si>
  <si>
    <t>10_007</t>
  </si>
  <si>
    <t>Cheese, hard type, from goatÃ¢Â€Â™s milk</t>
  </si>
  <si>
    <t>SUMMARY ROW - 902</t>
  </si>
  <si>
    <t>Milk, cow, powder, whole</t>
  </si>
  <si>
    <t>Milk, cow, condensed, whole, sweetened, raw</t>
  </si>
  <si>
    <t>Milk, cow, condensed, skimmed, sweetened, raw</t>
  </si>
  <si>
    <t>10_011</t>
  </si>
  <si>
    <t>Infant formula, powder, for 3 months, fortified</t>
  </si>
  <si>
    <t>10_012</t>
  </si>
  <si>
    <t>Infant formula, powder, for 6 months, fortified</t>
  </si>
  <si>
    <t>SUMMARY ROW - 903</t>
  </si>
  <si>
    <t>PEAS</t>
  </si>
  <si>
    <t>SUMMARY</t>
  </si>
  <si>
    <t>GREEN BEANS</t>
  </si>
  <si>
    <t>OTHER BEANS, LENTILS, AND PULSES</t>
  </si>
  <si>
    <t>ONIONS</t>
  </si>
  <si>
    <t>TOMATOES</t>
  </si>
  <si>
    <t>CARROTS AND GREEN PEPPER, OTHER VIUNGO</t>
  </si>
  <si>
    <t>CABBAGE</t>
  </si>
  <si>
    <t>CHINESS/SPINACH</t>
  </si>
  <si>
    <t>OTHER GREEN VEGETABLE</t>
  </si>
  <si>
    <t>LEMON/LIME</t>
  </si>
  <si>
    <t>ORANGE/TANGERINE</t>
  </si>
  <si>
    <t>OTHER CITRUS FRUITS</t>
  </si>
  <si>
    <t>MANGOES</t>
  </si>
  <si>
    <t>AVOCADO</t>
  </si>
  <si>
    <t>OTHER FRUITS</t>
  </si>
  <si>
    <t>CHICKEN</t>
  </si>
  <si>
    <t>OTHER POULTRY</t>
  </si>
  <si>
    <t>DAGAA (FRESH)</t>
  </si>
  <si>
    <t>KOLEKOLE (FRESH)</t>
  </si>
  <si>
    <t>SUMMARY (FRESH FISH AND SEAFOOD (INCLUDING DAGAA))</t>
  </si>
  <si>
    <t>TILAPIA (FRESH)</t>
  </si>
  <si>
    <t>OTHER FRESH FISH AND SEAFOOD</t>
  </si>
  <si>
    <t>BUNS</t>
  </si>
  <si>
    <t>CAKES AND BISCUITS</t>
  </si>
  <si>
    <t>PACKAGED/CANNED FISH</t>
  </si>
  <si>
    <t>itemcode</t>
  </si>
  <si>
    <t>itemname</t>
  </si>
  <si>
    <t>0.30499999999999999</t>
  </si>
  <si>
    <t>0.31014220705347001</t>
  </si>
  <si>
    <t>78.099999999999994</t>
  </si>
  <si>
    <t>7.0000000000000007E-2</t>
  </si>
  <si>
    <t>16.100000000000001</t>
  </si>
  <si>
    <t>13.573053892215601</t>
  </si>
  <si>
    <t>9.4748502994012007</t>
  </si>
  <si>
    <t>63.373053892215601</t>
  </si>
  <si>
    <t>0.25748502994012001</t>
  </si>
  <si>
    <t>69.862275449101801</t>
  </si>
  <si>
    <t>0.34176361184353798</t>
  </si>
  <si>
    <t>7.2155688622754397</t>
  </si>
  <si>
    <t>1.4733333333333301</t>
  </si>
  <si>
    <t>1415.7142857142901</t>
  </si>
  <si>
    <t>2.1103174603174599</t>
  </si>
  <si>
    <t>13.823015873015899</t>
  </si>
  <si>
    <t>2.1760317460317502</t>
  </si>
  <si>
    <t>0.23682539682539699</t>
  </si>
  <si>
    <t>84.158730158730194</t>
  </si>
  <si>
    <t>11.474054054054101</t>
  </si>
  <si>
    <t>2.2456756756756699</t>
  </si>
  <si>
    <t>14.079729729729699</t>
  </si>
  <si>
    <t>59.111351351351402</t>
  </si>
  <si>
    <t>2.8530000000000002</t>
  </si>
  <si>
    <t>1340.7901673640199</t>
  </si>
  <si>
    <t>28.991820083682001</t>
  </si>
  <si>
    <t>1.6525104602510501</t>
  </si>
  <si>
    <t>5.5137029288702903</t>
  </si>
  <si>
    <t>45.505794979079504</t>
  </si>
  <si>
    <t>1.2219372384937199</t>
  </si>
  <si>
    <t>0.23654184100418399</t>
  </si>
  <si>
    <t>15.345606694560701</t>
  </si>
  <si>
    <t>3.5719665271966503E-2</t>
  </si>
  <si>
    <t>6.7359832635983299</t>
  </si>
  <si>
    <t>1503.1818181818201</t>
  </si>
  <si>
    <t>3.2045454545454599</t>
  </si>
  <si>
    <t>71.127272727272697</t>
  </si>
  <si>
    <t>16.045454545454501</t>
  </si>
  <si>
    <t>0.16691273215689201</t>
  </si>
  <si>
    <t>3.0649999999999999</t>
  </si>
  <si>
    <t>74.400000000000006</t>
  </si>
  <si>
    <t>0.28981132075471699</t>
  </si>
  <si>
    <t>5.6492934782608701</t>
  </si>
  <si>
    <t>79.789402173913004</t>
  </si>
  <si>
    <t>9.66358695652174E-2</t>
  </si>
  <si>
    <t>75.668478260869605</t>
  </si>
  <si>
    <t>9.5298913043478206E-2</t>
  </si>
  <si>
    <t>5.3086956521739097</t>
  </si>
  <si>
    <t>9.7338403041825103E-2</t>
  </si>
  <si>
    <t>67.400000000000006</t>
  </si>
  <si>
    <t>25.266666666666701</t>
  </si>
  <si>
    <t>0.31666666666666698</t>
  </si>
  <si>
    <t>0.28009363295880202</t>
  </si>
  <si>
    <t>4.5999999999999996</t>
  </si>
  <si>
    <t>8.5329815303430104E-2</t>
  </si>
  <si>
    <t>73.599999999999994</t>
  </si>
  <si>
    <t>20.100000000000001</t>
  </si>
  <si>
    <t>0.19002932551319701</t>
  </si>
  <si>
    <t>1608.9988181664701</t>
  </si>
  <si>
    <t>1.1085598514266399</t>
  </si>
  <si>
    <t>2.48185041364174E-2</t>
  </si>
  <si>
    <t>0.82728347121391199</t>
  </si>
  <si>
    <t>3.2880193236715001</t>
  </si>
  <si>
    <t>3.3113526570048299</t>
  </si>
  <si>
    <t>7.4693236714975797E-2</t>
  </si>
  <si>
    <t>2.2121376811594202</t>
  </si>
  <si>
    <t>26.821256038647402</t>
  </si>
  <si>
    <t>5.1190821256038702E-2</t>
  </si>
  <si>
    <t>0.20207729468599001</t>
  </si>
  <si>
    <t>27.545893719806799</t>
  </si>
  <si>
    <t>0.32125603864734298</t>
  </si>
  <si>
    <t>4.5893719806763301E-2</t>
  </si>
  <si>
    <t>2.7584541062801899</t>
  </si>
  <si>
    <t>1127.4529914529901</t>
  </si>
  <si>
    <t>31.329059829059801</t>
  </si>
  <si>
    <t>0.93931623931624098</t>
  </si>
  <si>
    <t>3.9316239316239301E-2</t>
  </si>
  <si>
    <t>1.2991452991453001</t>
  </si>
  <si>
    <t>2.6739044221805699E-2</t>
  </si>
  <si>
    <t>2.2000000000000002</t>
  </si>
  <si>
    <t>8.3000000000000007</t>
  </si>
  <si>
    <t>17.399999999999999</t>
  </si>
  <si>
    <t>1703.1918876755101</t>
  </si>
  <si>
    <t>38.232839313572498</t>
  </si>
  <si>
    <t>0.99633385335413405</t>
  </si>
  <si>
    <t>9.7663806552262091</t>
  </si>
  <si>
    <t>8.8226209048361905</t>
  </si>
  <si>
    <t>0.71863494539781603</t>
  </si>
  <si>
    <t>7.8166926677067095E-2</t>
  </si>
  <si>
    <t>14.219968798751999</t>
  </si>
  <si>
    <t>5.7560000000000002</t>
  </si>
  <si>
    <t>2.3479999999999999</t>
  </si>
  <si>
    <t>7.5880000000000001</t>
  </si>
  <si>
    <t>16.687999999999999</t>
  </si>
  <si>
    <t>4.2476000000000003</t>
  </si>
  <si>
    <t>0.56720000000000004</t>
  </si>
  <si>
    <t>5.8425637734638203</t>
  </si>
  <si>
    <t>10.428012193165401</t>
  </si>
  <si>
    <t>14.273431734317301</t>
  </si>
  <si>
    <t>5.1255960211775999</t>
  </si>
  <si>
    <t>0.86694368682817302</t>
  </si>
  <si>
    <t>CANNED, DRIED, AND WILD VEGETABLES</t>
  </si>
  <si>
    <t>1194.0833333333301</t>
  </si>
  <si>
    <t>8.1750000000000007</t>
  </si>
  <si>
    <t>8.6416666666666693</t>
  </si>
  <si>
    <t>31.675000000000001</t>
  </si>
  <si>
    <t>4.1775000000000002</t>
  </si>
  <si>
    <t>0.34749999999999998</t>
  </si>
  <si>
    <t>311.91666666666703</t>
  </si>
  <si>
    <t>2631.4166666666702</t>
  </si>
  <si>
    <t>72.099999999999994</t>
  </si>
  <si>
    <t>0.15357798165137601</t>
  </si>
  <si>
    <t>71.400000000000006</t>
  </si>
  <si>
    <t>2.0499999999999998</t>
  </si>
  <si>
    <t>0.16500000000000001</t>
  </si>
  <si>
    <t>0.34454545454545399</t>
  </si>
  <si>
    <t>2.7149999999999999</t>
  </si>
  <si>
    <t>BEEF (INCLUDING MINCED SAUSAGE)</t>
  </si>
  <si>
    <t>748.42845156369197</t>
  </si>
  <si>
    <t>68.075774218154095</t>
  </si>
  <si>
    <t>1.51029748283753E-3</t>
  </si>
  <si>
    <t>0.73920671243325697</t>
  </si>
  <si>
    <t>3.6934553775743701</t>
  </si>
  <si>
    <t>1.9679633867276899E-3</t>
  </si>
  <si>
    <t>0.27139954517673398</t>
  </si>
  <si>
    <t>16.151563691838302</t>
  </si>
  <si>
    <t>PORK (INCLUDING SAUSAGES AND BACON)</t>
  </si>
  <si>
    <t>1206.3602484472001</t>
  </si>
  <si>
    <t>56.779006211180103</t>
  </si>
  <si>
    <t>5.6521739130434699E-2</t>
  </si>
  <si>
    <t>1.5898136645962699</t>
  </si>
  <si>
    <t>0.60372670807453399</t>
  </si>
  <si>
    <t>0.41806220809598399</t>
  </si>
  <si>
    <t>0.60496894409937896</t>
  </si>
  <si>
    <t>0.56521739130434701</t>
  </si>
  <si>
    <t>54.366666666666703</t>
  </si>
  <si>
    <t>4.6666666666666696</t>
  </si>
  <si>
    <t>0.40149181655032601</t>
  </si>
  <si>
    <t>502.91525423728802</t>
  </si>
  <si>
    <t>71.954237288135602</t>
  </si>
  <si>
    <t>1.0254237288135599</t>
  </si>
  <si>
    <t>1.7338983050847501</t>
  </si>
  <si>
    <t>0.10177966101694901</t>
  </si>
  <si>
    <t>0.50847457627118797</t>
  </si>
  <si>
    <t>0.48838983050847501</t>
  </si>
  <si>
    <t>4.6059322033898296</t>
  </si>
  <si>
    <t>Egg, chicken, whole, raw√É‚Äö√Ç¬†√É‚Äö√Ç¬†√É‚Äö√Ç¬†</t>
  </si>
  <si>
    <t>75.900000000000006</t>
  </si>
  <si>
    <t>1.1299999999999999</t>
  </si>
  <si>
    <t>1424.3383268034099</t>
  </si>
  <si>
    <t>8.6705174003226606</t>
  </si>
  <si>
    <t>12.318196012906199</t>
  </si>
  <si>
    <t>44.762041945148702</t>
  </si>
  <si>
    <t>50.353802719520601</t>
  </si>
  <si>
    <t>145.58924867480999</t>
  </si>
  <si>
    <t>290.38842975206597</t>
  </si>
  <si>
    <t>86.343388429752096</t>
  </si>
  <si>
    <t>0.70123966942148797</t>
  </si>
  <si>
    <t>6.0962809917355401</t>
  </si>
  <si>
    <t>0.62615702479338897</t>
  </si>
  <si>
    <t>3.7190082644628E-4</t>
  </si>
  <si>
    <t>7.9752066115702496</t>
  </si>
  <si>
    <t>2.9951472083546801E-2</t>
  </si>
  <si>
    <t>0.58764462809917395</t>
  </si>
  <si>
    <t>39.504132231405002</t>
  </si>
  <si>
    <t>333.37548352674401</t>
  </si>
  <si>
    <t>82.372435640923001</t>
  </si>
  <si>
    <t>0.84600840336134497</t>
  </si>
  <si>
    <t>6.3772175536881401E-2</t>
  </si>
  <si>
    <t>0.54519741229825303</t>
  </si>
  <si>
    <t>5.2330265439509097E-2</t>
  </si>
  <si>
    <t>6.7165532879818599</t>
  </si>
  <si>
    <t>0.32549586501267203</t>
  </si>
  <si>
    <t>26.696712018140602</t>
  </si>
  <si>
    <t>6.8972972972972997</t>
  </si>
  <si>
    <t>5.2135135135135098</t>
  </si>
  <si>
    <t>42.489189189189197</t>
  </si>
  <si>
    <t>2.6859459459459498</t>
  </si>
  <si>
    <t>0.31216216216216203</t>
  </si>
  <si>
    <t>44.513513513513502</t>
  </si>
  <si>
    <t>0.23663937889954201</t>
  </si>
  <si>
    <t>2.6243243243243199</t>
  </si>
  <si>
    <t>331.67567567567602</t>
  </si>
  <si>
    <t>3699.9622243325898</t>
  </si>
  <si>
    <t>1.40192043895748E-2</t>
  </si>
  <si>
    <t>5.33924237627941E-2</t>
  </si>
  <si>
    <t>3241.3333333333298</t>
  </si>
  <si>
    <t>11.909523809523799</t>
  </si>
  <si>
    <t>0.66857142857142904</t>
  </si>
  <si>
    <t>4.1619047619047597E-2</t>
  </si>
  <si>
    <t>2.31428571428571E-2</t>
  </si>
  <si>
    <t>0.29523809523809502</t>
  </si>
  <si>
    <t>1.1214285714285701</t>
  </si>
  <si>
    <t>28.431725265739999</t>
  </si>
  <si>
    <t>2.9436017988552701</t>
  </si>
  <si>
    <t>0.22642681929681099</t>
  </si>
  <si>
    <t>52.958708094848703</t>
  </si>
  <si>
    <t>0.20166481240700801</t>
  </si>
  <si>
    <t>472.94766966475902</t>
  </si>
  <si>
    <t>1.1499999999999999</t>
  </si>
  <si>
    <t>65.099999999999994</t>
  </si>
  <si>
    <t>0.45551075268817198</t>
  </si>
  <si>
    <t>BARLEY GRAIN AND OTHER CEREALS</t>
  </si>
  <si>
    <t>1434.1826086956501</t>
  </si>
  <si>
    <t>1.3562608695652201</t>
  </si>
  <si>
    <t>14.932173913043499</t>
  </si>
  <si>
    <t>2.4931304347826102</t>
  </si>
  <si>
    <t>0.27406086956521702</t>
  </si>
  <si>
    <t>37.191304347826097</t>
  </si>
  <si>
    <t>0.35670362983645798</t>
  </si>
  <si>
    <t>9.6608695652173893</t>
  </si>
  <si>
    <t>8.7194444444444397</t>
  </si>
  <si>
    <t>51.788888888888899</t>
  </si>
  <si>
    <t>0.82666666666666699</t>
  </si>
  <si>
    <t>4.1666666666666701E-3</t>
  </si>
  <si>
    <t>2.7237827715355802E-2</t>
  </si>
  <si>
    <t>8.3333333333333393</t>
  </si>
  <si>
    <t>OTHER RAW MATERIALS FOR DRINKS</t>
  </si>
  <si>
    <t>39.324877614597298</t>
  </si>
  <si>
    <t>97.515268802848198</t>
  </si>
  <si>
    <t>0.16718736092567901</t>
  </si>
  <si>
    <t>1.18166444147753E-2</t>
  </si>
  <si>
    <t>7.8104138851802498E-3</t>
  </si>
  <si>
    <t>2.0886070315976899</t>
  </si>
  <si>
    <t>99.251732954545403</t>
  </si>
  <si>
    <t>2.9261363636363599E-2</t>
  </si>
  <si>
    <t>4.5454545454545496E-3</t>
  </si>
  <si>
    <t>2.64772727272727E-2</t>
  </si>
  <si>
    <t>6.1051136363636403E-3</t>
  </si>
  <si>
    <t>8.2386363636363605E-2</t>
  </si>
  <si>
    <t>1.4005681818181801E-2</t>
  </si>
  <si>
    <t>0.49431818181818199</t>
  </si>
  <si>
    <t>528.66666666666697</t>
  </si>
  <si>
    <t>81.233333333333306</t>
  </si>
  <si>
    <t>6.3333333333333297E-2</t>
  </si>
  <si>
    <t>2E-3</t>
  </si>
  <si>
    <t>0.33333333333333298</t>
  </si>
  <si>
    <t>1.7244648318042798E-2</t>
  </si>
  <si>
    <t>0.66218500797448132</t>
  </si>
  <si>
    <t>810.02870813397078</t>
  </si>
  <si>
    <t>191.73684210526304</t>
  </si>
  <si>
    <t>45.913716108452988</t>
  </si>
  <si>
    <t>1.6411483253588508</t>
  </si>
  <si>
    <t>13.242902711323756</t>
  </si>
  <si>
    <t>1.2129186602870807</t>
  </si>
  <si>
    <t>11.846889952153106</t>
  </si>
  <si>
    <t>26.042424242424218</t>
  </si>
  <si>
    <t>3.5575279106858044</t>
  </si>
  <si>
    <t>19.314194577352488</t>
  </si>
  <si>
    <t>0.14709728867623603</t>
  </si>
  <si>
    <t>0.13449826989619401</t>
  </si>
  <si>
    <t>235.19776714513574</t>
  </si>
  <si>
    <t>4.4000000000000004</t>
  </si>
  <si>
    <t>1.0000000000000002</t>
  </si>
  <si>
    <t>1363.693302387268</t>
  </si>
  <si>
    <t>324.5291145635973</t>
  </si>
  <si>
    <t>12.591277472527473</t>
  </si>
  <si>
    <t>3.9106383415435144</t>
  </si>
  <si>
    <t>23.752647783251238</t>
  </si>
  <si>
    <t>5.415795282303905</t>
  </si>
  <si>
    <t>18.263221548566378</t>
  </si>
  <si>
    <t>36.011893709738544</t>
  </si>
  <si>
    <t>7.749653119868638</t>
  </si>
  <si>
    <t>2.1411361626878844</t>
  </si>
  <si>
    <t>0.13070433876468363</t>
  </si>
  <si>
    <t>1.922961191107743</t>
  </si>
  <si>
    <t>0.4141904966655871</t>
  </si>
  <si>
    <t>8.4000129224009807</t>
  </si>
  <si>
    <t>0.8899999999999999</t>
  </si>
  <si>
    <t>36.666666666666664</t>
  </si>
  <si>
    <t>89.333333333333329</t>
  </si>
  <si>
    <t>0.6333333333333333</t>
  </si>
  <si>
    <t>1.4666666666666668</t>
  </si>
  <si>
    <t>0.16666666666666666</t>
  </si>
  <si>
    <t>2.1333333333333333</t>
  </si>
  <si>
    <t>6.2666666666666657</t>
  </si>
  <si>
    <t>0.9666666666666667</t>
  </si>
  <si>
    <t>17.999999999999996</t>
  </si>
  <si>
    <t>0.36666666666666664</t>
  </si>
  <si>
    <t>9.5477302523762686E-2</t>
  </si>
  <si>
    <t>0.55000000000000004</t>
  </si>
  <si>
    <t>0.72281485955904567</t>
  </si>
  <si>
    <t>119.04379341588646</t>
  </si>
  <si>
    <t>28.44337058290547</t>
  </si>
  <si>
    <t>90.699184536393844</t>
  </si>
  <si>
    <t>1.3322863183328297</t>
  </si>
  <si>
    <t>0.6481123527635156</t>
  </si>
  <si>
    <t>0.1431289640591967</t>
  </si>
  <si>
    <t>2.1430987617034138</t>
  </si>
  <si>
    <t>5.0214134702506801</t>
  </si>
  <si>
    <t>0.8507399577167017</t>
  </si>
  <si>
    <t>248.90033222591384</t>
  </si>
  <si>
    <t>0.031328903654485055</t>
  </si>
  <si>
    <t>0.33964361220175177</t>
  </si>
  <si>
    <t>0.28599999999999998</t>
  </si>
  <si>
    <t>2985.8441558441582</t>
  </si>
  <si>
    <t>0.84666666666666668</t>
  </si>
  <si>
    <t>75.333333333333329</t>
  </si>
  <si>
    <t>93.966666666666654</t>
  </si>
  <si>
    <t>0.66666666666666663</t>
  </si>
  <si>
    <t>2.2333333333333334</t>
  </si>
  <si>
    <t>0.8666666666666666</t>
  </si>
  <si>
    <t>5.666666666666666</t>
  </si>
  <si>
    <t>0.43333333333333335</t>
  </si>
  <si>
    <t>0.14533361332948891</t>
  </si>
  <si>
    <t>66.666666666666657</t>
  </si>
  <si>
    <t>4.0999999999999996</t>
  </si>
  <si>
    <t>1.1000000000000001</t>
  </si>
  <si>
    <t>0.24285714285714299</t>
  </si>
  <si>
    <t>0.66167326963411777</t>
  </si>
  <si>
    <t>195.21960692923176</t>
  </si>
  <si>
    <t>46.65478132525442</t>
  </si>
  <si>
    <t>84.557593412568949</t>
  </si>
  <si>
    <t>2.4876951759496624</t>
  </si>
  <si>
    <t>4.7907480773712425</t>
  </si>
  <si>
    <t>0.7258059504389033</t>
  </si>
  <si>
    <t>4.4035345296356718</t>
  </si>
  <si>
    <t>2.9793132913850711</t>
  </si>
  <si>
    <t>5.001724539734326</t>
  </si>
  <si>
    <t>175.21370309951064</t>
  </si>
  <si>
    <t>0.2346873300706906</t>
  </si>
  <si>
    <t>1.5036059970480855</t>
  </si>
  <si>
    <t>0.29735106652811233</t>
  </si>
  <si>
    <t>2078.7359589839207</t>
  </si>
  <si>
    <t>0.67942329873125717</t>
  </si>
  <si>
    <t>166.1683967704729</t>
  </si>
  <si>
    <t>39.42791234140715</t>
  </si>
  <si>
    <t>88.334602076124568</t>
  </si>
  <si>
    <t>0.44567474048442901</t>
  </si>
  <si>
    <t>0.7617301038062283</t>
  </si>
  <si>
    <t>3.276931949250288</t>
  </si>
  <si>
    <t>7.0399077277970008</t>
  </si>
  <si>
    <t>4.2857142857142899E-2</t>
  </si>
  <si>
    <t>20.197231833910031</t>
  </si>
  <si>
    <t>177.60537190082644</t>
  </si>
  <si>
    <t>42.38223140495868</t>
  </si>
  <si>
    <t>87.546487603305792</t>
  </si>
  <si>
    <t>0.68853305785123953</t>
  </si>
  <si>
    <t>3.0388429752066113</t>
  </si>
  <si>
    <t>7.6261363636363644</t>
  </si>
  <si>
    <t>0.19235537190082644</t>
  </si>
  <si>
    <t>4.847107438016528</t>
  </si>
  <si>
    <t>0.030764462809917358</t>
  </si>
  <si>
    <t>0.20382231404958678</t>
  </si>
  <si>
    <t>5.1666666666666701E-2</t>
  </si>
  <si>
    <t>55.203512396694215</t>
  </si>
  <si>
    <t>0.88173913043478269</t>
  </si>
  <si>
    <t>274.86956521739131</t>
  </si>
  <si>
    <t>65.91304347826087</t>
  </si>
  <si>
    <t>82.147826086956513</t>
  </si>
  <si>
    <t>0.5304347826086957</t>
  </si>
  <si>
    <t>1.7260869565217392</t>
  </si>
  <si>
    <t>0.7608695652173914</t>
  </si>
  <si>
    <t>5.8608695652173912</t>
  </si>
  <si>
    <t>0.8130434782608695</t>
  </si>
  <si>
    <t>13.173913043478262</t>
  </si>
  <si>
    <t>0.3991304347826087</t>
  </si>
  <si>
    <t>3.5217391304347825E-2</t>
  </si>
  <si>
    <t>1.5652173913043468</t>
  </si>
  <si>
    <t>135.82608695652175</t>
  </si>
  <si>
    <t>168.21739130434784</t>
  </si>
  <si>
    <t>153.6521739130435</t>
  </si>
  <si>
    <t>2.2999999999999998</t>
  </si>
  <si>
    <t>0.30000000000000004</t>
  </si>
  <si>
    <t>0.7002666666666667</t>
  </si>
  <si>
    <t>259.47018181818186</t>
  </si>
  <si>
    <t>61.611636363636364</t>
  </si>
  <si>
    <t>82.366872727272721</t>
  </si>
  <si>
    <t>0.7121333333333334</t>
  </si>
  <si>
    <t>1.0013212121212123</t>
  </si>
  <si>
    <t>0.37803636363636367</t>
  </si>
  <si>
    <t>4.0829818181818194</t>
  </si>
  <si>
    <t>11.541927272727275</t>
  </si>
  <si>
    <t>0.7026909090909094</t>
  </si>
  <si>
    <t>15.25709090909091</t>
  </si>
  <si>
    <t>0.44713939393939406</t>
  </si>
  <si>
    <t>7.2013141823149177E-2</t>
  </si>
  <si>
    <t>180.90957575757577</t>
  </si>
  <si>
    <t>0.26764705882352902</t>
  </si>
  <si>
    <t>3.5549999999999997</t>
  </si>
  <si>
    <t>0.30099799660964699</t>
  </si>
  <si>
    <t>0.59605697209609199</t>
  </si>
  <si>
    <t>449.53868643355202</t>
  </si>
  <si>
    <t>75.220700249673399</t>
  </si>
  <si>
    <t>1.2270627805591099</t>
  </si>
  <si>
    <t>2.9170039197423101</t>
  </si>
  <si>
    <t>4.6691504637714898</t>
  </si>
  <si>
    <t>0.57999999999999996</t>
  </si>
  <si>
    <t>77.599999999999994</t>
  </si>
  <si>
    <t>0.59732144352340277</t>
  </si>
  <si>
    <t>455.64478495073809</t>
  </si>
  <si>
    <t>108.4681682436015</t>
  </si>
  <si>
    <t>75.033332635574538</t>
  </si>
  <si>
    <t>1.5959259259259253</t>
  </si>
  <si>
    <t>3.4523882888163193</t>
  </si>
  <si>
    <t>2.1811530213195391E-2</t>
  </si>
  <si>
    <t>1.1898194200228862</t>
  </si>
  <si>
    <t>12.492268832509975</t>
  </si>
  <si>
    <t>4.293464232883977</t>
  </si>
  <si>
    <t>0.39074518326993285</t>
  </si>
  <si>
    <t>3.0285916436406271</t>
  </si>
  <si>
    <t>12.149432024337825</t>
  </si>
  <si>
    <t>5.0368416645733918</t>
  </si>
  <si>
    <t>52.099999999999994</t>
  </si>
  <si>
    <t>6.3689793267151906E-2</t>
  </si>
  <si>
    <t>0.99999999999999989</t>
  </si>
  <si>
    <t>1883.6701883325679</t>
  </si>
  <si>
    <t>429.3342177136169</t>
  </si>
  <si>
    <t>10.143316490583372</t>
  </si>
  <si>
    <t>1.6906293063849334</t>
  </si>
  <si>
    <t>6.749746390948108</t>
  </si>
  <si>
    <t>18.870230198985563</t>
  </si>
  <si>
    <t>2.4862655029857605</t>
  </si>
  <si>
    <t>58.373909049150207</t>
  </si>
  <si>
    <t>1.3311353882169332</t>
  </si>
  <si>
    <t>0.8690596956691379</t>
  </si>
  <si>
    <t>5.9886416010121402E-2</t>
  </si>
  <si>
    <t>0.18999219664455716</t>
  </si>
  <si>
    <t>39.459807073954977</t>
  </si>
  <si>
    <t>28.142168121267797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</si>
</sst>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E148-5857-9C4C-B49F-8EE1010DE10B}">
  <dimension ref="A1:AD76"/>
  <sheetViews>
    <sheetView tabSelected="1" topLeftCell="A31" workbookViewId="0">
      <selection activeCell="C77" sqref="C77"/>
    </sheetView>
  </sheetViews>
  <sheetFormatPr baseColWidth="10" defaultRowHeight="15" x14ac:dyDescent="0.2"/>
  <sheetData>
    <row r="1" spans="1:30" x14ac:dyDescent="0.2">
      <c r="A1" t="s">
        <v>481</v>
      </c>
      <c r="B1" t="s">
        <v>482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0" x14ac:dyDescent="0.2">
      <c r="A2">
        <v>101</v>
      </c>
      <c r="B2" t="s">
        <v>72</v>
      </c>
      <c r="C2" t="s">
        <v>69</v>
      </c>
      <c r="D2" t="s">
        <v>33</v>
      </c>
      <c r="E2" t="s">
        <v>33</v>
      </c>
      <c r="F2">
        <v>1</v>
      </c>
      <c r="G2">
        <v>1460</v>
      </c>
      <c r="H2">
        <v>345</v>
      </c>
      <c r="I2">
        <v>12.2</v>
      </c>
      <c r="J2">
        <v>0.85</v>
      </c>
      <c r="K2">
        <v>7.35</v>
      </c>
      <c r="L2">
        <v>1.05</v>
      </c>
      <c r="M2">
        <v>4.05</v>
      </c>
      <c r="N2" t="s">
        <v>33</v>
      </c>
      <c r="O2" t="s">
        <v>33</v>
      </c>
      <c r="P2">
        <v>74.55</v>
      </c>
      <c r="Q2">
        <v>1.85</v>
      </c>
      <c r="R2">
        <v>1.37</v>
      </c>
      <c r="S2">
        <v>0</v>
      </c>
      <c r="T2" s="1" t="s">
        <v>483</v>
      </c>
      <c r="U2">
        <v>0.04</v>
      </c>
      <c r="V2">
        <v>3.85</v>
      </c>
      <c r="W2">
        <v>16</v>
      </c>
      <c r="X2" s="1" t="s">
        <v>484</v>
      </c>
      <c r="Y2">
        <v>0</v>
      </c>
      <c r="Z2">
        <v>0</v>
      </c>
      <c r="AA2" t="s">
        <v>33</v>
      </c>
      <c r="AB2" t="s">
        <v>33</v>
      </c>
      <c r="AC2" t="s">
        <v>33</v>
      </c>
      <c r="AD2">
        <v>0</v>
      </c>
    </row>
    <row r="3" spans="1:30" x14ac:dyDescent="0.2">
      <c r="A3">
        <v>102</v>
      </c>
      <c r="B3" t="s">
        <v>32</v>
      </c>
      <c r="C3" t="s">
        <v>34</v>
      </c>
      <c r="D3">
        <v>1034</v>
      </c>
      <c r="E3" t="s">
        <v>35</v>
      </c>
      <c r="F3">
        <v>1</v>
      </c>
      <c r="G3">
        <v>1500</v>
      </c>
      <c r="H3">
        <v>353</v>
      </c>
      <c r="I3">
        <v>12.2</v>
      </c>
      <c r="J3">
        <v>0.4</v>
      </c>
      <c r="K3">
        <v>7.6</v>
      </c>
      <c r="L3">
        <v>1</v>
      </c>
      <c r="M3">
        <v>0.7</v>
      </c>
      <c r="N3" t="s">
        <v>33</v>
      </c>
      <c r="O3" t="s">
        <v>33</v>
      </c>
      <c r="P3" s="1" t="s">
        <v>485</v>
      </c>
      <c r="Q3">
        <v>0.9</v>
      </c>
      <c r="R3">
        <v>1.32</v>
      </c>
      <c r="S3">
        <v>0</v>
      </c>
      <c r="T3" s="1" t="s">
        <v>486</v>
      </c>
      <c r="U3">
        <v>0.11</v>
      </c>
      <c r="V3">
        <v>1.1000000000000001</v>
      </c>
      <c r="W3">
        <v>9</v>
      </c>
      <c r="X3" t="s">
        <v>33</v>
      </c>
      <c r="Y3">
        <v>0</v>
      </c>
      <c r="Z3">
        <v>0</v>
      </c>
      <c r="AA3" t="s">
        <v>33</v>
      </c>
      <c r="AB3" t="s">
        <v>33</v>
      </c>
      <c r="AC3" t="s">
        <v>33</v>
      </c>
      <c r="AD3">
        <v>0</v>
      </c>
    </row>
    <row r="4" spans="1:30" x14ac:dyDescent="0.2">
      <c r="A4">
        <v>103</v>
      </c>
      <c r="B4" t="s">
        <v>36</v>
      </c>
      <c r="C4" t="s">
        <v>34</v>
      </c>
      <c r="D4">
        <v>1023</v>
      </c>
      <c r="E4" t="s">
        <v>37</v>
      </c>
      <c r="F4">
        <v>0.68</v>
      </c>
      <c r="G4">
        <v>655</v>
      </c>
      <c r="H4">
        <v>157</v>
      </c>
      <c r="I4">
        <v>55.1</v>
      </c>
      <c r="J4">
        <v>0.8</v>
      </c>
      <c r="K4">
        <v>4.0999999999999996</v>
      </c>
      <c r="L4">
        <v>2.5</v>
      </c>
      <c r="M4" s="1" t="s">
        <v>487</v>
      </c>
      <c r="N4" t="s">
        <v>33</v>
      </c>
      <c r="O4" t="s">
        <v>33</v>
      </c>
      <c r="P4">
        <v>21.4</v>
      </c>
      <c r="Q4">
        <v>1.2</v>
      </c>
      <c r="R4">
        <v>1.95</v>
      </c>
      <c r="S4">
        <v>8</v>
      </c>
      <c r="T4">
        <v>0.18</v>
      </c>
      <c r="U4">
        <v>0.1</v>
      </c>
      <c r="V4">
        <v>1.55</v>
      </c>
      <c r="W4">
        <v>78</v>
      </c>
      <c r="X4" t="s">
        <v>33</v>
      </c>
      <c r="Y4">
        <v>0</v>
      </c>
      <c r="Z4">
        <v>0</v>
      </c>
      <c r="AA4" t="s">
        <v>33</v>
      </c>
      <c r="AB4" t="s">
        <v>33</v>
      </c>
      <c r="AC4" t="s">
        <v>33</v>
      </c>
      <c r="AD4">
        <v>98</v>
      </c>
    </row>
    <row r="5" spans="1:30" x14ac:dyDescent="0.2">
      <c r="A5">
        <v>104</v>
      </c>
      <c r="B5" t="s">
        <v>73</v>
      </c>
      <c r="C5" t="s">
        <v>69</v>
      </c>
      <c r="D5" t="s">
        <v>33</v>
      </c>
      <c r="E5" t="s">
        <v>33</v>
      </c>
      <c r="F5">
        <v>1</v>
      </c>
      <c r="G5">
        <v>1449.40119760479</v>
      </c>
      <c r="H5">
        <v>344.85029940119801</v>
      </c>
      <c r="I5" s="1" t="s">
        <v>488</v>
      </c>
      <c r="J5">
        <v>1.1940119760479</v>
      </c>
      <c r="K5">
        <v>7.9507784431137702</v>
      </c>
      <c r="L5">
        <v>4.4760479041916197</v>
      </c>
      <c r="M5" s="1" t="s">
        <v>489</v>
      </c>
      <c r="N5" t="s">
        <v>33</v>
      </c>
      <c r="O5" t="s">
        <v>33</v>
      </c>
      <c r="P5" s="1" t="s">
        <v>490</v>
      </c>
      <c r="Q5">
        <v>2.6389221556886202</v>
      </c>
      <c r="R5">
        <v>1.8925748502994</v>
      </c>
      <c r="S5">
        <v>0.59880239520958001</v>
      </c>
      <c r="T5" s="1" t="s">
        <v>491</v>
      </c>
      <c r="U5">
        <v>0.10059880239521</v>
      </c>
      <c r="V5">
        <v>2.0059880239521002</v>
      </c>
      <c r="W5" s="1" t="s">
        <v>492</v>
      </c>
      <c r="X5" s="1" t="s">
        <v>493</v>
      </c>
      <c r="Y5">
        <v>0</v>
      </c>
      <c r="Z5">
        <v>0</v>
      </c>
      <c r="AA5" t="s">
        <v>33</v>
      </c>
      <c r="AB5" t="s">
        <v>33</v>
      </c>
      <c r="AC5" t="s">
        <v>33</v>
      </c>
      <c r="AD5" s="1" t="s">
        <v>494</v>
      </c>
    </row>
    <row r="6" spans="1:30" x14ac:dyDescent="0.2">
      <c r="A6">
        <v>105</v>
      </c>
      <c r="B6" t="s">
        <v>74</v>
      </c>
      <c r="C6" t="s">
        <v>69</v>
      </c>
      <c r="D6" t="s">
        <v>33</v>
      </c>
      <c r="E6" t="s">
        <v>33</v>
      </c>
      <c r="F6">
        <v>1</v>
      </c>
      <c r="G6" t="s">
        <v>33</v>
      </c>
      <c r="H6">
        <v>355</v>
      </c>
      <c r="I6" t="s">
        <v>33</v>
      </c>
      <c r="J6" t="s">
        <v>33</v>
      </c>
      <c r="K6">
        <v>8.3333333333333304</v>
      </c>
      <c r="L6">
        <v>3.2</v>
      </c>
      <c r="M6" t="s">
        <v>33</v>
      </c>
      <c r="N6" t="s">
        <v>33</v>
      </c>
      <c r="O6" t="s">
        <v>33</v>
      </c>
      <c r="P6" t="s">
        <v>33</v>
      </c>
      <c r="Q6">
        <v>2.2666666666666702</v>
      </c>
      <c r="R6" s="1" t="s">
        <v>495</v>
      </c>
      <c r="S6">
        <v>3.6666666666666701</v>
      </c>
      <c r="T6">
        <v>0.26</v>
      </c>
      <c r="U6">
        <v>0.10666666666666701</v>
      </c>
      <c r="V6">
        <v>2.06666666666667</v>
      </c>
      <c r="W6">
        <v>34.6666666666667</v>
      </c>
      <c r="X6">
        <v>0.277186621056632</v>
      </c>
      <c r="Y6">
        <v>0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</row>
    <row r="7" spans="1:30" x14ac:dyDescent="0.2">
      <c r="A7">
        <v>106</v>
      </c>
      <c r="B7" t="s">
        <v>75</v>
      </c>
      <c r="C7" t="s">
        <v>69</v>
      </c>
      <c r="D7" t="s">
        <v>33</v>
      </c>
      <c r="E7" t="s">
        <v>33</v>
      </c>
      <c r="F7">
        <v>1</v>
      </c>
      <c r="G7" s="1" t="s">
        <v>496</v>
      </c>
      <c r="H7">
        <v>335.642857142857</v>
      </c>
      <c r="I7">
        <v>11.5253968253968</v>
      </c>
      <c r="J7" s="1" t="s">
        <v>497</v>
      </c>
      <c r="K7">
        <v>9.5865079365079406</v>
      </c>
      <c r="L7">
        <v>3.5317460317460299</v>
      </c>
      <c r="M7" s="1" t="s">
        <v>498</v>
      </c>
      <c r="N7" t="s">
        <v>33</v>
      </c>
      <c r="O7" t="s">
        <v>33</v>
      </c>
      <c r="P7">
        <v>59.5015873015873</v>
      </c>
      <c r="Q7">
        <v>6.0015873015872998</v>
      </c>
      <c r="R7" s="1" t="s">
        <v>499</v>
      </c>
      <c r="S7">
        <v>0.65873015873015905</v>
      </c>
      <c r="T7" s="1" t="s">
        <v>500</v>
      </c>
      <c r="U7">
        <v>0.108412698412698</v>
      </c>
      <c r="V7">
        <v>3.2206349206349199</v>
      </c>
      <c r="W7" s="1" t="s">
        <v>501</v>
      </c>
      <c r="X7">
        <v>0.355119657041498</v>
      </c>
      <c r="Y7">
        <v>0</v>
      </c>
      <c r="Z7">
        <v>0</v>
      </c>
      <c r="AA7" t="s">
        <v>33</v>
      </c>
      <c r="AB7" t="s">
        <v>33</v>
      </c>
      <c r="AC7" t="s">
        <v>33</v>
      </c>
      <c r="AD7">
        <v>11.9285714285714</v>
      </c>
    </row>
    <row r="8" spans="1:30" x14ac:dyDescent="0.2">
      <c r="A8">
        <v>107</v>
      </c>
      <c r="B8" t="s">
        <v>76</v>
      </c>
      <c r="C8" t="s">
        <v>69</v>
      </c>
      <c r="D8" t="s">
        <v>33</v>
      </c>
      <c r="E8" t="s">
        <v>33</v>
      </c>
      <c r="F8">
        <v>1</v>
      </c>
      <c r="G8">
        <v>1413.56756756757</v>
      </c>
      <c r="H8">
        <v>335.00810810810799</v>
      </c>
      <c r="I8" s="1" t="s">
        <v>502</v>
      </c>
      <c r="J8" s="1" t="s">
        <v>503</v>
      </c>
      <c r="K8">
        <v>9.5981081081081108</v>
      </c>
      <c r="L8">
        <v>3.5616216216216201</v>
      </c>
      <c r="M8" s="1" t="s">
        <v>504</v>
      </c>
      <c r="N8" t="s">
        <v>33</v>
      </c>
      <c r="O8" t="s">
        <v>33</v>
      </c>
      <c r="P8" s="1" t="s">
        <v>505</v>
      </c>
      <c r="Q8">
        <v>13.2243243243243</v>
      </c>
      <c r="R8">
        <v>2.27778378378378</v>
      </c>
      <c r="S8">
        <v>0.29459459459459503</v>
      </c>
      <c r="T8">
        <v>0.235891891891892</v>
      </c>
      <c r="U8">
        <v>0.107945945945946</v>
      </c>
      <c r="V8">
        <v>3.1972972972972999</v>
      </c>
      <c r="W8" t="s">
        <v>33</v>
      </c>
      <c r="X8" t="s">
        <v>33</v>
      </c>
      <c r="Y8">
        <v>0</v>
      </c>
      <c r="Z8">
        <v>0</v>
      </c>
      <c r="AA8" t="s">
        <v>33</v>
      </c>
      <c r="AB8" t="s">
        <v>33</v>
      </c>
      <c r="AC8" t="s">
        <v>33</v>
      </c>
      <c r="AD8" s="1" t="s">
        <v>506</v>
      </c>
    </row>
    <row r="9" spans="1:30" x14ac:dyDescent="0.2">
      <c r="A9">
        <v>109</v>
      </c>
      <c r="B9" t="s">
        <v>79</v>
      </c>
      <c r="C9" t="s">
        <v>69</v>
      </c>
      <c r="D9" t="s">
        <v>33</v>
      </c>
      <c r="E9" t="s">
        <v>33</v>
      </c>
      <c r="F9">
        <v>1</v>
      </c>
      <c r="G9" s="1" t="s">
        <v>507</v>
      </c>
      <c r="H9">
        <v>319.88012552301302</v>
      </c>
      <c r="I9" s="1" t="s">
        <v>508</v>
      </c>
      <c r="J9" s="1" t="s">
        <v>509</v>
      </c>
      <c r="K9">
        <v>7.7108995815899597</v>
      </c>
      <c r="L9">
        <v>10.6670711297071</v>
      </c>
      <c r="M9" s="1" t="s">
        <v>510</v>
      </c>
      <c r="N9" t="s">
        <v>33</v>
      </c>
      <c r="O9" t="s">
        <v>33</v>
      </c>
      <c r="P9" s="1" t="s">
        <v>511</v>
      </c>
      <c r="Q9">
        <v>2.2015690376568999</v>
      </c>
      <c r="R9" s="1" t="s">
        <v>512</v>
      </c>
      <c r="S9">
        <v>11.6541841004184</v>
      </c>
      <c r="T9" s="1" t="s">
        <v>513</v>
      </c>
      <c r="U9">
        <v>6.8274058577405899E-2</v>
      </c>
      <c r="V9">
        <v>2.92171548117155</v>
      </c>
      <c r="W9" s="1" t="s">
        <v>514</v>
      </c>
      <c r="X9" t="s">
        <v>33</v>
      </c>
      <c r="Y9" s="1" t="s">
        <v>515</v>
      </c>
      <c r="Z9">
        <v>11.129079497908</v>
      </c>
      <c r="AA9" t="s">
        <v>33</v>
      </c>
      <c r="AB9" t="s">
        <v>33</v>
      </c>
      <c r="AC9" t="s">
        <v>33</v>
      </c>
      <c r="AD9" s="1" t="s">
        <v>516</v>
      </c>
    </row>
    <row r="10" spans="1:30" x14ac:dyDescent="0.2">
      <c r="A10">
        <v>111</v>
      </c>
      <c r="B10" t="s">
        <v>85</v>
      </c>
      <c r="C10" t="s">
        <v>69</v>
      </c>
      <c r="D10" t="s">
        <v>33</v>
      </c>
      <c r="E10" t="s">
        <v>33</v>
      </c>
      <c r="F10">
        <v>1</v>
      </c>
      <c r="G10" s="1" t="s">
        <v>517</v>
      </c>
      <c r="H10">
        <v>354.72727272727298</v>
      </c>
      <c r="I10">
        <v>10.4409090909091</v>
      </c>
      <c r="J10">
        <v>1.08181818181818</v>
      </c>
      <c r="K10">
        <v>12.7454545454545</v>
      </c>
      <c r="L10">
        <v>1.4045454545454501</v>
      </c>
      <c r="M10" s="1" t="s">
        <v>518</v>
      </c>
      <c r="N10" t="s">
        <v>33</v>
      </c>
      <c r="O10" t="s">
        <v>33</v>
      </c>
      <c r="P10" s="1" t="s">
        <v>519</v>
      </c>
      <c r="Q10">
        <v>1.0409090909090899</v>
      </c>
      <c r="R10">
        <v>0.6</v>
      </c>
      <c r="S10">
        <v>0</v>
      </c>
      <c r="T10" s="1" t="s">
        <v>486</v>
      </c>
      <c r="U10">
        <v>5.8636363636363598E-2</v>
      </c>
      <c r="V10">
        <v>1.1000000000000001</v>
      </c>
      <c r="W10" s="1" t="s">
        <v>520</v>
      </c>
      <c r="X10" s="1" t="s">
        <v>521</v>
      </c>
      <c r="Y10">
        <v>0</v>
      </c>
      <c r="Z10">
        <v>0</v>
      </c>
      <c r="AA10" t="s">
        <v>33</v>
      </c>
      <c r="AB10" t="s">
        <v>33</v>
      </c>
      <c r="AC10" t="s">
        <v>33</v>
      </c>
      <c r="AD10">
        <v>0</v>
      </c>
    </row>
    <row r="11" spans="1:30" x14ac:dyDescent="0.2">
      <c r="A11">
        <v>112</v>
      </c>
      <c r="B11" t="s">
        <v>86</v>
      </c>
      <c r="C11" t="s">
        <v>69</v>
      </c>
      <c r="D11" t="s">
        <v>33</v>
      </c>
      <c r="E11" t="s">
        <v>33</v>
      </c>
      <c r="F11">
        <v>1</v>
      </c>
      <c r="G11">
        <v>1505</v>
      </c>
      <c r="H11">
        <v>355.5</v>
      </c>
      <c r="I11">
        <v>9.4</v>
      </c>
      <c r="J11">
        <v>2.75</v>
      </c>
      <c r="K11">
        <v>14</v>
      </c>
      <c r="L11">
        <v>4</v>
      </c>
      <c r="M11">
        <v>7.75</v>
      </c>
      <c r="N11" t="s">
        <v>33</v>
      </c>
      <c r="O11" t="s">
        <v>33</v>
      </c>
      <c r="P11">
        <v>62.15</v>
      </c>
      <c r="Q11">
        <v>8.5500000000000007</v>
      </c>
      <c r="R11" s="1" t="s">
        <v>522</v>
      </c>
      <c r="S11">
        <v>0</v>
      </c>
      <c r="T11">
        <v>0.23</v>
      </c>
      <c r="U11">
        <v>0.24</v>
      </c>
      <c r="V11">
        <v>1.95</v>
      </c>
      <c r="W11">
        <v>124</v>
      </c>
      <c r="X11">
        <v>0.541734104046243</v>
      </c>
      <c r="Y11">
        <v>0</v>
      </c>
      <c r="Z11">
        <v>0</v>
      </c>
      <c r="AA11" t="s">
        <v>33</v>
      </c>
      <c r="AB11" t="s">
        <v>33</v>
      </c>
      <c r="AC11" t="s">
        <v>33</v>
      </c>
      <c r="AD11">
        <v>2.5</v>
      </c>
    </row>
    <row r="12" spans="1:30" x14ac:dyDescent="0.2">
      <c r="A12">
        <v>201</v>
      </c>
      <c r="B12" t="s">
        <v>38</v>
      </c>
      <c r="C12" t="s">
        <v>34</v>
      </c>
      <c r="D12">
        <v>5004</v>
      </c>
      <c r="E12" t="s">
        <v>39</v>
      </c>
      <c r="F12">
        <v>0.62</v>
      </c>
      <c r="G12">
        <v>402</v>
      </c>
      <c r="H12">
        <v>95</v>
      </c>
      <c r="I12" s="1" t="s">
        <v>523</v>
      </c>
      <c r="J12">
        <v>0.9</v>
      </c>
      <c r="K12">
        <v>1.08</v>
      </c>
      <c r="L12">
        <v>0.3</v>
      </c>
      <c r="M12">
        <v>2.75</v>
      </c>
      <c r="N12" t="s">
        <v>33</v>
      </c>
      <c r="O12" t="s">
        <v>33</v>
      </c>
      <c r="P12">
        <v>20.6</v>
      </c>
      <c r="Q12">
        <v>0.3</v>
      </c>
      <c r="R12">
        <v>0.36</v>
      </c>
      <c r="S12">
        <v>5</v>
      </c>
      <c r="T12">
        <v>0.05</v>
      </c>
      <c r="U12">
        <v>0.05</v>
      </c>
      <c r="V12">
        <v>0.35</v>
      </c>
      <c r="W12">
        <v>22</v>
      </c>
      <c r="X12" s="1" t="s">
        <v>524</v>
      </c>
      <c r="Y12">
        <v>0</v>
      </c>
      <c r="Z12">
        <v>0</v>
      </c>
      <c r="AA12" t="s">
        <v>33</v>
      </c>
      <c r="AB12" t="s">
        <v>33</v>
      </c>
      <c r="AC12" t="s">
        <v>33</v>
      </c>
      <c r="AD12">
        <v>56</v>
      </c>
    </row>
    <row r="13" spans="1:30" x14ac:dyDescent="0.2">
      <c r="A13">
        <v>202</v>
      </c>
      <c r="B13" t="s">
        <v>87</v>
      </c>
      <c r="C13" t="s">
        <v>69</v>
      </c>
      <c r="D13" t="s">
        <v>33</v>
      </c>
      <c r="E13" t="s">
        <v>33</v>
      </c>
      <c r="F13">
        <v>1</v>
      </c>
      <c r="G13">
        <v>1456.63586956522</v>
      </c>
      <c r="H13">
        <v>343.21195652173901</v>
      </c>
      <c r="I13">
        <v>10.3401086956522</v>
      </c>
      <c r="J13">
        <v>1.9654347826087</v>
      </c>
      <c r="K13">
        <v>1.5557608695652201</v>
      </c>
      <c r="L13">
        <v>0.7</v>
      </c>
      <c r="M13" s="1" t="s">
        <v>525</v>
      </c>
      <c r="N13">
        <v>0</v>
      </c>
      <c r="O13" t="s">
        <v>33</v>
      </c>
      <c r="P13" s="1" t="s">
        <v>526</v>
      </c>
      <c r="Q13">
        <v>2.2433152173913</v>
      </c>
      <c r="R13">
        <v>0.391195652173913</v>
      </c>
      <c r="S13">
        <v>0.44239130434782598</v>
      </c>
      <c r="T13" s="1" t="s">
        <v>527</v>
      </c>
      <c r="U13">
        <v>5.32717391304348E-2</v>
      </c>
      <c r="V13">
        <v>1.3778804347826099</v>
      </c>
      <c r="W13" s="1" t="s">
        <v>528</v>
      </c>
      <c r="X13" s="1" t="s">
        <v>529</v>
      </c>
      <c r="Y13">
        <v>0</v>
      </c>
      <c r="Z13">
        <v>0</v>
      </c>
      <c r="AA13" s="1" t="s">
        <v>530</v>
      </c>
      <c r="AB13">
        <v>0</v>
      </c>
      <c r="AC13">
        <v>0</v>
      </c>
      <c r="AD13" s="1" t="s">
        <v>530</v>
      </c>
    </row>
    <row r="14" spans="1:30" x14ac:dyDescent="0.2">
      <c r="A14">
        <v>203</v>
      </c>
      <c r="B14" t="s">
        <v>88</v>
      </c>
      <c r="C14" t="s">
        <v>69</v>
      </c>
      <c r="D14" t="s">
        <v>33</v>
      </c>
      <c r="E14" t="s">
        <v>33</v>
      </c>
      <c r="F14">
        <v>0.84</v>
      </c>
      <c r="G14">
        <v>388.5</v>
      </c>
      <c r="H14">
        <v>92</v>
      </c>
      <c r="I14" s="1" t="s">
        <v>523</v>
      </c>
      <c r="J14">
        <v>1.25</v>
      </c>
      <c r="K14">
        <v>1.75</v>
      </c>
      <c r="L14">
        <v>0.5</v>
      </c>
      <c r="M14">
        <v>3.95</v>
      </c>
      <c r="N14" t="s">
        <v>33</v>
      </c>
      <c r="O14" t="s">
        <v>33</v>
      </c>
      <c r="P14">
        <v>18.2</v>
      </c>
      <c r="Q14">
        <v>0.7</v>
      </c>
      <c r="R14">
        <v>0.21</v>
      </c>
      <c r="S14">
        <v>4.5</v>
      </c>
      <c r="T14" s="1" t="s">
        <v>486</v>
      </c>
      <c r="U14">
        <v>0.03</v>
      </c>
      <c r="V14">
        <v>0.75</v>
      </c>
      <c r="W14">
        <v>15</v>
      </c>
      <c r="X14" s="1" t="s">
        <v>531</v>
      </c>
      <c r="Y14">
        <v>0</v>
      </c>
      <c r="Z14">
        <v>0</v>
      </c>
      <c r="AA14" t="s">
        <v>33</v>
      </c>
      <c r="AB14" t="s">
        <v>33</v>
      </c>
      <c r="AC14" t="s">
        <v>33</v>
      </c>
      <c r="AD14">
        <v>55.5</v>
      </c>
    </row>
    <row r="15" spans="1:30" x14ac:dyDescent="0.2">
      <c r="A15">
        <v>204</v>
      </c>
      <c r="B15" t="s">
        <v>89</v>
      </c>
      <c r="C15" t="s">
        <v>69</v>
      </c>
      <c r="D15" t="s">
        <v>33</v>
      </c>
      <c r="E15" t="s">
        <v>33</v>
      </c>
      <c r="F15">
        <v>0.81</v>
      </c>
      <c r="G15">
        <v>508</v>
      </c>
      <c r="H15">
        <v>120</v>
      </c>
      <c r="I15" s="1" t="s">
        <v>532</v>
      </c>
      <c r="J15">
        <v>1.56666666666667</v>
      </c>
      <c r="K15">
        <v>2.8333333333333299</v>
      </c>
      <c r="L15">
        <v>0.233333333333333</v>
      </c>
      <c r="M15">
        <v>2.7</v>
      </c>
      <c r="N15" t="s">
        <v>33</v>
      </c>
      <c r="O15" t="s">
        <v>33</v>
      </c>
      <c r="P15" s="1" t="s">
        <v>533</v>
      </c>
      <c r="Q15">
        <v>0.73333333333333295</v>
      </c>
      <c r="R15" s="1" t="s">
        <v>534</v>
      </c>
      <c r="S15">
        <v>15.3333333333333</v>
      </c>
      <c r="T15">
        <v>0.103333333333333</v>
      </c>
      <c r="U15">
        <v>2.66666666666667E-2</v>
      </c>
      <c r="V15">
        <v>0.73333333333333295</v>
      </c>
      <c r="W15">
        <v>20.6666666666667</v>
      </c>
      <c r="X15" s="1" t="s">
        <v>535</v>
      </c>
      <c r="Y15">
        <v>0</v>
      </c>
      <c r="Z15">
        <v>0</v>
      </c>
      <c r="AA15" t="s">
        <v>33</v>
      </c>
      <c r="AB15" t="s">
        <v>33</v>
      </c>
      <c r="AC15" t="s">
        <v>33</v>
      </c>
      <c r="AD15">
        <v>187</v>
      </c>
    </row>
    <row r="16" spans="1:30" x14ac:dyDescent="0.2">
      <c r="A16">
        <v>205</v>
      </c>
      <c r="B16" t="s">
        <v>40</v>
      </c>
      <c r="C16" t="s">
        <v>34</v>
      </c>
      <c r="D16">
        <v>2007</v>
      </c>
      <c r="E16" t="s">
        <v>41</v>
      </c>
      <c r="F16">
        <v>0.93</v>
      </c>
      <c r="G16">
        <v>733</v>
      </c>
      <c r="H16">
        <v>173</v>
      </c>
      <c r="I16">
        <v>53.8</v>
      </c>
      <c r="J16">
        <v>1</v>
      </c>
      <c r="K16">
        <v>1.3</v>
      </c>
      <c r="L16">
        <v>0.3</v>
      </c>
      <c r="M16" s="1" t="s">
        <v>536</v>
      </c>
      <c r="N16" t="s">
        <v>33</v>
      </c>
      <c r="O16" t="s">
        <v>33</v>
      </c>
      <c r="P16">
        <v>39.1</v>
      </c>
      <c r="Q16">
        <v>0.9</v>
      </c>
      <c r="R16">
        <v>0.34</v>
      </c>
      <c r="S16">
        <v>1</v>
      </c>
      <c r="T16">
        <v>0.23</v>
      </c>
      <c r="U16">
        <v>0.01</v>
      </c>
      <c r="V16">
        <v>0.4</v>
      </c>
      <c r="W16">
        <v>27</v>
      </c>
      <c r="X16" s="1" t="s">
        <v>537</v>
      </c>
      <c r="Y16">
        <v>0</v>
      </c>
      <c r="Z16">
        <v>0</v>
      </c>
      <c r="AA16" t="s">
        <v>33</v>
      </c>
      <c r="AB16" t="s">
        <v>33</v>
      </c>
      <c r="AC16" t="s">
        <v>33</v>
      </c>
      <c r="AD16">
        <v>8</v>
      </c>
    </row>
    <row r="17" spans="1:30" x14ac:dyDescent="0.2">
      <c r="A17">
        <v>206</v>
      </c>
      <c r="B17" t="s">
        <v>42</v>
      </c>
      <c r="C17" t="s">
        <v>34</v>
      </c>
      <c r="D17">
        <v>2004</v>
      </c>
      <c r="E17" t="s">
        <v>43</v>
      </c>
      <c r="F17">
        <v>0.5</v>
      </c>
      <c r="G17">
        <v>410</v>
      </c>
      <c r="H17">
        <v>97</v>
      </c>
      <c r="I17" s="1" t="s">
        <v>538</v>
      </c>
      <c r="J17">
        <v>0.9</v>
      </c>
      <c r="K17">
        <v>1.4</v>
      </c>
      <c r="L17">
        <v>0.4</v>
      </c>
      <c r="M17">
        <v>3.6</v>
      </c>
      <c r="N17" t="s">
        <v>33</v>
      </c>
      <c r="O17" t="s">
        <v>33</v>
      </c>
      <c r="P17" s="1" t="s">
        <v>539</v>
      </c>
      <c r="Q17">
        <v>0.8</v>
      </c>
      <c r="R17">
        <v>0.23</v>
      </c>
      <c r="S17">
        <v>0</v>
      </c>
      <c r="T17">
        <v>0.06</v>
      </c>
      <c r="U17">
        <v>0.04</v>
      </c>
      <c r="V17">
        <v>0.33</v>
      </c>
      <c r="W17">
        <v>19</v>
      </c>
      <c r="X17">
        <v>0.110255220417633</v>
      </c>
      <c r="Y17">
        <v>0</v>
      </c>
      <c r="Z17">
        <v>0</v>
      </c>
      <c r="AA17" t="s">
        <v>33</v>
      </c>
      <c r="AB17" t="s">
        <v>33</v>
      </c>
      <c r="AC17" t="s">
        <v>33</v>
      </c>
      <c r="AD17">
        <v>3</v>
      </c>
    </row>
    <row r="18" spans="1:30" x14ac:dyDescent="0.2">
      <c r="A18">
        <v>207</v>
      </c>
      <c r="B18" t="s">
        <v>44</v>
      </c>
      <c r="C18" t="s">
        <v>34</v>
      </c>
      <c r="D18">
        <v>2016</v>
      </c>
      <c r="E18" t="s">
        <v>45</v>
      </c>
      <c r="F18">
        <v>0.9</v>
      </c>
      <c r="G18">
        <v>411</v>
      </c>
      <c r="H18">
        <v>97</v>
      </c>
      <c r="I18">
        <v>73</v>
      </c>
      <c r="J18">
        <v>1.2</v>
      </c>
      <c r="K18">
        <v>1.8</v>
      </c>
      <c r="L18">
        <v>0.2</v>
      </c>
      <c r="M18">
        <v>3.5</v>
      </c>
      <c r="N18" t="s">
        <v>33</v>
      </c>
      <c r="O18" t="s">
        <v>33</v>
      </c>
      <c r="P18">
        <v>20.3</v>
      </c>
      <c r="Q18">
        <v>0.7</v>
      </c>
      <c r="R18">
        <v>0.6</v>
      </c>
      <c r="S18">
        <v>3</v>
      </c>
      <c r="T18">
        <v>0.1</v>
      </c>
      <c r="U18">
        <v>0.03</v>
      </c>
      <c r="V18">
        <v>0.7</v>
      </c>
      <c r="W18">
        <v>22</v>
      </c>
      <c r="X18" s="1" t="s">
        <v>540</v>
      </c>
      <c r="Y18">
        <v>0</v>
      </c>
      <c r="Z18">
        <v>0</v>
      </c>
      <c r="AA18" t="s">
        <v>33</v>
      </c>
      <c r="AB18" t="s">
        <v>33</v>
      </c>
      <c r="AC18" t="s">
        <v>33</v>
      </c>
      <c r="AD18">
        <v>30</v>
      </c>
    </row>
    <row r="19" spans="1:30" x14ac:dyDescent="0.2">
      <c r="A19">
        <v>301</v>
      </c>
      <c r="B19" t="s">
        <v>90</v>
      </c>
      <c r="C19" t="s">
        <v>69</v>
      </c>
      <c r="D19" t="s">
        <v>33</v>
      </c>
      <c r="E19" t="s">
        <v>33</v>
      </c>
      <c r="F19">
        <v>1</v>
      </c>
      <c r="G19" s="1" t="s">
        <v>541</v>
      </c>
      <c r="H19">
        <v>383.454330575722</v>
      </c>
      <c r="I19" s="1" t="s">
        <v>542</v>
      </c>
      <c r="J19">
        <v>0.37227756204626</v>
      </c>
      <c r="K19">
        <v>9.9274016545669405E-2</v>
      </c>
      <c r="L19">
        <v>0</v>
      </c>
      <c r="M19">
        <v>0</v>
      </c>
      <c r="N19" t="s">
        <v>33</v>
      </c>
      <c r="O19" t="s">
        <v>33</v>
      </c>
      <c r="P19" t="s">
        <v>33</v>
      </c>
      <c r="Q19">
        <v>0.58737126456187705</v>
      </c>
      <c r="R19" s="1" t="s">
        <v>543</v>
      </c>
      <c r="S19">
        <v>0</v>
      </c>
      <c r="T19">
        <v>0</v>
      </c>
      <c r="U19">
        <v>0</v>
      </c>
      <c r="V19">
        <v>9.1001181833530301E-2</v>
      </c>
      <c r="W19" s="1" t="s">
        <v>544</v>
      </c>
      <c r="X19" t="s">
        <v>33</v>
      </c>
      <c r="Y19">
        <v>0</v>
      </c>
      <c r="Z19">
        <v>0</v>
      </c>
      <c r="AA19" t="s">
        <v>33</v>
      </c>
      <c r="AB19" t="s">
        <v>33</v>
      </c>
      <c r="AC19" t="s">
        <v>33</v>
      </c>
      <c r="AD19">
        <v>0</v>
      </c>
    </row>
    <row r="20" spans="1:30" x14ac:dyDescent="0.2">
      <c r="A20">
        <v>302</v>
      </c>
      <c r="B20" t="s">
        <v>91</v>
      </c>
      <c r="C20" t="s">
        <v>69</v>
      </c>
      <c r="D20" t="s">
        <v>33</v>
      </c>
      <c r="E20" t="s">
        <v>33</v>
      </c>
      <c r="F20">
        <v>1</v>
      </c>
      <c r="G20">
        <v>1970.40821256039</v>
      </c>
      <c r="H20">
        <v>471.02415458937202</v>
      </c>
      <c r="I20" s="1" t="s">
        <v>545</v>
      </c>
      <c r="J20">
        <v>1.65673913043478</v>
      </c>
      <c r="K20">
        <v>6.7537681159420302</v>
      </c>
      <c r="L20">
        <v>20.087560386473399</v>
      </c>
      <c r="M20" s="1" t="s">
        <v>546</v>
      </c>
      <c r="N20">
        <v>0</v>
      </c>
      <c r="O20" t="s">
        <v>33</v>
      </c>
      <c r="P20" t="s">
        <v>33</v>
      </c>
      <c r="Q20">
        <v>1.8851690821256</v>
      </c>
      <c r="R20">
        <v>1.04753623188406</v>
      </c>
      <c r="S20">
        <v>27.804347826087</v>
      </c>
      <c r="T20" s="1" t="s">
        <v>547</v>
      </c>
      <c r="U20">
        <v>0.14753623188405801</v>
      </c>
      <c r="V20" s="1" t="s">
        <v>548</v>
      </c>
      <c r="W20" s="1" t="s">
        <v>549</v>
      </c>
      <c r="X20" s="1" t="s">
        <v>550</v>
      </c>
      <c r="Y20" s="1" t="s">
        <v>551</v>
      </c>
      <c r="Z20" s="1" t="s">
        <v>552</v>
      </c>
      <c r="AA20">
        <v>2.57487922705314</v>
      </c>
      <c r="AB20" s="1" t="s">
        <v>553</v>
      </c>
      <c r="AC20" s="1" t="s">
        <v>554</v>
      </c>
      <c r="AD20" s="1" t="s">
        <v>555</v>
      </c>
    </row>
    <row r="21" spans="1:30" x14ac:dyDescent="0.2">
      <c r="A21">
        <v>303</v>
      </c>
      <c r="B21" t="s">
        <v>92</v>
      </c>
      <c r="C21" t="s">
        <v>69</v>
      </c>
      <c r="D21" t="s">
        <v>33</v>
      </c>
      <c r="E21" t="s">
        <v>33</v>
      </c>
      <c r="F21">
        <v>1</v>
      </c>
      <c r="G21" s="1" t="s">
        <v>556</v>
      </c>
      <c r="H21">
        <v>266.64102564102598</v>
      </c>
      <c r="I21" s="1" t="s">
        <v>557</v>
      </c>
      <c r="J21">
        <v>0.396581196581196</v>
      </c>
      <c r="K21">
        <v>0.28547008547008601</v>
      </c>
      <c r="L21">
        <v>7.1794871794871998E-2</v>
      </c>
      <c r="M21">
        <v>0.399145299145299</v>
      </c>
      <c r="N21" t="s">
        <v>33</v>
      </c>
      <c r="O21" t="s">
        <v>33</v>
      </c>
      <c r="P21" t="s">
        <v>33</v>
      </c>
      <c r="Q21">
        <v>1.48547008547008</v>
      </c>
      <c r="R21" s="1" t="s">
        <v>558</v>
      </c>
      <c r="S21">
        <v>0.82051282051282004</v>
      </c>
      <c r="T21" s="1" t="s">
        <v>559</v>
      </c>
      <c r="U21">
        <v>1.5384615384615399E-2</v>
      </c>
      <c r="V21">
        <v>2.5641025641025599E-2</v>
      </c>
      <c r="W21" s="1" t="s">
        <v>560</v>
      </c>
      <c r="X21" s="1" t="s">
        <v>561</v>
      </c>
      <c r="Y21">
        <v>0</v>
      </c>
      <c r="Z21">
        <v>0</v>
      </c>
      <c r="AA21" t="s">
        <v>33</v>
      </c>
      <c r="AB21" t="s">
        <v>33</v>
      </c>
      <c r="AC21" t="s">
        <v>33</v>
      </c>
      <c r="AD21">
        <v>11.1196581196581</v>
      </c>
    </row>
    <row r="22" spans="1:30" x14ac:dyDescent="0.2">
      <c r="A22">
        <v>501</v>
      </c>
      <c r="B22" t="s">
        <v>53</v>
      </c>
      <c r="C22" t="s">
        <v>54</v>
      </c>
      <c r="D22" t="s">
        <v>55</v>
      </c>
      <c r="E22" t="s">
        <v>56</v>
      </c>
      <c r="F22">
        <v>1</v>
      </c>
      <c r="G22">
        <v>2380</v>
      </c>
      <c r="H22">
        <v>574</v>
      </c>
      <c r="I22">
        <v>5.4</v>
      </c>
      <c r="J22" s="1" t="s">
        <v>562</v>
      </c>
      <c r="K22">
        <v>22.4</v>
      </c>
      <c r="L22">
        <v>44.2</v>
      </c>
      <c r="M22" s="1" t="s">
        <v>563</v>
      </c>
      <c r="N22">
        <v>0</v>
      </c>
      <c r="O22" t="s">
        <v>33</v>
      </c>
      <c r="P22" s="1" t="s">
        <v>564</v>
      </c>
      <c r="Q22">
        <v>3.5</v>
      </c>
      <c r="R22">
        <v>2.61</v>
      </c>
      <c r="S22">
        <v>2</v>
      </c>
      <c r="T22">
        <v>0.87</v>
      </c>
      <c r="U22">
        <v>0.14000000000000001</v>
      </c>
      <c r="V22">
        <v>15</v>
      </c>
      <c r="W22">
        <v>110</v>
      </c>
      <c r="X22">
        <v>0.23</v>
      </c>
      <c r="Y22">
        <v>0</v>
      </c>
      <c r="Z22">
        <v>0</v>
      </c>
      <c r="AA22">
        <v>23</v>
      </c>
      <c r="AB22">
        <v>0</v>
      </c>
      <c r="AC22">
        <v>0</v>
      </c>
      <c r="AD22">
        <v>23</v>
      </c>
    </row>
    <row r="23" spans="1:30" x14ac:dyDescent="0.2">
      <c r="A23">
        <v>502</v>
      </c>
      <c r="B23" t="s">
        <v>94</v>
      </c>
      <c r="C23" t="s">
        <v>69</v>
      </c>
      <c r="D23" t="s">
        <v>33</v>
      </c>
      <c r="E23" t="s">
        <v>33</v>
      </c>
      <c r="F23">
        <v>0.49906396255850199</v>
      </c>
      <c r="G23" s="1" t="s">
        <v>565</v>
      </c>
      <c r="H23">
        <v>413.944617784711</v>
      </c>
      <c r="I23" s="1" t="s">
        <v>566</v>
      </c>
      <c r="J23" s="1" t="s">
        <v>567</v>
      </c>
      <c r="K23">
        <v>4.3120124804992201</v>
      </c>
      <c r="L23">
        <v>37.966146645865798</v>
      </c>
      <c r="M23" s="1" t="s">
        <v>568</v>
      </c>
      <c r="N23" t="s">
        <v>33</v>
      </c>
      <c r="O23" t="s">
        <v>33</v>
      </c>
      <c r="P23" s="1" t="s">
        <v>569</v>
      </c>
      <c r="Q23">
        <v>2.2596723868954798</v>
      </c>
      <c r="R23" s="1" t="s">
        <v>570</v>
      </c>
      <c r="S23">
        <v>0</v>
      </c>
      <c r="T23" s="1" t="s">
        <v>571</v>
      </c>
      <c r="U23">
        <v>9.9063962558502305E-2</v>
      </c>
      <c r="V23">
        <v>1.0073322932917299</v>
      </c>
      <c r="W23" s="1" t="s">
        <v>572</v>
      </c>
      <c r="X23" t="s">
        <v>33</v>
      </c>
      <c r="Y23">
        <v>0</v>
      </c>
      <c r="Z23">
        <v>0</v>
      </c>
      <c r="AA23" t="s">
        <v>33</v>
      </c>
      <c r="AB23" t="s">
        <v>33</v>
      </c>
      <c r="AC23" t="s">
        <v>33</v>
      </c>
      <c r="AD23">
        <v>0</v>
      </c>
    </row>
    <row r="24" spans="1:30" x14ac:dyDescent="0.2">
      <c r="A24">
        <v>503</v>
      </c>
      <c r="B24" t="s">
        <v>95</v>
      </c>
      <c r="C24" t="s">
        <v>69</v>
      </c>
      <c r="D24" t="s">
        <v>33</v>
      </c>
      <c r="E24" t="s">
        <v>33</v>
      </c>
      <c r="F24">
        <v>0.91239999999999999</v>
      </c>
      <c r="G24">
        <v>2521.6</v>
      </c>
      <c r="H24">
        <v>608.67999999999995</v>
      </c>
      <c r="I24" s="1" t="s">
        <v>573</v>
      </c>
      <c r="J24" s="1" t="s">
        <v>574</v>
      </c>
      <c r="K24">
        <v>16.32</v>
      </c>
      <c r="L24">
        <v>51.323999999999998</v>
      </c>
      <c r="M24" s="1" t="s">
        <v>575</v>
      </c>
      <c r="N24" t="s">
        <v>33</v>
      </c>
      <c r="O24" t="s">
        <v>33</v>
      </c>
      <c r="P24" s="1" t="s">
        <v>576</v>
      </c>
      <c r="Q24">
        <v>4.468</v>
      </c>
      <c r="R24" s="1" t="s">
        <v>577</v>
      </c>
      <c r="S24">
        <v>2.68</v>
      </c>
      <c r="T24" s="1" t="s">
        <v>578</v>
      </c>
      <c r="U24">
        <v>0.30399999999999999</v>
      </c>
      <c r="V24">
        <v>1.98</v>
      </c>
      <c r="W24">
        <v>41.04</v>
      </c>
      <c r="X24" t="s">
        <v>33</v>
      </c>
      <c r="Y24">
        <v>0</v>
      </c>
      <c r="Z24">
        <v>0</v>
      </c>
      <c r="AA24" t="s">
        <v>33</v>
      </c>
      <c r="AB24" t="s">
        <v>33</v>
      </c>
      <c r="AC24" t="s">
        <v>33</v>
      </c>
      <c r="AD24">
        <v>27.36</v>
      </c>
    </row>
    <row r="25" spans="1:30" x14ac:dyDescent="0.2">
      <c r="A25">
        <v>504</v>
      </c>
      <c r="B25" t="s">
        <v>96</v>
      </c>
      <c r="C25" t="s">
        <v>69</v>
      </c>
      <c r="D25" t="s">
        <v>33</v>
      </c>
      <c r="E25" t="s">
        <v>33</v>
      </c>
      <c r="F25">
        <v>0.62781325204556404</v>
      </c>
      <c r="G25">
        <v>2460.05133964383</v>
      </c>
      <c r="H25">
        <v>595.06770415530195</v>
      </c>
      <c r="I25" s="1" t="s">
        <v>579</v>
      </c>
      <c r="J25">
        <v>2.61015562329536</v>
      </c>
      <c r="K25">
        <v>18.583683619444901</v>
      </c>
      <c r="L25">
        <v>49.890470078613802</v>
      </c>
      <c r="M25" s="1" t="s">
        <v>580</v>
      </c>
      <c r="N25" t="s">
        <v>33</v>
      </c>
      <c r="O25" t="s">
        <v>33</v>
      </c>
      <c r="P25" s="1" t="s">
        <v>581</v>
      </c>
      <c r="Q25">
        <v>5.3535376223327402</v>
      </c>
      <c r="R25" s="1" t="s">
        <v>582</v>
      </c>
      <c r="S25">
        <v>0.77538905823840898</v>
      </c>
      <c r="T25" s="1" t="s">
        <v>583</v>
      </c>
      <c r="U25">
        <v>0.19801058880153999</v>
      </c>
      <c r="V25">
        <v>13.811070110701101</v>
      </c>
      <c r="W25">
        <v>197.992299053425</v>
      </c>
      <c r="X25" t="s">
        <v>33</v>
      </c>
      <c r="Y25">
        <v>0</v>
      </c>
      <c r="Z25">
        <v>0</v>
      </c>
      <c r="AA25" t="s">
        <v>33</v>
      </c>
      <c r="AB25" t="s">
        <v>33</v>
      </c>
      <c r="AC25" t="s">
        <v>33</v>
      </c>
      <c r="AD25">
        <v>6.3836034012514</v>
      </c>
    </row>
    <row r="26" spans="1:30" x14ac:dyDescent="0.2">
      <c r="A26">
        <v>603</v>
      </c>
      <c r="B26" t="s">
        <v>584</v>
      </c>
      <c r="C26" t="s">
        <v>69</v>
      </c>
      <c r="D26" t="s">
        <v>33</v>
      </c>
      <c r="E26" t="s">
        <v>33</v>
      </c>
      <c r="F26">
        <v>1</v>
      </c>
      <c r="G26" s="1" t="s">
        <v>585</v>
      </c>
      <c r="H26">
        <v>285.58333333333297</v>
      </c>
      <c r="I26" s="1" t="s">
        <v>586</v>
      </c>
      <c r="J26" s="1" t="s">
        <v>587</v>
      </c>
      <c r="K26">
        <v>16.941666666666698</v>
      </c>
      <c r="L26">
        <v>3.2333333333333298</v>
      </c>
      <c r="M26" s="1" t="s">
        <v>588</v>
      </c>
      <c r="N26" t="s">
        <v>33</v>
      </c>
      <c r="O26" t="s">
        <v>33</v>
      </c>
      <c r="P26">
        <v>31.35</v>
      </c>
      <c r="Q26">
        <v>21.2</v>
      </c>
      <c r="R26" s="1" t="s">
        <v>589</v>
      </c>
      <c r="S26">
        <v>219.166666666667</v>
      </c>
      <c r="T26" s="1" t="s">
        <v>590</v>
      </c>
      <c r="U26">
        <v>0.74333333333333296</v>
      </c>
      <c r="V26">
        <v>5.2474999999999996</v>
      </c>
      <c r="W26" s="1" t="s">
        <v>591</v>
      </c>
      <c r="X26">
        <v>1.37666666666667</v>
      </c>
      <c r="Y26">
        <v>0</v>
      </c>
      <c r="Z26">
        <v>0</v>
      </c>
      <c r="AA26" t="s">
        <v>33</v>
      </c>
      <c r="AB26" t="s">
        <v>33</v>
      </c>
      <c r="AC26" t="s">
        <v>33</v>
      </c>
      <c r="AD26" s="1" t="s">
        <v>592</v>
      </c>
    </row>
    <row r="27" spans="1:30" x14ac:dyDescent="0.2">
      <c r="A27">
        <v>701</v>
      </c>
      <c r="B27" t="s">
        <v>46</v>
      </c>
      <c r="C27" t="s">
        <v>34</v>
      </c>
      <c r="D27">
        <v>2009</v>
      </c>
      <c r="E27" t="s">
        <v>47</v>
      </c>
      <c r="F27">
        <v>0.85</v>
      </c>
      <c r="G27">
        <v>447</v>
      </c>
      <c r="H27">
        <v>105</v>
      </c>
      <c r="I27" s="1" t="s">
        <v>593</v>
      </c>
      <c r="J27">
        <v>1</v>
      </c>
      <c r="K27">
        <v>2.4</v>
      </c>
      <c r="L27">
        <v>0.1</v>
      </c>
      <c r="M27">
        <v>1.68</v>
      </c>
      <c r="N27" t="s">
        <v>33</v>
      </c>
      <c r="O27" t="s">
        <v>33</v>
      </c>
      <c r="P27">
        <v>22.7</v>
      </c>
      <c r="Q27">
        <v>1.4</v>
      </c>
      <c r="R27">
        <v>0.32</v>
      </c>
      <c r="S27">
        <v>0</v>
      </c>
      <c r="T27" s="1" t="s">
        <v>486</v>
      </c>
      <c r="U27">
        <v>0.04</v>
      </c>
      <c r="V27">
        <v>1.2</v>
      </c>
      <c r="W27">
        <v>53</v>
      </c>
      <c r="X27" s="1" t="s">
        <v>594</v>
      </c>
      <c r="Y27">
        <v>0</v>
      </c>
      <c r="Z27">
        <v>0</v>
      </c>
      <c r="AA27" t="s">
        <v>33</v>
      </c>
      <c r="AB27" t="s">
        <v>33</v>
      </c>
      <c r="AC27" t="s">
        <v>33</v>
      </c>
      <c r="AD27">
        <v>0</v>
      </c>
    </row>
    <row r="28" spans="1:30" x14ac:dyDescent="0.2">
      <c r="A28">
        <v>704</v>
      </c>
      <c r="B28" t="s">
        <v>63</v>
      </c>
      <c r="C28" t="s">
        <v>64</v>
      </c>
      <c r="D28">
        <v>466</v>
      </c>
      <c r="E28" t="s">
        <v>65</v>
      </c>
      <c r="F28">
        <v>1</v>
      </c>
      <c r="G28" t="s">
        <v>33</v>
      </c>
      <c r="H28">
        <v>26</v>
      </c>
      <c r="I28" t="s">
        <v>33</v>
      </c>
      <c r="J28" t="s">
        <v>33</v>
      </c>
      <c r="K28">
        <v>0</v>
      </c>
      <c r="L28">
        <v>0</v>
      </c>
      <c r="M28" t="s">
        <v>33</v>
      </c>
      <c r="N28" t="s">
        <v>33</v>
      </c>
      <c r="O28" t="s">
        <v>33</v>
      </c>
      <c r="P28" t="s">
        <v>33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</row>
    <row r="29" spans="1:30" x14ac:dyDescent="0.2">
      <c r="A29">
        <v>801</v>
      </c>
      <c r="B29" t="s">
        <v>102</v>
      </c>
      <c r="C29" t="s">
        <v>69</v>
      </c>
      <c r="D29" t="s">
        <v>33</v>
      </c>
      <c r="E29" t="s">
        <v>33</v>
      </c>
      <c r="F29">
        <v>0.72499999999999998</v>
      </c>
      <c r="G29">
        <v>597.5</v>
      </c>
      <c r="H29">
        <v>142.5</v>
      </c>
      <c r="I29" s="1" t="s">
        <v>595</v>
      </c>
      <c r="J29">
        <v>1</v>
      </c>
      <c r="K29">
        <v>19.05</v>
      </c>
      <c r="L29">
        <v>6.45</v>
      </c>
      <c r="M29">
        <v>0</v>
      </c>
      <c r="N29" t="s">
        <v>33</v>
      </c>
      <c r="O29" t="s">
        <v>33</v>
      </c>
      <c r="P29" s="1" t="s">
        <v>596</v>
      </c>
      <c r="Q29">
        <v>4.55</v>
      </c>
      <c r="R29">
        <v>3.46</v>
      </c>
      <c r="S29">
        <v>12.5</v>
      </c>
      <c r="T29" s="1" t="s">
        <v>597</v>
      </c>
      <c r="U29">
        <v>0.20499999999999999</v>
      </c>
      <c r="V29">
        <v>4.05</v>
      </c>
      <c r="W29">
        <v>1.5</v>
      </c>
      <c r="X29" s="1" t="s">
        <v>598</v>
      </c>
      <c r="Y29" s="1" t="s">
        <v>599</v>
      </c>
      <c r="Z29">
        <v>12.5</v>
      </c>
      <c r="AA29" t="s">
        <v>33</v>
      </c>
      <c r="AB29" t="s">
        <v>33</v>
      </c>
      <c r="AC29" t="s">
        <v>33</v>
      </c>
      <c r="AD29">
        <v>0</v>
      </c>
    </row>
    <row r="30" spans="1:30" x14ac:dyDescent="0.2">
      <c r="A30">
        <v>802</v>
      </c>
      <c r="B30" t="s">
        <v>600</v>
      </c>
      <c r="C30" t="s">
        <v>69</v>
      </c>
      <c r="D30" t="s">
        <v>33</v>
      </c>
      <c r="E30" t="s">
        <v>33</v>
      </c>
      <c r="F30">
        <v>0.88431655225019101</v>
      </c>
      <c r="G30" s="1" t="s">
        <v>601</v>
      </c>
      <c r="H30">
        <v>179.201525553013</v>
      </c>
      <c r="I30" s="1" t="s">
        <v>602</v>
      </c>
      <c r="J30">
        <v>1.03646071700992</v>
      </c>
      <c r="K30">
        <v>19.631197559115201</v>
      </c>
      <c r="L30">
        <v>11.144233409610999</v>
      </c>
      <c r="M30" s="1" t="s">
        <v>603</v>
      </c>
      <c r="N30" t="s">
        <v>33</v>
      </c>
      <c r="O30" t="s">
        <v>33</v>
      </c>
      <c r="P30" s="1" t="s">
        <v>604</v>
      </c>
      <c r="Q30">
        <v>5.6679710144927498</v>
      </c>
      <c r="R30" s="1" t="s">
        <v>605</v>
      </c>
      <c r="S30">
        <v>180.342105263158</v>
      </c>
      <c r="T30" s="1" t="s">
        <v>606</v>
      </c>
      <c r="U30">
        <v>0.227111365369947</v>
      </c>
      <c r="V30">
        <v>4.3750419527078597</v>
      </c>
      <c r="W30">
        <v>3.59641495041953</v>
      </c>
      <c r="X30" s="1" t="s">
        <v>607</v>
      </c>
      <c r="Y30">
        <v>2.92154996186117</v>
      </c>
      <c r="Z30">
        <v>179.433333333333</v>
      </c>
      <c r="AA30" t="s">
        <v>33</v>
      </c>
      <c r="AB30" t="s">
        <v>33</v>
      </c>
      <c r="AC30" t="s">
        <v>33</v>
      </c>
      <c r="AD30" s="1" t="s">
        <v>608</v>
      </c>
    </row>
    <row r="31" spans="1:30" x14ac:dyDescent="0.2">
      <c r="A31">
        <v>803</v>
      </c>
      <c r="B31" t="s">
        <v>609</v>
      </c>
      <c r="C31" t="s">
        <v>69</v>
      </c>
      <c r="D31" t="s">
        <v>33</v>
      </c>
      <c r="E31" t="s">
        <v>33</v>
      </c>
      <c r="F31">
        <v>1</v>
      </c>
      <c r="G31" s="1" t="s">
        <v>610</v>
      </c>
      <c r="H31">
        <v>289.981366459627</v>
      </c>
      <c r="I31" s="1" t="s">
        <v>611</v>
      </c>
      <c r="J31">
        <v>0.799378881987578</v>
      </c>
      <c r="K31">
        <v>18.4991304347826</v>
      </c>
      <c r="L31">
        <v>24.065465838509301</v>
      </c>
      <c r="M31" s="1" t="s">
        <v>612</v>
      </c>
      <c r="N31" t="s">
        <v>33</v>
      </c>
      <c r="O31" t="s">
        <v>33</v>
      </c>
      <c r="P31" t="s">
        <v>33</v>
      </c>
      <c r="Q31">
        <v>1.09155279503106</v>
      </c>
      <c r="R31" s="1" t="s">
        <v>613</v>
      </c>
      <c r="S31">
        <v>1.13043478260869</v>
      </c>
      <c r="T31" s="1" t="s">
        <v>614</v>
      </c>
      <c r="U31">
        <v>0.16708074534161499</v>
      </c>
      <c r="V31">
        <v>3.7658385093167701</v>
      </c>
      <c r="W31" t="s">
        <v>33</v>
      </c>
      <c r="X31" s="1" t="s">
        <v>615</v>
      </c>
      <c r="Y31" s="1" t="s">
        <v>616</v>
      </c>
      <c r="Z31" t="s">
        <v>33</v>
      </c>
      <c r="AA31" t="s">
        <v>33</v>
      </c>
      <c r="AB31" t="s">
        <v>33</v>
      </c>
      <c r="AC31" t="s">
        <v>33</v>
      </c>
      <c r="AD31" s="1" t="s">
        <v>617</v>
      </c>
    </row>
    <row r="32" spans="1:30" x14ac:dyDescent="0.2">
      <c r="A32">
        <v>805</v>
      </c>
      <c r="B32" t="s">
        <v>106</v>
      </c>
      <c r="C32" t="s">
        <v>69</v>
      </c>
      <c r="D32" t="s">
        <v>33</v>
      </c>
      <c r="E32" t="s">
        <v>33</v>
      </c>
      <c r="F32">
        <v>0.77</v>
      </c>
      <c r="G32">
        <v>1163</v>
      </c>
      <c r="H32">
        <v>278.66666666666703</v>
      </c>
      <c r="I32" s="1" t="s">
        <v>618</v>
      </c>
      <c r="J32">
        <v>2.06666666666667</v>
      </c>
      <c r="K32">
        <v>22.823333333333299</v>
      </c>
      <c r="L32">
        <v>20.766666666666701</v>
      </c>
      <c r="M32">
        <v>0.9</v>
      </c>
      <c r="N32" t="s">
        <v>33</v>
      </c>
      <c r="O32" t="s">
        <v>33</v>
      </c>
      <c r="P32" t="s">
        <v>33</v>
      </c>
      <c r="Q32">
        <v>4.8133333333333299</v>
      </c>
      <c r="R32" t="s">
        <v>33</v>
      </c>
      <c r="S32">
        <v>114.666666666667</v>
      </c>
      <c r="T32" t="s">
        <v>33</v>
      </c>
      <c r="U32">
        <v>1.5980000000000001</v>
      </c>
      <c r="V32">
        <v>5.3153333333333297</v>
      </c>
      <c r="W32" s="1" t="s">
        <v>619</v>
      </c>
      <c r="X32" s="1" t="s">
        <v>620</v>
      </c>
      <c r="Y32" t="s">
        <v>33</v>
      </c>
      <c r="Z32">
        <v>114.666666666667</v>
      </c>
      <c r="AA32" t="s">
        <v>33</v>
      </c>
      <c r="AB32" t="s">
        <v>33</v>
      </c>
      <c r="AC32" t="s">
        <v>33</v>
      </c>
      <c r="AD32" t="s">
        <v>33</v>
      </c>
    </row>
    <row r="33" spans="1:30" x14ac:dyDescent="0.2">
      <c r="A33">
        <v>806</v>
      </c>
      <c r="B33" t="s">
        <v>107</v>
      </c>
      <c r="C33" t="s">
        <v>69</v>
      </c>
      <c r="D33" t="s">
        <v>33</v>
      </c>
      <c r="E33" t="s">
        <v>33</v>
      </c>
      <c r="F33">
        <v>1</v>
      </c>
      <c r="G33" s="1" t="s">
        <v>621</v>
      </c>
      <c r="H33">
        <v>119.72881355932201</v>
      </c>
      <c r="I33" s="1" t="s">
        <v>622</v>
      </c>
      <c r="J33" s="1" t="s">
        <v>623</v>
      </c>
      <c r="K33">
        <v>19.8703389830508</v>
      </c>
      <c r="L33">
        <v>4.4440677966101703</v>
      </c>
      <c r="M33">
        <v>0</v>
      </c>
      <c r="N33">
        <v>0</v>
      </c>
      <c r="O33" t="s">
        <v>33</v>
      </c>
      <c r="P33">
        <v>0</v>
      </c>
      <c r="Q33">
        <v>0.58135593220339099</v>
      </c>
      <c r="R33" s="1" t="s">
        <v>624</v>
      </c>
      <c r="S33">
        <v>0</v>
      </c>
      <c r="T33" s="1" t="s">
        <v>625</v>
      </c>
      <c r="U33">
        <v>0.117372881355932</v>
      </c>
      <c r="V33">
        <v>4.7889830508474596</v>
      </c>
      <c r="W33" s="1" t="s">
        <v>626</v>
      </c>
      <c r="X33" s="1" t="s">
        <v>627</v>
      </c>
      <c r="Y33" s="1" t="s">
        <v>628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">
      <c r="A34">
        <v>807</v>
      </c>
      <c r="B34" t="s">
        <v>48</v>
      </c>
      <c r="C34" t="s">
        <v>34</v>
      </c>
      <c r="D34">
        <v>7011</v>
      </c>
      <c r="E34" t="s">
        <v>629</v>
      </c>
      <c r="F34">
        <v>0.87</v>
      </c>
      <c r="G34">
        <v>558</v>
      </c>
      <c r="H34">
        <v>134</v>
      </c>
      <c r="I34" s="1" t="s">
        <v>630</v>
      </c>
      <c r="J34">
        <v>0.9</v>
      </c>
      <c r="K34">
        <v>12.7</v>
      </c>
      <c r="L34">
        <v>8.1</v>
      </c>
      <c r="M34">
        <v>0</v>
      </c>
      <c r="N34" t="s">
        <v>33</v>
      </c>
      <c r="O34" t="s">
        <v>33</v>
      </c>
      <c r="P34">
        <v>2.4</v>
      </c>
      <c r="Q34">
        <v>1.7</v>
      </c>
      <c r="R34" s="1" t="s">
        <v>631</v>
      </c>
      <c r="S34">
        <v>186</v>
      </c>
      <c r="T34">
        <v>0.12</v>
      </c>
      <c r="U34">
        <v>0.51</v>
      </c>
      <c r="V34">
        <v>0</v>
      </c>
      <c r="W34">
        <v>83</v>
      </c>
      <c r="X34">
        <v>0.122862745098039</v>
      </c>
      <c r="Y34">
        <v>1.7</v>
      </c>
      <c r="Z34">
        <v>186</v>
      </c>
      <c r="AA34" t="s">
        <v>33</v>
      </c>
      <c r="AB34" t="s">
        <v>33</v>
      </c>
      <c r="AC34" t="s">
        <v>33</v>
      </c>
      <c r="AD34">
        <v>0</v>
      </c>
    </row>
    <row r="35" spans="1:30" x14ac:dyDescent="0.2">
      <c r="A35">
        <v>809</v>
      </c>
      <c r="B35" t="s">
        <v>109</v>
      </c>
      <c r="C35" t="s">
        <v>69</v>
      </c>
      <c r="D35" t="s">
        <v>33</v>
      </c>
      <c r="E35" t="s">
        <v>33</v>
      </c>
      <c r="F35">
        <v>1</v>
      </c>
      <c r="G35" s="1" t="s">
        <v>632</v>
      </c>
      <c r="H35">
        <v>338.60878082507497</v>
      </c>
      <c r="I35">
        <v>11.8086828762388</v>
      </c>
      <c r="J35" s="1" t="s">
        <v>633</v>
      </c>
      <c r="K35">
        <v>61.574994238303802</v>
      </c>
      <c r="L35">
        <v>10.1354862871629</v>
      </c>
      <c r="M35">
        <v>0</v>
      </c>
      <c r="N35" t="s">
        <v>33</v>
      </c>
      <c r="O35" t="s">
        <v>33</v>
      </c>
      <c r="P35">
        <v>0.326365522009679</v>
      </c>
      <c r="Q35">
        <v>6.8390412537451004</v>
      </c>
      <c r="R35" s="1" t="s">
        <v>634</v>
      </c>
      <c r="S35">
        <v>145.58924867480999</v>
      </c>
      <c r="T35">
        <v>0.254173196589076</v>
      </c>
      <c r="U35">
        <v>0.40466351693938701</v>
      </c>
      <c r="V35">
        <v>15.333878773911</v>
      </c>
      <c r="W35" s="1" t="s">
        <v>635</v>
      </c>
      <c r="X35">
        <v>2.49470350692427</v>
      </c>
      <c r="Y35" s="1" t="s">
        <v>636</v>
      </c>
      <c r="Z35" s="1" t="s">
        <v>637</v>
      </c>
      <c r="AA35" t="s">
        <v>33</v>
      </c>
      <c r="AB35" t="s">
        <v>33</v>
      </c>
      <c r="AC35" t="s">
        <v>33</v>
      </c>
      <c r="AD35" t="s">
        <v>33</v>
      </c>
    </row>
    <row r="36" spans="1:30" x14ac:dyDescent="0.2">
      <c r="A36">
        <v>810</v>
      </c>
      <c r="B36" t="s">
        <v>480</v>
      </c>
      <c r="C36" t="s">
        <v>69</v>
      </c>
      <c r="D36" t="s">
        <v>33</v>
      </c>
      <c r="E36" t="s">
        <v>422</v>
      </c>
      <c r="F36">
        <v>0.82</v>
      </c>
      <c r="G36">
        <v>995</v>
      </c>
      <c r="H36">
        <v>239</v>
      </c>
      <c r="I36">
        <v>56.1</v>
      </c>
      <c r="J36">
        <v>3.6</v>
      </c>
      <c r="K36">
        <v>24.8</v>
      </c>
      <c r="L36">
        <v>15.5</v>
      </c>
      <c r="M36">
        <v>0</v>
      </c>
      <c r="N36">
        <v>0</v>
      </c>
      <c r="O36" t="s">
        <v>33</v>
      </c>
      <c r="P36">
        <v>0</v>
      </c>
      <c r="Q36">
        <v>2.4</v>
      </c>
      <c r="R36">
        <v>1.77</v>
      </c>
      <c r="S36">
        <v>49</v>
      </c>
      <c r="T36">
        <v>0.03</v>
      </c>
      <c r="U36">
        <v>0.26</v>
      </c>
      <c r="V36">
        <v>6.8</v>
      </c>
      <c r="W36">
        <v>6</v>
      </c>
      <c r="X36">
        <v>0.15</v>
      </c>
      <c r="Y36">
        <v>9</v>
      </c>
      <c r="Z36">
        <v>49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901</v>
      </c>
      <c r="B37" t="s">
        <v>110</v>
      </c>
      <c r="C37" t="s">
        <v>69</v>
      </c>
      <c r="D37" t="s">
        <v>33</v>
      </c>
      <c r="E37" t="s">
        <v>33</v>
      </c>
      <c r="F37">
        <v>1</v>
      </c>
      <c r="G37" s="1" t="s">
        <v>638</v>
      </c>
      <c r="H37">
        <v>69.603305785123993</v>
      </c>
      <c r="I37" s="1" t="s">
        <v>639</v>
      </c>
      <c r="J37" s="1" t="s">
        <v>640</v>
      </c>
      <c r="K37">
        <v>3.3024793388429798</v>
      </c>
      <c r="L37">
        <v>3.4578512396694201</v>
      </c>
      <c r="M37">
        <v>0</v>
      </c>
      <c r="N37" t="s">
        <v>33</v>
      </c>
      <c r="O37" t="s">
        <v>33</v>
      </c>
      <c r="P37" s="1" t="s">
        <v>641</v>
      </c>
      <c r="Q37">
        <v>0.1</v>
      </c>
      <c r="R37" s="1" t="s">
        <v>642</v>
      </c>
      <c r="S37">
        <v>40.491735537190102</v>
      </c>
      <c r="T37" s="1" t="s">
        <v>643</v>
      </c>
      <c r="U37">
        <v>0.26888429752066101</v>
      </c>
      <c r="V37">
        <v>1.2396694214875999E-3</v>
      </c>
      <c r="W37" s="1" t="s">
        <v>644</v>
      </c>
      <c r="X37" s="1" t="s">
        <v>645</v>
      </c>
      <c r="Y37" s="1" t="s">
        <v>646</v>
      </c>
      <c r="Z37" s="1" t="s">
        <v>647</v>
      </c>
      <c r="AA37" t="s">
        <v>33</v>
      </c>
      <c r="AB37" t="s">
        <v>33</v>
      </c>
      <c r="AC37" t="s">
        <v>33</v>
      </c>
      <c r="AD37">
        <v>17.7892561983471</v>
      </c>
    </row>
    <row r="38" spans="1:30" x14ac:dyDescent="0.2">
      <c r="A38">
        <v>902</v>
      </c>
      <c r="B38" t="s">
        <v>111</v>
      </c>
      <c r="C38" t="s">
        <v>69</v>
      </c>
      <c r="D38" t="s">
        <v>33</v>
      </c>
      <c r="E38" t="s">
        <v>33</v>
      </c>
      <c r="F38">
        <v>1</v>
      </c>
      <c r="G38" s="1" t="s">
        <v>648</v>
      </c>
      <c r="H38">
        <v>79.222522342270196</v>
      </c>
      <c r="I38" s="1" t="s">
        <v>649</v>
      </c>
      <c r="J38" s="1" t="s">
        <v>650</v>
      </c>
      <c r="K38">
        <v>3.7548519407763101</v>
      </c>
      <c r="L38">
        <v>2.38624116313192</v>
      </c>
      <c r="M38" s="1" t="s">
        <v>651</v>
      </c>
      <c r="N38" t="s">
        <v>33</v>
      </c>
      <c r="O38" t="s">
        <v>33</v>
      </c>
      <c r="P38">
        <v>10.6099473122582</v>
      </c>
      <c r="Q38">
        <v>0.14309056956115801</v>
      </c>
      <c r="R38" s="1" t="s">
        <v>652</v>
      </c>
      <c r="S38">
        <v>27.787748432706401</v>
      </c>
      <c r="T38" s="1" t="s">
        <v>653</v>
      </c>
      <c r="U38">
        <v>0.19360244097639101</v>
      </c>
      <c r="V38">
        <v>0.106222488995598</v>
      </c>
      <c r="W38" s="1" t="s">
        <v>654</v>
      </c>
      <c r="X38" t="s">
        <v>33</v>
      </c>
      <c r="Y38" s="1" t="s">
        <v>655</v>
      </c>
      <c r="Z38" s="1" t="s">
        <v>656</v>
      </c>
      <c r="AA38" t="s">
        <v>33</v>
      </c>
      <c r="AB38" t="s">
        <v>33</v>
      </c>
      <c r="AC38" t="s">
        <v>33</v>
      </c>
      <c r="AD38">
        <v>10.1970788315326</v>
      </c>
    </row>
    <row r="39" spans="1:30" x14ac:dyDescent="0.2">
      <c r="A39">
        <v>903</v>
      </c>
      <c r="B39" t="s">
        <v>112</v>
      </c>
      <c r="C39" t="s">
        <v>69</v>
      </c>
      <c r="D39" t="s">
        <v>33</v>
      </c>
      <c r="E39" t="s">
        <v>33</v>
      </c>
      <c r="F39">
        <v>1</v>
      </c>
      <c r="G39">
        <v>1947.56756756757</v>
      </c>
      <c r="H39">
        <v>465.02702702702697</v>
      </c>
      <c r="I39" s="1" t="s">
        <v>657</v>
      </c>
      <c r="J39" s="1" t="s">
        <v>658</v>
      </c>
      <c r="K39">
        <v>22.745945945945898</v>
      </c>
      <c r="L39">
        <v>22.735135135135099</v>
      </c>
      <c r="M39">
        <v>0</v>
      </c>
      <c r="N39" t="s">
        <v>33</v>
      </c>
      <c r="O39" t="s">
        <v>33</v>
      </c>
      <c r="P39" s="1" t="s">
        <v>659</v>
      </c>
      <c r="Q39">
        <v>0.91351351351351295</v>
      </c>
      <c r="R39" s="1" t="s">
        <v>660</v>
      </c>
      <c r="S39">
        <v>341.40540540540502</v>
      </c>
      <c r="T39" s="1" t="s">
        <v>661</v>
      </c>
      <c r="U39">
        <v>1.16783783783784</v>
      </c>
      <c r="V39">
        <v>0.89729729729729701</v>
      </c>
      <c r="W39" s="1" t="s">
        <v>662</v>
      </c>
      <c r="X39" s="1" t="s">
        <v>663</v>
      </c>
      <c r="Y39" s="1" t="s">
        <v>664</v>
      </c>
      <c r="Z39" s="1" t="s">
        <v>665</v>
      </c>
      <c r="AA39" t="s">
        <v>33</v>
      </c>
      <c r="AB39" t="s">
        <v>33</v>
      </c>
      <c r="AC39" t="s">
        <v>33</v>
      </c>
      <c r="AD39">
        <v>120.675675675676</v>
      </c>
    </row>
    <row r="40" spans="1:30" x14ac:dyDescent="0.2">
      <c r="A40">
        <v>1001</v>
      </c>
      <c r="B40" t="s">
        <v>68</v>
      </c>
      <c r="C40" t="s">
        <v>69</v>
      </c>
      <c r="D40" t="s">
        <v>33</v>
      </c>
      <c r="E40" t="s">
        <v>33</v>
      </c>
      <c r="F40">
        <v>1</v>
      </c>
      <c r="G40" s="1" t="s">
        <v>666</v>
      </c>
      <c r="H40">
        <v>899.39558932151499</v>
      </c>
      <c r="I40">
        <v>0</v>
      </c>
      <c r="J40">
        <v>0</v>
      </c>
      <c r="K40">
        <v>0</v>
      </c>
      <c r="L40">
        <v>99.983380816714202</v>
      </c>
      <c r="M40">
        <v>0</v>
      </c>
      <c r="N40" t="s">
        <v>33</v>
      </c>
      <c r="O40" t="s">
        <v>33</v>
      </c>
      <c r="P40" t="s">
        <v>33</v>
      </c>
      <c r="Q40">
        <v>3.9970454785269699E-2</v>
      </c>
      <c r="R40" s="1" t="s">
        <v>667</v>
      </c>
      <c r="S40">
        <v>1.0020048538567099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1.06030389363723</v>
      </c>
      <c r="AA40" t="s">
        <v>33</v>
      </c>
      <c r="AB40" t="s">
        <v>33</v>
      </c>
      <c r="AC40" t="s">
        <v>33</v>
      </c>
      <c r="AD40" s="1" t="s">
        <v>668</v>
      </c>
    </row>
    <row r="41" spans="1:30" x14ac:dyDescent="0.2">
      <c r="A41">
        <v>1002</v>
      </c>
      <c r="B41" t="s">
        <v>70</v>
      </c>
      <c r="C41" t="s">
        <v>69</v>
      </c>
      <c r="D41" t="s">
        <v>33</v>
      </c>
      <c r="E41" t="s">
        <v>33</v>
      </c>
      <c r="F41">
        <v>1</v>
      </c>
      <c r="G41" s="1" t="s">
        <v>669</v>
      </c>
      <c r="H41">
        <v>785.22857142857094</v>
      </c>
      <c r="I41" s="1" t="s">
        <v>670</v>
      </c>
      <c r="J41" s="1" t="s">
        <v>671</v>
      </c>
      <c r="K41">
        <v>0.53428571428571403</v>
      </c>
      <c r="L41">
        <v>86.989523809523803</v>
      </c>
      <c r="M41">
        <v>0</v>
      </c>
      <c r="N41" t="s">
        <v>33</v>
      </c>
      <c r="O41" t="s">
        <v>33</v>
      </c>
      <c r="P41" t="s">
        <v>33</v>
      </c>
      <c r="Q41">
        <v>7.6190476190476197E-2</v>
      </c>
      <c r="R41" s="1" t="s">
        <v>672</v>
      </c>
      <c r="S41">
        <v>507.51428571428602</v>
      </c>
      <c r="T41" s="1" t="s">
        <v>673</v>
      </c>
      <c r="U41">
        <v>2.41904761904762E-2</v>
      </c>
      <c r="V41">
        <v>0.25980952380952299</v>
      </c>
      <c r="W41" s="1" t="s">
        <v>674</v>
      </c>
      <c r="X41" t="s">
        <v>33</v>
      </c>
      <c r="Y41" s="1" t="s">
        <v>675</v>
      </c>
      <c r="Z41">
        <v>480.647619047619</v>
      </c>
      <c r="AA41" t="s">
        <v>33</v>
      </c>
      <c r="AB41" t="s">
        <v>33</v>
      </c>
      <c r="AC41" t="s">
        <v>33</v>
      </c>
      <c r="AD41" t="s">
        <v>33</v>
      </c>
    </row>
    <row r="42" spans="1:30" x14ac:dyDescent="0.2">
      <c r="A42">
        <v>1003</v>
      </c>
      <c r="B42" t="s">
        <v>50</v>
      </c>
      <c r="C42" t="s">
        <v>51</v>
      </c>
      <c r="D42">
        <v>2047</v>
      </c>
      <c r="E42" t="s">
        <v>52</v>
      </c>
      <c r="F42">
        <v>1</v>
      </c>
      <c r="G42">
        <v>0</v>
      </c>
      <c r="H42">
        <v>0</v>
      </c>
      <c r="I42">
        <v>0.2</v>
      </c>
      <c r="J42">
        <v>99.8</v>
      </c>
      <c r="K42">
        <v>0</v>
      </c>
      <c r="L42">
        <v>0</v>
      </c>
      <c r="M42">
        <v>0</v>
      </c>
      <c r="N42">
        <v>0</v>
      </c>
      <c r="O42" t="s">
        <v>33</v>
      </c>
      <c r="P42" t="s">
        <v>33</v>
      </c>
      <c r="Q42">
        <v>0.33</v>
      </c>
      <c r="R42">
        <v>0.1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1004</v>
      </c>
      <c r="B43" t="s">
        <v>71</v>
      </c>
      <c r="C43" t="s">
        <v>69</v>
      </c>
      <c r="D43" t="s">
        <v>33</v>
      </c>
      <c r="E43" t="s">
        <v>33</v>
      </c>
      <c r="F43">
        <v>0.94009811937857701</v>
      </c>
      <c r="G43">
        <v>1207.741210139</v>
      </c>
      <c r="H43">
        <v>289.684791496321</v>
      </c>
      <c r="I43">
        <v>21.3496320523303</v>
      </c>
      <c r="J43">
        <v>3.87653311529027</v>
      </c>
      <c r="K43">
        <v>11.4131234668847</v>
      </c>
      <c r="L43">
        <v>8.6717089125102191</v>
      </c>
      <c r="M43">
        <v>26.3158217497956</v>
      </c>
      <c r="N43" t="s">
        <v>33</v>
      </c>
      <c r="O43" t="s">
        <v>33</v>
      </c>
      <c r="P43" s="1" t="s">
        <v>676</v>
      </c>
      <c r="Q43">
        <v>21.683156173344202</v>
      </c>
      <c r="R43" s="1" t="s">
        <v>677</v>
      </c>
      <c r="S43">
        <v>39.459116925592802</v>
      </c>
      <c r="T43" s="1" t="s">
        <v>678</v>
      </c>
      <c r="U43">
        <v>0.29109157808667202</v>
      </c>
      <c r="V43">
        <v>2.8085445625510999</v>
      </c>
      <c r="W43" s="1" t="s">
        <v>679</v>
      </c>
      <c r="X43" s="1" t="s">
        <v>680</v>
      </c>
      <c r="Y43">
        <v>0</v>
      </c>
      <c r="Z43">
        <v>0</v>
      </c>
      <c r="AA43" t="s">
        <v>33</v>
      </c>
      <c r="AB43" t="s">
        <v>33</v>
      </c>
      <c r="AC43" t="s">
        <v>33</v>
      </c>
      <c r="AD43" s="1" t="s">
        <v>681</v>
      </c>
    </row>
    <row r="44" spans="1:30" x14ac:dyDescent="0.2">
      <c r="A44">
        <v>1081</v>
      </c>
      <c r="B44" t="s">
        <v>77</v>
      </c>
      <c r="C44" t="s">
        <v>69</v>
      </c>
      <c r="D44" t="s">
        <v>33</v>
      </c>
      <c r="E44" t="s">
        <v>33</v>
      </c>
      <c r="F44">
        <v>1</v>
      </c>
      <c r="G44">
        <v>1435</v>
      </c>
      <c r="H44">
        <v>340</v>
      </c>
      <c r="I44">
        <v>12.35</v>
      </c>
      <c r="J44" s="1" t="s">
        <v>682</v>
      </c>
      <c r="K44">
        <v>10.85</v>
      </c>
      <c r="L44">
        <v>2.15</v>
      </c>
      <c r="M44">
        <v>8.4</v>
      </c>
      <c r="N44" t="s">
        <v>33</v>
      </c>
      <c r="O44" t="s">
        <v>33</v>
      </c>
      <c r="P44" s="1" t="s">
        <v>683</v>
      </c>
      <c r="Q44">
        <v>3</v>
      </c>
      <c r="R44">
        <v>1.75</v>
      </c>
      <c r="S44">
        <v>0</v>
      </c>
      <c r="T44">
        <v>0.32</v>
      </c>
      <c r="U44">
        <v>0.115</v>
      </c>
      <c r="V44">
        <v>2.5499999999999998</v>
      </c>
      <c r="W44" t="s">
        <v>33</v>
      </c>
      <c r="X44" s="1" t="s">
        <v>684</v>
      </c>
      <c r="Y44">
        <v>0</v>
      </c>
      <c r="Z44">
        <v>0</v>
      </c>
      <c r="AA44" t="s">
        <v>33</v>
      </c>
      <c r="AB44" t="s">
        <v>33</v>
      </c>
      <c r="AC44" t="s">
        <v>33</v>
      </c>
      <c r="AD44">
        <v>2.5</v>
      </c>
    </row>
    <row r="45" spans="1:30" x14ac:dyDescent="0.2">
      <c r="A45">
        <v>1082</v>
      </c>
      <c r="B45" t="s">
        <v>685</v>
      </c>
      <c r="C45" t="s">
        <v>69</v>
      </c>
      <c r="D45" t="s">
        <v>33</v>
      </c>
      <c r="E45" t="s">
        <v>33</v>
      </c>
      <c r="F45">
        <v>1</v>
      </c>
      <c r="G45" s="1" t="s">
        <v>686</v>
      </c>
      <c r="H45">
        <v>341.982608695652</v>
      </c>
      <c r="I45">
        <v>11.0959130434783</v>
      </c>
      <c r="J45" s="1" t="s">
        <v>687</v>
      </c>
      <c r="K45">
        <v>10.615391304347799</v>
      </c>
      <c r="L45">
        <v>1.7193043478260901</v>
      </c>
      <c r="M45" s="1" t="s">
        <v>688</v>
      </c>
      <c r="N45" t="s">
        <v>33</v>
      </c>
      <c r="O45" t="s">
        <v>33</v>
      </c>
      <c r="P45" t="s">
        <v>33</v>
      </c>
      <c r="Q45">
        <v>3.50173913043478</v>
      </c>
      <c r="R45" s="1" t="s">
        <v>689</v>
      </c>
      <c r="S45">
        <v>0.58260869565217399</v>
      </c>
      <c r="T45" s="1" t="s">
        <v>690</v>
      </c>
      <c r="U45">
        <v>0.120678260869565</v>
      </c>
      <c r="V45">
        <v>3.8092869565217402</v>
      </c>
      <c r="W45" s="1" t="s">
        <v>691</v>
      </c>
      <c r="X45" s="1" t="s">
        <v>692</v>
      </c>
      <c r="Y45">
        <v>0</v>
      </c>
      <c r="Z45">
        <v>0</v>
      </c>
      <c r="AA45" t="s">
        <v>33</v>
      </c>
      <c r="AB45" t="s">
        <v>33</v>
      </c>
      <c r="AC45" t="s">
        <v>33</v>
      </c>
      <c r="AD45" s="1" t="s">
        <v>693</v>
      </c>
    </row>
    <row r="46" spans="1:30" x14ac:dyDescent="0.2">
      <c r="A46">
        <v>1101</v>
      </c>
      <c r="B46" t="s">
        <v>66</v>
      </c>
      <c r="C46" t="s">
        <v>64</v>
      </c>
      <c r="D46">
        <v>468</v>
      </c>
      <c r="E46" t="s">
        <v>67</v>
      </c>
      <c r="F46">
        <v>1</v>
      </c>
      <c r="G46" t="s">
        <v>33</v>
      </c>
      <c r="H46">
        <v>1</v>
      </c>
      <c r="I46" t="s">
        <v>33</v>
      </c>
      <c r="J46" t="s">
        <v>33</v>
      </c>
      <c r="K46">
        <v>0</v>
      </c>
      <c r="L46">
        <v>0</v>
      </c>
      <c r="M46" t="s">
        <v>33</v>
      </c>
      <c r="N46" t="s">
        <v>33</v>
      </c>
      <c r="O46" t="s">
        <v>33</v>
      </c>
      <c r="P46" t="s">
        <v>33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</row>
    <row r="47" spans="1:30" x14ac:dyDescent="0.2">
      <c r="A47">
        <v>1102</v>
      </c>
      <c r="B47" t="s">
        <v>81</v>
      </c>
      <c r="C47" t="s">
        <v>69</v>
      </c>
      <c r="D47" t="s">
        <v>33</v>
      </c>
      <c r="E47" t="s">
        <v>33</v>
      </c>
      <c r="F47">
        <v>1</v>
      </c>
      <c r="G47">
        <v>1441.94444444444</v>
      </c>
      <c r="H47">
        <v>342.94444444444503</v>
      </c>
      <c r="I47">
        <v>2.80833333333333</v>
      </c>
      <c r="J47" s="1" t="s">
        <v>694</v>
      </c>
      <c r="K47">
        <v>14.475</v>
      </c>
      <c r="L47">
        <v>5.1527777777777803</v>
      </c>
      <c r="M47">
        <v>17.5</v>
      </c>
      <c r="N47" t="s">
        <v>33</v>
      </c>
      <c r="O47" t="s">
        <v>33</v>
      </c>
      <c r="P47" s="1" t="s">
        <v>695</v>
      </c>
      <c r="Q47">
        <v>3.6361111111111102</v>
      </c>
      <c r="R47" s="1" t="s">
        <v>696</v>
      </c>
      <c r="S47">
        <v>8.4722222222222303</v>
      </c>
      <c r="T47" s="1" t="s">
        <v>697</v>
      </c>
      <c r="U47">
        <v>0.88194444444444398</v>
      </c>
      <c r="V47">
        <v>37.011111111111099</v>
      </c>
      <c r="W47">
        <v>12.0277777777778</v>
      </c>
      <c r="X47" s="1" t="s">
        <v>698</v>
      </c>
      <c r="Y47">
        <v>0</v>
      </c>
      <c r="Z47" s="1" t="s">
        <v>699</v>
      </c>
      <c r="AA47" t="s">
        <v>33</v>
      </c>
      <c r="AB47" t="s">
        <v>33</v>
      </c>
      <c r="AC47" t="s">
        <v>33</v>
      </c>
      <c r="AD47">
        <v>1.25</v>
      </c>
    </row>
    <row r="48" spans="1:30" x14ac:dyDescent="0.2">
      <c r="A48">
        <v>1103</v>
      </c>
      <c r="B48" t="s">
        <v>700</v>
      </c>
      <c r="C48" t="s">
        <v>33</v>
      </c>
      <c r="D48" t="s">
        <v>33</v>
      </c>
      <c r="E48" t="s">
        <v>33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</row>
    <row r="49" spans="1:30" x14ac:dyDescent="0.2">
      <c r="A49">
        <v>1104</v>
      </c>
      <c r="B49" t="s">
        <v>82</v>
      </c>
      <c r="C49" t="s">
        <v>69</v>
      </c>
      <c r="D49" t="s">
        <v>33</v>
      </c>
      <c r="E49" t="s">
        <v>33</v>
      </c>
      <c r="F49">
        <v>1</v>
      </c>
      <c r="G49" s="1" t="s">
        <v>701</v>
      </c>
      <c r="H49">
        <v>9.3405429461504301</v>
      </c>
      <c r="I49" s="1" t="s">
        <v>702</v>
      </c>
      <c r="J49">
        <v>0.111795282599021</v>
      </c>
      <c r="K49">
        <v>8.5469514908767294E-2</v>
      </c>
      <c r="L49">
        <v>2.2159768580329298E-2</v>
      </c>
      <c r="M49" s="1" t="s">
        <v>703</v>
      </c>
      <c r="N49" t="s">
        <v>33</v>
      </c>
      <c r="O49" t="s">
        <v>33</v>
      </c>
      <c r="P49" t="s">
        <v>33</v>
      </c>
      <c r="Q49">
        <v>5.3888295505117999E-2</v>
      </c>
      <c r="R49" s="1" t="s">
        <v>704</v>
      </c>
      <c r="S49">
        <v>2.5130396083667099</v>
      </c>
      <c r="T49" s="1" t="s">
        <v>705</v>
      </c>
      <c r="U49">
        <v>5.9557632398753897E-3</v>
      </c>
      <c r="V49">
        <v>5.4421584334668503E-2</v>
      </c>
      <c r="W49" s="1" t="s">
        <v>706</v>
      </c>
      <c r="X49" t="s">
        <v>33</v>
      </c>
      <c r="Y49">
        <v>0</v>
      </c>
      <c r="Z49">
        <v>0</v>
      </c>
      <c r="AA49" t="s">
        <v>33</v>
      </c>
      <c r="AB49" t="s">
        <v>33</v>
      </c>
      <c r="AC49" t="s">
        <v>33</v>
      </c>
      <c r="AD49" t="s">
        <v>33</v>
      </c>
    </row>
    <row r="50" spans="1:30" x14ac:dyDescent="0.2">
      <c r="A50">
        <v>1105</v>
      </c>
      <c r="B50" t="s">
        <v>83</v>
      </c>
      <c r="C50" t="s">
        <v>69</v>
      </c>
      <c r="D50" t="s">
        <v>33</v>
      </c>
      <c r="E50" t="s">
        <v>33</v>
      </c>
      <c r="F50">
        <v>1</v>
      </c>
      <c r="G50">
        <v>16.5482954545454</v>
      </c>
      <c r="H50">
        <v>3.9289772727272698</v>
      </c>
      <c r="I50" s="1" t="s">
        <v>707</v>
      </c>
      <c r="J50" s="1" t="s">
        <v>708</v>
      </c>
      <c r="K50">
        <v>0.28704545454545399</v>
      </c>
      <c r="L50">
        <v>9.8863636363636306E-2</v>
      </c>
      <c r="M50" s="1" t="s">
        <v>709</v>
      </c>
      <c r="N50" t="s">
        <v>33</v>
      </c>
      <c r="O50" t="s">
        <v>33</v>
      </c>
      <c r="P50" t="s">
        <v>33</v>
      </c>
      <c r="Q50">
        <v>2.1988636363636401E-2</v>
      </c>
      <c r="R50" s="1" t="s">
        <v>710</v>
      </c>
      <c r="S50">
        <v>1.1534090909090899</v>
      </c>
      <c r="T50" s="1" t="s">
        <v>711</v>
      </c>
      <c r="U50">
        <v>5.0585227272727303E-2</v>
      </c>
      <c r="V50">
        <v>3.98011363636364E-2</v>
      </c>
      <c r="W50" s="1" t="s">
        <v>712</v>
      </c>
      <c r="X50" t="s">
        <v>33</v>
      </c>
      <c r="Y50" s="1" t="s">
        <v>713</v>
      </c>
      <c r="Z50">
        <v>1.07102272727273</v>
      </c>
      <c r="AA50" t="s">
        <v>33</v>
      </c>
      <c r="AB50" t="s">
        <v>33</v>
      </c>
      <c r="AC50" t="s">
        <v>33</v>
      </c>
      <c r="AD50" s="1" t="s">
        <v>714</v>
      </c>
    </row>
    <row r="51" spans="1:30" x14ac:dyDescent="0.2">
      <c r="A51">
        <v>1106</v>
      </c>
      <c r="B51" t="s">
        <v>57</v>
      </c>
      <c r="C51" t="s">
        <v>54</v>
      </c>
      <c r="D51" t="s">
        <v>58</v>
      </c>
      <c r="E51" t="s">
        <v>59</v>
      </c>
      <c r="F51">
        <v>1</v>
      </c>
      <c r="G51">
        <v>172</v>
      </c>
      <c r="H51">
        <v>41</v>
      </c>
      <c r="I51">
        <v>92.3</v>
      </c>
      <c r="J51">
        <v>0.1</v>
      </c>
      <c r="K51">
        <v>0.3</v>
      </c>
      <c r="L51">
        <v>0</v>
      </c>
      <c r="M51">
        <v>0</v>
      </c>
      <c r="N51">
        <v>3.6</v>
      </c>
      <c r="O51" t="s">
        <v>33</v>
      </c>
      <c r="P51">
        <v>3.7</v>
      </c>
      <c r="Q51">
        <v>0</v>
      </c>
      <c r="R51">
        <v>0.01</v>
      </c>
      <c r="S51">
        <v>0</v>
      </c>
      <c r="T51">
        <v>0.01</v>
      </c>
      <c r="U51">
        <v>0.02</v>
      </c>
      <c r="V51">
        <v>0.5</v>
      </c>
      <c r="W51">
        <v>6</v>
      </c>
      <c r="X51">
        <v>0.03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1107</v>
      </c>
      <c r="B52" t="s">
        <v>60</v>
      </c>
      <c r="C52" t="s">
        <v>54</v>
      </c>
      <c r="D52" t="s">
        <v>61</v>
      </c>
      <c r="E52" t="s">
        <v>62</v>
      </c>
      <c r="F52">
        <v>1</v>
      </c>
      <c r="G52">
        <v>112</v>
      </c>
      <c r="H52">
        <v>27</v>
      </c>
      <c r="I52">
        <v>95</v>
      </c>
      <c r="J52">
        <v>0.2</v>
      </c>
      <c r="K52">
        <v>0.4</v>
      </c>
      <c r="L52">
        <v>0</v>
      </c>
      <c r="M52">
        <v>0.1</v>
      </c>
      <c r="N52">
        <v>2.5</v>
      </c>
      <c r="O52" t="s">
        <v>33</v>
      </c>
      <c r="P52">
        <v>1.9</v>
      </c>
      <c r="Q52">
        <v>0.2</v>
      </c>
      <c r="R52" s="1" t="s">
        <v>486</v>
      </c>
      <c r="S52">
        <v>0</v>
      </c>
      <c r="T52">
        <v>0.04</v>
      </c>
      <c r="U52">
        <v>0.05</v>
      </c>
      <c r="V52">
        <v>0.4</v>
      </c>
      <c r="W52">
        <v>6</v>
      </c>
      <c r="X52">
        <v>0.05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1108</v>
      </c>
      <c r="B53" t="s">
        <v>84</v>
      </c>
      <c r="C53" t="s">
        <v>69</v>
      </c>
      <c r="D53" t="s">
        <v>33</v>
      </c>
      <c r="E53" t="s">
        <v>33</v>
      </c>
      <c r="F53">
        <v>1</v>
      </c>
      <c r="G53" s="1" t="s">
        <v>715</v>
      </c>
      <c r="H53">
        <v>127</v>
      </c>
      <c r="I53" s="1" t="s">
        <v>716</v>
      </c>
      <c r="J53">
        <v>0.17</v>
      </c>
      <c r="K53">
        <v>0.1</v>
      </c>
      <c r="L53">
        <v>0</v>
      </c>
      <c r="M53">
        <v>0</v>
      </c>
      <c r="N53" t="s">
        <v>33</v>
      </c>
      <c r="O53" t="s">
        <v>33</v>
      </c>
      <c r="P53" t="s">
        <v>33</v>
      </c>
      <c r="Q53">
        <v>0.28000000000000003</v>
      </c>
      <c r="R53" s="1" t="s">
        <v>717</v>
      </c>
      <c r="S53">
        <v>0</v>
      </c>
      <c r="T53" s="1" t="s">
        <v>718</v>
      </c>
      <c r="U53">
        <v>1.33333333333333E-3</v>
      </c>
      <c r="V53">
        <v>0.13766666666666699</v>
      </c>
      <c r="W53" s="1" t="s">
        <v>719</v>
      </c>
      <c r="X53" s="1" t="s">
        <v>720</v>
      </c>
      <c r="Y53">
        <v>0</v>
      </c>
      <c r="Z53">
        <v>0</v>
      </c>
      <c r="AA53" t="s">
        <v>33</v>
      </c>
      <c r="AB53" t="s">
        <v>33</v>
      </c>
      <c r="AC53" t="s">
        <v>33</v>
      </c>
      <c r="AD53">
        <v>0</v>
      </c>
    </row>
    <row r="54" spans="1:30" x14ac:dyDescent="0.2">
      <c r="A54">
        <v>4011</v>
      </c>
      <c r="B54" t="s">
        <v>455</v>
      </c>
      <c r="C54" t="s">
        <v>69</v>
      </c>
      <c r="D54" t="s">
        <v>33</v>
      </c>
      <c r="E54" t="s">
        <v>33</v>
      </c>
      <c r="F54" s="1" t="s">
        <v>721</v>
      </c>
      <c r="G54" s="1" t="s">
        <v>722</v>
      </c>
      <c r="H54" s="1" t="s">
        <v>723</v>
      </c>
      <c r="I54" s="1" t="s">
        <v>724</v>
      </c>
      <c r="J54" s="1" t="s">
        <v>725</v>
      </c>
      <c r="K54" s="1" t="s">
        <v>726</v>
      </c>
      <c r="L54" s="1" t="s">
        <v>727</v>
      </c>
      <c r="M54" s="1" t="s">
        <v>728</v>
      </c>
      <c r="N54">
        <v>0</v>
      </c>
      <c r="O54">
        <v>0</v>
      </c>
      <c r="P54" s="1" t="s">
        <v>729</v>
      </c>
      <c r="Q54" s="1" t="s">
        <v>730</v>
      </c>
      <c r="R54">
        <v>4.0344976076555001</v>
      </c>
      <c r="S54" s="1" t="s">
        <v>731</v>
      </c>
      <c r="T54">
        <v>0.54218500797448099</v>
      </c>
      <c r="U54" s="1" t="s">
        <v>732</v>
      </c>
      <c r="V54">
        <v>2.4282296650717701</v>
      </c>
      <c r="W54">
        <v>170.69218500797501</v>
      </c>
      <c r="X54" s="1" t="s">
        <v>733</v>
      </c>
      <c r="Y54">
        <v>0</v>
      </c>
      <c r="Z54">
        <v>0</v>
      </c>
      <c r="AA54">
        <v>0</v>
      </c>
      <c r="AB54">
        <v>0</v>
      </c>
      <c r="AC54">
        <v>0</v>
      </c>
      <c r="AD54" s="1" t="s">
        <v>734</v>
      </c>
    </row>
    <row r="55" spans="1:30" x14ac:dyDescent="0.2">
      <c r="A55">
        <v>4012</v>
      </c>
      <c r="B55" t="s">
        <v>457</v>
      </c>
      <c r="C55" t="s">
        <v>69</v>
      </c>
      <c r="D55" t="s">
        <v>33</v>
      </c>
      <c r="E55" t="s">
        <v>33</v>
      </c>
      <c r="F55">
        <v>0.92</v>
      </c>
      <c r="G55">
        <v>167</v>
      </c>
      <c r="H55">
        <v>40</v>
      </c>
      <c r="I55">
        <v>87</v>
      </c>
      <c r="J55">
        <v>1.2</v>
      </c>
      <c r="K55">
        <v>2</v>
      </c>
      <c r="L55">
        <v>0.3</v>
      </c>
      <c r="M55" s="1" t="s">
        <v>735</v>
      </c>
      <c r="N55">
        <v>0</v>
      </c>
      <c r="O55" t="s">
        <v>33</v>
      </c>
      <c r="P55">
        <v>5.2</v>
      </c>
      <c r="Q55">
        <v>1.2</v>
      </c>
      <c r="R55">
        <v>0.2</v>
      </c>
      <c r="S55">
        <v>19</v>
      </c>
      <c r="T55">
        <v>0.11</v>
      </c>
      <c r="U55">
        <v>0.1</v>
      </c>
      <c r="V55">
        <v>0.8</v>
      </c>
      <c r="W55">
        <v>36</v>
      </c>
      <c r="X55">
        <v>0.37</v>
      </c>
      <c r="Y55">
        <v>0</v>
      </c>
      <c r="Z55">
        <v>0</v>
      </c>
      <c r="AA55">
        <v>225</v>
      </c>
      <c r="AB55">
        <v>4</v>
      </c>
      <c r="AC55">
        <v>0</v>
      </c>
      <c r="AD55">
        <v>227</v>
      </c>
    </row>
    <row r="56" spans="1:30" x14ac:dyDescent="0.2">
      <c r="A56">
        <v>4013</v>
      </c>
      <c r="B56" t="s">
        <v>458</v>
      </c>
      <c r="C56" t="s">
        <v>69</v>
      </c>
      <c r="D56" t="s">
        <v>33</v>
      </c>
      <c r="E56" t="s">
        <v>33</v>
      </c>
      <c r="F56" s="1" t="s">
        <v>736</v>
      </c>
      <c r="G56" s="1" t="s">
        <v>737</v>
      </c>
      <c r="H56" s="1" t="s">
        <v>738</v>
      </c>
      <c r="I56" s="1" t="s">
        <v>739</v>
      </c>
      <c r="J56" s="1" t="s">
        <v>740</v>
      </c>
      <c r="K56" s="1" t="s">
        <v>741</v>
      </c>
      <c r="L56" s="1" t="s">
        <v>742</v>
      </c>
      <c r="M56" s="1" t="s">
        <v>743</v>
      </c>
      <c r="N56" t="s">
        <v>33</v>
      </c>
      <c r="O56" t="s">
        <v>33</v>
      </c>
      <c r="P56" s="1" t="s">
        <v>744</v>
      </c>
      <c r="Q56" s="1" t="s">
        <v>745</v>
      </c>
      <c r="R56">
        <v>3.2408657003915602</v>
      </c>
      <c r="S56" s="1" t="s">
        <v>746</v>
      </c>
      <c r="T56">
        <v>0.77732695465454105</v>
      </c>
      <c r="U56" s="1" t="s">
        <v>747</v>
      </c>
      <c r="V56" s="1" t="s">
        <v>748</v>
      </c>
      <c r="W56">
        <v>382.90880383983801</v>
      </c>
      <c r="X56" s="1" t="s">
        <v>749</v>
      </c>
      <c r="Y56">
        <v>0</v>
      </c>
      <c r="Z56">
        <v>0</v>
      </c>
      <c r="AA56" t="s">
        <v>33</v>
      </c>
      <c r="AB56" t="s">
        <v>33</v>
      </c>
      <c r="AC56" t="s">
        <v>33</v>
      </c>
      <c r="AD56" s="1" t="s">
        <v>750</v>
      </c>
    </row>
    <row r="57" spans="1:30" x14ac:dyDescent="0.2">
      <c r="A57">
        <v>6011</v>
      </c>
      <c r="B57" t="s">
        <v>459</v>
      </c>
      <c r="C57" t="s">
        <v>69</v>
      </c>
      <c r="D57" t="s">
        <v>33</v>
      </c>
      <c r="E57" t="s">
        <v>33</v>
      </c>
      <c r="F57" s="1" t="s">
        <v>751</v>
      </c>
      <c r="G57">
        <v>155</v>
      </c>
      <c r="H57" s="1" t="s">
        <v>752</v>
      </c>
      <c r="I57" s="1" t="s">
        <v>753</v>
      </c>
      <c r="J57" s="1" t="s">
        <v>754</v>
      </c>
      <c r="K57" s="1" t="s">
        <v>755</v>
      </c>
      <c r="L57" s="1" t="s">
        <v>756</v>
      </c>
      <c r="M57" s="1" t="s">
        <v>757</v>
      </c>
      <c r="N57" t="s">
        <v>33</v>
      </c>
      <c r="O57" t="s">
        <v>33</v>
      </c>
      <c r="P57" s="1" t="s">
        <v>758</v>
      </c>
      <c r="Q57" s="1" t="s">
        <v>759</v>
      </c>
      <c r="R57">
        <v>0.24666666666666701</v>
      </c>
      <c r="S57" s="1" t="s">
        <v>760</v>
      </c>
      <c r="T57">
        <v>2.66666666666667E-2</v>
      </c>
      <c r="U57">
        <v>4.6666666666666599E-2</v>
      </c>
      <c r="V57" s="1" t="s">
        <v>761</v>
      </c>
      <c r="W57">
        <v>26.3333333333333</v>
      </c>
      <c r="X57" s="1" t="s">
        <v>762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>
        <v>214</v>
      </c>
    </row>
    <row r="58" spans="1:30" x14ac:dyDescent="0.2">
      <c r="A58">
        <v>6012</v>
      </c>
      <c r="B58" t="s">
        <v>460</v>
      </c>
      <c r="C58" t="s">
        <v>69</v>
      </c>
      <c r="D58" t="s">
        <v>33</v>
      </c>
      <c r="E58" t="s">
        <v>33</v>
      </c>
      <c r="F58">
        <v>0.98</v>
      </c>
      <c r="G58">
        <v>93.5</v>
      </c>
      <c r="H58">
        <v>22.5</v>
      </c>
      <c r="I58">
        <v>93.4</v>
      </c>
      <c r="J58" s="1" t="s">
        <v>763</v>
      </c>
      <c r="K58">
        <v>1.05</v>
      </c>
      <c r="L58">
        <v>0.2</v>
      </c>
      <c r="M58">
        <v>1.5</v>
      </c>
      <c r="N58" t="s">
        <v>33</v>
      </c>
      <c r="O58" t="s">
        <v>33</v>
      </c>
      <c r="P58">
        <v>3.3</v>
      </c>
      <c r="Q58">
        <v>0.65</v>
      </c>
      <c r="R58">
        <v>0.28499999999999998</v>
      </c>
      <c r="S58">
        <v>14.5</v>
      </c>
      <c r="T58">
        <v>0.06</v>
      </c>
      <c r="U58">
        <v>7.0000000000000007E-2</v>
      </c>
      <c r="V58">
        <v>0.5</v>
      </c>
      <c r="W58">
        <v>17</v>
      </c>
      <c r="X58" t="s">
        <v>33</v>
      </c>
      <c r="Y58">
        <v>0</v>
      </c>
      <c r="Z58">
        <v>0</v>
      </c>
      <c r="AA58" t="s">
        <v>33</v>
      </c>
      <c r="AB58" t="s">
        <v>33</v>
      </c>
      <c r="AC58" t="s">
        <v>33</v>
      </c>
      <c r="AD58">
        <v>174</v>
      </c>
    </row>
    <row r="59" spans="1:30" x14ac:dyDescent="0.2">
      <c r="A59">
        <v>6013</v>
      </c>
      <c r="B59" t="s">
        <v>461</v>
      </c>
      <c r="C59" t="s">
        <v>69</v>
      </c>
      <c r="D59" t="s">
        <v>33</v>
      </c>
      <c r="E59" t="s">
        <v>33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t="s">
        <v>33</v>
      </c>
      <c r="O59" t="s">
        <v>33</v>
      </c>
      <c r="P59" s="1" t="s">
        <v>772</v>
      </c>
      <c r="Q59" s="1" t="s">
        <v>773</v>
      </c>
      <c r="R59">
        <v>0.18429477499244901</v>
      </c>
      <c r="S59" s="1" t="s">
        <v>774</v>
      </c>
      <c r="T59">
        <v>3.4811235276351597E-2</v>
      </c>
      <c r="U59" s="1" t="s">
        <v>775</v>
      </c>
      <c r="V59" s="1" t="s">
        <v>776</v>
      </c>
      <c r="W59">
        <v>15.073391724554501</v>
      </c>
      <c r="X59" s="1" t="s">
        <v>777</v>
      </c>
      <c r="Y59">
        <v>0</v>
      </c>
      <c r="Z59">
        <v>0</v>
      </c>
      <c r="AA59" t="s">
        <v>33</v>
      </c>
      <c r="AB59" t="s">
        <v>33</v>
      </c>
      <c r="AC59" t="s">
        <v>33</v>
      </c>
      <c r="AD59" s="1" t="s">
        <v>778</v>
      </c>
    </row>
    <row r="60" spans="1:30" x14ac:dyDescent="0.2">
      <c r="A60">
        <v>6021</v>
      </c>
      <c r="B60" t="s">
        <v>462</v>
      </c>
      <c r="C60" t="s">
        <v>69</v>
      </c>
      <c r="D60" t="s">
        <v>33</v>
      </c>
      <c r="E60" t="s">
        <v>33</v>
      </c>
      <c r="F60" s="1" t="s">
        <v>779</v>
      </c>
      <c r="G60" s="1" t="s">
        <v>780</v>
      </c>
      <c r="H60">
        <v>18</v>
      </c>
      <c r="I60" s="1" t="s">
        <v>781</v>
      </c>
      <c r="J60" s="1" t="s">
        <v>782</v>
      </c>
      <c r="K60">
        <v>1.1000000000000001</v>
      </c>
      <c r="L60">
        <v>0.2</v>
      </c>
      <c r="M60" s="1" t="s">
        <v>783</v>
      </c>
      <c r="N60" t="s">
        <v>33</v>
      </c>
      <c r="O60" t="s">
        <v>33</v>
      </c>
      <c r="P60">
        <v>1.9</v>
      </c>
      <c r="Q60" s="1" t="s">
        <v>784</v>
      </c>
      <c r="R60">
        <v>0.16666666666666699</v>
      </c>
      <c r="S60" s="1" t="s">
        <v>785</v>
      </c>
      <c r="T60">
        <v>5.3333333333333302E-2</v>
      </c>
      <c r="U60">
        <v>7.0000000000000007E-2</v>
      </c>
      <c r="V60" s="1" t="s">
        <v>786</v>
      </c>
      <c r="W60">
        <v>80.6666666666667</v>
      </c>
      <c r="X60" s="1" t="s">
        <v>787</v>
      </c>
      <c r="Y60">
        <v>0</v>
      </c>
      <c r="Z60">
        <v>0</v>
      </c>
      <c r="AA60" t="s">
        <v>33</v>
      </c>
      <c r="AB60" t="s">
        <v>33</v>
      </c>
      <c r="AC60" t="s">
        <v>33</v>
      </c>
      <c r="AD60" s="1" t="s">
        <v>788</v>
      </c>
    </row>
    <row r="61" spans="1:30" x14ac:dyDescent="0.2">
      <c r="A61">
        <v>6022</v>
      </c>
      <c r="B61" t="s">
        <v>463</v>
      </c>
      <c r="C61" t="s">
        <v>69</v>
      </c>
      <c r="D61" t="s">
        <v>33</v>
      </c>
      <c r="E61" t="s">
        <v>33</v>
      </c>
      <c r="F61">
        <v>0.74</v>
      </c>
      <c r="G61">
        <v>112</v>
      </c>
      <c r="H61">
        <v>27</v>
      </c>
      <c r="I61">
        <v>89.8</v>
      </c>
      <c r="J61">
        <v>1.8</v>
      </c>
      <c r="K61">
        <v>2.8</v>
      </c>
      <c r="L61">
        <v>0.4</v>
      </c>
      <c r="M61" s="1" t="s">
        <v>789</v>
      </c>
      <c r="N61" t="s">
        <v>33</v>
      </c>
      <c r="O61" t="s">
        <v>33</v>
      </c>
      <c r="P61" s="1" t="s">
        <v>790</v>
      </c>
      <c r="Q61">
        <v>1.7</v>
      </c>
      <c r="R61">
        <v>1</v>
      </c>
      <c r="S61">
        <v>189</v>
      </c>
      <c r="T61">
        <v>0.03</v>
      </c>
      <c r="U61">
        <v>0.18</v>
      </c>
      <c r="V61">
        <v>0.4</v>
      </c>
      <c r="W61">
        <v>110</v>
      </c>
      <c r="X61" s="1" t="s">
        <v>791</v>
      </c>
      <c r="Y61">
        <v>0</v>
      </c>
      <c r="Z61">
        <v>0</v>
      </c>
      <c r="AA61" t="s">
        <v>33</v>
      </c>
      <c r="AB61" t="s">
        <v>33</v>
      </c>
      <c r="AC61" t="s">
        <v>33</v>
      </c>
      <c r="AD61">
        <v>2261</v>
      </c>
    </row>
    <row r="62" spans="1:30" x14ac:dyDescent="0.2">
      <c r="A62">
        <v>6023</v>
      </c>
      <c r="B62" t="s">
        <v>464</v>
      </c>
      <c r="C62" t="s">
        <v>69</v>
      </c>
      <c r="D62" t="s">
        <v>33</v>
      </c>
      <c r="E62" t="s">
        <v>33</v>
      </c>
      <c r="F62" s="1" t="s">
        <v>792</v>
      </c>
      <c r="G62" s="1" t="s">
        <v>793</v>
      </c>
      <c r="H62" s="1" t="s">
        <v>794</v>
      </c>
      <c r="I62" s="1" t="s">
        <v>795</v>
      </c>
      <c r="J62" s="1" t="s">
        <v>796</v>
      </c>
      <c r="K62" s="1" t="s">
        <v>797</v>
      </c>
      <c r="L62" s="1" t="s">
        <v>798</v>
      </c>
      <c r="M62" s="1" t="s">
        <v>799</v>
      </c>
      <c r="N62">
        <v>0</v>
      </c>
      <c r="O62" t="s">
        <v>33</v>
      </c>
      <c r="P62" s="1" t="s">
        <v>800</v>
      </c>
      <c r="Q62" s="1" t="s">
        <v>801</v>
      </c>
      <c r="R62">
        <v>0.85538258370232301</v>
      </c>
      <c r="S62" s="1" t="s">
        <v>802</v>
      </c>
      <c r="T62">
        <v>0.13595199254253101</v>
      </c>
      <c r="U62" s="1" t="s">
        <v>803</v>
      </c>
      <c r="V62" s="1" t="s">
        <v>804</v>
      </c>
      <c r="W62">
        <v>143.35625728268499</v>
      </c>
      <c r="X62" s="1" t="s">
        <v>805</v>
      </c>
      <c r="Y62">
        <v>0</v>
      </c>
      <c r="Z62">
        <v>0</v>
      </c>
      <c r="AA62" t="s">
        <v>33</v>
      </c>
      <c r="AB62" t="s">
        <v>33</v>
      </c>
      <c r="AC62" t="s">
        <v>33</v>
      </c>
      <c r="AD62" s="1" t="s">
        <v>806</v>
      </c>
    </row>
    <row r="63" spans="1:30" x14ac:dyDescent="0.2">
      <c r="A63">
        <v>7021</v>
      </c>
      <c r="B63" t="s">
        <v>465</v>
      </c>
      <c r="C63" t="s">
        <v>69</v>
      </c>
      <c r="D63" t="s">
        <v>33</v>
      </c>
      <c r="E63" t="s">
        <v>33</v>
      </c>
      <c r="F63" s="1" t="s">
        <v>807</v>
      </c>
      <c r="G63" s="1" t="s">
        <v>808</v>
      </c>
      <c r="H63" s="1" t="s">
        <v>809</v>
      </c>
      <c r="I63" s="1" t="s">
        <v>810</v>
      </c>
      <c r="J63" s="1" t="s">
        <v>811</v>
      </c>
      <c r="K63" s="1" t="s">
        <v>812</v>
      </c>
      <c r="L63">
        <v>0.2</v>
      </c>
      <c r="M63" s="1" t="s">
        <v>813</v>
      </c>
      <c r="N63" t="s">
        <v>33</v>
      </c>
      <c r="O63" t="s">
        <v>33</v>
      </c>
      <c r="P63" s="1" t="s">
        <v>814</v>
      </c>
      <c r="Q63">
        <v>0.15432525951557099</v>
      </c>
      <c r="R63">
        <v>0.1</v>
      </c>
      <c r="S63">
        <v>1.9711649365628601</v>
      </c>
      <c r="T63">
        <v>2.5144175317185699E-2</v>
      </c>
      <c r="U63">
        <v>2.48558246828143E-2</v>
      </c>
      <c r="V63">
        <v>0.2</v>
      </c>
      <c r="W63">
        <v>9.5432525951557103</v>
      </c>
      <c r="X63" s="1" t="s">
        <v>815</v>
      </c>
      <c r="Y63">
        <v>0</v>
      </c>
      <c r="Z63">
        <v>0</v>
      </c>
      <c r="AA63" t="s">
        <v>33</v>
      </c>
      <c r="AB63" t="s">
        <v>33</v>
      </c>
      <c r="AC63" t="s">
        <v>33</v>
      </c>
      <c r="AD63" s="1" t="s">
        <v>816</v>
      </c>
    </row>
    <row r="64" spans="1:30" x14ac:dyDescent="0.2">
      <c r="A64">
        <v>7022</v>
      </c>
      <c r="B64" t="s">
        <v>466</v>
      </c>
      <c r="C64" t="s">
        <v>69</v>
      </c>
      <c r="D64" t="s">
        <v>33</v>
      </c>
      <c r="E64" t="s">
        <v>33</v>
      </c>
      <c r="F64">
        <v>0.75</v>
      </c>
      <c r="G64" s="1" t="s">
        <v>817</v>
      </c>
      <c r="H64" s="1" t="s">
        <v>818</v>
      </c>
      <c r="I64" s="1" t="s">
        <v>819</v>
      </c>
      <c r="J64" s="1" t="s">
        <v>820</v>
      </c>
      <c r="K64">
        <v>0.89885330578512401</v>
      </c>
      <c r="L64">
        <v>0.2</v>
      </c>
      <c r="M64" s="1" t="s">
        <v>821</v>
      </c>
      <c r="N64" t="s">
        <v>33</v>
      </c>
      <c r="O64" t="s">
        <v>33</v>
      </c>
      <c r="P64" s="1" t="s">
        <v>822</v>
      </c>
      <c r="Q64" s="1" t="s">
        <v>823</v>
      </c>
      <c r="R64">
        <v>5.1911157024793403E-2</v>
      </c>
      <c r="S64" s="1" t="s">
        <v>824</v>
      </c>
      <c r="T64">
        <v>4.1528925619834699E-2</v>
      </c>
      <c r="U64" s="1" t="s">
        <v>825</v>
      </c>
      <c r="V64" s="1" t="s">
        <v>826</v>
      </c>
      <c r="W64">
        <v>50.929752066115697</v>
      </c>
      <c r="X64" s="1" t="s">
        <v>827</v>
      </c>
      <c r="Y64">
        <v>0</v>
      </c>
      <c r="Z64">
        <v>0</v>
      </c>
      <c r="AA64" t="s">
        <v>33</v>
      </c>
      <c r="AB64" t="s">
        <v>33</v>
      </c>
      <c r="AC64" t="s">
        <v>33</v>
      </c>
      <c r="AD64" s="1" t="s">
        <v>828</v>
      </c>
    </row>
    <row r="65" spans="1:30" x14ac:dyDescent="0.2">
      <c r="A65">
        <v>7023</v>
      </c>
      <c r="B65" t="s">
        <v>467</v>
      </c>
      <c r="C65" t="s">
        <v>69</v>
      </c>
      <c r="D65" t="s">
        <v>33</v>
      </c>
      <c r="E65" t="s">
        <v>33</v>
      </c>
      <c r="F65" s="1" t="s">
        <v>829</v>
      </c>
      <c r="G65" s="1" t="s">
        <v>830</v>
      </c>
      <c r="H65" s="1" t="s">
        <v>831</v>
      </c>
      <c r="I65" s="1" t="s">
        <v>832</v>
      </c>
      <c r="J65" s="1" t="s">
        <v>833</v>
      </c>
      <c r="K65" s="1" t="s">
        <v>834</v>
      </c>
      <c r="L65" s="1" t="s">
        <v>835</v>
      </c>
      <c r="M65" s="1" t="s">
        <v>836</v>
      </c>
      <c r="N65">
        <v>0</v>
      </c>
      <c r="O65" t="s">
        <v>33</v>
      </c>
      <c r="P65">
        <v>6.2</v>
      </c>
      <c r="Q65" s="1" t="s">
        <v>837</v>
      </c>
      <c r="R65">
        <v>0.15434782608695699</v>
      </c>
      <c r="S65" s="1" t="s">
        <v>838</v>
      </c>
      <c r="T65">
        <v>0.04</v>
      </c>
      <c r="U65">
        <v>8.2173913043478194E-2</v>
      </c>
      <c r="V65" s="1" t="s">
        <v>839</v>
      </c>
      <c r="W65">
        <v>16.347826086956498</v>
      </c>
      <c r="X65" s="1" t="s">
        <v>840</v>
      </c>
      <c r="Y65">
        <v>0</v>
      </c>
      <c r="Z65">
        <v>0</v>
      </c>
      <c r="AA65" s="1" t="s">
        <v>841</v>
      </c>
      <c r="AB65" s="1" t="s">
        <v>842</v>
      </c>
      <c r="AC65" s="1" t="s">
        <v>843</v>
      </c>
      <c r="AD65" s="1" t="s">
        <v>844</v>
      </c>
    </row>
    <row r="66" spans="1:30" x14ac:dyDescent="0.2">
      <c r="A66">
        <v>7031</v>
      </c>
      <c r="B66" t="s">
        <v>468</v>
      </c>
      <c r="C66" t="s">
        <v>69</v>
      </c>
      <c r="D66" t="s">
        <v>33</v>
      </c>
      <c r="E66" t="s">
        <v>33</v>
      </c>
      <c r="F66">
        <v>0.72</v>
      </c>
      <c r="G66">
        <v>232</v>
      </c>
      <c r="H66">
        <v>54.5</v>
      </c>
      <c r="I66">
        <v>84.85</v>
      </c>
      <c r="J66" s="1" t="s">
        <v>763</v>
      </c>
      <c r="K66">
        <v>0.7</v>
      </c>
      <c r="L66">
        <v>0.2</v>
      </c>
      <c r="M66" s="1" t="s">
        <v>845</v>
      </c>
      <c r="N66" t="s">
        <v>33</v>
      </c>
      <c r="O66" t="s">
        <v>33</v>
      </c>
      <c r="P66">
        <v>11.45</v>
      </c>
      <c r="Q66" s="1" t="s">
        <v>846</v>
      </c>
      <c r="R66">
        <v>0.115</v>
      </c>
      <c r="S66">
        <v>49.5</v>
      </c>
      <c r="T66">
        <v>2.5000000000000001E-2</v>
      </c>
      <c r="U66">
        <v>3.5000000000000003E-2</v>
      </c>
      <c r="V66">
        <v>0.43</v>
      </c>
      <c r="W66">
        <v>40</v>
      </c>
      <c r="X66" t="s">
        <v>33</v>
      </c>
      <c r="Y66">
        <v>0</v>
      </c>
      <c r="Z66">
        <v>0</v>
      </c>
      <c r="AA66" t="s">
        <v>33</v>
      </c>
      <c r="AB66" t="s">
        <v>33</v>
      </c>
      <c r="AC66" t="s">
        <v>33</v>
      </c>
      <c r="AD66">
        <v>591.5</v>
      </c>
    </row>
    <row r="67" spans="1:30" x14ac:dyDescent="0.2">
      <c r="A67">
        <v>7032</v>
      </c>
      <c r="B67" t="s">
        <v>469</v>
      </c>
      <c r="C67" t="s">
        <v>69</v>
      </c>
      <c r="D67" t="s">
        <v>33</v>
      </c>
      <c r="E67" t="s">
        <v>33</v>
      </c>
      <c r="F67">
        <v>0.71</v>
      </c>
      <c r="G67">
        <v>761</v>
      </c>
      <c r="H67">
        <v>185</v>
      </c>
      <c r="I67">
        <v>74</v>
      </c>
      <c r="J67">
        <v>1.9</v>
      </c>
      <c r="K67">
        <v>1.6</v>
      </c>
      <c r="L67">
        <v>19.600000000000001</v>
      </c>
      <c r="M67">
        <v>4</v>
      </c>
      <c r="N67" t="s">
        <v>33</v>
      </c>
      <c r="O67" t="s">
        <v>33</v>
      </c>
      <c r="P67">
        <v>0</v>
      </c>
      <c r="Q67">
        <v>1</v>
      </c>
      <c r="R67">
        <v>0.39</v>
      </c>
      <c r="S67">
        <v>2</v>
      </c>
      <c r="T67">
        <v>7.0000000000000007E-2</v>
      </c>
      <c r="U67">
        <v>0.15</v>
      </c>
      <c r="V67">
        <v>1.8</v>
      </c>
      <c r="W67">
        <v>67</v>
      </c>
      <c r="X67">
        <v>0.239330543933054</v>
      </c>
      <c r="Y67">
        <v>0</v>
      </c>
      <c r="Z67">
        <v>0</v>
      </c>
      <c r="AA67" t="s">
        <v>33</v>
      </c>
      <c r="AB67" t="s">
        <v>33</v>
      </c>
      <c r="AC67" t="s">
        <v>33</v>
      </c>
      <c r="AD67">
        <v>27</v>
      </c>
    </row>
    <row r="68" spans="1:30" x14ac:dyDescent="0.2">
      <c r="A68">
        <v>7033</v>
      </c>
      <c r="B68" t="s">
        <v>470</v>
      </c>
      <c r="C68" t="s">
        <v>69</v>
      </c>
      <c r="D68" t="s">
        <v>33</v>
      </c>
      <c r="E68" t="s">
        <v>33</v>
      </c>
      <c r="F68" s="1" t="s">
        <v>847</v>
      </c>
      <c r="G68" s="1" t="s">
        <v>848</v>
      </c>
      <c r="H68" s="1" t="s">
        <v>849</v>
      </c>
      <c r="I68" s="1" t="s">
        <v>850</v>
      </c>
      <c r="J68" s="1" t="s">
        <v>851</v>
      </c>
      <c r="K68" s="1" t="s">
        <v>852</v>
      </c>
      <c r="L68" s="1" t="s">
        <v>853</v>
      </c>
      <c r="M68" s="1" t="s">
        <v>854</v>
      </c>
      <c r="N68">
        <v>0</v>
      </c>
      <c r="O68" t="s">
        <v>33</v>
      </c>
      <c r="P68" s="1" t="s">
        <v>855</v>
      </c>
      <c r="Q68" s="1" t="s">
        <v>856</v>
      </c>
      <c r="R68">
        <v>0.27796848484848502</v>
      </c>
      <c r="S68" s="1" t="s">
        <v>857</v>
      </c>
      <c r="T68">
        <v>4.5168484848484902E-2</v>
      </c>
      <c r="U68">
        <v>6.6031515151515105E-2</v>
      </c>
      <c r="V68" s="1" t="s">
        <v>858</v>
      </c>
      <c r="W68">
        <v>25.768848484848501</v>
      </c>
      <c r="X68" s="1" t="s">
        <v>859</v>
      </c>
      <c r="Y68">
        <v>0</v>
      </c>
      <c r="Z68">
        <v>0</v>
      </c>
      <c r="AA68" t="s">
        <v>33</v>
      </c>
      <c r="AB68" t="s">
        <v>33</v>
      </c>
      <c r="AC68" t="s">
        <v>33</v>
      </c>
      <c r="AD68" s="1" t="s">
        <v>860</v>
      </c>
    </row>
    <row r="69" spans="1:30" x14ac:dyDescent="0.2">
      <c r="A69">
        <v>8041</v>
      </c>
      <c r="B69" t="s">
        <v>471</v>
      </c>
      <c r="C69" t="s">
        <v>69</v>
      </c>
      <c r="D69" t="s">
        <v>33</v>
      </c>
      <c r="E69" t="s">
        <v>33</v>
      </c>
      <c r="F69">
        <v>0.65</v>
      </c>
      <c r="G69">
        <v>864</v>
      </c>
      <c r="H69">
        <v>207</v>
      </c>
      <c r="I69">
        <v>63.6</v>
      </c>
      <c r="J69">
        <v>0.9</v>
      </c>
      <c r="K69">
        <v>18.7</v>
      </c>
      <c r="L69">
        <v>13</v>
      </c>
      <c r="M69">
        <v>0</v>
      </c>
      <c r="N69" t="s">
        <v>33</v>
      </c>
      <c r="O69" t="s">
        <v>33</v>
      </c>
      <c r="P69">
        <v>3.8</v>
      </c>
      <c r="Q69">
        <v>2.5</v>
      </c>
      <c r="R69">
        <v>0.89</v>
      </c>
      <c r="S69">
        <v>75</v>
      </c>
      <c r="T69">
        <v>0.14000000000000001</v>
      </c>
      <c r="U69">
        <v>0.12</v>
      </c>
      <c r="V69">
        <v>6.4</v>
      </c>
      <c r="W69">
        <v>11</v>
      </c>
      <c r="X69" s="1" t="s">
        <v>861</v>
      </c>
      <c r="Y69">
        <v>0.63</v>
      </c>
      <c r="Z69">
        <v>75</v>
      </c>
      <c r="AA69" t="s">
        <v>33</v>
      </c>
      <c r="AB69" t="s">
        <v>33</v>
      </c>
      <c r="AC69" t="s">
        <v>33</v>
      </c>
      <c r="AD69">
        <v>0</v>
      </c>
    </row>
    <row r="70" spans="1:30" x14ac:dyDescent="0.2">
      <c r="A70">
        <v>8042</v>
      </c>
      <c r="B70" t="s">
        <v>472</v>
      </c>
      <c r="C70" t="s">
        <v>69</v>
      </c>
      <c r="D70" t="s">
        <v>33</v>
      </c>
      <c r="E70" t="s">
        <v>33</v>
      </c>
      <c r="F70">
        <v>1</v>
      </c>
      <c r="G70">
        <v>760.5</v>
      </c>
      <c r="H70">
        <v>182.5</v>
      </c>
      <c r="I70">
        <v>68.7</v>
      </c>
      <c r="J70">
        <v>1</v>
      </c>
      <c r="K70">
        <v>19.149999999999999</v>
      </c>
      <c r="L70">
        <v>12.2</v>
      </c>
      <c r="M70">
        <v>0</v>
      </c>
      <c r="N70" t="s">
        <v>33</v>
      </c>
      <c r="O70" t="s">
        <v>33</v>
      </c>
      <c r="P70">
        <v>0.05</v>
      </c>
      <c r="Q70">
        <v>2.0499999999999998</v>
      </c>
      <c r="R70">
        <v>1.5149999999999999</v>
      </c>
      <c r="S70">
        <v>20.5</v>
      </c>
      <c r="T70">
        <v>0.185</v>
      </c>
      <c r="U70">
        <v>0.315</v>
      </c>
      <c r="V70" s="1" t="s">
        <v>862</v>
      </c>
      <c r="W70">
        <v>2</v>
      </c>
      <c r="X70" s="1" t="s">
        <v>863</v>
      </c>
      <c r="Y70">
        <v>0.435</v>
      </c>
      <c r="Z70">
        <v>20.5</v>
      </c>
      <c r="AA70" t="s">
        <v>33</v>
      </c>
      <c r="AB70" t="s">
        <v>33</v>
      </c>
      <c r="AC70" t="s">
        <v>33</v>
      </c>
      <c r="AD70">
        <v>0</v>
      </c>
    </row>
    <row r="71" spans="1:30" x14ac:dyDescent="0.2">
      <c r="A71">
        <v>8081</v>
      </c>
      <c r="B71" t="s">
        <v>473</v>
      </c>
      <c r="C71" t="s">
        <v>69</v>
      </c>
      <c r="D71" t="s">
        <v>33</v>
      </c>
      <c r="E71" t="s">
        <v>33</v>
      </c>
      <c r="F71">
        <v>1</v>
      </c>
      <c r="G71">
        <v>1400</v>
      </c>
      <c r="H71">
        <v>333</v>
      </c>
      <c r="I71">
        <v>11.2</v>
      </c>
      <c r="J71">
        <v>10</v>
      </c>
      <c r="K71">
        <v>59.5</v>
      </c>
      <c r="L71">
        <v>10.6</v>
      </c>
      <c r="M71">
        <v>0</v>
      </c>
      <c r="N71" t="s">
        <v>33</v>
      </c>
      <c r="O71" t="s">
        <v>33</v>
      </c>
      <c r="P71">
        <v>0</v>
      </c>
      <c r="Q71">
        <v>6.9</v>
      </c>
      <c r="R71">
        <v>16</v>
      </c>
      <c r="S71">
        <v>141</v>
      </c>
      <c r="T71">
        <v>0.34</v>
      </c>
      <c r="U71">
        <v>0.52</v>
      </c>
      <c r="V71">
        <v>18.2</v>
      </c>
      <c r="W71">
        <v>46</v>
      </c>
      <c r="X71" t="s">
        <v>33</v>
      </c>
      <c r="Y71">
        <v>60</v>
      </c>
      <c r="Z71">
        <v>141</v>
      </c>
      <c r="AA71" t="s">
        <v>33</v>
      </c>
      <c r="AB71" t="s">
        <v>33</v>
      </c>
      <c r="AC71" t="s">
        <v>33</v>
      </c>
      <c r="AD71">
        <v>0</v>
      </c>
    </row>
    <row r="72" spans="1:30" x14ac:dyDescent="0.2">
      <c r="A72">
        <v>8082</v>
      </c>
      <c r="B72" t="s">
        <v>474</v>
      </c>
      <c r="C72" t="s">
        <v>69</v>
      </c>
      <c r="D72" t="s">
        <v>33</v>
      </c>
      <c r="E72" t="s">
        <v>33</v>
      </c>
      <c r="F72" s="1" t="s">
        <v>864</v>
      </c>
      <c r="G72" s="1" t="s">
        <v>865</v>
      </c>
      <c r="H72">
        <v>106.973984812616</v>
      </c>
      <c r="I72" s="1" t="s">
        <v>866</v>
      </c>
      <c r="J72">
        <v>1.61812343954153</v>
      </c>
      <c r="K72">
        <v>19.206659292893999</v>
      </c>
      <c r="L72">
        <v>3.3098632617948001</v>
      </c>
      <c r="M72">
        <v>0</v>
      </c>
      <c r="N72" t="s">
        <v>33</v>
      </c>
      <c r="O72" t="s">
        <v>33</v>
      </c>
      <c r="P72" t="s">
        <v>33</v>
      </c>
      <c r="Q72" s="1" t="s">
        <v>867</v>
      </c>
      <c r="R72">
        <v>0.94446113245624197</v>
      </c>
      <c r="S72">
        <v>12.3103323372272</v>
      </c>
      <c r="T72">
        <v>6.7406889949677307E-2</v>
      </c>
      <c r="U72">
        <v>8.2600250966999203E-2</v>
      </c>
      <c r="V72">
        <v>4.2136409619539199</v>
      </c>
      <c r="W72">
        <v>13.586965239776999</v>
      </c>
      <c r="X72" t="s">
        <v>33</v>
      </c>
      <c r="Y72" s="1" t="s">
        <v>868</v>
      </c>
      <c r="Z72">
        <v>11.992522735799</v>
      </c>
      <c r="AA72" t="s">
        <v>33</v>
      </c>
      <c r="AB72" t="s">
        <v>33</v>
      </c>
      <c r="AC72" t="s">
        <v>33</v>
      </c>
      <c r="AD72" s="1" t="s">
        <v>869</v>
      </c>
    </row>
    <row r="73" spans="1:30" x14ac:dyDescent="0.2">
      <c r="A73">
        <v>8083</v>
      </c>
      <c r="B73" t="s">
        <v>476</v>
      </c>
      <c r="C73" t="s">
        <v>69</v>
      </c>
      <c r="D73" t="s">
        <v>33</v>
      </c>
      <c r="E73" t="s">
        <v>33</v>
      </c>
      <c r="F73" s="1" t="s">
        <v>870</v>
      </c>
      <c r="G73">
        <v>372</v>
      </c>
      <c r="H73">
        <v>88</v>
      </c>
      <c r="I73" s="1" t="s">
        <v>871</v>
      </c>
      <c r="J73">
        <v>1.9</v>
      </c>
      <c r="K73">
        <v>18.600000000000001</v>
      </c>
      <c r="L73">
        <v>1.5</v>
      </c>
      <c r="M73">
        <v>0</v>
      </c>
      <c r="N73">
        <v>0</v>
      </c>
      <c r="O73" t="s">
        <v>33</v>
      </c>
      <c r="P73">
        <v>0</v>
      </c>
      <c r="Q73">
        <v>1.7</v>
      </c>
      <c r="R73">
        <v>0.91</v>
      </c>
      <c r="S73">
        <v>10</v>
      </c>
      <c r="T73">
        <v>0.02</v>
      </c>
      <c r="U73">
        <v>0.09</v>
      </c>
      <c r="V73">
        <v>3.2</v>
      </c>
      <c r="W73">
        <v>5</v>
      </c>
      <c r="X73">
        <v>0.18</v>
      </c>
      <c r="Y73">
        <v>1.5</v>
      </c>
      <c r="Z73">
        <v>10</v>
      </c>
      <c r="AA73">
        <v>0</v>
      </c>
      <c r="AB73">
        <v>0</v>
      </c>
      <c r="AC73">
        <v>0</v>
      </c>
      <c r="AD73">
        <v>0</v>
      </c>
    </row>
    <row r="74" spans="1:30" x14ac:dyDescent="0.2">
      <c r="A74">
        <v>8084</v>
      </c>
      <c r="B74" t="s">
        <v>477</v>
      </c>
      <c r="C74" t="s">
        <v>69</v>
      </c>
      <c r="D74" t="s">
        <v>33</v>
      </c>
      <c r="E74" t="s">
        <v>33</v>
      </c>
      <c r="F74" s="1" t="s">
        <v>872</v>
      </c>
      <c r="G74" s="1" t="s">
        <v>873</v>
      </c>
      <c r="H74" s="1" t="s">
        <v>874</v>
      </c>
      <c r="I74" s="1" t="s">
        <v>875</v>
      </c>
      <c r="J74" s="1" t="s">
        <v>876</v>
      </c>
      <c r="K74">
        <v>19.2544331407519</v>
      </c>
      <c r="L74" s="1" t="s">
        <v>877</v>
      </c>
      <c r="M74">
        <v>0</v>
      </c>
      <c r="N74">
        <v>0</v>
      </c>
      <c r="O74" t="s">
        <v>33</v>
      </c>
      <c r="P74" s="1" t="s">
        <v>878</v>
      </c>
      <c r="Q74" s="1" t="s">
        <v>879</v>
      </c>
      <c r="R74">
        <v>0.94717491417566801</v>
      </c>
      <c r="S74" s="1" t="s">
        <v>880</v>
      </c>
      <c r="T74">
        <v>7.1140137877138701E-2</v>
      </c>
      <c r="U74">
        <v>8.2017527701024301E-2</v>
      </c>
      <c r="V74" s="1" t="s">
        <v>881</v>
      </c>
      <c r="W74">
        <v>14.2631806637082</v>
      </c>
      <c r="X74" s="1" t="s">
        <v>882</v>
      </c>
      <c r="Y74" s="1" t="s">
        <v>883</v>
      </c>
      <c r="Z74" s="1" t="s">
        <v>884</v>
      </c>
      <c r="AA74">
        <v>0</v>
      </c>
      <c r="AB74">
        <v>0</v>
      </c>
      <c r="AC74">
        <v>0</v>
      </c>
      <c r="AD74" s="1" t="s">
        <v>885</v>
      </c>
    </row>
    <row r="75" spans="1:30" x14ac:dyDescent="0.2">
      <c r="A75">
        <v>11011</v>
      </c>
      <c r="B75" t="s">
        <v>478</v>
      </c>
      <c r="C75" t="s">
        <v>69</v>
      </c>
      <c r="D75" t="s">
        <v>33</v>
      </c>
      <c r="E75" t="s">
        <v>33</v>
      </c>
      <c r="F75">
        <v>1</v>
      </c>
      <c r="G75">
        <v>1430</v>
      </c>
      <c r="H75">
        <v>340.5</v>
      </c>
      <c r="I75">
        <v>25</v>
      </c>
      <c r="J75">
        <v>2.25</v>
      </c>
      <c r="K75">
        <v>7.25</v>
      </c>
      <c r="L75">
        <v>10.9</v>
      </c>
      <c r="M75">
        <v>2.5</v>
      </c>
      <c r="N75" t="s">
        <v>33</v>
      </c>
      <c r="O75" t="s">
        <v>33</v>
      </c>
      <c r="P75" s="1" t="s">
        <v>886</v>
      </c>
      <c r="Q75">
        <v>2</v>
      </c>
      <c r="R75">
        <v>0.65</v>
      </c>
      <c r="S75">
        <v>47.5</v>
      </c>
      <c r="T75">
        <v>0.14499999999999999</v>
      </c>
      <c r="U75">
        <v>6.5000000000000002E-2</v>
      </c>
      <c r="V75">
        <v>1.3</v>
      </c>
      <c r="W75">
        <v>15.5</v>
      </c>
      <c r="X75" s="1" t="s">
        <v>887</v>
      </c>
      <c r="Y75">
        <v>0.2</v>
      </c>
      <c r="Z75">
        <v>43.5</v>
      </c>
      <c r="AA75" t="s">
        <v>33</v>
      </c>
      <c r="AB75" t="s">
        <v>33</v>
      </c>
      <c r="AC75" t="s">
        <v>33</v>
      </c>
      <c r="AD75">
        <v>45.5</v>
      </c>
    </row>
    <row r="76" spans="1:30" x14ac:dyDescent="0.2">
      <c r="A76">
        <v>11021</v>
      </c>
      <c r="B76" t="s">
        <v>479</v>
      </c>
      <c r="C76" t="s">
        <v>69</v>
      </c>
      <c r="D76" t="s">
        <v>33</v>
      </c>
      <c r="E76" t="s">
        <v>33</v>
      </c>
      <c r="F76" s="1" t="s">
        <v>888</v>
      </c>
      <c r="G76" s="1" t="s">
        <v>889</v>
      </c>
      <c r="H76" s="1" t="s">
        <v>890</v>
      </c>
      <c r="I76" s="1" t="s">
        <v>891</v>
      </c>
      <c r="J76" s="1" t="s">
        <v>892</v>
      </c>
      <c r="K76" s="1" t="s">
        <v>893</v>
      </c>
      <c r="L76" s="1" t="s">
        <v>894</v>
      </c>
      <c r="M76" s="1" t="s">
        <v>895</v>
      </c>
      <c r="N76" t="s">
        <v>33</v>
      </c>
      <c r="O76" t="s">
        <v>33</v>
      </c>
      <c r="P76" s="1" t="s">
        <v>896</v>
      </c>
      <c r="Q76" s="1" t="s">
        <v>897</v>
      </c>
      <c r="R76">
        <v>0.65317206398751504</v>
      </c>
      <c r="S76">
        <v>35.359344518142798</v>
      </c>
      <c r="T76">
        <v>0.113464689816621</v>
      </c>
      <c r="U76">
        <v>9.3476394849785399E-2</v>
      </c>
      <c r="V76" s="1" t="s">
        <v>898</v>
      </c>
      <c r="W76">
        <v>15.794576667967201</v>
      </c>
      <c r="X76" s="1" t="s">
        <v>899</v>
      </c>
      <c r="Y76" s="1" t="s">
        <v>900</v>
      </c>
      <c r="Z76" s="1" t="s">
        <v>901</v>
      </c>
      <c r="AA76" t="s">
        <v>33</v>
      </c>
      <c r="AB76" t="s">
        <v>33</v>
      </c>
      <c r="AC76" t="s">
        <v>33</v>
      </c>
      <c r="AD76" s="1" t="s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"/>
  <sheetViews>
    <sheetView workbookViewId="0">
      <selection activeCell="G27" sqref="G27"/>
    </sheetView>
  </sheetViews>
  <sheetFormatPr baseColWidth="10" defaultColWidth="8.83203125" defaultRowHeight="15" x14ac:dyDescent="0.2"/>
  <cols>
    <col min="2" max="2" width="48.6640625" customWidth="1"/>
    <col min="5" max="5" width="22" customWidth="1"/>
    <col min="7" max="7" width="33.6640625" customWidth="1"/>
    <col min="18" max="18" width="13.3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102</v>
      </c>
      <c r="B2" t="s">
        <v>32</v>
      </c>
      <c r="D2" t="s">
        <v>33</v>
      </c>
      <c r="E2" t="s">
        <v>34</v>
      </c>
      <c r="F2">
        <v>1034</v>
      </c>
      <c r="G2" t="s">
        <v>35</v>
      </c>
      <c r="H2">
        <v>1</v>
      </c>
      <c r="I2">
        <v>1500</v>
      </c>
      <c r="J2">
        <v>353</v>
      </c>
      <c r="K2">
        <v>12.2</v>
      </c>
      <c r="L2">
        <v>0.4</v>
      </c>
      <c r="M2">
        <v>7.6</v>
      </c>
      <c r="N2">
        <v>1</v>
      </c>
      <c r="O2">
        <v>0.7</v>
      </c>
      <c r="P2" t="s">
        <v>33</v>
      </c>
      <c r="Q2" t="s">
        <v>33</v>
      </c>
      <c r="R2">
        <v>78.099999999999994</v>
      </c>
      <c r="S2">
        <v>0.9</v>
      </c>
      <c r="T2">
        <v>1.32</v>
      </c>
      <c r="U2">
        <v>0</v>
      </c>
      <c r="V2">
        <v>7.0000000000000007E-2</v>
      </c>
      <c r="W2">
        <v>0.11</v>
      </c>
      <c r="X2">
        <v>1.1000000000000001</v>
      </c>
      <c r="Y2">
        <v>9</v>
      </c>
      <c r="Z2" t="s">
        <v>33</v>
      </c>
      <c r="AA2">
        <v>0</v>
      </c>
      <c r="AB2">
        <v>0</v>
      </c>
      <c r="AC2" t="s">
        <v>33</v>
      </c>
      <c r="AD2" t="s">
        <v>33</v>
      </c>
      <c r="AE2" t="s">
        <v>33</v>
      </c>
      <c r="AF2">
        <v>0</v>
      </c>
    </row>
    <row r="3" spans="1:32" x14ac:dyDescent="0.2">
      <c r="A3">
        <v>103</v>
      </c>
      <c r="B3" t="s">
        <v>36</v>
      </c>
      <c r="D3" t="s">
        <v>33</v>
      </c>
      <c r="E3" t="s">
        <v>34</v>
      </c>
      <c r="F3">
        <v>1023</v>
      </c>
      <c r="G3" t="s">
        <v>37</v>
      </c>
      <c r="H3">
        <v>0.68</v>
      </c>
      <c r="I3">
        <v>655</v>
      </c>
      <c r="J3">
        <v>157</v>
      </c>
      <c r="K3">
        <v>55.1</v>
      </c>
      <c r="L3">
        <v>0.8</v>
      </c>
      <c r="M3">
        <v>4.0999999999999996</v>
      </c>
      <c r="N3">
        <v>2.5</v>
      </c>
      <c r="O3">
        <v>16.100000000000001</v>
      </c>
      <c r="P3" t="s">
        <v>33</v>
      </c>
      <c r="Q3" t="s">
        <v>33</v>
      </c>
      <c r="R3">
        <v>21.4</v>
      </c>
      <c r="S3">
        <v>1.2</v>
      </c>
      <c r="T3">
        <v>1.95</v>
      </c>
      <c r="U3">
        <v>8</v>
      </c>
      <c r="V3">
        <v>0.18</v>
      </c>
      <c r="W3">
        <v>0.1</v>
      </c>
      <c r="X3">
        <v>1.55</v>
      </c>
      <c r="Y3">
        <v>78</v>
      </c>
      <c r="Z3" t="s">
        <v>33</v>
      </c>
      <c r="AA3">
        <v>0</v>
      </c>
      <c r="AB3">
        <v>0</v>
      </c>
      <c r="AC3" t="s">
        <v>33</v>
      </c>
      <c r="AD3" t="s">
        <v>33</v>
      </c>
      <c r="AE3" t="s">
        <v>33</v>
      </c>
      <c r="AF3">
        <v>98</v>
      </c>
    </row>
    <row r="4" spans="1:32" x14ac:dyDescent="0.2">
      <c r="A4">
        <v>201</v>
      </c>
      <c r="B4" t="s">
        <v>38</v>
      </c>
      <c r="D4" t="s">
        <v>33</v>
      </c>
      <c r="E4" t="s">
        <v>34</v>
      </c>
      <c r="F4">
        <v>5004</v>
      </c>
      <c r="G4" t="s">
        <v>39</v>
      </c>
      <c r="H4">
        <v>0.62</v>
      </c>
      <c r="I4">
        <v>402</v>
      </c>
      <c r="J4">
        <v>95</v>
      </c>
      <c r="K4">
        <v>74.400000000000006</v>
      </c>
      <c r="L4">
        <v>0.9</v>
      </c>
      <c r="M4">
        <v>1.08</v>
      </c>
      <c r="N4">
        <v>0.3</v>
      </c>
      <c r="O4">
        <v>2.75</v>
      </c>
      <c r="P4" t="s">
        <v>33</v>
      </c>
      <c r="Q4" t="s">
        <v>33</v>
      </c>
      <c r="R4">
        <v>20.6</v>
      </c>
      <c r="S4">
        <v>0.3</v>
      </c>
      <c r="T4">
        <v>0.36</v>
      </c>
      <c r="U4">
        <v>5</v>
      </c>
      <c r="V4">
        <v>0.05</v>
      </c>
      <c r="W4">
        <v>0.05</v>
      </c>
      <c r="X4">
        <v>0.35</v>
      </c>
      <c r="Y4">
        <v>22</v>
      </c>
      <c r="Z4">
        <v>0.28981132075471699</v>
      </c>
      <c r="AA4">
        <v>0</v>
      </c>
      <c r="AB4">
        <v>0</v>
      </c>
      <c r="AC4" t="s">
        <v>33</v>
      </c>
      <c r="AD4" t="s">
        <v>33</v>
      </c>
      <c r="AE4" t="s">
        <v>33</v>
      </c>
      <c r="AF4">
        <v>56</v>
      </c>
    </row>
    <row r="5" spans="1:32" x14ac:dyDescent="0.2">
      <c r="A5">
        <v>205</v>
      </c>
      <c r="B5" t="s">
        <v>40</v>
      </c>
      <c r="D5" t="s">
        <v>33</v>
      </c>
      <c r="E5" t="s">
        <v>34</v>
      </c>
      <c r="F5">
        <v>2007</v>
      </c>
      <c r="G5" t="s">
        <v>41</v>
      </c>
      <c r="H5">
        <v>0.93</v>
      </c>
      <c r="I5">
        <v>733</v>
      </c>
      <c r="J5">
        <v>173</v>
      </c>
      <c r="K5">
        <v>53.8</v>
      </c>
      <c r="L5">
        <v>1</v>
      </c>
      <c r="M5">
        <v>1.3</v>
      </c>
      <c r="N5">
        <v>0.3</v>
      </c>
      <c r="O5">
        <v>4.5999999999999996</v>
      </c>
      <c r="P5" t="s">
        <v>33</v>
      </c>
      <c r="Q5" t="s">
        <v>33</v>
      </c>
      <c r="R5">
        <v>39.1</v>
      </c>
      <c r="S5">
        <v>0.9</v>
      </c>
      <c r="T5">
        <v>0.34</v>
      </c>
      <c r="U5">
        <v>1</v>
      </c>
      <c r="V5">
        <v>0.23</v>
      </c>
      <c r="W5">
        <v>0.01</v>
      </c>
      <c r="X5">
        <v>0.4</v>
      </c>
      <c r="Y5">
        <v>27</v>
      </c>
      <c r="Z5">
        <v>8.5329815303430104E-2</v>
      </c>
      <c r="AA5">
        <v>0</v>
      </c>
      <c r="AB5">
        <v>0</v>
      </c>
      <c r="AC5" t="s">
        <v>33</v>
      </c>
      <c r="AD5" t="s">
        <v>33</v>
      </c>
      <c r="AE5" t="s">
        <v>33</v>
      </c>
      <c r="AF5">
        <v>8</v>
      </c>
    </row>
    <row r="6" spans="1:32" x14ac:dyDescent="0.2">
      <c r="A6">
        <v>206</v>
      </c>
      <c r="B6" t="s">
        <v>42</v>
      </c>
      <c r="D6" t="s">
        <v>33</v>
      </c>
      <c r="E6" t="s">
        <v>34</v>
      </c>
      <c r="F6">
        <v>2004</v>
      </c>
      <c r="G6" t="s">
        <v>43</v>
      </c>
      <c r="H6">
        <v>0.5</v>
      </c>
      <c r="I6">
        <v>410</v>
      </c>
      <c r="J6">
        <v>97</v>
      </c>
      <c r="K6">
        <v>73.599999999999994</v>
      </c>
      <c r="L6">
        <v>0.9</v>
      </c>
      <c r="M6">
        <v>1.4</v>
      </c>
      <c r="N6">
        <v>0.4</v>
      </c>
      <c r="O6">
        <v>3.6</v>
      </c>
      <c r="P6" t="s">
        <v>33</v>
      </c>
      <c r="Q6" t="s">
        <v>33</v>
      </c>
      <c r="R6">
        <v>20.100000000000001</v>
      </c>
      <c r="S6">
        <v>0.8</v>
      </c>
      <c r="T6">
        <v>0.23</v>
      </c>
      <c r="U6">
        <v>0</v>
      </c>
      <c r="V6">
        <v>0.06</v>
      </c>
      <c r="W6">
        <v>0.04</v>
      </c>
      <c r="X6">
        <v>0.33</v>
      </c>
      <c r="Y6">
        <v>19</v>
      </c>
      <c r="Z6">
        <v>0.110255220417633</v>
      </c>
      <c r="AA6">
        <v>0</v>
      </c>
      <c r="AB6">
        <v>0</v>
      </c>
      <c r="AC6" t="s">
        <v>33</v>
      </c>
      <c r="AD6" t="s">
        <v>33</v>
      </c>
      <c r="AE6" t="s">
        <v>33</v>
      </c>
      <c r="AF6">
        <v>3</v>
      </c>
    </row>
    <row r="7" spans="1:32" x14ac:dyDescent="0.2">
      <c r="A7">
        <v>207</v>
      </c>
      <c r="B7" t="s">
        <v>44</v>
      </c>
      <c r="D7" t="s">
        <v>33</v>
      </c>
      <c r="E7" t="s">
        <v>34</v>
      </c>
      <c r="F7">
        <v>2016</v>
      </c>
      <c r="G7" t="s">
        <v>45</v>
      </c>
      <c r="H7">
        <v>0.9</v>
      </c>
      <c r="I7">
        <v>411</v>
      </c>
      <c r="J7">
        <v>97</v>
      </c>
      <c r="K7">
        <v>73</v>
      </c>
      <c r="L7">
        <v>1.2</v>
      </c>
      <c r="M7">
        <v>1.8</v>
      </c>
      <c r="N7">
        <v>0.2</v>
      </c>
      <c r="O7">
        <v>3.5</v>
      </c>
      <c r="P7" t="s">
        <v>33</v>
      </c>
      <c r="Q7" t="s">
        <v>33</v>
      </c>
      <c r="R7">
        <v>20.3</v>
      </c>
      <c r="S7">
        <v>0.7</v>
      </c>
      <c r="T7">
        <v>0.6</v>
      </c>
      <c r="U7">
        <v>3</v>
      </c>
      <c r="V7">
        <v>0.1</v>
      </c>
      <c r="W7">
        <v>0.03</v>
      </c>
      <c r="X7">
        <v>0.7</v>
      </c>
      <c r="Y7">
        <v>22</v>
      </c>
      <c r="Z7">
        <v>0.19002932551319701</v>
      </c>
      <c r="AA7">
        <v>0</v>
      </c>
      <c r="AB7">
        <v>0</v>
      </c>
      <c r="AC7" t="s">
        <v>33</v>
      </c>
      <c r="AD7" t="s">
        <v>33</v>
      </c>
      <c r="AE7" t="s">
        <v>33</v>
      </c>
      <c r="AF7">
        <v>30</v>
      </c>
    </row>
    <row r="8" spans="1:32" x14ac:dyDescent="0.2">
      <c r="A8">
        <v>701</v>
      </c>
      <c r="B8" t="s">
        <v>46</v>
      </c>
      <c r="D8" t="s">
        <v>33</v>
      </c>
      <c r="E8" t="s">
        <v>34</v>
      </c>
      <c r="F8">
        <v>2009</v>
      </c>
      <c r="G8" t="s">
        <v>47</v>
      </c>
      <c r="H8">
        <v>0.85</v>
      </c>
      <c r="I8">
        <v>447</v>
      </c>
      <c r="J8">
        <v>105</v>
      </c>
      <c r="K8">
        <v>72.099999999999994</v>
      </c>
      <c r="L8">
        <v>1</v>
      </c>
      <c r="M8">
        <v>2.4</v>
      </c>
      <c r="N8">
        <v>0.1</v>
      </c>
      <c r="O8">
        <v>1.68</v>
      </c>
      <c r="P8" t="s">
        <v>33</v>
      </c>
      <c r="Q8" t="s">
        <v>33</v>
      </c>
      <c r="R8">
        <v>22.7</v>
      </c>
      <c r="S8">
        <v>1.4</v>
      </c>
      <c r="T8">
        <v>0.32</v>
      </c>
      <c r="U8">
        <v>0</v>
      </c>
      <c r="V8">
        <v>7.0000000000000007E-2</v>
      </c>
      <c r="W8">
        <v>0.04</v>
      </c>
      <c r="X8">
        <v>1.2</v>
      </c>
      <c r="Y8">
        <v>53</v>
      </c>
      <c r="Z8">
        <v>0.15357798165137601</v>
      </c>
      <c r="AA8">
        <v>0</v>
      </c>
      <c r="AB8">
        <v>0</v>
      </c>
      <c r="AC8" t="s">
        <v>33</v>
      </c>
      <c r="AD8" t="s">
        <v>33</v>
      </c>
      <c r="AE8" t="s">
        <v>33</v>
      </c>
      <c r="AF8">
        <v>0</v>
      </c>
    </row>
    <row r="9" spans="1:32" x14ac:dyDescent="0.2">
      <c r="A9">
        <v>807</v>
      </c>
      <c r="B9" t="s">
        <v>48</v>
      </c>
      <c r="D9" t="s">
        <v>33</v>
      </c>
      <c r="E9" t="s">
        <v>34</v>
      </c>
      <c r="F9">
        <v>7011</v>
      </c>
      <c r="G9" t="s">
        <v>49</v>
      </c>
      <c r="H9">
        <v>0.87</v>
      </c>
      <c r="I9">
        <v>558</v>
      </c>
      <c r="J9">
        <v>134</v>
      </c>
      <c r="K9">
        <v>75.900000000000006</v>
      </c>
      <c r="L9">
        <v>0.9</v>
      </c>
      <c r="M9">
        <v>12.7</v>
      </c>
      <c r="N9">
        <v>8.1</v>
      </c>
      <c r="O9">
        <v>0</v>
      </c>
      <c r="P9" t="s">
        <v>33</v>
      </c>
      <c r="Q9" t="s">
        <v>33</v>
      </c>
      <c r="R9">
        <v>2.4</v>
      </c>
      <c r="S9">
        <v>1.7</v>
      </c>
      <c r="T9">
        <v>1.1299999999999999</v>
      </c>
      <c r="U9">
        <v>186</v>
      </c>
      <c r="V9">
        <v>0.12</v>
      </c>
      <c r="W9">
        <v>0.51</v>
      </c>
      <c r="X9">
        <v>0</v>
      </c>
      <c r="Y9">
        <v>83</v>
      </c>
      <c r="Z9">
        <v>0.122862745098039</v>
      </c>
      <c r="AA9">
        <v>1.7</v>
      </c>
      <c r="AB9">
        <v>186</v>
      </c>
      <c r="AC9" t="s">
        <v>33</v>
      </c>
      <c r="AD9" t="s">
        <v>33</v>
      </c>
      <c r="AE9" t="s">
        <v>33</v>
      </c>
      <c r="AF9">
        <v>0</v>
      </c>
    </row>
    <row r="10" spans="1:32" x14ac:dyDescent="0.2">
      <c r="A10">
        <v>1003</v>
      </c>
      <c r="B10" t="s">
        <v>50</v>
      </c>
      <c r="D10" t="s">
        <v>33</v>
      </c>
      <c r="E10" t="s">
        <v>51</v>
      </c>
      <c r="F10">
        <v>2047</v>
      </c>
      <c r="G10" t="s">
        <v>52</v>
      </c>
      <c r="H10">
        <v>1</v>
      </c>
      <c r="I10">
        <v>0</v>
      </c>
      <c r="J10">
        <v>0</v>
      </c>
      <c r="K10">
        <v>0.2</v>
      </c>
      <c r="L10">
        <v>99.8</v>
      </c>
      <c r="M10">
        <v>0</v>
      </c>
      <c r="N10">
        <v>0</v>
      </c>
      <c r="O10">
        <v>0</v>
      </c>
      <c r="P10">
        <v>0</v>
      </c>
      <c r="Q10" t="s">
        <v>33</v>
      </c>
      <c r="R10" t="s">
        <v>33</v>
      </c>
      <c r="S10">
        <v>0.33</v>
      </c>
      <c r="T10">
        <v>0.1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">
      <c r="A11">
        <v>501</v>
      </c>
      <c r="B11" t="s">
        <v>53</v>
      </c>
      <c r="D11" t="s">
        <v>33</v>
      </c>
      <c r="E11" t="s">
        <v>54</v>
      </c>
      <c r="F11" t="s">
        <v>55</v>
      </c>
      <c r="G11" t="s">
        <v>56</v>
      </c>
      <c r="H11">
        <v>1</v>
      </c>
      <c r="I11">
        <v>2380</v>
      </c>
      <c r="J11">
        <v>574</v>
      </c>
      <c r="K11">
        <v>5.4</v>
      </c>
      <c r="L11">
        <v>2.2000000000000002</v>
      </c>
      <c r="M11">
        <v>22.4</v>
      </c>
      <c r="N11">
        <v>44.2</v>
      </c>
      <c r="O11">
        <v>8.3000000000000007</v>
      </c>
      <c r="P11">
        <v>0</v>
      </c>
      <c r="Q11" t="s">
        <v>33</v>
      </c>
      <c r="R11">
        <v>17.399999999999999</v>
      </c>
      <c r="S11">
        <v>3.5</v>
      </c>
      <c r="T11">
        <v>2.61</v>
      </c>
      <c r="U11">
        <v>2</v>
      </c>
      <c r="V11">
        <v>0.87</v>
      </c>
      <c r="W11">
        <v>0.14000000000000001</v>
      </c>
      <c r="X11">
        <v>15</v>
      </c>
      <c r="Y11">
        <v>110</v>
      </c>
      <c r="Z11">
        <v>0.23</v>
      </c>
      <c r="AA11">
        <v>0</v>
      </c>
      <c r="AB11">
        <v>0</v>
      </c>
      <c r="AC11">
        <v>23</v>
      </c>
      <c r="AD11">
        <v>0</v>
      </c>
      <c r="AE11">
        <v>0</v>
      </c>
      <c r="AF11">
        <v>23</v>
      </c>
    </row>
    <row r="12" spans="1:32" x14ac:dyDescent="0.2">
      <c r="A12">
        <v>1106</v>
      </c>
      <c r="B12" t="s">
        <v>57</v>
      </c>
      <c r="D12" t="s">
        <v>33</v>
      </c>
      <c r="E12" t="s">
        <v>54</v>
      </c>
      <c r="F12" t="s">
        <v>58</v>
      </c>
      <c r="G12" t="s">
        <v>59</v>
      </c>
      <c r="H12">
        <v>1</v>
      </c>
      <c r="I12">
        <v>172</v>
      </c>
      <c r="J12">
        <v>41</v>
      </c>
      <c r="K12">
        <v>92.3</v>
      </c>
      <c r="L12">
        <v>0.1</v>
      </c>
      <c r="M12">
        <v>0.3</v>
      </c>
      <c r="N12">
        <v>0</v>
      </c>
      <c r="O12">
        <v>0</v>
      </c>
      <c r="P12">
        <v>3.6</v>
      </c>
      <c r="Q12" t="s">
        <v>33</v>
      </c>
      <c r="R12">
        <v>3.7</v>
      </c>
      <c r="S12">
        <v>0</v>
      </c>
      <c r="T12">
        <v>0.01</v>
      </c>
      <c r="U12">
        <v>0</v>
      </c>
      <c r="V12">
        <v>0.01</v>
      </c>
      <c r="W12">
        <v>0.02</v>
      </c>
      <c r="X12">
        <v>0.5</v>
      </c>
      <c r="Y12">
        <v>6</v>
      </c>
      <c r="Z12">
        <v>0.03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">
      <c r="A13">
        <v>1107</v>
      </c>
      <c r="B13" t="s">
        <v>60</v>
      </c>
      <c r="D13" t="s">
        <v>33</v>
      </c>
      <c r="E13" t="s">
        <v>54</v>
      </c>
      <c r="F13" t="s">
        <v>61</v>
      </c>
      <c r="G13" t="s">
        <v>62</v>
      </c>
      <c r="H13">
        <v>1</v>
      </c>
      <c r="I13">
        <v>112</v>
      </c>
      <c r="J13">
        <v>27</v>
      </c>
      <c r="K13">
        <v>95</v>
      </c>
      <c r="L13">
        <v>0.2</v>
      </c>
      <c r="M13">
        <v>0.4</v>
      </c>
      <c r="N13">
        <v>0</v>
      </c>
      <c r="O13">
        <v>0.1</v>
      </c>
      <c r="P13">
        <v>2.5</v>
      </c>
      <c r="Q13" t="s">
        <v>33</v>
      </c>
      <c r="R13">
        <v>1.9</v>
      </c>
      <c r="S13">
        <v>0.2</v>
      </c>
      <c r="T13">
        <v>7.0000000000000007E-2</v>
      </c>
      <c r="U13">
        <v>0</v>
      </c>
      <c r="V13">
        <v>0.04</v>
      </c>
      <c r="W13">
        <v>0.05</v>
      </c>
      <c r="X13">
        <v>0.4</v>
      </c>
      <c r="Y13">
        <v>6</v>
      </c>
      <c r="Z13">
        <v>0.05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">
      <c r="A14">
        <v>704</v>
      </c>
      <c r="B14" t="s">
        <v>63</v>
      </c>
      <c r="D14" t="s">
        <v>33</v>
      </c>
      <c r="E14" t="s">
        <v>64</v>
      </c>
      <c r="F14">
        <v>466</v>
      </c>
      <c r="G14" t="s">
        <v>65</v>
      </c>
      <c r="H14">
        <v>1</v>
      </c>
      <c r="I14" t="s">
        <v>33</v>
      </c>
      <c r="J14">
        <v>26</v>
      </c>
      <c r="K14" t="s">
        <v>33</v>
      </c>
      <c r="L14" t="s">
        <v>33</v>
      </c>
      <c r="M14">
        <v>0</v>
      </c>
      <c r="N14">
        <v>0</v>
      </c>
      <c r="O14" t="s">
        <v>33</v>
      </c>
      <c r="P14" t="s">
        <v>33</v>
      </c>
      <c r="Q14" t="s">
        <v>33</v>
      </c>
      <c r="R14" t="s">
        <v>33</v>
      </c>
      <c r="S14">
        <v>0.1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</row>
    <row r="15" spans="1:32" x14ac:dyDescent="0.2">
      <c r="A15">
        <v>1101</v>
      </c>
      <c r="B15" t="s">
        <v>66</v>
      </c>
      <c r="D15" t="s">
        <v>33</v>
      </c>
      <c r="E15" t="s">
        <v>64</v>
      </c>
      <c r="F15">
        <v>468</v>
      </c>
      <c r="G15" t="s">
        <v>67</v>
      </c>
      <c r="H15">
        <v>1</v>
      </c>
      <c r="I15" t="s">
        <v>33</v>
      </c>
      <c r="J15">
        <v>1</v>
      </c>
      <c r="K15" t="s">
        <v>33</v>
      </c>
      <c r="L15" t="s">
        <v>33</v>
      </c>
      <c r="M15">
        <v>0</v>
      </c>
      <c r="N15">
        <v>0</v>
      </c>
      <c r="O15" t="s">
        <v>33</v>
      </c>
      <c r="P15" t="s">
        <v>33</v>
      </c>
      <c r="Q15" t="s">
        <v>33</v>
      </c>
      <c r="R15" t="s">
        <v>33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</row>
    <row r="16" spans="1:32" x14ac:dyDescent="0.2">
      <c r="A16">
        <v>1001</v>
      </c>
      <c r="B16" t="s">
        <v>68</v>
      </c>
      <c r="D16">
        <v>1</v>
      </c>
      <c r="E16" t="s">
        <v>69</v>
      </c>
      <c r="H16">
        <v>1</v>
      </c>
      <c r="I16">
        <v>3699.9622243325898</v>
      </c>
      <c r="J16">
        <v>899.39558932151499</v>
      </c>
      <c r="K16">
        <v>0</v>
      </c>
      <c r="L16">
        <v>0</v>
      </c>
      <c r="M16">
        <v>0</v>
      </c>
      <c r="N16">
        <v>99.983380816714202</v>
      </c>
      <c r="O16">
        <v>0</v>
      </c>
      <c r="P16" t="s">
        <v>33</v>
      </c>
      <c r="Q16" t="s">
        <v>33</v>
      </c>
      <c r="R16" t="s">
        <v>33</v>
      </c>
      <c r="S16">
        <v>3.9970454785269699E-2</v>
      </c>
      <c r="T16">
        <v>1.40192043895748E-2</v>
      </c>
      <c r="U16">
        <v>1.0020048538567099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1.06030389363723</v>
      </c>
      <c r="AC16" t="s">
        <v>33</v>
      </c>
      <c r="AD16" t="s">
        <v>33</v>
      </c>
      <c r="AE16" t="s">
        <v>33</v>
      </c>
      <c r="AF16">
        <v>5.33924237627941E-2</v>
      </c>
    </row>
    <row r="17" spans="1:32" x14ac:dyDescent="0.2">
      <c r="A17">
        <v>1002</v>
      </c>
      <c r="B17" t="s">
        <v>70</v>
      </c>
      <c r="D17">
        <v>1</v>
      </c>
      <c r="E17" t="s">
        <v>69</v>
      </c>
      <c r="H17">
        <v>1</v>
      </c>
      <c r="I17">
        <v>3241.3333333333298</v>
      </c>
      <c r="J17">
        <v>785.22857142857094</v>
      </c>
      <c r="K17">
        <v>11.909523809523799</v>
      </c>
      <c r="L17">
        <v>0.66857142857142904</v>
      </c>
      <c r="M17">
        <v>0.53428571428571403</v>
      </c>
      <c r="N17">
        <v>86.989523809523803</v>
      </c>
      <c r="O17">
        <v>0</v>
      </c>
      <c r="P17" t="s">
        <v>33</v>
      </c>
      <c r="Q17" t="s">
        <v>33</v>
      </c>
      <c r="R17" t="s">
        <v>33</v>
      </c>
      <c r="S17">
        <v>7.6190476190476197E-2</v>
      </c>
      <c r="T17">
        <v>4.1619047619047597E-2</v>
      </c>
      <c r="U17">
        <v>507.51428571428602</v>
      </c>
      <c r="V17">
        <v>2.31428571428571E-2</v>
      </c>
      <c r="W17">
        <v>2.41904761904762E-2</v>
      </c>
      <c r="X17">
        <v>0.25980952380952299</v>
      </c>
      <c r="Y17">
        <v>0.29523809523809502</v>
      </c>
      <c r="Z17" t="s">
        <v>33</v>
      </c>
      <c r="AA17">
        <v>1.1214285714285701</v>
      </c>
      <c r="AB17">
        <v>480.647619047619</v>
      </c>
      <c r="AC17" t="s">
        <v>33</v>
      </c>
      <c r="AD17" t="s">
        <v>33</v>
      </c>
      <c r="AE17" t="s">
        <v>33</v>
      </c>
      <c r="AF17" t="s">
        <v>33</v>
      </c>
    </row>
    <row r="18" spans="1:32" x14ac:dyDescent="0.2">
      <c r="A18">
        <v>1004</v>
      </c>
      <c r="B18" t="s">
        <v>71</v>
      </c>
      <c r="D18">
        <v>1</v>
      </c>
      <c r="E18" t="s">
        <v>69</v>
      </c>
      <c r="H18">
        <v>0.94009811937857701</v>
      </c>
      <c r="I18">
        <v>1207.741210139</v>
      </c>
      <c r="J18">
        <v>289.684791496321</v>
      </c>
      <c r="K18">
        <v>21.3496320523303</v>
      </c>
      <c r="L18">
        <v>3.87653311529027</v>
      </c>
      <c r="M18">
        <v>11.4131234668847</v>
      </c>
      <c r="N18">
        <v>8.6717089125102191</v>
      </c>
      <c r="O18">
        <v>26.3158217497956</v>
      </c>
      <c r="P18" t="s">
        <v>33</v>
      </c>
      <c r="Q18" t="s">
        <v>33</v>
      </c>
      <c r="R18">
        <v>28.431725265739999</v>
      </c>
      <c r="S18">
        <v>21.683156173344202</v>
      </c>
      <c r="T18">
        <v>2.9436017988552701</v>
      </c>
      <c r="U18">
        <v>39.459116925592802</v>
      </c>
      <c r="V18">
        <v>0.22642681929681099</v>
      </c>
      <c r="W18">
        <v>0.29109157808667202</v>
      </c>
      <c r="X18">
        <v>2.8085445625510999</v>
      </c>
      <c r="Y18">
        <v>52.958708094848703</v>
      </c>
      <c r="Z18">
        <v>0.20166481240700801</v>
      </c>
      <c r="AA18">
        <v>0</v>
      </c>
      <c r="AB18">
        <v>0</v>
      </c>
      <c r="AC18" t="s">
        <v>33</v>
      </c>
      <c r="AD18" t="s">
        <v>33</v>
      </c>
      <c r="AE18" t="s">
        <v>33</v>
      </c>
      <c r="AF18">
        <v>472.94766966475902</v>
      </c>
    </row>
    <row r="19" spans="1:32" x14ac:dyDescent="0.2">
      <c r="A19">
        <v>101</v>
      </c>
      <c r="B19" t="s">
        <v>72</v>
      </c>
      <c r="D19">
        <v>1</v>
      </c>
      <c r="E19" t="s">
        <v>69</v>
      </c>
      <c r="H19">
        <v>1</v>
      </c>
      <c r="I19">
        <v>1460</v>
      </c>
      <c r="J19">
        <v>345</v>
      </c>
      <c r="K19">
        <v>12.2</v>
      </c>
      <c r="L19">
        <v>0.85</v>
      </c>
      <c r="M19">
        <v>7.35</v>
      </c>
      <c r="N19">
        <v>1.05</v>
      </c>
      <c r="O19">
        <v>4.05</v>
      </c>
      <c r="P19" t="s">
        <v>33</v>
      </c>
      <c r="Q19" t="s">
        <v>33</v>
      </c>
      <c r="R19">
        <v>74.55</v>
      </c>
      <c r="S19">
        <v>1.85</v>
      </c>
      <c r="T19">
        <v>1.37</v>
      </c>
      <c r="U19">
        <v>0</v>
      </c>
      <c r="V19">
        <v>0.30499999999999999</v>
      </c>
      <c r="W19">
        <v>0.04</v>
      </c>
      <c r="X19">
        <v>3.85</v>
      </c>
      <c r="Y19">
        <v>16</v>
      </c>
      <c r="Z19">
        <v>0.31014220705347001</v>
      </c>
      <c r="AA19">
        <v>0</v>
      </c>
      <c r="AB19">
        <v>0</v>
      </c>
      <c r="AC19" t="s">
        <v>33</v>
      </c>
      <c r="AD19" t="s">
        <v>33</v>
      </c>
      <c r="AE19" t="s">
        <v>33</v>
      </c>
      <c r="AF19">
        <v>0</v>
      </c>
    </row>
    <row r="20" spans="1:32" x14ac:dyDescent="0.2">
      <c r="A20">
        <v>104</v>
      </c>
      <c r="B20" t="s">
        <v>73</v>
      </c>
      <c r="D20">
        <v>1</v>
      </c>
      <c r="E20" t="s">
        <v>69</v>
      </c>
      <c r="H20">
        <v>1</v>
      </c>
      <c r="I20">
        <v>1449.40119760479</v>
      </c>
      <c r="J20">
        <v>344.85029940119801</v>
      </c>
      <c r="K20">
        <v>13.573053892215601</v>
      </c>
      <c r="L20">
        <v>1.1940119760479</v>
      </c>
      <c r="M20">
        <v>7.9507784431137702</v>
      </c>
      <c r="N20">
        <v>4.4760479041916197</v>
      </c>
      <c r="O20">
        <v>9.4748502994012007</v>
      </c>
      <c r="P20" t="s">
        <v>33</v>
      </c>
      <c r="Q20" t="s">
        <v>33</v>
      </c>
      <c r="R20">
        <v>63.373053892215601</v>
      </c>
      <c r="S20">
        <v>2.6389221556886202</v>
      </c>
      <c r="T20">
        <v>1.8925748502994</v>
      </c>
      <c r="U20">
        <v>0.59880239520958001</v>
      </c>
      <c r="V20">
        <v>0.25748502994012001</v>
      </c>
      <c r="W20">
        <v>0.10059880239521</v>
      </c>
      <c r="X20">
        <v>2.0059880239521002</v>
      </c>
      <c r="Y20">
        <v>69.862275449101801</v>
      </c>
      <c r="Z20">
        <v>0.34176361184353798</v>
      </c>
      <c r="AA20">
        <v>0</v>
      </c>
      <c r="AB20">
        <v>0</v>
      </c>
      <c r="AC20" t="s">
        <v>33</v>
      </c>
      <c r="AD20" t="s">
        <v>33</v>
      </c>
      <c r="AE20" t="s">
        <v>33</v>
      </c>
      <c r="AF20">
        <v>7.2155688622754397</v>
      </c>
    </row>
    <row r="21" spans="1:32" x14ac:dyDescent="0.2">
      <c r="A21">
        <v>105</v>
      </c>
      <c r="B21" t="s">
        <v>74</v>
      </c>
      <c r="D21">
        <v>1</v>
      </c>
      <c r="E21" t="s">
        <v>69</v>
      </c>
      <c r="H21">
        <v>1</v>
      </c>
      <c r="I21" t="s">
        <v>33</v>
      </c>
      <c r="J21">
        <v>355</v>
      </c>
      <c r="K21" t="s">
        <v>33</v>
      </c>
      <c r="L21" t="s">
        <v>33</v>
      </c>
      <c r="M21">
        <v>8.3333333333333304</v>
      </c>
      <c r="N21">
        <v>3.2</v>
      </c>
      <c r="O21" t="s">
        <v>33</v>
      </c>
      <c r="P21" t="s">
        <v>33</v>
      </c>
      <c r="Q21" t="s">
        <v>33</v>
      </c>
      <c r="R21" t="s">
        <v>33</v>
      </c>
      <c r="S21">
        <v>2.2666666666666702</v>
      </c>
      <c r="T21">
        <v>1.4733333333333301</v>
      </c>
      <c r="U21">
        <v>3.6666666666666701</v>
      </c>
      <c r="V21">
        <v>0.26</v>
      </c>
      <c r="W21">
        <v>0.10666666666666701</v>
      </c>
      <c r="X21">
        <v>2.06666666666667</v>
      </c>
      <c r="Y21">
        <v>34.6666666666667</v>
      </c>
      <c r="Z21">
        <v>0.277186621056632</v>
      </c>
      <c r="AA21">
        <v>0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</row>
    <row r="22" spans="1:32" x14ac:dyDescent="0.2">
      <c r="A22">
        <v>106</v>
      </c>
      <c r="B22" t="s">
        <v>75</v>
      </c>
      <c r="D22">
        <v>1</v>
      </c>
      <c r="E22" t="s">
        <v>69</v>
      </c>
      <c r="H22">
        <v>1</v>
      </c>
      <c r="I22">
        <v>1415.7142857142901</v>
      </c>
      <c r="J22">
        <v>335.642857142857</v>
      </c>
      <c r="K22">
        <v>11.5253968253968</v>
      </c>
      <c r="L22">
        <v>2.1103174603174599</v>
      </c>
      <c r="M22">
        <v>9.5865079365079406</v>
      </c>
      <c r="N22">
        <v>3.5317460317460299</v>
      </c>
      <c r="O22">
        <v>13.823015873015899</v>
      </c>
      <c r="P22" t="s">
        <v>33</v>
      </c>
      <c r="Q22" t="s">
        <v>33</v>
      </c>
      <c r="R22">
        <v>59.5015873015873</v>
      </c>
      <c r="S22">
        <v>6.0015873015872998</v>
      </c>
      <c r="T22">
        <v>2.1760317460317502</v>
      </c>
      <c r="U22">
        <v>0.65873015873015905</v>
      </c>
      <c r="V22">
        <v>0.23682539682539699</v>
      </c>
      <c r="W22">
        <v>0.108412698412698</v>
      </c>
      <c r="X22">
        <v>3.2206349206349199</v>
      </c>
      <c r="Y22">
        <v>84.158730158730194</v>
      </c>
      <c r="Z22">
        <v>0.355119657041498</v>
      </c>
      <c r="AA22">
        <v>0</v>
      </c>
      <c r="AB22">
        <v>0</v>
      </c>
      <c r="AC22" t="s">
        <v>33</v>
      </c>
      <c r="AD22" t="s">
        <v>33</v>
      </c>
      <c r="AE22" t="s">
        <v>33</v>
      </c>
      <c r="AF22">
        <v>11.9285714285714</v>
      </c>
    </row>
    <row r="23" spans="1:32" x14ac:dyDescent="0.2">
      <c r="A23">
        <v>107</v>
      </c>
      <c r="B23" t="s">
        <v>76</v>
      </c>
      <c r="D23">
        <v>1</v>
      </c>
      <c r="E23" t="s">
        <v>69</v>
      </c>
      <c r="H23">
        <v>1</v>
      </c>
      <c r="I23">
        <v>1413.56756756757</v>
      </c>
      <c r="J23">
        <v>335.00810810810799</v>
      </c>
      <c r="K23">
        <v>11.474054054054101</v>
      </c>
      <c r="L23">
        <v>2.2456756756756699</v>
      </c>
      <c r="M23">
        <v>9.5981081081081108</v>
      </c>
      <c r="N23">
        <v>3.5616216216216201</v>
      </c>
      <c r="O23">
        <v>14.079729729729699</v>
      </c>
      <c r="P23" t="s">
        <v>33</v>
      </c>
      <c r="Q23" t="s">
        <v>33</v>
      </c>
      <c r="R23">
        <v>59.111351351351402</v>
      </c>
      <c r="S23">
        <v>13.2243243243243</v>
      </c>
      <c r="T23">
        <v>2.27778378378378</v>
      </c>
      <c r="U23">
        <v>0.29459459459459503</v>
      </c>
      <c r="V23">
        <v>0.235891891891892</v>
      </c>
      <c r="W23">
        <v>0.107945945945946</v>
      </c>
      <c r="X23">
        <v>3.1972972972972999</v>
      </c>
      <c r="Y23" t="s">
        <v>33</v>
      </c>
      <c r="Z23" t="s">
        <v>33</v>
      </c>
      <c r="AA23">
        <v>0</v>
      </c>
      <c r="AB23">
        <v>0</v>
      </c>
      <c r="AC23" t="s">
        <v>33</v>
      </c>
      <c r="AD23" t="s">
        <v>33</v>
      </c>
      <c r="AE23" t="s">
        <v>33</v>
      </c>
      <c r="AF23">
        <v>2.8530000000000002</v>
      </c>
    </row>
    <row r="24" spans="1:32" x14ac:dyDescent="0.2">
      <c r="A24">
        <v>1081</v>
      </c>
      <c r="B24" t="s">
        <v>77</v>
      </c>
      <c r="D24">
        <v>1</v>
      </c>
      <c r="E24" t="s">
        <v>69</v>
      </c>
      <c r="H24">
        <v>1</v>
      </c>
      <c r="I24">
        <v>1435</v>
      </c>
      <c r="J24">
        <v>340</v>
      </c>
      <c r="K24">
        <v>12.35</v>
      </c>
      <c r="L24">
        <v>1.1499999999999999</v>
      </c>
      <c r="M24">
        <v>10.85</v>
      </c>
      <c r="N24">
        <v>2.15</v>
      </c>
      <c r="O24">
        <v>8.4</v>
      </c>
      <c r="P24" t="s">
        <v>33</v>
      </c>
      <c r="Q24" t="s">
        <v>33</v>
      </c>
      <c r="R24">
        <v>65.099999999999994</v>
      </c>
      <c r="S24">
        <v>3</v>
      </c>
      <c r="T24">
        <v>1.75</v>
      </c>
      <c r="U24">
        <v>0</v>
      </c>
      <c r="V24">
        <v>0.32</v>
      </c>
      <c r="W24">
        <v>0.115</v>
      </c>
      <c r="X24">
        <v>2.5499999999999998</v>
      </c>
      <c r="Y24" t="s">
        <v>33</v>
      </c>
      <c r="Z24">
        <v>0.45551075268817198</v>
      </c>
      <c r="AA24">
        <v>0</v>
      </c>
      <c r="AB24">
        <v>0</v>
      </c>
      <c r="AC24" t="s">
        <v>33</v>
      </c>
      <c r="AD24" t="s">
        <v>33</v>
      </c>
      <c r="AE24" t="s">
        <v>33</v>
      </c>
      <c r="AF24">
        <v>2.5</v>
      </c>
    </row>
    <row r="25" spans="1:32" x14ac:dyDescent="0.2">
      <c r="A25">
        <v>1082</v>
      </c>
      <c r="B25" t="s">
        <v>78</v>
      </c>
      <c r="D25">
        <v>1</v>
      </c>
      <c r="E25" t="s">
        <v>69</v>
      </c>
      <c r="H25">
        <v>1</v>
      </c>
      <c r="I25">
        <v>1434.1826086956501</v>
      </c>
      <c r="J25">
        <v>341.982608695652</v>
      </c>
      <c r="K25">
        <v>11.0959130434783</v>
      </c>
      <c r="L25">
        <v>1.3562608695652201</v>
      </c>
      <c r="M25">
        <v>10.615391304347799</v>
      </c>
      <c r="N25">
        <v>1.7193043478260901</v>
      </c>
      <c r="O25">
        <v>14.932173913043499</v>
      </c>
      <c r="P25" t="s">
        <v>33</v>
      </c>
      <c r="Q25" t="s">
        <v>33</v>
      </c>
      <c r="R25" t="s">
        <v>33</v>
      </c>
      <c r="S25">
        <v>3.50173913043478</v>
      </c>
      <c r="T25">
        <v>2.4931304347826102</v>
      </c>
      <c r="U25">
        <v>0.58260869565217399</v>
      </c>
      <c r="V25">
        <v>0.27406086956521702</v>
      </c>
      <c r="W25">
        <v>0.120678260869565</v>
      </c>
      <c r="X25">
        <v>3.8092869565217402</v>
      </c>
      <c r="Y25">
        <v>37.191304347826097</v>
      </c>
      <c r="Z25">
        <v>0.35670362983645798</v>
      </c>
      <c r="AA25">
        <v>0</v>
      </c>
      <c r="AB25">
        <v>0</v>
      </c>
      <c r="AC25" t="s">
        <v>33</v>
      </c>
      <c r="AD25" t="s">
        <v>33</v>
      </c>
      <c r="AE25" t="s">
        <v>33</v>
      </c>
      <c r="AF25">
        <v>9.6608695652173893</v>
      </c>
    </row>
    <row r="26" spans="1:32" x14ac:dyDescent="0.2">
      <c r="A26">
        <v>109</v>
      </c>
      <c r="B26" t="s">
        <v>79</v>
      </c>
      <c r="D26">
        <v>1</v>
      </c>
      <c r="E26" t="s">
        <v>69</v>
      </c>
      <c r="H26">
        <v>1</v>
      </c>
      <c r="I26">
        <v>1340.7901673640199</v>
      </c>
      <c r="J26">
        <v>319.88012552301302</v>
      </c>
      <c r="K26">
        <v>28.991820083682001</v>
      </c>
      <c r="L26">
        <v>1.6525104602510501</v>
      </c>
      <c r="M26">
        <v>7.7108995815899597</v>
      </c>
      <c r="N26">
        <v>10.6670711297071</v>
      </c>
      <c r="O26">
        <v>5.5137029288702903</v>
      </c>
      <c r="P26" t="s">
        <v>33</v>
      </c>
      <c r="Q26" t="s">
        <v>33</v>
      </c>
      <c r="R26">
        <v>45.505794979079504</v>
      </c>
      <c r="S26">
        <v>2.2015690376568999</v>
      </c>
      <c r="T26">
        <v>1.2219372384937199</v>
      </c>
      <c r="U26">
        <v>11.6541841004184</v>
      </c>
      <c r="V26">
        <v>0.23654184100418399</v>
      </c>
      <c r="W26">
        <v>6.8274058577405899E-2</v>
      </c>
      <c r="X26">
        <v>2.92171548117155</v>
      </c>
      <c r="Y26">
        <v>15.345606694560701</v>
      </c>
      <c r="Z26" t="s">
        <v>33</v>
      </c>
      <c r="AA26">
        <v>3.5719665271966503E-2</v>
      </c>
      <c r="AB26">
        <v>11.129079497908</v>
      </c>
      <c r="AC26" t="s">
        <v>33</v>
      </c>
      <c r="AD26" t="s">
        <v>33</v>
      </c>
      <c r="AE26" t="s">
        <v>33</v>
      </c>
      <c r="AF26">
        <v>6.7359832635983299</v>
      </c>
    </row>
    <row r="27" spans="1:32" x14ac:dyDescent="0.2">
      <c r="A27">
        <v>110</v>
      </c>
      <c r="B27" t="s">
        <v>80</v>
      </c>
      <c r="D27">
        <v>1</v>
      </c>
      <c r="E27" t="s">
        <v>69</v>
      </c>
      <c r="H27">
        <v>1</v>
      </c>
      <c r="I27" t="s">
        <v>33</v>
      </c>
      <c r="J27">
        <v>360.10490416292299</v>
      </c>
      <c r="K27" t="s">
        <v>33</v>
      </c>
      <c r="L27" t="s">
        <v>33</v>
      </c>
      <c r="M27">
        <v>7.0774146451033202</v>
      </c>
      <c r="N27">
        <v>12.744496855345901</v>
      </c>
      <c r="O27" t="s">
        <v>33</v>
      </c>
      <c r="P27" t="s">
        <v>33</v>
      </c>
      <c r="Q27" t="s">
        <v>33</v>
      </c>
      <c r="R27" t="s">
        <v>33</v>
      </c>
      <c r="S27">
        <v>1.87453578915843</v>
      </c>
      <c r="T27">
        <v>0.64482854147948498</v>
      </c>
      <c r="U27">
        <v>44.664457921533398</v>
      </c>
      <c r="V27">
        <v>0.14429507337526201</v>
      </c>
      <c r="W27">
        <v>7.5811245882000597E-2</v>
      </c>
      <c r="X27">
        <v>1.2375336927223699</v>
      </c>
      <c r="Y27">
        <v>17.305031446540902</v>
      </c>
      <c r="Z27" t="s">
        <v>33</v>
      </c>
      <c r="AA27">
        <v>0.19952455825097301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</row>
    <row r="28" spans="1:32" x14ac:dyDescent="0.2">
      <c r="A28">
        <v>1102</v>
      </c>
      <c r="B28" t="s">
        <v>81</v>
      </c>
      <c r="D28">
        <v>1</v>
      </c>
      <c r="E28" t="s">
        <v>69</v>
      </c>
      <c r="H28">
        <v>1</v>
      </c>
      <c r="I28">
        <v>1441.94444444444</v>
      </c>
      <c r="J28">
        <v>342.94444444444503</v>
      </c>
      <c r="K28">
        <v>2.80833333333333</v>
      </c>
      <c r="L28">
        <v>8.7194444444444397</v>
      </c>
      <c r="M28">
        <v>14.475</v>
      </c>
      <c r="N28">
        <v>5.1527777777777803</v>
      </c>
      <c r="O28">
        <v>17.5</v>
      </c>
      <c r="P28" t="s">
        <v>33</v>
      </c>
      <c r="Q28" t="s">
        <v>33</v>
      </c>
      <c r="R28">
        <v>51.788888888888899</v>
      </c>
      <c r="S28">
        <v>3.6361111111111102</v>
      </c>
      <c r="T28">
        <v>0.82666666666666699</v>
      </c>
      <c r="U28">
        <v>8.4722222222222303</v>
      </c>
      <c r="V28">
        <v>4.1666666666666701E-3</v>
      </c>
      <c r="W28">
        <v>0.88194444444444398</v>
      </c>
      <c r="X28">
        <v>37.011111111111099</v>
      </c>
      <c r="Y28">
        <v>12.0277777777778</v>
      </c>
      <c r="Z28">
        <v>2.7237827715355802E-2</v>
      </c>
      <c r="AA28">
        <v>0</v>
      </c>
      <c r="AB28">
        <v>8.3333333333333393</v>
      </c>
      <c r="AC28" t="s">
        <v>33</v>
      </c>
      <c r="AD28" t="s">
        <v>33</v>
      </c>
      <c r="AE28" t="s">
        <v>33</v>
      </c>
      <c r="AF28">
        <v>1.25</v>
      </c>
    </row>
    <row r="29" spans="1:32" x14ac:dyDescent="0.2">
      <c r="A29">
        <v>1104</v>
      </c>
      <c r="B29" t="s">
        <v>82</v>
      </c>
      <c r="D29">
        <v>1</v>
      </c>
      <c r="E29" t="s">
        <v>69</v>
      </c>
      <c r="H29">
        <v>1</v>
      </c>
      <c r="I29">
        <v>39.324877614597298</v>
      </c>
      <c r="J29">
        <v>9.3405429461504301</v>
      </c>
      <c r="K29">
        <v>97.515268802848198</v>
      </c>
      <c r="L29">
        <v>0.111795282599021</v>
      </c>
      <c r="M29">
        <v>8.5469514908767294E-2</v>
      </c>
      <c r="N29">
        <v>2.2159768580329298E-2</v>
      </c>
      <c r="O29">
        <v>0.16718736092567901</v>
      </c>
      <c r="P29" t="s">
        <v>33</v>
      </c>
      <c r="Q29" t="s">
        <v>33</v>
      </c>
      <c r="R29" t="s">
        <v>33</v>
      </c>
      <c r="S29">
        <v>5.3888295505117999E-2</v>
      </c>
      <c r="T29">
        <v>1.18166444147753E-2</v>
      </c>
      <c r="U29">
        <v>2.5130396083667099</v>
      </c>
      <c r="V29">
        <v>7.8104138851802498E-3</v>
      </c>
      <c r="W29">
        <v>5.9557632398753897E-3</v>
      </c>
      <c r="X29">
        <v>5.4421584334668503E-2</v>
      </c>
      <c r="Y29">
        <v>2.0886070315976899</v>
      </c>
      <c r="Z29" t="s">
        <v>33</v>
      </c>
      <c r="AA29">
        <v>0</v>
      </c>
      <c r="AB29">
        <v>0</v>
      </c>
      <c r="AC29" t="s">
        <v>33</v>
      </c>
      <c r="AD29" t="s">
        <v>33</v>
      </c>
      <c r="AE29" t="s">
        <v>33</v>
      </c>
      <c r="AF29" t="s">
        <v>33</v>
      </c>
    </row>
    <row r="30" spans="1:32" x14ac:dyDescent="0.2">
      <c r="A30">
        <v>1105</v>
      </c>
      <c r="B30" t="s">
        <v>83</v>
      </c>
      <c r="D30">
        <v>1</v>
      </c>
      <c r="E30" t="s">
        <v>69</v>
      </c>
      <c r="H30">
        <v>1</v>
      </c>
      <c r="I30">
        <v>16.5482954545454</v>
      </c>
      <c r="J30">
        <v>3.9289772727272698</v>
      </c>
      <c r="K30">
        <v>99.251732954545403</v>
      </c>
      <c r="L30">
        <v>2.9261363636363599E-2</v>
      </c>
      <c r="M30">
        <v>0.28704545454545399</v>
      </c>
      <c r="N30">
        <v>9.8863636363636306E-2</v>
      </c>
      <c r="O30">
        <v>4.5454545454545496E-3</v>
      </c>
      <c r="P30" t="s">
        <v>33</v>
      </c>
      <c r="Q30" t="s">
        <v>33</v>
      </c>
      <c r="R30" t="s">
        <v>33</v>
      </c>
      <c r="S30">
        <v>2.1988636363636401E-2</v>
      </c>
      <c r="T30">
        <v>2.64772727272727E-2</v>
      </c>
      <c r="U30">
        <v>1.1534090909090899</v>
      </c>
      <c r="V30">
        <v>6.1051136363636403E-3</v>
      </c>
      <c r="W30">
        <v>5.0585227272727303E-2</v>
      </c>
      <c r="X30">
        <v>3.98011363636364E-2</v>
      </c>
      <c r="Y30">
        <v>8.2386363636363605E-2</v>
      </c>
      <c r="Z30" t="s">
        <v>33</v>
      </c>
      <c r="AA30">
        <v>1.4005681818181801E-2</v>
      </c>
      <c r="AB30">
        <v>1.07102272727273</v>
      </c>
      <c r="AC30" t="s">
        <v>33</v>
      </c>
      <c r="AD30" t="s">
        <v>33</v>
      </c>
      <c r="AE30" t="s">
        <v>33</v>
      </c>
      <c r="AF30">
        <v>0.49431818181818199</v>
      </c>
    </row>
    <row r="31" spans="1:32" x14ac:dyDescent="0.2">
      <c r="A31">
        <v>1108</v>
      </c>
      <c r="B31" t="s">
        <v>84</v>
      </c>
      <c r="D31">
        <v>1</v>
      </c>
      <c r="E31" t="s">
        <v>69</v>
      </c>
      <c r="H31">
        <v>1</v>
      </c>
      <c r="I31">
        <v>528.66666666666697</v>
      </c>
      <c r="J31">
        <v>127</v>
      </c>
      <c r="K31">
        <v>81.233333333333306</v>
      </c>
      <c r="L31">
        <v>0.17</v>
      </c>
      <c r="M31">
        <v>0.1</v>
      </c>
      <c r="N31">
        <v>0</v>
      </c>
      <c r="O31">
        <v>0</v>
      </c>
      <c r="P31" t="s">
        <v>33</v>
      </c>
      <c r="Q31" t="s">
        <v>33</v>
      </c>
      <c r="R31" t="s">
        <v>33</v>
      </c>
      <c r="S31">
        <v>0.28000000000000003</v>
      </c>
      <c r="T31">
        <v>6.3333333333333297E-2</v>
      </c>
      <c r="U31">
        <v>0</v>
      </c>
      <c r="V31">
        <v>2E-3</v>
      </c>
      <c r="W31">
        <v>1.33333333333333E-3</v>
      </c>
      <c r="X31">
        <v>0.13766666666666699</v>
      </c>
      <c r="Y31">
        <v>0.33333333333333298</v>
      </c>
      <c r="Z31">
        <v>1.7244648318042798E-2</v>
      </c>
      <c r="AA31">
        <v>0</v>
      </c>
      <c r="AB31">
        <v>0</v>
      </c>
      <c r="AC31" t="s">
        <v>33</v>
      </c>
      <c r="AD31" t="s">
        <v>33</v>
      </c>
      <c r="AE31" t="s">
        <v>33</v>
      </c>
      <c r="AF31">
        <v>0</v>
      </c>
    </row>
    <row r="32" spans="1:32" x14ac:dyDescent="0.2">
      <c r="A32">
        <v>111</v>
      </c>
      <c r="B32" t="s">
        <v>85</v>
      </c>
      <c r="D32">
        <v>1</v>
      </c>
      <c r="E32" t="s">
        <v>69</v>
      </c>
      <c r="H32">
        <v>1</v>
      </c>
      <c r="I32">
        <v>1503.1818181818201</v>
      </c>
      <c r="J32">
        <v>354.72727272727298</v>
      </c>
      <c r="K32">
        <v>10.4409090909091</v>
      </c>
      <c r="L32">
        <v>1.08181818181818</v>
      </c>
      <c r="M32">
        <v>12.7454545454545</v>
      </c>
      <c r="N32">
        <v>1.4045454545454501</v>
      </c>
      <c r="O32">
        <v>3.2045454545454599</v>
      </c>
      <c r="P32" t="s">
        <v>33</v>
      </c>
      <c r="Q32" t="s">
        <v>33</v>
      </c>
      <c r="R32">
        <v>71.127272727272697</v>
      </c>
      <c r="S32">
        <v>1.0409090909090899</v>
      </c>
      <c r="T32">
        <v>0.6</v>
      </c>
      <c r="U32">
        <v>0</v>
      </c>
      <c r="V32">
        <v>7.0000000000000007E-2</v>
      </c>
      <c r="W32">
        <v>5.8636363636363598E-2</v>
      </c>
      <c r="X32">
        <v>1.1000000000000001</v>
      </c>
      <c r="Y32">
        <v>16.045454545454501</v>
      </c>
      <c r="Z32">
        <v>0.16691273215689201</v>
      </c>
      <c r="AA32">
        <v>0</v>
      </c>
      <c r="AB32">
        <v>0</v>
      </c>
      <c r="AC32" t="s">
        <v>33</v>
      </c>
      <c r="AD32" t="s">
        <v>33</v>
      </c>
      <c r="AE32" t="s">
        <v>33</v>
      </c>
      <c r="AF32">
        <v>0</v>
      </c>
    </row>
    <row r="33" spans="1:32" x14ac:dyDescent="0.2">
      <c r="A33">
        <v>112</v>
      </c>
      <c r="B33" t="s">
        <v>86</v>
      </c>
      <c r="D33">
        <v>1</v>
      </c>
      <c r="E33" t="s">
        <v>69</v>
      </c>
      <c r="H33">
        <v>1</v>
      </c>
      <c r="I33">
        <v>1505</v>
      </c>
      <c r="J33">
        <v>355.5</v>
      </c>
      <c r="K33">
        <v>9.4</v>
      </c>
      <c r="L33">
        <v>2.75</v>
      </c>
      <c r="M33">
        <v>14</v>
      </c>
      <c r="N33">
        <v>4</v>
      </c>
      <c r="O33">
        <v>7.75</v>
      </c>
      <c r="P33" t="s">
        <v>33</v>
      </c>
      <c r="Q33" t="s">
        <v>33</v>
      </c>
      <c r="R33">
        <v>62.15</v>
      </c>
      <c r="S33">
        <v>8.5500000000000007</v>
      </c>
      <c r="T33">
        <v>3.0649999999999999</v>
      </c>
      <c r="U33">
        <v>0</v>
      </c>
      <c r="V33">
        <v>0.23</v>
      </c>
      <c r="W33">
        <v>0.24</v>
      </c>
      <c r="X33">
        <v>1.95</v>
      </c>
      <c r="Y33">
        <v>124</v>
      </c>
      <c r="Z33">
        <v>0.541734104046243</v>
      </c>
      <c r="AA33">
        <v>0</v>
      </c>
      <c r="AB33">
        <v>0</v>
      </c>
      <c r="AC33" t="s">
        <v>33</v>
      </c>
      <c r="AD33" t="s">
        <v>33</v>
      </c>
      <c r="AE33" t="s">
        <v>33</v>
      </c>
      <c r="AF33">
        <v>2.5</v>
      </c>
    </row>
    <row r="34" spans="1:32" x14ac:dyDescent="0.2">
      <c r="A34">
        <v>202</v>
      </c>
      <c r="B34" t="s">
        <v>87</v>
      </c>
      <c r="D34">
        <v>1</v>
      </c>
      <c r="E34" t="s">
        <v>69</v>
      </c>
      <c r="H34">
        <v>1</v>
      </c>
      <c r="I34">
        <v>1456.63586956522</v>
      </c>
      <c r="J34">
        <v>343.21195652173901</v>
      </c>
      <c r="K34">
        <v>10.3401086956522</v>
      </c>
      <c r="L34">
        <v>1.9654347826087</v>
      </c>
      <c r="M34">
        <v>1.5557608695652201</v>
      </c>
      <c r="N34">
        <v>0.7</v>
      </c>
      <c r="O34">
        <v>5.6492934782608701</v>
      </c>
      <c r="P34">
        <v>0</v>
      </c>
      <c r="Q34" t="s">
        <v>33</v>
      </c>
      <c r="R34">
        <v>79.789402173913004</v>
      </c>
      <c r="S34">
        <v>2.2433152173913</v>
      </c>
      <c r="T34">
        <v>0.391195652173913</v>
      </c>
      <c r="U34">
        <v>0.44239130434782598</v>
      </c>
      <c r="V34">
        <v>9.66358695652174E-2</v>
      </c>
      <c r="W34">
        <v>5.32717391304348E-2</v>
      </c>
      <c r="X34">
        <v>1.3778804347826099</v>
      </c>
      <c r="Y34">
        <v>75.668478260869605</v>
      </c>
      <c r="Z34">
        <v>9.5298913043478206E-2</v>
      </c>
      <c r="AA34">
        <v>0</v>
      </c>
      <c r="AB34">
        <v>0</v>
      </c>
      <c r="AC34">
        <v>5.3086956521739097</v>
      </c>
      <c r="AD34">
        <v>0</v>
      </c>
      <c r="AE34">
        <v>0</v>
      </c>
      <c r="AF34">
        <v>5.3086956521739097</v>
      </c>
    </row>
    <row r="35" spans="1:32" x14ac:dyDescent="0.2">
      <c r="A35">
        <v>203</v>
      </c>
      <c r="B35" t="s">
        <v>88</v>
      </c>
      <c r="D35">
        <v>1</v>
      </c>
      <c r="E35" t="s">
        <v>69</v>
      </c>
      <c r="H35">
        <v>0.84</v>
      </c>
      <c r="I35">
        <v>388.5</v>
      </c>
      <c r="J35">
        <v>92</v>
      </c>
      <c r="K35">
        <v>74.400000000000006</v>
      </c>
      <c r="L35">
        <v>1.25</v>
      </c>
      <c r="M35">
        <v>1.75</v>
      </c>
      <c r="N35">
        <v>0.5</v>
      </c>
      <c r="O35">
        <v>3.95</v>
      </c>
      <c r="P35" t="s">
        <v>33</v>
      </c>
      <c r="Q35" t="s">
        <v>33</v>
      </c>
      <c r="R35">
        <v>18.2</v>
      </c>
      <c r="S35">
        <v>0.7</v>
      </c>
      <c r="T35">
        <v>0.21</v>
      </c>
      <c r="U35">
        <v>4.5</v>
      </c>
      <c r="V35">
        <v>7.0000000000000007E-2</v>
      </c>
      <c r="W35">
        <v>0.03</v>
      </c>
      <c r="X35">
        <v>0.75</v>
      </c>
      <c r="Y35">
        <v>15</v>
      </c>
      <c r="Z35">
        <v>9.7338403041825103E-2</v>
      </c>
      <c r="AA35">
        <v>0</v>
      </c>
      <c r="AB35">
        <v>0</v>
      </c>
      <c r="AC35" t="s">
        <v>33</v>
      </c>
      <c r="AD35" t="s">
        <v>33</v>
      </c>
      <c r="AE35" t="s">
        <v>33</v>
      </c>
      <c r="AF35">
        <v>55.5</v>
      </c>
    </row>
    <row r="36" spans="1:32" x14ac:dyDescent="0.2">
      <c r="A36">
        <v>204</v>
      </c>
      <c r="B36" t="s">
        <v>89</v>
      </c>
      <c r="D36">
        <v>1</v>
      </c>
      <c r="E36" t="s">
        <v>69</v>
      </c>
      <c r="H36">
        <v>0.81</v>
      </c>
      <c r="I36">
        <v>508</v>
      </c>
      <c r="J36">
        <v>120</v>
      </c>
      <c r="K36">
        <v>67.400000000000006</v>
      </c>
      <c r="L36">
        <v>1.56666666666667</v>
      </c>
      <c r="M36">
        <v>2.8333333333333299</v>
      </c>
      <c r="N36">
        <v>0.233333333333333</v>
      </c>
      <c r="O36">
        <v>2.7</v>
      </c>
      <c r="P36" t="s">
        <v>33</v>
      </c>
      <c r="Q36" t="s">
        <v>33</v>
      </c>
      <c r="R36">
        <v>25.266666666666701</v>
      </c>
      <c r="S36">
        <v>0.73333333333333295</v>
      </c>
      <c r="T36">
        <v>0.31666666666666698</v>
      </c>
      <c r="U36">
        <v>15.3333333333333</v>
      </c>
      <c r="V36">
        <v>0.103333333333333</v>
      </c>
      <c r="W36">
        <v>2.66666666666667E-2</v>
      </c>
      <c r="X36">
        <v>0.73333333333333295</v>
      </c>
      <c r="Y36">
        <v>20.6666666666667</v>
      </c>
      <c r="Z36">
        <v>0.28009363295880202</v>
      </c>
      <c r="AA36">
        <v>0</v>
      </c>
      <c r="AB36">
        <v>0</v>
      </c>
      <c r="AC36" t="s">
        <v>33</v>
      </c>
      <c r="AD36" t="s">
        <v>33</v>
      </c>
      <c r="AE36" t="s">
        <v>33</v>
      </c>
      <c r="AF36">
        <v>187</v>
      </c>
    </row>
    <row r="37" spans="1:32" x14ac:dyDescent="0.2">
      <c r="A37">
        <v>301</v>
      </c>
      <c r="B37" t="s">
        <v>90</v>
      </c>
      <c r="D37">
        <v>1</v>
      </c>
      <c r="E37" t="s">
        <v>69</v>
      </c>
      <c r="H37">
        <v>1</v>
      </c>
      <c r="I37">
        <v>1608.9988181664701</v>
      </c>
      <c r="J37">
        <v>383.454330575722</v>
      </c>
      <c r="K37">
        <v>1.1085598514266399</v>
      </c>
      <c r="L37">
        <v>0.37227756204626</v>
      </c>
      <c r="M37">
        <v>9.9274016545669405E-2</v>
      </c>
      <c r="N37">
        <v>0</v>
      </c>
      <c r="O37">
        <v>0</v>
      </c>
      <c r="P37" t="s">
        <v>33</v>
      </c>
      <c r="Q37" t="s">
        <v>33</v>
      </c>
      <c r="R37" t="s">
        <v>33</v>
      </c>
      <c r="S37">
        <v>0.58737126456187705</v>
      </c>
      <c r="T37">
        <v>2.48185041364174E-2</v>
      </c>
      <c r="U37">
        <v>0</v>
      </c>
      <c r="V37">
        <v>0</v>
      </c>
      <c r="W37">
        <v>0</v>
      </c>
      <c r="X37">
        <v>9.1001181833530301E-2</v>
      </c>
      <c r="Y37">
        <v>0.82728347121391199</v>
      </c>
      <c r="Z37" t="s">
        <v>33</v>
      </c>
      <c r="AA37">
        <v>0</v>
      </c>
      <c r="AB37">
        <v>0</v>
      </c>
      <c r="AC37" t="s">
        <v>33</v>
      </c>
      <c r="AD37" t="s">
        <v>33</v>
      </c>
      <c r="AE37" t="s">
        <v>33</v>
      </c>
      <c r="AF37">
        <v>0</v>
      </c>
    </row>
    <row r="38" spans="1:32" x14ac:dyDescent="0.2">
      <c r="A38">
        <v>302</v>
      </c>
      <c r="B38" t="s">
        <v>91</v>
      </c>
      <c r="D38">
        <v>1</v>
      </c>
      <c r="E38" t="s">
        <v>69</v>
      </c>
      <c r="H38">
        <v>1</v>
      </c>
      <c r="I38">
        <v>1970.40821256039</v>
      </c>
      <c r="J38">
        <v>471.02415458937202</v>
      </c>
      <c r="K38">
        <v>3.2880193236715001</v>
      </c>
      <c r="L38">
        <v>1.65673913043478</v>
      </c>
      <c r="M38">
        <v>6.7537681159420302</v>
      </c>
      <c r="N38">
        <v>20.087560386473399</v>
      </c>
      <c r="O38">
        <v>3.3113526570048299</v>
      </c>
      <c r="P38">
        <v>0</v>
      </c>
      <c r="Q38" t="s">
        <v>33</v>
      </c>
      <c r="R38" t="s">
        <v>33</v>
      </c>
      <c r="S38">
        <v>1.8851690821256</v>
      </c>
      <c r="T38">
        <v>1.04753623188406</v>
      </c>
      <c r="U38">
        <v>27.804347826087</v>
      </c>
      <c r="V38">
        <v>7.4693236714975797E-2</v>
      </c>
      <c r="W38">
        <v>0.14753623188405801</v>
      </c>
      <c r="X38">
        <v>2.2121376811594202</v>
      </c>
      <c r="Y38">
        <v>26.821256038647402</v>
      </c>
      <c r="Z38">
        <v>5.1190821256038702E-2</v>
      </c>
      <c r="AA38">
        <v>0.20207729468599001</v>
      </c>
      <c r="AB38">
        <v>27.545893719806799</v>
      </c>
      <c r="AC38">
        <v>2.57487922705314</v>
      </c>
      <c r="AD38">
        <v>0.32125603864734298</v>
      </c>
      <c r="AE38">
        <v>4.5893719806763301E-2</v>
      </c>
      <c r="AF38">
        <v>2.7584541062801899</v>
      </c>
    </row>
    <row r="39" spans="1:32" x14ac:dyDescent="0.2">
      <c r="A39">
        <v>303</v>
      </c>
      <c r="B39" t="s">
        <v>92</v>
      </c>
      <c r="D39">
        <v>1</v>
      </c>
      <c r="E39" t="s">
        <v>69</v>
      </c>
      <c r="H39">
        <v>1</v>
      </c>
      <c r="I39">
        <v>1127.4529914529901</v>
      </c>
      <c r="J39">
        <v>266.64102564102598</v>
      </c>
      <c r="K39">
        <v>31.329059829059801</v>
      </c>
      <c r="L39">
        <v>0.396581196581196</v>
      </c>
      <c r="M39">
        <v>0.28547008547008601</v>
      </c>
      <c r="N39">
        <v>7.1794871794871998E-2</v>
      </c>
      <c r="O39">
        <v>0.399145299145299</v>
      </c>
      <c r="P39" t="s">
        <v>33</v>
      </c>
      <c r="Q39" t="s">
        <v>33</v>
      </c>
      <c r="R39" t="s">
        <v>33</v>
      </c>
      <c r="S39">
        <v>1.48547008547008</v>
      </c>
      <c r="T39">
        <v>0.93931623931624098</v>
      </c>
      <c r="U39">
        <v>0.82051282051282004</v>
      </c>
      <c r="V39">
        <v>3.9316239316239301E-2</v>
      </c>
      <c r="W39">
        <v>1.5384615384615399E-2</v>
      </c>
      <c r="X39">
        <v>2.5641025641025599E-2</v>
      </c>
      <c r="Y39">
        <v>1.2991452991453001</v>
      </c>
      <c r="Z39">
        <v>2.6739044221805699E-2</v>
      </c>
      <c r="AA39">
        <v>0</v>
      </c>
      <c r="AB39">
        <v>0</v>
      </c>
      <c r="AC39" t="s">
        <v>33</v>
      </c>
      <c r="AD39" t="s">
        <v>33</v>
      </c>
      <c r="AE39" t="s">
        <v>33</v>
      </c>
      <c r="AF39">
        <v>11.1196581196581</v>
      </c>
    </row>
    <row r="40" spans="1:32" x14ac:dyDescent="0.2">
      <c r="A40">
        <v>401</v>
      </c>
      <c r="B40" t="s">
        <v>93</v>
      </c>
      <c r="D40">
        <v>1</v>
      </c>
      <c r="E40" t="s">
        <v>69</v>
      </c>
      <c r="H40">
        <v>0.97423926676314498</v>
      </c>
      <c r="I40">
        <v>1250.53690303907</v>
      </c>
      <c r="J40">
        <v>297.55508235131998</v>
      </c>
      <c r="K40">
        <v>19.5604224381504</v>
      </c>
      <c r="L40">
        <v>3.5929045551650498</v>
      </c>
      <c r="M40">
        <v>21.668814003169999</v>
      </c>
      <c r="N40">
        <v>4.8209952449865598</v>
      </c>
      <c r="O40">
        <v>16.952207291020599</v>
      </c>
      <c r="P40" t="s">
        <v>33</v>
      </c>
      <c r="Q40" t="s">
        <v>33</v>
      </c>
      <c r="R40">
        <v>33.357666597753401</v>
      </c>
      <c r="S40">
        <v>7.0600512714492503</v>
      </c>
      <c r="T40">
        <v>3.0864431121218399</v>
      </c>
      <c r="U40">
        <v>4.3022672455378697</v>
      </c>
      <c r="V40">
        <v>0.71867865757011895</v>
      </c>
      <c r="W40">
        <v>0.129651988146923</v>
      </c>
      <c r="X40">
        <v>1.8787701743504901</v>
      </c>
      <c r="Y40">
        <v>346.97760319757401</v>
      </c>
      <c r="Z40" t="s">
        <v>33</v>
      </c>
      <c r="AA40">
        <v>0</v>
      </c>
      <c r="AB40">
        <v>0</v>
      </c>
      <c r="AC40" t="s">
        <v>33</v>
      </c>
      <c r="AD40" t="s">
        <v>33</v>
      </c>
      <c r="AE40" t="s">
        <v>33</v>
      </c>
      <c r="AF40" t="s">
        <v>33</v>
      </c>
    </row>
    <row r="41" spans="1:32" x14ac:dyDescent="0.2">
      <c r="A41">
        <v>502</v>
      </c>
      <c r="B41" t="s">
        <v>94</v>
      </c>
      <c r="D41">
        <v>1</v>
      </c>
      <c r="E41" t="s">
        <v>69</v>
      </c>
      <c r="H41">
        <v>0.49906396255850199</v>
      </c>
      <c r="I41">
        <v>1703.1918876755101</v>
      </c>
      <c r="J41">
        <v>413.944617784711</v>
      </c>
      <c r="K41">
        <v>38.232839313572498</v>
      </c>
      <c r="L41">
        <v>0.99633385335413405</v>
      </c>
      <c r="M41">
        <v>4.3120124804992201</v>
      </c>
      <c r="N41">
        <v>37.966146645865798</v>
      </c>
      <c r="O41">
        <v>9.7663806552262091</v>
      </c>
      <c r="P41" t="s">
        <v>33</v>
      </c>
      <c r="Q41" t="s">
        <v>33</v>
      </c>
      <c r="R41">
        <v>8.8226209048361905</v>
      </c>
      <c r="S41">
        <v>2.2596723868954798</v>
      </c>
      <c r="T41">
        <v>0.71863494539781603</v>
      </c>
      <c r="U41">
        <v>0</v>
      </c>
      <c r="V41">
        <v>7.8166926677067095E-2</v>
      </c>
      <c r="W41">
        <v>9.9063962558502305E-2</v>
      </c>
      <c r="X41">
        <v>1.0073322932917299</v>
      </c>
      <c r="Y41">
        <v>14.219968798751999</v>
      </c>
      <c r="Z41" t="s">
        <v>33</v>
      </c>
      <c r="AA41">
        <v>0</v>
      </c>
      <c r="AB41">
        <v>0</v>
      </c>
      <c r="AC41" t="s">
        <v>33</v>
      </c>
      <c r="AD41" t="s">
        <v>33</v>
      </c>
      <c r="AE41" t="s">
        <v>33</v>
      </c>
      <c r="AF41">
        <v>0</v>
      </c>
    </row>
    <row r="42" spans="1:32" x14ac:dyDescent="0.2">
      <c r="A42">
        <v>503</v>
      </c>
      <c r="B42" t="s">
        <v>95</v>
      </c>
      <c r="D42">
        <v>1</v>
      </c>
      <c r="E42" t="s">
        <v>69</v>
      </c>
      <c r="H42">
        <v>0.91239999999999999</v>
      </c>
      <c r="I42">
        <v>2521.6</v>
      </c>
      <c r="J42">
        <v>608.67999999999995</v>
      </c>
      <c r="K42">
        <v>5.7560000000000002</v>
      </c>
      <c r="L42">
        <v>2.3479999999999999</v>
      </c>
      <c r="M42">
        <v>16.32</v>
      </c>
      <c r="N42">
        <v>51.323999999999998</v>
      </c>
      <c r="O42">
        <v>7.5880000000000001</v>
      </c>
      <c r="P42" t="s">
        <v>33</v>
      </c>
      <c r="Q42" t="s">
        <v>33</v>
      </c>
      <c r="R42">
        <v>16.687999999999999</v>
      </c>
      <c r="S42">
        <v>4.468</v>
      </c>
      <c r="T42">
        <v>4.2476000000000003</v>
      </c>
      <c r="U42">
        <v>2.68</v>
      </c>
      <c r="V42">
        <v>0.56720000000000004</v>
      </c>
      <c r="W42">
        <v>0.30399999999999999</v>
      </c>
      <c r="X42">
        <v>1.98</v>
      </c>
      <c r="Y42">
        <v>41.04</v>
      </c>
      <c r="Z42" t="s">
        <v>33</v>
      </c>
      <c r="AA42">
        <v>0</v>
      </c>
      <c r="AB42">
        <v>0</v>
      </c>
      <c r="AC42" t="s">
        <v>33</v>
      </c>
      <c r="AD42" t="s">
        <v>33</v>
      </c>
      <c r="AE42" t="s">
        <v>33</v>
      </c>
      <c r="AF42">
        <v>27.36</v>
      </c>
    </row>
    <row r="43" spans="1:32" x14ac:dyDescent="0.2">
      <c r="A43">
        <v>504</v>
      </c>
      <c r="B43" t="s">
        <v>96</v>
      </c>
      <c r="D43">
        <v>1</v>
      </c>
      <c r="E43" t="s">
        <v>69</v>
      </c>
      <c r="H43">
        <v>0.62781325204556404</v>
      </c>
      <c r="I43">
        <v>2460.05133964383</v>
      </c>
      <c r="J43">
        <v>595.06770415530195</v>
      </c>
      <c r="K43">
        <v>5.8425637734638203</v>
      </c>
      <c r="L43">
        <v>2.61015562329536</v>
      </c>
      <c r="M43">
        <v>18.583683619444901</v>
      </c>
      <c r="N43">
        <v>49.890470078613802</v>
      </c>
      <c r="O43">
        <v>10.428012193165401</v>
      </c>
      <c r="P43" t="s">
        <v>33</v>
      </c>
      <c r="Q43" t="s">
        <v>33</v>
      </c>
      <c r="R43">
        <v>14.273431734317301</v>
      </c>
      <c r="S43">
        <v>5.3535376223327402</v>
      </c>
      <c r="T43">
        <v>5.1255960211775999</v>
      </c>
      <c r="U43">
        <v>0.77538905823840898</v>
      </c>
      <c r="V43">
        <v>0.86694368682817302</v>
      </c>
      <c r="W43">
        <v>0.19801058880153999</v>
      </c>
      <c r="X43">
        <v>13.811070110701101</v>
      </c>
      <c r="Y43">
        <v>197.992299053425</v>
      </c>
      <c r="Z43" t="s">
        <v>33</v>
      </c>
      <c r="AA43">
        <v>0</v>
      </c>
      <c r="AB43">
        <v>0</v>
      </c>
      <c r="AC43" t="s">
        <v>33</v>
      </c>
      <c r="AD43" t="s">
        <v>33</v>
      </c>
      <c r="AE43" t="s">
        <v>33</v>
      </c>
      <c r="AF43">
        <v>6.3836034012514</v>
      </c>
    </row>
    <row r="44" spans="1:32" x14ac:dyDescent="0.2">
      <c r="A44">
        <v>601</v>
      </c>
      <c r="B44" t="s">
        <v>97</v>
      </c>
      <c r="D44">
        <v>1</v>
      </c>
      <c r="E44" t="s">
        <v>69</v>
      </c>
      <c r="H44">
        <v>0.90218574009138297</v>
      </c>
      <c r="I44">
        <v>120.25132823291899</v>
      </c>
      <c r="J44">
        <v>28.672661424574098</v>
      </c>
      <c r="K44">
        <v>91.453100981121395</v>
      </c>
      <c r="L44">
        <v>0.71777264194382495</v>
      </c>
      <c r="M44">
        <v>1.1301021853858999</v>
      </c>
      <c r="N44">
        <v>0.177931852796373</v>
      </c>
      <c r="O44">
        <v>1.8423422944780901</v>
      </c>
      <c r="P44" t="s">
        <v>33</v>
      </c>
      <c r="Q44" t="s">
        <v>33</v>
      </c>
      <c r="R44">
        <v>4.6765026741756097</v>
      </c>
      <c r="S44">
        <v>0.79991942053625198</v>
      </c>
      <c r="T44">
        <v>0.25341134488010503</v>
      </c>
      <c r="U44">
        <v>57.000345340558901</v>
      </c>
      <c r="V44">
        <v>4.3505118124180897E-2</v>
      </c>
      <c r="W44">
        <v>5.4752594481634997E-2</v>
      </c>
      <c r="X44">
        <v>0.4235359331279</v>
      </c>
      <c r="Y44">
        <v>20.038979208727401</v>
      </c>
      <c r="Z44" t="s">
        <v>33</v>
      </c>
      <c r="AA44">
        <v>0</v>
      </c>
      <c r="AB44">
        <v>0</v>
      </c>
      <c r="AC44" t="s">
        <v>33</v>
      </c>
      <c r="AD44" t="s">
        <v>33</v>
      </c>
      <c r="AE44" t="s">
        <v>33</v>
      </c>
      <c r="AF44">
        <v>683.11146530655606</v>
      </c>
    </row>
    <row r="45" spans="1:32" x14ac:dyDescent="0.2">
      <c r="A45">
        <v>602</v>
      </c>
      <c r="B45" t="s">
        <v>98</v>
      </c>
      <c r="D45">
        <v>1</v>
      </c>
      <c r="E45" t="s">
        <v>69</v>
      </c>
      <c r="H45">
        <v>0.68720609609235495</v>
      </c>
      <c r="I45">
        <v>175.28823553839101</v>
      </c>
      <c r="J45">
        <v>41.915472779369601</v>
      </c>
      <c r="K45">
        <v>85.987471450521198</v>
      </c>
      <c r="L45">
        <v>2.24504588679872</v>
      </c>
      <c r="M45">
        <v>4.2367135916282601</v>
      </c>
      <c r="N45">
        <v>0.64247539554005295</v>
      </c>
      <c r="O45">
        <v>4.1681657738466003</v>
      </c>
      <c r="P45" t="s">
        <v>33</v>
      </c>
      <c r="Q45" t="s">
        <v>33</v>
      </c>
      <c r="R45">
        <v>2.6820356297496</v>
      </c>
      <c r="S45">
        <v>4.2692828370914802</v>
      </c>
      <c r="T45">
        <v>0.80581205099455999</v>
      </c>
      <c r="U45">
        <v>160.73574602383599</v>
      </c>
      <c r="V45">
        <v>0.117148581869524</v>
      </c>
      <c r="W45">
        <v>0.21352560109630001</v>
      </c>
      <c r="X45">
        <v>1.28806237282505</v>
      </c>
      <c r="Y45">
        <v>133.993382749886</v>
      </c>
      <c r="Z45" t="s">
        <v>33</v>
      </c>
      <c r="AA45" t="s">
        <v>33</v>
      </c>
      <c r="AB45">
        <v>0</v>
      </c>
      <c r="AC45" t="s">
        <v>33</v>
      </c>
      <c r="AD45" t="s">
        <v>33</v>
      </c>
      <c r="AE45" t="s">
        <v>33</v>
      </c>
      <c r="AF45">
        <v>1908.7625929155799</v>
      </c>
    </row>
    <row r="46" spans="1:32" x14ac:dyDescent="0.2">
      <c r="A46">
        <v>603</v>
      </c>
      <c r="B46" t="s">
        <v>99</v>
      </c>
      <c r="D46">
        <v>1</v>
      </c>
      <c r="E46" t="s">
        <v>69</v>
      </c>
      <c r="H46">
        <v>1</v>
      </c>
      <c r="I46">
        <v>1194.0833333333301</v>
      </c>
      <c r="J46">
        <v>285.58333333333297</v>
      </c>
      <c r="K46">
        <v>8.1750000000000007</v>
      </c>
      <c r="L46">
        <v>8.6416666666666693</v>
      </c>
      <c r="M46">
        <v>16.941666666666698</v>
      </c>
      <c r="N46">
        <v>3.2333333333333298</v>
      </c>
      <c r="O46">
        <v>31.675000000000001</v>
      </c>
      <c r="P46" t="s">
        <v>33</v>
      </c>
      <c r="Q46" t="s">
        <v>33</v>
      </c>
      <c r="R46">
        <v>31.35</v>
      </c>
      <c r="S46">
        <v>21.2</v>
      </c>
      <c r="T46">
        <v>4.1775000000000002</v>
      </c>
      <c r="U46">
        <v>219.166666666667</v>
      </c>
      <c r="V46">
        <v>0.34749999999999998</v>
      </c>
      <c r="W46">
        <v>0.74333333333333296</v>
      </c>
      <c r="X46">
        <v>5.2474999999999996</v>
      </c>
      <c r="Y46">
        <v>311.91666666666703</v>
      </c>
      <c r="Z46">
        <v>1.37666666666667</v>
      </c>
      <c r="AA46">
        <v>0</v>
      </c>
      <c r="AB46">
        <v>0</v>
      </c>
      <c r="AC46" t="s">
        <v>33</v>
      </c>
      <c r="AD46" t="s">
        <v>33</v>
      </c>
      <c r="AE46" t="s">
        <v>33</v>
      </c>
      <c r="AF46">
        <v>2631.4166666666702</v>
      </c>
    </row>
    <row r="47" spans="1:32" x14ac:dyDescent="0.2">
      <c r="A47">
        <v>702</v>
      </c>
      <c r="B47" t="s">
        <v>100</v>
      </c>
      <c r="D47">
        <v>1</v>
      </c>
      <c r="E47" t="s">
        <v>69</v>
      </c>
      <c r="H47">
        <v>0.72638974358974395</v>
      </c>
      <c r="I47">
        <v>178.25641025640999</v>
      </c>
      <c r="J47">
        <v>42.456410256410301</v>
      </c>
      <c r="K47">
        <v>87.578512820512799</v>
      </c>
      <c r="L47">
        <v>0.57123076923076899</v>
      </c>
      <c r="M47">
        <v>0.88667179487179504</v>
      </c>
      <c r="N47">
        <v>0.23307692307692299</v>
      </c>
      <c r="O47">
        <v>3.31112820512821</v>
      </c>
      <c r="P47" t="s">
        <v>33</v>
      </c>
      <c r="Q47" t="s">
        <v>33</v>
      </c>
      <c r="R47" t="s">
        <v>33</v>
      </c>
      <c r="S47">
        <v>0.21205128205128199</v>
      </c>
      <c r="T47">
        <v>7.9333333333333395E-2</v>
      </c>
      <c r="U47">
        <v>4.0594871794871796</v>
      </c>
      <c r="V47">
        <v>3.4153846153846097E-2</v>
      </c>
      <c r="W47">
        <v>3.11692307692308E-2</v>
      </c>
      <c r="X47">
        <v>0.21364102564102599</v>
      </c>
      <c r="Y47">
        <v>30.489230769230801</v>
      </c>
      <c r="Z47" t="s">
        <v>33</v>
      </c>
      <c r="AA47">
        <v>0</v>
      </c>
      <c r="AB47">
        <v>0</v>
      </c>
      <c r="AC47" t="s">
        <v>33</v>
      </c>
      <c r="AD47" t="s">
        <v>33</v>
      </c>
      <c r="AE47" t="s">
        <v>33</v>
      </c>
      <c r="AF47">
        <v>45.445128205128199</v>
      </c>
    </row>
    <row r="48" spans="1:32" x14ac:dyDescent="0.2">
      <c r="A48">
        <v>703</v>
      </c>
      <c r="B48" t="s">
        <v>101</v>
      </c>
      <c r="D48">
        <v>1</v>
      </c>
      <c r="E48" t="s">
        <v>69</v>
      </c>
      <c r="H48">
        <v>0.708344238975818</v>
      </c>
      <c r="I48">
        <v>371.46366998577503</v>
      </c>
      <c r="J48">
        <v>89.061792318634403</v>
      </c>
      <c r="K48">
        <v>81.088403982930302</v>
      </c>
      <c r="L48">
        <v>0.94910953058321401</v>
      </c>
      <c r="M48">
        <v>1.0567795163584599</v>
      </c>
      <c r="N48">
        <v>4.9252233285917404</v>
      </c>
      <c r="O48">
        <v>3.5437041251778099</v>
      </c>
      <c r="P48" t="s">
        <v>33</v>
      </c>
      <c r="Q48" t="s">
        <v>33</v>
      </c>
      <c r="R48">
        <v>8.7536216216216296</v>
      </c>
      <c r="S48">
        <v>0.65651209103840702</v>
      </c>
      <c r="T48">
        <v>0.25729672830725497</v>
      </c>
      <c r="U48">
        <v>22.0609388335704</v>
      </c>
      <c r="V48">
        <v>4.5234139402560401E-2</v>
      </c>
      <c r="W48">
        <v>7.7081650071123706E-2</v>
      </c>
      <c r="X48">
        <v>0.76583214793741095</v>
      </c>
      <c r="Y48">
        <v>39.779687055476501</v>
      </c>
      <c r="Z48" t="s">
        <v>33</v>
      </c>
      <c r="AA48">
        <v>0</v>
      </c>
      <c r="AB48">
        <v>0</v>
      </c>
      <c r="AC48" t="s">
        <v>33</v>
      </c>
      <c r="AD48" t="s">
        <v>33</v>
      </c>
      <c r="AE48" t="s">
        <v>33</v>
      </c>
      <c r="AF48">
        <v>263.699516358464</v>
      </c>
    </row>
    <row r="49" spans="1:32" x14ac:dyDescent="0.2">
      <c r="A49">
        <v>801</v>
      </c>
      <c r="B49" t="s">
        <v>102</v>
      </c>
      <c r="D49">
        <v>1</v>
      </c>
      <c r="E49" t="s">
        <v>69</v>
      </c>
      <c r="H49">
        <v>0.72499999999999998</v>
      </c>
      <c r="I49">
        <v>597.5</v>
      </c>
      <c r="J49">
        <v>142.5</v>
      </c>
      <c r="K49">
        <v>71.400000000000006</v>
      </c>
      <c r="L49">
        <v>1</v>
      </c>
      <c r="M49">
        <v>19.05</v>
      </c>
      <c r="N49">
        <v>6.45</v>
      </c>
      <c r="O49">
        <v>0</v>
      </c>
      <c r="P49" t="s">
        <v>33</v>
      </c>
      <c r="Q49" t="s">
        <v>33</v>
      </c>
      <c r="R49">
        <v>2.0499999999999998</v>
      </c>
      <c r="S49">
        <v>4.55</v>
      </c>
      <c r="T49">
        <v>3.46</v>
      </c>
      <c r="U49">
        <v>12.5</v>
      </c>
      <c r="V49">
        <v>0.16500000000000001</v>
      </c>
      <c r="W49">
        <v>0.20499999999999999</v>
      </c>
      <c r="X49">
        <v>4.05</v>
      </c>
      <c r="Y49">
        <v>1.5</v>
      </c>
      <c r="Z49">
        <v>0.34454545454545399</v>
      </c>
      <c r="AA49">
        <v>2.7149999999999999</v>
      </c>
      <c r="AB49">
        <v>12.5</v>
      </c>
      <c r="AC49" t="s">
        <v>33</v>
      </c>
      <c r="AD49" t="s">
        <v>33</v>
      </c>
      <c r="AE49" t="s">
        <v>33</v>
      </c>
      <c r="AF49">
        <v>0</v>
      </c>
    </row>
    <row r="50" spans="1:32" x14ac:dyDescent="0.2">
      <c r="A50">
        <v>802</v>
      </c>
      <c r="B50" t="s">
        <v>103</v>
      </c>
      <c r="D50">
        <v>1</v>
      </c>
      <c r="E50" t="s">
        <v>69</v>
      </c>
      <c r="H50">
        <v>0.88431655225019101</v>
      </c>
      <c r="I50">
        <v>748.42845156369197</v>
      </c>
      <c r="J50">
        <v>179.201525553013</v>
      </c>
      <c r="K50">
        <v>68.075774218154095</v>
      </c>
      <c r="L50">
        <v>1.03646071700992</v>
      </c>
      <c r="M50">
        <v>19.631197559115201</v>
      </c>
      <c r="N50">
        <v>11.144233409610999</v>
      </c>
      <c r="O50">
        <v>1.51029748283753E-3</v>
      </c>
      <c r="P50" t="s">
        <v>33</v>
      </c>
      <c r="Q50" t="s">
        <v>33</v>
      </c>
      <c r="R50">
        <v>0.73920671243325697</v>
      </c>
      <c r="S50">
        <v>5.6679710144927498</v>
      </c>
      <c r="T50">
        <v>3.6934553775743701</v>
      </c>
      <c r="U50">
        <v>180.342105263158</v>
      </c>
      <c r="V50">
        <v>1.9679633867276899E-3</v>
      </c>
      <c r="W50">
        <v>0.227111365369947</v>
      </c>
      <c r="X50">
        <v>4.3750419527078597</v>
      </c>
      <c r="Y50">
        <v>3.59641495041953</v>
      </c>
      <c r="Z50">
        <v>0.27139954517673398</v>
      </c>
      <c r="AA50">
        <v>2.92154996186117</v>
      </c>
      <c r="AB50">
        <v>179.433333333333</v>
      </c>
      <c r="AC50" t="s">
        <v>33</v>
      </c>
      <c r="AD50" t="s">
        <v>33</v>
      </c>
      <c r="AE50" t="s">
        <v>33</v>
      </c>
      <c r="AF50">
        <v>16.151563691838302</v>
      </c>
    </row>
    <row r="51" spans="1:32" x14ac:dyDescent="0.2">
      <c r="A51">
        <v>803</v>
      </c>
      <c r="B51" t="s">
        <v>104</v>
      </c>
      <c r="D51">
        <v>1</v>
      </c>
      <c r="E51" t="s">
        <v>69</v>
      </c>
      <c r="H51">
        <v>1</v>
      </c>
      <c r="I51">
        <v>1206.3602484472001</v>
      </c>
      <c r="J51">
        <v>289.981366459627</v>
      </c>
      <c r="K51">
        <v>56.779006211180103</v>
      </c>
      <c r="L51">
        <v>0.799378881987578</v>
      </c>
      <c r="M51">
        <v>18.4991304347826</v>
      </c>
      <c r="N51">
        <v>24.065465838509301</v>
      </c>
      <c r="O51">
        <v>5.6521739130434699E-2</v>
      </c>
      <c r="P51" t="s">
        <v>33</v>
      </c>
      <c r="Q51" t="s">
        <v>33</v>
      </c>
      <c r="R51" t="s">
        <v>33</v>
      </c>
      <c r="S51">
        <v>1.09155279503106</v>
      </c>
      <c r="T51">
        <v>1.5898136645962699</v>
      </c>
      <c r="U51">
        <v>1.13043478260869</v>
      </c>
      <c r="V51">
        <v>0.60372670807453399</v>
      </c>
      <c r="W51">
        <v>0.16708074534161499</v>
      </c>
      <c r="X51">
        <v>3.7658385093167701</v>
      </c>
      <c r="Y51" t="s">
        <v>33</v>
      </c>
      <c r="Z51">
        <v>0.41806220809598399</v>
      </c>
      <c r="AA51">
        <v>0.60496894409937896</v>
      </c>
      <c r="AB51" t="s">
        <v>33</v>
      </c>
      <c r="AC51" t="s">
        <v>33</v>
      </c>
      <c r="AD51" t="s">
        <v>33</v>
      </c>
      <c r="AE51" t="s">
        <v>33</v>
      </c>
      <c r="AF51">
        <v>0.56521739130434701</v>
      </c>
    </row>
    <row r="52" spans="1:32" x14ac:dyDescent="0.2">
      <c r="A52">
        <v>804</v>
      </c>
      <c r="B52" t="s">
        <v>105</v>
      </c>
      <c r="D52">
        <v>1</v>
      </c>
      <c r="E52" t="s">
        <v>69</v>
      </c>
      <c r="H52">
        <v>0.77689393939393903</v>
      </c>
      <c r="I52">
        <v>826.47564935064895</v>
      </c>
      <c r="J52">
        <v>198.11742424242399</v>
      </c>
      <c r="K52">
        <v>65.449025974026</v>
      </c>
      <c r="L52">
        <v>0.93625541125541101</v>
      </c>
      <c r="M52">
        <v>18.863149350649401</v>
      </c>
      <c r="N52">
        <v>12.7099567099567</v>
      </c>
      <c r="O52">
        <v>0</v>
      </c>
      <c r="P52" t="s">
        <v>33</v>
      </c>
      <c r="Q52" t="s">
        <v>33</v>
      </c>
      <c r="R52">
        <v>2.4404220779220802</v>
      </c>
      <c r="S52">
        <v>2.3368506493506498</v>
      </c>
      <c r="T52">
        <v>1.1165963203463201</v>
      </c>
      <c r="U52">
        <v>55.2408008658009</v>
      </c>
      <c r="V52">
        <v>0.15631493506493499</v>
      </c>
      <c r="W52">
        <v>0.19069805194805201</v>
      </c>
      <c r="X52">
        <v>5.3685335497835496</v>
      </c>
      <c r="Y52">
        <v>7.7370129870129896</v>
      </c>
      <c r="Z52">
        <v>0.27973857847542299</v>
      </c>
      <c r="AA52">
        <v>0.55930194805194799</v>
      </c>
      <c r="AB52">
        <v>55.2408008658009</v>
      </c>
      <c r="AC52" t="s">
        <v>33</v>
      </c>
      <c r="AD52" t="s">
        <v>33</v>
      </c>
      <c r="AE52" t="s">
        <v>33</v>
      </c>
      <c r="AF52">
        <v>0</v>
      </c>
    </row>
    <row r="53" spans="1:32" x14ac:dyDescent="0.2">
      <c r="A53">
        <v>805</v>
      </c>
      <c r="B53" t="s">
        <v>106</v>
      </c>
      <c r="D53">
        <v>1</v>
      </c>
      <c r="E53" t="s">
        <v>69</v>
      </c>
      <c r="H53">
        <v>0.77</v>
      </c>
      <c r="I53">
        <v>1163</v>
      </c>
      <c r="J53">
        <v>278.66666666666703</v>
      </c>
      <c r="K53">
        <v>54.366666666666703</v>
      </c>
      <c r="L53">
        <v>2.06666666666667</v>
      </c>
      <c r="M53">
        <v>22.823333333333299</v>
      </c>
      <c r="N53">
        <v>20.766666666666701</v>
      </c>
      <c r="O53">
        <v>0.9</v>
      </c>
      <c r="P53" t="s">
        <v>33</v>
      </c>
      <c r="Q53" t="s">
        <v>33</v>
      </c>
      <c r="R53" t="s">
        <v>33</v>
      </c>
      <c r="S53">
        <v>4.8133333333333299</v>
      </c>
      <c r="T53" t="s">
        <v>33</v>
      </c>
      <c r="U53">
        <v>114.666666666667</v>
      </c>
      <c r="V53" t="s">
        <v>33</v>
      </c>
      <c r="W53">
        <v>1.5980000000000001</v>
      </c>
      <c r="X53">
        <v>5.3153333333333297</v>
      </c>
      <c r="Y53">
        <v>4.6666666666666696</v>
      </c>
      <c r="Z53">
        <v>0.40149181655032601</v>
      </c>
      <c r="AA53" t="s">
        <v>33</v>
      </c>
      <c r="AB53">
        <v>114.666666666667</v>
      </c>
      <c r="AC53" t="s">
        <v>33</v>
      </c>
      <c r="AD53" t="s">
        <v>33</v>
      </c>
      <c r="AE53" t="s">
        <v>33</v>
      </c>
      <c r="AF53" t="s">
        <v>33</v>
      </c>
    </row>
    <row r="54" spans="1:32" x14ac:dyDescent="0.2">
      <c r="A54">
        <v>806</v>
      </c>
      <c r="B54" t="s">
        <v>107</v>
      </c>
      <c r="D54">
        <v>1</v>
      </c>
      <c r="E54" t="s">
        <v>69</v>
      </c>
      <c r="H54">
        <v>1</v>
      </c>
      <c r="I54">
        <v>502.91525423728802</v>
      </c>
      <c r="J54">
        <v>119.72881355932201</v>
      </c>
      <c r="K54">
        <v>71.954237288135602</v>
      </c>
      <c r="L54">
        <v>1.0254237288135599</v>
      </c>
      <c r="M54">
        <v>19.8703389830508</v>
      </c>
      <c r="N54">
        <v>4.4440677966101703</v>
      </c>
      <c r="O54">
        <v>0</v>
      </c>
      <c r="P54">
        <v>0</v>
      </c>
      <c r="Q54" t="s">
        <v>33</v>
      </c>
      <c r="R54">
        <v>0</v>
      </c>
      <c r="S54">
        <v>0.58135593220339099</v>
      </c>
      <c r="T54">
        <v>1.7338983050847501</v>
      </c>
      <c r="U54">
        <v>0</v>
      </c>
      <c r="V54">
        <v>0.10177966101694901</v>
      </c>
      <c r="W54">
        <v>0.117372881355932</v>
      </c>
      <c r="X54">
        <v>4.7889830508474596</v>
      </c>
      <c r="Y54">
        <v>0.50847457627118797</v>
      </c>
      <c r="Z54">
        <v>0.48838983050847501</v>
      </c>
      <c r="AA54">
        <v>4.6059322033898296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">
      <c r="A55">
        <v>808</v>
      </c>
      <c r="B55" t="s">
        <v>108</v>
      </c>
      <c r="D55">
        <v>1</v>
      </c>
      <c r="E55" t="s">
        <v>69</v>
      </c>
      <c r="H55">
        <v>0.59605697209609199</v>
      </c>
      <c r="I55">
        <v>449.53868643355202</v>
      </c>
      <c r="J55">
        <v>106.973984812616</v>
      </c>
      <c r="K55">
        <v>75.220700249673399</v>
      </c>
      <c r="L55">
        <v>1.61812343954153</v>
      </c>
      <c r="M55">
        <v>19.206659292893999</v>
      </c>
      <c r="N55">
        <v>3.3098632617948001</v>
      </c>
      <c r="O55">
        <v>0</v>
      </c>
      <c r="P55" t="s">
        <v>33</v>
      </c>
      <c r="Q55" t="s">
        <v>33</v>
      </c>
      <c r="R55" t="s">
        <v>33</v>
      </c>
      <c r="S55">
        <v>1.2270627805591099</v>
      </c>
      <c r="T55">
        <v>0.94446113245624197</v>
      </c>
      <c r="U55">
        <v>12.3103323372272</v>
      </c>
      <c r="V55">
        <v>6.7406889949677307E-2</v>
      </c>
      <c r="W55">
        <v>8.2600250966999203E-2</v>
      </c>
      <c r="X55">
        <v>4.2136409619539199</v>
      </c>
      <c r="Y55">
        <v>13.586965239776999</v>
      </c>
      <c r="Z55" t="s">
        <v>33</v>
      </c>
      <c r="AA55">
        <v>2.9170039197423101</v>
      </c>
      <c r="AB55">
        <v>11.992522735799</v>
      </c>
      <c r="AC55" t="s">
        <v>33</v>
      </c>
      <c r="AD55" t="s">
        <v>33</v>
      </c>
      <c r="AE55" t="s">
        <v>33</v>
      </c>
      <c r="AF55">
        <v>4.6691504637714898</v>
      </c>
    </row>
    <row r="56" spans="1:32" x14ac:dyDescent="0.2">
      <c r="A56">
        <v>809</v>
      </c>
      <c r="B56" t="s">
        <v>109</v>
      </c>
      <c r="D56">
        <v>1</v>
      </c>
      <c r="E56" t="s">
        <v>69</v>
      </c>
      <c r="H56">
        <v>1</v>
      </c>
      <c r="I56">
        <v>1424.3383268034099</v>
      </c>
      <c r="J56">
        <v>338.60878082507497</v>
      </c>
      <c r="K56">
        <v>11.8086828762388</v>
      </c>
      <c r="L56">
        <v>8.6705174003226606</v>
      </c>
      <c r="M56">
        <v>61.574994238303802</v>
      </c>
      <c r="N56">
        <v>10.1354862871629</v>
      </c>
      <c r="O56">
        <v>0</v>
      </c>
      <c r="P56" t="s">
        <v>33</v>
      </c>
      <c r="Q56" t="s">
        <v>33</v>
      </c>
      <c r="R56">
        <v>0.326365522009679</v>
      </c>
      <c r="S56">
        <v>6.8390412537451004</v>
      </c>
      <c r="T56">
        <v>12.318196012906199</v>
      </c>
      <c r="U56">
        <v>145.58924867480999</v>
      </c>
      <c r="V56">
        <v>0.254173196589076</v>
      </c>
      <c r="W56">
        <v>0.40466351693938701</v>
      </c>
      <c r="X56">
        <v>15.333878773911</v>
      </c>
      <c r="Y56">
        <v>44.762041945148702</v>
      </c>
      <c r="Z56">
        <v>2.49470350692427</v>
      </c>
      <c r="AA56">
        <v>50.353802719520601</v>
      </c>
      <c r="AB56">
        <v>145.58924867480999</v>
      </c>
      <c r="AC56" t="s">
        <v>33</v>
      </c>
      <c r="AD56" t="s">
        <v>33</v>
      </c>
      <c r="AE56" t="s">
        <v>33</v>
      </c>
      <c r="AF56" t="s">
        <v>33</v>
      </c>
    </row>
    <row r="57" spans="1:32" x14ac:dyDescent="0.2">
      <c r="A57">
        <v>901</v>
      </c>
      <c r="B57" t="s">
        <v>110</v>
      </c>
      <c r="D57">
        <v>1</v>
      </c>
      <c r="E57" t="s">
        <v>69</v>
      </c>
      <c r="H57">
        <v>1</v>
      </c>
      <c r="I57">
        <v>290.38842975206597</v>
      </c>
      <c r="J57">
        <v>69.603305785123993</v>
      </c>
      <c r="K57">
        <v>86.343388429752096</v>
      </c>
      <c r="L57">
        <v>0.70123966942148797</v>
      </c>
      <c r="M57">
        <v>3.3024793388429798</v>
      </c>
      <c r="N57">
        <v>3.4578512396694201</v>
      </c>
      <c r="O57">
        <v>0</v>
      </c>
      <c r="P57" t="s">
        <v>33</v>
      </c>
      <c r="Q57" t="s">
        <v>33</v>
      </c>
      <c r="R57">
        <v>6.0962809917355401</v>
      </c>
      <c r="S57">
        <v>0.1</v>
      </c>
      <c r="T57">
        <v>0.62615702479338897</v>
      </c>
      <c r="U57">
        <v>40.491735537190102</v>
      </c>
      <c r="V57">
        <v>3.7190082644628E-4</v>
      </c>
      <c r="W57">
        <v>0.26888429752066101</v>
      </c>
      <c r="X57">
        <v>1.2396694214875999E-3</v>
      </c>
      <c r="Y57">
        <v>7.9752066115702496</v>
      </c>
      <c r="Z57">
        <v>2.9951472083546801E-2</v>
      </c>
      <c r="AA57">
        <v>0.58764462809917395</v>
      </c>
      <c r="AB57">
        <v>39.504132231405002</v>
      </c>
      <c r="AC57" t="s">
        <v>33</v>
      </c>
      <c r="AD57" t="s">
        <v>33</v>
      </c>
      <c r="AE57" t="s">
        <v>33</v>
      </c>
      <c r="AF57">
        <v>17.7892561983471</v>
      </c>
    </row>
    <row r="58" spans="1:32" x14ac:dyDescent="0.2">
      <c r="A58">
        <v>902</v>
      </c>
      <c r="B58" t="s">
        <v>111</v>
      </c>
      <c r="D58">
        <v>1</v>
      </c>
      <c r="E58" t="s">
        <v>69</v>
      </c>
      <c r="H58">
        <v>1</v>
      </c>
      <c r="I58">
        <v>333.37548352674401</v>
      </c>
      <c r="J58">
        <v>79.222522342270196</v>
      </c>
      <c r="K58">
        <v>82.372435640923001</v>
      </c>
      <c r="L58">
        <v>0.84600840336134497</v>
      </c>
      <c r="M58">
        <v>3.7548519407763101</v>
      </c>
      <c r="N58">
        <v>2.38624116313192</v>
      </c>
      <c r="O58">
        <v>6.3772175536881401E-2</v>
      </c>
      <c r="P58" t="s">
        <v>33</v>
      </c>
      <c r="Q58" t="s">
        <v>33</v>
      </c>
      <c r="R58">
        <v>10.6099473122582</v>
      </c>
      <c r="S58">
        <v>0.14309056956115801</v>
      </c>
      <c r="T58">
        <v>0.54519741229825303</v>
      </c>
      <c r="U58">
        <v>27.787748432706401</v>
      </c>
      <c r="V58">
        <v>5.2330265439509097E-2</v>
      </c>
      <c r="W58">
        <v>0.19360244097639101</v>
      </c>
      <c r="X58">
        <v>0.106222488995598</v>
      </c>
      <c r="Y58">
        <v>6.7165532879818599</v>
      </c>
      <c r="Z58" t="s">
        <v>33</v>
      </c>
      <c r="AA58">
        <v>0.32549586501267203</v>
      </c>
      <c r="AB58">
        <v>26.696712018140602</v>
      </c>
      <c r="AC58" t="s">
        <v>33</v>
      </c>
      <c r="AD58" t="s">
        <v>33</v>
      </c>
      <c r="AE58" t="s">
        <v>33</v>
      </c>
      <c r="AF58">
        <v>10.1970788315326</v>
      </c>
    </row>
    <row r="59" spans="1:32" x14ac:dyDescent="0.2">
      <c r="A59">
        <v>903</v>
      </c>
      <c r="B59" t="s">
        <v>112</v>
      </c>
      <c r="D59">
        <v>1</v>
      </c>
      <c r="E59" t="s">
        <v>69</v>
      </c>
      <c r="H59">
        <v>1</v>
      </c>
      <c r="I59">
        <v>1947.56756756757</v>
      </c>
      <c r="J59">
        <v>465.02702702702697</v>
      </c>
      <c r="K59">
        <v>6.8972972972972997</v>
      </c>
      <c r="L59">
        <v>5.2135135135135098</v>
      </c>
      <c r="M59">
        <v>22.745945945945898</v>
      </c>
      <c r="N59">
        <v>22.735135135135099</v>
      </c>
      <c r="O59">
        <v>0</v>
      </c>
      <c r="P59" t="s">
        <v>33</v>
      </c>
      <c r="Q59" t="s">
        <v>33</v>
      </c>
      <c r="R59">
        <v>42.489189189189197</v>
      </c>
      <c r="S59">
        <v>0.91351351351351295</v>
      </c>
      <c r="T59">
        <v>2.6859459459459498</v>
      </c>
      <c r="U59">
        <v>341.40540540540502</v>
      </c>
      <c r="V59">
        <v>0.31216216216216203</v>
      </c>
      <c r="W59">
        <v>1.16783783783784</v>
      </c>
      <c r="X59">
        <v>0.89729729729729701</v>
      </c>
      <c r="Y59">
        <v>44.513513513513502</v>
      </c>
      <c r="Z59">
        <v>0.23663937889954201</v>
      </c>
      <c r="AA59">
        <v>2.6243243243243199</v>
      </c>
      <c r="AB59">
        <v>331.67567567567602</v>
      </c>
      <c r="AC59" t="s">
        <v>33</v>
      </c>
      <c r="AD59" t="s">
        <v>33</v>
      </c>
      <c r="AE59" t="s">
        <v>33</v>
      </c>
      <c r="AF59">
        <v>120.675675675676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9"/>
  <sheetViews>
    <sheetView topLeftCell="A274" workbookViewId="0">
      <selection activeCell="D302" sqref="D302:AF302"/>
    </sheetView>
  </sheetViews>
  <sheetFormatPr baseColWidth="10" defaultColWidth="8.83203125" defaultRowHeight="15" x14ac:dyDescent="0.2"/>
  <cols>
    <col min="2" max="2" width="22.83203125" customWidth="1"/>
    <col min="7" max="7" width="21.83203125" customWidth="1"/>
    <col min="8" max="8" width="14.66406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1001</v>
      </c>
      <c r="B2" t="s">
        <v>68</v>
      </c>
      <c r="C2">
        <v>1</v>
      </c>
      <c r="D2">
        <v>6.7320882135696994E-2</v>
      </c>
      <c r="E2" t="s">
        <v>34</v>
      </c>
      <c r="F2">
        <v>9009</v>
      </c>
      <c r="G2" t="s">
        <v>113</v>
      </c>
      <c r="H2">
        <v>1</v>
      </c>
      <c r="I2">
        <v>3700</v>
      </c>
      <c r="J2">
        <v>900</v>
      </c>
      <c r="K2">
        <v>0</v>
      </c>
      <c r="L2">
        <v>0</v>
      </c>
      <c r="M2">
        <v>0</v>
      </c>
      <c r="N2">
        <v>100</v>
      </c>
      <c r="O2">
        <v>0</v>
      </c>
      <c r="P2" t="s">
        <v>33</v>
      </c>
      <c r="Q2" t="s">
        <v>33</v>
      </c>
      <c r="R2">
        <v>0</v>
      </c>
      <c r="S2">
        <v>0.1</v>
      </c>
      <c r="T2">
        <v>0.1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33</v>
      </c>
      <c r="AD2" t="s">
        <v>33</v>
      </c>
      <c r="AE2" t="s">
        <v>33</v>
      </c>
      <c r="AF2">
        <v>0</v>
      </c>
    </row>
    <row r="3" spans="1:32" x14ac:dyDescent="0.2">
      <c r="A3">
        <v>1001</v>
      </c>
      <c r="B3" t="s">
        <v>68</v>
      </c>
      <c r="C3">
        <v>2</v>
      </c>
      <c r="D3">
        <v>0.50997150997150997</v>
      </c>
      <c r="E3" t="s">
        <v>34</v>
      </c>
      <c r="F3">
        <v>9013</v>
      </c>
      <c r="G3" t="s">
        <v>114</v>
      </c>
      <c r="H3">
        <v>1</v>
      </c>
      <c r="I3">
        <v>3700</v>
      </c>
      <c r="J3">
        <v>900</v>
      </c>
      <c r="K3">
        <v>0</v>
      </c>
      <c r="L3">
        <v>0</v>
      </c>
      <c r="M3">
        <v>0</v>
      </c>
      <c r="N3">
        <v>100</v>
      </c>
      <c r="O3">
        <v>0</v>
      </c>
      <c r="P3" t="s">
        <v>33</v>
      </c>
      <c r="Q3" t="s">
        <v>33</v>
      </c>
      <c r="R3">
        <v>0</v>
      </c>
      <c r="S3">
        <v>0</v>
      </c>
      <c r="T3">
        <v>0.01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33</v>
      </c>
      <c r="AD3" t="s">
        <v>33</v>
      </c>
      <c r="AE3" t="s">
        <v>33</v>
      </c>
      <c r="AF3">
        <v>0</v>
      </c>
    </row>
    <row r="4" spans="1:32" x14ac:dyDescent="0.2">
      <c r="A4">
        <v>1001</v>
      </c>
      <c r="B4" t="s">
        <v>68</v>
      </c>
      <c r="C4">
        <v>3</v>
      </c>
      <c r="D4">
        <v>4.8538567057085603E-3</v>
      </c>
      <c r="E4" t="s">
        <v>34</v>
      </c>
      <c r="F4">
        <v>9008</v>
      </c>
      <c r="G4" t="s">
        <v>115</v>
      </c>
      <c r="H4">
        <v>1</v>
      </c>
      <c r="I4">
        <v>3700</v>
      </c>
      <c r="J4">
        <v>900</v>
      </c>
      <c r="K4">
        <v>0</v>
      </c>
      <c r="L4">
        <v>0</v>
      </c>
      <c r="M4">
        <v>0</v>
      </c>
      <c r="N4">
        <v>100</v>
      </c>
      <c r="O4">
        <v>0</v>
      </c>
      <c r="P4" t="s">
        <v>33</v>
      </c>
      <c r="Q4" t="s">
        <v>33</v>
      </c>
      <c r="R4">
        <v>0</v>
      </c>
      <c r="S4">
        <v>0</v>
      </c>
      <c r="T4">
        <v>0.01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33</v>
      </c>
      <c r="AD4" t="s">
        <v>33</v>
      </c>
      <c r="AE4" t="s">
        <v>33</v>
      </c>
      <c r="AF4">
        <v>11</v>
      </c>
    </row>
    <row r="5" spans="1:32" x14ac:dyDescent="0.2">
      <c r="A5">
        <v>1001</v>
      </c>
      <c r="B5" t="s">
        <v>68</v>
      </c>
      <c r="C5">
        <v>4</v>
      </c>
      <c r="D5">
        <v>0.1661918328585</v>
      </c>
      <c r="E5" t="s">
        <v>34</v>
      </c>
      <c r="F5">
        <v>9002</v>
      </c>
      <c r="G5" t="s">
        <v>116</v>
      </c>
      <c r="H5">
        <v>1</v>
      </c>
      <c r="I5">
        <v>3700</v>
      </c>
      <c r="J5">
        <v>900</v>
      </c>
      <c r="K5">
        <v>0</v>
      </c>
      <c r="L5">
        <v>0</v>
      </c>
      <c r="M5">
        <v>0</v>
      </c>
      <c r="N5">
        <v>99.9</v>
      </c>
      <c r="O5">
        <v>0</v>
      </c>
      <c r="P5" t="s">
        <v>33</v>
      </c>
      <c r="Q5" t="s">
        <v>33</v>
      </c>
      <c r="R5">
        <v>0.1</v>
      </c>
      <c r="S5">
        <v>0</v>
      </c>
      <c r="T5">
        <v>0.01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6.38</v>
      </c>
      <c r="AC5" t="s">
        <v>33</v>
      </c>
      <c r="AD5" t="s">
        <v>33</v>
      </c>
      <c r="AE5" t="s">
        <v>33</v>
      </c>
      <c r="AF5">
        <v>0</v>
      </c>
    </row>
    <row r="6" spans="1:32" x14ac:dyDescent="0.2">
      <c r="A6">
        <v>1001</v>
      </c>
      <c r="B6" t="s">
        <v>68</v>
      </c>
      <c r="C6">
        <v>5</v>
      </c>
      <c r="D6">
        <v>3.7775667405297003E-2</v>
      </c>
      <c r="E6" t="s">
        <v>51</v>
      </c>
      <c r="F6">
        <v>4058</v>
      </c>
      <c r="G6" t="s">
        <v>117</v>
      </c>
      <c r="H6">
        <v>1</v>
      </c>
      <c r="I6">
        <v>3699</v>
      </c>
      <c r="J6">
        <v>884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 t="s">
        <v>33</v>
      </c>
      <c r="R6" t="s">
        <v>33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>
        <v>1001</v>
      </c>
      <c r="B7" t="s">
        <v>68</v>
      </c>
      <c r="C7">
        <v>6</v>
      </c>
      <c r="D7">
        <v>0.1661918328585</v>
      </c>
      <c r="E7" t="s">
        <v>54</v>
      </c>
      <c r="F7" t="s">
        <v>118</v>
      </c>
      <c r="G7" t="s">
        <v>119</v>
      </c>
      <c r="H7">
        <v>1</v>
      </c>
      <c r="I7">
        <v>3700</v>
      </c>
      <c r="J7">
        <v>900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 t="s">
        <v>33</v>
      </c>
      <c r="R7">
        <v>0</v>
      </c>
      <c r="S7">
        <v>0.2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>
        <v>1001</v>
      </c>
      <c r="B8" t="s">
        <v>68</v>
      </c>
      <c r="C8">
        <v>7</v>
      </c>
      <c r="D8">
        <v>4.7694418064788399E-2</v>
      </c>
      <c r="E8" t="s">
        <v>54</v>
      </c>
      <c r="F8" t="s">
        <v>120</v>
      </c>
      <c r="G8" t="s">
        <v>121</v>
      </c>
      <c r="H8">
        <v>1</v>
      </c>
      <c r="I8">
        <v>3700</v>
      </c>
      <c r="J8">
        <v>900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 t="s">
        <v>33</v>
      </c>
      <c r="R8">
        <v>0</v>
      </c>
      <c r="S8">
        <v>0</v>
      </c>
      <c r="T8">
        <v>0.01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">
      <c r="A9" t="s">
        <v>122</v>
      </c>
      <c r="B9" t="s">
        <v>68</v>
      </c>
      <c r="D9">
        <v>1</v>
      </c>
      <c r="E9" t="s">
        <v>33</v>
      </c>
      <c r="G9" t="s">
        <v>33</v>
      </c>
      <c r="H9">
        <v>1</v>
      </c>
      <c r="I9">
        <v>3699.9622243325898</v>
      </c>
      <c r="J9">
        <v>899.39558932151499</v>
      </c>
      <c r="K9">
        <v>0</v>
      </c>
      <c r="L9">
        <v>0</v>
      </c>
      <c r="M9">
        <v>0</v>
      </c>
      <c r="N9">
        <v>99.983380816714202</v>
      </c>
      <c r="O9">
        <v>0</v>
      </c>
      <c r="P9" t="s">
        <v>33</v>
      </c>
      <c r="Q9" t="s">
        <v>33</v>
      </c>
      <c r="R9" t="s">
        <v>33</v>
      </c>
      <c r="S9">
        <v>3.9970454785269699E-2</v>
      </c>
      <c r="T9">
        <v>1.40192043895748E-2</v>
      </c>
      <c r="U9">
        <v>1.0020048538567099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1.06030389363723</v>
      </c>
      <c r="AC9" t="s">
        <v>33</v>
      </c>
      <c r="AD9" t="s">
        <v>33</v>
      </c>
      <c r="AE9" t="s">
        <v>33</v>
      </c>
      <c r="AF9">
        <v>5.33924237627941E-2</v>
      </c>
    </row>
    <row r="11" spans="1:32" x14ac:dyDescent="0.2">
      <c r="A11">
        <v>1002</v>
      </c>
      <c r="B11" t="s">
        <v>70</v>
      </c>
      <c r="C11">
        <v>1</v>
      </c>
      <c r="D11">
        <v>0.29523809523809502</v>
      </c>
      <c r="E11" t="s">
        <v>34</v>
      </c>
      <c r="F11">
        <v>9005</v>
      </c>
      <c r="G11" t="s">
        <v>123</v>
      </c>
      <c r="H11">
        <v>1</v>
      </c>
      <c r="I11">
        <v>2230</v>
      </c>
      <c r="J11">
        <v>541</v>
      </c>
      <c r="K11">
        <v>37.700000000000003</v>
      </c>
      <c r="L11">
        <v>1.7</v>
      </c>
      <c r="M11">
        <v>0.3</v>
      </c>
      <c r="N11">
        <v>59.8</v>
      </c>
      <c r="O11">
        <v>0</v>
      </c>
      <c r="P11" t="s">
        <v>33</v>
      </c>
      <c r="Q11" t="s">
        <v>33</v>
      </c>
      <c r="R11">
        <v>0.5</v>
      </c>
      <c r="S11">
        <v>0</v>
      </c>
      <c r="T11">
        <v>0</v>
      </c>
      <c r="U11">
        <v>819</v>
      </c>
      <c r="V11">
        <v>0.01</v>
      </c>
      <c r="W11">
        <v>0.03</v>
      </c>
      <c r="X11">
        <v>0</v>
      </c>
      <c r="Y11">
        <v>1</v>
      </c>
      <c r="Z11" t="s">
        <v>33</v>
      </c>
      <c r="AA11">
        <v>3.65</v>
      </c>
      <c r="AB11">
        <v>768</v>
      </c>
      <c r="AC11" t="s">
        <v>33</v>
      </c>
      <c r="AD11" t="s">
        <v>33</v>
      </c>
      <c r="AE11" t="s">
        <v>33</v>
      </c>
      <c r="AF11">
        <v>610</v>
      </c>
    </row>
    <row r="12" spans="1:32" x14ac:dyDescent="0.2">
      <c r="A12">
        <v>1002</v>
      </c>
      <c r="B12" t="s">
        <v>70</v>
      </c>
      <c r="C12">
        <v>2</v>
      </c>
      <c r="D12">
        <v>0.21904761904761899</v>
      </c>
      <c r="E12" t="s">
        <v>34</v>
      </c>
      <c r="F12">
        <v>9011</v>
      </c>
      <c r="G12" t="s">
        <v>124</v>
      </c>
      <c r="H12">
        <v>1</v>
      </c>
      <c r="I12">
        <v>3700</v>
      </c>
      <c r="J12">
        <v>900</v>
      </c>
      <c r="K12">
        <v>0</v>
      </c>
      <c r="L12">
        <v>0</v>
      </c>
      <c r="M12">
        <v>0.1</v>
      </c>
      <c r="N12">
        <v>100</v>
      </c>
      <c r="O12">
        <v>0</v>
      </c>
      <c r="P12" t="s">
        <v>33</v>
      </c>
      <c r="Q12" t="s">
        <v>33</v>
      </c>
      <c r="R12">
        <v>0</v>
      </c>
      <c r="S12">
        <v>0</v>
      </c>
      <c r="T12">
        <v>0.02</v>
      </c>
      <c r="U12">
        <v>0</v>
      </c>
      <c r="V12">
        <v>0</v>
      </c>
      <c r="W12">
        <v>0</v>
      </c>
      <c r="X12">
        <v>0.1</v>
      </c>
      <c r="Y12">
        <v>0</v>
      </c>
      <c r="Z12">
        <v>0</v>
      </c>
      <c r="AA12">
        <v>0</v>
      </c>
      <c r="AB12">
        <v>0</v>
      </c>
      <c r="AC12" t="s">
        <v>33</v>
      </c>
      <c r="AD12" t="s">
        <v>33</v>
      </c>
      <c r="AE12" t="s">
        <v>33</v>
      </c>
      <c r="AF12">
        <v>0</v>
      </c>
    </row>
    <row r="13" spans="1:32" x14ac:dyDescent="0.2">
      <c r="A13">
        <v>1002</v>
      </c>
      <c r="B13" t="s">
        <v>70</v>
      </c>
      <c r="C13">
        <v>3</v>
      </c>
      <c r="D13">
        <v>0.29523809523809502</v>
      </c>
      <c r="E13" t="s">
        <v>34</v>
      </c>
      <c r="F13">
        <v>6008</v>
      </c>
      <c r="G13" t="s">
        <v>125</v>
      </c>
      <c r="H13">
        <v>1</v>
      </c>
      <c r="I13">
        <v>3690</v>
      </c>
      <c r="J13">
        <v>898</v>
      </c>
      <c r="K13">
        <v>0</v>
      </c>
      <c r="L13">
        <v>0.5</v>
      </c>
      <c r="M13">
        <v>0.3</v>
      </c>
      <c r="N13">
        <v>99.9</v>
      </c>
      <c r="O13">
        <v>0</v>
      </c>
      <c r="P13" t="s">
        <v>33</v>
      </c>
      <c r="Q13" t="s">
        <v>33</v>
      </c>
      <c r="R13">
        <v>0</v>
      </c>
      <c r="S13">
        <v>0.2</v>
      </c>
      <c r="T13">
        <v>0.01</v>
      </c>
      <c r="U13">
        <v>900</v>
      </c>
      <c r="V13">
        <v>0</v>
      </c>
      <c r="W13">
        <v>0.01</v>
      </c>
      <c r="X13">
        <v>0</v>
      </c>
      <c r="Y13">
        <v>0</v>
      </c>
      <c r="Z13">
        <v>0</v>
      </c>
      <c r="AA13">
        <v>0</v>
      </c>
      <c r="AB13">
        <v>860</v>
      </c>
      <c r="AC13" t="s">
        <v>33</v>
      </c>
      <c r="AD13" t="s">
        <v>33</v>
      </c>
      <c r="AE13" t="s">
        <v>33</v>
      </c>
      <c r="AF13">
        <v>480</v>
      </c>
    </row>
    <row r="14" spans="1:32" x14ac:dyDescent="0.2">
      <c r="A14">
        <v>1002</v>
      </c>
      <c r="B14" t="s">
        <v>70</v>
      </c>
      <c r="C14">
        <v>4</v>
      </c>
      <c r="D14">
        <v>0.19047619047618999</v>
      </c>
      <c r="E14" t="s">
        <v>51</v>
      </c>
      <c r="F14">
        <v>10109</v>
      </c>
      <c r="G14" t="s">
        <v>126</v>
      </c>
      <c r="H14">
        <v>1</v>
      </c>
      <c r="I14">
        <v>3586</v>
      </c>
      <c r="J14">
        <v>857</v>
      </c>
      <c r="K14">
        <v>4.09</v>
      </c>
      <c r="L14">
        <v>0.1</v>
      </c>
      <c r="M14">
        <v>1.76</v>
      </c>
      <c r="N14">
        <v>94.16</v>
      </c>
      <c r="O14">
        <v>0</v>
      </c>
      <c r="P14" t="s">
        <v>33</v>
      </c>
      <c r="Q14" t="s">
        <v>33</v>
      </c>
      <c r="R14" t="s">
        <v>33</v>
      </c>
      <c r="S14">
        <v>0.09</v>
      </c>
      <c r="T14">
        <v>0.18</v>
      </c>
      <c r="U14">
        <v>0</v>
      </c>
      <c r="V14">
        <v>0.106</v>
      </c>
      <c r="W14">
        <v>6.5000000000000002E-2</v>
      </c>
      <c r="X14">
        <v>1.2490000000000001</v>
      </c>
      <c r="Y14">
        <v>0</v>
      </c>
      <c r="Z14">
        <v>0.03</v>
      </c>
      <c r="AA14">
        <v>0.23</v>
      </c>
      <c r="AB14">
        <v>0</v>
      </c>
      <c r="AC14" t="s">
        <v>33</v>
      </c>
      <c r="AD14" t="s">
        <v>33</v>
      </c>
      <c r="AE14" t="s">
        <v>33</v>
      </c>
      <c r="AF14" t="s">
        <v>33</v>
      </c>
    </row>
    <row r="15" spans="1:32" x14ac:dyDescent="0.2">
      <c r="A15" t="s">
        <v>127</v>
      </c>
      <c r="B15" t="s">
        <v>70</v>
      </c>
      <c r="D15">
        <v>1</v>
      </c>
      <c r="E15" t="s">
        <v>33</v>
      </c>
      <c r="G15" t="s">
        <v>33</v>
      </c>
      <c r="H15">
        <v>1</v>
      </c>
      <c r="I15">
        <v>3241.3333333333298</v>
      </c>
      <c r="J15">
        <v>785.22857142857094</v>
      </c>
      <c r="K15">
        <v>11.909523809523799</v>
      </c>
      <c r="L15">
        <v>0.66857142857142904</v>
      </c>
      <c r="M15">
        <v>0.53428571428571403</v>
      </c>
      <c r="N15">
        <v>86.989523809523803</v>
      </c>
      <c r="O15">
        <v>0</v>
      </c>
      <c r="P15" t="s">
        <v>33</v>
      </c>
      <c r="Q15" t="s">
        <v>33</v>
      </c>
      <c r="R15" t="s">
        <v>33</v>
      </c>
      <c r="S15">
        <v>7.6190476190476197E-2</v>
      </c>
      <c r="T15">
        <v>4.1619047619047597E-2</v>
      </c>
      <c r="U15">
        <v>507.51428571428602</v>
      </c>
      <c r="V15">
        <v>2.31428571428571E-2</v>
      </c>
      <c r="W15">
        <v>2.41904761904762E-2</v>
      </c>
      <c r="X15">
        <v>0.25980952380952299</v>
      </c>
      <c r="Y15">
        <v>0.29523809523809502</v>
      </c>
      <c r="Z15" t="s">
        <v>33</v>
      </c>
      <c r="AA15">
        <v>1.1214285714285701</v>
      </c>
      <c r="AB15">
        <v>480.647619047619</v>
      </c>
      <c r="AC15" t="s">
        <v>33</v>
      </c>
      <c r="AD15" t="s">
        <v>33</v>
      </c>
      <c r="AE15" t="s">
        <v>33</v>
      </c>
      <c r="AF15" t="s">
        <v>33</v>
      </c>
    </row>
    <row r="17" spans="1:32" x14ac:dyDescent="0.2">
      <c r="A17">
        <v>1004</v>
      </c>
      <c r="B17" t="s">
        <v>71</v>
      </c>
      <c r="C17">
        <v>1</v>
      </c>
      <c r="D17">
        <v>0.29272281275551898</v>
      </c>
      <c r="E17" t="s">
        <v>34</v>
      </c>
      <c r="F17">
        <v>13028</v>
      </c>
      <c r="G17" t="s">
        <v>128</v>
      </c>
      <c r="H17">
        <v>1</v>
      </c>
      <c r="I17">
        <v>1490</v>
      </c>
      <c r="J17">
        <v>360</v>
      </c>
      <c r="K17">
        <v>8.5</v>
      </c>
      <c r="L17">
        <v>3.8</v>
      </c>
      <c r="M17">
        <v>9.4</v>
      </c>
      <c r="N17">
        <v>16.3</v>
      </c>
      <c r="O17">
        <v>35.799999999999997</v>
      </c>
      <c r="P17" t="s">
        <v>33</v>
      </c>
      <c r="Q17" t="s">
        <v>33</v>
      </c>
      <c r="R17">
        <v>26.3</v>
      </c>
      <c r="S17">
        <v>35.5</v>
      </c>
      <c r="T17">
        <v>3.65</v>
      </c>
      <c r="U17">
        <v>55</v>
      </c>
      <c r="V17">
        <v>0.25</v>
      </c>
      <c r="W17">
        <v>0.45</v>
      </c>
      <c r="X17">
        <v>4.9000000000000004</v>
      </c>
      <c r="Y17">
        <v>52</v>
      </c>
      <c r="Z17">
        <v>0</v>
      </c>
      <c r="AA17">
        <v>0</v>
      </c>
      <c r="AB17">
        <v>0</v>
      </c>
      <c r="AC17" t="s">
        <v>33</v>
      </c>
      <c r="AD17" t="s">
        <v>33</v>
      </c>
      <c r="AE17" t="s">
        <v>33</v>
      </c>
      <c r="AF17">
        <v>656</v>
      </c>
    </row>
    <row r="18" spans="1:32" x14ac:dyDescent="0.2">
      <c r="A18">
        <v>1004</v>
      </c>
      <c r="B18" t="s">
        <v>71</v>
      </c>
      <c r="C18">
        <v>2</v>
      </c>
      <c r="D18">
        <v>0.29272281275551898</v>
      </c>
      <c r="E18" t="s">
        <v>34</v>
      </c>
      <c r="F18">
        <v>13017</v>
      </c>
      <c r="G18" t="s">
        <v>129</v>
      </c>
      <c r="H18">
        <v>1</v>
      </c>
      <c r="I18">
        <v>1290</v>
      </c>
      <c r="J18">
        <v>309</v>
      </c>
      <c r="K18">
        <v>9.8000000000000007</v>
      </c>
      <c r="L18">
        <v>3</v>
      </c>
      <c r="M18">
        <v>21.4</v>
      </c>
      <c r="N18">
        <v>6.4</v>
      </c>
      <c r="O18">
        <v>36.1</v>
      </c>
      <c r="P18" t="s">
        <v>33</v>
      </c>
      <c r="Q18" t="s">
        <v>33</v>
      </c>
      <c r="R18">
        <v>23.4</v>
      </c>
      <c r="S18">
        <v>14.1</v>
      </c>
      <c r="T18">
        <v>2.93</v>
      </c>
      <c r="U18">
        <v>8</v>
      </c>
      <c r="V18">
        <v>0.34</v>
      </c>
      <c r="W18">
        <v>0.28999999999999998</v>
      </c>
      <c r="X18">
        <v>1.5</v>
      </c>
      <c r="Y18">
        <v>57</v>
      </c>
      <c r="Z18">
        <v>0</v>
      </c>
      <c r="AA18">
        <v>0</v>
      </c>
      <c r="AB18">
        <v>0</v>
      </c>
      <c r="AC18" t="s">
        <v>33</v>
      </c>
      <c r="AD18" t="s">
        <v>33</v>
      </c>
      <c r="AE18" t="s">
        <v>33</v>
      </c>
      <c r="AF18">
        <v>91</v>
      </c>
    </row>
    <row r="19" spans="1:32" x14ac:dyDescent="0.2">
      <c r="A19">
        <v>1004</v>
      </c>
      <c r="B19" t="s">
        <v>71</v>
      </c>
      <c r="C19">
        <v>3</v>
      </c>
      <c r="D19">
        <v>8.1766148814390802E-2</v>
      </c>
      <c r="E19" t="s">
        <v>34</v>
      </c>
      <c r="F19">
        <v>13015</v>
      </c>
      <c r="G19" t="s">
        <v>130</v>
      </c>
      <c r="H19">
        <v>1</v>
      </c>
      <c r="I19">
        <v>1430</v>
      </c>
      <c r="J19">
        <v>344</v>
      </c>
      <c r="K19">
        <v>10</v>
      </c>
      <c r="L19">
        <v>7.6</v>
      </c>
      <c r="M19">
        <v>10.8</v>
      </c>
      <c r="N19">
        <v>13.8</v>
      </c>
      <c r="O19">
        <v>27.2</v>
      </c>
      <c r="P19" t="s">
        <v>33</v>
      </c>
      <c r="Q19" t="s">
        <v>33</v>
      </c>
      <c r="R19">
        <v>30.6</v>
      </c>
      <c r="S19">
        <v>34.299999999999997</v>
      </c>
      <c r="T19">
        <v>4.08</v>
      </c>
      <c r="U19">
        <v>80</v>
      </c>
      <c r="V19">
        <v>0.25</v>
      </c>
      <c r="W19">
        <v>0.28000000000000003</v>
      </c>
      <c r="X19">
        <v>3.5</v>
      </c>
      <c r="Y19">
        <v>56</v>
      </c>
      <c r="Z19">
        <v>9.8360655737704902E-2</v>
      </c>
      <c r="AA19">
        <v>0</v>
      </c>
      <c r="AB19">
        <v>0</v>
      </c>
      <c r="AC19" t="s">
        <v>33</v>
      </c>
      <c r="AD19" t="s">
        <v>33</v>
      </c>
      <c r="AE19" t="s">
        <v>33</v>
      </c>
      <c r="AF19">
        <v>965</v>
      </c>
    </row>
    <row r="20" spans="1:32" x14ac:dyDescent="0.2">
      <c r="A20">
        <v>1004</v>
      </c>
      <c r="B20" t="s">
        <v>71</v>
      </c>
      <c r="C20">
        <v>4</v>
      </c>
      <c r="D20">
        <v>0.166394112837285</v>
      </c>
      <c r="E20" t="s">
        <v>34</v>
      </c>
      <c r="F20">
        <v>13020</v>
      </c>
      <c r="G20" t="s">
        <v>131</v>
      </c>
      <c r="H20">
        <v>0.85</v>
      </c>
      <c r="I20">
        <v>1400</v>
      </c>
      <c r="J20">
        <v>332</v>
      </c>
      <c r="K20">
        <v>9.9</v>
      </c>
      <c r="L20">
        <v>6.3</v>
      </c>
      <c r="M20">
        <v>6.9</v>
      </c>
      <c r="N20">
        <v>4.5</v>
      </c>
      <c r="O20">
        <v>12.9</v>
      </c>
      <c r="P20" t="s">
        <v>33</v>
      </c>
      <c r="Q20" t="s">
        <v>33</v>
      </c>
      <c r="R20">
        <v>59.4</v>
      </c>
      <c r="S20">
        <v>24.3</v>
      </c>
      <c r="T20">
        <v>3.72</v>
      </c>
      <c r="U20">
        <v>80</v>
      </c>
      <c r="V20">
        <v>0.16</v>
      </c>
      <c r="W20">
        <v>0.27</v>
      </c>
      <c r="X20">
        <v>3.5</v>
      </c>
      <c r="Y20">
        <v>88</v>
      </c>
      <c r="Z20">
        <v>0.96363636363636396</v>
      </c>
      <c r="AA20">
        <v>0</v>
      </c>
      <c r="AB20">
        <v>0</v>
      </c>
      <c r="AC20" t="s">
        <v>33</v>
      </c>
      <c r="AD20" t="s">
        <v>33</v>
      </c>
      <c r="AE20" t="s">
        <v>33</v>
      </c>
      <c r="AF20">
        <v>965</v>
      </c>
    </row>
    <row r="21" spans="1:32" x14ac:dyDescent="0.2">
      <c r="A21">
        <v>1004</v>
      </c>
      <c r="B21" t="s">
        <v>71</v>
      </c>
      <c r="C21">
        <v>5</v>
      </c>
      <c r="D21">
        <v>0.166394112837285</v>
      </c>
      <c r="E21" t="s">
        <v>54</v>
      </c>
      <c r="F21" t="s">
        <v>132</v>
      </c>
      <c r="G21" t="s">
        <v>133</v>
      </c>
      <c r="H21">
        <v>0.79</v>
      </c>
      <c r="I21">
        <v>265</v>
      </c>
      <c r="J21">
        <v>63</v>
      </c>
      <c r="K21">
        <v>81.3</v>
      </c>
      <c r="L21">
        <v>1.3</v>
      </c>
      <c r="M21">
        <v>2.2000000000000002</v>
      </c>
      <c r="N21">
        <v>0.9</v>
      </c>
      <c r="O21">
        <v>5.4</v>
      </c>
      <c r="P21">
        <v>0</v>
      </c>
      <c r="Q21" t="s">
        <v>33</v>
      </c>
      <c r="R21">
        <v>9</v>
      </c>
      <c r="S21">
        <v>1.9</v>
      </c>
      <c r="T21">
        <v>0.39</v>
      </c>
      <c r="U21">
        <v>7</v>
      </c>
      <c r="V21">
        <v>0.04</v>
      </c>
      <c r="W21">
        <v>0.04</v>
      </c>
      <c r="X21">
        <v>0.4</v>
      </c>
      <c r="Y21">
        <v>11</v>
      </c>
      <c r="Z21">
        <v>0.2</v>
      </c>
      <c r="AA21">
        <v>0</v>
      </c>
      <c r="AB21">
        <v>0</v>
      </c>
      <c r="AC21">
        <v>89</v>
      </c>
      <c r="AD21">
        <v>0</v>
      </c>
      <c r="AE21">
        <v>0</v>
      </c>
      <c r="AF21">
        <v>89</v>
      </c>
    </row>
    <row r="22" spans="1:32" x14ac:dyDescent="0.2">
      <c r="A22" t="s">
        <v>134</v>
      </c>
      <c r="B22" t="s">
        <v>71</v>
      </c>
      <c r="D22">
        <v>1</v>
      </c>
      <c r="E22" t="s">
        <v>33</v>
      </c>
      <c r="G22" t="s">
        <v>33</v>
      </c>
      <c r="H22">
        <v>0.94009811937857701</v>
      </c>
      <c r="I22">
        <v>1207.741210139</v>
      </c>
      <c r="J22">
        <v>289.684791496321</v>
      </c>
      <c r="K22">
        <v>21.3496320523303</v>
      </c>
      <c r="L22">
        <v>3.87653311529027</v>
      </c>
      <c r="M22">
        <v>11.4131234668847</v>
      </c>
      <c r="N22">
        <v>8.6717089125102191</v>
      </c>
      <c r="O22">
        <v>26.3158217497956</v>
      </c>
      <c r="P22" t="s">
        <v>33</v>
      </c>
      <c r="Q22" t="s">
        <v>33</v>
      </c>
      <c r="R22">
        <v>28.431725265739999</v>
      </c>
      <c r="S22">
        <v>21.683156173344202</v>
      </c>
      <c r="T22">
        <v>2.9436017988552701</v>
      </c>
      <c r="U22">
        <v>39.459116925592802</v>
      </c>
      <c r="V22">
        <v>0.22642681929681099</v>
      </c>
      <c r="W22">
        <v>0.29109157808667202</v>
      </c>
      <c r="X22">
        <v>2.8085445625510999</v>
      </c>
      <c r="Y22">
        <v>52.958708094848703</v>
      </c>
      <c r="Z22">
        <v>0.20166481240700801</v>
      </c>
      <c r="AA22">
        <v>0</v>
      </c>
      <c r="AB22">
        <v>0</v>
      </c>
      <c r="AC22" t="s">
        <v>33</v>
      </c>
      <c r="AD22" t="s">
        <v>33</v>
      </c>
      <c r="AE22" t="s">
        <v>33</v>
      </c>
      <c r="AF22">
        <v>472.94766966475902</v>
      </c>
    </row>
    <row r="24" spans="1:32" x14ac:dyDescent="0.2">
      <c r="A24">
        <v>101</v>
      </c>
      <c r="B24" t="s">
        <v>72</v>
      </c>
      <c r="C24">
        <v>1</v>
      </c>
      <c r="D24">
        <v>0.5</v>
      </c>
      <c r="E24" t="s">
        <v>34</v>
      </c>
      <c r="F24">
        <v>1033</v>
      </c>
      <c r="G24" t="s">
        <v>135</v>
      </c>
      <c r="H24">
        <v>1</v>
      </c>
      <c r="I24">
        <v>1460</v>
      </c>
      <c r="J24">
        <v>345</v>
      </c>
      <c r="K24">
        <v>12</v>
      </c>
      <c r="L24">
        <v>0.6</v>
      </c>
      <c r="M24">
        <v>7</v>
      </c>
      <c r="N24">
        <v>0.5</v>
      </c>
      <c r="O24">
        <v>3.7</v>
      </c>
      <c r="P24" t="s">
        <v>33</v>
      </c>
      <c r="Q24" t="s">
        <v>33</v>
      </c>
      <c r="R24">
        <v>76.2</v>
      </c>
      <c r="S24">
        <v>1.7</v>
      </c>
      <c r="T24">
        <v>1.06</v>
      </c>
      <c r="U24">
        <v>0</v>
      </c>
      <c r="V24">
        <v>0.25</v>
      </c>
      <c r="W24">
        <v>0.02</v>
      </c>
      <c r="X24">
        <v>2.5</v>
      </c>
      <c r="Y24">
        <v>10</v>
      </c>
      <c r="Z24">
        <v>0.25028441410694002</v>
      </c>
      <c r="AA24">
        <v>0</v>
      </c>
      <c r="AB24">
        <v>0</v>
      </c>
      <c r="AC24" t="s">
        <v>33</v>
      </c>
      <c r="AD24" t="s">
        <v>33</v>
      </c>
      <c r="AE24" t="s">
        <v>33</v>
      </c>
      <c r="AF24">
        <v>0</v>
      </c>
    </row>
    <row r="25" spans="1:32" x14ac:dyDescent="0.2">
      <c r="A25">
        <v>101</v>
      </c>
      <c r="B25" t="s">
        <v>72</v>
      </c>
      <c r="C25">
        <v>2</v>
      </c>
      <c r="D25">
        <v>0.5</v>
      </c>
      <c r="E25" t="s">
        <v>54</v>
      </c>
      <c r="F25" t="s">
        <v>136</v>
      </c>
      <c r="G25" t="s">
        <v>137</v>
      </c>
      <c r="H25">
        <v>1</v>
      </c>
      <c r="I25">
        <v>1460</v>
      </c>
      <c r="J25">
        <v>345</v>
      </c>
      <c r="K25">
        <v>12.4</v>
      </c>
      <c r="L25">
        <v>1.1000000000000001</v>
      </c>
      <c r="M25">
        <v>7.7</v>
      </c>
      <c r="N25">
        <v>1.6</v>
      </c>
      <c r="O25">
        <v>4.4000000000000004</v>
      </c>
      <c r="P25">
        <v>0</v>
      </c>
      <c r="Q25" t="s">
        <v>33</v>
      </c>
      <c r="R25">
        <v>72.900000000000006</v>
      </c>
      <c r="S25">
        <v>2</v>
      </c>
      <c r="T25">
        <v>1.68</v>
      </c>
      <c r="U25">
        <v>0</v>
      </c>
      <c r="V25">
        <v>0.36</v>
      </c>
      <c r="W25">
        <v>0.06</v>
      </c>
      <c r="X25">
        <v>5.2</v>
      </c>
      <c r="Y25">
        <v>22</v>
      </c>
      <c r="Z25">
        <v>0.37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 t="s">
        <v>138</v>
      </c>
      <c r="B26" t="s">
        <v>72</v>
      </c>
      <c r="D26">
        <v>1</v>
      </c>
      <c r="E26" t="s">
        <v>33</v>
      </c>
      <c r="G26" t="s">
        <v>33</v>
      </c>
      <c r="H26">
        <v>1</v>
      </c>
      <c r="I26">
        <v>1460</v>
      </c>
      <c r="J26">
        <v>345</v>
      </c>
      <c r="K26">
        <v>12.2</v>
      </c>
      <c r="L26">
        <v>0.85</v>
      </c>
      <c r="M26">
        <v>7.35</v>
      </c>
      <c r="N26">
        <v>1.05</v>
      </c>
      <c r="O26">
        <v>4.05</v>
      </c>
      <c r="P26" t="s">
        <v>33</v>
      </c>
      <c r="Q26" t="s">
        <v>33</v>
      </c>
      <c r="R26">
        <v>74.55</v>
      </c>
      <c r="S26">
        <v>1.85</v>
      </c>
      <c r="T26">
        <v>1.37</v>
      </c>
      <c r="U26">
        <v>0</v>
      </c>
      <c r="V26">
        <v>0.30499999999999999</v>
      </c>
      <c r="W26">
        <v>0.04</v>
      </c>
      <c r="X26">
        <v>3.85</v>
      </c>
      <c r="Y26">
        <v>16</v>
      </c>
      <c r="Z26">
        <v>0.31014220705347001</v>
      </c>
      <c r="AA26">
        <v>0</v>
      </c>
      <c r="AB26">
        <v>0</v>
      </c>
      <c r="AC26" t="s">
        <v>33</v>
      </c>
      <c r="AD26" t="s">
        <v>33</v>
      </c>
      <c r="AE26" t="s">
        <v>33</v>
      </c>
      <c r="AF26">
        <v>0</v>
      </c>
    </row>
    <row r="28" spans="1:32" x14ac:dyDescent="0.2">
      <c r="A28">
        <v>104</v>
      </c>
      <c r="B28" t="s">
        <v>73</v>
      </c>
      <c r="C28">
        <v>1</v>
      </c>
      <c r="D28">
        <v>0.97005988023952106</v>
      </c>
      <c r="E28" t="s">
        <v>34</v>
      </c>
      <c r="F28">
        <v>1018</v>
      </c>
      <c r="G28" t="s">
        <v>139</v>
      </c>
      <c r="H28">
        <v>1</v>
      </c>
      <c r="I28">
        <v>1450</v>
      </c>
      <c r="J28">
        <v>345</v>
      </c>
      <c r="K28">
        <v>13.6</v>
      </c>
      <c r="L28">
        <v>1.2</v>
      </c>
      <c r="M28">
        <v>7.94</v>
      </c>
      <c r="N28">
        <v>4.5</v>
      </c>
      <c r="O28">
        <v>9.4</v>
      </c>
      <c r="P28" t="s">
        <v>33</v>
      </c>
      <c r="Q28" t="s">
        <v>33</v>
      </c>
      <c r="R28">
        <v>63.4</v>
      </c>
      <c r="S28">
        <v>2.6</v>
      </c>
      <c r="T28">
        <v>1.88</v>
      </c>
      <c r="U28">
        <v>0</v>
      </c>
      <c r="V28">
        <v>0.25</v>
      </c>
      <c r="W28">
        <v>0.1</v>
      </c>
      <c r="X28">
        <v>2</v>
      </c>
      <c r="Y28">
        <v>71</v>
      </c>
      <c r="Z28">
        <v>0.33977528089887599</v>
      </c>
      <c r="AA28">
        <v>0</v>
      </c>
      <c r="AB28">
        <v>0</v>
      </c>
      <c r="AC28" t="s">
        <v>33</v>
      </c>
      <c r="AD28" t="s">
        <v>33</v>
      </c>
      <c r="AE28" t="s">
        <v>33</v>
      </c>
      <c r="AF28">
        <v>0</v>
      </c>
    </row>
    <row r="29" spans="1:32" x14ac:dyDescent="0.2">
      <c r="A29">
        <v>104</v>
      </c>
      <c r="B29" t="s">
        <v>73</v>
      </c>
      <c r="C29">
        <v>2</v>
      </c>
      <c r="D29">
        <v>2.9940119760479E-2</v>
      </c>
      <c r="E29" t="s">
        <v>34</v>
      </c>
      <c r="F29">
        <v>1019</v>
      </c>
      <c r="G29" t="s">
        <v>140</v>
      </c>
      <c r="H29">
        <v>1</v>
      </c>
      <c r="I29">
        <v>1430</v>
      </c>
      <c r="J29">
        <v>340</v>
      </c>
      <c r="K29">
        <v>12.7</v>
      </c>
      <c r="L29">
        <v>1</v>
      </c>
      <c r="M29">
        <v>8.3000000000000007</v>
      </c>
      <c r="N29">
        <v>3.7</v>
      </c>
      <c r="O29">
        <v>11.9</v>
      </c>
      <c r="P29" t="s">
        <v>33</v>
      </c>
      <c r="Q29" t="s">
        <v>33</v>
      </c>
      <c r="R29">
        <v>62.5</v>
      </c>
      <c r="S29">
        <v>3.9</v>
      </c>
      <c r="T29">
        <v>2.2999999999999998</v>
      </c>
      <c r="U29">
        <v>20</v>
      </c>
      <c r="V29">
        <v>0.5</v>
      </c>
      <c r="W29">
        <v>0.12</v>
      </c>
      <c r="X29">
        <v>2.2000000000000002</v>
      </c>
      <c r="Y29">
        <v>33</v>
      </c>
      <c r="Z29">
        <v>0.40618553445056899</v>
      </c>
      <c r="AA29">
        <v>0</v>
      </c>
      <c r="AB29">
        <v>0</v>
      </c>
      <c r="AC29" t="s">
        <v>33</v>
      </c>
      <c r="AD29" t="s">
        <v>33</v>
      </c>
      <c r="AE29" t="s">
        <v>33</v>
      </c>
      <c r="AF29">
        <v>241</v>
      </c>
    </row>
    <row r="30" spans="1:32" x14ac:dyDescent="0.2">
      <c r="A30" t="s">
        <v>141</v>
      </c>
      <c r="B30" t="s">
        <v>73</v>
      </c>
      <c r="D30">
        <v>1</v>
      </c>
      <c r="E30" t="s">
        <v>34</v>
      </c>
      <c r="G30" t="s">
        <v>33</v>
      </c>
      <c r="H30">
        <v>1</v>
      </c>
      <c r="I30">
        <v>1449.40119760479</v>
      </c>
      <c r="J30">
        <v>344.85029940119801</v>
      </c>
      <c r="K30">
        <v>13.573053892215601</v>
      </c>
      <c r="L30">
        <v>1.1940119760479</v>
      </c>
      <c r="M30">
        <v>7.9507784431137702</v>
      </c>
      <c r="N30">
        <v>4.4760479041916197</v>
      </c>
      <c r="O30">
        <v>9.4748502994012007</v>
      </c>
      <c r="P30" t="s">
        <v>33</v>
      </c>
      <c r="Q30" t="s">
        <v>33</v>
      </c>
      <c r="R30">
        <v>63.373053892215601</v>
      </c>
      <c r="S30">
        <v>2.6389221556886202</v>
      </c>
      <c r="T30">
        <v>1.8925748502994</v>
      </c>
      <c r="U30">
        <v>0.59880239520958001</v>
      </c>
      <c r="V30">
        <v>0.25748502994012001</v>
      </c>
      <c r="W30">
        <v>0.10059880239521</v>
      </c>
      <c r="X30">
        <v>2.0059880239521002</v>
      </c>
      <c r="Y30">
        <v>69.862275449101801</v>
      </c>
      <c r="Z30">
        <v>0.34176361184353798</v>
      </c>
      <c r="AA30">
        <v>0</v>
      </c>
      <c r="AB30">
        <v>0</v>
      </c>
      <c r="AC30" t="s">
        <v>33</v>
      </c>
      <c r="AD30" t="s">
        <v>33</v>
      </c>
      <c r="AE30" t="s">
        <v>33</v>
      </c>
      <c r="AF30">
        <v>7.2155688622754397</v>
      </c>
    </row>
    <row r="32" spans="1:32" x14ac:dyDescent="0.2">
      <c r="A32">
        <v>105</v>
      </c>
      <c r="B32" t="s">
        <v>74</v>
      </c>
      <c r="C32">
        <v>1</v>
      </c>
      <c r="D32">
        <v>0.33333333333333298</v>
      </c>
      <c r="E32" t="s">
        <v>34</v>
      </c>
      <c r="F32">
        <v>1022</v>
      </c>
      <c r="G32" t="s">
        <v>142</v>
      </c>
      <c r="H32">
        <v>1</v>
      </c>
      <c r="I32">
        <v>1450</v>
      </c>
      <c r="J32">
        <v>345</v>
      </c>
      <c r="K32">
        <v>13.6</v>
      </c>
      <c r="L32">
        <v>1.2</v>
      </c>
      <c r="M32">
        <v>7.9</v>
      </c>
      <c r="N32">
        <v>4.5</v>
      </c>
      <c r="O32">
        <v>9.4</v>
      </c>
      <c r="P32" t="s">
        <v>33</v>
      </c>
      <c r="Q32" t="s">
        <v>33</v>
      </c>
      <c r="R32">
        <v>63.4</v>
      </c>
      <c r="S32">
        <v>2.6</v>
      </c>
      <c r="T32">
        <v>1.88</v>
      </c>
      <c r="U32">
        <v>0</v>
      </c>
      <c r="V32">
        <v>0.25</v>
      </c>
      <c r="W32">
        <v>0.1</v>
      </c>
      <c r="X32">
        <v>2</v>
      </c>
      <c r="Y32">
        <v>71</v>
      </c>
      <c r="Z32">
        <v>0.36155986316989702</v>
      </c>
      <c r="AA32">
        <v>0</v>
      </c>
      <c r="AB32">
        <v>0</v>
      </c>
      <c r="AC32" t="s">
        <v>33</v>
      </c>
      <c r="AD32" t="s">
        <v>33</v>
      </c>
      <c r="AE32" t="s">
        <v>33</v>
      </c>
      <c r="AF32">
        <v>0</v>
      </c>
    </row>
    <row r="33" spans="1:32" x14ac:dyDescent="0.2">
      <c r="A33">
        <v>105</v>
      </c>
      <c r="B33" t="s">
        <v>74</v>
      </c>
      <c r="C33">
        <v>2</v>
      </c>
      <c r="D33">
        <v>0.33333333333333298</v>
      </c>
      <c r="E33" t="s">
        <v>54</v>
      </c>
      <c r="F33" t="s">
        <v>143</v>
      </c>
      <c r="G33" t="s">
        <v>144</v>
      </c>
      <c r="H33">
        <v>1</v>
      </c>
      <c r="I33">
        <v>1520</v>
      </c>
      <c r="J33">
        <v>358</v>
      </c>
      <c r="K33">
        <v>9.5</v>
      </c>
      <c r="L33">
        <v>0.6</v>
      </c>
      <c r="M33">
        <v>9</v>
      </c>
      <c r="N33">
        <v>1.5</v>
      </c>
      <c r="O33">
        <v>4.5</v>
      </c>
      <c r="P33">
        <v>0</v>
      </c>
      <c r="Q33" t="s">
        <v>33</v>
      </c>
      <c r="R33">
        <v>74.900000000000006</v>
      </c>
      <c r="S33">
        <v>0.7</v>
      </c>
      <c r="T33">
        <v>0.74</v>
      </c>
      <c r="U33">
        <v>0</v>
      </c>
      <c r="V33">
        <v>0.13</v>
      </c>
      <c r="W33">
        <v>0.02</v>
      </c>
      <c r="X33">
        <v>0.6</v>
      </c>
      <c r="Y33">
        <v>8</v>
      </c>
      <c r="Z33">
        <v>0.17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">
      <c r="A34">
        <v>105</v>
      </c>
      <c r="B34" t="s">
        <v>74</v>
      </c>
      <c r="C34">
        <v>3</v>
      </c>
      <c r="D34">
        <v>0.33333333333333298</v>
      </c>
      <c r="E34" t="s">
        <v>64</v>
      </c>
      <c r="F34">
        <v>15</v>
      </c>
      <c r="G34" t="s">
        <v>145</v>
      </c>
      <c r="H34" t="s">
        <v>33</v>
      </c>
      <c r="I34" t="s">
        <v>33</v>
      </c>
      <c r="J34">
        <v>362</v>
      </c>
      <c r="K34" t="s">
        <v>33</v>
      </c>
      <c r="L34" t="s">
        <v>33</v>
      </c>
      <c r="M34">
        <v>8.1</v>
      </c>
      <c r="N34">
        <v>3.6</v>
      </c>
      <c r="O34" t="s">
        <v>33</v>
      </c>
      <c r="P34" t="s">
        <v>33</v>
      </c>
      <c r="Q34" t="s">
        <v>33</v>
      </c>
      <c r="R34" t="s">
        <v>33</v>
      </c>
      <c r="S34">
        <v>3.5</v>
      </c>
      <c r="T34">
        <v>1.8</v>
      </c>
      <c r="U34">
        <v>11</v>
      </c>
      <c r="V34">
        <v>0.4</v>
      </c>
      <c r="W34">
        <v>0.2</v>
      </c>
      <c r="X34">
        <v>3.6</v>
      </c>
      <c r="Y34">
        <v>25</v>
      </c>
      <c r="Z34">
        <v>0.3</v>
      </c>
      <c r="AA34">
        <v>0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</row>
    <row r="35" spans="1:32" x14ac:dyDescent="0.2">
      <c r="A35" t="s">
        <v>146</v>
      </c>
      <c r="B35" t="s">
        <v>74</v>
      </c>
      <c r="D35">
        <v>1</v>
      </c>
      <c r="E35" t="s">
        <v>33</v>
      </c>
      <c r="G35" t="s">
        <v>33</v>
      </c>
      <c r="H35" t="s">
        <v>33</v>
      </c>
      <c r="I35" t="s">
        <v>33</v>
      </c>
      <c r="J35">
        <v>355</v>
      </c>
      <c r="K35" t="s">
        <v>33</v>
      </c>
      <c r="L35" t="s">
        <v>33</v>
      </c>
      <c r="M35">
        <v>8.3333333333333304</v>
      </c>
      <c r="N35">
        <v>3.2</v>
      </c>
      <c r="O35" t="s">
        <v>33</v>
      </c>
      <c r="P35" t="s">
        <v>33</v>
      </c>
      <c r="Q35" t="s">
        <v>33</v>
      </c>
      <c r="R35" t="s">
        <v>33</v>
      </c>
      <c r="S35">
        <v>2.2666666666666702</v>
      </c>
      <c r="T35">
        <v>1.4733333333333301</v>
      </c>
      <c r="U35">
        <v>3.6666666666666701</v>
      </c>
      <c r="V35">
        <v>0.26</v>
      </c>
      <c r="W35">
        <v>0.10666666666666701</v>
      </c>
      <c r="X35">
        <v>2.06666666666667</v>
      </c>
      <c r="Y35">
        <v>34.6666666666667</v>
      </c>
      <c r="Z35">
        <v>0.277186621056632</v>
      </c>
      <c r="AA35">
        <v>0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</row>
    <row r="37" spans="1:32" x14ac:dyDescent="0.2">
      <c r="A37">
        <v>106</v>
      </c>
      <c r="B37" t="s">
        <v>75</v>
      </c>
      <c r="C37">
        <v>1</v>
      </c>
      <c r="D37">
        <v>0.341269841269841</v>
      </c>
      <c r="E37" t="s">
        <v>34</v>
      </c>
      <c r="F37">
        <v>1037</v>
      </c>
      <c r="G37" t="s">
        <v>147</v>
      </c>
      <c r="H37">
        <v>1</v>
      </c>
      <c r="I37">
        <v>1420</v>
      </c>
      <c r="J37">
        <v>336</v>
      </c>
      <c r="K37">
        <v>11.6</v>
      </c>
      <c r="L37">
        <v>1.8</v>
      </c>
      <c r="M37">
        <v>9.3000000000000007</v>
      </c>
      <c r="N37">
        <v>3.5</v>
      </c>
      <c r="O37">
        <v>14</v>
      </c>
      <c r="P37" t="s">
        <v>33</v>
      </c>
      <c r="Q37" t="s">
        <v>33</v>
      </c>
      <c r="R37">
        <v>59.9</v>
      </c>
      <c r="S37">
        <v>3</v>
      </c>
      <c r="T37">
        <v>1.97</v>
      </c>
      <c r="U37">
        <v>0</v>
      </c>
      <c r="V37">
        <v>0.24</v>
      </c>
      <c r="W37">
        <v>0.11</v>
      </c>
      <c r="X37">
        <v>3.3</v>
      </c>
      <c r="Y37">
        <v>64</v>
      </c>
      <c r="Z37">
        <v>0.27686800894854602</v>
      </c>
      <c r="AA37">
        <v>0</v>
      </c>
      <c r="AB37">
        <v>0</v>
      </c>
      <c r="AC37" t="s">
        <v>33</v>
      </c>
      <c r="AD37" t="s">
        <v>33</v>
      </c>
      <c r="AE37" t="s">
        <v>33</v>
      </c>
      <c r="AF37">
        <v>4</v>
      </c>
    </row>
    <row r="38" spans="1:32" x14ac:dyDescent="0.2">
      <c r="A38">
        <v>106</v>
      </c>
      <c r="B38" t="s">
        <v>75</v>
      </c>
      <c r="C38">
        <v>2</v>
      </c>
      <c r="D38">
        <v>0.341269841269841</v>
      </c>
      <c r="E38" t="s">
        <v>34</v>
      </c>
      <c r="F38">
        <v>1039</v>
      </c>
      <c r="G38" t="s">
        <v>148</v>
      </c>
      <c r="H38">
        <v>1</v>
      </c>
      <c r="I38">
        <v>1440</v>
      </c>
      <c r="J38">
        <v>341</v>
      </c>
      <c r="K38">
        <v>11.8</v>
      </c>
      <c r="L38">
        <v>1.5</v>
      </c>
      <c r="M38">
        <v>10.8</v>
      </c>
      <c r="N38">
        <v>3.5</v>
      </c>
      <c r="O38">
        <v>11.9</v>
      </c>
      <c r="P38" t="s">
        <v>33</v>
      </c>
      <c r="Q38" t="s">
        <v>33</v>
      </c>
      <c r="R38">
        <v>60.5</v>
      </c>
      <c r="S38">
        <v>6.4</v>
      </c>
      <c r="T38">
        <v>1.69</v>
      </c>
      <c r="U38">
        <v>1</v>
      </c>
      <c r="V38">
        <v>0.24</v>
      </c>
      <c r="W38">
        <v>0.11</v>
      </c>
      <c r="X38">
        <v>3.3</v>
      </c>
      <c r="Y38">
        <v>64</v>
      </c>
      <c r="Z38">
        <v>0.27593296089385499</v>
      </c>
      <c r="AA38">
        <v>0</v>
      </c>
      <c r="AB38">
        <v>0</v>
      </c>
      <c r="AC38" t="s">
        <v>33</v>
      </c>
      <c r="AD38" t="s">
        <v>33</v>
      </c>
      <c r="AE38" t="s">
        <v>33</v>
      </c>
      <c r="AF38">
        <v>17</v>
      </c>
    </row>
    <row r="39" spans="1:32" x14ac:dyDescent="0.2">
      <c r="A39">
        <v>106</v>
      </c>
      <c r="B39" t="s">
        <v>75</v>
      </c>
      <c r="C39">
        <v>3</v>
      </c>
      <c r="D39">
        <v>0.158730158730159</v>
      </c>
      <c r="E39" t="s">
        <v>34</v>
      </c>
      <c r="F39">
        <v>1027</v>
      </c>
      <c r="G39" t="s">
        <v>149</v>
      </c>
      <c r="H39">
        <v>1</v>
      </c>
      <c r="I39">
        <v>1280</v>
      </c>
      <c r="J39">
        <v>305</v>
      </c>
      <c r="K39">
        <v>11.3</v>
      </c>
      <c r="L39">
        <v>3.5</v>
      </c>
      <c r="M39">
        <v>7.38</v>
      </c>
      <c r="N39">
        <v>1.9</v>
      </c>
      <c r="O39">
        <v>22.6</v>
      </c>
      <c r="P39" t="s">
        <v>33</v>
      </c>
      <c r="Q39" t="s">
        <v>33</v>
      </c>
      <c r="R39">
        <v>53.5</v>
      </c>
      <c r="S39">
        <v>11.3</v>
      </c>
      <c r="T39">
        <v>1.7</v>
      </c>
      <c r="U39">
        <v>0</v>
      </c>
      <c r="V39">
        <v>0.19</v>
      </c>
      <c r="W39">
        <v>0.04</v>
      </c>
      <c r="X39">
        <v>4.5999999999999996</v>
      </c>
      <c r="Y39">
        <v>93</v>
      </c>
      <c r="Z39">
        <v>0.73228730975583101</v>
      </c>
      <c r="AA39">
        <v>0</v>
      </c>
      <c r="AB39">
        <v>0</v>
      </c>
      <c r="AC39" t="s">
        <v>33</v>
      </c>
      <c r="AD39" t="s">
        <v>33</v>
      </c>
      <c r="AE39" t="s">
        <v>33</v>
      </c>
      <c r="AF39">
        <v>2</v>
      </c>
    </row>
    <row r="40" spans="1:32" x14ac:dyDescent="0.2">
      <c r="A40">
        <v>106</v>
      </c>
      <c r="B40" t="s">
        <v>75</v>
      </c>
      <c r="C40">
        <v>4</v>
      </c>
      <c r="D40">
        <v>0.158730158730159</v>
      </c>
      <c r="E40" t="s">
        <v>34</v>
      </c>
      <c r="F40">
        <v>1025</v>
      </c>
      <c r="G40" t="s">
        <v>150</v>
      </c>
      <c r="H40">
        <v>1</v>
      </c>
      <c r="I40">
        <v>1490</v>
      </c>
      <c r="J40">
        <v>354</v>
      </c>
      <c r="K40">
        <v>11</v>
      </c>
      <c r="L40">
        <v>2.7</v>
      </c>
      <c r="M40">
        <v>9.8000000000000007</v>
      </c>
      <c r="N40">
        <v>5.3</v>
      </c>
      <c r="O40">
        <v>8.8000000000000007</v>
      </c>
      <c r="P40" t="s">
        <v>33</v>
      </c>
      <c r="Q40" t="s">
        <v>33</v>
      </c>
      <c r="R40">
        <v>62.5</v>
      </c>
      <c r="S40">
        <v>6.3</v>
      </c>
      <c r="T40">
        <v>4.1399999999999997</v>
      </c>
      <c r="U40">
        <v>2</v>
      </c>
      <c r="V40">
        <v>0.27</v>
      </c>
      <c r="W40">
        <v>0.17</v>
      </c>
      <c r="X40">
        <v>1.5</v>
      </c>
      <c r="Y40">
        <v>162</v>
      </c>
      <c r="Z40">
        <v>0.31644444444444397</v>
      </c>
      <c r="AA40">
        <v>0</v>
      </c>
      <c r="AB40">
        <v>0</v>
      </c>
      <c r="AC40" t="s">
        <v>33</v>
      </c>
      <c r="AD40" t="s">
        <v>33</v>
      </c>
      <c r="AE40" t="s">
        <v>33</v>
      </c>
      <c r="AF40">
        <v>28</v>
      </c>
    </row>
    <row r="41" spans="1:32" x14ac:dyDescent="0.2">
      <c r="A41" t="s">
        <v>151</v>
      </c>
      <c r="B41" t="s">
        <v>75</v>
      </c>
      <c r="D41">
        <v>1</v>
      </c>
      <c r="E41" t="s">
        <v>34</v>
      </c>
      <c r="G41" t="s">
        <v>33</v>
      </c>
      <c r="H41">
        <v>1</v>
      </c>
      <c r="I41">
        <v>1415.7142857142901</v>
      </c>
      <c r="J41">
        <v>335.642857142857</v>
      </c>
      <c r="K41">
        <v>11.5253968253968</v>
      </c>
      <c r="L41">
        <v>2.1103174603174599</v>
      </c>
      <c r="M41">
        <v>9.5865079365079406</v>
      </c>
      <c r="N41">
        <v>3.5317460317460299</v>
      </c>
      <c r="O41">
        <v>13.823015873015899</v>
      </c>
      <c r="P41" t="s">
        <v>33</v>
      </c>
      <c r="Q41" t="s">
        <v>33</v>
      </c>
      <c r="R41">
        <v>59.5015873015873</v>
      </c>
      <c r="S41">
        <v>6.0015873015872998</v>
      </c>
      <c r="T41">
        <v>2.1760317460317502</v>
      </c>
      <c r="U41">
        <v>0.65873015873015905</v>
      </c>
      <c r="V41">
        <v>0.23682539682539699</v>
      </c>
      <c r="W41">
        <v>0.108412698412698</v>
      </c>
      <c r="X41">
        <v>3.2206349206349199</v>
      </c>
      <c r="Y41">
        <v>84.158730158730194</v>
      </c>
      <c r="Z41">
        <v>0.355119657041498</v>
      </c>
      <c r="AA41">
        <v>0</v>
      </c>
      <c r="AB41">
        <v>0</v>
      </c>
      <c r="AC41" t="s">
        <v>33</v>
      </c>
      <c r="AD41" t="s">
        <v>33</v>
      </c>
      <c r="AE41" t="s">
        <v>33</v>
      </c>
      <c r="AF41">
        <v>11.9285714285714</v>
      </c>
    </row>
    <row r="43" spans="1:32" x14ac:dyDescent="0.2">
      <c r="A43">
        <v>107</v>
      </c>
      <c r="B43" t="s">
        <v>76</v>
      </c>
      <c r="C43">
        <v>1</v>
      </c>
      <c r="D43">
        <v>0.205405405405405</v>
      </c>
      <c r="E43" t="s">
        <v>34</v>
      </c>
      <c r="F43">
        <v>1024</v>
      </c>
      <c r="G43" t="s">
        <v>152</v>
      </c>
      <c r="H43">
        <v>1</v>
      </c>
      <c r="I43">
        <v>1490</v>
      </c>
      <c r="J43">
        <v>354</v>
      </c>
      <c r="K43">
        <v>11</v>
      </c>
      <c r="L43">
        <v>2.7</v>
      </c>
      <c r="M43">
        <v>10.5</v>
      </c>
      <c r="N43">
        <v>5.3</v>
      </c>
      <c r="O43">
        <v>8.8000000000000007</v>
      </c>
      <c r="P43" t="s">
        <v>33</v>
      </c>
      <c r="Q43" t="s">
        <v>33</v>
      </c>
      <c r="R43">
        <v>61.8</v>
      </c>
      <c r="S43">
        <v>32.4</v>
      </c>
      <c r="T43">
        <v>4.1399999999999997</v>
      </c>
      <c r="U43">
        <v>0</v>
      </c>
      <c r="V43">
        <v>0.27</v>
      </c>
      <c r="W43">
        <v>0.17</v>
      </c>
      <c r="X43">
        <v>1.5</v>
      </c>
      <c r="Y43">
        <v>162</v>
      </c>
      <c r="Z43">
        <v>0.31644444444444397</v>
      </c>
      <c r="AA43">
        <v>0</v>
      </c>
      <c r="AB43">
        <v>0</v>
      </c>
      <c r="AC43" t="s">
        <v>33</v>
      </c>
      <c r="AD43" t="s">
        <v>33</v>
      </c>
      <c r="AE43" t="s">
        <v>33</v>
      </c>
      <c r="AF43">
        <v>0</v>
      </c>
    </row>
    <row r="44" spans="1:32" x14ac:dyDescent="0.2">
      <c r="A44">
        <v>107</v>
      </c>
      <c r="B44" t="s">
        <v>76</v>
      </c>
      <c r="C44">
        <v>2</v>
      </c>
      <c r="D44">
        <v>0.205405405405405</v>
      </c>
      <c r="E44" t="s">
        <v>34</v>
      </c>
      <c r="F44">
        <v>1026</v>
      </c>
      <c r="G44" t="s">
        <v>153</v>
      </c>
      <c r="H44">
        <v>1</v>
      </c>
      <c r="I44">
        <v>1290</v>
      </c>
      <c r="J44">
        <v>306</v>
      </c>
      <c r="K44">
        <v>11.3</v>
      </c>
      <c r="L44">
        <v>3.5</v>
      </c>
      <c r="M44">
        <v>7.4</v>
      </c>
      <c r="N44">
        <v>2</v>
      </c>
      <c r="O44">
        <v>22.6</v>
      </c>
      <c r="P44" t="s">
        <v>33</v>
      </c>
      <c r="Q44" t="s">
        <v>33</v>
      </c>
      <c r="R44">
        <v>53.3</v>
      </c>
      <c r="S44">
        <v>18.5</v>
      </c>
      <c r="T44">
        <v>1.7</v>
      </c>
      <c r="U44">
        <v>0</v>
      </c>
      <c r="V44">
        <v>0.19</v>
      </c>
      <c r="W44">
        <v>0.04</v>
      </c>
      <c r="X44">
        <v>4.5999999999999996</v>
      </c>
      <c r="Y44">
        <v>93</v>
      </c>
      <c r="Z44" t="s">
        <v>33</v>
      </c>
      <c r="AA44">
        <v>0</v>
      </c>
      <c r="AB44">
        <v>0</v>
      </c>
      <c r="AC44" t="s">
        <v>33</v>
      </c>
      <c r="AD44" t="s">
        <v>33</v>
      </c>
      <c r="AE44" t="s">
        <v>33</v>
      </c>
      <c r="AF44">
        <v>2</v>
      </c>
    </row>
    <row r="45" spans="1:32" x14ac:dyDescent="0.2">
      <c r="A45">
        <v>107</v>
      </c>
      <c r="B45" t="s">
        <v>76</v>
      </c>
      <c r="C45">
        <v>3</v>
      </c>
      <c r="D45">
        <v>0.29459459459459503</v>
      </c>
      <c r="E45" t="s">
        <v>34</v>
      </c>
      <c r="F45">
        <v>1038</v>
      </c>
      <c r="G45" t="s">
        <v>154</v>
      </c>
      <c r="H45">
        <v>1</v>
      </c>
      <c r="I45">
        <v>1420</v>
      </c>
      <c r="J45">
        <v>336</v>
      </c>
      <c r="K45">
        <v>11.6</v>
      </c>
      <c r="L45">
        <v>1.8</v>
      </c>
      <c r="M45">
        <v>9.3000000000000007</v>
      </c>
      <c r="N45">
        <v>3.5</v>
      </c>
      <c r="O45">
        <v>14</v>
      </c>
      <c r="P45" t="s">
        <v>33</v>
      </c>
      <c r="Q45" t="s">
        <v>33</v>
      </c>
      <c r="R45">
        <v>59.9</v>
      </c>
      <c r="S45">
        <v>3</v>
      </c>
      <c r="T45">
        <v>1.97</v>
      </c>
      <c r="U45">
        <v>0</v>
      </c>
      <c r="V45">
        <v>0.24</v>
      </c>
      <c r="W45">
        <v>0.11</v>
      </c>
      <c r="X45">
        <v>3.3</v>
      </c>
      <c r="Y45">
        <v>14</v>
      </c>
      <c r="Z45">
        <v>0.27686800894854602</v>
      </c>
      <c r="AA45">
        <v>0</v>
      </c>
      <c r="AB45">
        <v>0</v>
      </c>
      <c r="AC45" t="s">
        <v>33</v>
      </c>
      <c r="AD45" t="s">
        <v>33</v>
      </c>
      <c r="AE45" t="s">
        <v>33</v>
      </c>
      <c r="AF45">
        <v>0</v>
      </c>
    </row>
    <row r="46" spans="1:32" x14ac:dyDescent="0.2">
      <c r="A46">
        <v>107</v>
      </c>
      <c r="B46" t="s">
        <v>76</v>
      </c>
      <c r="C46">
        <v>4</v>
      </c>
      <c r="D46">
        <v>0.29459459459459503</v>
      </c>
      <c r="E46" t="s">
        <v>34</v>
      </c>
      <c r="F46">
        <v>1040</v>
      </c>
      <c r="G46" t="s">
        <v>155</v>
      </c>
      <c r="H46">
        <v>1</v>
      </c>
      <c r="I46">
        <v>1440</v>
      </c>
      <c r="J46">
        <v>341</v>
      </c>
      <c r="K46">
        <v>11.8</v>
      </c>
      <c r="L46">
        <v>1.5</v>
      </c>
      <c r="M46">
        <v>10.8</v>
      </c>
      <c r="N46">
        <v>3.5</v>
      </c>
      <c r="O46">
        <v>11.9</v>
      </c>
      <c r="P46" t="s">
        <v>33</v>
      </c>
      <c r="Q46" t="s">
        <v>33</v>
      </c>
      <c r="R46">
        <v>60.5</v>
      </c>
      <c r="S46">
        <v>6.4</v>
      </c>
      <c r="T46">
        <v>1.69</v>
      </c>
      <c r="U46">
        <v>1</v>
      </c>
      <c r="V46">
        <v>0.24</v>
      </c>
      <c r="W46">
        <v>0.11</v>
      </c>
      <c r="X46">
        <v>3.3</v>
      </c>
      <c r="Y46" t="s">
        <v>33</v>
      </c>
      <c r="Z46" t="s">
        <v>33</v>
      </c>
      <c r="AA46">
        <v>0</v>
      </c>
      <c r="AB46">
        <v>0</v>
      </c>
      <c r="AC46" t="s">
        <v>33</v>
      </c>
      <c r="AD46" t="s">
        <v>33</v>
      </c>
      <c r="AE46" t="s">
        <v>33</v>
      </c>
      <c r="AF46">
        <v>8.2899999999999991</v>
      </c>
    </row>
    <row r="47" spans="1:32" x14ac:dyDescent="0.2">
      <c r="A47" t="s">
        <v>156</v>
      </c>
      <c r="B47" t="s">
        <v>76</v>
      </c>
      <c r="D47">
        <v>1</v>
      </c>
      <c r="E47" t="s">
        <v>34</v>
      </c>
      <c r="G47" t="s">
        <v>33</v>
      </c>
      <c r="H47">
        <v>1</v>
      </c>
      <c r="I47">
        <v>1413.56756756757</v>
      </c>
      <c r="J47">
        <v>335.00810810810799</v>
      </c>
      <c r="K47">
        <v>11.474054054054101</v>
      </c>
      <c r="L47">
        <v>2.2456756756756699</v>
      </c>
      <c r="M47">
        <v>9.5981081081081108</v>
      </c>
      <c r="N47">
        <v>3.5616216216216201</v>
      </c>
      <c r="O47">
        <v>14.079729729729699</v>
      </c>
      <c r="P47" t="s">
        <v>33</v>
      </c>
      <c r="Q47" t="s">
        <v>33</v>
      </c>
      <c r="R47">
        <v>59.111351351351402</v>
      </c>
      <c r="S47">
        <v>13.2243243243243</v>
      </c>
      <c r="T47">
        <v>2.27778378378378</v>
      </c>
      <c r="U47">
        <v>0.29459459459459503</v>
      </c>
      <c r="V47">
        <v>0.235891891891892</v>
      </c>
      <c r="W47">
        <v>0.107945945945946</v>
      </c>
      <c r="X47">
        <v>3.1972972972972999</v>
      </c>
      <c r="Y47" t="s">
        <v>33</v>
      </c>
      <c r="Z47" t="s">
        <v>33</v>
      </c>
      <c r="AA47">
        <v>0</v>
      </c>
      <c r="AB47">
        <v>0</v>
      </c>
      <c r="AC47" t="s">
        <v>33</v>
      </c>
      <c r="AD47" t="s">
        <v>33</v>
      </c>
      <c r="AE47" t="s">
        <v>33</v>
      </c>
      <c r="AF47">
        <v>2.8530000000000002</v>
      </c>
    </row>
    <row r="49" spans="1:32" x14ac:dyDescent="0.2">
      <c r="A49">
        <v>1081</v>
      </c>
      <c r="B49" t="s">
        <v>77</v>
      </c>
      <c r="C49">
        <v>1</v>
      </c>
      <c r="D49">
        <v>0.5</v>
      </c>
      <c r="E49" t="s">
        <v>34</v>
      </c>
      <c r="F49">
        <v>1044</v>
      </c>
      <c r="G49" t="s">
        <v>157</v>
      </c>
      <c r="H49">
        <v>1</v>
      </c>
      <c r="I49">
        <v>1380</v>
      </c>
      <c r="J49">
        <v>328</v>
      </c>
      <c r="K49">
        <v>12.5</v>
      </c>
      <c r="L49">
        <v>1.7</v>
      </c>
      <c r="M49">
        <v>11.3</v>
      </c>
      <c r="N49">
        <v>2.5</v>
      </c>
      <c r="O49">
        <v>14</v>
      </c>
      <c r="P49" t="s">
        <v>33</v>
      </c>
      <c r="Q49" t="s">
        <v>33</v>
      </c>
      <c r="R49">
        <v>58</v>
      </c>
      <c r="S49">
        <v>4</v>
      </c>
      <c r="T49">
        <v>3</v>
      </c>
      <c r="U49">
        <v>0</v>
      </c>
      <c r="V49">
        <v>0.43</v>
      </c>
      <c r="W49">
        <v>0.14000000000000001</v>
      </c>
      <c r="X49">
        <v>2.7</v>
      </c>
      <c r="Y49" t="s">
        <v>33</v>
      </c>
      <c r="Z49">
        <v>0.46102150537634401</v>
      </c>
      <c r="AA49">
        <v>0</v>
      </c>
      <c r="AB49">
        <v>0</v>
      </c>
      <c r="AC49" t="s">
        <v>33</v>
      </c>
      <c r="AD49" t="s">
        <v>33</v>
      </c>
      <c r="AE49" t="s">
        <v>33</v>
      </c>
      <c r="AF49">
        <v>3</v>
      </c>
    </row>
    <row r="50" spans="1:32" x14ac:dyDescent="0.2">
      <c r="A50">
        <v>1081</v>
      </c>
      <c r="B50" t="s">
        <v>77</v>
      </c>
      <c r="C50">
        <v>2</v>
      </c>
      <c r="D50">
        <v>0.5</v>
      </c>
      <c r="E50" t="s">
        <v>54</v>
      </c>
      <c r="F50" t="s">
        <v>158</v>
      </c>
      <c r="G50" t="s">
        <v>159</v>
      </c>
      <c r="H50">
        <v>1</v>
      </c>
      <c r="I50">
        <v>1490</v>
      </c>
      <c r="J50">
        <v>352</v>
      </c>
      <c r="K50">
        <v>12.2</v>
      </c>
      <c r="L50">
        <v>0.6</v>
      </c>
      <c r="M50">
        <v>10.4</v>
      </c>
      <c r="N50">
        <v>1.8</v>
      </c>
      <c r="O50">
        <v>2.8</v>
      </c>
      <c r="P50">
        <v>0</v>
      </c>
      <c r="Q50" t="s">
        <v>33</v>
      </c>
      <c r="R50">
        <v>72.2</v>
      </c>
      <c r="S50">
        <v>2</v>
      </c>
      <c r="T50">
        <v>0.5</v>
      </c>
      <c r="U50">
        <v>0</v>
      </c>
      <c r="V50">
        <v>0.21</v>
      </c>
      <c r="W50">
        <v>0.09</v>
      </c>
      <c r="X50">
        <v>2.4</v>
      </c>
      <c r="Y50">
        <v>240</v>
      </c>
      <c r="Z50">
        <v>0.45</v>
      </c>
      <c r="AA50">
        <v>0</v>
      </c>
      <c r="AB50">
        <v>0</v>
      </c>
      <c r="AC50">
        <v>2</v>
      </c>
      <c r="AD50">
        <v>0</v>
      </c>
      <c r="AE50">
        <v>0</v>
      </c>
      <c r="AF50">
        <v>2</v>
      </c>
    </row>
    <row r="51" spans="1:32" x14ac:dyDescent="0.2">
      <c r="A51" t="s">
        <v>160</v>
      </c>
      <c r="B51" t="s">
        <v>77</v>
      </c>
      <c r="D51">
        <v>1</v>
      </c>
      <c r="E51" t="s">
        <v>33</v>
      </c>
      <c r="G51" t="s">
        <v>33</v>
      </c>
      <c r="H51">
        <v>1</v>
      </c>
      <c r="I51">
        <v>1435</v>
      </c>
      <c r="J51">
        <v>340</v>
      </c>
      <c r="K51">
        <v>12.35</v>
      </c>
      <c r="L51">
        <v>1.1499999999999999</v>
      </c>
      <c r="M51">
        <v>10.85</v>
      </c>
      <c r="N51">
        <v>2.15</v>
      </c>
      <c r="O51">
        <v>8.4</v>
      </c>
      <c r="P51" t="s">
        <v>33</v>
      </c>
      <c r="Q51" t="s">
        <v>33</v>
      </c>
      <c r="R51">
        <v>65.099999999999994</v>
      </c>
      <c r="S51">
        <v>3</v>
      </c>
      <c r="T51">
        <v>1.75</v>
      </c>
      <c r="U51">
        <v>0</v>
      </c>
      <c r="V51">
        <v>0.32</v>
      </c>
      <c r="W51">
        <v>0.115</v>
      </c>
      <c r="X51">
        <v>2.5499999999999998</v>
      </c>
      <c r="Y51" t="s">
        <v>33</v>
      </c>
      <c r="Z51">
        <v>0.45551075268817198</v>
      </c>
      <c r="AA51">
        <v>0</v>
      </c>
      <c r="AB51">
        <v>0</v>
      </c>
      <c r="AC51" t="s">
        <v>33</v>
      </c>
      <c r="AD51" t="s">
        <v>33</v>
      </c>
      <c r="AE51" t="s">
        <v>33</v>
      </c>
      <c r="AF51">
        <v>2.5</v>
      </c>
    </row>
    <row r="53" spans="1:32" x14ac:dyDescent="0.2">
      <c r="A53">
        <v>1082</v>
      </c>
      <c r="B53" t="s">
        <v>78</v>
      </c>
      <c r="C53">
        <v>1</v>
      </c>
      <c r="D53">
        <v>0.41739130434782601</v>
      </c>
      <c r="E53" t="s">
        <v>34</v>
      </c>
      <c r="F53">
        <v>1045</v>
      </c>
      <c r="G53" t="s">
        <v>161</v>
      </c>
      <c r="H53">
        <v>1</v>
      </c>
      <c r="I53">
        <v>1380</v>
      </c>
      <c r="J53">
        <v>328</v>
      </c>
      <c r="K53">
        <v>12.5</v>
      </c>
      <c r="L53">
        <v>1.7</v>
      </c>
      <c r="M53">
        <v>11.6</v>
      </c>
      <c r="N53">
        <v>2.5</v>
      </c>
      <c r="O53">
        <v>14</v>
      </c>
      <c r="P53" t="s">
        <v>33</v>
      </c>
      <c r="Q53" t="s">
        <v>33</v>
      </c>
      <c r="R53">
        <v>57.8</v>
      </c>
      <c r="S53">
        <v>4.9000000000000004</v>
      </c>
      <c r="T53">
        <v>3</v>
      </c>
      <c r="U53">
        <v>0</v>
      </c>
      <c r="V53">
        <v>0.39</v>
      </c>
      <c r="W53">
        <v>0.13</v>
      </c>
      <c r="X53">
        <v>2.7</v>
      </c>
      <c r="Y53">
        <v>57</v>
      </c>
      <c r="Z53">
        <v>0.49168577981651401</v>
      </c>
      <c r="AA53">
        <v>0</v>
      </c>
      <c r="AB53">
        <v>0</v>
      </c>
      <c r="AC53" t="s">
        <v>33</v>
      </c>
      <c r="AD53" t="s">
        <v>33</v>
      </c>
      <c r="AE53" t="s">
        <v>33</v>
      </c>
      <c r="AF53">
        <v>5</v>
      </c>
    </row>
    <row r="54" spans="1:32" x14ac:dyDescent="0.2">
      <c r="A54">
        <v>1082</v>
      </c>
      <c r="B54" t="s">
        <v>78</v>
      </c>
      <c r="C54">
        <v>2</v>
      </c>
      <c r="D54">
        <v>0.58260869565217399</v>
      </c>
      <c r="E54" t="s">
        <v>51</v>
      </c>
      <c r="F54">
        <v>20005</v>
      </c>
      <c r="G54" t="s">
        <v>162</v>
      </c>
      <c r="H54">
        <v>1</v>
      </c>
      <c r="I54">
        <v>1473</v>
      </c>
      <c r="J54">
        <v>352</v>
      </c>
      <c r="K54">
        <v>10.09</v>
      </c>
      <c r="L54">
        <v>1.1100000000000001</v>
      </c>
      <c r="M54">
        <v>9.91</v>
      </c>
      <c r="N54">
        <v>1.1599999999999999</v>
      </c>
      <c r="O54">
        <v>15.6</v>
      </c>
      <c r="P54">
        <v>0</v>
      </c>
      <c r="Q54" t="s">
        <v>33</v>
      </c>
      <c r="R54" t="s">
        <v>33</v>
      </c>
      <c r="S54">
        <v>2.5</v>
      </c>
      <c r="T54">
        <v>2.13</v>
      </c>
      <c r="U54">
        <v>1</v>
      </c>
      <c r="V54">
        <v>0.191</v>
      </c>
      <c r="W54">
        <v>0.114</v>
      </c>
      <c r="X54">
        <v>4.6040000000000001</v>
      </c>
      <c r="Y54">
        <v>23</v>
      </c>
      <c r="Z54">
        <v>0.26</v>
      </c>
      <c r="AA54">
        <v>0</v>
      </c>
      <c r="AB54">
        <v>0</v>
      </c>
      <c r="AC54">
        <v>13</v>
      </c>
      <c r="AD54">
        <v>0</v>
      </c>
      <c r="AE54">
        <v>0</v>
      </c>
      <c r="AF54">
        <v>13</v>
      </c>
    </row>
    <row r="55" spans="1:32" x14ac:dyDescent="0.2">
      <c r="A55" t="s">
        <v>163</v>
      </c>
      <c r="B55" t="s">
        <v>78</v>
      </c>
      <c r="D55">
        <v>1</v>
      </c>
      <c r="E55" t="s">
        <v>33</v>
      </c>
      <c r="G55" t="s">
        <v>33</v>
      </c>
      <c r="H55">
        <v>1</v>
      </c>
      <c r="I55">
        <v>1434.1826086956501</v>
      </c>
      <c r="J55">
        <v>341.982608695652</v>
      </c>
      <c r="K55">
        <v>11.0959130434783</v>
      </c>
      <c r="L55">
        <v>1.3562608695652201</v>
      </c>
      <c r="M55">
        <v>10.615391304347799</v>
      </c>
      <c r="N55">
        <v>1.7193043478260901</v>
      </c>
      <c r="O55">
        <v>14.932173913043499</v>
      </c>
      <c r="P55" t="s">
        <v>33</v>
      </c>
      <c r="Q55" t="s">
        <v>33</v>
      </c>
      <c r="R55" t="s">
        <v>33</v>
      </c>
      <c r="S55">
        <v>3.50173913043478</v>
      </c>
      <c r="T55">
        <v>2.4931304347826102</v>
      </c>
      <c r="U55">
        <v>0.58260869565217399</v>
      </c>
      <c r="V55">
        <v>0.27406086956521702</v>
      </c>
      <c r="W55">
        <v>0.120678260869565</v>
      </c>
      <c r="X55">
        <v>3.8092869565217402</v>
      </c>
      <c r="Y55">
        <v>37.191304347826097</v>
      </c>
      <c r="Z55">
        <v>0.35670362983645798</v>
      </c>
      <c r="AA55">
        <v>0</v>
      </c>
      <c r="AB55">
        <v>0</v>
      </c>
      <c r="AC55" t="s">
        <v>33</v>
      </c>
      <c r="AD55" t="s">
        <v>33</v>
      </c>
      <c r="AE55" t="s">
        <v>33</v>
      </c>
      <c r="AF55">
        <v>9.6608695652173893</v>
      </c>
    </row>
    <row r="57" spans="1:32" x14ac:dyDescent="0.2">
      <c r="A57">
        <v>109</v>
      </c>
      <c r="B57" t="s">
        <v>79</v>
      </c>
      <c r="C57">
        <v>1</v>
      </c>
      <c r="D57">
        <v>0.40794979079497901</v>
      </c>
      <c r="E57" t="s">
        <v>34</v>
      </c>
      <c r="F57">
        <v>1007</v>
      </c>
      <c r="G57" t="s">
        <v>164</v>
      </c>
      <c r="H57">
        <v>1</v>
      </c>
      <c r="I57">
        <v>1050</v>
      </c>
      <c r="J57">
        <v>249</v>
      </c>
      <c r="K57">
        <v>36.9</v>
      </c>
      <c r="L57">
        <v>1.7</v>
      </c>
      <c r="M57">
        <v>7.7</v>
      </c>
      <c r="N57">
        <v>1.9</v>
      </c>
      <c r="O57">
        <v>3.1</v>
      </c>
      <c r="P57" t="s">
        <v>33</v>
      </c>
      <c r="Q57" t="s">
        <v>33</v>
      </c>
      <c r="R57">
        <v>48.8</v>
      </c>
      <c r="S57">
        <v>1.7</v>
      </c>
      <c r="T57">
        <v>0.8</v>
      </c>
      <c r="U57">
        <v>0</v>
      </c>
      <c r="V57">
        <v>0.16</v>
      </c>
      <c r="W57">
        <v>0.06</v>
      </c>
      <c r="X57">
        <v>3.8</v>
      </c>
      <c r="Y57">
        <v>28</v>
      </c>
      <c r="Z57">
        <v>7.9122257053291498E-2</v>
      </c>
      <c r="AA57">
        <v>7.0000000000000007E-2</v>
      </c>
      <c r="AB57">
        <v>0</v>
      </c>
      <c r="AC57" t="s">
        <v>33</v>
      </c>
      <c r="AD57" t="s">
        <v>33</v>
      </c>
      <c r="AE57" t="s">
        <v>33</v>
      </c>
      <c r="AF57">
        <v>0</v>
      </c>
    </row>
    <row r="58" spans="1:32" x14ac:dyDescent="0.2">
      <c r="A58">
        <v>109</v>
      </c>
      <c r="B58" t="s">
        <v>79</v>
      </c>
      <c r="C58">
        <v>2</v>
      </c>
      <c r="D58">
        <v>9.7071129707112999E-2</v>
      </c>
      <c r="E58" t="s">
        <v>34</v>
      </c>
      <c r="F58">
        <v>1005</v>
      </c>
      <c r="G58" t="s">
        <v>165</v>
      </c>
      <c r="H58">
        <v>1</v>
      </c>
      <c r="I58">
        <v>1040</v>
      </c>
      <c r="J58">
        <v>245</v>
      </c>
      <c r="K58">
        <v>36</v>
      </c>
      <c r="L58">
        <v>1.7</v>
      </c>
      <c r="M58">
        <v>8</v>
      </c>
      <c r="N58">
        <v>1.5</v>
      </c>
      <c r="O58">
        <v>5.9</v>
      </c>
      <c r="P58" t="s">
        <v>33</v>
      </c>
      <c r="Q58" t="s">
        <v>33</v>
      </c>
      <c r="R58">
        <v>46.9</v>
      </c>
      <c r="S58">
        <v>2.6</v>
      </c>
      <c r="T58">
        <v>1.3</v>
      </c>
      <c r="U58">
        <v>0</v>
      </c>
      <c r="V58">
        <v>0.22</v>
      </c>
      <c r="W58">
        <v>0.01</v>
      </c>
      <c r="X58">
        <v>3.4</v>
      </c>
      <c r="Y58">
        <v>37</v>
      </c>
      <c r="Z58">
        <v>0.13069090547649301</v>
      </c>
      <c r="AA58">
        <v>0.05</v>
      </c>
      <c r="AB58">
        <v>0</v>
      </c>
      <c r="AC58" t="s">
        <v>33</v>
      </c>
      <c r="AD58" t="s">
        <v>33</v>
      </c>
      <c r="AE58" t="s">
        <v>33</v>
      </c>
      <c r="AF58">
        <v>0</v>
      </c>
    </row>
    <row r="59" spans="1:32" x14ac:dyDescent="0.2">
      <c r="A59">
        <v>109</v>
      </c>
      <c r="B59" t="s">
        <v>79</v>
      </c>
      <c r="C59">
        <v>3</v>
      </c>
      <c r="D59">
        <v>0.242468619246862</v>
      </c>
      <c r="E59" t="s">
        <v>34</v>
      </c>
      <c r="F59">
        <v>15020</v>
      </c>
      <c r="G59" t="s">
        <v>166</v>
      </c>
      <c r="H59" t="s">
        <v>33</v>
      </c>
      <c r="I59">
        <v>1723</v>
      </c>
      <c r="J59">
        <v>413</v>
      </c>
      <c r="K59">
        <v>20.5</v>
      </c>
      <c r="L59">
        <v>1.2</v>
      </c>
      <c r="M59">
        <v>7.3</v>
      </c>
      <c r="N59">
        <v>22.9</v>
      </c>
      <c r="O59">
        <v>7.2</v>
      </c>
      <c r="P59" t="s">
        <v>33</v>
      </c>
      <c r="Q59" t="s">
        <v>33</v>
      </c>
      <c r="R59">
        <v>40.9</v>
      </c>
      <c r="S59">
        <v>2.4</v>
      </c>
      <c r="T59">
        <v>1.5</v>
      </c>
      <c r="U59">
        <v>1</v>
      </c>
      <c r="V59">
        <v>0.28999999999999998</v>
      </c>
      <c r="W59">
        <v>0.08</v>
      </c>
      <c r="X59">
        <v>2</v>
      </c>
      <c r="Y59">
        <v>0</v>
      </c>
      <c r="Z59" t="s">
        <v>33</v>
      </c>
      <c r="AA59">
        <v>0</v>
      </c>
      <c r="AB59">
        <v>1</v>
      </c>
      <c r="AC59" t="s">
        <v>33</v>
      </c>
      <c r="AD59" t="s">
        <v>33</v>
      </c>
      <c r="AE59" t="s">
        <v>33</v>
      </c>
      <c r="AF59">
        <v>1</v>
      </c>
    </row>
    <row r="60" spans="1:32" x14ac:dyDescent="0.2">
      <c r="A60">
        <v>109</v>
      </c>
      <c r="B60" t="s">
        <v>79</v>
      </c>
      <c r="C60">
        <v>4</v>
      </c>
      <c r="D60">
        <v>0.242468619246862</v>
      </c>
      <c r="E60" t="s">
        <v>34</v>
      </c>
      <c r="F60">
        <v>15130</v>
      </c>
      <c r="G60" t="s">
        <v>167</v>
      </c>
      <c r="H60" t="s">
        <v>33</v>
      </c>
      <c r="I60">
        <v>1560</v>
      </c>
      <c r="J60">
        <v>374</v>
      </c>
      <c r="K60">
        <v>21.6</v>
      </c>
      <c r="L60">
        <v>2</v>
      </c>
      <c r="M60">
        <v>8</v>
      </c>
      <c r="N60">
        <v>16.7</v>
      </c>
      <c r="O60">
        <v>7.9</v>
      </c>
      <c r="P60" t="s">
        <v>33</v>
      </c>
      <c r="Q60" t="s">
        <v>33</v>
      </c>
      <c r="R60">
        <v>43.8</v>
      </c>
      <c r="S60">
        <v>2.7</v>
      </c>
      <c r="T60">
        <v>1.64</v>
      </c>
      <c r="U60">
        <v>44</v>
      </c>
      <c r="V60">
        <v>0.32</v>
      </c>
      <c r="W60">
        <v>0.09</v>
      </c>
      <c r="X60">
        <v>2.2000000000000002</v>
      </c>
      <c r="Y60">
        <v>0</v>
      </c>
      <c r="Z60">
        <v>9.8307210031348E-2</v>
      </c>
      <c r="AA60">
        <v>0</v>
      </c>
      <c r="AB60">
        <v>42</v>
      </c>
      <c r="AC60" t="s">
        <v>33</v>
      </c>
      <c r="AD60" t="s">
        <v>33</v>
      </c>
      <c r="AE60" t="s">
        <v>33</v>
      </c>
      <c r="AF60">
        <v>25</v>
      </c>
    </row>
    <row r="61" spans="1:32" x14ac:dyDescent="0.2">
      <c r="A61">
        <v>109</v>
      </c>
      <c r="B61" t="s">
        <v>79</v>
      </c>
      <c r="C61">
        <v>5</v>
      </c>
      <c r="D61">
        <v>1.00418410041841E-2</v>
      </c>
      <c r="E61" t="s">
        <v>34</v>
      </c>
      <c r="F61">
        <v>1006</v>
      </c>
      <c r="G61" t="s">
        <v>168</v>
      </c>
      <c r="H61">
        <v>1</v>
      </c>
      <c r="I61">
        <v>1540</v>
      </c>
      <c r="J61">
        <v>368</v>
      </c>
      <c r="K61">
        <v>23.5</v>
      </c>
      <c r="L61">
        <v>1.8</v>
      </c>
      <c r="M61">
        <v>8.3000000000000007</v>
      </c>
      <c r="N61">
        <v>14.4</v>
      </c>
      <c r="O61">
        <v>1.5</v>
      </c>
      <c r="P61" t="s">
        <v>33</v>
      </c>
      <c r="Q61" t="s">
        <v>33</v>
      </c>
      <c r="R61">
        <v>50.6</v>
      </c>
      <c r="S61">
        <v>1.9</v>
      </c>
      <c r="T61">
        <v>0.8</v>
      </c>
      <c r="U61">
        <v>74</v>
      </c>
      <c r="V61">
        <v>0.2</v>
      </c>
      <c r="W61">
        <v>0.16</v>
      </c>
      <c r="X61">
        <v>2.2999999999999998</v>
      </c>
      <c r="Y61">
        <v>33</v>
      </c>
      <c r="Z61">
        <v>9.5924764890282094E-2</v>
      </c>
      <c r="AA61">
        <v>0.23</v>
      </c>
      <c r="AB61">
        <v>70</v>
      </c>
      <c r="AC61" t="s">
        <v>33</v>
      </c>
      <c r="AD61" t="s">
        <v>33</v>
      </c>
      <c r="AE61" t="s">
        <v>33</v>
      </c>
      <c r="AF61">
        <v>43</v>
      </c>
    </row>
    <row r="62" spans="1:32" x14ac:dyDescent="0.2">
      <c r="A62" t="s">
        <v>169</v>
      </c>
      <c r="B62" t="s">
        <v>79</v>
      </c>
      <c r="D62">
        <v>1</v>
      </c>
      <c r="E62" t="s">
        <v>34</v>
      </c>
      <c r="G62" t="s">
        <v>33</v>
      </c>
      <c r="H62" t="s">
        <v>33</v>
      </c>
      <c r="I62">
        <v>1340.7901673640199</v>
      </c>
      <c r="J62">
        <v>319.88012552301302</v>
      </c>
      <c r="K62">
        <v>28.991820083682001</v>
      </c>
      <c r="L62">
        <v>1.6525104602510501</v>
      </c>
      <c r="M62">
        <v>7.7108995815899597</v>
      </c>
      <c r="N62">
        <v>10.6670711297071</v>
      </c>
      <c r="O62">
        <v>5.5137029288702903</v>
      </c>
      <c r="P62" t="s">
        <v>33</v>
      </c>
      <c r="Q62" t="s">
        <v>33</v>
      </c>
      <c r="R62">
        <v>45.505794979079504</v>
      </c>
      <c r="S62">
        <v>2.2015690376568999</v>
      </c>
      <c r="T62">
        <v>1.2219372384937199</v>
      </c>
      <c r="U62">
        <v>11.6541841004184</v>
      </c>
      <c r="V62">
        <v>0.23654184100418399</v>
      </c>
      <c r="W62">
        <v>6.8274058577405899E-2</v>
      </c>
      <c r="X62">
        <v>2.92171548117155</v>
      </c>
      <c r="Y62">
        <v>15.345606694560701</v>
      </c>
      <c r="Z62" t="s">
        <v>33</v>
      </c>
      <c r="AA62">
        <v>3.5719665271966503E-2</v>
      </c>
      <c r="AB62">
        <v>11.129079497908</v>
      </c>
      <c r="AC62" t="s">
        <v>33</v>
      </c>
      <c r="AD62" t="s">
        <v>33</v>
      </c>
      <c r="AE62" t="s">
        <v>33</v>
      </c>
      <c r="AF62">
        <v>6.7359832635983299</v>
      </c>
    </row>
    <row r="64" spans="1:32" x14ac:dyDescent="0.2">
      <c r="A64">
        <v>110</v>
      </c>
      <c r="B64" t="s">
        <v>80</v>
      </c>
      <c r="C64">
        <v>1</v>
      </c>
      <c r="D64">
        <v>0.38960017969451899</v>
      </c>
      <c r="E64" t="s">
        <v>34</v>
      </c>
      <c r="F64">
        <v>1011</v>
      </c>
      <c r="G64" t="s">
        <v>170</v>
      </c>
      <c r="H64">
        <v>1</v>
      </c>
      <c r="I64">
        <v>1290</v>
      </c>
      <c r="J64">
        <v>306</v>
      </c>
      <c r="K64">
        <v>29</v>
      </c>
      <c r="L64">
        <v>1.5</v>
      </c>
      <c r="M64">
        <v>7</v>
      </c>
      <c r="N64">
        <v>6.8</v>
      </c>
      <c r="O64">
        <v>2.9</v>
      </c>
      <c r="P64" t="s">
        <v>33</v>
      </c>
      <c r="Q64" t="s">
        <v>33</v>
      </c>
      <c r="R64">
        <v>52.8</v>
      </c>
      <c r="S64">
        <v>2.5</v>
      </c>
      <c r="T64">
        <v>0.6</v>
      </c>
      <c r="U64">
        <v>0</v>
      </c>
      <c r="V64">
        <v>0.2</v>
      </c>
      <c r="W64">
        <v>0.03</v>
      </c>
      <c r="X64">
        <v>2.1</v>
      </c>
      <c r="Y64">
        <v>12</v>
      </c>
      <c r="Z64">
        <v>6.5660836534303796E-2</v>
      </c>
      <c r="AA64">
        <v>0</v>
      </c>
      <c r="AB64">
        <v>0</v>
      </c>
      <c r="AC64" t="s">
        <v>33</v>
      </c>
      <c r="AD64" t="s">
        <v>33</v>
      </c>
      <c r="AE64" t="s">
        <v>33</v>
      </c>
      <c r="AF64">
        <v>1</v>
      </c>
    </row>
    <row r="65" spans="1:32" x14ac:dyDescent="0.2">
      <c r="A65">
        <v>110</v>
      </c>
      <c r="B65" t="s">
        <v>80</v>
      </c>
      <c r="C65">
        <v>2</v>
      </c>
      <c r="D65">
        <v>0.38960017969451899</v>
      </c>
      <c r="E65" t="s">
        <v>34</v>
      </c>
      <c r="F65">
        <v>1036</v>
      </c>
      <c r="G65" t="s">
        <v>171</v>
      </c>
      <c r="H65">
        <v>1</v>
      </c>
      <c r="I65">
        <v>1570</v>
      </c>
      <c r="J65">
        <v>375</v>
      </c>
      <c r="K65">
        <v>21</v>
      </c>
      <c r="L65">
        <v>3</v>
      </c>
      <c r="M65">
        <v>7.5</v>
      </c>
      <c r="N65">
        <v>15</v>
      </c>
      <c r="O65">
        <v>2.1</v>
      </c>
      <c r="P65" t="s">
        <v>33</v>
      </c>
      <c r="Q65" t="s">
        <v>33</v>
      </c>
      <c r="R65">
        <v>51.4</v>
      </c>
      <c r="S65">
        <v>1.5</v>
      </c>
      <c r="T65">
        <v>0.7</v>
      </c>
      <c r="U65">
        <v>95</v>
      </c>
      <c r="V65">
        <v>0.09</v>
      </c>
      <c r="W65">
        <v>0.1</v>
      </c>
      <c r="X65">
        <v>0.5</v>
      </c>
      <c r="Y65">
        <v>19</v>
      </c>
      <c r="Z65">
        <v>6.1718750000000003E-2</v>
      </c>
      <c r="AA65">
        <v>0.4</v>
      </c>
      <c r="AB65">
        <v>87</v>
      </c>
      <c r="AC65" t="s">
        <v>33</v>
      </c>
      <c r="AD65" t="s">
        <v>33</v>
      </c>
      <c r="AE65" t="s">
        <v>33</v>
      </c>
      <c r="AF65">
        <v>90</v>
      </c>
    </row>
    <row r="66" spans="1:32" x14ac:dyDescent="0.2">
      <c r="A66">
        <v>110</v>
      </c>
      <c r="B66" t="s">
        <v>80</v>
      </c>
      <c r="C66">
        <v>3</v>
      </c>
      <c r="D66">
        <v>2.8900868523509999E-2</v>
      </c>
      <c r="E66" t="s">
        <v>34</v>
      </c>
      <c r="F66">
        <v>1004</v>
      </c>
      <c r="G66" t="s">
        <v>172</v>
      </c>
      <c r="H66">
        <v>1</v>
      </c>
      <c r="I66">
        <v>1930</v>
      </c>
      <c r="J66">
        <v>460</v>
      </c>
      <c r="K66">
        <v>4.3</v>
      </c>
      <c r="L66">
        <v>1.1000000000000001</v>
      </c>
      <c r="M66">
        <v>6.1</v>
      </c>
      <c r="N66">
        <v>17.2</v>
      </c>
      <c r="O66">
        <v>2.1</v>
      </c>
      <c r="P66" t="s">
        <v>33</v>
      </c>
      <c r="Q66" t="s">
        <v>33</v>
      </c>
      <c r="R66">
        <v>69.3</v>
      </c>
      <c r="S66">
        <v>1.4</v>
      </c>
      <c r="T66">
        <v>0.6</v>
      </c>
      <c r="U66">
        <v>40</v>
      </c>
      <c r="V66">
        <v>0.09</v>
      </c>
      <c r="W66">
        <v>0.03</v>
      </c>
      <c r="X66">
        <v>0.7</v>
      </c>
      <c r="Y66">
        <v>23</v>
      </c>
      <c r="Z66" t="s">
        <v>33</v>
      </c>
      <c r="AA66">
        <v>0.1</v>
      </c>
      <c r="AB66">
        <v>38.5</v>
      </c>
      <c r="AC66" t="s">
        <v>33</v>
      </c>
      <c r="AD66" t="s">
        <v>33</v>
      </c>
      <c r="AE66" t="s">
        <v>33</v>
      </c>
      <c r="AF66">
        <v>20</v>
      </c>
    </row>
    <row r="67" spans="1:32" x14ac:dyDescent="0.2">
      <c r="A67">
        <v>110</v>
      </c>
      <c r="B67" t="s">
        <v>80</v>
      </c>
      <c r="C67">
        <v>4</v>
      </c>
      <c r="D67">
        <v>2.8900868523509999E-2</v>
      </c>
      <c r="E67" t="s">
        <v>34</v>
      </c>
      <c r="F67">
        <v>15003</v>
      </c>
      <c r="G67" t="s">
        <v>173</v>
      </c>
      <c r="H67" t="s">
        <v>33</v>
      </c>
      <c r="I67">
        <v>1795</v>
      </c>
      <c r="J67">
        <v>429</v>
      </c>
      <c r="K67">
        <v>18.8</v>
      </c>
      <c r="L67">
        <v>0.4</v>
      </c>
      <c r="M67">
        <v>4.5999999999999996</v>
      </c>
      <c r="N67">
        <v>21.8</v>
      </c>
      <c r="O67">
        <v>1.6</v>
      </c>
      <c r="P67" t="s">
        <v>33</v>
      </c>
      <c r="Q67" t="s">
        <v>33</v>
      </c>
      <c r="R67">
        <v>52.8</v>
      </c>
      <c r="S67">
        <v>2.1</v>
      </c>
      <c r="T67">
        <v>0.45</v>
      </c>
      <c r="U67">
        <v>30</v>
      </c>
      <c r="V67">
        <v>0.33</v>
      </c>
      <c r="W67">
        <v>0.25</v>
      </c>
      <c r="X67">
        <v>2</v>
      </c>
      <c r="Y67">
        <v>76</v>
      </c>
      <c r="Z67" t="s">
        <v>33</v>
      </c>
      <c r="AA67">
        <v>0.25</v>
      </c>
      <c r="AB67">
        <v>30</v>
      </c>
      <c r="AC67" t="s">
        <v>33</v>
      </c>
      <c r="AD67" t="s">
        <v>33</v>
      </c>
      <c r="AE67" t="s">
        <v>33</v>
      </c>
      <c r="AF67">
        <v>1</v>
      </c>
    </row>
    <row r="68" spans="1:32" x14ac:dyDescent="0.2">
      <c r="A68">
        <v>110</v>
      </c>
      <c r="B68" t="s">
        <v>80</v>
      </c>
      <c r="C68">
        <v>5</v>
      </c>
      <c r="D68">
        <v>1.10062893081761E-2</v>
      </c>
      <c r="E68" t="s">
        <v>34</v>
      </c>
      <c r="F68">
        <v>1012</v>
      </c>
      <c r="G68" t="s">
        <v>174</v>
      </c>
      <c r="H68">
        <v>1</v>
      </c>
      <c r="I68">
        <v>1530</v>
      </c>
      <c r="J68">
        <v>363</v>
      </c>
      <c r="K68">
        <v>25.9</v>
      </c>
      <c r="L68">
        <v>1.9</v>
      </c>
      <c r="M68">
        <v>7.1</v>
      </c>
      <c r="N68">
        <v>15.3</v>
      </c>
      <c r="O68">
        <v>1.1000000000000001</v>
      </c>
      <c r="P68" t="s">
        <v>33</v>
      </c>
      <c r="Q68" t="s">
        <v>33</v>
      </c>
      <c r="R68">
        <v>48.8</v>
      </c>
      <c r="S68">
        <v>1</v>
      </c>
      <c r="T68">
        <v>0.5</v>
      </c>
      <c r="U68">
        <v>50</v>
      </c>
      <c r="V68">
        <v>0.06</v>
      </c>
      <c r="W68">
        <v>0.14000000000000001</v>
      </c>
      <c r="X68">
        <v>0.7</v>
      </c>
      <c r="Y68">
        <v>8.5</v>
      </c>
      <c r="Z68">
        <v>6.5672082717873004E-2</v>
      </c>
      <c r="AA68">
        <v>0.15</v>
      </c>
      <c r="AB68">
        <v>46</v>
      </c>
      <c r="AC68" t="s">
        <v>33</v>
      </c>
      <c r="AD68" t="s">
        <v>33</v>
      </c>
      <c r="AE68" t="s">
        <v>33</v>
      </c>
      <c r="AF68">
        <v>42.5</v>
      </c>
    </row>
    <row r="69" spans="1:32" x14ac:dyDescent="0.2">
      <c r="A69">
        <v>110</v>
      </c>
      <c r="B69" t="s">
        <v>80</v>
      </c>
      <c r="C69">
        <v>6</v>
      </c>
      <c r="D69">
        <v>1.10062893081761E-2</v>
      </c>
      <c r="E69" t="s">
        <v>34</v>
      </c>
      <c r="F69">
        <v>1013</v>
      </c>
      <c r="G69" t="s">
        <v>175</v>
      </c>
      <c r="H69">
        <v>1</v>
      </c>
      <c r="I69">
        <v>1550</v>
      </c>
      <c r="J69">
        <v>368</v>
      </c>
      <c r="K69">
        <v>20</v>
      </c>
      <c r="L69">
        <v>1.8</v>
      </c>
      <c r="M69">
        <v>4</v>
      </c>
      <c r="N69">
        <v>12.3</v>
      </c>
      <c r="O69">
        <v>3.1</v>
      </c>
      <c r="P69" t="s">
        <v>33</v>
      </c>
      <c r="Q69" t="s">
        <v>33</v>
      </c>
      <c r="R69">
        <v>58.8</v>
      </c>
      <c r="S69">
        <v>2</v>
      </c>
      <c r="T69">
        <v>0.5</v>
      </c>
      <c r="U69">
        <v>8</v>
      </c>
      <c r="V69">
        <v>0.1</v>
      </c>
      <c r="W69">
        <v>0.1</v>
      </c>
      <c r="X69">
        <v>0.2</v>
      </c>
      <c r="Y69">
        <v>0</v>
      </c>
      <c r="Z69">
        <v>8.1841432225063904E-2</v>
      </c>
      <c r="AA69">
        <v>0.2</v>
      </c>
      <c r="AB69">
        <v>5</v>
      </c>
      <c r="AC69" t="s">
        <v>33</v>
      </c>
      <c r="AD69" t="s">
        <v>33</v>
      </c>
      <c r="AE69" t="s">
        <v>33</v>
      </c>
      <c r="AF69">
        <v>41</v>
      </c>
    </row>
    <row r="70" spans="1:32" x14ac:dyDescent="0.2">
      <c r="A70">
        <v>110</v>
      </c>
      <c r="B70" t="s">
        <v>80</v>
      </c>
      <c r="C70">
        <v>7</v>
      </c>
      <c r="D70">
        <v>1.10062893081761E-2</v>
      </c>
      <c r="E70" t="s">
        <v>34</v>
      </c>
      <c r="F70">
        <v>1014</v>
      </c>
      <c r="G70" t="s">
        <v>176</v>
      </c>
      <c r="H70">
        <v>1</v>
      </c>
      <c r="I70">
        <v>1940</v>
      </c>
      <c r="J70">
        <v>465</v>
      </c>
      <c r="K70">
        <v>15</v>
      </c>
      <c r="L70">
        <v>1.6</v>
      </c>
      <c r="M70">
        <v>6.5</v>
      </c>
      <c r="N70">
        <v>26.7</v>
      </c>
      <c r="O70">
        <v>1.1000000000000001</v>
      </c>
      <c r="P70" t="s">
        <v>33</v>
      </c>
      <c r="Q70" t="s">
        <v>33</v>
      </c>
      <c r="R70">
        <v>49.1</v>
      </c>
      <c r="S70">
        <v>1.4</v>
      </c>
      <c r="T70">
        <v>0.6</v>
      </c>
      <c r="U70">
        <v>323</v>
      </c>
      <c r="V70">
        <v>0.04</v>
      </c>
      <c r="W70">
        <v>0.13</v>
      </c>
      <c r="X70">
        <v>0.5</v>
      </c>
      <c r="Y70">
        <v>9</v>
      </c>
      <c r="Z70" t="s">
        <v>33</v>
      </c>
      <c r="AA70">
        <v>0.9</v>
      </c>
      <c r="AB70">
        <v>309</v>
      </c>
      <c r="AC70" t="s">
        <v>33</v>
      </c>
      <c r="AD70" t="s">
        <v>33</v>
      </c>
      <c r="AE70" t="s">
        <v>33</v>
      </c>
      <c r="AF70">
        <v>173</v>
      </c>
    </row>
    <row r="71" spans="1:32" x14ac:dyDescent="0.2">
      <c r="A71">
        <v>110</v>
      </c>
      <c r="B71" t="s">
        <v>80</v>
      </c>
      <c r="C71">
        <v>8</v>
      </c>
      <c r="D71">
        <v>1.10062893081761E-2</v>
      </c>
      <c r="E71" t="s">
        <v>34</v>
      </c>
      <c r="F71">
        <v>1015</v>
      </c>
      <c r="G71" t="s">
        <v>177</v>
      </c>
      <c r="H71">
        <v>1</v>
      </c>
      <c r="I71">
        <v>1280</v>
      </c>
      <c r="J71">
        <v>304</v>
      </c>
      <c r="K71">
        <v>30</v>
      </c>
      <c r="L71">
        <v>1.3</v>
      </c>
      <c r="M71">
        <v>10</v>
      </c>
      <c r="N71">
        <v>6.3</v>
      </c>
      <c r="O71">
        <v>1.2</v>
      </c>
      <c r="P71" t="s">
        <v>33</v>
      </c>
      <c r="Q71" t="s">
        <v>33</v>
      </c>
      <c r="R71">
        <v>51.2</v>
      </c>
      <c r="S71">
        <v>2</v>
      </c>
      <c r="T71">
        <v>0.9</v>
      </c>
      <c r="U71">
        <v>73</v>
      </c>
      <c r="V71">
        <v>0.1</v>
      </c>
      <c r="W71">
        <v>0.25</v>
      </c>
      <c r="X71">
        <v>0.5</v>
      </c>
      <c r="Y71">
        <v>16</v>
      </c>
      <c r="Z71">
        <v>0.102790014684288</v>
      </c>
      <c r="AA71">
        <v>1.6</v>
      </c>
      <c r="AB71">
        <v>73</v>
      </c>
      <c r="AC71" t="s">
        <v>33</v>
      </c>
      <c r="AD71" t="s">
        <v>33</v>
      </c>
      <c r="AE71" t="s">
        <v>33</v>
      </c>
      <c r="AF71">
        <v>0</v>
      </c>
    </row>
    <row r="72" spans="1:32" x14ac:dyDescent="0.2">
      <c r="A72">
        <v>110</v>
      </c>
      <c r="B72" t="s">
        <v>80</v>
      </c>
      <c r="C72">
        <v>9</v>
      </c>
      <c r="D72">
        <v>1.10062893081761E-2</v>
      </c>
      <c r="E72" t="s">
        <v>34</v>
      </c>
      <c r="F72">
        <v>1016</v>
      </c>
      <c r="G72" t="s">
        <v>178</v>
      </c>
      <c r="H72">
        <v>1</v>
      </c>
      <c r="I72">
        <v>1730</v>
      </c>
      <c r="J72">
        <v>412</v>
      </c>
      <c r="K72">
        <v>15.7</v>
      </c>
      <c r="L72">
        <v>1.9</v>
      </c>
      <c r="M72">
        <v>13</v>
      </c>
      <c r="N72">
        <v>16.8</v>
      </c>
      <c r="O72">
        <v>1.1000000000000001</v>
      </c>
      <c r="P72" t="s">
        <v>33</v>
      </c>
      <c r="Q72" t="s">
        <v>33</v>
      </c>
      <c r="R72">
        <v>51.5</v>
      </c>
      <c r="S72">
        <v>1.5</v>
      </c>
      <c r="T72">
        <v>0.3</v>
      </c>
      <c r="U72">
        <v>0</v>
      </c>
      <c r="V72">
        <v>0.03</v>
      </c>
      <c r="W72">
        <v>0.5</v>
      </c>
      <c r="X72">
        <v>0.5</v>
      </c>
      <c r="Y72">
        <v>7</v>
      </c>
      <c r="Z72" t="s">
        <v>33</v>
      </c>
      <c r="AA72">
        <v>0.2</v>
      </c>
      <c r="AB72">
        <v>0</v>
      </c>
      <c r="AC72" t="s">
        <v>33</v>
      </c>
      <c r="AD72" t="s">
        <v>33</v>
      </c>
      <c r="AE72" t="s">
        <v>33</v>
      </c>
      <c r="AF72">
        <v>0</v>
      </c>
    </row>
    <row r="73" spans="1:32" x14ac:dyDescent="0.2">
      <c r="A73">
        <v>110</v>
      </c>
      <c r="B73" t="s">
        <v>80</v>
      </c>
      <c r="C73">
        <v>10</v>
      </c>
      <c r="D73">
        <v>7.9065588499550796E-2</v>
      </c>
      <c r="E73" t="s">
        <v>34</v>
      </c>
      <c r="F73">
        <v>1003</v>
      </c>
      <c r="G73" t="s">
        <v>179</v>
      </c>
      <c r="H73">
        <v>1</v>
      </c>
      <c r="I73">
        <v>2060</v>
      </c>
      <c r="J73">
        <v>492</v>
      </c>
      <c r="K73">
        <v>4.5</v>
      </c>
      <c r="L73">
        <v>1.9</v>
      </c>
      <c r="M73">
        <v>6.6</v>
      </c>
      <c r="N73">
        <v>24.9</v>
      </c>
      <c r="O73">
        <v>3.3</v>
      </c>
      <c r="P73" t="s">
        <v>33</v>
      </c>
      <c r="Q73" t="s">
        <v>33</v>
      </c>
      <c r="R73">
        <v>58.9</v>
      </c>
      <c r="S73">
        <v>1.4</v>
      </c>
      <c r="T73">
        <v>0.83</v>
      </c>
      <c r="U73">
        <v>8</v>
      </c>
      <c r="V73">
        <v>0.16</v>
      </c>
      <c r="W73">
        <v>0.06</v>
      </c>
      <c r="X73">
        <v>1.3</v>
      </c>
      <c r="Y73">
        <v>21</v>
      </c>
      <c r="Z73">
        <v>5.0052410901467503E-2</v>
      </c>
      <c r="AA73">
        <v>0</v>
      </c>
      <c r="AB73">
        <v>7</v>
      </c>
      <c r="AC73" t="s">
        <v>33</v>
      </c>
      <c r="AD73" t="s">
        <v>33</v>
      </c>
      <c r="AE73" t="s">
        <v>33</v>
      </c>
      <c r="AF73">
        <v>15</v>
      </c>
    </row>
    <row r="74" spans="1:32" x14ac:dyDescent="0.2">
      <c r="A74">
        <v>110</v>
      </c>
      <c r="B74" t="s">
        <v>80</v>
      </c>
      <c r="C74">
        <v>11</v>
      </c>
      <c r="D74">
        <v>2.8900868523509999E-2</v>
      </c>
      <c r="E74" t="s">
        <v>64</v>
      </c>
      <c r="F74">
        <v>532</v>
      </c>
      <c r="G74" t="s">
        <v>180</v>
      </c>
      <c r="H74" t="s">
        <v>33</v>
      </c>
      <c r="I74" t="s">
        <v>33</v>
      </c>
      <c r="J74">
        <v>316.60000000000002</v>
      </c>
      <c r="K74" t="s">
        <v>33</v>
      </c>
      <c r="L74" t="s">
        <v>33</v>
      </c>
      <c r="M74">
        <v>5.2</v>
      </c>
      <c r="N74">
        <v>10.5</v>
      </c>
      <c r="O74" t="s">
        <v>33</v>
      </c>
      <c r="P74" t="s">
        <v>33</v>
      </c>
      <c r="Q74" t="s">
        <v>33</v>
      </c>
      <c r="R74" t="s">
        <v>33</v>
      </c>
      <c r="S74">
        <v>0.6</v>
      </c>
      <c r="T74">
        <v>0.4</v>
      </c>
      <c r="U74">
        <v>0</v>
      </c>
      <c r="V74">
        <v>0.1</v>
      </c>
      <c r="W74">
        <v>0</v>
      </c>
      <c r="X74">
        <v>0.6</v>
      </c>
      <c r="Y74">
        <v>9</v>
      </c>
      <c r="Z74">
        <v>0</v>
      </c>
      <c r="AA74">
        <v>0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</row>
    <row r="75" spans="1:32" x14ac:dyDescent="0.2">
      <c r="A75" t="s">
        <v>181</v>
      </c>
      <c r="B75" t="s">
        <v>80</v>
      </c>
      <c r="D75">
        <v>1</v>
      </c>
      <c r="E75" t="s">
        <v>33</v>
      </c>
      <c r="G75" t="s">
        <v>33</v>
      </c>
      <c r="H75" t="s">
        <v>33</v>
      </c>
      <c r="I75" t="s">
        <v>33</v>
      </c>
      <c r="J75">
        <v>360.10490416292299</v>
      </c>
      <c r="K75" t="s">
        <v>33</v>
      </c>
      <c r="L75" t="s">
        <v>33</v>
      </c>
      <c r="M75">
        <v>7.0774146451033202</v>
      </c>
      <c r="N75">
        <v>12.744496855345901</v>
      </c>
      <c r="O75" t="s">
        <v>33</v>
      </c>
      <c r="P75" t="s">
        <v>33</v>
      </c>
      <c r="Q75" t="s">
        <v>33</v>
      </c>
      <c r="R75" t="s">
        <v>33</v>
      </c>
      <c r="S75">
        <v>1.87453578915843</v>
      </c>
      <c r="T75">
        <v>0.64482854147948498</v>
      </c>
      <c r="U75">
        <v>44.664457921533398</v>
      </c>
      <c r="V75">
        <v>0.14429507337526201</v>
      </c>
      <c r="W75">
        <v>7.5811245882000597E-2</v>
      </c>
      <c r="X75">
        <v>1.2375336927223699</v>
      </c>
      <c r="Y75">
        <v>17.305031446540902</v>
      </c>
      <c r="Z75" t="s">
        <v>33</v>
      </c>
      <c r="AA75">
        <v>0.19952455825097301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</row>
    <row r="77" spans="1:32" x14ac:dyDescent="0.2">
      <c r="A77">
        <v>1102</v>
      </c>
      <c r="B77" t="s">
        <v>81</v>
      </c>
      <c r="C77">
        <v>1</v>
      </c>
      <c r="D77">
        <v>0.86111111111111105</v>
      </c>
      <c r="E77" t="s">
        <v>34</v>
      </c>
      <c r="F77">
        <v>12003</v>
      </c>
      <c r="G77" t="s">
        <v>182</v>
      </c>
      <c r="H77">
        <v>1</v>
      </c>
      <c r="I77">
        <v>1310</v>
      </c>
      <c r="J77">
        <v>311</v>
      </c>
      <c r="K77">
        <v>3.1</v>
      </c>
      <c r="L77">
        <v>9.9</v>
      </c>
      <c r="M77">
        <v>16.100000000000001</v>
      </c>
      <c r="N77">
        <v>1</v>
      </c>
      <c r="O77">
        <v>20</v>
      </c>
      <c r="P77" t="s">
        <v>33</v>
      </c>
      <c r="Q77" t="s">
        <v>33</v>
      </c>
      <c r="R77">
        <v>50.4</v>
      </c>
      <c r="S77">
        <v>3.9</v>
      </c>
      <c r="T77">
        <v>0.71</v>
      </c>
      <c r="U77">
        <v>0</v>
      </c>
      <c r="V77">
        <v>0</v>
      </c>
      <c r="W77">
        <v>1</v>
      </c>
      <c r="X77">
        <v>42.9</v>
      </c>
      <c r="Y77">
        <v>13</v>
      </c>
      <c r="Z77">
        <v>0.03</v>
      </c>
      <c r="AA77">
        <v>0</v>
      </c>
      <c r="AB77">
        <v>0</v>
      </c>
      <c r="AC77" t="s">
        <v>33</v>
      </c>
      <c r="AD77" t="s">
        <v>33</v>
      </c>
      <c r="AE77" t="s">
        <v>33</v>
      </c>
      <c r="AF77">
        <v>0</v>
      </c>
    </row>
    <row r="78" spans="1:32" x14ac:dyDescent="0.2">
      <c r="A78">
        <v>1102</v>
      </c>
      <c r="B78" t="s">
        <v>81</v>
      </c>
      <c r="C78">
        <v>2</v>
      </c>
      <c r="D78">
        <v>0.13888888888888901</v>
      </c>
      <c r="E78" t="s">
        <v>34</v>
      </c>
      <c r="F78">
        <v>12004</v>
      </c>
      <c r="G78" t="s">
        <v>183</v>
      </c>
      <c r="H78">
        <v>1</v>
      </c>
      <c r="I78">
        <v>2260</v>
      </c>
      <c r="J78">
        <v>541</v>
      </c>
      <c r="K78">
        <v>1</v>
      </c>
      <c r="L78">
        <v>1.4</v>
      </c>
      <c r="M78">
        <v>4.4000000000000004</v>
      </c>
      <c r="N78">
        <v>30.9</v>
      </c>
      <c r="O78">
        <v>2</v>
      </c>
      <c r="P78" t="s">
        <v>33</v>
      </c>
      <c r="Q78" t="s">
        <v>33</v>
      </c>
      <c r="R78">
        <v>60.4</v>
      </c>
      <c r="S78">
        <v>2</v>
      </c>
      <c r="T78">
        <v>1.55</v>
      </c>
      <c r="U78">
        <v>61</v>
      </c>
      <c r="V78">
        <v>0.03</v>
      </c>
      <c r="W78">
        <v>0.15</v>
      </c>
      <c r="X78">
        <v>0.5</v>
      </c>
      <c r="Y78">
        <v>6</v>
      </c>
      <c r="Z78">
        <v>1.0112359550561801E-2</v>
      </c>
      <c r="AA78">
        <v>0</v>
      </c>
      <c r="AB78">
        <v>60</v>
      </c>
      <c r="AC78" t="s">
        <v>33</v>
      </c>
      <c r="AD78" t="s">
        <v>33</v>
      </c>
      <c r="AE78" t="s">
        <v>33</v>
      </c>
      <c r="AF78">
        <v>9</v>
      </c>
    </row>
    <row r="79" spans="1:32" x14ac:dyDescent="0.2">
      <c r="A79" t="s">
        <v>184</v>
      </c>
      <c r="B79" t="s">
        <v>81</v>
      </c>
      <c r="D79">
        <v>1</v>
      </c>
      <c r="E79" t="s">
        <v>34</v>
      </c>
      <c r="G79" t="s">
        <v>33</v>
      </c>
      <c r="H79">
        <v>1</v>
      </c>
      <c r="I79">
        <v>1441.94444444444</v>
      </c>
      <c r="J79">
        <v>342.94444444444503</v>
      </c>
      <c r="K79">
        <v>2.80833333333333</v>
      </c>
      <c r="L79">
        <v>8.7194444444444397</v>
      </c>
      <c r="M79">
        <v>14.475</v>
      </c>
      <c r="N79">
        <v>5.1527777777777803</v>
      </c>
      <c r="O79">
        <v>17.5</v>
      </c>
      <c r="P79" t="s">
        <v>33</v>
      </c>
      <c r="Q79" t="s">
        <v>33</v>
      </c>
      <c r="R79">
        <v>51.788888888888899</v>
      </c>
      <c r="S79">
        <v>3.6361111111111102</v>
      </c>
      <c r="T79">
        <v>0.82666666666666699</v>
      </c>
      <c r="U79">
        <v>8.4722222222222303</v>
      </c>
      <c r="V79">
        <v>4.1666666666666701E-3</v>
      </c>
      <c r="W79">
        <v>0.88194444444444398</v>
      </c>
      <c r="X79">
        <v>37.011111111111099</v>
      </c>
      <c r="Y79">
        <v>12.0277777777778</v>
      </c>
      <c r="Z79">
        <v>2.7237827715355802E-2</v>
      </c>
      <c r="AA79">
        <v>0</v>
      </c>
      <c r="AB79">
        <v>8.3333333333333393</v>
      </c>
      <c r="AC79" t="s">
        <v>33</v>
      </c>
      <c r="AD79" t="s">
        <v>33</v>
      </c>
      <c r="AE79" t="s">
        <v>33</v>
      </c>
      <c r="AF79">
        <v>1.25</v>
      </c>
    </row>
    <row r="81" spans="1:32" x14ac:dyDescent="0.2">
      <c r="A81">
        <v>1104</v>
      </c>
      <c r="B81" t="s">
        <v>82</v>
      </c>
      <c r="C81">
        <v>1</v>
      </c>
      <c r="D81">
        <v>1.9314641744548298E-2</v>
      </c>
      <c r="E81" t="s">
        <v>34</v>
      </c>
      <c r="F81">
        <v>5022</v>
      </c>
      <c r="G81" t="s">
        <v>185</v>
      </c>
      <c r="H81">
        <v>1</v>
      </c>
      <c r="I81">
        <v>77</v>
      </c>
      <c r="J81">
        <v>18</v>
      </c>
      <c r="K81">
        <v>94.6</v>
      </c>
      <c r="L81">
        <v>0.4</v>
      </c>
      <c r="M81">
        <v>0.4</v>
      </c>
      <c r="N81">
        <v>0.1</v>
      </c>
      <c r="O81">
        <v>1.1000000000000001</v>
      </c>
      <c r="P81" t="s">
        <v>33</v>
      </c>
      <c r="Q81" t="s">
        <v>33</v>
      </c>
      <c r="R81">
        <v>3.6</v>
      </c>
      <c r="S81">
        <v>0.7</v>
      </c>
      <c r="T81">
        <v>0.08</v>
      </c>
      <c r="U81">
        <v>3</v>
      </c>
      <c r="V81">
        <v>0.06</v>
      </c>
      <c r="W81">
        <v>0.02</v>
      </c>
      <c r="X81">
        <v>0.1</v>
      </c>
      <c r="Y81">
        <v>44</v>
      </c>
      <c r="Z81">
        <v>1.36319218241042E-2</v>
      </c>
      <c r="AA81">
        <v>0</v>
      </c>
      <c r="AB81">
        <v>0</v>
      </c>
      <c r="AC81" t="s">
        <v>33</v>
      </c>
      <c r="AD81" t="s">
        <v>33</v>
      </c>
      <c r="AE81" t="s">
        <v>33</v>
      </c>
      <c r="AF81">
        <v>42</v>
      </c>
    </row>
    <row r="82" spans="1:32" x14ac:dyDescent="0.2">
      <c r="A82">
        <v>1104</v>
      </c>
      <c r="B82" t="s">
        <v>82</v>
      </c>
      <c r="C82">
        <v>2</v>
      </c>
      <c r="D82">
        <v>1.9314641744548298E-2</v>
      </c>
      <c r="E82" t="s">
        <v>34</v>
      </c>
      <c r="F82">
        <v>5035</v>
      </c>
      <c r="G82" t="s">
        <v>186</v>
      </c>
      <c r="H82">
        <v>1</v>
      </c>
      <c r="I82">
        <v>195</v>
      </c>
      <c r="J82">
        <v>46</v>
      </c>
      <c r="K82">
        <v>88.3</v>
      </c>
      <c r="L82">
        <v>0.4</v>
      </c>
      <c r="M82">
        <v>0.6</v>
      </c>
      <c r="N82">
        <v>0.2</v>
      </c>
      <c r="O82">
        <v>0.2</v>
      </c>
      <c r="P82" t="s">
        <v>33</v>
      </c>
      <c r="Q82" t="s">
        <v>33</v>
      </c>
      <c r="R82">
        <v>10.3</v>
      </c>
      <c r="S82">
        <v>0.2</v>
      </c>
      <c r="T82">
        <v>0.03</v>
      </c>
      <c r="U82">
        <v>13</v>
      </c>
      <c r="V82">
        <v>0.04</v>
      </c>
      <c r="W82">
        <v>0.03</v>
      </c>
      <c r="X82">
        <v>0.1</v>
      </c>
      <c r="Y82">
        <v>21</v>
      </c>
      <c r="Z82">
        <v>4.6844613918017197E-2</v>
      </c>
      <c r="AA82">
        <v>0</v>
      </c>
      <c r="AB82">
        <v>0</v>
      </c>
      <c r="AC82" t="s">
        <v>33</v>
      </c>
      <c r="AD82" t="s">
        <v>33</v>
      </c>
      <c r="AE82" t="s">
        <v>33</v>
      </c>
      <c r="AF82">
        <v>152</v>
      </c>
    </row>
    <row r="83" spans="1:32" x14ac:dyDescent="0.2">
      <c r="A83">
        <v>1104</v>
      </c>
      <c r="B83" t="s">
        <v>82</v>
      </c>
      <c r="C83">
        <v>3</v>
      </c>
      <c r="D83">
        <v>1.9314641744548298E-2</v>
      </c>
      <c r="E83" t="s">
        <v>34</v>
      </c>
      <c r="F83">
        <v>5013</v>
      </c>
      <c r="G83" t="s">
        <v>187</v>
      </c>
      <c r="H83">
        <v>1</v>
      </c>
      <c r="I83">
        <v>198</v>
      </c>
      <c r="J83">
        <v>47</v>
      </c>
      <c r="K83">
        <v>87</v>
      </c>
      <c r="L83">
        <v>0.25</v>
      </c>
      <c r="M83">
        <v>0.6</v>
      </c>
      <c r="N83">
        <v>0.2</v>
      </c>
      <c r="O83">
        <v>2.5</v>
      </c>
      <c r="P83" t="s">
        <v>33</v>
      </c>
      <c r="Q83" t="s">
        <v>33</v>
      </c>
      <c r="R83">
        <v>9.5</v>
      </c>
      <c r="S83">
        <v>0.3</v>
      </c>
      <c r="T83">
        <v>0</v>
      </c>
      <c r="U83">
        <v>1</v>
      </c>
      <c r="V83">
        <v>0.02</v>
      </c>
      <c r="W83">
        <v>0.01</v>
      </c>
      <c r="X83">
        <v>0.2</v>
      </c>
      <c r="Y83">
        <v>11</v>
      </c>
      <c r="Z83">
        <v>7.0652173913043501E-2</v>
      </c>
      <c r="AA83">
        <v>0</v>
      </c>
      <c r="AB83">
        <v>0</v>
      </c>
      <c r="AC83" t="s">
        <v>33</v>
      </c>
      <c r="AD83" t="s">
        <v>33</v>
      </c>
      <c r="AE83" t="s">
        <v>33</v>
      </c>
      <c r="AF83">
        <v>10</v>
      </c>
    </row>
    <row r="84" spans="1:32" x14ac:dyDescent="0.2">
      <c r="A84">
        <v>1104</v>
      </c>
      <c r="B84" t="s">
        <v>82</v>
      </c>
      <c r="C84">
        <v>4</v>
      </c>
      <c r="D84">
        <v>1.9314641744548298E-2</v>
      </c>
      <c r="E84" t="s">
        <v>34</v>
      </c>
      <c r="F84">
        <v>5016</v>
      </c>
      <c r="G84" t="s">
        <v>188</v>
      </c>
      <c r="H84">
        <v>1</v>
      </c>
      <c r="I84">
        <v>125</v>
      </c>
      <c r="J84">
        <v>30</v>
      </c>
      <c r="K84">
        <v>90.3</v>
      </c>
      <c r="L84">
        <v>0.4</v>
      </c>
      <c r="M84">
        <v>0.7</v>
      </c>
      <c r="N84">
        <v>0.2</v>
      </c>
      <c r="O84">
        <v>4.0999999999999996</v>
      </c>
      <c r="P84" t="s">
        <v>33</v>
      </c>
      <c r="Q84" t="s">
        <v>33</v>
      </c>
      <c r="R84">
        <v>4.3</v>
      </c>
      <c r="S84">
        <v>0.3</v>
      </c>
      <c r="T84">
        <v>0</v>
      </c>
      <c r="U84">
        <v>2</v>
      </c>
      <c r="V84">
        <v>0.03</v>
      </c>
      <c r="W84">
        <v>0.02</v>
      </c>
      <c r="X84">
        <v>0.2</v>
      </c>
      <c r="Y84">
        <v>6</v>
      </c>
      <c r="Z84">
        <v>4.0021715526601602E-2</v>
      </c>
      <c r="AA84">
        <v>0</v>
      </c>
      <c r="AB84">
        <v>0</v>
      </c>
      <c r="AC84" t="s">
        <v>33</v>
      </c>
      <c r="AD84" t="s">
        <v>33</v>
      </c>
      <c r="AE84" t="s">
        <v>33</v>
      </c>
      <c r="AF84">
        <v>28</v>
      </c>
    </row>
    <row r="85" spans="1:32" x14ac:dyDescent="0.2">
      <c r="A85">
        <v>1104</v>
      </c>
      <c r="B85" t="s">
        <v>82</v>
      </c>
      <c r="C85">
        <v>5</v>
      </c>
      <c r="D85">
        <v>1.9314641744548298E-2</v>
      </c>
      <c r="E85" t="s">
        <v>34</v>
      </c>
      <c r="F85">
        <v>5026</v>
      </c>
      <c r="G85" t="s">
        <v>189</v>
      </c>
      <c r="H85">
        <v>1</v>
      </c>
      <c r="I85">
        <v>408</v>
      </c>
      <c r="J85">
        <v>96</v>
      </c>
      <c r="K85">
        <v>75.5</v>
      </c>
      <c r="L85">
        <v>0.5</v>
      </c>
      <c r="M85">
        <v>0.8</v>
      </c>
      <c r="N85">
        <v>0.1</v>
      </c>
      <c r="O85">
        <v>0.2</v>
      </c>
      <c r="P85" t="s">
        <v>33</v>
      </c>
      <c r="Q85" t="s">
        <v>33</v>
      </c>
      <c r="R85">
        <v>22.9</v>
      </c>
      <c r="S85">
        <v>0.4</v>
      </c>
      <c r="T85">
        <v>0.3</v>
      </c>
      <c r="U85">
        <v>45</v>
      </c>
      <c r="V85">
        <v>7.0000000000000007E-2</v>
      </c>
      <c r="W85">
        <v>0.01</v>
      </c>
      <c r="X85">
        <v>1.5</v>
      </c>
      <c r="Y85">
        <v>8</v>
      </c>
      <c r="Z85" t="s">
        <v>33</v>
      </c>
      <c r="AA85">
        <v>0</v>
      </c>
      <c r="AB85">
        <v>0</v>
      </c>
      <c r="AC85" t="s">
        <v>33</v>
      </c>
      <c r="AD85" t="s">
        <v>33</v>
      </c>
      <c r="AE85" t="s">
        <v>33</v>
      </c>
      <c r="AF85">
        <v>538</v>
      </c>
    </row>
    <row r="86" spans="1:32" x14ac:dyDescent="0.2">
      <c r="A86">
        <v>1104</v>
      </c>
      <c r="B86" t="s">
        <v>82</v>
      </c>
      <c r="C86">
        <v>6</v>
      </c>
      <c r="D86">
        <v>6.6755674232309701E-4</v>
      </c>
      <c r="E86" t="s">
        <v>51</v>
      </c>
      <c r="F86">
        <v>11886</v>
      </c>
      <c r="G86" t="s">
        <v>190</v>
      </c>
      <c r="H86">
        <v>1</v>
      </c>
      <c r="I86">
        <v>72</v>
      </c>
      <c r="J86">
        <v>17</v>
      </c>
      <c r="K86">
        <v>94.24</v>
      </c>
      <c r="L86">
        <v>1.0900000000000001</v>
      </c>
      <c r="M86">
        <v>0.85</v>
      </c>
      <c r="N86">
        <v>0.28999999999999998</v>
      </c>
      <c r="O86">
        <v>0.4</v>
      </c>
      <c r="P86">
        <v>0</v>
      </c>
      <c r="Q86" t="s">
        <v>33</v>
      </c>
      <c r="R86" t="s">
        <v>33</v>
      </c>
      <c r="S86">
        <v>0.39</v>
      </c>
      <c r="T86">
        <v>0.11</v>
      </c>
      <c r="U86">
        <v>23</v>
      </c>
      <c r="V86">
        <v>0.1</v>
      </c>
      <c r="W86">
        <v>7.8E-2</v>
      </c>
      <c r="X86">
        <v>0.67300000000000004</v>
      </c>
      <c r="Y86">
        <v>20</v>
      </c>
      <c r="Z86">
        <v>7.0000000000000007E-2</v>
      </c>
      <c r="AA86">
        <v>0</v>
      </c>
      <c r="AB86">
        <v>0</v>
      </c>
      <c r="AC86">
        <v>270</v>
      </c>
      <c r="AD86">
        <v>0</v>
      </c>
      <c r="AE86">
        <v>0</v>
      </c>
      <c r="AF86">
        <v>270</v>
      </c>
    </row>
    <row r="87" spans="1:32" x14ac:dyDescent="0.2">
      <c r="A87">
        <v>1104</v>
      </c>
      <c r="B87" t="s">
        <v>82</v>
      </c>
      <c r="C87">
        <v>7</v>
      </c>
      <c r="D87">
        <v>6.6755674232309701E-4</v>
      </c>
      <c r="E87" t="s">
        <v>51</v>
      </c>
      <c r="F87">
        <v>11655</v>
      </c>
      <c r="G87" t="s">
        <v>191</v>
      </c>
      <c r="H87">
        <v>1</v>
      </c>
      <c r="I87">
        <v>165</v>
      </c>
      <c r="J87">
        <v>40</v>
      </c>
      <c r="K87">
        <v>88.87</v>
      </c>
      <c r="L87">
        <v>0.75</v>
      </c>
      <c r="M87">
        <v>0.95</v>
      </c>
      <c r="N87">
        <v>0.15</v>
      </c>
      <c r="O87">
        <v>0.8</v>
      </c>
      <c r="P87">
        <v>0</v>
      </c>
      <c r="Q87" t="s">
        <v>33</v>
      </c>
      <c r="R87" t="s">
        <v>33</v>
      </c>
      <c r="S87">
        <v>0.46</v>
      </c>
      <c r="T87">
        <v>0.18</v>
      </c>
      <c r="U87">
        <v>956</v>
      </c>
      <c r="V87">
        <v>9.1999999999999998E-2</v>
      </c>
      <c r="W87">
        <v>5.5E-2</v>
      </c>
      <c r="X87">
        <v>0.38600000000000001</v>
      </c>
      <c r="Y87">
        <v>4</v>
      </c>
      <c r="Z87">
        <v>0.217</v>
      </c>
      <c r="AA87">
        <v>0</v>
      </c>
      <c r="AB87">
        <v>0</v>
      </c>
      <c r="AC87">
        <v>9303</v>
      </c>
      <c r="AD87">
        <v>4342</v>
      </c>
      <c r="AE87">
        <v>0</v>
      </c>
      <c r="AF87">
        <v>11474</v>
      </c>
    </row>
    <row r="88" spans="1:32" x14ac:dyDescent="0.2">
      <c r="A88">
        <v>1104</v>
      </c>
      <c r="B88" t="s">
        <v>82</v>
      </c>
      <c r="C88">
        <v>8</v>
      </c>
      <c r="D88">
        <v>9.0342679127725905E-3</v>
      </c>
      <c r="E88" t="s">
        <v>51</v>
      </c>
      <c r="F88">
        <v>14238</v>
      </c>
      <c r="G88" t="s">
        <v>192</v>
      </c>
      <c r="H88">
        <v>1</v>
      </c>
      <c r="I88">
        <v>263</v>
      </c>
      <c r="J88">
        <v>63</v>
      </c>
      <c r="K88">
        <v>83.78</v>
      </c>
      <c r="L88">
        <v>0.26</v>
      </c>
      <c r="M88">
        <v>0</v>
      </c>
      <c r="N88">
        <v>0.11</v>
      </c>
      <c r="O88">
        <v>0</v>
      </c>
      <c r="P88">
        <v>0</v>
      </c>
      <c r="Q88" t="s">
        <v>33</v>
      </c>
      <c r="R88" t="s">
        <v>33</v>
      </c>
      <c r="S88">
        <v>7.0000000000000007E-2</v>
      </c>
      <c r="T88">
        <v>0.02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</v>
      </c>
      <c r="AD88">
        <v>0</v>
      </c>
      <c r="AE88">
        <v>0</v>
      </c>
      <c r="AF88">
        <v>2</v>
      </c>
    </row>
    <row r="89" spans="1:32" x14ac:dyDescent="0.2">
      <c r="A89">
        <v>1104</v>
      </c>
      <c r="B89" t="s">
        <v>82</v>
      </c>
      <c r="C89">
        <v>9</v>
      </c>
      <c r="D89">
        <v>9.0342679127725905E-3</v>
      </c>
      <c r="E89" t="s">
        <v>51</v>
      </c>
      <c r="F89">
        <v>14240</v>
      </c>
      <c r="G89" t="s">
        <v>193</v>
      </c>
      <c r="H89">
        <v>1</v>
      </c>
      <c r="I89">
        <v>268</v>
      </c>
      <c r="J89">
        <v>64</v>
      </c>
      <c r="K89">
        <v>83.5</v>
      </c>
      <c r="L89">
        <v>0.1</v>
      </c>
      <c r="M89">
        <v>0.2</v>
      </c>
      <c r="N89">
        <v>0</v>
      </c>
      <c r="O89">
        <v>0.1</v>
      </c>
      <c r="P89" t="s">
        <v>33</v>
      </c>
      <c r="Q89" t="s">
        <v>33</v>
      </c>
      <c r="R89" t="s">
        <v>33</v>
      </c>
      <c r="S89">
        <v>0.15</v>
      </c>
      <c r="T89">
        <v>0.04</v>
      </c>
      <c r="U89">
        <v>23</v>
      </c>
      <c r="V89">
        <v>5.0000000000000001E-3</v>
      </c>
      <c r="W89">
        <v>0.01</v>
      </c>
      <c r="X89">
        <v>0.12</v>
      </c>
      <c r="Y89">
        <v>1</v>
      </c>
      <c r="Z89">
        <v>0.02</v>
      </c>
      <c r="AA89">
        <v>0</v>
      </c>
      <c r="AB89">
        <v>0</v>
      </c>
      <c r="AC89" t="s">
        <v>33</v>
      </c>
      <c r="AD89" t="s">
        <v>33</v>
      </c>
      <c r="AE89" t="s">
        <v>33</v>
      </c>
      <c r="AF89" t="s">
        <v>33</v>
      </c>
    </row>
    <row r="90" spans="1:32" x14ac:dyDescent="0.2">
      <c r="A90">
        <v>1104</v>
      </c>
      <c r="B90" t="s">
        <v>82</v>
      </c>
      <c r="C90">
        <v>10</v>
      </c>
      <c r="D90">
        <v>9.0342679127725905E-3</v>
      </c>
      <c r="E90" t="s">
        <v>51</v>
      </c>
      <c r="F90">
        <v>14241</v>
      </c>
      <c r="G90" t="s">
        <v>194</v>
      </c>
      <c r="H90">
        <v>1</v>
      </c>
      <c r="I90">
        <v>234</v>
      </c>
      <c r="J90">
        <v>56</v>
      </c>
      <c r="K90">
        <v>85.6</v>
      </c>
      <c r="L90">
        <v>0.1</v>
      </c>
      <c r="M90">
        <v>0.2</v>
      </c>
      <c r="N90">
        <v>0.1</v>
      </c>
      <c r="O90">
        <v>0.1</v>
      </c>
      <c r="P90" t="s">
        <v>33</v>
      </c>
      <c r="Q90" t="s">
        <v>33</v>
      </c>
      <c r="R90" t="s">
        <v>33</v>
      </c>
      <c r="S90">
        <v>0.01</v>
      </c>
      <c r="T90">
        <v>0.04</v>
      </c>
      <c r="U90">
        <v>0</v>
      </c>
      <c r="V90">
        <v>0.01</v>
      </c>
      <c r="W90">
        <v>1.7999999999999999E-2</v>
      </c>
      <c r="X90">
        <v>0.12</v>
      </c>
      <c r="Y90">
        <v>1</v>
      </c>
      <c r="Z90">
        <v>2.8000000000000001E-2</v>
      </c>
      <c r="AA90">
        <v>0</v>
      </c>
      <c r="AB90">
        <v>0</v>
      </c>
      <c r="AC90" t="s">
        <v>33</v>
      </c>
      <c r="AD90" t="s">
        <v>33</v>
      </c>
      <c r="AE90" t="s">
        <v>33</v>
      </c>
      <c r="AF90" t="s">
        <v>33</v>
      </c>
    </row>
    <row r="91" spans="1:32" x14ac:dyDescent="0.2">
      <c r="A91">
        <v>1104</v>
      </c>
      <c r="B91" t="s">
        <v>82</v>
      </c>
      <c r="C91">
        <v>11</v>
      </c>
      <c r="D91">
        <v>9.0342679127725905E-3</v>
      </c>
      <c r="E91" t="s">
        <v>51</v>
      </c>
      <c r="F91">
        <v>14282</v>
      </c>
      <c r="G91" t="s">
        <v>195</v>
      </c>
      <c r="H91">
        <v>1</v>
      </c>
      <c r="I91">
        <v>237</v>
      </c>
      <c r="J91">
        <v>57</v>
      </c>
      <c r="K91">
        <v>85.3</v>
      </c>
      <c r="L91">
        <v>0.12</v>
      </c>
      <c r="M91">
        <v>0</v>
      </c>
      <c r="N91">
        <v>0</v>
      </c>
      <c r="O91">
        <v>0.1</v>
      </c>
      <c r="P91">
        <v>0</v>
      </c>
      <c r="Q91" t="s">
        <v>33</v>
      </c>
      <c r="R91" t="s">
        <v>33</v>
      </c>
      <c r="S91">
        <v>0.13</v>
      </c>
      <c r="T91">
        <v>0.03</v>
      </c>
      <c r="U91">
        <v>0</v>
      </c>
      <c r="V91">
        <v>0.22500000000000001</v>
      </c>
      <c r="W91">
        <v>0.35399999999999998</v>
      </c>
      <c r="X91">
        <v>0.14199999999999999</v>
      </c>
      <c r="Y91">
        <v>1</v>
      </c>
      <c r="Z91">
        <v>3.5000000000000003E-2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3</v>
      </c>
    </row>
    <row r="92" spans="1:32" x14ac:dyDescent="0.2">
      <c r="A92">
        <v>1104</v>
      </c>
      <c r="B92" t="s">
        <v>82</v>
      </c>
      <c r="C92">
        <v>12</v>
      </c>
      <c r="D92">
        <v>9.0342679127725905E-3</v>
      </c>
      <c r="E92" t="s">
        <v>51</v>
      </c>
      <c r="F92">
        <v>14327</v>
      </c>
      <c r="G92" t="s">
        <v>196</v>
      </c>
      <c r="H92">
        <v>1</v>
      </c>
      <c r="I92">
        <v>213</v>
      </c>
      <c r="J92">
        <v>51</v>
      </c>
      <c r="K92">
        <v>86.7</v>
      </c>
      <c r="L92">
        <v>0.2</v>
      </c>
      <c r="M92">
        <v>0.3</v>
      </c>
      <c r="N92">
        <v>0.1</v>
      </c>
      <c r="O92">
        <v>0.1</v>
      </c>
      <c r="P92">
        <v>0</v>
      </c>
      <c r="Q92" t="s">
        <v>33</v>
      </c>
      <c r="R92" t="s">
        <v>33</v>
      </c>
      <c r="S92">
        <v>0.1</v>
      </c>
      <c r="T92">
        <v>0.04</v>
      </c>
      <c r="U92">
        <v>9</v>
      </c>
      <c r="V92">
        <v>0.02</v>
      </c>
      <c r="W92">
        <v>0.01</v>
      </c>
      <c r="X92">
        <v>0.2</v>
      </c>
      <c r="Y92">
        <v>7</v>
      </c>
      <c r="Z92">
        <v>3.6999999999999998E-2</v>
      </c>
      <c r="AA92">
        <v>0</v>
      </c>
      <c r="AB92">
        <v>0</v>
      </c>
      <c r="AC92">
        <v>79</v>
      </c>
      <c r="AD92">
        <v>2</v>
      </c>
      <c r="AE92">
        <v>60</v>
      </c>
      <c r="AF92">
        <v>110</v>
      </c>
    </row>
    <row r="93" spans="1:32" x14ac:dyDescent="0.2">
      <c r="A93">
        <v>1104</v>
      </c>
      <c r="B93" t="s">
        <v>82</v>
      </c>
      <c r="C93">
        <v>13</v>
      </c>
      <c r="D93">
        <v>9.0342679127725905E-3</v>
      </c>
      <c r="E93" t="s">
        <v>51</v>
      </c>
      <c r="F93">
        <v>14334</v>
      </c>
      <c r="G93" t="s">
        <v>197</v>
      </c>
      <c r="H93">
        <v>1</v>
      </c>
      <c r="I93">
        <v>197</v>
      </c>
      <c r="J93">
        <v>47</v>
      </c>
      <c r="K93">
        <v>87.9</v>
      </c>
      <c r="L93">
        <v>0.2</v>
      </c>
      <c r="M93">
        <v>0.2</v>
      </c>
      <c r="N93">
        <v>0.1</v>
      </c>
      <c r="O93">
        <v>0.1</v>
      </c>
      <c r="P93">
        <v>0</v>
      </c>
      <c r="Q93" t="s">
        <v>33</v>
      </c>
      <c r="R93" t="s">
        <v>33</v>
      </c>
      <c r="S93">
        <v>0.31</v>
      </c>
      <c r="T93">
        <v>0.06</v>
      </c>
      <c r="U93">
        <v>0</v>
      </c>
      <c r="V93">
        <v>0.03</v>
      </c>
      <c r="W93">
        <v>1.6E-2</v>
      </c>
      <c r="X93">
        <v>0.26700000000000002</v>
      </c>
      <c r="Y93">
        <v>9</v>
      </c>
      <c r="Z93">
        <v>4.2000000000000003E-2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</row>
    <row r="94" spans="1:32" x14ac:dyDescent="0.2">
      <c r="A94">
        <v>1104</v>
      </c>
      <c r="B94" t="s">
        <v>82</v>
      </c>
      <c r="C94">
        <v>14</v>
      </c>
      <c r="D94">
        <v>9.0342679127725905E-3</v>
      </c>
      <c r="E94" t="s">
        <v>51</v>
      </c>
      <c r="F94">
        <v>14341</v>
      </c>
      <c r="G94" t="s">
        <v>198</v>
      </c>
      <c r="H94">
        <v>1</v>
      </c>
      <c r="I94">
        <v>209</v>
      </c>
      <c r="J94">
        <v>50</v>
      </c>
      <c r="K94">
        <v>86.9</v>
      </c>
      <c r="L94">
        <v>0.1</v>
      </c>
      <c r="M94">
        <v>1.3</v>
      </c>
      <c r="N94">
        <v>0</v>
      </c>
      <c r="O94">
        <v>0.1</v>
      </c>
      <c r="P94">
        <v>0</v>
      </c>
      <c r="Q94" t="s">
        <v>33</v>
      </c>
      <c r="R94" t="s">
        <v>33</v>
      </c>
      <c r="S94">
        <v>0.27</v>
      </c>
      <c r="T94">
        <v>0.06</v>
      </c>
      <c r="U94">
        <v>1</v>
      </c>
      <c r="V94">
        <v>0.03</v>
      </c>
      <c r="W94">
        <v>1.9E-2</v>
      </c>
      <c r="X94">
        <v>0.20699999999999999</v>
      </c>
      <c r="Y94">
        <v>9</v>
      </c>
      <c r="Z94">
        <v>4.7E-2</v>
      </c>
      <c r="AA94">
        <v>0</v>
      </c>
      <c r="AB94">
        <v>0</v>
      </c>
      <c r="AC94">
        <v>4</v>
      </c>
      <c r="AD94">
        <v>0</v>
      </c>
      <c r="AE94">
        <v>15</v>
      </c>
      <c r="AF94">
        <v>11.5</v>
      </c>
    </row>
    <row r="95" spans="1:32" x14ac:dyDescent="0.2">
      <c r="A95">
        <v>1104</v>
      </c>
      <c r="B95" t="s">
        <v>82</v>
      </c>
      <c r="C95">
        <v>15</v>
      </c>
      <c r="D95">
        <v>0.81174899866488603</v>
      </c>
      <c r="E95" t="s">
        <v>51</v>
      </c>
      <c r="F95">
        <v>14555</v>
      </c>
      <c r="G95" t="s">
        <v>199</v>
      </c>
      <c r="H95">
        <v>1</v>
      </c>
      <c r="I95">
        <v>0</v>
      </c>
      <c r="J95">
        <v>0</v>
      </c>
      <c r="K95">
        <v>99.98</v>
      </c>
      <c r="L95">
        <v>7.0000000000000007E-2</v>
      </c>
      <c r="M95">
        <v>0</v>
      </c>
      <c r="N95">
        <v>0</v>
      </c>
      <c r="O95">
        <v>0</v>
      </c>
      <c r="P95">
        <v>0</v>
      </c>
      <c r="Q95" t="s">
        <v>33</v>
      </c>
      <c r="R95" t="s">
        <v>33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">
      <c r="A96">
        <v>1104</v>
      </c>
      <c r="B96" t="s">
        <v>82</v>
      </c>
      <c r="C96">
        <v>16</v>
      </c>
      <c r="D96">
        <v>9.0342679127725905E-3</v>
      </c>
      <c r="E96" t="s">
        <v>54</v>
      </c>
      <c r="F96" t="s">
        <v>200</v>
      </c>
      <c r="G96" t="s">
        <v>201</v>
      </c>
      <c r="H96">
        <v>1</v>
      </c>
      <c r="I96">
        <v>203</v>
      </c>
      <c r="J96">
        <v>48</v>
      </c>
      <c r="K96">
        <v>87.9</v>
      </c>
      <c r="L96">
        <v>0.2</v>
      </c>
      <c r="M96">
        <v>0.1</v>
      </c>
      <c r="N96">
        <v>0.1</v>
      </c>
      <c r="O96">
        <v>0.2</v>
      </c>
      <c r="P96">
        <v>0</v>
      </c>
      <c r="Q96" t="s">
        <v>33</v>
      </c>
      <c r="R96">
        <v>11.5</v>
      </c>
      <c r="S96">
        <v>0.3</v>
      </c>
      <c r="T96">
        <v>0.04</v>
      </c>
      <c r="U96">
        <v>0</v>
      </c>
      <c r="V96">
        <v>0.02</v>
      </c>
      <c r="W96">
        <v>0.02</v>
      </c>
      <c r="X96">
        <v>0.1</v>
      </c>
      <c r="Y96">
        <v>0</v>
      </c>
      <c r="Z96">
        <v>0.03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">
      <c r="A97">
        <v>1104</v>
      </c>
      <c r="B97" t="s">
        <v>82</v>
      </c>
      <c r="C97">
        <v>17</v>
      </c>
      <c r="D97">
        <v>9.0342679127725905E-3</v>
      </c>
      <c r="E97" t="s">
        <v>54</v>
      </c>
      <c r="F97" t="s">
        <v>202</v>
      </c>
      <c r="G97" t="s">
        <v>203</v>
      </c>
      <c r="H97">
        <v>1</v>
      </c>
      <c r="I97">
        <v>143</v>
      </c>
      <c r="J97">
        <v>34</v>
      </c>
      <c r="K97">
        <v>91.3</v>
      </c>
      <c r="L97">
        <v>0.4</v>
      </c>
      <c r="M97">
        <v>0.3</v>
      </c>
      <c r="N97">
        <v>0.1</v>
      </c>
      <c r="O97">
        <v>0</v>
      </c>
      <c r="P97">
        <v>0</v>
      </c>
      <c r="Q97" t="s">
        <v>33</v>
      </c>
      <c r="R97">
        <v>7.9</v>
      </c>
      <c r="S97">
        <v>0.1</v>
      </c>
      <c r="T97">
        <v>0.06</v>
      </c>
      <c r="U97">
        <v>0</v>
      </c>
      <c r="V97">
        <v>0.04</v>
      </c>
      <c r="W97">
        <v>0.01</v>
      </c>
      <c r="X97">
        <v>0.2</v>
      </c>
      <c r="Y97">
        <v>2</v>
      </c>
      <c r="Z97">
        <v>0.01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">
      <c r="A98">
        <v>1104</v>
      </c>
      <c r="B98" t="s">
        <v>82</v>
      </c>
      <c r="C98">
        <v>18</v>
      </c>
      <c r="D98">
        <v>9.0342679127725905E-3</v>
      </c>
      <c r="E98" t="s">
        <v>54</v>
      </c>
      <c r="F98" t="s">
        <v>204</v>
      </c>
      <c r="G98" t="s">
        <v>205</v>
      </c>
      <c r="H98">
        <v>1</v>
      </c>
      <c r="I98">
        <v>224</v>
      </c>
      <c r="J98">
        <v>53</v>
      </c>
      <c r="K98">
        <v>86.6</v>
      </c>
      <c r="L98">
        <v>0.1</v>
      </c>
      <c r="M98">
        <v>0.1</v>
      </c>
      <c r="N98">
        <v>0.1</v>
      </c>
      <c r="O98">
        <v>0.3</v>
      </c>
      <c r="P98">
        <v>0</v>
      </c>
      <c r="Q98" t="s">
        <v>33</v>
      </c>
      <c r="R98">
        <v>12.8</v>
      </c>
      <c r="S98">
        <v>0.4</v>
      </c>
      <c r="T98">
        <v>0.02</v>
      </c>
      <c r="U98">
        <v>36</v>
      </c>
      <c r="V98">
        <v>0</v>
      </c>
      <c r="W98">
        <v>0</v>
      </c>
      <c r="X98">
        <v>0.1</v>
      </c>
      <c r="Y98">
        <v>7</v>
      </c>
      <c r="Z98">
        <v>0.02</v>
      </c>
      <c r="AA98">
        <v>0</v>
      </c>
      <c r="AB98">
        <v>0</v>
      </c>
      <c r="AC98">
        <v>402</v>
      </c>
      <c r="AD98">
        <v>0</v>
      </c>
      <c r="AE98">
        <v>26</v>
      </c>
      <c r="AF98">
        <v>428</v>
      </c>
    </row>
    <row r="99" spans="1:32" x14ac:dyDescent="0.2">
      <c r="A99" t="s">
        <v>206</v>
      </c>
      <c r="B99" t="s">
        <v>82</v>
      </c>
      <c r="D99">
        <v>1</v>
      </c>
      <c r="E99" t="s">
        <v>33</v>
      </c>
      <c r="G99" t="s">
        <v>33</v>
      </c>
      <c r="H99">
        <v>1</v>
      </c>
      <c r="I99">
        <v>39.324877614597298</v>
      </c>
      <c r="J99">
        <v>9.3405429461504301</v>
      </c>
      <c r="K99">
        <v>97.515268802848198</v>
      </c>
      <c r="L99">
        <v>0.111795282599021</v>
      </c>
      <c r="M99">
        <v>8.5469514908767294E-2</v>
      </c>
      <c r="N99">
        <v>2.2159768580329298E-2</v>
      </c>
      <c r="O99">
        <v>0.16718736092567901</v>
      </c>
      <c r="P99" t="s">
        <v>33</v>
      </c>
      <c r="Q99" t="s">
        <v>33</v>
      </c>
      <c r="R99" t="s">
        <v>33</v>
      </c>
      <c r="S99">
        <v>5.3888295505117999E-2</v>
      </c>
      <c r="T99">
        <v>1.18166444147753E-2</v>
      </c>
      <c r="U99">
        <v>2.5130396083667099</v>
      </c>
      <c r="V99">
        <v>7.8104138851802498E-3</v>
      </c>
      <c r="W99">
        <v>5.9557632398753897E-3</v>
      </c>
      <c r="X99">
        <v>5.4421584334668503E-2</v>
      </c>
      <c r="Y99">
        <v>2.0886070315976899</v>
      </c>
      <c r="Z99" t="s">
        <v>33</v>
      </c>
      <c r="AA99">
        <v>0</v>
      </c>
      <c r="AB99">
        <v>0</v>
      </c>
      <c r="AC99" t="s">
        <v>33</v>
      </c>
      <c r="AD99" t="s">
        <v>33</v>
      </c>
      <c r="AE99" t="s">
        <v>33</v>
      </c>
      <c r="AF99" t="s">
        <v>33</v>
      </c>
    </row>
    <row r="101" spans="1:32" x14ac:dyDescent="0.2">
      <c r="A101">
        <v>1105</v>
      </c>
      <c r="B101" t="s">
        <v>83</v>
      </c>
      <c r="C101">
        <v>1</v>
      </c>
      <c r="D101">
        <v>8.2386363636363605E-2</v>
      </c>
      <c r="E101" t="s">
        <v>34</v>
      </c>
      <c r="F101">
        <v>15081</v>
      </c>
      <c r="G101" t="s">
        <v>207</v>
      </c>
      <c r="H101" t="s">
        <v>33</v>
      </c>
      <c r="I101">
        <v>153</v>
      </c>
      <c r="J101">
        <v>36</v>
      </c>
      <c r="K101">
        <v>92.1</v>
      </c>
      <c r="L101">
        <v>0.3</v>
      </c>
      <c r="M101">
        <v>1.1000000000000001</v>
      </c>
      <c r="N101">
        <v>1.2</v>
      </c>
      <c r="O101">
        <v>0</v>
      </c>
      <c r="P101" t="s">
        <v>33</v>
      </c>
      <c r="Q101" t="s">
        <v>33</v>
      </c>
      <c r="R101">
        <v>5.4</v>
      </c>
      <c r="S101">
        <v>0</v>
      </c>
      <c r="T101">
        <v>0.21</v>
      </c>
      <c r="U101">
        <v>14</v>
      </c>
      <c r="V101">
        <v>0</v>
      </c>
      <c r="W101">
        <v>0</v>
      </c>
      <c r="X101">
        <v>0</v>
      </c>
      <c r="Y101">
        <v>1</v>
      </c>
      <c r="Z101" t="s">
        <v>33</v>
      </c>
      <c r="AA101">
        <v>0.17</v>
      </c>
      <c r="AB101">
        <v>13</v>
      </c>
      <c r="AC101" t="s">
        <v>33</v>
      </c>
      <c r="AD101" t="s">
        <v>33</v>
      </c>
      <c r="AE101" t="s">
        <v>33</v>
      </c>
      <c r="AF101">
        <v>6</v>
      </c>
    </row>
    <row r="102" spans="1:32" x14ac:dyDescent="0.2">
      <c r="A102">
        <v>1105</v>
      </c>
      <c r="B102" t="s">
        <v>83</v>
      </c>
      <c r="C102">
        <v>2</v>
      </c>
      <c r="D102">
        <v>0.87215909090909105</v>
      </c>
      <c r="E102" t="s">
        <v>51</v>
      </c>
      <c r="F102">
        <v>14278</v>
      </c>
      <c r="G102" t="s">
        <v>208</v>
      </c>
      <c r="H102">
        <v>1</v>
      </c>
      <c r="I102">
        <v>4</v>
      </c>
      <c r="J102">
        <v>1</v>
      </c>
      <c r="K102">
        <v>99.93</v>
      </c>
      <c r="L102">
        <v>0</v>
      </c>
      <c r="M102">
        <v>0.22</v>
      </c>
      <c r="N102">
        <v>0</v>
      </c>
      <c r="O102">
        <v>0</v>
      </c>
      <c r="P102">
        <v>0</v>
      </c>
      <c r="Q102" t="s">
        <v>33</v>
      </c>
      <c r="R102" t="s">
        <v>33</v>
      </c>
      <c r="S102">
        <v>0.02</v>
      </c>
      <c r="T102">
        <v>0.01</v>
      </c>
      <c r="U102">
        <v>0</v>
      </c>
      <c r="V102">
        <v>7.0000000000000001E-3</v>
      </c>
      <c r="W102">
        <v>5.8000000000000003E-2</v>
      </c>
      <c r="X102">
        <v>0.03</v>
      </c>
      <c r="Y102">
        <v>0</v>
      </c>
      <c r="Z102">
        <v>5.0000000000000001E-3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1105</v>
      </c>
      <c r="B103" t="s">
        <v>83</v>
      </c>
      <c r="C103">
        <v>3</v>
      </c>
      <c r="D103">
        <v>4.5454545454545497E-2</v>
      </c>
      <c r="E103" t="s">
        <v>54</v>
      </c>
      <c r="F103" t="s">
        <v>209</v>
      </c>
      <c r="G103" t="s">
        <v>210</v>
      </c>
      <c r="H103">
        <v>1</v>
      </c>
      <c r="I103">
        <v>10</v>
      </c>
      <c r="J103">
        <v>2</v>
      </c>
      <c r="K103">
        <v>99.2</v>
      </c>
      <c r="L103">
        <v>0.1</v>
      </c>
      <c r="M103">
        <v>0.1</v>
      </c>
      <c r="N103">
        <v>0</v>
      </c>
      <c r="O103">
        <v>0.1</v>
      </c>
      <c r="P103">
        <v>0</v>
      </c>
      <c r="Q103" t="s">
        <v>33</v>
      </c>
      <c r="R103">
        <v>0.4</v>
      </c>
      <c r="S103">
        <v>0.1</v>
      </c>
      <c r="T103">
        <v>0.01</v>
      </c>
      <c r="U103">
        <v>0</v>
      </c>
      <c r="V103">
        <v>0</v>
      </c>
      <c r="W103">
        <v>0</v>
      </c>
      <c r="X103">
        <v>0.3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 t="s">
        <v>211</v>
      </c>
      <c r="B104" t="s">
        <v>83</v>
      </c>
      <c r="D104">
        <v>1</v>
      </c>
      <c r="E104" t="s">
        <v>33</v>
      </c>
      <c r="G104" t="s">
        <v>33</v>
      </c>
      <c r="H104" t="s">
        <v>33</v>
      </c>
      <c r="I104">
        <v>16.5482954545454</v>
      </c>
      <c r="J104">
        <v>3.9289772727272698</v>
      </c>
      <c r="K104">
        <v>99.251732954545403</v>
      </c>
      <c r="L104">
        <v>2.9261363636363599E-2</v>
      </c>
      <c r="M104">
        <v>0.28704545454545399</v>
      </c>
      <c r="N104">
        <v>9.8863636363636306E-2</v>
      </c>
      <c r="O104">
        <v>4.5454545454545496E-3</v>
      </c>
      <c r="P104" t="s">
        <v>33</v>
      </c>
      <c r="Q104" t="s">
        <v>33</v>
      </c>
      <c r="R104" t="s">
        <v>33</v>
      </c>
      <c r="S104">
        <v>2.1988636363636401E-2</v>
      </c>
      <c r="T104">
        <v>2.64772727272727E-2</v>
      </c>
      <c r="U104">
        <v>1.1534090909090899</v>
      </c>
      <c r="V104">
        <v>6.1051136363636403E-3</v>
      </c>
      <c r="W104">
        <v>5.0585227272727303E-2</v>
      </c>
      <c r="X104">
        <v>3.98011363636364E-2</v>
      </c>
      <c r="Y104">
        <v>8.2386363636363605E-2</v>
      </c>
      <c r="Z104" t="s">
        <v>33</v>
      </c>
      <c r="AA104">
        <v>1.4005681818181801E-2</v>
      </c>
      <c r="AB104">
        <v>1.07102272727273</v>
      </c>
      <c r="AC104" t="s">
        <v>33</v>
      </c>
      <c r="AD104" t="s">
        <v>33</v>
      </c>
      <c r="AE104" t="s">
        <v>33</v>
      </c>
      <c r="AF104">
        <v>0.49431818181818199</v>
      </c>
    </row>
    <row r="106" spans="1:32" x14ac:dyDescent="0.2">
      <c r="A106">
        <v>1108</v>
      </c>
      <c r="B106" t="s">
        <v>84</v>
      </c>
      <c r="C106">
        <v>1</v>
      </c>
      <c r="D106">
        <v>0.33333333333333298</v>
      </c>
      <c r="E106" t="s">
        <v>34</v>
      </c>
      <c r="F106">
        <v>12008</v>
      </c>
      <c r="G106" t="s">
        <v>212</v>
      </c>
      <c r="H106">
        <v>1</v>
      </c>
      <c r="I106">
        <v>313</v>
      </c>
      <c r="J106">
        <v>76</v>
      </c>
      <c r="K106">
        <v>88.7</v>
      </c>
      <c r="L106">
        <v>0.2</v>
      </c>
      <c r="M106">
        <v>0.1</v>
      </c>
      <c r="N106">
        <v>0</v>
      </c>
      <c r="O106">
        <v>0</v>
      </c>
      <c r="P106" t="s">
        <v>33</v>
      </c>
      <c r="Q106" t="s">
        <v>33</v>
      </c>
      <c r="R106">
        <v>0.7</v>
      </c>
      <c r="S106">
        <v>0.5</v>
      </c>
      <c r="T106">
        <v>0.08</v>
      </c>
      <c r="U106">
        <v>0</v>
      </c>
      <c r="V106">
        <v>0</v>
      </c>
      <c r="W106">
        <v>0</v>
      </c>
      <c r="X106">
        <v>0.1</v>
      </c>
      <c r="Y106">
        <v>0</v>
      </c>
      <c r="Z106">
        <v>2.0733944954128398E-2</v>
      </c>
      <c r="AA106">
        <v>0</v>
      </c>
      <c r="AB106">
        <v>0</v>
      </c>
      <c r="AC106" t="s">
        <v>33</v>
      </c>
      <c r="AD106" t="s">
        <v>33</v>
      </c>
      <c r="AE106" t="s">
        <v>33</v>
      </c>
      <c r="AF106">
        <v>0</v>
      </c>
    </row>
    <row r="107" spans="1:32" x14ac:dyDescent="0.2">
      <c r="A107">
        <v>1108</v>
      </c>
      <c r="B107" t="s">
        <v>84</v>
      </c>
      <c r="C107">
        <v>2</v>
      </c>
      <c r="D107">
        <v>0.33333333333333298</v>
      </c>
      <c r="E107" t="s">
        <v>34</v>
      </c>
      <c r="F107">
        <v>12007</v>
      </c>
      <c r="G107" t="s">
        <v>213</v>
      </c>
      <c r="H107">
        <v>1</v>
      </c>
      <c r="I107">
        <v>306</v>
      </c>
      <c r="J107">
        <v>74</v>
      </c>
      <c r="K107">
        <v>88.4</v>
      </c>
      <c r="L107">
        <v>0.3</v>
      </c>
      <c r="M107">
        <v>0.2</v>
      </c>
      <c r="N107">
        <v>0</v>
      </c>
      <c r="O107">
        <v>0</v>
      </c>
      <c r="P107" t="s">
        <v>33</v>
      </c>
      <c r="Q107" t="s">
        <v>33</v>
      </c>
      <c r="R107">
        <v>1.8</v>
      </c>
      <c r="S107">
        <v>0.3</v>
      </c>
      <c r="T107">
        <v>7.0000000000000007E-2</v>
      </c>
      <c r="U107">
        <v>0</v>
      </c>
      <c r="V107">
        <v>0</v>
      </c>
      <c r="W107">
        <v>0</v>
      </c>
      <c r="X107">
        <v>0.3</v>
      </c>
      <c r="Y107">
        <v>1</v>
      </c>
      <c r="Z107">
        <v>0.03</v>
      </c>
      <c r="AA107">
        <v>0</v>
      </c>
      <c r="AB107">
        <v>0</v>
      </c>
      <c r="AC107" t="s">
        <v>33</v>
      </c>
      <c r="AD107" t="s">
        <v>33</v>
      </c>
      <c r="AE107" t="s">
        <v>33</v>
      </c>
      <c r="AF107">
        <v>0</v>
      </c>
    </row>
    <row r="108" spans="1:32" x14ac:dyDescent="0.2">
      <c r="A108">
        <v>1108</v>
      </c>
      <c r="B108" t="s">
        <v>84</v>
      </c>
      <c r="C108">
        <v>3</v>
      </c>
      <c r="D108">
        <v>0.33333333333333298</v>
      </c>
      <c r="E108" t="s">
        <v>51</v>
      </c>
      <c r="F108">
        <v>14037</v>
      </c>
      <c r="G108" t="s">
        <v>214</v>
      </c>
      <c r="H108">
        <v>1</v>
      </c>
      <c r="I108">
        <v>967</v>
      </c>
      <c r="J108">
        <v>231</v>
      </c>
      <c r="K108">
        <v>66.599999999999994</v>
      </c>
      <c r="L108">
        <v>0.01</v>
      </c>
      <c r="M108">
        <v>0</v>
      </c>
      <c r="N108">
        <v>0</v>
      </c>
      <c r="O108">
        <v>0</v>
      </c>
      <c r="P108">
        <v>33.4</v>
      </c>
      <c r="Q108" t="s">
        <v>33</v>
      </c>
      <c r="R108" t="s">
        <v>33</v>
      </c>
      <c r="S108">
        <v>0.04</v>
      </c>
      <c r="T108">
        <v>0.04</v>
      </c>
      <c r="U108">
        <v>0</v>
      </c>
      <c r="V108">
        <v>6.0000000000000001E-3</v>
      </c>
      <c r="W108">
        <v>4.0000000000000001E-3</v>
      </c>
      <c r="X108">
        <v>1.2999999999999999E-2</v>
      </c>
      <c r="Y108">
        <v>0</v>
      </c>
      <c r="Z108">
        <v>1E-3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">
      <c r="A109" t="s">
        <v>215</v>
      </c>
      <c r="B109" t="s">
        <v>84</v>
      </c>
      <c r="D109">
        <v>1</v>
      </c>
      <c r="E109" t="s">
        <v>33</v>
      </c>
      <c r="G109" t="s">
        <v>33</v>
      </c>
      <c r="H109">
        <v>1</v>
      </c>
      <c r="I109">
        <v>528.66666666666697</v>
      </c>
      <c r="J109">
        <v>127</v>
      </c>
      <c r="K109">
        <v>81.233333333333306</v>
      </c>
      <c r="L109">
        <v>0.17</v>
      </c>
      <c r="M109">
        <v>0.1</v>
      </c>
      <c r="N109">
        <v>0</v>
      </c>
      <c r="O109">
        <v>0</v>
      </c>
      <c r="P109" t="s">
        <v>33</v>
      </c>
      <c r="Q109" t="s">
        <v>33</v>
      </c>
      <c r="R109" t="s">
        <v>33</v>
      </c>
      <c r="S109">
        <v>0.28000000000000003</v>
      </c>
      <c r="T109">
        <v>6.3333333333333297E-2</v>
      </c>
      <c r="U109">
        <v>0</v>
      </c>
      <c r="V109">
        <v>2E-3</v>
      </c>
      <c r="W109">
        <v>1.33333333333333E-3</v>
      </c>
      <c r="X109">
        <v>0.13766666666666699</v>
      </c>
      <c r="Y109">
        <v>0.33333333333333298</v>
      </c>
      <c r="Z109">
        <v>1.7244648318042798E-2</v>
      </c>
      <c r="AA109">
        <v>0</v>
      </c>
      <c r="AB109">
        <v>0</v>
      </c>
      <c r="AC109" t="s">
        <v>33</v>
      </c>
      <c r="AD109" t="s">
        <v>33</v>
      </c>
      <c r="AE109" t="s">
        <v>33</v>
      </c>
      <c r="AF109">
        <v>0</v>
      </c>
    </row>
    <row r="111" spans="1:32" x14ac:dyDescent="0.2">
      <c r="A111">
        <v>111</v>
      </c>
      <c r="B111" t="s">
        <v>85</v>
      </c>
      <c r="C111">
        <v>1</v>
      </c>
      <c r="D111">
        <v>0.95454545454545503</v>
      </c>
      <c r="E111" t="s">
        <v>34</v>
      </c>
      <c r="F111">
        <v>1031</v>
      </c>
      <c r="G111" t="s">
        <v>216</v>
      </c>
      <c r="H111">
        <v>1</v>
      </c>
      <c r="I111">
        <v>1500</v>
      </c>
      <c r="J111">
        <v>354</v>
      </c>
      <c r="K111">
        <v>10.6</v>
      </c>
      <c r="L111">
        <v>1.1000000000000001</v>
      </c>
      <c r="M111">
        <v>12.7</v>
      </c>
      <c r="N111">
        <v>1.4</v>
      </c>
      <c r="O111">
        <v>3.2</v>
      </c>
      <c r="P111" t="s">
        <v>33</v>
      </c>
      <c r="Q111" t="s">
        <v>33</v>
      </c>
      <c r="R111">
        <v>71</v>
      </c>
      <c r="S111">
        <v>1</v>
      </c>
      <c r="T111">
        <v>0.6</v>
      </c>
      <c r="U111">
        <v>0</v>
      </c>
      <c r="V111">
        <v>7.0000000000000007E-2</v>
      </c>
      <c r="W111">
        <v>0.06</v>
      </c>
      <c r="X111">
        <v>1.1000000000000001</v>
      </c>
      <c r="Y111">
        <v>16</v>
      </c>
      <c r="Z111">
        <v>0.168492239467849</v>
      </c>
      <c r="AA111">
        <v>0</v>
      </c>
      <c r="AB111">
        <v>0</v>
      </c>
      <c r="AC111" t="s">
        <v>33</v>
      </c>
      <c r="AD111" t="s">
        <v>33</v>
      </c>
      <c r="AE111" t="s">
        <v>33</v>
      </c>
      <c r="AF111">
        <v>0</v>
      </c>
    </row>
    <row r="112" spans="1:32" x14ac:dyDescent="0.2">
      <c r="A112">
        <v>111</v>
      </c>
      <c r="B112" t="s">
        <v>85</v>
      </c>
      <c r="C112">
        <v>2</v>
      </c>
      <c r="D112">
        <v>4.5454545454545497E-2</v>
      </c>
      <c r="E112" t="s">
        <v>34</v>
      </c>
      <c r="F112">
        <v>1030</v>
      </c>
      <c r="G112" t="s">
        <v>217</v>
      </c>
      <c r="H112">
        <v>1</v>
      </c>
      <c r="I112">
        <v>1570</v>
      </c>
      <c r="J112">
        <v>370</v>
      </c>
      <c r="K112">
        <v>7.1</v>
      </c>
      <c r="L112">
        <v>0.7</v>
      </c>
      <c r="M112">
        <v>13.7</v>
      </c>
      <c r="N112">
        <v>1.5</v>
      </c>
      <c r="O112">
        <v>3.3</v>
      </c>
      <c r="P112" t="s">
        <v>33</v>
      </c>
      <c r="Q112" t="s">
        <v>33</v>
      </c>
      <c r="R112">
        <v>73.8</v>
      </c>
      <c r="S112">
        <v>1.9</v>
      </c>
      <c r="T112">
        <v>0.6</v>
      </c>
      <c r="U112">
        <v>0</v>
      </c>
      <c r="V112">
        <v>7.0000000000000007E-2</v>
      </c>
      <c r="W112">
        <v>0.03</v>
      </c>
      <c r="X112">
        <v>1.1000000000000001</v>
      </c>
      <c r="Y112">
        <v>17</v>
      </c>
      <c r="Z112">
        <v>0.13374307862679999</v>
      </c>
      <c r="AA112">
        <v>0</v>
      </c>
      <c r="AB112">
        <v>0</v>
      </c>
      <c r="AC112" t="s">
        <v>33</v>
      </c>
      <c r="AD112" t="s">
        <v>33</v>
      </c>
      <c r="AE112" t="s">
        <v>33</v>
      </c>
      <c r="AF112">
        <v>0</v>
      </c>
    </row>
    <row r="113" spans="1:32" x14ac:dyDescent="0.2">
      <c r="A113" t="s">
        <v>218</v>
      </c>
      <c r="B113" t="s">
        <v>85</v>
      </c>
      <c r="D113">
        <v>1</v>
      </c>
      <c r="E113" t="s">
        <v>34</v>
      </c>
      <c r="G113" t="s">
        <v>33</v>
      </c>
      <c r="H113">
        <v>1</v>
      </c>
      <c r="I113">
        <v>1503.1818181818201</v>
      </c>
      <c r="J113">
        <v>354.72727272727298</v>
      </c>
      <c r="K113">
        <v>10.4409090909091</v>
      </c>
      <c r="L113">
        <v>1.08181818181818</v>
      </c>
      <c r="M113">
        <v>12.7454545454545</v>
      </c>
      <c r="N113">
        <v>1.4045454545454501</v>
      </c>
      <c r="O113">
        <v>3.2045454545454599</v>
      </c>
      <c r="P113" t="s">
        <v>33</v>
      </c>
      <c r="Q113" t="s">
        <v>33</v>
      </c>
      <c r="R113">
        <v>71.127272727272697</v>
      </c>
      <c r="S113">
        <v>1.0409090909090899</v>
      </c>
      <c r="T113">
        <v>0.6</v>
      </c>
      <c r="U113">
        <v>0</v>
      </c>
      <c r="V113">
        <v>7.0000000000000007E-2</v>
      </c>
      <c r="W113">
        <v>5.8636363636363598E-2</v>
      </c>
      <c r="X113">
        <v>1.1000000000000001</v>
      </c>
      <c r="Y113">
        <v>16.045454545454501</v>
      </c>
      <c r="Z113">
        <v>0.16691273215689201</v>
      </c>
      <c r="AA113">
        <v>0</v>
      </c>
      <c r="AB113">
        <v>0</v>
      </c>
      <c r="AC113" t="s">
        <v>33</v>
      </c>
      <c r="AD113" t="s">
        <v>33</v>
      </c>
      <c r="AE113" t="s">
        <v>33</v>
      </c>
      <c r="AF113">
        <v>0</v>
      </c>
    </row>
    <row r="115" spans="1:32" x14ac:dyDescent="0.2">
      <c r="A115">
        <v>112</v>
      </c>
      <c r="B115" t="s">
        <v>86</v>
      </c>
      <c r="C115">
        <v>1</v>
      </c>
      <c r="D115">
        <v>0.5</v>
      </c>
      <c r="E115" t="s">
        <v>34</v>
      </c>
      <c r="F115">
        <v>1041</v>
      </c>
      <c r="G115" t="s">
        <v>219</v>
      </c>
      <c r="H115">
        <v>1</v>
      </c>
      <c r="I115">
        <v>1490</v>
      </c>
      <c r="J115">
        <v>351</v>
      </c>
      <c r="K115">
        <v>8.8000000000000007</v>
      </c>
      <c r="L115">
        <v>2.4</v>
      </c>
      <c r="M115">
        <v>13.3</v>
      </c>
      <c r="N115">
        <v>2.4</v>
      </c>
      <c r="O115">
        <v>8</v>
      </c>
      <c r="P115" t="s">
        <v>33</v>
      </c>
      <c r="Q115" t="s">
        <v>33</v>
      </c>
      <c r="R115">
        <v>65.099999999999994</v>
      </c>
      <c r="S115">
        <v>7.6</v>
      </c>
      <c r="T115">
        <v>3.63</v>
      </c>
      <c r="U115">
        <v>0</v>
      </c>
      <c r="V115">
        <v>0.39</v>
      </c>
      <c r="W115">
        <v>0.27</v>
      </c>
      <c r="X115">
        <v>3.4</v>
      </c>
      <c r="Y115">
        <v>166</v>
      </c>
      <c r="Z115">
        <v>0.48</v>
      </c>
      <c r="AA115">
        <v>0</v>
      </c>
      <c r="AB115">
        <v>0</v>
      </c>
      <c r="AC115" t="s">
        <v>33</v>
      </c>
      <c r="AD115" t="s">
        <v>33</v>
      </c>
      <c r="AE115" t="s">
        <v>33</v>
      </c>
      <c r="AF115">
        <v>5</v>
      </c>
    </row>
    <row r="116" spans="1:32" x14ac:dyDescent="0.2">
      <c r="A116">
        <v>112</v>
      </c>
      <c r="B116" t="s">
        <v>86</v>
      </c>
      <c r="C116">
        <v>2</v>
      </c>
      <c r="D116">
        <v>0.5</v>
      </c>
      <c r="E116" t="s">
        <v>34</v>
      </c>
      <c r="F116">
        <v>1001</v>
      </c>
      <c r="G116" t="s">
        <v>220</v>
      </c>
      <c r="H116">
        <v>1</v>
      </c>
      <c r="I116">
        <v>1520</v>
      </c>
      <c r="J116">
        <v>360</v>
      </c>
      <c r="K116">
        <v>10</v>
      </c>
      <c r="L116">
        <v>3.1</v>
      </c>
      <c r="M116">
        <v>14.7</v>
      </c>
      <c r="N116">
        <v>5.6</v>
      </c>
      <c r="O116">
        <v>7.5</v>
      </c>
      <c r="P116" t="s">
        <v>33</v>
      </c>
      <c r="Q116" t="s">
        <v>33</v>
      </c>
      <c r="R116">
        <v>59.2</v>
      </c>
      <c r="S116">
        <v>9.5</v>
      </c>
      <c r="T116">
        <v>2.5</v>
      </c>
      <c r="U116">
        <v>0</v>
      </c>
      <c r="V116">
        <v>7.0000000000000007E-2</v>
      </c>
      <c r="W116">
        <v>0.21</v>
      </c>
      <c r="X116">
        <v>0.5</v>
      </c>
      <c r="Y116">
        <v>82</v>
      </c>
      <c r="Z116">
        <v>0.60346820809248503</v>
      </c>
      <c r="AA116">
        <v>0</v>
      </c>
      <c r="AB116">
        <v>0</v>
      </c>
      <c r="AC116" t="s">
        <v>33</v>
      </c>
      <c r="AD116" t="s">
        <v>33</v>
      </c>
      <c r="AE116" t="s">
        <v>33</v>
      </c>
      <c r="AF116">
        <v>0</v>
      </c>
    </row>
    <row r="117" spans="1:32" x14ac:dyDescent="0.2">
      <c r="A117" t="s">
        <v>221</v>
      </c>
      <c r="B117" t="s">
        <v>86</v>
      </c>
      <c r="D117">
        <v>1</v>
      </c>
      <c r="E117" t="s">
        <v>34</v>
      </c>
      <c r="G117" t="s">
        <v>33</v>
      </c>
      <c r="H117">
        <v>1</v>
      </c>
      <c r="I117">
        <v>1505</v>
      </c>
      <c r="J117">
        <v>355.5</v>
      </c>
      <c r="K117">
        <v>9.4</v>
      </c>
      <c r="L117">
        <v>2.75</v>
      </c>
      <c r="M117">
        <v>14</v>
      </c>
      <c r="N117">
        <v>4</v>
      </c>
      <c r="O117">
        <v>7.75</v>
      </c>
      <c r="P117" t="s">
        <v>33</v>
      </c>
      <c r="Q117" t="s">
        <v>33</v>
      </c>
      <c r="R117">
        <v>62.15</v>
      </c>
      <c r="S117">
        <v>8.5500000000000007</v>
      </c>
      <c r="T117">
        <v>3.0649999999999999</v>
      </c>
      <c r="U117">
        <v>0</v>
      </c>
      <c r="V117">
        <v>0.23</v>
      </c>
      <c r="W117">
        <v>0.24</v>
      </c>
      <c r="X117">
        <v>1.95</v>
      </c>
      <c r="Y117">
        <v>124</v>
      </c>
      <c r="Z117">
        <v>0.541734104046243</v>
      </c>
      <c r="AA117">
        <v>0</v>
      </c>
      <c r="AB117">
        <v>0</v>
      </c>
      <c r="AC117" t="s">
        <v>33</v>
      </c>
      <c r="AD117" t="s">
        <v>33</v>
      </c>
      <c r="AE117" t="s">
        <v>33</v>
      </c>
      <c r="AF117">
        <v>2.5</v>
      </c>
    </row>
    <row r="119" spans="1:32" x14ac:dyDescent="0.2">
      <c r="A119">
        <v>202</v>
      </c>
      <c r="B119" t="s">
        <v>87</v>
      </c>
      <c r="C119">
        <v>1</v>
      </c>
      <c r="D119">
        <v>0.22119565217391299</v>
      </c>
      <c r="E119" t="s">
        <v>54</v>
      </c>
      <c r="F119" t="s">
        <v>222</v>
      </c>
      <c r="G119" t="s">
        <v>223</v>
      </c>
      <c r="H119">
        <v>1</v>
      </c>
      <c r="I119">
        <v>1460</v>
      </c>
      <c r="J119">
        <v>344</v>
      </c>
      <c r="K119">
        <v>10.3</v>
      </c>
      <c r="L119">
        <v>2.2000000000000002</v>
      </c>
      <c r="M119">
        <v>1.7</v>
      </c>
      <c r="N119">
        <v>0.9</v>
      </c>
      <c r="O119">
        <v>5.6</v>
      </c>
      <c r="P119">
        <v>0</v>
      </c>
      <c r="Q119" t="s">
        <v>33</v>
      </c>
      <c r="R119">
        <v>79.3</v>
      </c>
      <c r="S119">
        <v>1.4</v>
      </c>
      <c r="T119">
        <v>0.44</v>
      </c>
      <c r="U119">
        <v>1</v>
      </c>
      <c r="V119">
        <v>0.1</v>
      </c>
      <c r="W119">
        <v>7.0000000000000007E-2</v>
      </c>
      <c r="X119">
        <v>1.3</v>
      </c>
      <c r="Y119">
        <v>44</v>
      </c>
      <c r="Z119">
        <v>0.16</v>
      </c>
      <c r="AA119">
        <v>0</v>
      </c>
      <c r="AB119">
        <v>0</v>
      </c>
      <c r="AC119">
        <v>12</v>
      </c>
      <c r="AD119">
        <v>0</v>
      </c>
      <c r="AE119">
        <v>0</v>
      </c>
      <c r="AF119">
        <v>12</v>
      </c>
    </row>
    <row r="120" spans="1:32" x14ac:dyDescent="0.2">
      <c r="A120">
        <v>202</v>
      </c>
      <c r="B120" t="s">
        <v>87</v>
      </c>
      <c r="C120">
        <v>2</v>
      </c>
      <c r="D120">
        <v>0.22119565217391299</v>
      </c>
      <c r="E120" t="s">
        <v>54</v>
      </c>
      <c r="F120" t="s">
        <v>224</v>
      </c>
      <c r="G120" t="s">
        <v>225</v>
      </c>
      <c r="H120">
        <v>1</v>
      </c>
      <c r="I120">
        <v>1470</v>
      </c>
      <c r="J120">
        <v>348</v>
      </c>
      <c r="K120">
        <v>6.7</v>
      </c>
      <c r="L120">
        <v>2.4</v>
      </c>
      <c r="M120">
        <v>1.3</v>
      </c>
      <c r="N120">
        <v>0.5</v>
      </c>
      <c r="O120">
        <v>9.1</v>
      </c>
      <c r="P120">
        <v>0</v>
      </c>
      <c r="Q120" t="s">
        <v>33</v>
      </c>
      <c r="R120">
        <v>80</v>
      </c>
      <c r="S120">
        <v>3.7</v>
      </c>
      <c r="T120">
        <v>0.9</v>
      </c>
      <c r="U120">
        <v>1</v>
      </c>
      <c r="V120">
        <v>0.11</v>
      </c>
      <c r="W120">
        <v>7.0000000000000007E-2</v>
      </c>
      <c r="X120">
        <v>1.4</v>
      </c>
      <c r="Y120">
        <v>46</v>
      </c>
      <c r="Z120">
        <v>0.17</v>
      </c>
      <c r="AA120">
        <v>0</v>
      </c>
      <c r="AB120">
        <v>0</v>
      </c>
      <c r="AC120">
        <v>12</v>
      </c>
      <c r="AD120">
        <v>0</v>
      </c>
      <c r="AE120">
        <v>0</v>
      </c>
      <c r="AF120">
        <v>12</v>
      </c>
    </row>
    <row r="121" spans="1:32" x14ac:dyDescent="0.2">
      <c r="A121">
        <v>202</v>
      </c>
      <c r="B121" t="s">
        <v>87</v>
      </c>
      <c r="C121">
        <v>3</v>
      </c>
      <c r="D121">
        <v>0.55760869565217397</v>
      </c>
      <c r="E121" t="s">
        <v>54</v>
      </c>
      <c r="F121" t="s">
        <v>226</v>
      </c>
      <c r="G121" t="s">
        <v>227</v>
      </c>
      <c r="H121">
        <v>1</v>
      </c>
      <c r="I121">
        <v>1450</v>
      </c>
      <c r="J121">
        <v>341</v>
      </c>
      <c r="K121">
        <v>11.8</v>
      </c>
      <c r="L121">
        <v>1.7</v>
      </c>
      <c r="M121">
        <v>1.6</v>
      </c>
      <c r="N121">
        <v>0.7</v>
      </c>
      <c r="O121">
        <v>4.3</v>
      </c>
      <c r="P121">
        <v>0</v>
      </c>
      <c r="Q121" t="s">
        <v>33</v>
      </c>
      <c r="R121">
        <v>79.900000000000006</v>
      </c>
      <c r="S121">
        <v>2</v>
      </c>
      <c r="T121">
        <v>0.17</v>
      </c>
      <c r="U121">
        <v>0</v>
      </c>
      <c r="V121">
        <v>0.09</v>
      </c>
      <c r="W121">
        <v>0.04</v>
      </c>
      <c r="X121">
        <v>1.4</v>
      </c>
      <c r="Y121">
        <v>100</v>
      </c>
      <c r="Z121">
        <v>0.04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 t="s">
        <v>228</v>
      </c>
      <c r="B122" t="s">
        <v>87</v>
      </c>
      <c r="D122">
        <v>1</v>
      </c>
      <c r="E122" t="s">
        <v>54</v>
      </c>
      <c r="G122" t="s">
        <v>33</v>
      </c>
      <c r="H122">
        <v>1</v>
      </c>
      <c r="I122">
        <v>1456.63586956522</v>
      </c>
      <c r="J122">
        <v>343.21195652173901</v>
      </c>
      <c r="K122">
        <v>10.3401086956522</v>
      </c>
      <c r="L122">
        <v>1.9654347826087</v>
      </c>
      <c r="M122">
        <v>1.5557608695652201</v>
      </c>
      <c r="N122">
        <v>0.7</v>
      </c>
      <c r="O122">
        <v>5.6492934782608701</v>
      </c>
      <c r="P122">
        <v>0</v>
      </c>
      <c r="Q122" t="s">
        <v>33</v>
      </c>
      <c r="R122">
        <v>79.789402173913004</v>
      </c>
      <c r="S122">
        <v>2.2433152173913</v>
      </c>
      <c r="T122">
        <v>0.391195652173913</v>
      </c>
      <c r="U122">
        <v>0.44239130434782598</v>
      </c>
      <c r="V122">
        <v>9.66358695652174E-2</v>
      </c>
      <c r="W122">
        <v>5.32717391304348E-2</v>
      </c>
      <c r="X122">
        <v>1.3778804347826099</v>
      </c>
      <c r="Y122">
        <v>75.668478260869605</v>
      </c>
      <c r="Z122">
        <v>9.5298913043478206E-2</v>
      </c>
      <c r="AA122">
        <v>0</v>
      </c>
      <c r="AB122">
        <v>0</v>
      </c>
      <c r="AC122">
        <v>5.3086956521739097</v>
      </c>
      <c r="AD122">
        <v>0</v>
      </c>
      <c r="AE122">
        <v>0</v>
      </c>
      <c r="AF122">
        <v>5.3086956521739097</v>
      </c>
    </row>
    <row r="124" spans="1:32" x14ac:dyDescent="0.2">
      <c r="A124">
        <v>203</v>
      </c>
      <c r="B124" t="s">
        <v>88</v>
      </c>
      <c r="C124">
        <v>1</v>
      </c>
      <c r="D124">
        <v>0.5</v>
      </c>
      <c r="E124" t="s">
        <v>34</v>
      </c>
      <c r="F124">
        <v>2015</v>
      </c>
      <c r="G124" t="s">
        <v>229</v>
      </c>
      <c r="H124">
        <v>0.84</v>
      </c>
      <c r="I124">
        <v>349</v>
      </c>
      <c r="J124">
        <v>83</v>
      </c>
      <c r="K124">
        <v>76.8</v>
      </c>
      <c r="L124">
        <v>1.3</v>
      </c>
      <c r="M124">
        <v>1.8</v>
      </c>
      <c r="N124">
        <v>0.6</v>
      </c>
      <c r="O124">
        <v>3.9</v>
      </c>
      <c r="P124" t="s">
        <v>33</v>
      </c>
      <c r="Q124" t="s">
        <v>33</v>
      </c>
      <c r="R124">
        <v>15.6</v>
      </c>
      <c r="S124">
        <v>1</v>
      </c>
      <c r="T124">
        <v>0.14000000000000001</v>
      </c>
      <c r="U124">
        <v>1</v>
      </c>
      <c r="V124">
        <v>7.0000000000000007E-2</v>
      </c>
      <c r="W124">
        <v>0.03</v>
      </c>
      <c r="X124">
        <v>0.7</v>
      </c>
      <c r="Y124">
        <v>14</v>
      </c>
      <c r="Z124">
        <v>8.8212927756654E-2</v>
      </c>
      <c r="AA124">
        <v>0</v>
      </c>
      <c r="AB124">
        <v>0</v>
      </c>
      <c r="AC124" t="s">
        <v>33</v>
      </c>
      <c r="AD124" t="s">
        <v>33</v>
      </c>
      <c r="AE124" t="s">
        <v>33</v>
      </c>
      <c r="AF124">
        <v>11</v>
      </c>
    </row>
    <row r="125" spans="1:32" x14ac:dyDescent="0.2">
      <c r="A125">
        <v>203</v>
      </c>
      <c r="B125" t="s">
        <v>88</v>
      </c>
      <c r="C125">
        <v>2</v>
      </c>
      <c r="D125">
        <v>0.5</v>
      </c>
      <c r="E125" t="s">
        <v>34</v>
      </c>
      <c r="F125">
        <v>2013</v>
      </c>
      <c r="G125" t="s">
        <v>230</v>
      </c>
      <c r="H125">
        <v>0.84</v>
      </c>
      <c r="I125">
        <v>428</v>
      </c>
      <c r="J125">
        <v>101</v>
      </c>
      <c r="K125">
        <v>72</v>
      </c>
      <c r="L125">
        <v>1.2</v>
      </c>
      <c r="M125">
        <v>1.7</v>
      </c>
      <c r="N125">
        <v>0.4</v>
      </c>
      <c r="O125">
        <v>4</v>
      </c>
      <c r="P125" t="s">
        <v>33</v>
      </c>
      <c r="Q125" t="s">
        <v>33</v>
      </c>
      <c r="R125">
        <v>20.8</v>
      </c>
      <c r="S125">
        <v>0.4</v>
      </c>
      <c r="T125">
        <v>0.28000000000000003</v>
      </c>
      <c r="U125">
        <v>8</v>
      </c>
      <c r="V125">
        <v>7.0000000000000007E-2</v>
      </c>
      <c r="W125">
        <v>0.03</v>
      </c>
      <c r="X125">
        <v>0.8</v>
      </c>
      <c r="Y125">
        <v>16</v>
      </c>
      <c r="Z125">
        <v>0.106463878326996</v>
      </c>
      <c r="AA125">
        <v>0</v>
      </c>
      <c r="AB125">
        <v>0</v>
      </c>
      <c r="AC125" t="s">
        <v>33</v>
      </c>
      <c r="AD125" t="s">
        <v>33</v>
      </c>
      <c r="AE125" t="s">
        <v>33</v>
      </c>
      <c r="AF125">
        <v>100</v>
      </c>
    </row>
    <row r="126" spans="1:32" x14ac:dyDescent="0.2">
      <c r="A126" t="s">
        <v>231</v>
      </c>
      <c r="B126" t="s">
        <v>88</v>
      </c>
      <c r="D126">
        <v>1</v>
      </c>
      <c r="E126" t="s">
        <v>34</v>
      </c>
      <c r="G126" t="s">
        <v>33</v>
      </c>
      <c r="H126">
        <v>0.84</v>
      </c>
      <c r="I126">
        <v>388.5</v>
      </c>
      <c r="J126">
        <v>92</v>
      </c>
      <c r="K126">
        <v>74.400000000000006</v>
      </c>
      <c r="L126">
        <v>1.25</v>
      </c>
      <c r="M126">
        <v>1.75</v>
      </c>
      <c r="N126">
        <v>0.5</v>
      </c>
      <c r="O126">
        <v>3.95</v>
      </c>
      <c r="P126" t="s">
        <v>33</v>
      </c>
      <c r="Q126" t="s">
        <v>33</v>
      </c>
      <c r="R126">
        <v>18.2</v>
      </c>
      <c r="S126">
        <v>0.7</v>
      </c>
      <c r="T126">
        <v>0.21</v>
      </c>
      <c r="U126">
        <v>4.5</v>
      </c>
      <c r="V126">
        <v>7.0000000000000007E-2</v>
      </c>
      <c r="W126">
        <v>0.03</v>
      </c>
      <c r="X126">
        <v>0.75</v>
      </c>
      <c r="Y126">
        <v>15</v>
      </c>
      <c r="Z126">
        <v>9.7338403041825103E-2</v>
      </c>
      <c r="AA126">
        <v>0</v>
      </c>
      <c r="AB126">
        <v>0</v>
      </c>
      <c r="AC126" t="s">
        <v>33</v>
      </c>
      <c r="AD126" t="s">
        <v>33</v>
      </c>
      <c r="AE126" t="s">
        <v>33</v>
      </c>
      <c r="AF126">
        <v>55.5</v>
      </c>
    </row>
    <row r="128" spans="1:32" x14ac:dyDescent="0.2">
      <c r="A128">
        <v>204</v>
      </c>
      <c r="B128" t="s">
        <v>89</v>
      </c>
      <c r="C128">
        <v>1</v>
      </c>
      <c r="D128">
        <v>0.33333333333333298</v>
      </c>
      <c r="E128" t="s">
        <v>34</v>
      </c>
      <c r="F128">
        <v>2019</v>
      </c>
      <c r="G128" t="s">
        <v>232</v>
      </c>
      <c r="H128">
        <v>0.81</v>
      </c>
      <c r="I128">
        <v>475</v>
      </c>
      <c r="J128">
        <v>112</v>
      </c>
      <c r="K128">
        <v>69</v>
      </c>
      <c r="L128">
        <v>1.1000000000000001</v>
      </c>
      <c r="M128">
        <v>1.9</v>
      </c>
      <c r="N128">
        <v>0.2</v>
      </c>
      <c r="O128">
        <v>4.0999999999999996</v>
      </c>
      <c r="P128" t="s">
        <v>33</v>
      </c>
      <c r="Q128" t="s">
        <v>33</v>
      </c>
      <c r="R128">
        <v>23.7</v>
      </c>
      <c r="S128">
        <v>0.8</v>
      </c>
      <c r="T128">
        <v>0.27</v>
      </c>
      <c r="U128">
        <v>0</v>
      </c>
      <c r="V128">
        <v>0.11</v>
      </c>
      <c r="W128">
        <v>0.02</v>
      </c>
      <c r="X128">
        <v>0.4</v>
      </c>
      <c r="Y128">
        <v>16</v>
      </c>
      <c r="Z128">
        <v>0.20028089887640499</v>
      </c>
      <c r="AA128">
        <v>0</v>
      </c>
      <c r="AB128">
        <v>0</v>
      </c>
      <c r="AC128" t="s">
        <v>33</v>
      </c>
      <c r="AD128" t="s">
        <v>33</v>
      </c>
      <c r="AE128" t="s">
        <v>33</v>
      </c>
      <c r="AF128">
        <v>0</v>
      </c>
    </row>
    <row r="129" spans="1:32" x14ac:dyDescent="0.2">
      <c r="A129">
        <v>204</v>
      </c>
      <c r="B129" t="s">
        <v>89</v>
      </c>
      <c r="C129">
        <v>2</v>
      </c>
      <c r="D129">
        <v>0.33333333333333298</v>
      </c>
      <c r="E129" t="s">
        <v>54</v>
      </c>
      <c r="F129" t="s">
        <v>233</v>
      </c>
      <c r="G129" t="s">
        <v>234</v>
      </c>
      <c r="H129">
        <v>0.81</v>
      </c>
      <c r="I129">
        <v>575</v>
      </c>
      <c r="J129">
        <v>136</v>
      </c>
      <c r="K129">
        <v>63.7</v>
      </c>
      <c r="L129">
        <v>1.8</v>
      </c>
      <c r="M129">
        <v>3.3</v>
      </c>
      <c r="N129">
        <v>0.3</v>
      </c>
      <c r="O129">
        <v>2</v>
      </c>
      <c r="P129">
        <v>0</v>
      </c>
      <c r="Q129" t="s">
        <v>33</v>
      </c>
      <c r="R129">
        <v>28.9</v>
      </c>
      <c r="S129">
        <v>0.7</v>
      </c>
      <c r="T129">
        <v>0.34</v>
      </c>
      <c r="U129">
        <v>0</v>
      </c>
      <c r="V129">
        <v>0.1</v>
      </c>
      <c r="W129">
        <v>0.03</v>
      </c>
      <c r="X129">
        <v>0.9</v>
      </c>
      <c r="Y129">
        <v>23</v>
      </c>
      <c r="Z129">
        <v>0.32</v>
      </c>
      <c r="AA129">
        <v>0</v>
      </c>
      <c r="AB129">
        <v>0</v>
      </c>
      <c r="AC129">
        <v>5</v>
      </c>
      <c r="AD129">
        <v>0</v>
      </c>
      <c r="AE129">
        <v>0</v>
      </c>
      <c r="AF129">
        <v>5</v>
      </c>
    </row>
    <row r="130" spans="1:32" x14ac:dyDescent="0.2">
      <c r="A130">
        <v>204</v>
      </c>
      <c r="B130" t="s">
        <v>89</v>
      </c>
      <c r="C130">
        <v>3</v>
      </c>
      <c r="D130">
        <v>0.33333333333333298</v>
      </c>
      <c r="E130" t="s">
        <v>54</v>
      </c>
      <c r="F130" t="s">
        <v>235</v>
      </c>
      <c r="G130" t="s">
        <v>236</v>
      </c>
      <c r="H130">
        <v>0.81</v>
      </c>
      <c r="I130">
        <v>474</v>
      </c>
      <c r="J130">
        <v>112</v>
      </c>
      <c r="K130">
        <v>69.5</v>
      </c>
      <c r="L130">
        <v>1.8</v>
      </c>
      <c r="M130">
        <v>3.3</v>
      </c>
      <c r="N130">
        <v>0.2</v>
      </c>
      <c r="O130">
        <v>2</v>
      </c>
      <c r="P130">
        <v>0</v>
      </c>
      <c r="Q130" t="s">
        <v>33</v>
      </c>
      <c r="R130">
        <v>23.2</v>
      </c>
      <c r="S130">
        <v>0.7</v>
      </c>
      <c r="T130">
        <v>0.34</v>
      </c>
      <c r="U130">
        <v>46</v>
      </c>
      <c r="V130">
        <v>0.1</v>
      </c>
      <c r="W130">
        <v>0.03</v>
      </c>
      <c r="X130">
        <v>0.9</v>
      </c>
      <c r="Y130">
        <v>23</v>
      </c>
      <c r="Z130">
        <v>0.32</v>
      </c>
      <c r="AA130">
        <v>0</v>
      </c>
      <c r="AB130">
        <v>0</v>
      </c>
      <c r="AC130">
        <v>388</v>
      </c>
      <c r="AD130">
        <v>336</v>
      </c>
      <c r="AE130" t="s">
        <v>33</v>
      </c>
      <c r="AF130">
        <v>556</v>
      </c>
    </row>
    <row r="131" spans="1:32" x14ac:dyDescent="0.2">
      <c r="A131" t="s">
        <v>237</v>
      </c>
      <c r="B131" t="s">
        <v>89</v>
      </c>
      <c r="D131">
        <v>1</v>
      </c>
      <c r="E131" t="s">
        <v>33</v>
      </c>
      <c r="G131" t="s">
        <v>33</v>
      </c>
      <c r="H131">
        <v>0.81</v>
      </c>
      <c r="I131">
        <v>508</v>
      </c>
      <c r="J131">
        <v>120</v>
      </c>
      <c r="K131">
        <v>67.400000000000006</v>
      </c>
      <c r="L131">
        <v>1.56666666666667</v>
      </c>
      <c r="M131">
        <v>2.8333333333333299</v>
      </c>
      <c r="N131">
        <v>0.233333333333333</v>
      </c>
      <c r="O131">
        <v>2.7</v>
      </c>
      <c r="P131" t="s">
        <v>33</v>
      </c>
      <c r="Q131" t="s">
        <v>33</v>
      </c>
      <c r="R131">
        <v>25.266666666666701</v>
      </c>
      <c r="S131">
        <v>0.73333333333333295</v>
      </c>
      <c r="T131">
        <v>0.31666666666666698</v>
      </c>
      <c r="U131">
        <v>15.3333333333333</v>
      </c>
      <c r="V131">
        <v>0.103333333333333</v>
      </c>
      <c r="W131">
        <v>2.66666666666667E-2</v>
      </c>
      <c r="X131">
        <v>0.73333333333333295</v>
      </c>
      <c r="Y131">
        <v>20.6666666666667</v>
      </c>
      <c r="Z131">
        <v>0.28009363295880202</v>
      </c>
      <c r="AA131">
        <v>0</v>
      </c>
      <c r="AB131">
        <v>0</v>
      </c>
      <c r="AC131" t="s">
        <v>33</v>
      </c>
      <c r="AD131" t="s">
        <v>33</v>
      </c>
      <c r="AE131" t="s">
        <v>33</v>
      </c>
      <c r="AF131">
        <v>187</v>
      </c>
    </row>
    <row r="133" spans="1:32" x14ac:dyDescent="0.2">
      <c r="A133">
        <v>301</v>
      </c>
      <c r="B133" t="s">
        <v>90</v>
      </c>
      <c r="C133">
        <v>1</v>
      </c>
      <c r="D133">
        <v>0.17271652878608801</v>
      </c>
      <c r="E133" t="s">
        <v>34</v>
      </c>
      <c r="F133">
        <v>11003</v>
      </c>
      <c r="G133" t="s">
        <v>238</v>
      </c>
      <c r="H133">
        <v>1</v>
      </c>
      <c r="I133">
        <v>1700</v>
      </c>
      <c r="J133">
        <v>400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33</v>
      </c>
      <c r="Q133" t="s">
        <v>33</v>
      </c>
      <c r="R133">
        <v>100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33</v>
      </c>
      <c r="AA133">
        <v>0</v>
      </c>
      <c r="AB133">
        <v>0</v>
      </c>
      <c r="AC133" t="s">
        <v>33</v>
      </c>
      <c r="AD133" t="s">
        <v>33</v>
      </c>
      <c r="AE133" t="s">
        <v>33</v>
      </c>
      <c r="AF133">
        <v>0</v>
      </c>
    </row>
    <row r="134" spans="1:32" x14ac:dyDescent="0.2">
      <c r="A134">
        <v>301</v>
      </c>
      <c r="B134" t="s">
        <v>90</v>
      </c>
      <c r="C134">
        <v>2</v>
      </c>
      <c r="D134">
        <v>0.82728347121391199</v>
      </c>
      <c r="E134" t="s">
        <v>51</v>
      </c>
      <c r="F134">
        <v>19334</v>
      </c>
      <c r="G134" t="s">
        <v>239</v>
      </c>
      <c r="H134">
        <v>1</v>
      </c>
      <c r="I134">
        <v>1590</v>
      </c>
      <c r="J134">
        <v>380</v>
      </c>
      <c r="K134">
        <v>1.34</v>
      </c>
      <c r="L134">
        <v>0.45</v>
      </c>
      <c r="M134">
        <v>0.12</v>
      </c>
      <c r="N134">
        <v>0</v>
      </c>
      <c r="O134">
        <v>0</v>
      </c>
      <c r="P134">
        <v>0</v>
      </c>
      <c r="Q134" t="s">
        <v>33</v>
      </c>
      <c r="R134" t="s">
        <v>33</v>
      </c>
      <c r="S134">
        <v>0.71</v>
      </c>
      <c r="T134">
        <v>0.03</v>
      </c>
      <c r="U134">
        <v>0</v>
      </c>
      <c r="V134">
        <v>0</v>
      </c>
      <c r="W134">
        <v>0</v>
      </c>
      <c r="X134">
        <v>0.11</v>
      </c>
      <c r="Y134">
        <v>1</v>
      </c>
      <c r="Z134">
        <v>4.1000000000000002E-2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">
      <c r="A135" t="s">
        <v>240</v>
      </c>
      <c r="B135" t="s">
        <v>90</v>
      </c>
      <c r="D135">
        <v>1</v>
      </c>
      <c r="E135" t="s">
        <v>33</v>
      </c>
      <c r="G135" t="s">
        <v>33</v>
      </c>
      <c r="H135">
        <v>1</v>
      </c>
      <c r="I135">
        <v>1608.9988181664701</v>
      </c>
      <c r="J135">
        <v>383.454330575722</v>
      </c>
      <c r="K135">
        <v>1.1085598514266399</v>
      </c>
      <c r="L135">
        <v>0.37227756204626</v>
      </c>
      <c r="M135">
        <v>9.9274016545669405E-2</v>
      </c>
      <c r="N135">
        <v>0</v>
      </c>
      <c r="O135">
        <v>0</v>
      </c>
      <c r="P135" t="s">
        <v>33</v>
      </c>
      <c r="Q135" t="s">
        <v>33</v>
      </c>
      <c r="R135" t="s">
        <v>33</v>
      </c>
      <c r="S135">
        <v>0.58737126456187705</v>
      </c>
      <c r="T135">
        <v>2.48185041364174E-2</v>
      </c>
      <c r="U135">
        <v>0</v>
      </c>
      <c r="V135">
        <v>0</v>
      </c>
      <c r="W135">
        <v>0</v>
      </c>
      <c r="X135">
        <v>9.1001181833530301E-2</v>
      </c>
      <c r="Y135">
        <v>0.82728347121391199</v>
      </c>
      <c r="Z135" t="s">
        <v>33</v>
      </c>
      <c r="AA135">
        <v>0</v>
      </c>
      <c r="AB135">
        <v>0</v>
      </c>
      <c r="AC135" t="s">
        <v>33</v>
      </c>
      <c r="AD135" t="s">
        <v>33</v>
      </c>
      <c r="AE135" t="s">
        <v>33</v>
      </c>
      <c r="AF135">
        <v>0</v>
      </c>
    </row>
    <row r="137" spans="1:32" x14ac:dyDescent="0.2">
      <c r="A137">
        <v>302</v>
      </c>
      <c r="B137" t="s">
        <v>91</v>
      </c>
      <c r="C137">
        <v>1</v>
      </c>
      <c r="D137">
        <v>0.53623188405797095</v>
      </c>
      <c r="E137" t="s">
        <v>51</v>
      </c>
      <c r="F137">
        <v>19162</v>
      </c>
      <c r="G137" t="s">
        <v>241</v>
      </c>
      <c r="H137">
        <v>1</v>
      </c>
      <c r="I137">
        <v>2067</v>
      </c>
      <c r="J137">
        <v>494</v>
      </c>
      <c r="K137">
        <v>3.04</v>
      </c>
      <c r="L137">
        <v>1.66</v>
      </c>
      <c r="M137">
        <v>8.0399999999999991</v>
      </c>
      <c r="N137">
        <v>23.68</v>
      </c>
      <c r="O137">
        <v>1.9</v>
      </c>
      <c r="P137">
        <v>0</v>
      </c>
      <c r="Q137" t="s">
        <v>33</v>
      </c>
      <c r="R137" t="s">
        <v>33</v>
      </c>
      <c r="S137">
        <v>1.1299999999999999</v>
      </c>
      <c r="T137">
        <v>0.43</v>
      </c>
      <c r="U137">
        <v>37</v>
      </c>
      <c r="V137">
        <v>0.11</v>
      </c>
      <c r="W137">
        <v>0.21</v>
      </c>
      <c r="X137">
        <v>2.4700000000000002</v>
      </c>
      <c r="Y137">
        <v>18</v>
      </c>
      <c r="Z137">
        <v>0.04</v>
      </c>
      <c r="AA137">
        <v>0.37</v>
      </c>
      <c r="AB137">
        <v>37</v>
      </c>
      <c r="AC137">
        <v>1</v>
      </c>
      <c r="AD137">
        <v>0</v>
      </c>
      <c r="AE137">
        <v>0</v>
      </c>
      <c r="AF137">
        <v>1</v>
      </c>
    </row>
    <row r="138" spans="1:32" x14ac:dyDescent="0.2">
      <c r="A138">
        <v>302</v>
      </c>
      <c r="B138" t="s">
        <v>91</v>
      </c>
      <c r="C138">
        <v>2</v>
      </c>
      <c r="D138">
        <v>0.20531400966183599</v>
      </c>
      <c r="E138" t="s">
        <v>51</v>
      </c>
      <c r="F138">
        <v>19163</v>
      </c>
      <c r="G138" t="s">
        <v>242</v>
      </c>
      <c r="H138">
        <v>1</v>
      </c>
      <c r="I138">
        <v>1507</v>
      </c>
      <c r="J138">
        <v>360</v>
      </c>
      <c r="K138">
        <v>2.6</v>
      </c>
      <c r="L138">
        <v>0.4</v>
      </c>
      <c r="M138">
        <v>0</v>
      </c>
      <c r="N138">
        <v>0.3</v>
      </c>
      <c r="O138">
        <v>2.4</v>
      </c>
      <c r="P138">
        <v>0</v>
      </c>
      <c r="Q138" t="s">
        <v>33</v>
      </c>
      <c r="R138" t="s">
        <v>33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">
      <c r="A139">
        <v>302</v>
      </c>
      <c r="B139" t="s">
        <v>91</v>
      </c>
      <c r="C139">
        <v>3</v>
      </c>
      <c r="D139">
        <v>4.5893719806763301E-2</v>
      </c>
      <c r="E139" t="s">
        <v>51</v>
      </c>
      <c r="F139">
        <v>19078</v>
      </c>
      <c r="G139" t="s">
        <v>243</v>
      </c>
      <c r="H139">
        <v>1</v>
      </c>
      <c r="I139">
        <v>2685</v>
      </c>
      <c r="J139">
        <v>642</v>
      </c>
      <c r="K139">
        <v>1.34</v>
      </c>
      <c r="L139">
        <v>3.6</v>
      </c>
      <c r="M139">
        <v>14.32</v>
      </c>
      <c r="N139">
        <v>52.31</v>
      </c>
      <c r="O139">
        <v>16.600000000000001</v>
      </c>
      <c r="P139">
        <v>0</v>
      </c>
      <c r="Q139" t="s">
        <v>33</v>
      </c>
      <c r="R139" t="s">
        <v>33</v>
      </c>
      <c r="S139">
        <v>17.399999999999999</v>
      </c>
      <c r="T139">
        <v>9.6300000000000008</v>
      </c>
      <c r="U139">
        <v>0</v>
      </c>
      <c r="V139">
        <v>0.14699999999999999</v>
      </c>
      <c r="W139">
        <v>0.1</v>
      </c>
      <c r="X139">
        <v>1.355</v>
      </c>
      <c r="Y139">
        <v>28</v>
      </c>
      <c r="Z139">
        <v>2.7E-2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">
      <c r="A140">
        <v>302</v>
      </c>
      <c r="B140" t="s">
        <v>91</v>
      </c>
      <c r="C140">
        <v>4</v>
      </c>
      <c r="D140">
        <v>0.16666666666666699</v>
      </c>
      <c r="E140" t="s">
        <v>51</v>
      </c>
      <c r="F140">
        <v>43031</v>
      </c>
      <c r="G140" t="s">
        <v>244</v>
      </c>
      <c r="H140">
        <v>1</v>
      </c>
      <c r="I140">
        <v>1965</v>
      </c>
      <c r="J140">
        <v>470</v>
      </c>
      <c r="K140">
        <v>6.1</v>
      </c>
      <c r="L140">
        <v>2.73</v>
      </c>
      <c r="M140">
        <v>9.5</v>
      </c>
      <c r="N140">
        <v>21</v>
      </c>
      <c r="O140">
        <v>4.3</v>
      </c>
      <c r="P140">
        <v>0</v>
      </c>
      <c r="Q140" t="s">
        <v>33</v>
      </c>
      <c r="R140" t="s">
        <v>33</v>
      </c>
      <c r="S140">
        <v>1.7</v>
      </c>
      <c r="T140">
        <v>1.87</v>
      </c>
      <c r="U140">
        <v>42</v>
      </c>
      <c r="V140">
        <v>0.04</v>
      </c>
      <c r="W140">
        <v>0.16</v>
      </c>
      <c r="X140">
        <v>4.76</v>
      </c>
      <c r="Y140">
        <v>92</v>
      </c>
      <c r="Z140">
        <v>0.16</v>
      </c>
      <c r="AA140">
        <v>0</v>
      </c>
      <c r="AB140">
        <v>41</v>
      </c>
      <c r="AC140">
        <v>7</v>
      </c>
      <c r="AD140">
        <v>0</v>
      </c>
      <c r="AE140">
        <v>0</v>
      </c>
      <c r="AF140">
        <v>7</v>
      </c>
    </row>
    <row r="141" spans="1:32" x14ac:dyDescent="0.2">
      <c r="A141">
        <v>302</v>
      </c>
      <c r="B141" t="s">
        <v>91</v>
      </c>
      <c r="C141">
        <v>5</v>
      </c>
      <c r="D141">
        <v>4.5893719806763301E-2</v>
      </c>
      <c r="E141" t="s">
        <v>54</v>
      </c>
      <c r="F141" t="s">
        <v>245</v>
      </c>
      <c r="G141" t="s">
        <v>246</v>
      </c>
      <c r="H141">
        <v>1</v>
      </c>
      <c r="I141">
        <v>2220</v>
      </c>
      <c r="J141">
        <v>532</v>
      </c>
      <c r="K141">
        <v>1</v>
      </c>
      <c r="L141">
        <v>1.4</v>
      </c>
      <c r="M141">
        <v>4.4000000000000004</v>
      </c>
      <c r="N141">
        <v>31.1</v>
      </c>
      <c r="O141">
        <v>7</v>
      </c>
      <c r="P141">
        <v>0</v>
      </c>
      <c r="Q141" t="s">
        <v>33</v>
      </c>
      <c r="R141">
        <v>55.1</v>
      </c>
      <c r="S141">
        <v>4.3</v>
      </c>
      <c r="T141">
        <v>1.38</v>
      </c>
      <c r="U141">
        <v>21</v>
      </c>
      <c r="V141">
        <v>0.05</v>
      </c>
      <c r="W141">
        <v>0.08</v>
      </c>
      <c r="X141">
        <v>0.7</v>
      </c>
      <c r="Y141">
        <v>12</v>
      </c>
      <c r="Z141">
        <v>0.04</v>
      </c>
      <c r="AA141">
        <v>0.08</v>
      </c>
      <c r="AB141">
        <v>19</v>
      </c>
      <c r="AC141">
        <v>19</v>
      </c>
      <c r="AD141">
        <v>7</v>
      </c>
      <c r="AE141">
        <v>1</v>
      </c>
      <c r="AF141">
        <v>23</v>
      </c>
    </row>
    <row r="142" spans="1:32" x14ac:dyDescent="0.2">
      <c r="A142" t="s">
        <v>247</v>
      </c>
      <c r="B142" t="s">
        <v>91</v>
      </c>
      <c r="D142">
        <v>1</v>
      </c>
      <c r="E142" t="s">
        <v>33</v>
      </c>
      <c r="G142" t="s">
        <v>33</v>
      </c>
      <c r="H142">
        <v>1</v>
      </c>
      <c r="I142">
        <v>1970.40821256039</v>
      </c>
      <c r="J142">
        <v>471.02415458937202</v>
      </c>
      <c r="K142">
        <v>3.2880193236715001</v>
      </c>
      <c r="L142">
        <v>1.65673913043478</v>
      </c>
      <c r="M142">
        <v>6.7537681159420302</v>
      </c>
      <c r="N142">
        <v>20.087560386473399</v>
      </c>
      <c r="O142">
        <v>3.3113526570048299</v>
      </c>
      <c r="P142">
        <v>0</v>
      </c>
      <c r="Q142" t="s">
        <v>33</v>
      </c>
      <c r="R142" t="s">
        <v>33</v>
      </c>
      <c r="S142">
        <v>1.8851690821256</v>
      </c>
      <c r="T142">
        <v>1.04753623188406</v>
      </c>
      <c r="U142">
        <v>27.804347826087</v>
      </c>
      <c r="V142">
        <v>7.4693236714975797E-2</v>
      </c>
      <c r="W142">
        <v>0.14753623188405801</v>
      </c>
      <c r="X142">
        <v>2.2121376811594202</v>
      </c>
      <c r="Y142">
        <v>26.821256038647402</v>
      </c>
      <c r="Z142">
        <v>5.1190821256038702E-2</v>
      </c>
      <c r="AA142">
        <v>0.20207729468599001</v>
      </c>
      <c r="AB142">
        <v>27.545893719806799</v>
      </c>
      <c r="AC142">
        <v>2.57487922705314</v>
      </c>
      <c r="AD142">
        <v>0.32125603864734298</v>
      </c>
      <c r="AE142">
        <v>4.5893719806763301E-2</v>
      </c>
      <c r="AF142">
        <v>2.7584541062801899</v>
      </c>
    </row>
    <row r="144" spans="1:32" x14ac:dyDescent="0.2">
      <c r="A144">
        <v>303</v>
      </c>
      <c r="B144" t="s">
        <v>92</v>
      </c>
      <c r="C144">
        <v>1</v>
      </c>
      <c r="D144">
        <v>0.11965811965812</v>
      </c>
      <c r="E144" t="s">
        <v>34</v>
      </c>
      <c r="F144">
        <v>5029</v>
      </c>
      <c r="G144" t="s">
        <v>248</v>
      </c>
      <c r="H144">
        <v>1</v>
      </c>
      <c r="I144">
        <v>393</v>
      </c>
      <c r="J144">
        <v>93</v>
      </c>
      <c r="K144">
        <v>77</v>
      </c>
      <c r="L144">
        <v>0.2</v>
      </c>
      <c r="M144">
        <v>0.3</v>
      </c>
      <c r="N144">
        <v>0.6</v>
      </c>
      <c r="O144">
        <v>0.7</v>
      </c>
      <c r="P144" t="s">
        <v>33</v>
      </c>
      <c r="Q144" t="s">
        <v>33</v>
      </c>
      <c r="R144">
        <v>21.2</v>
      </c>
      <c r="S144">
        <v>0.4</v>
      </c>
      <c r="T144">
        <v>0</v>
      </c>
      <c r="U144">
        <v>1</v>
      </c>
      <c r="V144">
        <v>0.05</v>
      </c>
      <c r="W144">
        <v>0</v>
      </c>
      <c r="X144">
        <v>0</v>
      </c>
      <c r="Y144">
        <v>5</v>
      </c>
      <c r="Z144">
        <v>9.0449438202247198E-2</v>
      </c>
      <c r="AA144">
        <v>0</v>
      </c>
      <c r="AB144">
        <v>0</v>
      </c>
      <c r="AC144" t="s">
        <v>33</v>
      </c>
      <c r="AD144" t="s">
        <v>33</v>
      </c>
      <c r="AE144" t="s">
        <v>33</v>
      </c>
      <c r="AF144">
        <v>8</v>
      </c>
    </row>
    <row r="145" spans="1:32" x14ac:dyDescent="0.2">
      <c r="A145">
        <v>303</v>
      </c>
      <c r="B145" t="s">
        <v>92</v>
      </c>
      <c r="C145">
        <v>2</v>
      </c>
      <c r="D145">
        <v>0.27350427350427398</v>
      </c>
      <c r="E145" t="s">
        <v>34</v>
      </c>
      <c r="F145">
        <v>11001</v>
      </c>
      <c r="G145" t="s">
        <v>249</v>
      </c>
      <c r="H145">
        <v>1</v>
      </c>
      <c r="I145">
        <v>1370</v>
      </c>
      <c r="J145">
        <v>322</v>
      </c>
      <c r="K145">
        <v>19.2</v>
      </c>
      <c r="L145">
        <v>0.3</v>
      </c>
      <c r="M145">
        <v>0.4</v>
      </c>
      <c r="N145">
        <v>0</v>
      </c>
      <c r="O145">
        <v>0</v>
      </c>
      <c r="P145" t="s">
        <v>33</v>
      </c>
      <c r="Q145" t="s">
        <v>33</v>
      </c>
      <c r="R145">
        <v>80.099999999999994</v>
      </c>
      <c r="S145">
        <v>0.6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1.97555012224939E-2</v>
      </c>
      <c r="AA145">
        <v>0</v>
      </c>
      <c r="AB145">
        <v>0</v>
      </c>
      <c r="AC145" t="s">
        <v>33</v>
      </c>
      <c r="AD145" t="s">
        <v>33</v>
      </c>
      <c r="AE145" t="s">
        <v>33</v>
      </c>
      <c r="AF145">
        <v>0</v>
      </c>
    </row>
    <row r="146" spans="1:32" x14ac:dyDescent="0.2">
      <c r="A146">
        <v>303</v>
      </c>
      <c r="B146" t="s">
        <v>92</v>
      </c>
      <c r="C146">
        <v>3</v>
      </c>
      <c r="D146">
        <v>0.256410256410256</v>
      </c>
      <c r="E146" t="s">
        <v>51</v>
      </c>
      <c r="F146">
        <v>90480</v>
      </c>
      <c r="G146" t="s">
        <v>250</v>
      </c>
      <c r="H146">
        <v>1</v>
      </c>
      <c r="I146">
        <v>1126</v>
      </c>
      <c r="J146">
        <v>269</v>
      </c>
      <c r="K146">
        <v>26</v>
      </c>
      <c r="L146">
        <v>0.86</v>
      </c>
      <c r="M146">
        <v>0</v>
      </c>
      <c r="N146">
        <v>0</v>
      </c>
      <c r="O146">
        <v>0</v>
      </c>
      <c r="P146">
        <v>0</v>
      </c>
      <c r="Q146" t="s">
        <v>33</v>
      </c>
      <c r="R146" t="s">
        <v>33</v>
      </c>
      <c r="S146">
        <v>3.6</v>
      </c>
      <c r="T146">
        <v>0.19</v>
      </c>
      <c r="U146">
        <v>0</v>
      </c>
      <c r="V146">
        <v>0.13</v>
      </c>
      <c r="W146">
        <v>0.06</v>
      </c>
      <c r="X146">
        <v>0.1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">
      <c r="A147">
        <v>303</v>
      </c>
      <c r="B147" t="s">
        <v>92</v>
      </c>
      <c r="C147">
        <v>4</v>
      </c>
      <c r="D147">
        <v>0.35042735042735002</v>
      </c>
      <c r="E147" t="s">
        <v>54</v>
      </c>
      <c r="F147" t="s">
        <v>251</v>
      </c>
      <c r="G147" t="s">
        <v>252</v>
      </c>
      <c r="H147">
        <v>1</v>
      </c>
      <c r="I147">
        <v>1190</v>
      </c>
      <c r="J147">
        <v>281</v>
      </c>
      <c r="K147">
        <v>29.1</v>
      </c>
      <c r="L147">
        <v>0.2</v>
      </c>
      <c r="M147">
        <v>0.4</v>
      </c>
      <c r="N147">
        <v>0</v>
      </c>
      <c r="O147">
        <v>0.9</v>
      </c>
      <c r="P147">
        <v>0</v>
      </c>
      <c r="Q147" t="s">
        <v>33</v>
      </c>
      <c r="R147">
        <v>69.400000000000006</v>
      </c>
      <c r="S147">
        <v>1</v>
      </c>
      <c r="T147">
        <v>0.2</v>
      </c>
      <c r="U147">
        <v>2</v>
      </c>
      <c r="V147">
        <v>0</v>
      </c>
      <c r="W147">
        <v>0</v>
      </c>
      <c r="X147">
        <v>0</v>
      </c>
      <c r="Y147">
        <v>2</v>
      </c>
      <c r="Z147">
        <v>0.03</v>
      </c>
      <c r="AA147">
        <v>0</v>
      </c>
      <c r="AB147">
        <v>0</v>
      </c>
      <c r="AC147">
        <v>8</v>
      </c>
      <c r="AD147">
        <v>5</v>
      </c>
      <c r="AE147">
        <v>38</v>
      </c>
      <c r="AF147">
        <v>29</v>
      </c>
    </row>
    <row r="148" spans="1:32" x14ac:dyDescent="0.2">
      <c r="A148" t="s">
        <v>253</v>
      </c>
      <c r="B148" t="s">
        <v>92</v>
      </c>
      <c r="D148">
        <v>1</v>
      </c>
      <c r="E148" t="s">
        <v>33</v>
      </c>
      <c r="G148" t="s">
        <v>33</v>
      </c>
      <c r="H148">
        <v>1</v>
      </c>
      <c r="I148">
        <v>1127.4529914529901</v>
      </c>
      <c r="J148">
        <v>266.64102564102598</v>
      </c>
      <c r="K148">
        <v>31.329059829059801</v>
      </c>
      <c r="L148">
        <v>0.396581196581196</v>
      </c>
      <c r="M148">
        <v>0.28547008547008601</v>
      </c>
      <c r="N148">
        <v>7.1794871794871998E-2</v>
      </c>
      <c r="O148">
        <v>0.399145299145299</v>
      </c>
      <c r="P148" t="s">
        <v>33</v>
      </c>
      <c r="Q148" t="s">
        <v>33</v>
      </c>
      <c r="R148" t="s">
        <v>33</v>
      </c>
      <c r="S148">
        <v>1.48547008547008</v>
      </c>
      <c r="T148">
        <v>0.93931623931624098</v>
      </c>
      <c r="U148">
        <v>0.82051282051282004</v>
      </c>
      <c r="V148">
        <v>3.9316239316239301E-2</v>
      </c>
      <c r="W148">
        <v>1.5384615384615399E-2</v>
      </c>
      <c r="X148">
        <v>2.5641025641025599E-2</v>
      </c>
      <c r="Y148">
        <v>1.2991452991453001</v>
      </c>
      <c r="Z148">
        <v>2.6739044221805699E-2</v>
      </c>
      <c r="AA148">
        <v>0</v>
      </c>
      <c r="AB148">
        <v>0</v>
      </c>
      <c r="AC148" t="s">
        <v>33</v>
      </c>
      <c r="AD148" t="s">
        <v>33</v>
      </c>
      <c r="AE148" t="s">
        <v>33</v>
      </c>
      <c r="AF148">
        <v>11.1196581196581</v>
      </c>
    </row>
    <row r="150" spans="1:32" x14ac:dyDescent="0.2">
      <c r="A150">
        <v>401</v>
      </c>
      <c r="B150" t="s">
        <v>93</v>
      </c>
      <c r="C150">
        <v>1</v>
      </c>
      <c r="D150">
        <v>1.9681620839363201E-2</v>
      </c>
      <c r="E150" t="s">
        <v>34</v>
      </c>
      <c r="F150">
        <v>3012</v>
      </c>
      <c r="G150" t="s">
        <v>254</v>
      </c>
      <c r="H150">
        <v>1</v>
      </c>
      <c r="I150">
        <v>526</v>
      </c>
      <c r="J150">
        <v>125</v>
      </c>
      <c r="K150">
        <v>63.8</v>
      </c>
      <c r="L150">
        <v>1.7</v>
      </c>
      <c r="M150">
        <v>4.5999999999999996</v>
      </c>
      <c r="N150">
        <v>0.6</v>
      </c>
      <c r="O150">
        <v>8</v>
      </c>
      <c r="P150" t="s">
        <v>33</v>
      </c>
      <c r="Q150" t="s">
        <v>33</v>
      </c>
      <c r="R150">
        <v>21.5</v>
      </c>
      <c r="S150">
        <v>1.7</v>
      </c>
      <c r="T150">
        <v>1.61</v>
      </c>
      <c r="U150">
        <v>65</v>
      </c>
      <c r="V150">
        <v>0.14000000000000001</v>
      </c>
      <c r="W150">
        <v>0.1</v>
      </c>
      <c r="X150">
        <v>2.2999999999999998</v>
      </c>
      <c r="Y150">
        <v>267</v>
      </c>
      <c r="Z150" t="s">
        <v>33</v>
      </c>
      <c r="AA150">
        <v>0</v>
      </c>
      <c r="AB150">
        <v>0</v>
      </c>
      <c r="AC150" t="s">
        <v>33</v>
      </c>
      <c r="AD150" t="s">
        <v>33</v>
      </c>
      <c r="AE150" t="s">
        <v>33</v>
      </c>
      <c r="AF150" t="s">
        <v>33</v>
      </c>
    </row>
    <row r="151" spans="1:32" x14ac:dyDescent="0.2">
      <c r="A151">
        <v>401</v>
      </c>
      <c r="B151" t="s">
        <v>93</v>
      </c>
      <c r="C151">
        <v>2</v>
      </c>
      <c r="D151">
        <v>3.4635793535938299E-2</v>
      </c>
      <c r="E151" t="s">
        <v>34</v>
      </c>
      <c r="F151">
        <v>3015</v>
      </c>
      <c r="G151" t="s">
        <v>255</v>
      </c>
      <c r="H151">
        <v>0.41</v>
      </c>
      <c r="I151">
        <v>392</v>
      </c>
      <c r="J151">
        <v>93</v>
      </c>
      <c r="K151">
        <v>72.5</v>
      </c>
      <c r="L151">
        <v>1</v>
      </c>
      <c r="M151">
        <v>7.9</v>
      </c>
      <c r="N151">
        <v>0.7</v>
      </c>
      <c r="O151">
        <v>8</v>
      </c>
      <c r="P151" t="s">
        <v>33</v>
      </c>
      <c r="Q151" t="s">
        <v>33</v>
      </c>
      <c r="R151">
        <v>9.8000000000000007</v>
      </c>
      <c r="S151">
        <v>2.63</v>
      </c>
      <c r="T151">
        <v>4.6500000000000004</v>
      </c>
      <c r="U151">
        <v>30</v>
      </c>
      <c r="V151">
        <v>0.28999999999999998</v>
      </c>
      <c r="W151">
        <v>0.13</v>
      </c>
      <c r="X151">
        <v>2.2999999999999998</v>
      </c>
      <c r="Y151">
        <v>216</v>
      </c>
      <c r="Z151" t="s">
        <v>33</v>
      </c>
      <c r="AA151">
        <v>0</v>
      </c>
      <c r="AB151">
        <v>0</v>
      </c>
      <c r="AC151" t="s">
        <v>33</v>
      </c>
      <c r="AD151" t="s">
        <v>33</v>
      </c>
      <c r="AE151" t="s">
        <v>33</v>
      </c>
      <c r="AF151">
        <v>363</v>
      </c>
    </row>
    <row r="152" spans="1:32" x14ac:dyDescent="0.2">
      <c r="A152">
        <v>401</v>
      </c>
      <c r="B152" t="s">
        <v>93</v>
      </c>
      <c r="C152">
        <v>3</v>
      </c>
      <c r="D152">
        <v>6.9464544138929099E-3</v>
      </c>
      <c r="E152" t="s">
        <v>34</v>
      </c>
      <c r="F152">
        <v>3002</v>
      </c>
      <c r="G152" t="s">
        <v>256</v>
      </c>
      <c r="H152">
        <v>1</v>
      </c>
      <c r="I152">
        <v>345</v>
      </c>
      <c r="J152">
        <v>82</v>
      </c>
      <c r="K152">
        <v>75</v>
      </c>
      <c r="L152">
        <v>1.3</v>
      </c>
      <c r="M152">
        <v>7.2</v>
      </c>
      <c r="N152">
        <v>0.5</v>
      </c>
      <c r="O152">
        <v>7.1</v>
      </c>
      <c r="P152" t="s">
        <v>33</v>
      </c>
      <c r="Q152" t="s">
        <v>33</v>
      </c>
      <c r="R152">
        <v>8.6999999999999993</v>
      </c>
      <c r="S152">
        <v>1.6</v>
      </c>
      <c r="T152">
        <v>1.1000000000000001</v>
      </c>
      <c r="U152">
        <v>16</v>
      </c>
      <c r="V152">
        <v>0.12</v>
      </c>
      <c r="W152">
        <v>0.14000000000000001</v>
      </c>
      <c r="X152">
        <v>2</v>
      </c>
      <c r="Y152">
        <v>284</v>
      </c>
      <c r="Z152">
        <v>0.05</v>
      </c>
      <c r="AA152">
        <v>0</v>
      </c>
      <c r="AB152">
        <v>0</v>
      </c>
      <c r="AC152" t="s">
        <v>33</v>
      </c>
      <c r="AD152" t="s">
        <v>33</v>
      </c>
      <c r="AE152" t="s">
        <v>33</v>
      </c>
      <c r="AF152">
        <v>195</v>
      </c>
    </row>
    <row r="153" spans="1:32" x14ac:dyDescent="0.2">
      <c r="A153">
        <v>401</v>
      </c>
      <c r="B153" t="s">
        <v>93</v>
      </c>
      <c r="C153">
        <v>4</v>
      </c>
      <c r="D153">
        <v>0.172407139411481</v>
      </c>
      <c r="E153" t="s">
        <v>34</v>
      </c>
      <c r="F153">
        <v>3022</v>
      </c>
      <c r="G153" t="s">
        <v>257</v>
      </c>
      <c r="H153">
        <v>1</v>
      </c>
      <c r="I153">
        <v>1605</v>
      </c>
      <c r="J153">
        <v>386</v>
      </c>
      <c r="K153">
        <v>12.7</v>
      </c>
      <c r="L153">
        <v>5.2</v>
      </c>
      <c r="M153">
        <v>34</v>
      </c>
      <c r="N153">
        <v>19.100000000000001</v>
      </c>
      <c r="O153">
        <v>19.3</v>
      </c>
      <c r="P153" t="s">
        <v>33</v>
      </c>
      <c r="Q153" t="s">
        <v>33</v>
      </c>
      <c r="R153">
        <v>9.6999999999999993</v>
      </c>
      <c r="S153">
        <v>7.3</v>
      </c>
      <c r="T153">
        <v>3.83</v>
      </c>
      <c r="U153">
        <v>0</v>
      </c>
      <c r="V153">
        <v>0.73</v>
      </c>
      <c r="W153">
        <v>0.15</v>
      </c>
      <c r="X153">
        <v>2.59</v>
      </c>
      <c r="Y153">
        <v>359</v>
      </c>
      <c r="Z153">
        <v>0.43313120176405701</v>
      </c>
      <c r="AA153">
        <v>0</v>
      </c>
      <c r="AB153">
        <v>0</v>
      </c>
      <c r="AC153" t="s">
        <v>33</v>
      </c>
      <c r="AD153" t="s">
        <v>33</v>
      </c>
      <c r="AE153" t="s">
        <v>33</v>
      </c>
      <c r="AF153">
        <v>5</v>
      </c>
    </row>
    <row r="154" spans="1:32" x14ac:dyDescent="0.2">
      <c r="A154">
        <v>401</v>
      </c>
      <c r="B154" t="s">
        <v>93</v>
      </c>
      <c r="C154">
        <v>5</v>
      </c>
      <c r="D154">
        <v>7.03328509406657E-2</v>
      </c>
      <c r="E154" t="s">
        <v>34</v>
      </c>
      <c r="F154">
        <v>3004</v>
      </c>
      <c r="G154" t="s">
        <v>258</v>
      </c>
      <c r="H154">
        <v>1</v>
      </c>
      <c r="I154">
        <v>1280</v>
      </c>
      <c r="J154">
        <v>305</v>
      </c>
      <c r="K154">
        <v>12.1</v>
      </c>
      <c r="L154">
        <v>3.6</v>
      </c>
      <c r="M154">
        <v>20.5</v>
      </c>
      <c r="N154">
        <v>2</v>
      </c>
      <c r="O154">
        <v>21.2</v>
      </c>
      <c r="P154" t="s">
        <v>33</v>
      </c>
      <c r="Q154" t="s">
        <v>33</v>
      </c>
      <c r="R154">
        <v>40.6</v>
      </c>
      <c r="S154">
        <v>6.4</v>
      </c>
      <c r="T154">
        <v>2.78</v>
      </c>
      <c r="U154">
        <v>1</v>
      </c>
      <c r="V154">
        <v>0.35</v>
      </c>
      <c r="W154">
        <v>0.18</v>
      </c>
      <c r="X154">
        <v>2.4</v>
      </c>
      <c r="Y154">
        <v>272</v>
      </c>
      <c r="Z154" t="s">
        <v>33</v>
      </c>
      <c r="AA154">
        <v>0</v>
      </c>
      <c r="AB154">
        <v>0</v>
      </c>
      <c r="AC154" t="s">
        <v>33</v>
      </c>
      <c r="AD154" t="s">
        <v>33</v>
      </c>
      <c r="AE154" t="s">
        <v>33</v>
      </c>
      <c r="AF154">
        <v>6</v>
      </c>
    </row>
    <row r="155" spans="1:32" x14ac:dyDescent="0.2">
      <c r="A155">
        <v>401</v>
      </c>
      <c r="B155" t="s">
        <v>93</v>
      </c>
      <c r="C155">
        <v>6</v>
      </c>
      <c r="D155">
        <v>4.1761422369237097E-3</v>
      </c>
      <c r="E155" t="s">
        <v>34</v>
      </c>
      <c r="F155">
        <v>3005</v>
      </c>
      <c r="G155" t="s">
        <v>259</v>
      </c>
      <c r="H155">
        <v>1</v>
      </c>
      <c r="I155">
        <v>1260</v>
      </c>
      <c r="J155">
        <v>299</v>
      </c>
      <c r="K155">
        <v>13.6</v>
      </c>
      <c r="L155">
        <v>4.5</v>
      </c>
      <c r="M155">
        <v>22.4</v>
      </c>
      <c r="N155">
        <v>1.63</v>
      </c>
      <c r="O155">
        <v>18.2</v>
      </c>
      <c r="P155" t="s">
        <v>33</v>
      </c>
      <c r="Q155" t="s">
        <v>33</v>
      </c>
      <c r="R155">
        <v>39.700000000000003</v>
      </c>
      <c r="S155">
        <v>9.9</v>
      </c>
      <c r="T155">
        <v>2.6</v>
      </c>
      <c r="U155">
        <v>0</v>
      </c>
      <c r="V155">
        <v>0.53</v>
      </c>
      <c r="W155">
        <v>0.16</v>
      </c>
      <c r="X155">
        <v>1.5</v>
      </c>
      <c r="Y155">
        <v>381</v>
      </c>
      <c r="Z155">
        <v>0.32131013306038902</v>
      </c>
      <c r="AA155">
        <v>0</v>
      </c>
      <c r="AB155">
        <v>0</v>
      </c>
      <c r="AC155" t="s">
        <v>33</v>
      </c>
      <c r="AD155" t="s">
        <v>33</v>
      </c>
      <c r="AE155" t="s">
        <v>33</v>
      </c>
      <c r="AF155">
        <v>0</v>
      </c>
    </row>
    <row r="156" spans="1:32" x14ac:dyDescent="0.2">
      <c r="A156">
        <v>401</v>
      </c>
      <c r="B156" t="s">
        <v>93</v>
      </c>
      <c r="C156">
        <v>7</v>
      </c>
      <c r="D156">
        <v>6.9464544138929099E-3</v>
      </c>
      <c r="E156" t="s">
        <v>34</v>
      </c>
      <c r="F156">
        <v>3001</v>
      </c>
      <c r="G156" t="s">
        <v>260</v>
      </c>
      <c r="H156">
        <v>1</v>
      </c>
      <c r="I156">
        <v>1280</v>
      </c>
      <c r="J156">
        <v>305</v>
      </c>
      <c r="K156">
        <v>10.9</v>
      </c>
      <c r="L156">
        <v>3.29</v>
      </c>
      <c r="M156">
        <v>25.7</v>
      </c>
      <c r="N156">
        <v>1.53</v>
      </c>
      <c r="O156">
        <v>22.9</v>
      </c>
      <c r="P156" t="s">
        <v>33</v>
      </c>
      <c r="Q156" t="s">
        <v>33</v>
      </c>
      <c r="R156">
        <v>35.6</v>
      </c>
      <c r="S156">
        <v>5.19</v>
      </c>
      <c r="T156">
        <v>3.55</v>
      </c>
      <c r="U156">
        <v>2</v>
      </c>
      <c r="V156">
        <v>0.56000000000000005</v>
      </c>
      <c r="W156">
        <v>0.33</v>
      </c>
      <c r="X156">
        <v>2.41</v>
      </c>
      <c r="Y156">
        <v>250</v>
      </c>
      <c r="Z156">
        <v>0.37041573033707897</v>
      </c>
      <c r="AA156">
        <v>0</v>
      </c>
      <c r="AB156">
        <v>0</v>
      </c>
      <c r="AC156" t="s">
        <v>33</v>
      </c>
      <c r="AD156" t="s">
        <v>33</v>
      </c>
      <c r="AE156" t="s">
        <v>33</v>
      </c>
      <c r="AF156">
        <v>29</v>
      </c>
    </row>
    <row r="157" spans="1:32" x14ac:dyDescent="0.2">
      <c r="A157">
        <v>401</v>
      </c>
      <c r="B157" t="s">
        <v>93</v>
      </c>
      <c r="C157">
        <v>8</v>
      </c>
      <c r="D157">
        <v>4.1761422369237097E-3</v>
      </c>
      <c r="E157" t="s">
        <v>34</v>
      </c>
      <c r="F157">
        <v>3010</v>
      </c>
      <c r="G157" t="s">
        <v>261</v>
      </c>
      <c r="H157">
        <v>1</v>
      </c>
      <c r="I157">
        <v>1350</v>
      </c>
      <c r="J157">
        <v>323</v>
      </c>
      <c r="K157">
        <v>9.9</v>
      </c>
      <c r="L157">
        <v>3.1</v>
      </c>
      <c r="M157">
        <v>22.3</v>
      </c>
      <c r="N157">
        <v>5.0999999999999996</v>
      </c>
      <c r="O157">
        <v>25.2</v>
      </c>
      <c r="P157" t="s">
        <v>33</v>
      </c>
      <c r="Q157" t="s">
        <v>33</v>
      </c>
      <c r="R157">
        <v>34.299999999999997</v>
      </c>
      <c r="S157">
        <v>6.8</v>
      </c>
      <c r="T157">
        <v>3.37</v>
      </c>
      <c r="U157">
        <v>15</v>
      </c>
      <c r="V157">
        <v>0.48</v>
      </c>
      <c r="W157">
        <v>0.16</v>
      </c>
      <c r="X157">
        <v>2.1</v>
      </c>
      <c r="Y157">
        <v>400</v>
      </c>
      <c r="Z157" t="s">
        <v>33</v>
      </c>
      <c r="AA157">
        <v>0</v>
      </c>
      <c r="AB157">
        <v>0</v>
      </c>
      <c r="AC157" t="s">
        <v>33</v>
      </c>
      <c r="AD157" t="s">
        <v>33</v>
      </c>
      <c r="AE157" t="s">
        <v>33</v>
      </c>
      <c r="AF157">
        <v>175</v>
      </c>
    </row>
    <row r="158" spans="1:32" x14ac:dyDescent="0.2">
      <c r="A158">
        <v>401</v>
      </c>
      <c r="B158" t="s">
        <v>93</v>
      </c>
      <c r="C158">
        <v>9</v>
      </c>
      <c r="D158">
        <v>4.1761422369237097E-3</v>
      </c>
      <c r="E158" t="s">
        <v>34</v>
      </c>
      <c r="F158">
        <v>3020</v>
      </c>
      <c r="G158" t="s">
        <v>262</v>
      </c>
      <c r="H158">
        <v>1</v>
      </c>
      <c r="I158">
        <v>1340</v>
      </c>
      <c r="J158">
        <v>318</v>
      </c>
      <c r="K158">
        <v>9.9499999999999993</v>
      </c>
      <c r="L158">
        <v>3</v>
      </c>
      <c r="M158">
        <v>28.4</v>
      </c>
      <c r="N158">
        <v>0.6</v>
      </c>
      <c r="O158">
        <v>16.8</v>
      </c>
      <c r="P158" t="s">
        <v>33</v>
      </c>
      <c r="Q158" t="s">
        <v>33</v>
      </c>
      <c r="R158">
        <v>41.3</v>
      </c>
      <c r="S158">
        <v>7.4</v>
      </c>
      <c r="T158">
        <v>4</v>
      </c>
      <c r="U158">
        <v>1</v>
      </c>
      <c r="V158">
        <v>0.4</v>
      </c>
      <c r="W158">
        <v>0.19</v>
      </c>
      <c r="X158">
        <v>2.54</v>
      </c>
      <c r="Y158">
        <v>132</v>
      </c>
      <c r="Z158">
        <v>0.39452354874041601</v>
      </c>
      <c r="AA158">
        <v>0</v>
      </c>
      <c r="AB158">
        <v>0</v>
      </c>
      <c r="AC158" t="s">
        <v>33</v>
      </c>
      <c r="AD158" t="s">
        <v>33</v>
      </c>
      <c r="AE158" t="s">
        <v>33</v>
      </c>
      <c r="AF158">
        <v>10</v>
      </c>
    </row>
    <row r="159" spans="1:32" x14ac:dyDescent="0.2">
      <c r="A159">
        <v>401</v>
      </c>
      <c r="B159" t="s">
        <v>93</v>
      </c>
      <c r="C159">
        <v>10</v>
      </c>
      <c r="D159">
        <v>2.5856246985045801E-2</v>
      </c>
      <c r="E159" t="s">
        <v>34</v>
      </c>
      <c r="F159">
        <v>3016</v>
      </c>
      <c r="G159" t="s">
        <v>263</v>
      </c>
      <c r="H159">
        <v>1</v>
      </c>
      <c r="I159">
        <v>1370</v>
      </c>
      <c r="J159">
        <v>324</v>
      </c>
      <c r="K159">
        <v>10.3</v>
      </c>
      <c r="L159">
        <v>2.5</v>
      </c>
      <c r="M159">
        <v>20.399999999999999</v>
      </c>
      <c r="N159">
        <v>1.9</v>
      </c>
      <c r="O159">
        <v>17</v>
      </c>
      <c r="P159" t="s">
        <v>33</v>
      </c>
      <c r="Q159" t="s">
        <v>33</v>
      </c>
      <c r="R159">
        <v>47.8</v>
      </c>
      <c r="S159">
        <v>4.8</v>
      </c>
      <c r="T159">
        <v>3.21</v>
      </c>
      <c r="U159">
        <v>5</v>
      </c>
      <c r="V159">
        <v>0.88</v>
      </c>
      <c r="W159">
        <v>0.17</v>
      </c>
      <c r="X159">
        <v>2.6</v>
      </c>
      <c r="Y159">
        <v>110</v>
      </c>
      <c r="Z159">
        <v>0.13449826989619401</v>
      </c>
      <c r="AA159">
        <v>0</v>
      </c>
      <c r="AB159">
        <v>0</v>
      </c>
      <c r="AC159" t="s">
        <v>33</v>
      </c>
      <c r="AD159" t="s">
        <v>33</v>
      </c>
      <c r="AE159" t="s">
        <v>33</v>
      </c>
      <c r="AF159">
        <v>64</v>
      </c>
    </row>
    <row r="160" spans="1:32" x14ac:dyDescent="0.2">
      <c r="A160">
        <v>401</v>
      </c>
      <c r="B160" t="s">
        <v>93</v>
      </c>
      <c r="C160">
        <v>11</v>
      </c>
      <c r="D160">
        <v>8.0270139893873604E-2</v>
      </c>
      <c r="E160" t="s">
        <v>34</v>
      </c>
      <c r="F160">
        <v>3011</v>
      </c>
      <c r="G160" t="s">
        <v>264</v>
      </c>
      <c r="H160">
        <v>1</v>
      </c>
      <c r="I160">
        <v>1320</v>
      </c>
      <c r="J160">
        <v>313</v>
      </c>
      <c r="K160">
        <v>12.4</v>
      </c>
      <c r="L160">
        <v>3.6</v>
      </c>
      <c r="M160">
        <v>25.3</v>
      </c>
      <c r="N160">
        <v>1.1000000000000001</v>
      </c>
      <c r="O160">
        <v>14.3</v>
      </c>
      <c r="P160" t="s">
        <v>33</v>
      </c>
      <c r="Q160" t="s">
        <v>33</v>
      </c>
      <c r="R160">
        <v>43.3</v>
      </c>
      <c r="S160">
        <v>5.97</v>
      </c>
      <c r="T160">
        <v>3.37</v>
      </c>
      <c r="U160">
        <v>2</v>
      </c>
      <c r="V160">
        <v>0.9</v>
      </c>
      <c r="W160">
        <v>0.15</v>
      </c>
      <c r="X160">
        <v>2.4</v>
      </c>
      <c r="Y160">
        <v>439</v>
      </c>
      <c r="Z160">
        <v>0.35433707865168501</v>
      </c>
      <c r="AA160">
        <v>0</v>
      </c>
      <c r="AB160">
        <v>0</v>
      </c>
      <c r="AC160" t="s">
        <v>33</v>
      </c>
      <c r="AD160" t="s">
        <v>33</v>
      </c>
      <c r="AE160" t="s">
        <v>33</v>
      </c>
      <c r="AF160">
        <v>19</v>
      </c>
    </row>
    <row r="161" spans="1:32" x14ac:dyDescent="0.2">
      <c r="A161">
        <v>401</v>
      </c>
      <c r="B161" t="s">
        <v>93</v>
      </c>
      <c r="C161">
        <v>12</v>
      </c>
      <c r="D161">
        <v>4.1761422369237097E-3</v>
      </c>
      <c r="E161" t="s">
        <v>34</v>
      </c>
      <c r="F161">
        <v>3021</v>
      </c>
      <c r="G161" t="s">
        <v>265</v>
      </c>
      <c r="H161">
        <v>1</v>
      </c>
      <c r="I161">
        <v>1272</v>
      </c>
      <c r="J161">
        <v>303</v>
      </c>
      <c r="K161">
        <v>12.1</v>
      </c>
      <c r="L161">
        <v>3.8</v>
      </c>
      <c r="M161">
        <v>20.9</v>
      </c>
      <c r="N161">
        <v>2.1</v>
      </c>
      <c r="O161">
        <v>22.1</v>
      </c>
      <c r="P161" t="s">
        <v>33</v>
      </c>
      <c r="Q161" t="s">
        <v>33</v>
      </c>
      <c r="R161">
        <v>38.9</v>
      </c>
      <c r="S161">
        <v>5.4</v>
      </c>
      <c r="T161">
        <v>2.9</v>
      </c>
      <c r="U161">
        <v>19</v>
      </c>
      <c r="V161">
        <v>0.72</v>
      </c>
      <c r="W161">
        <v>0.14000000000000001</v>
      </c>
      <c r="X161">
        <v>2.34</v>
      </c>
      <c r="Y161">
        <v>340</v>
      </c>
      <c r="Z161">
        <v>0.24718785151855999</v>
      </c>
      <c r="AA161">
        <v>0</v>
      </c>
      <c r="AB161">
        <v>0</v>
      </c>
      <c r="AC161" t="s">
        <v>33</v>
      </c>
      <c r="AD161" t="s">
        <v>33</v>
      </c>
      <c r="AE161" t="s">
        <v>33</v>
      </c>
      <c r="AF161">
        <v>230</v>
      </c>
    </row>
    <row r="162" spans="1:32" x14ac:dyDescent="0.2">
      <c r="A162">
        <v>401</v>
      </c>
      <c r="B162" t="s">
        <v>93</v>
      </c>
      <c r="C162">
        <v>13</v>
      </c>
      <c r="D162">
        <v>4.1761422369237097E-3</v>
      </c>
      <c r="E162" t="s">
        <v>34</v>
      </c>
      <c r="F162">
        <v>3019</v>
      </c>
      <c r="G162" t="s">
        <v>266</v>
      </c>
      <c r="H162">
        <v>1</v>
      </c>
      <c r="I162">
        <v>1310</v>
      </c>
      <c r="J162">
        <v>311</v>
      </c>
      <c r="K162">
        <v>11.6</v>
      </c>
      <c r="L162">
        <v>4.4000000000000004</v>
      </c>
      <c r="M162">
        <v>27.2</v>
      </c>
      <c r="N162">
        <v>1.7</v>
      </c>
      <c r="O162">
        <v>16.7</v>
      </c>
      <c r="P162" t="s">
        <v>33</v>
      </c>
      <c r="Q162" t="s">
        <v>33</v>
      </c>
      <c r="R162">
        <v>38.4</v>
      </c>
      <c r="S162">
        <v>7.6</v>
      </c>
      <c r="T162">
        <v>2.62</v>
      </c>
      <c r="U162">
        <v>9</v>
      </c>
      <c r="V162">
        <v>0.52</v>
      </c>
      <c r="W162">
        <v>0.2</v>
      </c>
      <c r="X162">
        <v>2.2000000000000002</v>
      </c>
      <c r="Y162">
        <v>607</v>
      </c>
      <c r="Z162" t="s">
        <v>33</v>
      </c>
      <c r="AA162">
        <v>0</v>
      </c>
      <c r="AB162">
        <v>0</v>
      </c>
      <c r="AC162" t="s">
        <v>33</v>
      </c>
      <c r="AD162" t="s">
        <v>33</v>
      </c>
      <c r="AE162" t="s">
        <v>33</v>
      </c>
      <c r="AF162">
        <v>111</v>
      </c>
    </row>
    <row r="163" spans="1:32" x14ac:dyDescent="0.2">
      <c r="A163">
        <v>401</v>
      </c>
      <c r="B163" t="s">
        <v>93</v>
      </c>
      <c r="C163">
        <v>14</v>
      </c>
      <c r="D163">
        <v>4.1761422369237097E-3</v>
      </c>
      <c r="E163" t="s">
        <v>34</v>
      </c>
      <c r="F163">
        <v>3008</v>
      </c>
      <c r="G163" t="s">
        <v>267</v>
      </c>
      <c r="H163">
        <v>1</v>
      </c>
      <c r="I163">
        <v>1350</v>
      </c>
      <c r="J163">
        <v>319</v>
      </c>
      <c r="K163">
        <v>10.3</v>
      </c>
      <c r="L163">
        <v>3.4</v>
      </c>
      <c r="M163">
        <v>23.1</v>
      </c>
      <c r="N163">
        <v>1.4</v>
      </c>
      <c r="O163">
        <v>16.399999999999999</v>
      </c>
      <c r="P163" t="s">
        <v>33</v>
      </c>
      <c r="Q163" t="s">
        <v>33</v>
      </c>
      <c r="R163">
        <v>45.3</v>
      </c>
      <c r="S163">
        <v>7.13</v>
      </c>
      <c r="T163">
        <v>2.4900000000000002</v>
      </c>
      <c r="U163">
        <v>0</v>
      </c>
      <c r="V163">
        <v>0.59</v>
      </c>
      <c r="W163">
        <v>0.17</v>
      </c>
      <c r="X163">
        <v>2.86</v>
      </c>
      <c r="Y163">
        <v>23</v>
      </c>
      <c r="Z163" t="s">
        <v>33</v>
      </c>
      <c r="AA163">
        <v>0</v>
      </c>
      <c r="AB163">
        <v>0</v>
      </c>
      <c r="AC163" t="s">
        <v>33</v>
      </c>
      <c r="AD163" t="s">
        <v>33</v>
      </c>
      <c r="AE163" t="s">
        <v>33</v>
      </c>
      <c r="AF163">
        <v>5</v>
      </c>
    </row>
    <row r="164" spans="1:32" x14ac:dyDescent="0.2">
      <c r="A164">
        <v>401</v>
      </c>
      <c r="B164" t="s">
        <v>93</v>
      </c>
      <c r="C164">
        <v>15</v>
      </c>
      <c r="D164">
        <v>4.1761422369237097E-3</v>
      </c>
      <c r="E164" t="s">
        <v>34</v>
      </c>
      <c r="F164">
        <v>3017</v>
      </c>
      <c r="G164" t="s">
        <v>268</v>
      </c>
      <c r="H164">
        <v>1</v>
      </c>
      <c r="I164">
        <v>1330</v>
      </c>
      <c r="J164">
        <v>316</v>
      </c>
      <c r="K164">
        <v>11.4</v>
      </c>
      <c r="L164">
        <v>3.51</v>
      </c>
      <c r="M164">
        <v>24.6</v>
      </c>
      <c r="N164">
        <v>1.7</v>
      </c>
      <c r="O164">
        <v>16.3</v>
      </c>
      <c r="P164" t="s">
        <v>33</v>
      </c>
      <c r="Q164" t="s">
        <v>33</v>
      </c>
      <c r="R164">
        <v>42.5</v>
      </c>
      <c r="S164">
        <v>6</v>
      </c>
      <c r="T164">
        <v>2.33</v>
      </c>
      <c r="U164">
        <v>12</v>
      </c>
      <c r="V164">
        <v>0.31</v>
      </c>
      <c r="W164">
        <v>0.11</v>
      </c>
      <c r="X164">
        <v>1.8</v>
      </c>
      <c r="Y164">
        <v>346</v>
      </c>
      <c r="Z164">
        <v>1.0631999999999999</v>
      </c>
      <c r="AA164">
        <v>0</v>
      </c>
      <c r="AB164">
        <v>0</v>
      </c>
      <c r="AC164" t="s">
        <v>33</v>
      </c>
      <c r="AD164" t="s">
        <v>33</v>
      </c>
      <c r="AE164" t="s">
        <v>33</v>
      </c>
      <c r="AF164">
        <v>140</v>
      </c>
    </row>
    <row r="165" spans="1:32" x14ac:dyDescent="0.2">
      <c r="A165">
        <v>401</v>
      </c>
      <c r="B165" t="s">
        <v>93</v>
      </c>
      <c r="C165">
        <v>16</v>
      </c>
      <c r="D165">
        <v>6.6570188133140404E-2</v>
      </c>
      <c r="E165" t="s">
        <v>54</v>
      </c>
      <c r="F165" t="s">
        <v>269</v>
      </c>
      <c r="G165" t="s">
        <v>270</v>
      </c>
      <c r="H165">
        <v>0.92</v>
      </c>
      <c r="I165">
        <v>167</v>
      </c>
      <c r="J165">
        <v>40</v>
      </c>
      <c r="K165">
        <v>87</v>
      </c>
      <c r="L165">
        <v>1.2</v>
      </c>
      <c r="M165">
        <v>2</v>
      </c>
      <c r="N165">
        <v>0.3</v>
      </c>
      <c r="O165">
        <v>4.4000000000000004</v>
      </c>
      <c r="P165">
        <v>0</v>
      </c>
      <c r="Q165" t="s">
        <v>33</v>
      </c>
      <c r="R165">
        <v>5.2</v>
      </c>
      <c r="S165">
        <v>1.2</v>
      </c>
      <c r="T165">
        <v>0.2</v>
      </c>
      <c r="U165">
        <v>19</v>
      </c>
      <c r="V165">
        <v>0.11</v>
      </c>
      <c r="W165">
        <v>0.1</v>
      </c>
      <c r="X165">
        <v>0.8</v>
      </c>
      <c r="Y165">
        <v>36</v>
      </c>
      <c r="Z165">
        <v>0.37</v>
      </c>
      <c r="AA165">
        <v>0</v>
      </c>
      <c r="AB165">
        <v>0</v>
      </c>
      <c r="AC165">
        <v>225</v>
      </c>
      <c r="AD165">
        <v>4</v>
      </c>
      <c r="AE165">
        <v>0</v>
      </c>
      <c r="AF165">
        <v>227</v>
      </c>
    </row>
    <row r="166" spans="1:32" x14ac:dyDescent="0.2">
      <c r="A166">
        <v>401</v>
      </c>
      <c r="B166" t="s">
        <v>93</v>
      </c>
      <c r="C166">
        <v>17</v>
      </c>
      <c r="D166">
        <v>0.48712011577424003</v>
      </c>
      <c r="E166" t="s">
        <v>54</v>
      </c>
      <c r="F166" t="s">
        <v>271</v>
      </c>
      <c r="G166" t="s">
        <v>272</v>
      </c>
      <c r="H166">
        <v>1</v>
      </c>
      <c r="I166">
        <v>1350</v>
      </c>
      <c r="J166">
        <v>320</v>
      </c>
      <c r="K166">
        <v>9.8000000000000007</v>
      </c>
      <c r="L166">
        <v>3.7</v>
      </c>
      <c r="M166">
        <v>21.3</v>
      </c>
      <c r="N166">
        <v>2.2999999999999998</v>
      </c>
      <c r="O166">
        <v>18.600000000000001</v>
      </c>
      <c r="P166">
        <v>0</v>
      </c>
      <c r="Q166" t="s">
        <v>33</v>
      </c>
      <c r="R166">
        <v>44.2</v>
      </c>
      <c r="S166">
        <v>8.8000000000000007</v>
      </c>
      <c r="T166">
        <v>3.19</v>
      </c>
      <c r="U166">
        <v>0</v>
      </c>
      <c r="V166">
        <v>0.89</v>
      </c>
      <c r="W166">
        <v>0.11</v>
      </c>
      <c r="X166">
        <v>1.5</v>
      </c>
      <c r="Y166">
        <v>410</v>
      </c>
      <c r="Z166">
        <v>0.42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 t="s">
        <v>273</v>
      </c>
      <c r="B167" t="s">
        <v>93</v>
      </c>
      <c r="D167">
        <v>1</v>
      </c>
      <c r="E167" t="s">
        <v>33</v>
      </c>
      <c r="G167" t="s">
        <v>33</v>
      </c>
      <c r="H167">
        <v>0.97423926676314498</v>
      </c>
      <c r="I167">
        <v>1250.53690303907</v>
      </c>
      <c r="J167">
        <v>297.55508235131998</v>
      </c>
      <c r="K167">
        <v>19.5604224381504</v>
      </c>
      <c r="L167">
        <v>3.5929045551650498</v>
      </c>
      <c r="M167">
        <v>21.668814003169999</v>
      </c>
      <c r="N167">
        <v>4.8209952449865598</v>
      </c>
      <c r="O167">
        <v>16.952207291020599</v>
      </c>
      <c r="P167" t="s">
        <v>33</v>
      </c>
      <c r="Q167" t="s">
        <v>33</v>
      </c>
      <c r="R167">
        <v>33.357666597753401</v>
      </c>
      <c r="S167">
        <v>7.0600512714492503</v>
      </c>
      <c r="T167">
        <v>3.0864431121218399</v>
      </c>
      <c r="U167">
        <v>4.3022672455378697</v>
      </c>
      <c r="V167">
        <v>0.71867865757011895</v>
      </c>
      <c r="W167">
        <v>0.129651988146923</v>
      </c>
      <c r="X167">
        <v>1.8787701743504901</v>
      </c>
      <c r="Y167">
        <v>346.97760319757401</v>
      </c>
      <c r="Z167" t="s">
        <v>33</v>
      </c>
      <c r="AA167">
        <v>0</v>
      </c>
      <c r="AB167">
        <v>0</v>
      </c>
      <c r="AC167" t="s">
        <v>33</v>
      </c>
      <c r="AD167" t="s">
        <v>33</v>
      </c>
      <c r="AE167" t="s">
        <v>33</v>
      </c>
      <c r="AF167" t="s">
        <v>33</v>
      </c>
    </row>
    <row r="169" spans="1:32" x14ac:dyDescent="0.2">
      <c r="A169">
        <v>502</v>
      </c>
      <c r="B169" t="s">
        <v>94</v>
      </c>
      <c r="C169">
        <v>1</v>
      </c>
      <c r="D169">
        <v>0.96333853354134202</v>
      </c>
      <c r="E169" t="s">
        <v>34</v>
      </c>
      <c r="F169">
        <v>10002</v>
      </c>
      <c r="G169" t="s">
        <v>274</v>
      </c>
      <c r="H169">
        <v>0.48</v>
      </c>
      <c r="I169">
        <v>1740</v>
      </c>
      <c r="J169">
        <v>423</v>
      </c>
      <c r="K169">
        <v>37.1</v>
      </c>
      <c r="L169">
        <v>1</v>
      </c>
      <c r="M169">
        <v>4.4000000000000004</v>
      </c>
      <c r="N169">
        <v>39</v>
      </c>
      <c r="O169">
        <v>10.1</v>
      </c>
      <c r="P169" t="s">
        <v>33</v>
      </c>
      <c r="Q169" t="s">
        <v>33</v>
      </c>
      <c r="R169">
        <v>8.5</v>
      </c>
      <c r="S169">
        <v>2.2999999999999998</v>
      </c>
      <c r="T169">
        <v>0.73</v>
      </c>
      <c r="U169">
        <v>0</v>
      </c>
      <c r="V169">
        <v>0.08</v>
      </c>
      <c r="W169">
        <v>0.08</v>
      </c>
      <c r="X169">
        <v>1</v>
      </c>
      <c r="Y169">
        <v>14</v>
      </c>
      <c r="Z169">
        <v>7.9190647482014404E-2</v>
      </c>
      <c r="AA169">
        <v>0</v>
      </c>
      <c r="AB169">
        <v>0</v>
      </c>
      <c r="AC169" t="s">
        <v>33</v>
      </c>
      <c r="AD169" t="s">
        <v>33</v>
      </c>
      <c r="AE169" t="s">
        <v>33</v>
      </c>
      <c r="AF169">
        <v>0</v>
      </c>
    </row>
    <row r="170" spans="1:32" x14ac:dyDescent="0.2">
      <c r="A170">
        <v>502</v>
      </c>
      <c r="B170" t="s">
        <v>94</v>
      </c>
      <c r="C170">
        <v>2</v>
      </c>
      <c r="D170">
        <v>3.6661466458658303E-2</v>
      </c>
      <c r="E170" t="s">
        <v>34</v>
      </c>
      <c r="F170">
        <v>10003</v>
      </c>
      <c r="G170" t="s">
        <v>275</v>
      </c>
      <c r="H170">
        <v>1</v>
      </c>
      <c r="I170">
        <v>736</v>
      </c>
      <c r="J170">
        <v>176</v>
      </c>
      <c r="K170">
        <v>68</v>
      </c>
      <c r="L170">
        <v>0.9</v>
      </c>
      <c r="M170">
        <v>2</v>
      </c>
      <c r="N170">
        <v>10.8</v>
      </c>
      <c r="O170">
        <v>1</v>
      </c>
      <c r="P170" t="s">
        <v>33</v>
      </c>
      <c r="Q170" t="s">
        <v>33</v>
      </c>
      <c r="R170">
        <v>17.3</v>
      </c>
      <c r="S170">
        <v>1.2</v>
      </c>
      <c r="T170">
        <v>0.42</v>
      </c>
      <c r="U170">
        <v>0</v>
      </c>
      <c r="V170">
        <v>0.03</v>
      </c>
      <c r="W170">
        <v>0.6</v>
      </c>
      <c r="X170">
        <v>1.2</v>
      </c>
      <c r="Y170">
        <v>20</v>
      </c>
      <c r="Z170" t="s">
        <v>33</v>
      </c>
      <c r="AA170">
        <v>0</v>
      </c>
      <c r="AB170">
        <v>0</v>
      </c>
      <c r="AC170" t="s">
        <v>33</v>
      </c>
      <c r="AD170" t="s">
        <v>33</v>
      </c>
      <c r="AE170" t="s">
        <v>33</v>
      </c>
      <c r="AF170">
        <v>0</v>
      </c>
    </row>
    <row r="171" spans="1:32" x14ac:dyDescent="0.2">
      <c r="A171" t="s">
        <v>276</v>
      </c>
      <c r="B171" t="s">
        <v>94</v>
      </c>
      <c r="D171">
        <v>1</v>
      </c>
      <c r="E171" t="s">
        <v>34</v>
      </c>
      <c r="G171" t="s">
        <v>33</v>
      </c>
      <c r="H171">
        <v>0.49906396255850199</v>
      </c>
      <c r="I171">
        <v>1703.1918876755101</v>
      </c>
      <c r="J171">
        <v>413.944617784711</v>
      </c>
      <c r="K171">
        <v>38.232839313572498</v>
      </c>
      <c r="L171">
        <v>0.99633385335413405</v>
      </c>
      <c r="M171">
        <v>4.3120124804992201</v>
      </c>
      <c r="N171">
        <v>37.966146645865798</v>
      </c>
      <c r="O171">
        <v>9.7663806552262091</v>
      </c>
      <c r="P171" t="s">
        <v>33</v>
      </c>
      <c r="Q171" t="s">
        <v>33</v>
      </c>
      <c r="R171">
        <v>8.8226209048361905</v>
      </c>
      <c r="S171">
        <v>2.2596723868954798</v>
      </c>
      <c r="T171">
        <v>0.71863494539781603</v>
      </c>
      <c r="U171">
        <v>0</v>
      </c>
      <c r="V171">
        <v>7.8166926677067095E-2</v>
      </c>
      <c r="W171">
        <v>9.9063962558502305E-2</v>
      </c>
      <c r="X171">
        <v>1.0073322932917299</v>
      </c>
      <c r="Y171">
        <v>14.219968798751999</v>
      </c>
      <c r="Z171" t="s">
        <v>33</v>
      </c>
      <c r="AA171">
        <v>0</v>
      </c>
      <c r="AB171">
        <v>0</v>
      </c>
      <c r="AC171" t="s">
        <v>33</v>
      </c>
      <c r="AD171" t="s">
        <v>33</v>
      </c>
      <c r="AE171" t="s">
        <v>33</v>
      </c>
      <c r="AF171">
        <v>0</v>
      </c>
    </row>
    <row r="173" spans="1:32" x14ac:dyDescent="0.2">
      <c r="A173">
        <v>503</v>
      </c>
      <c r="B173" t="s">
        <v>95</v>
      </c>
      <c r="C173">
        <v>1</v>
      </c>
      <c r="D173">
        <v>0.64</v>
      </c>
      <c r="E173" t="s">
        <v>34</v>
      </c>
      <c r="F173">
        <v>10008</v>
      </c>
      <c r="G173" t="s">
        <v>277</v>
      </c>
      <c r="H173">
        <v>1</v>
      </c>
      <c r="I173">
        <v>2470</v>
      </c>
      <c r="J173">
        <v>595</v>
      </c>
      <c r="K173">
        <v>5.9</v>
      </c>
      <c r="L173">
        <v>2.2999999999999998</v>
      </c>
      <c r="M173">
        <v>16.5</v>
      </c>
      <c r="N173">
        <v>48</v>
      </c>
      <c r="O173">
        <v>5.8</v>
      </c>
      <c r="P173" t="s">
        <v>33</v>
      </c>
      <c r="Q173" t="s">
        <v>33</v>
      </c>
      <c r="R173">
        <v>21.5</v>
      </c>
      <c r="S173">
        <v>4.9000000000000004</v>
      </c>
      <c r="T173">
        <v>5.36</v>
      </c>
      <c r="U173">
        <v>1</v>
      </c>
      <c r="V173">
        <v>0.65</v>
      </c>
      <c r="W173">
        <v>0.25</v>
      </c>
      <c r="X173">
        <v>1.8</v>
      </c>
      <c r="Y173">
        <v>24</v>
      </c>
      <c r="Z173">
        <v>0.15781970649895199</v>
      </c>
      <c r="AA173">
        <v>0</v>
      </c>
      <c r="AB173">
        <v>0</v>
      </c>
      <c r="AC173" t="s">
        <v>33</v>
      </c>
      <c r="AD173" t="s">
        <v>33</v>
      </c>
      <c r="AE173" t="s">
        <v>33</v>
      </c>
      <c r="AF173">
        <v>6</v>
      </c>
    </row>
    <row r="174" spans="1:32" x14ac:dyDescent="0.2">
      <c r="A174">
        <v>503</v>
      </c>
      <c r="B174" t="s">
        <v>95</v>
      </c>
      <c r="C174">
        <v>2</v>
      </c>
      <c r="D174">
        <v>0.12</v>
      </c>
      <c r="E174" t="s">
        <v>34</v>
      </c>
      <c r="F174">
        <v>10011</v>
      </c>
      <c r="G174" t="s">
        <v>278</v>
      </c>
      <c r="H174">
        <v>1</v>
      </c>
      <c r="I174">
        <v>2450</v>
      </c>
      <c r="J174">
        <v>591</v>
      </c>
      <c r="K174">
        <v>4.2</v>
      </c>
      <c r="L174">
        <v>3</v>
      </c>
      <c r="M174">
        <v>21</v>
      </c>
      <c r="N174">
        <v>48</v>
      </c>
      <c r="O174">
        <v>10.1</v>
      </c>
      <c r="P174" t="s">
        <v>33</v>
      </c>
      <c r="Q174" t="s">
        <v>33</v>
      </c>
      <c r="R174">
        <v>13.8</v>
      </c>
      <c r="S174">
        <v>4.8</v>
      </c>
      <c r="T174">
        <v>2.0699999999999998</v>
      </c>
      <c r="U174">
        <v>16</v>
      </c>
      <c r="V174">
        <v>0.81</v>
      </c>
      <c r="W174">
        <v>0.17</v>
      </c>
      <c r="X174">
        <v>1.2</v>
      </c>
      <c r="Y174">
        <v>63</v>
      </c>
      <c r="Z174">
        <v>1.7030220642057901</v>
      </c>
      <c r="AA174">
        <v>0</v>
      </c>
      <c r="AB174">
        <v>0</v>
      </c>
      <c r="AC174" t="s">
        <v>33</v>
      </c>
      <c r="AD174" t="s">
        <v>33</v>
      </c>
      <c r="AE174" t="s">
        <v>33</v>
      </c>
      <c r="AF174">
        <v>187</v>
      </c>
    </row>
    <row r="175" spans="1:32" x14ac:dyDescent="0.2">
      <c r="A175">
        <v>503</v>
      </c>
      <c r="B175" t="s">
        <v>95</v>
      </c>
      <c r="C175">
        <v>3</v>
      </c>
      <c r="D175">
        <v>0.12</v>
      </c>
      <c r="E175" t="s">
        <v>34</v>
      </c>
      <c r="F175">
        <v>10010</v>
      </c>
      <c r="G175" t="s">
        <v>279</v>
      </c>
      <c r="H175">
        <v>0.27</v>
      </c>
      <c r="I175">
        <v>2860</v>
      </c>
      <c r="J175">
        <v>696</v>
      </c>
      <c r="K175">
        <v>7.7</v>
      </c>
      <c r="L175">
        <v>1.4</v>
      </c>
      <c r="M175">
        <v>6.8</v>
      </c>
      <c r="N175">
        <v>70.900000000000006</v>
      </c>
      <c r="O175">
        <v>11.2</v>
      </c>
      <c r="P175" t="s">
        <v>33</v>
      </c>
      <c r="Q175" t="s">
        <v>33</v>
      </c>
      <c r="R175">
        <v>2</v>
      </c>
      <c r="S175">
        <v>2.2000000000000002</v>
      </c>
      <c r="T175">
        <v>1.3</v>
      </c>
      <c r="U175">
        <v>0</v>
      </c>
      <c r="V175">
        <v>0.27</v>
      </c>
      <c r="W175">
        <v>0.1</v>
      </c>
      <c r="X175">
        <v>2</v>
      </c>
      <c r="Y175">
        <v>114</v>
      </c>
      <c r="Z175">
        <v>0.25732461476074597</v>
      </c>
      <c r="AA175">
        <v>0</v>
      </c>
      <c r="AB175">
        <v>0</v>
      </c>
      <c r="AC175" t="s">
        <v>33</v>
      </c>
      <c r="AD175" t="s">
        <v>33</v>
      </c>
      <c r="AE175" t="s">
        <v>33</v>
      </c>
      <c r="AF175">
        <v>0</v>
      </c>
    </row>
    <row r="176" spans="1:32" x14ac:dyDescent="0.2">
      <c r="A176">
        <v>503</v>
      </c>
      <c r="B176" t="s">
        <v>95</v>
      </c>
      <c r="C176">
        <v>4</v>
      </c>
      <c r="D176">
        <v>0.12</v>
      </c>
      <c r="E176" t="s">
        <v>34</v>
      </c>
      <c r="F176">
        <v>10007</v>
      </c>
      <c r="G176" t="s">
        <v>280</v>
      </c>
      <c r="H176">
        <v>1</v>
      </c>
      <c r="I176">
        <v>2530</v>
      </c>
      <c r="J176">
        <v>612</v>
      </c>
      <c r="K176">
        <v>4.5999999999999996</v>
      </c>
      <c r="L176">
        <v>2.9</v>
      </c>
      <c r="M176">
        <v>20.2</v>
      </c>
      <c r="N176">
        <v>52.8</v>
      </c>
      <c r="O176">
        <v>11</v>
      </c>
      <c r="P176" t="s">
        <v>33</v>
      </c>
      <c r="Q176" t="s">
        <v>33</v>
      </c>
      <c r="R176">
        <v>8.6</v>
      </c>
      <c r="S176">
        <v>4.0999999999999996</v>
      </c>
      <c r="T176">
        <v>3.44</v>
      </c>
      <c r="U176">
        <v>1</v>
      </c>
      <c r="V176">
        <v>0.18</v>
      </c>
      <c r="W176">
        <v>0.93</v>
      </c>
      <c r="X176">
        <v>3.7</v>
      </c>
      <c r="Y176">
        <v>37</v>
      </c>
      <c r="Z176" t="s">
        <v>33</v>
      </c>
      <c r="AA176">
        <v>0</v>
      </c>
      <c r="AB176">
        <v>0</v>
      </c>
      <c r="AC176" t="s">
        <v>33</v>
      </c>
      <c r="AD176" t="s">
        <v>33</v>
      </c>
      <c r="AE176" t="s">
        <v>33</v>
      </c>
      <c r="AF176">
        <v>9</v>
      </c>
    </row>
    <row r="177" spans="1:32" x14ac:dyDescent="0.2">
      <c r="A177" t="s">
        <v>281</v>
      </c>
      <c r="B177" t="s">
        <v>95</v>
      </c>
      <c r="D177">
        <v>1</v>
      </c>
      <c r="E177" t="s">
        <v>34</v>
      </c>
      <c r="G177" t="s">
        <v>33</v>
      </c>
      <c r="H177">
        <v>0.91239999999999999</v>
      </c>
      <c r="I177">
        <v>2521.6</v>
      </c>
      <c r="J177">
        <v>608.67999999999995</v>
      </c>
      <c r="K177">
        <v>5.7560000000000002</v>
      </c>
      <c r="L177">
        <v>2.3479999999999999</v>
      </c>
      <c r="M177">
        <v>16.32</v>
      </c>
      <c r="N177">
        <v>51.323999999999998</v>
      </c>
      <c r="O177">
        <v>7.5880000000000001</v>
      </c>
      <c r="P177" t="s">
        <v>33</v>
      </c>
      <c r="Q177" t="s">
        <v>33</v>
      </c>
      <c r="R177">
        <v>16.687999999999999</v>
      </c>
      <c r="S177">
        <v>4.468</v>
      </c>
      <c r="T177">
        <v>4.2476000000000003</v>
      </c>
      <c r="U177">
        <v>2.68</v>
      </c>
      <c r="V177">
        <v>0.56720000000000004</v>
      </c>
      <c r="W177">
        <v>0.30399999999999999</v>
      </c>
      <c r="X177">
        <v>1.98</v>
      </c>
      <c r="Y177">
        <v>41.04</v>
      </c>
      <c r="Z177" t="s">
        <v>33</v>
      </c>
      <c r="AA177">
        <v>0</v>
      </c>
      <c r="AB177">
        <v>0</v>
      </c>
      <c r="AC177" t="s">
        <v>33</v>
      </c>
      <c r="AD177" t="s">
        <v>33</v>
      </c>
      <c r="AE177" t="s">
        <v>33</v>
      </c>
      <c r="AF177">
        <v>27.36</v>
      </c>
    </row>
    <row r="179" spans="1:32" x14ac:dyDescent="0.2">
      <c r="A179">
        <v>504</v>
      </c>
      <c r="B179" t="s">
        <v>96</v>
      </c>
      <c r="C179">
        <v>1</v>
      </c>
      <c r="D179">
        <v>5.74362265361784E-2</v>
      </c>
      <c r="E179" t="s">
        <v>34</v>
      </c>
      <c r="F179">
        <v>10014</v>
      </c>
      <c r="G179" t="s">
        <v>282</v>
      </c>
      <c r="H179">
        <v>1</v>
      </c>
      <c r="I179">
        <v>2490</v>
      </c>
      <c r="J179">
        <v>602</v>
      </c>
      <c r="K179">
        <v>4.9000000000000004</v>
      </c>
      <c r="L179">
        <v>5</v>
      </c>
      <c r="M179">
        <v>15.3</v>
      </c>
      <c r="N179">
        <v>54.1</v>
      </c>
      <c r="O179">
        <v>14.3</v>
      </c>
      <c r="P179" t="s">
        <v>33</v>
      </c>
      <c r="Q179" t="s">
        <v>33</v>
      </c>
      <c r="R179">
        <v>6.4</v>
      </c>
      <c r="S179">
        <v>9.6999999999999993</v>
      </c>
      <c r="T179">
        <v>1.72</v>
      </c>
      <c r="U179">
        <v>0</v>
      </c>
      <c r="V179">
        <v>1.01</v>
      </c>
      <c r="W179">
        <v>0.34</v>
      </c>
      <c r="X179">
        <v>5.0999999999999996</v>
      </c>
      <c r="Y179">
        <v>103</v>
      </c>
      <c r="Z179">
        <v>0.79</v>
      </c>
      <c r="AA179">
        <v>0</v>
      </c>
      <c r="AB179">
        <v>0</v>
      </c>
      <c r="AC179" t="s">
        <v>33</v>
      </c>
      <c r="AD179" t="s">
        <v>33</v>
      </c>
      <c r="AE179" t="s">
        <v>33</v>
      </c>
      <c r="AF179">
        <v>5</v>
      </c>
    </row>
    <row r="180" spans="1:32" x14ac:dyDescent="0.2">
      <c r="A180">
        <v>504</v>
      </c>
      <c r="B180" t="s">
        <v>96</v>
      </c>
      <c r="C180">
        <v>2</v>
      </c>
      <c r="D180">
        <v>0.77538905823840898</v>
      </c>
      <c r="E180" t="s">
        <v>34</v>
      </c>
      <c r="F180">
        <v>10015</v>
      </c>
      <c r="G180" t="s">
        <v>283</v>
      </c>
      <c r="H180">
        <v>0.52</v>
      </c>
      <c r="I180">
        <v>2460</v>
      </c>
      <c r="J180">
        <v>595</v>
      </c>
      <c r="K180">
        <v>5.9</v>
      </c>
      <c r="L180">
        <v>2.5</v>
      </c>
      <c r="M180">
        <v>18.5</v>
      </c>
      <c r="N180">
        <v>49.9</v>
      </c>
      <c r="O180">
        <v>10.6</v>
      </c>
      <c r="P180" t="s">
        <v>33</v>
      </c>
      <c r="Q180" t="s">
        <v>33</v>
      </c>
      <c r="R180">
        <v>14.7</v>
      </c>
      <c r="S180">
        <v>5</v>
      </c>
      <c r="T180">
        <v>6</v>
      </c>
      <c r="U180">
        <v>1</v>
      </c>
      <c r="V180">
        <v>0.86</v>
      </c>
      <c r="W180">
        <v>0.2</v>
      </c>
      <c r="X180">
        <v>14.2</v>
      </c>
      <c r="Y180">
        <v>224</v>
      </c>
      <c r="Z180" t="s">
        <v>33</v>
      </c>
      <c r="AA180">
        <v>0</v>
      </c>
      <c r="AB180">
        <v>0</v>
      </c>
      <c r="AC180" t="s">
        <v>33</v>
      </c>
      <c r="AD180" t="s">
        <v>33</v>
      </c>
      <c r="AE180" t="s">
        <v>33</v>
      </c>
      <c r="AF180">
        <v>7</v>
      </c>
    </row>
    <row r="181" spans="1:32" x14ac:dyDescent="0.2">
      <c r="A181">
        <v>504</v>
      </c>
      <c r="B181" t="s">
        <v>96</v>
      </c>
      <c r="C181">
        <v>3</v>
      </c>
      <c r="D181">
        <v>0.167174715225413</v>
      </c>
      <c r="E181" t="s">
        <v>34</v>
      </c>
      <c r="F181">
        <v>10012</v>
      </c>
      <c r="G181" t="s">
        <v>284</v>
      </c>
      <c r="H181">
        <v>1</v>
      </c>
      <c r="I181">
        <v>2450</v>
      </c>
      <c r="J181">
        <v>593</v>
      </c>
      <c r="K181">
        <v>5.9</v>
      </c>
      <c r="L181">
        <v>2.2999999999999998</v>
      </c>
      <c r="M181">
        <v>20.100000000000001</v>
      </c>
      <c r="N181">
        <v>48.4</v>
      </c>
      <c r="O181">
        <v>8.3000000000000007</v>
      </c>
      <c r="P181" t="s">
        <v>33</v>
      </c>
      <c r="Q181" t="s">
        <v>33</v>
      </c>
      <c r="R181">
        <v>15</v>
      </c>
      <c r="S181">
        <v>5.5</v>
      </c>
      <c r="T181">
        <v>2.2400000000000002</v>
      </c>
      <c r="U181">
        <v>0</v>
      </c>
      <c r="V181">
        <v>0.85</v>
      </c>
      <c r="W181">
        <v>0.14000000000000001</v>
      </c>
      <c r="X181">
        <v>15</v>
      </c>
      <c r="Y181">
        <v>110</v>
      </c>
      <c r="Z181">
        <v>0.32550314465408797</v>
      </c>
      <c r="AA181">
        <v>0</v>
      </c>
      <c r="AB181">
        <v>0</v>
      </c>
      <c r="AC181" t="s">
        <v>33</v>
      </c>
      <c r="AD181" t="s">
        <v>33</v>
      </c>
      <c r="AE181" t="s">
        <v>33</v>
      </c>
      <c r="AF181">
        <v>4</v>
      </c>
    </row>
    <row r="182" spans="1:32" x14ac:dyDescent="0.2">
      <c r="A182" t="s">
        <v>285</v>
      </c>
      <c r="B182" t="s">
        <v>96</v>
      </c>
      <c r="D182">
        <v>1</v>
      </c>
      <c r="E182" t="s">
        <v>34</v>
      </c>
      <c r="G182" t="s">
        <v>33</v>
      </c>
      <c r="H182">
        <v>0.62781325204556404</v>
      </c>
      <c r="I182">
        <v>2460.05133964383</v>
      </c>
      <c r="J182">
        <v>595.06770415530195</v>
      </c>
      <c r="K182">
        <v>5.8425637734638203</v>
      </c>
      <c r="L182">
        <v>2.61015562329536</v>
      </c>
      <c r="M182">
        <v>18.583683619444901</v>
      </c>
      <c r="N182">
        <v>49.890470078613802</v>
      </c>
      <c r="O182">
        <v>10.428012193165401</v>
      </c>
      <c r="P182" t="s">
        <v>33</v>
      </c>
      <c r="Q182" t="s">
        <v>33</v>
      </c>
      <c r="R182">
        <v>14.273431734317301</v>
      </c>
      <c r="S182">
        <v>5.3535376223327402</v>
      </c>
      <c r="T182">
        <v>5.1255960211775999</v>
      </c>
      <c r="U182">
        <v>0.77538905823840898</v>
      </c>
      <c r="V182">
        <v>0.86694368682817302</v>
      </c>
      <c r="W182">
        <v>0.19801058880153999</v>
      </c>
      <c r="X182">
        <v>13.811070110701101</v>
      </c>
      <c r="Y182">
        <v>197.992299053425</v>
      </c>
      <c r="Z182" t="s">
        <v>33</v>
      </c>
      <c r="AA182">
        <v>0</v>
      </c>
      <c r="AB182">
        <v>0</v>
      </c>
      <c r="AC182" t="s">
        <v>33</v>
      </c>
      <c r="AD182" t="s">
        <v>33</v>
      </c>
      <c r="AE182" t="s">
        <v>33</v>
      </c>
      <c r="AF182">
        <v>6.3836034012514</v>
      </c>
    </row>
    <row r="184" spans="1:32" x14ac:dyDescent="0.2">
      <c r="A184">
        <v>601</v>
      </c>
      <c r="B184" t="s">
        <v>97</v>
      </c>
      <c r="C184">
        <v>1</v>
      </c>
      <c r="D184">
        <v>0.231085963234513</v>
      </c>
      <c r="E184" t="s">
        <v>34</v>
      </c>
      <c r="F184">
        <v>4036</v>
      </c>
      <c r="G184" t="s">
        <v>286</v>
      </c>
      <c r="H184">
        <v>0.98</v>
      </c>
      <c r="I184">
        <v>92</v>
      </c>
      <c r="J184">
        <v>22</v>
      </c>
      <c r="K184">
        <v>93.6</v>
      </c>
      <c r="L184">
        <v>0.5</v>
      </c>
      <c r="M184">
        <v>1</v>
      </c>
      <c r="N184">
        <v>0.2</v>
      </c>
      <c r="O184">
        <v>1.4</v>
      </c>
      <c r="P184" t="s">
        <v>33</v>
      </c>
      <c r="Q184" t="s">
        <v>33</v>
      </c>
      <c r="R184">
        <v>3.3</v>
      </c>
      <c r="S184">
        <v>0.9</v>
      </c>
      <c r="T184">
        <v>0.37</v>
      </c>
      <c r="U184">
        <v>26</v>
      </c>
      <c r="V184">
        <v>0.04</v>
      </c>
      <c r="W184">
        <v>0.04</v>
      </c>
      <c r="X184">
        <v>0.5</v>
      </c>
      <c r="Y184">
        <v>25</v>
      </c>
      <c r="Z184" t="s">
        <v>33</v>
      </c>
      <c r="AA184">
        <v>0</v>
      </c>
      <c r="AB184">
        <v>0</v>
      </c>
      <c r="AC184" t="s">
        <v>33</v>
      </c>
      <c r="AD184" t="s">
        <v>33</v>
      </c>
      <c r="AE184" t="s">
        <v>33</v>
      </c>
      <c r="AF184">
        <v>316</v>
      </c>
    </row>
    <row r="185" spans="1:32" x14ac:dyDescent="0.2">
      <c r="A185">
        <v>601</v>
      </c>
      <c r="B185" t="s">
        <v>97</v>
      </c>
      <c r="C185">
        <v>2</v>
      </c>
      <c r="D185">
        <v>0.231085963234513</v>
      </c>
      <c r="E185" t="s">
        <v>34</v>
      </c>
      <c r="F185">
        <v>4035</v>
      </c>
      <c r="G185" t="s">
        <v>287</v>
      </c>
      <c r="H185">
        <v>0.98</v>
      </c>
      <c r="I185">
        <v>95</v>
      </c>
      <c r="J185">
        <v>23</v>
      </c>
      <c r="K185">
        <v>93.2</v>
      </c>
      <c r="L185">
        <v>0.6</v>
      </c>
      <c r="M185">
        <v>1.1000000000000001</v>
      </c>
      <c r="N185">
        <v>0.2</v>
      </c>
      <c r="O185">
        <v>1.6</v>
      </c>
      <c r="P185" t="s">
        <v>33</v>
      </c>
      <c r="Q185" t="s">
        <v>33</v>
      </c>
      <c r="R185">
        <v>3.3</v>
      </c>
      <c r="S185">
        <v>0.4</v>
      </c>
      <c r="T185">
        <v>0.2</v>
      </c>
      <c r="U185">
        <v>3</v>
      </c>
      <c r="V185">
        <v>0.08</v>
      </c>
      <c r="W185">
        <v>0.1</v>
      </c>
      <c r="X185">
        <v>0.5</v>
      </c>
      <c r="Y185">
        <v>9</v>
      </c>
      <c r="Z185" t="s">
        <v>33</v>
      </c>
      <c r="AA185">
        <v>0</v>
      </c>
      <c r="AB185">
        <v>0</v>
      </c>
      <c r="AC185" t="s">
        <v>33</v>
      </c>
      <c r="AD185" t="s">
        <v>33</v>
      </c>
      <c r="AE185" t="s">
        <v>33</v>
      </c>
      <c r="AF185">
        <v>32</v>
      </c>
    </row>
    <row r="186" spans="1:32" x14ac:dyDescent="0.2">
      <c r="A186">
        <v>601</v>
      </c>
      <c r="B186" t="s">
        <v>97</v>
      </c>
      <c r="C186">
        <v>3</v>
      </c>
      <c r="D186">
        <v>6.7102327064073999E-2</v>
      </c>
      <c r="E186" t="s">
        <v>34</v>
      </c>
      <c r="F186">
        <v>4011</v>
      </c>
      <c r="G186" t="s">
        <v>288</v>
      </c>
      <c r="H186">
        <v>0.83</v>
      </c>
      <c r="I186">
        <v>124</v>
      </c>
      <c r="J186">
        <v>30</v>
      </c>
      <c r="K186">
        <v>90.6</v>
      </c>
      <c r="L186">
        <v>0.6</v>
      </c>
      <c r="M186">
        <v>0.7</v>
      </c>
      <c r="N186">
        <v>0.2</v>
      </c>
      <c r="O186">
        <v>3.2</v>
      </c>
      <c r="P186" t="s">
        <v>33</v>
      </c>
      <c r="Q186" t="s">
        <v>33</v>
      </c>
      <c r="R186">
        <v>4.5</v>
      </c>
      <c r="S186">
        <v>0.6</v>
      </c>
      <c r="T186">
        <v>0.14000000000000001</v>
      </c>
      <c r="U186">
        <v>589</v>
      </c>
      <c r="V186">
        <v>0.04</v>
      </c>
      <c r="W186">
        <v>0.03</v>
      </c>
      <c r="X186">
        <v>0.22</v>
      </c>
      <c r="Y186">
        <v>18</v>
      </c>
      <c r="Z186" t="s">
        <v>33</v>
      </c>
      <c r="AA186">
        <v>0</v>
      </c>
      <c r="AB186">
        <v>0</v>
      </c>
      <c r="AC186" t="s">
        <v>33</v>
      </c>
      <c r="AD186" t="s">
        <v>33</v>
      </c>
      <c r="AE186" t="s">
        <v>33</v>
      </c>
      <c r="AF186">
        <v>7070</v>
      </c>
    </row>
    <row r="187" spans="1:32" x14ac:dyDescent="0.2">
      <c r="A187">
        <v>601</v>
      </c>
      <c r="B187" t="s">
        <v>97</v>
      </c>
      <c r="C187">
        <v>4</v>
      </c>
      <c r="D187">
        <v>0.12063896858286401</v>
      </c>
      <c r="E187" t="s">
        <v>34</v>
      </c>
      <c r="F187">
        <v>13024</v>
      </c>
      <c r="G187" t="s">
        <v>289</v>
      </c>
      <c r="H187">
        <v>0.78</v>
      </c>
      <c r="I187">
        <v>130</v>
      </c>
      <c r="J187">
        <v>31</v>
      </c>
      <c r="K187">
        <v>90.8</v>
      </c>
      <c r="L187">
        <v>0.7</v>
      </c>
      <c r="M187">
        <v>1.8</v>
      </c>
      <c r="N187">
        <v>0.3</v>
      </c>
      <c r="O187">
        <v>2.2999999999999998</v>
      </c>
      <c r="P187" t="s">
        <v>33</v>
      </c>
      <c r="Q187" t="s">
        <v>33</v>
      </c>
      <c r="R187">
        <v>4.0999999999999996</v>
      </c>
      <c r="S187">
        <v>1.3</v>
      </c>
      <c r="T187">
        <v>0.3</v>
      </c>
      <c r="U187">
        <v>53</v>
      </c>
      <c r="V187">
        <v>0.04</v>
      </c>
      <c r="W187">
        <v>0.06</v>
      </c>
      <c r="X187">
        <v>0.6</v>
      </c>
      <c r="Y187">
        <v>48</v>
      </c>
      <c r="Z187">
        <v>5.5181907571288102E-2</v>
      </c>
      <c r="AA187">
        <v>0</v>
      </c>
      <c r="AB187">
        <v>0</v>
      </c>
      <c r="AC187" t="s">
        <v>33</v>
      </c>
      <c r="AD187" t="s">
        <v>33</v>
      </c>
      <c r="AE187" t="s">
        <v>33</v>
      </c>
      <c r="AF187">
        <v>632</v>
      </c>
    </row>
    <row r="188" spans="1:32" x14ac:dyDescent="0.2">
      <c r="A188">
        <v>601</v>
      </c>
      <c r="B188" t="s">
        <v>97</v>
      </c>
      <c r="C188">
        <v>5</v>
      </c>
      <c r="D188">
        <v>0.12063896858286401</v>
      </c>
      <c r="E188" t="s">
        <v>34</v>
      </c>
      <c r="F188">
        <v>13023</v>
      </c>
      <c r="G188" t="s">
        <v>290</v>
      </c>
      <c r="H188">
        <v>1</v>
      </c>
      <c r="I188">
        <v>177</v>
      </c>
      <c r="J188">
        <v>42</v>
      </c>
      <c r="K188">
        <v>87.9</v>
      </c>
      <c r="L188">
        <v>0.6</v>
      </c>
      <c r="M188">
        <v>1.5</v>
      </c>
      <c r="N188">
        <v>0.1</v>
      </c>
      <c r="O188">
        <v>2.2999999999999998</v>
      </c>
      <c r="P188" t="s">
        <v>33</v>
      </c>
      <c r="Q188" t="s">
        <v>33</v>
      </c>
      <c r="R188">
        <v>7.6</v>
      </c>
      <c r="S188">
        <v>0.9</v>
      </c>
      <c r="T188">
        <v>0.16</v>
      </c>
      <c r="U188">
        <v>1</v>
      </c>
      <c r="V188">
        <v>0.02</v>
      </c>
      <c r="W188">
        <v>0.04</v>
      </c>
      <c r="X188">
        <v>0.3</v>
      </c>
      <c r="Y188">
        <v>14</v>
      </c>
      <c r="Z188">
        <v>0.15125</v>
      </c>
      <c r="AA188">
        <v>0</v>
      </c>
      <c r="AB188">
        <v>0</v>
      </c>
      <c r="AC188" t="s">
        <v>33</v>
      </c>
      <c r="AD188" t="s">
        <v>33</v>
      </c>
      <c r="AE188" t="s">
        <v>33</v>
      </c>
      <c r="AF188">
        <v>10</v>
      </c>
    </row>
    <row r="189" spans="1:32" x14ac:dyDescent="0.2">
      <c r="A189">
        <v>601</v>
      </c>
      <c r="B189" t="s">
        <v>97</v>
      </c>
      <c r="C189">
        <v>6</v>
      </c>
      <c r="D189">
        <v>0.105886728296674</v>
      </c>
      <c r="E189" t="s">
        <v>34</v>
      </c>
      <c r="F189">
        <v>4013</v>
      </c>
      <c r="G189" t="s">
        <v>291</v>
      </c>
      <c r="H189">
        <v>0.65</v>
      </c>
      <c r="I189">
        <v>114</v>
      </c>
      <c r="J189">
        <v>27</v>
      </c>
      <c r="K189">
        <v>90.9</v>
      </c>
      <c r="L189">
        <v>1.8</v>
      </c>
      <c r="M189">
        <v>0.6</v>
      </c>
      <c r="N189">
        <v>0.1</v>
      </c>
      <c r="O189">
        <v>1.4</v>
      </c>
      <c r="P189" t="s">
        <v>33</v>
      </c>
      <c r="Q189" t="s">
        <v>33</v>
      </c>
      <c r="R189">
        <v>5.3</v>
      </c>
      <c r="S189">
        <v>1</v>
      </c>
      <c r="T189">
        <v>0.21</v>
      </c>
      <c r="U189">
        <v>39</v>
      </c>
      <c r="V189">
        <v>0.03</v>
      </c>
      <c r="W189">
        <v>0.03</v>
      </c>
      <c r="X189">
        <v>0.4</v>
      </c>
      <c r="Y189">
        <v>13</v>
      </c>
      <c r="Z189" t="s">
        <v>33</v>
      </c>
      <c r="AA189">
        <v>0</v>
      </c>
      <c r="AB189">
        <v>0</v>
      </c>
      <c r="AC189" t="s">
        <v>33</v>
      </c>
      <c r="AD189" t="s">
        <v>33</v>
      </c>
      <c r="AE189" t="s">
        <v>33</v>
      </c>
      <c r="AF189">
        <v>465</v>
      </c>
    </row>
    <row r="190" spans="1:32" x14ac:dyDescent="0.2">
      <c r="A190">
        <v>601</v>
      </c>
      <c r="B190" t="s">
        <v>97</v>
      </c>
      <c r="C190">
        <v>7</v>
      </c>
      <c r="D190">
        <v>2.9221124216342602E-3</v>
      </c>
      <c r="E190" t="s">
        <v>34</v>
      </c>
      <c r="F190">
        <v>13006</v>
      </c>
      <c r="G190" t="s">
        <v>292</v>
      </c>
      <c r="H190">
        <v>0.9</v>
      </c>
      <c r="I190">
        <v>188</v>
      </c>
      <c r="J190">
        <v>45</v>
      </c>
      <c r="K190">
        <v>85.7</v>
      </c>
      <c r="L190">
        <v>1.2</v>
      </c>
      <c r="M190">
        <v>1.2</v>
      </c>
      <c r="N190">
        <v>0.4</v>
      </c>
      <c r="O190">
        <v>4.8</v>
      </c>
      <c r="P190" t="s">
        <v>33</v>
      </c>
      <c r="Q190" t="s">
        <v>33</v>
      </c>
      <c r="R190">
        <v>6.9</v>
      </c>
      <c r="S190">
        <v>1.2</v>
      </c>
      <c r="T190">
        <v>0.27</v>
      </c>
      <c r="U190">
        <v>45</v>
      </c>
      <c r="V190">
        <v>0.09</v>
      </c>
      <c r="W190">
        <v>0.11</v>
      </c>
      <c r="X190">
        <v>0.9</v>
      </c>
      <c r="Y190">
        <v>23</v>
      </c>
      <c r="Z190">
        <v>0.28599999999999998</v>
      </c>
      <c r="AA190">
        <v>0</v>
      </c>
      <c r="AB190">
        <v>0</v>
      </c>
      <c r="AC190" t="s">
        <v>33</v>
      </c>
      <c r="AD190" t="s">
        <v>33</v>
      </c>
      <c r="AE190" t="s">
        <v>33</v>
      </c>
      <c r="AF190">
        <v>545</v>
      </c>
    </row>
    <row r="191" spans="1:32" x14ac:dyDescent="0.2">
      <c r="A191">
        <v>601</v>
      </c>
      <c r="B191" t="s">
        <v>97</v>
      </c>
      <c r="C191">
        <v>8</v>
      </c>
      <c r="D191">
        <v>0.12063896858286401</v>
      </c>
      <c r="E191" t="s">
        <v>54</v>
      </c>
      <c r="F191" t="s">
        <v>293</v>
      </c>
      <c r="G191" t="s">
        <v>294</v>
      </c>
      <c r="H191">
        <v>0.89</v>
      </c>
      <c r="I191">
        <v>158</v>
      </c>
      <c r="J191">
        <v>37</v>
      </c>
      <c r="K191">
        <v>89.3</v>
      </c>
      <c r="L191">
        <v>0.6</v>
      </c>
      <c r="M191">
        <v>1.1000000000000001</v>
      </c>
      <c r="N191">
        <v>0.1</v>
      </c>
      <c r="O191">
        <v>1.8</v>
      </c>
      <c r="P191">
        <v>0</v>
      </c>
      <c r="Q191" t="s">
        <v>33</v>
      </c>
      <c r="R191">
        <v>7.1</v>
      </c>
      <c r="S191">
        <v>0.7</v>
      </c>
      <c r="T191">
        <v>0.28000000000000003</v>
      </c>
      <c r="U191">
        <v>0</v>
      </c>
      <c r="V191">
        <v>0.02</v>
      </c>
      <c r="W191">
        <v>0.04</v>
      </c>
      <c r="X191">
        <v>0.2</v>
      </c>
      <c r="Y191">
        <v>17</v>
      </c>
      <c r="Z191">
        <v>0.08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">
      <c r="A192" t="s">
        <v>295</v>
      </c>
      <c r="B192" t="s">
        <v>97</v>
      </c>
      <c r="D192">
        <v>1</v>
      </c>
      <c r="E192" t="s">
        <v>33</v>
      </c>
      <c r="G192" t="s">
        <v>33</v>
      </c>
      <c r="H192">
        <v>0.90218574009138297</v>
      </c>
      <c r="I192">
        <v>120.25132823291899</v>
      </c>
      <c r="J192">
        <v>28.672661424574098</v>
      </c>
      <c r="K192">
        <v>91.453100981121395</v>
      </c>
      <c r="L192">
        <v>0.71777264194382495</v>
      </c>
      <c r="M192">
        <v>1.1301021853858999</v>
      </c>
      <c r="N192">
        <v>0.177931852796373</v>
      </c>
      <c r="O192">
        <v>1.8423422944780901</v>
      </c>
      <c r="P192" t="s">
        <v>33</v>
      </c>
      <c r="Q192" t="s">
        <v>33</v>
      </c>
      <c r="R192">
        <v>4.6765026741756097</v>
      </c>
      <c r="S192">
        <v>0.79991942053625198</v>
      </c>
      <c r="T192">
        <v>0.25341134488010503</v>
      </c>
      <c r="U192">
        <v>57.000345340558901</v>
      </c>
      <c r="V192">
        <v>4.3505118124180897E-2</v>
      </c>
      <c r="W192">
        <v>5.4752594481634997E-2</v>
      </c>
      <c r="X192">
        <v>0.4235359331279</v>
      </c>
      <c r="Y192">
        <v>20.038979208727401</v>
      </c>
      <c r="Z192" t="s">
        <v>33</v>
      </c>
      <c r="AA192">
        <v>0</v>
      </c>
      <c r="AB192">
        <v>0</v>
      </c>
      <c r="AC192" t="s">
        <v>33</v>
      </c>
      <c r="AD192" t="s">
        <v>33</v>
      </c>
      <c r="AE192" t="s">
        <v>33</v>
      </c>
      <c r="AF192">
        <v>683.11146530655606</v>
      </c>
    </row>
    <row r="194" spans="1:32" x14ac:dyDescent="0.2">
      <c r="A194">
        <v>602</v>
      </c>
      <c r="B194" t="s">
        <v>98</v>
      </c>
      <c r="C194">
        <v>1</v>
      </c>
      <c r="D194">
        <v>3.1290228811095902E-2</v>
      </c>
      <c r="E194" t="s">
        <v>34</v>
      </c>
      <c r="F194">
        <v>4005</v>
      </c>
      <c r="G194" t="s">
        <v>296</v>
      </c>
      <c r="H194">
        <v>0.92</v>
      </c>
      <c r="I194">
        <v>40</v>
      </c>
      <c r="J194">
        <v>10</v>
      </c>
      <c r="K194">
        <v>97</v>
      </c>
      <c r="L194">
        <v>0.4</v>
      </c>
      <c r="M194">
        <v>0.9</v>
      </c>
      <c r="N194">
        <v>0.3</v>
      </c>
      <c r="O194">
        <v>1.1000000000000001</v>
      </c>
      <c r="P194" t="s">
        <v>33</v>
      </c>
      <c r="Q194" t="s">
        <v>33</v>
      </c>
      <c r="R194">
        <v>0.4</v>
      </c>
      <c r="S194">
        <v>1.4</v>
      </c>
      <c r="T194">
        <v>0</v>
      </c>
      <c r="U194">
        <v>16</v>
      </c>
      <c r="V194">
        <v>0.03</v>
      </c>
      <c r="W194">
        <v>0.04</v>
      </c>
      <c r="X194">
        <v>0.4</v>
      </c>
      <c r="Y194">
        <v>170</v>
      </c>
      <c r="Z194" t="s">
        <v>33</v>
      </c>
      <c r="AA194">
        <v>0</v>
      </c>
      <c r="AB194">
        <v>0</v>
      </c>
      <c r="AC194" t="s">
        <v>33</v>
      </c>
      <c r="AD194" t="s">
        <v>33</v>
      </c>
      <c r="AE194" t="s">
        <v>33</v>
      </c>
      <c r="AF194">
        <v>190</v>
      </c>
    </row>
    <row r="195" spans="1:32" x14ac:dyDescent="0.2">
      <c r="A195">
        <v>602</v>
      </c>
      <c r="B195" t="s">
        <v>98</v>
      </c>
      <c r="C195">
        <v>2</v>
      </c>
      <c r="D195">
        <v>3.1290228811095902E-2</v>
      </c>
      <c r="E195" t="s">
        <v>34</v>
      </c>
      <c r="F195">
        <v>4007</v>
      </c>
      <c r="G195" t="s">
        <v>297</v>
      </c>
      <c r="H195">
        <v>0.78</v>
      </c>
      <c r="I195">
        <v>76</v>
      </c>
      <c r="J195">
        <v>18</v>
      </c>
      <c r="K195">
        <v>93.8</v>
      </c>
      <c r="L195">
        <v>0.7</v>
      </c>
      <c r="M195">
        <v>1.1000000000000001</v>
      </c>
      <c r="N195">
        <v>0.1</v>
      </c>
      <c r="O195">
        <v>2.2000000000000002</v>
      </c>
      <c r="P195" t="s">
        <v>33</v>
      </c>
      <c r="Q195" t="s">
        <v>33</v>
      </c>
      <c r="R195">
        <v>2.2000000000000002</v>
      </c>
      <c r="S195">
        <v>0.5</v>
      </c>
      <c r="T195">
        <v>0.2</v>
      </c>
      <c r="U195">
        <v>0</v>
      </c>
      <c r="V195">
        <v>0.04</v>
      </c>
      <c r="W195">
        <v>0.04</v>
      </c>
      <c r="X195">
        <v>0.4</v>
      </c>
      <c r="Y195">
        <v>15</v>
      </c>
      <c r="Z195">
        <v>9.7108433734939797E-2</v>
      </c>
      <c r="AA195">
        <v>0</v>
      </c>
      <c r="AB195">
        <v>0</v>
      </c>
      <c r="AC195" t="s">
        <v>33</v>
      </c>
      <c r="AD195" t="s">
        <v>33</v>
      </c>
      <c r="AE195" t="s">
        <v>33</v>
      </c>
      <c r="AF195">
        <v>0</v>
      </c>
    </row>
    <row r="196" spans="1:32" x14ac:dyDescent="0.2">
      <c r="A196">
        <v>602</v>
      </c>
      <c r="B196" t="s">
        <v>98</v>
      </c>
      <c r="C196">
        <v>3</v>
      </c>
      <c r="D196">
        <v>4.4848635853992798E-2</v>
      </c>
      <c r="E196" t="s">
        <v>34</v>
      </c>
      <c r="F196">
        <v>4019</v>
      </c>
      <c r="G196" t="s">
        <v>298</v>
      </c>
      <c r="H196">
        <v>0.61</v>
      </c>
      <c r="I196">
        <v>113</v>
      </c>
      <c r="J196">
        <v>27</v>
      </c>
      <c r="K196">
        <v>90.4</v>
      </c>
      <c r="L196">
        <v>1.6</v>
      </c>
      <c r="M196">
        <v>3.3</v>
      </c>
      <c r="N196">
        <v>0.6</v>
      </c>
      <c r="O196">
        <v>4</v>
      </c>
      <c r="P196" t="s">
        <v>33</v>
      </c>
      <c r="Q196" t="s">
        <v>33</v>
      </c>
      <c r="R196">
        <v>0.2</v>
      </c>
      <c r="S196">
        <v>5.7</v>
      </c>
      <c r="T196">
        <v>0.7</v>
      </c>
      <c r="U196">
        <v>118</v>
      </c>
      <c r="V196">
        <v>0.06</v>
      </c>
      <c r="W196">
        <v>0.23</v>
      </c>
      <c r="X196">
        <v>0.9</v>
      </c>
      <c r="Y196">
        <v>73</v>
      </c>
      <c r="Z196">
        <v>0.16784516129032201</v>
      </c>
      <c r="AA196">
        <v>0</v>
      </c>
      <c r="AB196">
        <v>0</v>
      </c>
      <c r="AC196" t="s">
        <v>33</v>
      </c>
      <c r="AD196" t="s">
        <v>33</v>
      </c>
      <c r="AE196" t="s">
        <v>33</v>
      </c>
      <c r="AF196">
        <v>1418</v>
      </c>
    </row>
    <row r="197" spans="1:32" x14ac:dyDescent="0.2">
      <c r="A197">
        <v>602</v>
      </c>
      <c r="B197" t="s">
        <v>98</v>
      </c>
      <c r="C197">
        <v>4</v>
      </c>
      <c r="D197">
        <v>3.1290228811095902E-2</v>
      </c>
      <c r="E197" t="s">
        <v>34</v>
      </c>
      <c r="F197">
        <v>4006</v>
      </c>
      <c r="G197" t="s">
        <v>299</v>
      </c>
      <c r="H197">
        <v>0.84</v>
      </c>
      <c r="I197">
        <v>110</v>
      </c>
      <c r="J197">
        <v>26</v>
      </c>
      <c r="K197">
        <v>91.1</v>
      </c>
      <c r="L197">
        <v>0.9</v>
      </c>
      <c r="M197">
        <v>1.3</v>
      </c>
      <c r="N197">
        <v>0.2</v>
      </c>
      <c r="O197">
        <v>3.4</v>
      </c>
      <c r="P197" t="s">
        <v>33</v>
      </c>
      <c r="Q197" t="s">
        <v>33</v>
      </c>
      <c r="R197">
        <v>3.1</v>
      </c>
      <c r="S197">
        <v>0.7</v>
      </c>
      <c r="T197">
        <v>0.3</v>
      </c>
      <c r="U197">
        <v>1</v>
      </c>
      <c r="V197">
        <v>0.09</v>
      </c>
      <c r="W197">
        <v>0.13</v>
      </c>
      <c r="X197">
        <v>0.5</v>
      </c>
      <c r="Y197">
        <v>57</v>
      </c>
      <c r="Z197">
        <v>0.19355879292403799</v>
      </c>
      <c r="AA197">
        <v>0</v>
      </c>
      <c r="AB197">
        <v>0</v>
      </c>
      <c r="AC197" t="s">
        <v>33</v>
      </c>
      <c r="AD197" t="s">
        <v>33</v>
      </c>
      <c r="AE197" t="s">
        <v>33</v>
      </c>
      <c r="AF197">
        <v>10</v>
      </c>
    </row>
    <row r="198" spans="1:32" x14ac:dyDescent="0.2">
      <c r="A198">
        <v>602</v>
      </c>
      <c r="B198" t="s">
        <v>98</v>
      </c>
      <c r="C198">
        <v>5</v>
      </c>
      <c r="D198">
        <v>0.242182633611561</v>
      </c>
      <c r="E198" t="s">
        <v>34</v>
      </c>
      <c r="F198">
        <v>4028</v>
      </c>
      <c r="G198" t="s">
        <v>300</v>
      </c>
      <c r="H198">
        <v>0.82</v>
      </c>
      <c r="I198">
        <v>156</v>
      </c>
      <c r="J198">
        <v>37</v>
      </c>
      <c r="K198">
        <v>87.3</v>
      </c>
      <c r="L198">
        <v>3.2</v>
      </c>
      <c r="M198">
        <v>4.2</v>
      </c>
      <c r="N198">
        <v>0.7</v>
      </c>
      <c r="O198">
        <v>2.2999999999999998</v>
      </c>
      <c r="P198" t="s">
        <v>33</v>
      </c>
      <c r="Q198" t="s">
        <v>33</v>
      </c>
      <c r="R198">
        <v>2.2000000000000002</v>
      </c>
      <c r="S198">
        <v>5.6</v>
      </c>
      <c r="T198">
        <v>0.9</v>
      </c>
      <c r="U198">
        <v>141</v>
      </c>
      <c r="V198">
        <v>7.0000000000000007E-2</v>
      </c>
      <c r="W198">
        <v>0.12</v>
      </c>
      <c r="X198">
        <v>1.49</v>
      </c>
      <c r="Y198">
        <v>36</v>
      </c>
      <c r="Z198">
        <v>0.18938596491228099</v>
      </c>
      <c r="AA198" t="s">
        <v>33</v>
      </c>
      <c r="AB198">
        <v>0</v>
      </c>
      <c r="AC198" t="s">
        <v>33</v>
      </c>
      <c r="AD198" t="s">
        <v>33</v>
      </c>
      <c r="AE198" t="s">
        <v>33</v>
      </c>
      <c r="AF198">
        <v>1695</v>
      </c>
    </row>
    <row r="199" spans="1:32" x14ac:dyDescent="0.2">
      <c r="A199">
        <v>602</v>
      </c>
      <c r="B199" t="s">
        <v>98</v>
      </c>
      <c r="C199">
        <v>6</v>
      </c>
      <c r="D199">
        <v>0.104273078360533</v>
      </c>
      <c r="E199" t="s">
        <v>34</v>
      </c>
      <c r="F199">
        <v>4030</v>
      </c>
      <c r="G199" t="s">
        <v>301</v>
      </c>
      <c r="H199">
        <v>0.74</v>
      </c>
      <c r="I199">
        <v>112</v>
      </c>
      <c r="J199">
        <v>27</v>
      </c>
      <c r="K199">
        <v>89.8</v>
      </c>
      <c r="L199">
        <v>1.8</v>
      </c>
      <c r="M199">
        <v>2.8</v>
      </c>
      <c r="N199">
        <v>0.4</v>
      </c>
      <c r="O199">
        <v>4.0999999999999996</v>
      </c>
      <c r="P199" t="s">
        <v>33</v>
      </c>
      <c r="Q199" t="s">
        <v>33</v>
      </c>
      <c r="R199">
        <v>1.1000000000000001</v>
      </c>
      <c r="S199">
        <v>1.7</v>
      </c>
      <c r="T199">
        <v>1</v>
      </c>
      <c r="U199">
        <v>189</v>
      </c>
      <c r="V199">
        <v>0.03</v>
      </c>
      <c r="W199">
        <v>0.18</v>
      </c>
      <c r="X199">
        <v>0.4</v>
      </c>
      <c r="Y199">
        <v>110</v>
      </c>
      <c r="Z199">
        <v>0.24285714285714299</v>
      </c>
      <c r="AA199">
        <v>0</v>
      </c>
      <c r="AB199">
        <v>0</v>
      </c>
      <c r="AC199" t="s">
        <v>33</v>
      </c>
      <c r="AD199" t="s">
        <v>33</v>
      </c>
      <c r="AE199" t="s">
        <v>33</v>
      </c>
      <c r="AF199">
        <v>2260</v>
      </c>
    </row>
    <row r="200" spans="1:32" x14ac:dyDescent="0.2">
      <c r="A200">
        <v>602</v>
      </c>
      <c r="B200" t="s">
        <v>98</v>
      </c>
      <c r="C200">
        <v>7</v>
      </c>
      <c r="D200">
        <v>5.3382334620655301E-2</v>
      </c>
      <c r="E200" t="s">
        <v>34</v>
      </c>
      <c r="F200">
        <v>4034</v>
      </c>
      <c r="G200" t="s">
        <v>302</v>
      </c>
      <c r="H200">
        <v>1</v>
      </c>
      <c r="I200">
        <v>150</v>
      </c>
      <c r="J200">
        <v>36</v>
      </c>
      <c r="K200">
        <v>87.6</v>
      </c>
      <c r="L200">
        <v>1.4</v>
      </c>
      <c r="M200">
        <v>4.3</v>
      </c>
      <c r="N200">
        <v>0.5</v>
      </c>
      <c r="O200">
        <v>5.3</v>
      </c>
      <c r="P200" t="s">
        <v>33</v>
      </c>
      <c r="Q200" t="s">
        <v>33</v>
      </c>
      <c r="R200">
        <v>0.8</v>
      </c>
      <c r="S200">
        <v>1</v>
      </c>
      <c r="T200">
        <v>0.28999999999999998</v>
      </c>
      <c r="U200">
        <v>189</v>
      </c>
      <c r="V200">
        <v>0.1</v>
      </c>
      <c r="W200">
        <v>0.35</v>
      </c>
      <c r="X200">
        <v>1.1000000000000001</v>
      </c>
      <c r="Y200">
        <v>1</v>
      </c>
      <c r="Z200">
        <v>0.13858823529411801</v>
      </c>
      <c r="AA200">
        <v>0</v>
      </c>
      <c r="AB200">
        <v>0</v>
      </c>
      <c r="AC200" t="s">
        <v>33</v>
      </c>
      <c r="AD200" t="s">
        <v>33</v>
      </c>
      <c r="AE200" t="s">
        <v>33</v>
      </c>
      <c r="AF200">
        <v>2270</v>
      </c>
    </row>
    <row r="201" spans="1:32" x14ac:dyDescent="0.2">
      <c r="A201">
        <v>602</v>
      </c>
      <c r="B201" t="s">
        <v>98</v>
      </c>
      <c r="C201">
        <v>8</v>
      </c>
      <c r="D201">
        <v>4.4848635853992798E-2</v>
      </c>
      <c r="E201" t="s">
        <v>34</v>
      </c>
      <c r="F201">
        <v>4015</v>
      </c>
      <c r="G201" t="s">
        <v>303</v>
      </c>
      <c r="H201">
        <v>0.59</v>
      </c>
      <c r="I201">
        <v>123</v>
      </c>
      <c r="J201">
        <v>30</v>
      </c>
      <c r="K201">
        <v>88.7</v>
      </c>
      <c r="L201">
        <v>1.9</v>
      </c>
      <c r="M201">
        <v>3.4</v>
      </c>
      <c r="N201">
        <v>0.4</v>
      </c>
      <c r="O201">
        <v>4.9000000000000004</v>
      </c>
      <c r="P201" t="s">
        <v>33</v>
      </c>
      <c r="Q201" t="s">
        <v>33</v>
      </c>
      <c r="R201">
        <v>0.7</v>
      </c>
      <c r="S201">
        <v>2.7</v>
      </c>
      <c r="T201">
        <v>1</v>
      </c>
      <c r="U201">
        <v>36</v>
      </c>
      <c r="V201">
        <v>0.49</v>
      </c>
      <c r="W201">
        <v>0.37</v>
      </c>
      <c r="X201">
        <v>1.6</v>
      </c>
      <c r="Y201">
        <v>95</v>
      </c>
      <c r="Z201" t="s">
        <v>33</v>
      </c>
      <c r="AA201">
        <v>0</v>
      </c>
      <c r="AB201">
        <v>0</v>
      </c>
      <c r="AC201" t="s">
        <v>33</v>
      </c>
      <c r="AD201" t="s">
        <v>33</v>
      </c>
      <c r="AE201" t="s">
        <v>33</v>
      </c>
      <c r="AF201">
        <v>0</v>
      </c>
    </row>
    <row r="202" spans="1:32" x14ac:dyDescent="0.2">
      <c r="A202">
        <v>602</v>
      </c>
      <c r="B202" t="s">
        <v>98</v>
      </c>
      <c r="C202">
        <v>9</v>
      </c>
      <c r="D202">
        <v>4.4848635853992798E-2</v>
      </c>
      <c r="E202" t="s">
        <v>34</v>
      </c>
      <c r="F202">
        <v>4003</v>
      </c>
      <c r="G202" t="s">
        <v>304</v>
      </c>
      <c r="H202">
        <v>0.52</v>
      </c>
      <c r="I202">
        <v>127</v>
      </c>
      <c r="J202">
        <v>31</v>
      </c>
      <c r="K202">
        <v>88.6</v>
      </c>
      <c r="L202">
        <v>1.8</v>
      </c>
      <c r="M202">
        <v>3.8</v>
      </c>
      <c r="N202">
        <v>0.1</v>
      </c>
      <c r="O202">
        <v>4.3</v>
      </c>
      <c r="P202" t="s">
        <v>33</v>
      </c>
      <c r="Q202" t="s">
        <v>33</v>
      </c>
      <c r="R202">
        <v>1.3</v>
      </c>
      <c r="S202">
        <v>8.6</v>
      </c>
      <c r="T202">
        <v>0.65</v>
      </c>
      <c r="U202">
        <v>2</v>
      </c>
      <c r="V202">
        <v>0.06</v>
      </c>
      <c r="W202">
        <v>0.32</v>
      </c>
      <c r="X202">
        <v>1.1000000000000001</v>
      </c>
      <c r="Y202">
        <v>404</v>
      </c>
      <c r="Z202" t="s">
        <v>33</v>
      </c>
      <c r="AA202">
        <v>0</v>
      </c>
      <c r="AB202">
        <v>0</v>
      </c>
      <c r="AC202" t="s">
        <v>33</v>
      </c>
      <c r="AD202" t="s">
        <v>33</v>
      </c>
      <c r="AE202" t="s">
        <v>33</v>
      </c>
      <c r="AF202">
        <v>24</v>
      </c>
    </row>
    <row r="203" spans="1:32" x14ac:dyDescent="0.2">
      <c r="A203">
        <v>602</v>
      </c>
      <c r="B203" t="s">
        <v>98</v>
      </c>
      <c r="C203">
        <v>10</v>
      </c>
      <c r="D203">
        <v>0.170424816245173</v>
      </c>
      <c r="E203" t="s">
        <v>34</v>
      </c>
      <c r="F203">
        <v>4029</v>
      </c>
      <c r="G203" t="s">
        <v>305</v>
      </c>
      <c r="H203">
        <v>0.28000000000000003</v>
      </c>
      <c r="I203">
        <v>180</v>
      </c>
      <c r="J203">
        <v>43</v>
      </c>
      <c r="K203">
        <v>85</v>
      </c>
      <c r="L203">
        <v>3</v>
      </c>
      <c r="M203">
        <v>4.8</v>
      </c>
      <c r="N203">
        <v>0.8</v>
      </c>
      <c r="O203">
        <v>4.3</v>
      </c>
      <c r="P203" t="s">
        <v>33</v>
      </c>
      <c r="Q203" t="s">
        <v>33</v>
      </c>
      <c r="R203">
        <v>2.1</v>
      </c>
      <c r="S203">
        <v>2.6</v>
      </c>
      <c r="T203">
        <v>0.76</v>
      </c>
      <c r="U203">
        <v>217</v>
      </c>
      <c r="V203">
        <v>0.1</v>
      </c>
      <c r="W203">
        <v>0.12</v>
      </c>
      <c r="X203">
        <v>1.3</v>
      </c>
      <c r="Y203">
        <v>346</v>
      </c>
      <c r="Z203">
        <v>0.36458333333333298</v>
      </c>
      <c r="AA203">
        <v>0</v>
      </c>
      <c r="AB203">
        <v>0</v>
      </c>
      <c r="AC203" t="s">
        <v>33</v>
      </c>
      <c r="AD203" t="s">
        <v>33</v>
      </c>
      <c r="AE203" t="s">
        <v>33</v>
      </c>
      <c r="AF203">
        <v>2603</v>
      </c>
    </row>
    <row r="204" spans="1:32" x14ac:dyDescent="0.2">
      <c r="A204">
        <v>602</v>
      </c>
      <c r="B204" t="s">
        <v>98</v>
      </c>
      <c r="C204">
        <v>11</v>
      </c>
      <c r="D204">
        <v>5.3382334620655301E-2</v>
      </c>
      <c r="E204" t="s">
        <v>34</v>
      </c>
      <c r="F204">
        <v>4038</v>
      </c>
      <c r="G204" t="s">
        <v>306</v>
      </c>
      <c r="H204">
        <v>0.94</v>
      </c>
      <c r="I204">
        <v>117</v>
      </c>
      <c r="J204">
        <v>28</v>
      </c>
      <c r="K204">
        <v>90.4</v>
      </c>
      <c r="L204">
        <v>1.6</v>
      </c>
      <c r="M204">
        <v>3.4</v>
      </c>
      <c r="N204">
        <v>0.7</v>
      </c>
      <c r="O204">
        <v>3.7</v>
      </c>
      <c r="P204" t="s">
        <v>33</v>
      </c>
      <c r="Q204" t="s">
        <v>33</v>
      </c>
      <c r="R204">
        <v>0.2</v>
      </c>
      <c r="S204">
        <v>10.9</v>
      </c>
      <c r="T204">
        <v>0.5</v>
      </c>
      <c r="U204">
        <v>184</v>
      </c>
      <c r="V204">
        <v>0.1</v>
      </c>
      <c r="W204">
        <v>0.2</v>
      </c>
      <c r="X204">
        <v>0.9</v>
      </c>
      <c r="Y204">
        <v>71.3</v>
      </c>
      <c r="Z204">
        <v>0.33391304347826001</v>
      </c>
      <c r="AA204">
        <v>0</v>
      </c>
      <c r="AB204">
        <v>0</v>
      </c>
      <c r="AC204" t="s">
        <v>33</v>
      </c>
      <c r="AD204" t="s">
        <v>33</v>
      </c>
      <c r="AE204" t="s">
        <v>33</v>
      </c>
      <c r="AF204">
        <v>2210</v>
      </c>
    </row>
    <row r="205" spans="1:32" x14ac:dyDescent="0.2">
      <c r="A205">
        <v>602</v>
      </c>
      <c r="B205" t="s">
        <v>98</v>
      </c>
      <c r="C205">
        <v>12</v>
      </c>
      <c r="D205">
        <v>0.147938208546157</v>
      </c>
      <c r="E205" t="s">
        <v>54</v>
      </c>
      <c r="F205" t="s">
        <v>307</v>
      </c>
      <c r="G205" t="s">
        <v>308</v>
      </c>
      <c r="H205">
        <v>0.7</v>
      </c>
      <c r="I205">
        <v>389</v>
      </c>
      <c r="J205">
        <v>93</v>
      </c>
      <c r="K205">
        <v>72.099999999999994</v>
      </c>
      <c r="L205">
        <v>2.1</v>
      </c>
      <c r="M205">
        <v>7.6</v>
      </c>
      <c r="N205">
        <v>1.1000000000000001</v>
      </c>
      <c r="O205">
        <v>7.9</v>
      </c>
      <c r="P205">
        <v>0</v>
      </c>
      <c r="Q205" t="s">
        <v>33</v>
      </c>
      <c r="R205">
        <v>9.1</v>
      </c>
      <c r="S205">
        <v>5.5</v>
      </c>
      <c r="T205">
        <v>1.29</v>
      </c>
      <c r="U205">
        <v>287</v>
      </c>
      <c r="V205">
        <v>0.25</v>
      </c>
      <c r="W205">
        <v>0.46</v>
      </c>
      <c r="X205">
        <v>2.4</v>
      </c>
      <c r="Y205">
        <v>120</v>
      </c>
      <c r="Z205">
        <v>0.48</v>
      </c>
      <c r="AA205">
        <v>0</v>
      </c>
      <c r="AB205">
        <v>0</v>
      </c>
      <c r="AC205">
        <v>3430</v>
      </c>
      <c r="AD205">
        <v>36</v>
      </c>
      <c r="AE205">
        <v>0</v>
      </c>
      <c r="AF205">
        <v>3440</v>
      </c>
    </row>
    <row r="206" spans="1:32" x14ac:dyDescent="0.2">
      <c r="A206" t="s">
        <v>309</v>
      </c>
      <c r="B206" t="s">
        <v>98</v>
      </c>
      <c r="D206">
        <v>1</v>
      </c>
      <c r="E206" t="s">
        <v>33</v>
      </c>
      <c r="G206" t="s">
        <v>33</v>
      </c>
      <c r="H206">
        <v>0.68720609609235495</v>
      </c>
      <c r="I206">
        <v>175.28823553839101</v>
      </c>
      <c r="J206">
        <v>41.915472779369601</v>
      </c>
      <c r="K206">
        <v>85.987471450521198</v>
      </c>
      <c r="L206">
        <v>2.24504588679872</v>
      </c>
      <c r="M206">
        <v>4.2367135916282601</v>
      </c>
      <c r="N206">
        <v>0.64247539554005295</v>
      </c>
      <c r="O206">
        <v>4.1681657738466003</v>
      </c>
      <c r="P206" t="s">
        <v>33</v>
      </c>
      <c r="Q206" t="s">
        <v>33</v>
      </c>
      <c r="R206">
        <v>2.6820356297496</v>
      </c>
      <c r="S206">
        <v>4.2692828370914802</v>
      </c>
      <c r="T206">
        <v>0.80581205099455999</v>
      </c>
      <c r="U206">
        <v>160.73574602383599</v>
      </c>
      <c r="V206">
        <v>0.117148581869524</v>
      </c>
      <c r="W206">
        <v>0.21352560109630001</v>
      </c>
      <c r="X206">
        <v>1.28806237282505</v>
      </c>
      <c r="Y206">
        <v>133.993382749886</v>
      </c>
      <c r="Z206" t="s">
        <v>33</v>
      </c>
      <c r="AA206" t="s">
        <v>33</v>
      </c>
      <c r="AB206">
        <v>0</v>
      </c>
      <c r="AC206" t="s">
        <v>33</v>
      </c>
      <c r="AD206" t="s">
        <v>33</v>
      </c>
      <c r="AE206" t="s">
        <v>33</v>
      </c>
      <c r="AF206">
        <v>1908.7625929155799</v>
      </c>
    </row>
    <row r="208" spans="1:32" x14ac:dyDescent="0.2">
      <c r="A208">
        <v>603</v>
      </c>
      <c r="B208" t="s">
        <v>99</v>
      </c>
      <c r="C208">
        <v>1</v>
      </c>
      <c r="D208">
        <v>8.3333333333333301E-2</v>
      </c>
      <c r="E208" t="s">
        <v>34</v>
      </c>
      <c r="F208">
        <v>4024</v>
      </c>
      <c r="G208" t="s">
        <v>310</v>
      </c>
      <c r="H208">
        <v>1</v>
      </c>
      <c r="I208">
        <v>1180</v>
      </c>
      <c r="J208">
        <v>283</v>
      </c>
      <c r="K208">
        <v>11.9</v>
      </c>
      <c r="L208">
        <v>1.4</v>
      </c>
      <c r="M208">
        <v>12.3</v>
      </c>
      <c r="N208">
        <v>2.9</v>
      </c>
      <c r="O208">
        <v>39.1</v>
      </c>
      <c r="P208" t="s">
        <v>33</v>
      </c>
      <c r="Q208" t="s">
        <v>33</v>
      </c>
      <c r="R208">
        <v>32.4</v>
      </c>
      <c r="S208">
        <v>5.5</v>
      </c>
      <c r="T208">
        <v>8.6999999999999993</v>
      </c>
      <c r="U208">
        <v>0</v>
      </c>
      <c r="V208">
        <v>0.24</v>
      </c>
      <c r="W208">
        <v>0.17</v>
      </c>
      <c r="X208">
        <v>3.77</v>
      </c>
      <c r="Y208">
        <v>163</v>
      </c>
      <c r="Z208">
        <v>0</v>
      </c>
      <c r="AA208">
        <v>0</v>
      </c>
      <c r="AB208">
        <v>0</v>
      </c>
      <c r="AC208" t="s">
        <v>33</v>
      </c>
      <c r="AD208" t="s">
        <v>33</v>
      </c>
      <c r="AE208" t="s">
        <v>33</v>
      </c>
      <c r="AF208">
        <v>0</v>
      </c>
    </row>
    <row r="209" spans="1:32" x14ac:dyDescent="0.2">
      <c r="A209">
        <v>603</v>
      </c>
      <c r="B209" t="s">
        <v>99</v>
      </c>
      <c r="C209">
        <v>2</v>
      </c>
      <c r="D209">
        <v>8.3333333333333301E-2</v>
      </c>
      <c r="E209" t="s">
        <v>54</v>
      </c>
      <c r="F209" t="s">
        <v>311</v>
      </c>
      <c r="G209" t="s">
        <v>312</v>
      </c>
      <c r="H209">
        <v>1</v>
      </c>
      <c r="I209">
        <v>999</v>
      </c>
      <c r="J209">
        <v>241</v>
      </c>
      <c r="K209">
        <v>7.5</v>
      </c>
      <c r="L209">
        <v>13.8</v>
      </c>
      <c r="M209">
        <v>13.7</v>
      </c>
      <c r="N209">
        <v>2.2999999999999998</v>
      </c>
      <c r="O209">
        <v>42.9</v>
      </c>
      <c r="P209">
        <v>0</v>
      </c>
      <c r="Q209" t="s">
        <v>33</v>
      </c>
      <c r="R209">
        <v>19.8</v>
      </c>
      <c r="S209">
        <v>13.7</v>
      </c>
      <c r="T209">
        <v>3.56</v>
      </c>
      <c r="U209">
        <v>143</v>
      </c>
      <c r="V209">
        <v>0.1</v>
      </c>
      <c r="W209">
        <v>0.15</v>
      </c>
      <c r="X209">
        <v>6.1</v>
      </c>
      <c r="Y209">
        <v>300</v>
      </c>
      <c r="Z209">
        <v>1.5</v>
      </c>
      <c r="AA209">
        <v>0</v>
      </c>
      <c r="AB209">
        <v>0</v>
      </c>
      <c r="AC209">
        <v>1560</v>
      </c>
      <c r="AD209">
        <v>318</v>
      </c>
      <c r="AE209">
        <v>0</v>
      </c>
      <c r="AF209">
        <v>1720</v>
      </c>
    </row>
    <row r="210" spans="1:32" x14ac:dyDescent="0.2">
      <c r="A210">
        <v>603</v>
      </c>
      <c r="B210" t="s">
        <v>99</v>
      </c>
      <c r="C210">
        <v>3</v>
      </c>
      <c r="D210">
        <v>8.3333333333333301E-2</v>
      </c>
      <c r="E210" t="s">
        <v>54</v>
      </c>
      <c r="F210" t="s">
        <v>313</v>
      </c>
      <c r="G210" t="s">
        <v>314</v>
      </c>
      <c r="H210">
        <v>1</v>
      </c>
      <c r="I210">
        <v>1480</v>
      </c>
      <c r="J210">
        <v>353</v>
      </c>
      <c r="K210">
        <v>5.4</v>
      </c>
      <c r="L210">
        <v>3.6</v>
      </c>
      <c r="M210">
        <v>7.6</v>
      </c>
      <c r="N210">
        <v>8.4</v>
      </c>
      <c r="O210">
        <v>26.3</v>
      </c>
      <c r="P210">
        <v>0</v>
      </c>
      <c r="Q210" t="s">
        <v>33</v>
      </c>
      <c r="R210">
        <v>48.7</v>
      </c>
      <c r="S210">
        <v>43</v>
      </c>
      <c r="T210">
        <v>3.7</v>
      </c>
      <c r="U210">
        <v>309</v>
      </c>
      <c r="V210">
        <v>0.01</v>
      </c>
      <c r="W210">
        <v>0.42</v>
      </c>
      <c r="X210">
        <v>2</v>
      </c>
      <c r="Y210">
        <v>180</v>
      </c>
      <c r="Z210">
        <v>1.7</v>
      </c>
      <c r="AA210">
        <v>0</v>
      </c>
      <c r="AB210">
        <v>0</v>
      </c>
      <c r="AC210" t="s">
        <v>33</v>
      </c>
      <c r="AD210" t="s">
        <v>33</v>
      </c>
      <c r="AE210" t="s">
        <v>33</v>
      </c>
      <c r="AF210">
        <v>3710</v>
      </c>
    </row>
    <row r="211" spans="1:32" x14ac:dyDescent="0.2">
      <c r="A211">
        <v>603</v>
      </c>
      <c r="B211" t="s">
        <v>99</v>
      </c>
      <c r="C211">
        <v>4</v>
      </c>
      <c r="D211">
        <v>8.3333333333333301E-2</v>
      </c>
      <c r="E211" t="s">
        <v>54</v>
      </c>
      <c r="F211" t="s">
        <v>315</v>
      </c>
      <c r="G211" t="s">
        <v>316</v>
      </c>
      <c r="H211">
        <v>1</v>
      </c>
      <c r="I211">
        <v>1090</v>
      </c>
      <c r="J211">
        <v>262</v>
      </c>
      <c r="K211">
        <v>10.3</v>
      </c>
      <c r="L211">
        <v>9.5</v>
      </c>
      <c r="M211">
        <v>24.4</v>
      </c>
      <c r="N211">
        <v>1.8</v>
      </c>
      <c r="O211">
        <v>34.1</v>
      </c>
      <c r="P211">
        <v>0</v>
      </c>
      <c r="Q211" t="s">
        <v>33</v>
      </c>
      <c r="R211">
        <v>19.899999999999999</v>
      </c>
      <c r="S211">
        <v>35</v>
      </c>
      <c r="T211">
        <v>3.91</v>
      </c>
      <c r="U211">
        <v>300</v>
      </c>
      <c r="V211">
        <v>1</v>
      </c>
      <c r="W211">
        <v>2.4</v>
      </c>
      <c r="X211">
        <v>14</v>
      </c>
      <c r="Y211">
        <v>640</v>
      </c>
      <c r="Z211">
        <v>1.6</v>
      </c>
      <c r="AA211">
        <v>0</v>
      </c>
      <c r="AB211">
        <v>0</v>
      </c>
      <c r="AC211">
        <v>3600</v>
      </c>
      <c r="AD211">
        <v>0</v>
      </c>
      <c r="AE211">
        <v>0</v>
      </c>
      <c r="AF211">
        <v>3600</v>
      </c>
    </row>
    <row r="212" spans="1:32" x14ac:dyDescent="0.2">
      <c r="A212">
        <v>603</v>
      </c>
      <c r="B212" t="s">
        <v>99</v>
      </c>
      <c r="C212">
        <v>5</v>
      </c>
      <c r="D212">
        <v>8.3333333333333301E-2</v>
      </c>
      <c r="E212" t="s">
        <v>54</v>
      </c>
      <c r="F212" t="s">
        <v>317</v>
      </c>
      <c r="G212" t="s">
        <v>318</v>
      </c>
      <c r="H212">
        <v>1</v>
      </c>
      <c r="I212">
        <v>1130</v>
      </c>
      <c r="J212">
        <v>269</v>
      </c>
      <c r="K212">
        <v>13.6</v>
      </c>
      <c r="L212">
        <v>11.5</v>
      </c>
      <c r="M212">
        <v>17.7</v>
      </c>
      <c r="N212">
        <v>3.6</v>
      </c>
      <c r="O212">
        <v>24.5</v>
      </c>
      <c r="P212">
        <v>0</v>
      </c>
      <c r="Q212" t="s">
        <v>33</v>
      </c>
      <c r="R212">
        <v>29.1</v>
      </c>
      <c r="S212">
        <v>14.2</v>
      </c>
      <c r="T212">
        <v>4.2300000000000004</v>
      </c>
      <c r="U212">
        <v>259</v>
      </c>
      <c r="V212">
        <v>0.37</v>
      </c>
      <c r="W212">
        <v>0.85</v>
      </c>
      <c r="X212">
        <v>3.4</v>
      </c>
      <c r="Y212">
        <v>280</v>
      </c>
      <c r="Z212">
        <v>1.4</v>
      </c>
      <c r="AA212">
        <v>0</v>
      </c>
      <c r="AB212">
        <v>0</v>
      </c>
      <c r="AC212">
        <v>3100</v>
      </c>
      <c r="AD212">
        <v>18</v>
      </c>
      <c r="AE212">
        <v>0</v>
      </c>
      <c r="AF212">
        <v>3110</v>
      </c>
    </row>
    <row r="213" spans="1:32" x14ac:dyDescent="0.2">
      <c r="A213">
        <v>603</v>
      </c>
      <c r="B213" t="s">
        <v>99</v>
      </c>
      <c r="C213">
        <v>6</v>
      </c>
      <c r="D213">
        <v>8.3333333333333301E-2</v>
      </c>
      <c r="E213" t="s">
        <v>54</v>
      </c>
      <c r="F213" t="s">
        <v>319</v>
      </c>
      <c r="G213" t="s">
        <v>320</v>
      </c>
      <c r="H213">
        <v>1</v>
      </c>
      <c r="I213">
        <v>1100</v>
      </c>
      <c r="J213">
        <v>264</v>
      </c>
      <c r="K213">
        <v>7.2</v>
      </c>
      <c r="L213">
        <v>12.4</v>
      </c>
      <c r="M213">
        <v>22.4</v>
      </c>
      <c r="N213">
        <v>2.5</v>
      </c>
      <c r="O213">
        <v>34.9</v>
      </c>
      <c r="P213">
        <v>0</v>
      </c>
      <c r="Q213" t="s">
        <v>33</v>
      </c>
      <c r="R213">
        <v>20.7</v>
      </c>
      <c r="S213">
        <v>42.6</v>
      </c>
      <c r="T213">
        <v>2.89</v>
      </c>
      <c r="U213">
        <v>965</v>
      </c>
      <c r="V213">
        <v>0.16</v>
      </c>
      <c r="W213">
        <v>2.5</v>
      </c>
      <c r="X213">
        <v>4.9000000000000004</v>
      </c>
      <c r="Y213">
        <v>460</v>
      </c>
      <c r="Z213">
        <v>2.8</v>
      </c>
      <c r="AA213">
        <v>0</v>
      </c>
      <c r="AB213">
        <v>0</v>
      </c>
      <c r="AC213">
        <v>11300</v>
      </c>
      <c r="AD213">
        <v>274</v>
      </c>
      <c r="AE213">
        <v>302</v>
      </c>
      <c r="AF213">
        <v>11600</v>
      </c>
    </row>
    <row r="214" spans="1:32" x14ac:dyDescent="0.2">
      <c r="A214">
        <v>603</v>
      </c>
      <c r="B214" t="s">
        <v>99</v>
      </c>
      <c r="C214">
        <v>7</v>
      </c>
      <c r="D214">
        <v>8.3333333333333301E-2</v>
      </c>
      <c r="E214" t="s">
        <v>54</v>
      </c>
      <c r="F214" t="s">
        <v>321</v>
      </c>
      <c r="G214" t="s">
        <v>322</v>
      </c>
      <c r="H214">
        <v>1</v>
      </c>
      <c r="I214">
        <v>1020</v>
      </c>
      <c r="J214">
        <v>245</v>
      </c>
      <c r="K214">
        <v>9</v>
      </c>
      <c r="L214">
        <v>9.3000000000000007</v>
      </c>
      <c r="M214">
        <v>12.8</v>
      </c>
      <c r="N214">
        <v>1.7</v>
      </c>
      <c r="O214">
        <v>45.3</v>
      </c>
      <c r="P214">
        <v>0</v>
      </c>
      <c r="Q214" t="s">
        <v>33</v>
      </c>
      <c r="R214">
        <v>21.8</v>
      </c>
      <c r="S214">
        <v>6.4</v>
      </c>
      <c r="T214">
        <v>4.6399999999999997</v>
      </c>
      <c r="U214">
        <v>25</v>
      </c>
      <c r="V214">
        <v>0.32</v>
      </c>
      <c r="W214">
        <v>0.56999999999999995</v>
      </c>
      <c r="X214">
        <v>8.5</v>
      </c>
      <c r="Y214">
        <v>570</v>
      </c>
      <c r="Z214">
        <v>2.1</v>
      </c>
      <c r="AA214">
        <v>0</v>
      </c>
      <c r="AB214">
        <v>0</v>
      </c>
      <c r="AC214">
        <v>279</v>
      </c>
      <c r="AD214">
        <v>38</v>
      </c>
      <c r="AE214">
        <v>0</v>
      </c>
      <c r="AF214">
        <v>299</v>
      </c>
    </row>
    <row r="215" spans="1:32" x14ac:dyDescent="0.2">
      <c r="A215">
        <v>603</v>
      </c>
      <c r="B215" t="s">
        <v>99</v>
      </c>
      <c r="C215">
        <v>8</v>
      </c>
      <c r="D215">
        <v>8.3333333333333301E-2</v>
      </c>
      <c r="E215" t="s">
        <v>54</v>
      </c>
      <c r="F215" t="s">
        <v>323</v>
      </c>
      <c r="G215" t="s">
        <v>324</v>
      </c>
      <c r="H215">
        <v>1</v>
      </c>
      <c r="I215">
        <v>1500</v>
      </c>
      <c r="J215">
        <v>354</v>
      </c>
      <c r="K215">
        <v>4.2</v>
      </c>
      <c r="L215">
        <v>3.4</v>
      </c>
      <c r="M215">
        <v>9.6</v>
      </c>
      <c r="N215">
        <v>1.1000000000000001</v>
      </c>
      <c r="O215">
        <v>10.7</v>
      </c>
      <c r="P215">
        <v>0</v>
      </c>
      <c r="Q215" t="s">
        <v>33</v>
      </c>
      <c r="R215">
        <v>71.099999999999994</v>
      </c>
      <c r="S215">
        <v>2.1</v>
      </c>
      <c r="T215">
        <v>1.8</v>
      </c>
      <c r="U215">
        <v>1</v>
      </c>
      <c r="V215">
        <v>0.37</v>
      </c>
      <c r="W215">
        <v>0.1</v>
      </c>
      <c r="X215">
        <v>0.9</v>
      </c>
      <c r="Y215">
        <v>110</v>
      </c>
      <c r="Z215">
        <v>1.6</v>
      </c>
      <c r="AA215">
        <v>0</v>
      </c>
      <c r="AB215">
        <v>0</v>
      </c>
      <c r="AC215">
        <v>11</v>
      </c>
      <c r="AD215">
        <v>0</v>
      </c>
      <c r="AE215">
        <v>0</v>
      </c>
      <c r="AF215">
        <v>11</v>
      </c>
    </row>
    <row r="216" spans="1:32" x14ac:dyDescent="0.2">
      <c r="A216">
        <v>603</v>
      </c>
      <c r="B216" t="s">
        <v>99</v>
      </c>
      <c r="C216">
        <v>9</v>
      </c>
      <c r="D216">
        <v>8.3333333333333301E-2</v>
      </c>
      <c r="E216" t="s">
        <v>54</v>
      </c>
      <c r="F216" t="s">
        <v>325</v>
      </c>
      <c r="G216" t="s">
        <v>326</v>
      </c>
      <c r="H216">
        <v>1</v>
      </c>
      <c r="I216">
        <v>1200</v>
      </c>
      <c r="J216">
        <v>286</v>
      </c>
      <c r="K216">
        <v>10</v>
      </c>
      <c r="L216">
        <v>13</v>
      </c>
      <c r="M216">
        <v>38.299999999999997</v>
      </c>
      <c r="N216">
        <v>2.7</v>
      </c>
      <c r="O216">
        <v>17.7</v>
      </c>
      <c r="P216">
        <v>0</v>
      </c>
      <c r="Q216" t="s">
        <v>33</v>
      </c>
      <c r="R216">
        <v>18.3</v>
      </c>
      <c r="S216">
        <v>17.3</v>
      </c>
      <c r="T216">
        <v>7.08</v>
      </c>
      <c r="U216">
        <v>177</v>
      </c>
      <c r="V216">
        <v>0.54</v>
      </c>
      <c r="W216">
        <v>0.6</v>
      </c>
      <c r="X216">
        <v>6.6</v>
      </c>
      <c r="Y216">
        <v>220</v>
      </c>
      <c r="Z216">
        <v>1.2</v>
      </c>
      <c r="AA216">
        <v>0</v>
      </c>
      <c r="AB216">
        <v>0</v>
      </c>
      <c r="AC216">
        <v>2120</v>
      </c>
      <c r="AD216">
        <v>0</v>
      </c>
      <c r="AE216">
        <v>0</v>
      </c>
      <c r="AF216">
        <v>2120</v>
      </c>
    </row>
    <row r="217" spans="1:32" x14ac:dyDescent="0.2">
      <c r="A217">
        <v>603</v>
      </c>
      <c r="B217" t="s">
        <v>99</v>
      </c>
      <c r="C217">
        <v>10</v>
      </c>
      <c r="D217">
        <v>8.3333333333333301E-2</v>
      </c>
      <c r="E217" t="s">
        <v>54</v>
      </c>
      <c r="F217" t="s">
        <v>327</v>
      </c>
      <c r="G217" t="s">
        <v>328</v>
      </c>
      <c r="H217">
        <v>1</v>
      </c>
      <c r="I217">
        <v>1200</v>
      </c>
      <c r="J217">
        <v>286</v>
      </c>
      <c r="K217">
        <v>7.3</v>
      </c>
      <c r="L217">
        <v>11.8</v>
      </c>
      <c r="M217">
        <v>21.4</v>
      </c>
      <c r="N217">
        <v>0.9</v>
      </c>
      <c r="O217">
        <v>20.9</v>
      </c>
      <c r="P217">
        <v>0</v>
      </c>
      <c r="Q217" t="s">
        <v>33</v>
      </c>
      <c r="R217">
        <v>37.799999999999997</v>
      </c>
      <c r="S217">
        <v>16.100000000000001</v>
      </c>
      <c r="T217">
        <v>2.14</v>
      </c>
      <c r="U217">
        <v>249</v>
      </c>
      <c r="V217">
        <v>0.17</v>
      </c>
      <c r="W217">
        <v>0.3</v>
      </c>
      <c r="X217">
        <v>4.5999999999999996</v>
      </c>
      <c r="Y217">
        <v>300</v>
      </c>
      <c r="Z217">
        <v>1.5</v>
      </c>
      <c r="AA217">
        <v>0</v>
      </c>
      <c r="AB217">
        <v>0</v>
      </c>
      <c r="AC217">
        <v>2600</v>
      </c>
      <c r="AD217">
        <v>470</v>
      </c>
      <c r="AE217">
        <v>307</v>
      </c>
      <c r="AF217">
        <v>2980</v>
      </c>
    </row>
    <row r="218" spans="1:32" x14ac:dyDescent="0.2">
      <c r="A218">
        <v>603</v>
      </c>
      <c r="B218" t="s">
        <v>99</v>
      </c>
      <c r="C218">
        <v>11</v>
      </c>
      <c r="D218">
        <v>8.3333333333333301E-2</v>
      </c>
      <c r="E218" t="s">
        <v>54</v>
      </c>
      <c r="F218" t="s">
        <v>329</v>
      </c>
      <c r="G218" t="s">
        <v>330</v>
      </c>
      <c r="H218">
        <v>1</v>
      </c>
      <c r="I218">
        <v>1190</v>
      </c>
      <c r="J218">
        <v>286</v>
      </c>
      <c r="K218">
        <v>3.9</v>
      </c>
      <c r="L218">
        <v>5.5</v>
      </c>
      <c r="M218">
        <v>14</v>
      </c>
      <c r="N218">
        <v>3.5</v>
      </c>
      <c r="O218">
        <v>46.7</v>
      </c>
      <c r="P218">
        <v>0</v>
      </c>
      <c r="Q218" t="s">
        <v>33</v>
      </c>
      <c r="R218">
        <v>26.4</v>
      </c>
      <c r="S218">
        <v>12.4</v>
      </c>
      <c r="T218">
        <v>2.7</v>
      </c>
      <c r="U218">
        <v>12</v>
      </c>
      <c r="V218">
        <v>0.38</v>
      </c>
      <c r="W218">
        <v>0.46</v>
      </c>
      <c r="X218">
        <v>3.3</v>
      </c>
      <c r="Y218">
        <v>400</v>
      </c>
      <c r="Z218">
        <v>0.56999999999999995</v>
      </c>
      <c r="AA218">
        <v>0</v>
      </c>
      <c r="AB218">
        <v>0</v>
      </c>
      <c r="AC218">
        <v>147</v>
      </c>
      <c r="AD218">
        <v>0</v>
      </c>
      <c r="AE218">
        <v>0</v>
      </c>
      <c r="AF218">
        <v>147</v>
      </c>
    </row>
    <row r="219" spans="1:32" x14ac:dyDescent="0.2">
      <c r="A219">
        <v>603</v>
      </c>
      <c r="B219" t="s">
        <v>99</v>
      </c>
      <c r="C219">
        <v>12</v>
      </c>
      <c r="D219">
        <v>8.3333333333333301E-2</v>
      </c>
      <c r="E219" t="s">
        <v>54</v>
      </c>
      <c r="F219" t="s">
        <v>331</v>
      </c>
      <c r="G219" t="s">
        <v>332</v>
      </c>
      <c r="H219">
        <v>1</v>
      </c>
      <c r="I219">
        <v>1240</v>
      </c>
      <c r="J219">
        <v>298</v>
      </c>
      <c r="K219">
        <v>7.8</v>
      </c>
      <c r="L219">
        <v>8.5</v>
      </c>
      <c r="M219">
        <v>9.1</v>
      </c>
      <c r="N219">
        <v>7.4</v>
      </c>
      <c r="O219">
        <v>37</v>
      </c>
      <c r="P219">
        <v>0</v>
      </c>
      <c r="Q219" t="s">
        <v>33</v>
      </c>
      <c r="R219">
        <v>30.2</v>
      </c>
      <c r="S219">
        <v>46.1</v>
      </c>
      <c r="T219">
        <v>4.78</v>
      </c>
      <c r="U219">
        <v>190</v>
      </c>
      <c r="V219">
        <v>0.51</v>
      </c>
      <c r="W219">
        <v>0.4</v>
      </c>
      <c r="X219">
        <v>4.9000000000000004</v>
      </c>
      <c r="Y219">
        <v>120</v>
      </c>
      <c r="Z219">
        <v>0.55000000000000004</v>
      </c>
      <c r="AA219">
        <v>0</v>
      </c>
      <c r="AB219">
        <v>0</v>
      </c>
      <c r="AC219">
        <v>2260</v>
      </c>
      <c r="AD219">
        <v>0</v>
      </c>
      <c r="AE219">
        <v>33</v>
      </c>
      <c r="AF219">
        <v>2280</v>
      </c>
    </row>
    <row r="220" spans="1:32" x14ac:dyDescent="0.2">
      <c r="A220" t="s">
        <v>333</v>
      </c>
      <c r="B220" t="s">
        <v>99</v>
      </c>
      <c r="D220">
        <v>1</v>
      </c>
      <c r="E220" t="s">
        <v>33</v>
      </c>
      <c r="G220" t="s">
        <v>33</v>
      </c>
      <c r="H220">
        <v>1</v>
      </c>
      <c r="I220">
        <v>1194.0833333333301</v>
      </c>
      <c r="J220">
        <v>285.58333333333297</v>
      </c>
      <c r="K220">
        <v>8.1750000000000007</v>
      </c>
      <c r="L220">
        <v>8.6416666666666693</v>
      </c>
      <c r="M220">
        <v>16.941666666666698</v>
      </c>
      <c r="N220">
        <v>3.2333333333333298</v>
      </c>
      <c r="O220">
        <v>31.675000000000001</v>
      </c>
      <c r="P220" t="s">
        <v>33</v>
      </c>
      <c r="Q220" t="s">
        <v>33</v>
      </c>
      <c r="R220">
        <v>31.35</v>
      </c>
      <c r="S220">
        <v>21.2</v>
      </c>
      <c r="T220">
        <v>4.1775000000000002</v>
      </c>
      <c r="U220">
        <v>219.166666666667</v>
      </c>
      <c r="V220">
        <v>0.34749999999999998</v>
      </c>
      <c r="W220">
        <v>0.74333333333333296</v>
      </c>
      <c r="X220">
        <v>5.2474999999999996</v>
      </c>
      <c r="Y220">
        <v>311.91666666666703</v>
      </c>
      <c r="Z220">
        <v>1.37666666666667</v>
      </c>
      <c r="AA220">
        <v>0</v>
      </c>
      <c r="AB220">
        <v>0</v>
      </c>
      <c r="AC220" t="s">
        <v>33</v>
      </c>
      <c r="AD220" t="s">
        <v>33</v>
      </c>
      <c r="AE220" t="s">
        <v>33</v>
      </c>
      <c r="AF220">
        <v>2631.4166666666702</v>
      </c>
    </row>
    <row r="222" spans="1:32" x14ac:dyDescent="0.2">
      <c r="A222">
        <v>702</v>
      </c>
      <c r="B222" t="s">
        <v>100</v>
      </c>
      <c r="C222">
        <v>1</v>
      </c>
      <c r="D222">
        <v>0.22871794871794901</v>
      </c>
      <c r="E222" t="s">
        <v>34</v>
      </c>
      <c r="F222">
        <v>5015</v>
      </c>
      <c r="G222" t="s">
        <v>334</v>
      </c>
      <c r="H222">
        <v>0.66</v>
      </c>
      <c r="I222">
        <v>155</v>
      </c>
      <c r="J222">
        <v>37</v>
      </c>
      <c r="K222">
        <v>89.5</v>
      </c>
      <c r="L222">
        <v>0.3</v>
      </c>
      <c r="M222">
        <v>0.82</v>
      </c>
      <c r="N222">
        <v>0.2</v>
      </c>
      <c r="O222">
        <v>2.5</v>
      </c>
      <c r="P222" t="s">
        <v>33</v>
      </c>
      <c r="Q222" t="s">
        <v>33</v>
      </c>
      <c r="R222">
        <v>6.7</v>
      </c>
      <c r="S222">
        <v>0.3</v>
      </c>
      <c r="T222">
        <v>0.1</v>
      </c>
      <c r="U222">
        <v>1</v>
      </c>
      <c r="V222">
        <v>0.03</v>
      </c>
      <c r="W222">
        <v>0.02</v>
      </c>
      <c r="X222">
        <v>0.2</v>
      </c>
      <c r="Y222">
        <v>11</v>
      </c>
      <c r="Z222">
        <v>4.2857142857142899E-2</v>
      </c>
      <c r="AA222">
        <v>0</v>
      </c>
      <c r="AB222">
        <v>0</v>
      </c>
      <c r="AC222" t="s">
        <v>33</v>
      </c>
      <c r="AD222" t="s">
        <v>33</v>
      </c>
      <c r="AE222" t="s">
        <v>33</v>
      </c>
      <c r="AF222">
        <v>10</v>
      </c>
    </row>
    <row r="223" spans="1:32" x14ac:dyDescent="0.2">
      <c r="A223">
        <v>702</v>
      </c>
      <c r="B223" t="s">
        <v>100</v>
      </c>
      <c r="C223">
        <v>2</v>
      </c>
      <c r="D223">
        <v>0.21589743589743601</v>
      </c>
      <c r="E223" t="s">
        <v>34</v>
      </c>
      <c r="F223">
        <v>5017</v>
      </c>
      <c r="G223" t="s">
        <v>335</v>
      </c>
      <c r="H223">
        <v>0.7</v>
      </c>
      <c r="I223">
        <v>178</v>
      </c>
      <c r="J223">
        <v>42</v>
      </c>
      <c r="K223">
        <v>87.1</v>
      </c>
      <c r="L223">
        <v>0.6</v>
      </c>
      <c r="M223">
        <v>0.7</v>
      </c>
      <c r="N223">
        <v>0.2</v>
      </c>
      <c r="O223">
        <v>4.0999999999999996</v>
      </c>
      <c r="P223" t="s">
        <v>33</v>
      </c>
      <c r="Q223" t="s">
        <v>33</v>
      </c>
      <c r="R223">
        <v>7.4</v>
      </c>
      <c r="S223">
        <v>0</v>
      </c>
      <c r="T223">
        <v>0.1</v>
      </c>
      <c r="U223">
        <v>3</v>
      </c>
      <c r="V223">
        <v>0.02</v>
      </c>
      <c r="W223">
        <v>0.03</v>
      </c>
      <c r="X223">
        <v>0.2</v>
      </c>
      <c r="Y223">
        <v>8</v>
      </c>
      <c r="Z223" t="s">
        <v>33</v>
      </c>
      <c r="AA223">
        <v>0</v>
      </c>
      <c r="AB223">
        <v>0</v>
      </c>
      <c r="AC223" t="s">
        <v>33</v>
      </c>
      <c r="AD223" t="s">
        <v>33</v>
      </c>
      <c r="AE223" t="s">
        <v>33</v>
      </c>
      <c r="AF223">
        <v>31</v>
      </c>
    </row>
    <row r="224" spans="1:32" x14ac:dyDescent="0.2">
      <c r="A224">
        <v>702</v>
      </c>
      <c r="B224" t="s">
        <v>100</v>
      </c>
      <c r="C224">
        <v>3</v>
      </c>
      <c r="D224">
        <v>0.47743589743589698</v>
      </c>
      <c r="E224" t="s">
        <v>34</v>
      </c>
      <c r="F224">
        <v>5023</v>
      </c>
      <c r="G224" t="s">
        <v>336</v>
      </c>
      <c r="H224">
        <v>0.75</v>
      </c>
      <c r="I224">
        <v>176</v>
      </c>
      <c r="J224">
        <v>42</v>
      </c>
      <c r="K224">
        <v>87.6</v>
      </c>
      <c r="L224">
        <v>0.7</v>
      </c>
      <c r="M224">
        <v>0.9</v>
      </c>
      <c r="N224">
        <v>0.2</v>
      </c>
      <c r="O224">
        <v>3.1</v>
      </c>
      <c r="P224" t="s">
        <v>33</v>
      </c>
      <c r="Q224" t="s">
        <v>33</v>
      </c>
      <c r="R224">
        <v>7.5</v>
      </c>
      <c r="S224">
        <v>0.2</v>
      </c>
      <c r="T224">
        <v>0.05</v>
      </c>
      <c r="U224">
        <v>5</v>
      </c>
      <c r="V224">
        <v>0.04</v>
      </c>
      <c r="W224">
        <v>0.03</v>
      </c>
      <c r="X224">
        <v>0.2</v>
      </c>
      <c r="Y224">
        <v>52</v>
      </c>
      <c r="Z224">
        <v>5.1666666666666701E-2</v>
      </c>
      <c r="AA224">
        <v>0</v>
      </c>
      <c r="AB224">
        <v>0</v>
      </c>
      <c r="AC224" t="s">
        <v>33</v>
      </c>
      <c r="AD224" t="s">
        <v>33</v>
      </c>
      <c r="AE224" t="s">
        <v>33</v>
      </c>
      <c r="AF224">
        <v>57</v>
      </c>
    </row>
    <row r="225" spans="1:32" x14ac:dyDescent="0.2">
      <c r="A225">
        <v>702</v>
      </c>
      <c r="B225" t="s">
        <v>100</v>
      </c>
      <c r="C225">
        <v>4</v>
      </c>
      <c r="D225">
        <v>1.8974358974359E-2</v>
      </c>
      <c r="E225" t="s">
        <v>34</v>
      </c>
      <c r="F225">
        <v>5036</v>
      </c>
      <c r="G225" t="s">
        <v>337</v>
      </c>
      <c r="H225">
        <v>0.75</v>
      </c>
      <c r="I225">
        <v>218</v>
      </c>
      <c r="J225">
        <v>52</v>
      </c>
      <c r="K225">
        <v>86.2</v>
      </c>
      <c r="L225">
        <v>0.4</v>
      </c>
      <c r="M225">
        <v>0.87</v>
      </c>
      <c r="N225">
        <v>0.2</v>
      </c>
      <c r="O225">
        <v>1.5</v>
      </c>
      <c r="P225" t="s">
        <v>33</v>
      </c>
      <c r="Q225" t="s">
        <v>33</v>
      </c>
      <c r="R225">
        <v>10.8</v>
      </c>
      <c r="S225">
        <v>0</v>
      </c>
      <c r="T225">
        <v>0.1</v>
      </c>
      <c r="U225">
        <v>1</v>
      </c>
      <c r="V225">
        <v>0.08</v>
      </c>
      <c r="W225">
        <v>0.05</v>
      </c>
      <c r="X225">
        <v>0.3</v>
      </c>
      <c r="Y225">
        <v>24</v>
      </c>
      <c r="Z225" t="s">
        <v>33</v>
      </c>
      <c r="AA225">
        <v>0</v>
      </c>
      <c r="AB225">
        <v>0</v>
      </c>
      <c r="AC225" t="s">
        <v>33</v>
      </c>
      <c r="AD225" t="s">
        <v>33</v>
      </c>
      <c r="AE225" t="s">
        <v>33</v>
      </c>
      <c r="AF225">
        <v>10</v>
      </c>
    </row>
    <row r="226" spans="1:32" x14ac:dyDescent="0.2">
      <c r="A226">
        <v>702</v>
      </c>
      <c r="B226" t="s">
        <v>100</v>
      </c>
      <c r="C226">
        <v>5</v>
      </c>
      <c r="D226">
        <v>5.1282051282051301E-2</v>
      </c>
      <c r="E226" t="s">
        <v>51</v>
      </c>
      <c r="F226">
        <v>9149</v>
      </c>
      <c r="G226" t="s">
        <v>338</v>
      </c>
      <c r="H226">
        <v>0.93</v>
      </c>
      <c r="I226">
        <v>296</v>
      </c>
      <c r="J226">
        <v>71</v>
      </c>
      <c r="K226">
        <v>80.849999999999994</v>
      </c>
      <c r="L226">
        <v>0.52</v>
      </c>
      <c r="M226">
        <v>1.88</v>
      </c>
      <c r="N226">
        <v>0.86</v>
      </c>
      <c r="O226">
        <v>6.5</v>
      </c>
      <c r="P226">
        <v>0</v>
      </c>
      <c r="Q226" t="s">
        <v>33</v>
      </c>
      <c r="R226" t="s">
        <v>33</v>
      </c>
      <c r="S226">
        <v>0.86</v>
      </c>
      <c r="T226">
        <v>0.17</v>
      </c>
      <c r="U226">
        <v>15</v>
      </c>
      <c r="V226">
        <v>3.6999999999999998E-2</v>
      </c>
      <c r="W226">
        <v>0.09</v>
      </c>
      <c r="X226">
        <v>0.42899999999999999</v>
      </c>
      <c r="Y226">
        <v>17</v>
      </c>
      <c r="Z226">
        <v>3.5999999999999997E-2</v>
      </c>
      <c r="AA226">
        <v>0</v>
      </c>
      <c r="AB226">
        <v>0</v>
      </c>
      <c r="AC226">
        <v>0</v>
      </c>
      <c r="AD226">
        <v>155</v>
      </c>
      <c r="AE226">
        <v>193</v>
      </c>
      <c r="AF226">
        <v>174</v>
      </c>
    </row>
    <row r="227" spans="1:32" x14ac:dyDescent="0.2">
      <c r="A227">
        <v>702</v>
      </c>
      <c r="B227" t="s">
        <v>100</v>
      </c>
      <c r="C227">
        <v>6</v>
      </c>
      <c r="D227">
        <v>7.6923076923076901E-3</v>
      </c>
      <c r="E227" t="s">
        <v>54</v>
      </c>
      <c r="F227" t="s">
        <v>339</v>
      </c>
      <c r="G227" t="s">
        <v>340</v>
      </c>
      <c r="H227">
        <v>0.56000000000000005</v>
      </c>
      <c r="I227">
        <v>134</v>
      </c>
      <c r="J227">
        <v>32</v>
      </c>
      <c r="K227">
        <v>90.8</v>
      </c>
      <c r="L227">
        <v>0.6</v>
      </c>
      <c r="M227">
        <v>0.7</v>
      </c>
      <c r="N227">
        <v>0.1</v>
      </c>
      <c r="O227">
        <v>1.6</v>
      </c>
      <c r="P227">
        <v>0</v>
      </c>
      <c r="Q227" t="s">
        <v>33</v>
      </c>
      <c r="R227">
        <v>6.2</v>
      </c>
      <c r="S227">
        <v>0.5</v>
      </c>
      <c r="T227">
        <v>0.05</v>
      </c>
      <c r="U227">
        <v>1</v>
      </c>
      <c r="V227">
        <v>0.06</v>
      </c>
      <c r="W227">
        <v>0.03</v>
      </c>
      <c r="X227">
        <v>0.2</v>
      </c>
      <c r="Y227">
        <v>12</v>
      </c>
      <c r="Z227">
        <v>0.03</v>
      </c>
      <c r="AA227">
        <v>0</v>
      </c>
      <c r="AB227">
        <v>0</v>
      </c>
      <c r="AC227">
        <v>12</v>
      </c>
      <c r="AD227">
        <v>8</v>
      </c>
      <c r="AE227">
        <v>3</v>
      </c>
      <c r="AF227">
        <v>18</v>
      </c>
    </row>
    <row r="228" spans="1:32" x14ac:dyDescent="0.2">
      <c r="A228" t="s">
        <v>341</v>
      </c>
      <c r="B228" t="s">
        <v>100</v>
      </c>
      <c r="D228">
        <v>1</v>
      </c>
      <c r="E228" t="s">
        <v>33</v>
      </c>
      <c r="G228" t="s">
        <v>33</v>
      </c>
      <c r="H228">
        <v>0.72638974358974395</v>
      </c>
      <c r="I228">
        <v>178.25641025640999</v>
      </c>
      <c r="J228">
        <v>42.456410256410301</v>
      </c>
      <c r="K228">
        <v>87.578512820512799</v>
      </c>
      <c r="L228">
        <v>0.57123076923076899</v>
      </c>
      <c r="M228">
        <v>0.88667179487179504</v>
      </c>
      <c r="N228">
        <v>0.23307692307692299</v>
      </c>
      <c r="O228">
        <v>3.31112820512821</v>
      </c>
      <c r="P228" t="s">
        <v>33</v>
      </c>
      <c r="Q228" t="s">
        <v>33</v>
      </c>
      <c r="R228" t="s">
        <v>33</v>
      </c>
      <c r="S228">
        <v>0.21205128205128199</v>
      </c>
      <c r="T228">
        <v>7.9333333333333395E-2</v>
      </c>
      <c r="U228">
        <v>4.0594871794871796</v>
      </c>
      <c r="V228">
        <v>3.4153846153846097E-2</v>
      </c>
      <c r="W228">
        <v>3.11692307692308E-2</v>
      </c>
      <c r="X228">
        <v>0.21364102564102599</v>
      </c>
      <c r="Y228">
        <v>30.489230769230801</v>
      </c>
      <c r="Z228" t="s">
        <v>33</v>
      </c>
      <c r="AA228">
        <v>0</v>
      </c>
      <c r="AB228">
        <v>0</v>
      </c>
      <c r="AC228" t="s">
        <v>33</v>
      </c>
      <c r="AD228" t="s">
        <v>33</v>
      </c>
      <c r="AE228" t="s">
        <v>33</v>
      </c>
      <c r="AF228">
        <v>45.445128205128199</v>
      </c>
    </row>
    <row r="230" spans="1:32" x14ac:dyDescent="0.2">
      <c r="A230">
        <v>703</v>
      </c>
      <c r="B230" t="s">
        <v>101</v>
      </c>
      <c r="C230">
        <v>1</v>
      </c>
      <c r="D230">
        <v>9.30298719772404E-2</v>
      </c>
      <c r="E230" t="s">
        <v>34</v>
      </c>
      <c r="F230">
        <v>5038</v>
      </c>
      <c r="G230" t="s">
        <v>342</v>
      </c>
      <c r="H230">
        <v>0.64</v>
      </c>
      <c r="I230">
        <v>112</v>
      </c>
      <c r="J230">
        <v>26</v>
      </c>
      <c r="K230">
        <v>92.9</v>
      </c>
      <c r="L230">
        <v>0.3</v>
      </c>
      <c r="M230">
        <v>0.6</v>
      </c>
      <c r="N230">
        <v>0.3</v>
      </c>
      <c r="O230">
        <v>0.93</v>
      </c>
      <c r="P230" t="s">
        <v>33</v>
      </c>
      <c r="Q230" t="s">
        <v>33</v>
      </c>
      <c r="R230">
        <v>5</v>
      </c>
      <c r="S230">
        <v>0.7</v>
      </c>
      <c r="T230">
        <v>0.21</v>
      </c>
      <c r="U230">
        <v>21</v>
      </c>
      <c r="V230">
        <v>0.03</v>
      </c>
      <c r="W230">
        <v>0.04</v>
      </c>
      <c r="X230">
        <v>0.26</v>
      </c>
      <c r="Y230">
        <v>16</v>
      </c>
      <c r="Z230" t="s">
        <v>33</v>
      </c>
      <c r="AA230">
        <v>0</v>
      </c>
      <c r="AB230">
        <v>0</v>
      </c>
      <c r="AC230" t="s">
        <v>33</v>
      </c>
      <c r="AD230" t="s">
        <v>33</v>
      </c>
      <c r="AE230" t="s">
        <v>33</v>
      </c>
      <c r="AF230">
        <v>246</v>
      </c>
    </row>
    <row r="231" spans="1:32" x14ac:dyDescent="0.2">
      <c r="A231">
        <v>703</v>
      </c>
      <c r="B231" t="s">
        <v>101</v>
      </c>
      <c r="C231">
        <v>2</v>
      </c>
      <c r="D231">
        <v>0.23926031294452299</v>
      </c>
      <c r="E231" t="s">
        <v>34</v>
      </c>
      <c r="F231">
        <v>5003</v>
      </c>
      <c r="G231" t="s">
        <v>343</v>
      </c>
      <c r="H231">
        <v>0.71</v>
      </c>
      <c r="I231">
        <v>761</v>
      </c>
      <c r="J231">
        <v>185</v>
      </c>
      <c r="K231">
        <v>74</v>
      </c>
      <c r="L231">
        <v>1.9</v>
      </c>
      <c r="M231">
        <v>1.6</v>
      </c>
      <c r="N231">
        <v>19.600000000000001</v>
      </c>
      <c r="O231">
        <v>4</v>
      </c>
      <c r="P231" t="s">
        <v>33</v>
      </c>
      <c r="Q231" t="s">
        <v>33</v>
      </c>
      <c r="R231">
        <v>0</v>
      </c>
      <c r="S231">
        <v>1</v>
      </c>
      <c r="T231">
        <v>0.39</v>
      </c>
      <c r="U231">
        <v>2</v>
      </c>
      <c r="V231">
        <v>7.0000000000000007E-2</v>
      </c>
      <c r="W231">
        <v>0.15</v>
      </c>
      <c r="X231">
        <v>1.8</v>
      </c>
      <c r="Y231">
        <v>67</v>
      </c>
      <c r="Z231">
        <v>0.239330543933054</v>
      </c>
      <c r="AA231">
        <v>0</v>
      </c>
      <c r="AB231">
        <v>0</v>
      </c>
      <c r="AC231" t="s">
        <v>33</v>
      </c>
      <c r="AD231" t="s">
        <v>33</v>
      </c>
      <c r="AE231" t="s">
        <v>33</v>
      </c>
      <c r="AF231">
        <v>27</v>
      </c>
    </row>
    <row r="232" spans="1:32" x14ac:dyDescent="0.2">
      <c r="A232">
        <v>703</v>
      </c>
      <c r="B232" t="s">
        <v>101</v>
      </c>
      <c r="C232">
        <v>3</v>
      </c>
      <c r="D232">
        <v>2.6458036984352801E-2</v>
      </c>
      <c r="E232" t="s">
        <v>34</v>
      </c>
      <c r="F232">
        <v>5011</v>
      </c>
      <c r="G232" t="s">
        <v>344</v>
      </c>
      <c r="H232">
        <v>1</v>
      </c>
      <c r="I232">
        <v>196</v>
      </c>
      <c r="J232">
        <v>48</v>
      </c>
      <c r="K232">
        <v>80.7</v>
      </c>
      <c r="L232">
        <v>0.8</v>
      </c>
      <c r="M232">
        <v>1.1000000000000001</v>
      </c>
      <c r="N232">
        <v>1.1000000000000001</v>
      </c>
      <c r="O232">
        <v>15.5</v>
      </c>
      <c r="P232" t="s">
        <v>33</v>
      </c>
      <c r="Q232" t="s">
        <v>33</v>
      </c>
      <c r="R232">
        <v>0.9</v>
      </c>
      <c r="S232">
        <v>0.4</v>
      </c>
      <c r="T232">
        <v>0.26</v>
      </c>
      <c r="U232">
        <v>22</v>
      </c>
      <c r="V232">
        <v>0.06</v>
      </c>
      <c r="W232">
        <v>0.05</v>
      </c>
      <c r="X232">
        <v>0.6</v>
      </c>
      <c r="Y232">
        <v>16</v>
      </c>
      <c r="Z232">
        <v>0.1351</v>
      </c>
      <c r="AA232">
        <v>0</v>
      </c>
      <c r="AB232">
        <v>0</v>
      </c>
      <c r="AC232" t="s">
        <v>33</v>
      </c>
      <c r="AD232" t="s">
        <v>33</v>
      </c>
      <c r="AE232" t="s">
        <v>33</v>
      </c>
      <c r="AF232">
        <v>267</v>
      </c>
    </row>
    <row r="233" spans="1:32" x14ac:dyDescent="0.2">
      <c r="A233">
        <v>703</v>
      </c>
      <c r="B233" t="s">
        <v>101</v>
      </c>
      <c r="C233">
        <v>4</v>
      </c>
      <c r="D233">
        <v>0.145661450924609</v>
      </c>
      <c r="E233" t="s">
        <v>34</v>
      </c>
      <c r="F233">
        <v>5019</v>
      </c>
      <c r="G233" t="s">
        <v>345</v>
      </c>
      <c r="H233">
        <v>0.72</v>
      </c>
      <c r="I233">
        <v>272</v>
      </c>
      <c r="J233">
        <v>64</v>
      </c>
      <c r="K233">
        <v>83</v>
      </c>
      <c r="L233">
        <v>0.5</v>
      </c>
      <c r="M233">
        <v>0.6</v>
      </c>
      <c r="N233">
        <v>0.3</v>
      </c>
      <c r="O233">
        <v>1.6</v>
      </c>
      <c r="P233" t="s">
        <v>33</v>
      </c>
      <c r="Q233" t="s">
        <v>33</v>
      </c>
      <c r="R233">
        <v>14</v>
      </c>
      <c r="S233">
        <v>0.2</v>
      </c>
      <c r="T233">
        <v>0.14000000000000001</v>
      </c>
      <c r="U233">
        <v>92</v>
      </c>
      <c r="V233">
        <v>0.03</v>
      </c>
      <c r="W233">
        <v>0.04</v>
      </c>
      <c r="X233">
        <v>0.6</v>
      </c>
      <c r="Y233">
        <v>54</v>
      </c>
      <c r="Z233" t="s">
        <v>33</v>
      </c>
      <c r="AA233">
        <v>0</v>
      </c>
      <c r="AB233">
        <v>0</v>
      </c>
      <c r="AC233" t="s">
        <v>33</v>
      </c>
      <c r="AD233" t="s">
        <v>33</v>
      </c>
      <c r="AE233" t="s">
        <v>33</v>
      </c>
      <c r="AF233">
        <v>1105</v>
      </c>
    </row>
    <row r="234" spans="1:32" x14ac:dyDescent="0.2">
      <c r="A234">
        <v>703</v>
      </c>
      <c r="B234" t="s">
        <v>101</v>
      </c>
      <c r="C234">
        <v>5</v>
      </c>
      <c r="D234">
        <v>0.145661450924609</v>
      </c>
      <c r="E234" t="s">
        <v>34</v>
      </c>
      <c r="F234">
        <v>5020</v>
      </c>
      <c r="G234" t="s">
        <v>346</v>
      </c>
      <c r="H234">
        <v>0.72</v>
      </c>
      <c r="I234">
        <v>192</v>
      </c>
      <c r="J234">
        <v>45</v>
      </c>
      <c r="K234">
        <v>86.7</v>
      </c>
      <c r="L234">
        <v>0.6</v>
      </c>
      <c r="M234">
        <v>0.8</v>
      </c>
      <c r="N234">
        <v>0.1</v>
      </c>
      <c r="O234">
        <v>3</v>
      </c>
      <c r="P234" t="s">
        <v>33</v>
      </c>
      <c r="Q234" t="s">
        <v>33</v>
      </c>
      <c r="R234">
        <v>8.9</v>
      </c>
      <c r="S234">
        <v>0.4</v>
      </c>
      <c r="T234">
        <v>0.09</v>
      </c>
      <c r="U234">
        <v>7</v>
      </c>
      <c r="V234">
        <v>0.02</v>
      </c>
      <c r="W234">
        <v>0.03</v>
      </c>
      <c r="X234">
        <v>0.26</v>
      </c>
      <c r="Y234">
        <v>26</v>
      </c>
      <c r="Z234" t="s">
        <v>33</v>
      </c>
      <c r="AA234">
        <v>0</v>
      </c>
      <c r="AB234">
        <v>0</v>
      </c>
      <c r="AC234" t="s">
        <v>33</v>
      </c>
      <c r="AD234" t="s">
        <v>33</v>
      </c>
      <c r="AE234" t="s">
        <v>33</v>
      </c>
      <c r="AF234">
        <v>78</v>
      </c>
    </row>
    <row r="235" spans="1:32" x14ac:dyDescent="0.2">
      <c r="A235">
        <v>703</v>
      </c>
      <c r="B235" t="s">
        <v>101</v>
      </c>
      <c r="C235">
        <v>6</v>
      </c>
      <c r="D235">
        <v>1.5021337126600301E-2</v>
      </c>
      <c r="E235" t="s">
        <v>34</v>
      </c>
      <c r="F235">
        <v>5024</v>
      </c>
      <c r="G235" t="s">
        <v>347</v>
      </c>
      <c r="H235">
        <v>0.76</v>
      </c>
      <c r="I235">
        <v>153</v>
      </c>
      <c r="J235">
        <v>36</v>
      </c>
      <c r="K235">
        <v>89.8</v>
      </c>
      <c r="L235">
        <v>0.5</v>
      </c>
      <c r="M235">
        <v>0.6</v>
      </c>
      <c r="N235">
        <v>0.3</v>
      </c>
      <c r="O235">
        <v>2.1</v>
      </c>
      <c r="P235" t="s">
        <v>33</v>
      </c>
      <c r="Q235" t="s">
        <v>33</v>
      </c>
      <c r="R235">
        <v>6.8</v>
      </c>
      <c r="S235">
        <v>0.6</v>
      </c>
      <c r="T235">
        <v>0.2</v>
      </c>
      <c r="U235">
        <v>85</v>
      </c>
      <c r="V235">
        <v>0.04</v>
      </c>
      <c r="W235">
        <v>0.03</v>
      </c>
      <c r="X235">
        <v>0.3</v>
      </c>
      <c r="Y235">
        <v>37</v>
      </c>
      <c r="Z235">
        <v>1.2749999999999999E-2</v>
      </c>
      <c r="AA235">
        <v>0</v>
      </c>
      <c r="AB235">
        <v>0</v>
      </c>
      <c r="AC235" t="s">
        <v>33</v>
      </c>
      <c r="AD235" t="s">
        <v>33</v>
      </c>
      <c r="AE235" t="s">
        <v>33</v>
      </c>
      <c r="AF235">
        <v>1018</v>
      </c>
    </row>
    <row r="236" spans="1:32" x14ac:dyDescent="0.2">
      <c r="A236">
        <v>703</v>
      </c>
      <c r="B236" t="s">
        <v>101</v>
      </c>
      <c r="C236">
        <v>7</v>
      </c>
      <c r="D236">
        <v>8.67709815078236E-2</v>
      </c>
      <c r="E236" t="s">
        <v>34</v>
      </c>
      <c r="F236">
        <v>5030</v>
      </c>
      <c r="G236" t="s">
        <v>348</v>
      </c>
      <c r="H236">
        <v>0.68</v>
      </c>
      <c r="I236">
        <v>172</v>
      </c>
      <c r="J236">
        <v>41</v>
      </c>
      <c r="K236">
        <v>88.6</v>
      </c>
      <c r="L236">
        <v>0.3</v>
      </c>
      <c r="M236">
        <v>0.48</v>
      </c>
      <c r="N236">
        <v>0.2</v>
      </c>
      <c r="O236">
        <v>2.2999999999999998</v>
      </c>
      <c r="P236" t="s">
        <v>33</v>
      </c>
      <c r="Q236" t="s">
        <v>33</v>
      </c>
      <c r="R236">
        <v>8.1</v>
      </c>
      <c r="S236">
        <v>0.4</v>
      </c>
      <c r="T236">
        <v>0.37</v>
      </c>
      <c r="U236">
        <v>3</v>
      </c>
      <c r="V236">
        <v>0.05</v>
      </c>
      <c r="W236">
        <v>0.03</v>
      </c>
      <c r="X236">
        <v>0.12</v>
      </c>
      <c r="Y236">
        <v>32</v>
      </c>
      <c r="Z236">
        <v>7.2765957446808596E-2</v>
      </c>
      <c r="AA236">
        <v>0</v>
      </c>
      <c r="AB236">
        <v>0</v>
      </c>
      <c r="AC236" t="s">
        <v>33</v>
      </c>
      <c r="AD236" t="s">
        <v>33</v>
      </c>
      <c r="AE236" t="s">
        <v>33</v>
      </c>
      <c r="AF236">
        <v>31</v>
      </c>
    </row>
    <row r="237" spans="1:32" x14ac:dyDescent="0.2">
      <c r="A237">
        <v>703</v>
      </c>
      <c r="B237" t="s">
        <v>101</v>
      </c>
      <c r="C237">
        <v>8</v>
      </c>
      <c r="D237">
        <v>1.9630156472261701E-2</v>
      </c>
      <c r="E237" t="s">
        <v>34</v>
      </c>
      <c r="F237">
        <v>5012</v>
      </c>
      <c r="G237" t="s">
        <v>349</v>
      </c>
      <c r="H237">
        <v>0.23</v>
      </c>
      <c r="I237">
        <v>403</v>
      </c>
      <c r="J237">
        <v>95</v>
      </c>
      <c r="K237">
        <v>73.2</v>
      </c>
      <c r="L237">
        <v>1.9</v>
      </c>
      <c r="M237">
        <v>1.4</v>
      </c>
      <c r="N237">
        <v>0.2</v>
      </c>
      <c r="O237">
        <v>2.8</v>
      </c>
      <c r="P237" t="s">
        <v>33</v>
      </c>
      <c r="Q237" t="s">
        <v>33</v>
      </c>
      <c r="R237">
        <v>20.5</v>
      </c>
      <c r="S237">
        <v>0</v>
      </c>
      <c r="T237">
        <v>0.76</v>
      </c>
      <c r="U237">
        <v>7</v>
      </c>
      <c r="V237">
        <v>7.0000000000000007E-2</v>
      </c>
      <c r="W237">
        <v>0.13</v>
      </c>
      <c r="X237">
        <v>0.7</v>
      </c>
      <c r="Y237">
        <v>19</v>
      </c>
      <c r="Z237" t="s">
        <v>33</v>
      </c>
      <c r="AA237">
        <v>0</v>
      </c>
      <c r="AB237">
        <v>0</v>
      </c>
      <c r="AC237" t="s">
        <v>33</v>
      </c>
      <c r="AD237" t="s">
        <v>33</v>
      </c>
      <c r="AE237" t="s">
        <v>33</v>
      </c>
      <c r="AF237">
        <v>90</v>
      </c>
    </row>
    <row r="238" spans="1:32" x14ac:dyDescent="0.2">
      <c r="A238">
        <v>703</v>
      </c>
      <c r="B238" t="s">
        <v>101</v>
      </c>
      <c r="C238">
        <v>9</v>
      </c>
      <c r="D238">
        <v>6.2588904694167898E-3</v>
      </c>
      <c r="E238" t="s">
        <v>34</v>
      </c>
      <c r="F238">
        <v>5025</v>
      </c>
      <c r="G238" t="s">
        <v>350</v>
      </c>
      <c r="H238">
        <v>0.52</v>
      </c>
      <c r="I238">
        <v>313</v>
      </c>
      <c r="J238">
        <v>75</v>
      </c>
      <c r="K238">
        <v>75.7</v>
      </c>
      <c r="L238">
        <v>0.8</v>
      </c>
      <c r="M238">
        <v>2.4</v>
      </c>
      <c r="N238">
        <v>0.9</v>
      </c>
      <c r="O238">
        <v>11.7</v>
      </c>
      <c r="P238" t="s">
        <v>33</v>
      </c>
      <c r="Q238" t="s">
        <v>33</v>
      </c>
      <c r="R238">
        <v>8.6999999999999993</v>
      </c>
      <c r="S238">
        <v>0.6</v>
      </c>
      <c r="T238">
        <v>0.8</v>
      </c>
      <c r="U238">
        <v>64</v>
      </c>
      <c r="V238">
        <v>0.03</v>
      </c>
      <c r="W238">
        <v>0.14000000000000001</v>
      </c>
      <c r="X238">
        <v>2.5</v>
      </c>
      <c r="Y238">
        <v>7</v>
      </c>
      <c r="Z238" t="s">
        <v>33</v>
      </c>
      <c r="AA238">
        <v>0</v>
      </c>
      <c r="AB238">
        <v>0</v>
      </c>
      <c r="AC238" t="s">
        <v>33</v>
      </c>
      <c r="AD238" t="s">
        <v>33</v>
      </c>
      <c r="AE238" t="s">
        <v>33</v>
      </c>
      <c r="AF238">
        <v>764</v>
      </c>
    </row>
    <row r="239" spans="1:32" x14ac:dyDescent="0.2">
      <c r="A239">
        <v>703</v>
      </c>
      <c r="B239" t="s">
        <v>101</v>
      </c>
      <c r="C239">
        <v>10</v>
      </c>
      <c r="D239">
        <v>8.6201991465149397E-2</v>
      </c>
      <c r="E239" t="s">
        <v>34</v>
      </c>
      <c r="F239">
        <v>5006</v>
      </c>
      <c r="G239" t="s">
        <v>351</v>
      </c>
      <c r="H239">
        <v>0.72</v>
      </c>
      <c r="I239">
        <v>386</v>
      </c>
      <c r="J239">
        <v>92</v>
      </c>
      <c r="K239">
        <v>75</v>
      </c>
      <c r="L239">
        <v>0.8</v>
      </c>
      <c r="M239">
        <v>1.7</v>
      </c>
      <c r="N239">
        <v>0.7</v>
      </c>
      <c r="O239">
        <v>5.0999999999999996</v>
      </c>
      <c r="P239" t="s">
        <v>33</v>
      </c>
      <c r="Q239" t="s">
        <v>33</v>
      </c>
      <c r="R239">
        <v>17</v>
      </c>
      <c r="S239">
        <v>0.4</v>
      </c>
      <c r="T239">
        <v>0</v>
      </c>
      <c r="U239">
        <v>0</v>
      </c>
      <c r="V239">
        <v>7.0000000000000007E-2</v>
      </c>
      <c r="W239">
        <v>0.13</v>
      </c>
      <c r="X239">
        <v>0.7</v>
      </c>
      <c r="Y239">
        <v>37</v>
      </c>
      <c r="Z239">
        <v>3.50467289719626E-2</v>
      </c>
      <c r="AA239">
        <v>0</v>
      </c>
      <c r="AB239">
        <v>0</v>
      </c>
      <c r="AC239" t="s">
        <v>33</v>
      </c>
      <c r="AD239" t="s">
        <v>33</v>
      </c>
      <c r="AE239" t="s">
        <v>33</v>
      </c>
      <c r="AF239">
        <v>0</v>
      </c>
    </row>
    <row r="240" spans="1:32" x14ac:dyDescent="0.2">
      <c r="A240">
        <v>703</v>
      </c>
      <c r="B240" t="s">
        <v>101</v>
      </c>
      <c r="C240">
        <v>11</v>
      </c>
      <c r="D240">
        <v>1.42247510668563E-3</v>
      </c>
      <c r="E240" t="s">
        <v>34</v>
      </c>
      <c r="F240">
        <v>5010</v>
      </c>
      <c r="G240" t="s">
        <v>352</v>
      </c>
      <c r="H240">
        <v>0.95</v>
      </c>
      <c r="I240">
        <v>302</v>
      </c>
      <c r="J240">
        <v>71</v>
      </c>
      <c r="K240">
        <v>80.7</v>
      </c>
      <c r="L240">
        <v>0.6</v>
      </c>
      <c r="M240">
        <v>0.6</v>
      </c>
      <c r="N240">
        <v>0.1</v>
      </c>
      <c r="O240">
        <v>2</v>
      </c>
      <c r="P240" t="s">
        <v>33</v>
      </c>
      <c r="Q240" t="s">
        <v>33</v>
      </c>
      <c r="R240">
        <v>16</v>
      </c>
      <c r="S240">
        <v>0.3</v>
      </c>
      <c r="T240">
        <v>0.1</v>
      </c>
      <c r="U240">
        <v>2</v>
      </c>
      <c r="V240">
        <v>0.03</v>
      </c>
      <c r="W240">
        <v>0.03</v>
      </c>
      <c r="X240">
        <v>0.2</v>
      </c>
      <c r="Y240">
        <v>4</v>
      </c>
      <c r="Z240">
        <v>0.103208556149733</v>
      </c>
      <c r="AA240">
        <v>0</v>
      </c>
      <c r="AB240">
        <v>0</v>
      </c>
      <c r="AC240" t="s">
        <v>33</v>
      </c>
      <c r="AD240" t="s">
        <v>33</v>
      </c>
      <c r="AE240" t="s">
        <v>33</v>
      </c>
      <c r="AF240">
        <v>29</v>
      </c>
    </row>
    <row r="241" spans="1:32" x14ac:dyDescent="0.2">
      <c r="A241">
        <v>703</v>
      </c>
      <c r="B241" t="s">
        <v>101</v>
      </c>
      <c r="C241">
        <v>12</v>
      </c>
      <c r="D241">
        <v>1.1095305832147901E-2</v>
      </c>
      <c r="E241" t="s">
        <v>34</v>
      </c>
      <c r="F241">
        <v>5028</v>
      </c>
      <c r="G241" t="s">
        <v>353</v>
      </c>
      <c r="H241">
        <v>0.85</v>
      </c>
      <c r="I241">
        <v>200</v>
      </c>
      <c r="J241">
        <v>48</v>
      </c>
      <c r="K241">
        <v>86</v>
      </c>
      <c r="L241">
        <v>0.3</v>
      </c>
      <c r="M241">
        <v>0.4</v>
      </c>
      <c r="N241">
        <v>0.2</v>
      </c>
      <c r="O241">
        <v>4</v>
      </c>
      <c r="P241" t="s">
        <v>33</v>
      </c>
      <c r="Q241" t="s">
        <v>33</v>
      </c>
      <c r="R241">
        <v>9.1</v>
      </c>
      <c r="S241">
        <v>0.3</v>
      </c>
      <c r="T241">
        <v>0.08</v>
      </c>
      <c r="U241">
        <v>1</v>
      </c>
      <c r="V241">
        <v>0.03</v>
      </c>
      <c r="W241">
        <v>0.03</v>
      </c>
      <c r="X241">
        <v>0.1</v>
      </c>
      <c r="Y241">
        <v>7</v>
      </c>
      <c r="Z241" t="s">
        <v>33</v>
      </c>
      <c r="AA241">
        <v>0</v>
      </c>
      <c r="AB241">
        <v>0</v>
      </c>
      <c r="AC241" t="s">
        <v>33</v>
      </c>
      <c r="AD241" t="s">
        <v>33</v>
      </c>
      <c r="AE241" t="s">
        <v>33</v>
      </c>
      <c r="AF241">
        <v>14</v>
      </c>
    </row>
    <row r="242" spans="1:32" x14ac:dyDescent="0.2">
      <c r="A242">
        <v>703</v>
      </c>
      <c r="B242" t="s">
        <v>101</v>
      </c>
      <c r="C242">
        <v>13</v>
      </c>
      <c r="D242">
        <v>2.27596017069701E-3</v>
      </c>
      <c r="E242" t="s">
        <v>34</v>
      </c>
      <c r="F242">
        <v>5027</v>
      </c>
      <c r="G242" t="s">
        <v>354</v>
      </c>
      <c r="H242">
        <v>0.88</v>
      </c>
      <c r="I242">
        <v>204</v>
      </c>
      <c r="J242">
        <v>48</v>
      </c>
      <c r="K242">
        <v>86.7</v>
      </c>
      <c r="L242">
        <v>0.4</v>
      </c>
      <c r="M242">
        <v>1</v>
      </c>
      <c r="N242">
        <v>0.1</v>
      </c>
      <c r="O242">
        <v>1.9</v>
      </c>
      <c r="P242" t="s">
        <v>33</v>
      </c>
      <c r="Q242" t="s">
        <v>33</v>
      </c>
      <c r="R242">
        <v>9.9</v>
      </c>
      <c r="S242">
        <v>0.3</v>
      </c>
      <c r="T242">
        <v>0.11</v>
      </c>
      <c r="U242">
        <v>13</v>
      </c>
      <c r="V242">
        <v>0.01</v>
      </c>
      <c r="W242">
        <v>0.03</v>
      </c>
      <c r="X242">
        <v>0.8</v>
      </c>
      <c r="Y242">
        <v>4</v>
      </c>
      <c r="Z242" t="s">
        <v>33</v>
      </c>
      <c r="AA242">
        <v>0</v>
      </c>
      <c r="AB242">
        <v>0</v>
      </c>
      <c r="AC242" t="s">
        <v>33</v>
      </c>
      <c r="AD242" t="s">
        <v>33</v>
      </c>
      <c r="AE242" t="s">
        <v>33</v>
      </c>
      <c r="AF242">
        <v>157</v>
      </c>
    </row>
    <row r="243" spans="1:32" x14ac:dyDescent="0.2">
      <c r="A243">
        <v>703</v>
      </c>
      <c r="B243" t="s">
        <v>101</v>
      </c>
      <c r="C243">
        <v>14</v>
      </c>
      <c r="D243">
        <v>4.5519203413940303E-3</v>
      </c>
      <c r="E243" t="s">
        <v>34</v>
      </c>
      <c r="F243">
        <v>5031</v>
      </c>
      <c r="G243" t="s">
        <v>355</v>
      </c>
      <c r="H243">
        <v>0.93</v>
      </c>
      <c r="I243">
        <v>200</v>
      </c>
      <c r="J243">
        <v>47</v>
      </c>
      <c r="K243">
        <v>86.9</v>
      </c>
      <c r="L243">
        <v>0.4</v>
      </c>
      <c r="M243">
        <v>0.7</v>
      </c>
      <c r="N243">
        <v>0.1</v>
      </c>
      <c r="O243">
        <v>2</v>
      </c>
      <c r="P243" t="s">
        <v>33</v>
      </c>
      <c r="Q243" t="s">
        <v>33</v>
      </c>
      <c r="R243">
        <v>9.9</v>
      </c>
      <c r="S243">
        <v>0.4</v>
      </c>
      <c r="T243">
        <v>0.1</v>
      </c>
      <c r="U243">
        <v>6</v>
      </c>
      <c r="V243">
        <v>0.04</v>
      </c>
      <c r="W243">
        <v>0.06</v>
      </c>
      <c r="X243">
        <v>0.5</v>
      </c>
      <c r="Y243">
        <v>6</v>
      </c>
      <c r="Z243" t="s">
        <v>33</v>
      </c>
      <c r="AA243">
        <v>0</v>
      </c>
      <c r="AB243">
        <v>0</v>
      </c>
      <c r="AC243" t="s">
        <v>33</v>
      </c>
      <c r="AD243" t="s">
        <v>33</v>
      </c>
      <c r="AE243" t="s">
        <v>33</v>
      </c>
      <c r="AF243">
        <v>74</v>
      </c>
    </row>
    <row r="244" spans="1:32" x14ac:dyDescent="0.2">
      <c r="A244">
        <v>703</v>
      </c>
      <c r="B244" t="s">
        <v>101</v>
      </c>
      <c r="C244">
        <v>15</v>
      </c>
      <c r="D244">
        <v>5.0355618776671399E-2</v>
      </c>
      <c r="E244" t="s">
        <v>34</v>
      </c>
      <c r="F244">
        <v>5018</v>
      </c>
      <c r="G244" t="s">
        <v>356</v>
      </c>
      <c r="H244">
        <v>0.75</v>
      </c>
      <c r="I244">
        <v>214</v>
      </c>
      <c r="J244">
        <v>51</v>
      </c>
      <c r="K244">
        <v>84.6</v>
      </c>
      <c r="L244">
        <v>0.7</v>
      </c>
      <c r="M244">
        <v>0.62</v>
      </c>
      <c r="N244">
        <v>0.2</v>
      </c>
      <c r="O244">
        <v>4.51</v>
      </c>
      <c r="P244" t="s">
        <v>33</v>
      </c>
      <c r="Q244" t="s">
        <v>33</v>
      </c>
      <c r="R244">
        <v>9.5</v>
      </c>
      <c r="S244">
        <v>0.5</v>
      </c>
      <c r="T244">
        <v>0.22</v>
      </c>
      <c r="U244">
        <v>45</v>
      </c>
      <c r="V244">
        <v>0.02</v>
      </c>
      <c r="W244">
        <v>0.04</v>
      </c>
      <c r="X244">
        <v>0.3</v>
      </c>
      <c r="Y244">
        <v>14</v>
      </c>
      <c r="Z244">
        <v>0.11605124340617901</v>
      </c>
      <c r="AA244">
        <v>0</v>
      </c>
      <c r="AB244">
        <v>0</v>
      </c>
      <c r="AC244" t="s">
        <v>33</v>
      </c>
      <c r="AD244" t="s">
        <v>33</v>
      </c>
      <c r="AE244" t="s">
        <v>33</v>
      </c>
      <c r="AF244">
        <v>537</v>
      </c>
    </row>
    <row r="245" spans="1:32" x14ac:dyDescent="0.2">
      <c r="A245">
        <v>703</v>
      </c>
      <c r="B245" t="s">
        <v>101</v>
      </c>
      <c r="C245">
        <v>16</v>
      </c>
      <c r="D245">
        <v>1.5021337126600301E-2</v>
      </c>
      <c r="E245" t="s">
        <v>34</v>
      </c>
      <c r="F245">
        <v>5033</v>
      </c>
      <c r="G245" t="s">
        <v>357</v>
      </c>
      <c r="H245">
        <v>1</v>
      </c>
      <c r="I245">
        <v>228</v>
      </c>
      <c r="J245">
        <v>54</v>
      </c>
      <c r="K245">
        <v>83.2</v>
      </c>
      <c r="L245">
        <v>0.7</v>
      </c>
      <c r="M245">
        <v>1.4</v>
      </c>
      <c r="N245">
        <v>0.2</v>
      </c>
      <c r="O245">
        <v>5.6</v>
      </c>
      <c r="P245" t="s">
        <v>33</v>
      </c>
      <c r="Q245" t="s">
        <v>33</v>
      </c>
      <c r="R245">
        <v>8.9</v>
      </c>
      <c r="S245">
        <v>0.8</v>
      </c>
      <c r="T245">
        <v>0.32</v>
      </c>
      <c r="U245">
        <v>3</v>
      </c>
      <c r="V245">
        <v>0.04</v>
      </c>
      <c r="W245">
        <v>0.03</v>
      </c>
      <c r="X245">
        <v>0.3</v>
      </c>
      <c r="Y245">
        <v>34</v>
      </c>
      <c r="Z245" t="s">
        <v>33</v>
      </c>
      <c r="AA245">
        <v>0</v>
      </c>
      <c r="AB245">
        <v>0</v>
      </c>
      <c r="AC245" t="s">
        <v>33</v>
      </c>
      <c r="AD245" t="s">
        <v>33</v>
      </c>
      <c r="AE245" t="s">
        <v>33</v>
      </c>
      <c r="AF245">
        <v>30</v>
      </c>
    </row>
    <row r="246" spans="1:32" x14ac:dyDescent="0.2">
      <c r="A246">
        <v>703</v>
      </c>
      <c r="B246" t="s">
        <v>101</v>
      </c>
      <c r="C246">
        <v>17</v>
      </c>
      <c r="D246">
        <v>2.27596017069701E-3</v>
      </c>
      <c r="E246" t="s">
        <v>34</v>
      </c>
      <c r="F246">
        <v>5034</v>
      </c>
      <c r="G246" t="s">
        <v>358</v>
      </c>
      <c r="H246">
        <v>0.96</v>
      </c>
      <c r="I246">
        <v>146</v>
      </c>
      <c r="J246">
        <v>35</v>
      </c>
      <c r="K246">
        <v>90</v>
      </c>
      <c r="L246">
        <v>0.4</v>
      </c>
      <c r="M246">
        <v>0.7</v>
      </c>
      <c r="N246">
        <v>0.2</v>
      </c>
      <c r="O246">
        <v>2.5</v>
      </c>
      <c r="P246" t="s">
        <v>33</v>
      </c>
      <c r="Q246" t="s">
        <v>33</v>
      </c>
      <c r="R246">
        <v>6.3</v>
      </c>
      <c r="S246">
        <v>0.6</v>
      </c>
      <c r="T246">
        <v>0.18</v>
      </c>
      <c r="U246">
        <v>0</v>
      </c>
      <c r="V246">
        <v>0.03</v>
      </c>
      <c r="W246">
        <v>0.02</v>
      </c>
      <c r="X246">
        <v>0.1</v>
      </c>
      <c r="Y246">
        <v>39</v>
      </c>
      <c r="Z246">
        <v>5.19337016574586E-2</v>
      </c>
      <c r="AA246">
        <v>0</v>
      </c>
      <c r="AB246">
        <v>0</v>
      </c>
      <c r="AC246" t="s">
        <v>33</v>
      </c>
      <c r="AD246" t="s">
        <v>33</v>
      </c>
      <c r="AE246" t="s">
        <v>33</v>
      </c>
      <c r="AF246">
        <v>1</v>
      </c>
    </row>
    <row r="247" spans="1:32" x14ac:dyDescent="0.2">
      <c r="A247">
        <v>703</v>
      </c>
      <c r="B247" t="s">
        <v>101</v>
      </c>
      <c r="C247">
        <v>18</v>
      </c>
      <c r="D247">
        <v>1.5021337126600301E-2</v>
      </c>
      <c r="E247" t="s">
        <v>34</v>
      </c>
      <c r="F247">
        <v>5021</v>
      </c>
      <c r="G247" t="s">
        <v>359</v>
      </c>
      <c r="H247">
        <v>0.99</v>
      </c>
      <c r="I247">
        <v>148</v>
      </c>
      <c r="J247">
        <v>35</v>
      </c>
      <c r="K247">
        <v>89.5</v>
      </c>
      <c r="L247">
        <v>0.9</v>
      </c>
      <c r="M247">
        <v>1.6</v>
      </c>
      <c r="N247">
        <v>0.2</v>
      </c>
      <c r="O247">
        <v>2.2000000000000002</v>
      </c>
      <c r="P247" t="s">
        <v>33</v>
      </c>
      <c r="Q247" t="s">
        <v>33</v>
      </c>
      <c r="R247">
        <v>5.6</v>
      </c>
      <c r="S247">
        <v>1.2</v>
      </c>
      <c r="T247">
        <v>0.2</v>
      </c>
      <c r="U247">
        <v>1</v>
      </c>
      <c r="V247">
        <v>0.03</v>
      </c>
      <c r="W247">
        <v>7.0000000000000007E-2</v>
      </c>
      <c r="X247">
        <v>0.7</v>
      </c>
      <c r="Y247">
        <v>33</v>
      </c>
      <c r="Z247">
        <v>4.2613636363636402E-2</v>
      </c>
      <c r="AA247">
        <v>0</v>
      </c>
      <c r="AB247">
        <v>0</v>
      </c>
      <c r="AC247" t="s">
        <v>33</v>
      </c>
      <c r="AD247" t="s">
        <v>33</v>
      </c>
      <c r="AE247" t="s">
        <v>33</v>
      </c>
      <c r="AF247">
        <v>10</v>
      </c>
    </row>
    <row r="248" spans="1:32" x14ac:dyDescent="0.2">
      <c r="A248">
        <v>703</v>
      </c>
      <c r="B248" t="s">
        <v>101</v>
      </c>
      <c r="C248">
        <v>19</v>
      </c>
      <c r="D248">
        <v>1.5021337126600301E-2</v>
      </c>
      <c r="E248" t="s">
        <v>34</v>
      </c>
      <c r="F248">
        <v>5032</v>
      </c>
      <c r="G248" t="s">
        <v>360</v>
      </c>
      <c r="H248">
        <v>0.56999999999999995</v>
      </c>
      <c r="I248">
        <v>312</v>
      </c>
      <c r="J248">
        <v>74</v>
      </c>
      <c r="K248">
        <v>78.099999999999994</v>
      </c>
      <c r="L248">
        <v>0.4</v>
      </c>
      <c r="M248">
        <v>1.6</v>
      </c>
      <c r="N248">
        <v>0.2</v>
      </c>
      <c r="O248">
        <v>6.4</v>
      </c>
      <c r="P248" t="s">
        <v>33</v>
      </c>
      <c r="Q248" t="s">
        <v>33</v>
      </c>
      <c r="R248">
        <v>13.3</v>
      </c>
      <c r="S248">
        <v>0.8</v>
      </c>
      <c r="T248">
        <v>0.4</v>
      </c>
      <c r="U248">
        <v>4</v>
      </c>
      <c r="V248">
        <v>0.06</v>
      </c>
      <c r="W248">
        <v>0.06</v>
      </c>
      <c r="X248">
        <v>0.4</v>
      </c>
      <c r="Y248">
        <v>38</v>
      </c>
      <c r="Z248">
        <v>0.167655502392345</v>
      </c>
      <c r="AA248">
        <v>0</v>
      </c>
      <c r="AB248">
        <v>0</v>
      </c>
      <c r="AC248" t="s">
        <v>33</v>
      </c>
      <c r="AD248" t="s">
        <v>33</v>
      </c>
      <c r="AE248" t="s">
        <v>33</v>
      </c>
      <c r="AF248">
        <v>53</v>
      </c>
    </row>
    <row r="249" spans="1:32" x14ac:dyDescent="0.2">
      <c r="A249">
        <v>703</v>
      </c>
      <c r="B249" t="s">
        <v>101</v>
      </c>
      <c r="C249">
        <v>20</v>
      </c>
      <c r="D249">
        <v>3.9829302987197703E-3</v>
      </c>
      <c r="E249" t="s">
        <v>54</v>
      </c>
      <c r="F249" t="s">
        <v>361</v>
      </c>
      <c r="G249" t="s">
        <v>362</v>
      </c>
      <c r="H249">
        <v>0.9</v>
      </c>
      <c r="I249">
        <v>247</v>
      </c>
      <c r="J249">
        <v>59</v>
      </c>
      <c r="K249">
        <v>84.5</v>
      </c>
      <c r="L249">
        <v>0.3</v>
      </c>
      <c r="M249">
        <v>0.3</v>
      </c>
      <c r="N249">
        <v>0.4</v>
      </c>
      <c r="O249">
        <v>2.2999999999999998</v>
      </c>
      <c r="P249">
        <v>0</v>
      </c>
      <c r="Q249" t="s">
        <v>33</v>
      </c>
      <c r="R249">
        <v>12.2</v>
      </c>
      <c r="S249">
        <v>0.3</v>
      </c>
      <c r="T249">
        <v>0.09</v>
      </c>
      <c r="U249">
        <v>1</v>
      </c>
      <c r="V249">
        <v>0.02</v>
      </c>
      <c r="W249">
        <v>0.02</v>
      </c>
      <c r="X249">
        <v>0.2</v>
      </c>
      <c r="Y249">
        <v>1</v>
      </c>
      <c r="Z249">
        <v>0.05</v>
      </c>
      <c r="AA249">
        <v>0</v>
      </c>
      <c r="AB249">
        <v>0</v>
      </c>
      <c r="AC249">
        <v>10</v>
      </c>
      <c r="AD249">
        <v>0</v>
      </c>
      <c r="AE249">
        <v>11</v>
      </c>
      <c r="AF249">
        <v>15</v>
      </c>
    </row>
    <row r="250" spans="1:32" x14ac:dyDescent="0.2">
      <c r="A250">
        <v>703</v>
      </c>
      <c r="B250" t="s">
        <v>101</v>
      </c>
      <c r="C250">
        <v>21</v>
      </c>
      <c r="D250">
        <v>1.5021337126600301E-2</v>
      </c>
      <c r="E250" t="s">
        <v>54</v>
      </c>
      <c r="F250" t="s">
        <v>363</v>
      </c>
      <c r="G250" t="s">
        <v>364</v>
      </c>
      <c r="H250">
        <v>0.23</v>
      </c>
      <c r="I250">
        <v>1290</v>
      </c>
      <c r="J250">
        <v>305</v>
      </c>
      <c r="K250">
        <v>16.2</v>
      </c>
      <c r="L250">
        <v>4.4000000000000004</v>
      </c>
      <c r="M250">
        <v>2.1</v>
      </c>
      <c r="N250">
        <v>0.3</v>
      </c>
      <c r="O250">
        <v>7</v>
      </c>
      <c r="P250">
        <v>0</v>
      </c>
      <c r="Q250" t="s">
        <v>33</v>
      </c>
      <c r="R250">
        <v>70</v>
      </c>
      <c r="S250">
        <v>6.4</v>
      </c>
      <c r="T250">
        <v>1.44</v>
      </c>
      <c r="U250">
        <v>6</v>
      </c>
      <c r="V250">
        <v>0.04</v>
      </c>
      <c r="W250">
        <v>0.2</v>
      </c>
      <c r="X250">
        <v>1.5</v>
      </c>
      <c r="Y250">
        <v>50</v>
      </c>
      <c r="Z250">
        <v>0.02</v>
      </c>
      <c r="AA250">
        <v>0</v>
      </c>
      <c r="AB250">
        <v>0</v>
      </c>
      <c r="AC250" t="s">
        <v>33</v>
      </c>
      <c r="AD250" t="s">
        <v>33</v>
      </c>
      <c r="AE250" t="s">
        <v>33</v>
      </c>
      <c r="AF250">
        <v>70</v>
      </c>
    </row>
    <row r="251" spans="1:32" x14ac:dyDescent="0.2">
      <c r="A251" t="s">
        <v>365</v>
      </c>
      <c r="B251" t="s">
        <v>101</v>
      </c>
      <c r="D251">
        <v>1</v>
      </c>
      <c r="E251" t="s">
        <v>33</v>
      </c>
      <c r="G251" t="s">
        <v>33</v>
      </c>
      <c r="H251">
        <v>0.708344238975818</v>
      </c>
      <c r="I251">
        <v>371.46366998577503</v>
      </c>
      <c r="J251">
        <v>89.061792318634403</v>
      </c>
      <c r="K251">
        <v>81.088403982930302</v>
      </c>
      <c r="L251">
        <v>0.94910953058321401</v>
      </c>
      <c r="M251">
        <v>1.0567795163584599</v>
      </c>
      <c r="N251">
        <v>4.9252233285917404</v>
      </c>
      <c r="O251">
        <v>3.5437041251778099</v>
      </c>
      <c r="P251" t="s">
        <v>33</v>
      </c>
      <c r="Q251" t="s">
        <v>33</v>
      </c>
      <c r="R251">
        <v>8.7536216216216296</v>
      </c>
      <c r="S251">
        <v>0.65651209103840702</v>
      </c>
      <c r="T251">
        <v>0.25729672830725497</v>
      </c>
      <c r="U251">
        <v>22.0609388335704</v>
      </c>
      <c r="V251">
        <v>4.5234139402560401E-2</v>
      </c>
      <c r="W251">
        <v>7.7081650071123706E-2</v>
      </c>
      <c r="X251">
        <v>0.76583214793741095</v>
      </c>
      <c r="Y251">
        <v>39.779687055476501</v>
      </c>
      <c r="Z251" t="s">
        <v>33</v>
      </c>
      <c r="AA251">
        <v>0</v>
      </c>
      <c r="AB251">
        <v>0</v>
      </c>
      <c r="AC251" t="s">
        <v>33</v>
      </c>
      <c r="AD251" t="s">
        <v>33</v>
      </c>
      <c r="AE251" t="s">
        <v>33</v>
      </c>
      <c r="AF251">
        <v>263.699516358464</v>
      </c>
    </row>
    <row r="253" spans="1:32" x14ac:dyDescent="0.2">
      <c r="A253">
        <v>801</v>
      </c>
      <c r="B253" t="s">
        <v>102</v>
      </c>
      <c r="C253">
        <v>1</v>
      </c>
      <c r="D253">
        <v>0.5</v>
      </c>
      <c r="E253" t="s">
        <v>34</v>
      </c>
      <c r="F253">
        <v>7014</v>
      </c>
      <c r="G253" t="s">
        <v>366</v>
      </c>
      <c r="H253">
        <v>0.71</v>
      </c>
      <c r="I253">
        <v>500</v>
      </c>
      <c r="J253">
        <v>119</v>
      </c>
      <c r="K253">
        <v>74.599999999999994</v>
      </c>
      <c r="L253">
        <v>1</v>
      </c>
      <c r="M253">
        <v>19.5</v>
      </c>
      <c r="N253">
        <v>4.3</v>
      </c>
      <c r="O253">
        <v>0</v>
      </c>
      <c r="P253" t="s">
        <v>33</v>
      </c>
      <c r="Q253" t="s">
        <v>33</v>
      </c>
      <c r="R253">
        <v>0.6</v>
      </c>
      <c r="S253">
        <v>7.2</v>
      </c>
      <c r="T253">
        <v>3.66</v>
      </c>
      <c r="U253">
        <v>7</v>
      </c>
      <c r="V253">
        <v>0.17</v>
      </c>
      <c r="W253">
        <v>0.23</v>
      </c>
      <c r="X253">
        <v>4.4000000000000004</v>
      </c>
      <c r="Y253">
        <v>2</v>
      </c>
      <c r="Z253">
        <v>0.4</v>
      </c>
      <c r="AA253">
        <v>3.09</v>
      </c>
      <c r="AB253">
        <v>7</v>
      </c>
      <c r="AC253" t="s">
        <v>33</v>
      </c>
      <c r="AD253" t="s">
        <v>33</v>
      </c>
      <c r="AE253" t="s">
        <v>33</v>
      </c>
      <c r="AF253">
        <v>0</v>
      </c>
    </row>
    <row r="254" spans="1:32" x14ac:dyDescent="0.2">
      <c r="A254">
        <v>801</v>
      </c>
      <c r="B254" t="s">
        <v>102</v>
      </c>
      <c r="C254">
        <v>2</v>
      </c>
      <c r="D254">
        <v>0.5</v>
      </c>
      <c r="E254" t="s">
        <v>34</v>
      </c>
      <c r="F254">
        <v>7016</v>
      </c>
      <c r="G254" t="s">
        <v>367</v>
      </c>
      <c r="H254">
        <v>0.74</v>
      </c>
      <c r="I254">
        <v>695</v>
      </c>
      <c r="J254">
        <v>166</v>
      </c>
      <c r="K254">
        <v>68.2</v>
      </c>
      <c r="L254">
        <v>1</v>
      </c>
      <c r="M254">
        <v>18.600000000000001</v>
      </c>
      <c r="N254">
        <v>8.6</v>
      </c>
      <c r="O254">
        <v>0</v>
      </c>
      <c r="P254" t="s">
        <v>33</v>
      </c>
      <c r="Q254" t="s">
        <v>33</v>
      </c>
      <c r="R254">
        <v>3.5</v>
      </c>
      <c r="S254">
        <v>1.9</v>
      </c>
      <c r="T254">
        <v>3.26</v>
      </c>
      <c r="U254">
        <v>18</v>
      </c>
      <c r="V254">
        <v>0.16</v>
      </c>
      <c r="W254">
        <v>0.18</v>
      </c>
      <c r="X254">
        <v>3.7</v>
      </c>
      <c r="Y254">
        <v>1</v>
      </c>
      <c r="Z254">
        <v>0.28909090909090901</v>
      </c>
      <c r="AA254">
        <v>2.34</v>
      </c>
      <c r="AB254">
        <v>18</v>
      </c>
      <c r="AC254" t="s">
        <v>33</v>
      </c>
      <c r="AD254" t="s">
        <v>33</v>
      </c>
      <c r="AE254" t="s">
        <v>33</v>
      </c>
      <c r="AF254">
        <v>0</v>
      </c>
    </row>
    <row r="255" spans="1:32" x14ac:dyDescent="0.2">
      <c r="A255" t="s">
        <v>368</v>
      </c>
      <c r="B255" t="s">
        <v>102</v>
      </c>
      <c r="D255">
        <v>1</v>
      </c>
      <c r="E255" t="s">
        <v>34</v>
      </c>
      <c r="G255" t="s">
        <v>33</v>
      </c>
      <c r="H255">
        <v>0.72499999999999998</v>
      </c>
      <c r="I255">
        <v>597.5</v>
      </c>
      <c r="J255">
        <v>142.5</v>
      </c>
      <c r="K255">
        <v>71.400000000000006</v>
      </c>
      <c r="L255">
        <v>1</v>
      </c>
      <c r="M255">
        <v>19.05</v>
      </c>
      <c r="N255">
        <v>6.45</v>
      </c>
      <c r="O255">
        <v>0</v>
      </c>
      <c r="P255" t="s">
        <v>33</v>
      </c>
      <c r="Q255" t="s">
        <v>33</v>
      </c>
      <c r="R255">
        <v>2.0499999999999998</v>
      </c>
      <c r="S255">
        <v>4.55</v>
      </c>
      <c r="T255">
        <v>3.46</v>
      </c>
      <c r="U255">
        <v>12.5</v>
      </c>
      <c r="V255">
        <v>0.16500000000000001</v>
      </c>
      <c r="W255">
        <v>0.20499999999999999</v>
      </c>
      <c r="X255">
        <v>4.05</v>
      </c>
      <c r="Y255">
        <v>1.5</v>
      </c>
      <c r="Z255">
        <v>0.34454545454545399</v>
      </c>
      <c r="AA255">
        <v>2.7149999999999999</v>
      </c>
      <c r="AB255">
        <v>12.5</v>
      </c>
      <c r="AC255" t="s">
        <v>33</v>
      </c>
      <c r="AD255" t="s">
        <v>33</v>
      </c>
      <c r="AE255" t="s">
        <v>33</v>
      </c>
      <c r="AF255">
        <v>0</v>
      </c>
    </row>
    <row r="257" spans="1:32" x14ac:dyDescent="0.2">
      <c r="A257">
        <v>802</v>
      </c>
      <c r="B257" t="s">
        <v>103</v>
      </c>
      <c r="C257">
        <v>1</v>
      </c>
      <c r="D257">
        <v>0.33028222730739898</v>
      </c>
      <c r="E257" t="s">
        <v>34</v>
      </c>
      <c r="F257">
        <v>7002</v>
      </c>
      <c r="G257" t="s">
        <v>369</v>
      </c>
      <c r="H257">
        <v>0.9</v>
      </c>
      <c r="I257">
        <v>439</v>
      </c>
      <c r="J257">
        <v>104</v>
      </c>
      <c r="K257">
        <v>75.599999999999994</v>
      </c>
      <c r="L257">
        <v>1.2</v>
      </c>
      <c r="M257">
        <v>20.6</v>
      </c>
      <c r="N257">
        <v>2.2999999999999998</v>
      </c>
      <c r="O257">
        <v>0</v>
      </c>
      <c r="P257" t="s">
        <v>33</v>
      </c>
      <c r="Q257" t="s">
        <v>33</v>
      </c>
      <c r="R257">
        <v>0.4</v>
      </c>
      <c r="S257">
        <v>2.2999999999999998</v>
      </c>
      <c r="T257">
        <v>4.22</v>
      </c>
      <c r="U257">
        <v>6</v>
      </c>
      <c r="V257">
        <v>0</v>
      </c>
      <c r="W257">
        <v>0.23</v>
      </c>
      <c r="X257">
        <v>5.2</v>
      </c>
      <c r="Y257">
        <v>2</v>
      </c>
      <c r="Z257">
        <v>9.3846153846153899E-2</v>
      </c>
      <c r="AA257">
        <v>2.42</v>
      </c>
      <c r="AB257">
        <v>6</v>
      </c>
      <c r="AC257" t="s">
        <v>33</v>
      </c>
      <c r="AD257" t="s">
        <v>33</v>
      </c>
      <c r="AE257" t="s">
        <v>33</v>
      </c>
      <c r="AF257">
        <v>10</v>
      </c>
    </row>
    <row r="258" spans="1:32" x14ac:dyDescent="0.2">
      <c r="A258">
        <v>802</v>
      </c>
      <c r="B258" t="s">
        <v>103</v>
      </c>
      <c r="C258">
        <v>2</v>
      </c>
      <c r="D258">
        <v>0.33028222730739898</v>
      </c>
      <c r="E258" t="s">
        <v>34</v>
      </c>
      <c r="F258">
        <v>7004</v>
      </c>
      <c r="G258" t="s">
        <v>370</v>
      </c>
      <c r="H258">
        <v>0.9</v>
      </c>
      <c r="I258">
        <v>632</v>
      </c>
      <c r="J258">
        <v>151</v>
      </c>
      <c r="K258">
        <v>70.3</v>
      </c>
      <c r="L258">
        <v>1</v>
      </c>
      <c r="M258">
        <v>19.7</v>
      </c>
      <c r="N258">
        <v>7.2</v>
      </c>
      <c r="O258">
        <v>0</v>
      </c>
      <c r="P258" t="s">
        <v>33</v>
      </c>
      <c r="Q258" t="s">
        <v>33</v>
      </c>
      <c r="R258">
        <v>1.8</v>
      </c>
      <c r="S258">
        <v>12.4</v>
      </c>
      <c r="T258">
        <v>3.85</v>
      </c>
      <c r="U258">
        <v>10</v>
      </c>
      <c r="V258">
        <v>0</v>
      </c>
      <c r="W258">
        <v>0.21</v>
      </c>
      <c r="X258">
        <v>4.4000000000000004</v>
      </c>
      <c r="Y258">
        <v>2</v>
      </c>
      <c r="Z258">
        <v>0.36837209302325602</v>
      </c>
      <c r="AA258">
        <v>1.9</v>
      </c>
      <c r="AB258">
        <v>9</v>
      </c>
      <c r="AC258" t="s">
        <v>33</v>
      </c>
      <c r="AD258" t="s">
        <v>33</v>
      </c>
      <c r="AE258" t="s">
        <v>33</v>
      </c>
      <c r="AF258">
        <v>5</v>
      </c>
    </row>
    <row r="259" spans="1:32" x14ac:dyDescent="0.2">
      <c r="A259">
        <v>802</v>
      </c>
      <c r="B259" t="s">
        <v>103</v>
      </c>
      <c r="C259">
        <v>3</v>
      </c>
      <c r="D259">
        <v>0.33028222730739898</v>
      </c>
      <c r="E259" t="s">
        <v>34</v>
      </c>
      <c r="F259">
        <v>7001</v>
      </c>
      <c r="G259" t="s">
        <v>371</v>
      </c>
      <c r="H259">
        <v>0.85</v>
      </c>
      <c r="I259">
        <v>1180</v>
      </c>
      <c r="J259">
        <v>284</v>
      </c>
      <c r="K259">
        <v>58.2</v>
      </c>
      <c r="L259">
        <v>0.9</v>
      </c>
      <c r="M259">
        <v>18.600000000000001</v>
      </c>
      <c r="N259">
        <v>24.1</v>
      </c>
      <c r="O259">
        <v>0</v>
      </c>
      <c r="P259" t="s">
        <v>33</v>
      </c>
      <c r="Q259" t="s">
        <v>33</v>
      </c>
      <c r="R259">
        <v>0</v>
      </c>
      <c r="S259">
        <v>2.2000000000000002</v>
      </c>
      <c r="T259">
        <v>3</v>
      </c>
      <c r="U259">
        <v>29</v>
      </c>
      <c r="V259">
        <v>0</v>
      </c>
      <c r="W259">
        <v>0.18</v>
      </c>
      <c r="X259">
        <v>3.4</v>
      </c>
      <c r="Y259">
        <v>0</v>
      </c>
      <c r="Z259">
        <v>0.33694989106753798</v>
      </c>
      <c r="AA259">
        <v>1.63</v>
      </c>
      <c r="AB259">
        <v>29</v>
      </c>
      <c r="AC259" t="s">
        <v>33</v>
      </c>
      <c r="AD259" t="s">
        <v>33</v>
      </c>
      <c r="AE259" t="s">
        <v>33</v>
      </c>
      <c r="AF259">
        <v>13</v>
      </c>
    </row>
    <row r="260" spans="1:32" x14ac:dyDescent="0.2">
      <c r="A260">
        <v>802</v>
      </c>
      <c r="B260" t="s">
        <v>103</v>
      </c>
      <c r="C260">
        <v>4</v>
      </c>
      <c r="D260">
        <v>8.4668192219679601E-3</v>
      </c>
      <c r="E260" t="s">
        <v>34</v>
      </c>
      <c r="F260">
        <v>7003</v>
      </c>
      <c r="G260" t="s">
        <v>372</v>
      </c>
      <c r="H260">
        <v>0.99</v>
      </c>
      <c r="I260">
        <v>506</v>
      </c>
      <c r="J260">
        <v>120</v>
      </c>
      <c r="K260">
        <v>73.900000000000006</v>
      </c>
      <c r="L260">
        <v>1.3</v>
      </c>
      <c r="M260">
        <v>20</v>
      </c>
      <c r="N260">
        <v>4.2</v>
      </c>
      <c r="O260">
        <v>0</v>
      </c>
      <c r="P260" t="s">
        <v>33</v>
      </c>
      <c r="Q260" t="s">
        <v>33</v>
      </c>
      <c r="R260">
        <v>0.7</v>
      </c>
      <c r="S260">
        <v>10.1</v>
      </c>
      <c r="T260">
        <v>4.12</v>
      </c>
      <c r="U260">
        <v>19534</v>
      </c>
      <c r="V260">
        <v>0.23</v>
      </c>
      <c r="W260">
        <v>2.63</v>
      </c>
      <c r="X260">
        <v>9.4</v>
      </c>
      <c r="Y260">
        <v>268</v>
      </c>
      <c r="Z260">
        <v>0.87</v>
      </c>
      <c r="AA260">
        <v>112.84</v>
      </c>
      <c r="AB260">
        <v>19466</v>
      </c>
      <c r="AC260" t="s">
        <v>33</v>
      </c>
      <c r="AD260" t="s">
        <v>33</v>
      </c>
      <c r="AE260" t="s">
        <v>33</v>
      </c>
      <c r="AF260">
        <v>811</v>
      </c>
    </row>
    <row r="261" spans="1:32" x14ac:dyDescent="0.2">
      <c r="A261">
        <v>802</v>
      </c>
      <c r="B261" t="s">
        <v>103</v>
      </c>
      <c r="C261">
        <v>5</v>
      </c>
      <c r="D261">
        <v>6.8649885583524004E-4</v>
      </c>
      <c r="E261" t="s">
        <v>34</v>
      </c>
      <c r="F261">
        <v>7022</v>
      </c>
      <c r="G261" t="s">
        <v>373</v>
      </c>
      <c r="H261">
        <v>1</v>
      </c>
      <c r="I261">
        <v>989</v>
      </c>
      <c r="J261">
        <v>238</v>
      </c>
      <c r="K261">
        <v>57.5</v>
      </c>
      <c r="L261">
        <v>2.2999999999999998</v>
      </c>
      <c r="M261">
        <v>12</v>
      </c>
      <c r="N261">
        <v>16.3</v>
      </c>
      <c r="O261">
        <v>2.2000000000000002</v>
      </c>
      <c r="P261" t="s">
        <v>33</v>
      </c>
      <c r="Q261" t="s">
        <v>33</v>
      </c>
      <c r="R261">
        <v>9.6999999999999993</v>
      </c>
      <c r="S261">
        <v>1</v>
      </c>
      <c r="T261">
        <v>3.42</v>
      </c>
      <c r="U261">
        <v>129</v>
      </c>
      <c r="V261">
        <v>0.03</v>
      </c>
      <c r="W261">
        <v>0.1</v>
      </c>
      <c r="X261">
        <v>2.6</v>
      </c>
      <c r="Y261">
        <v>9</v>
      </c>
      <c r="Z261">
        <v>0.12</v>
      </c>
      <c r="AA261">
        <v>1.42</v>
      </c>
      <c r="AB261">
        <v>125</v>
      </c>
      <c r="AC261" t="s">
        <v>33</v>
      </c>
      <c r="AD261" t="s">
        <v>33</v>
      </c>
      <c r="AE261" t="s">
        <v>33</v>
      </c>
      <c r="AF261">
        <v>54</v>
      </c>
    </row>
    <row r="262" spans="1:32" x14ac:dyDescent="0.2">
      <c r="A262" t="s">
        <v>374</v>
      </c>
      <c r="B262" t="s">
        <v>103</v>
      </c>
      <c r="D262">
        <v>1</v>
      </c>
      <c r="E262" t="s">
        <v>34</v>
      </c>
      <c r="G262" t="s">
        <v>33</v>
      </c>
      <c r="H262">
        <v>0.88431655225019101</v>
      </c>
      <c r="I262">
        <v>748.42845156369197</v>
      </c>
      <c r="J262">
        <v>179.201525553013</v>
      </c>
      <c r="K262">
        <v>68.075774218154095</v>
      </c>
      <c r="L262">
        <v>1.03646071700992</v>
      </c>
      <c r="M262">
        <v>19.631197559115201</v>
      </c>
      <c r="N262">
        <v>11.144233409610999</v>
      </c>
      <c r="O262">
        <v>1.51029748283753E-3</v>
      </c>
      <c r="P262" t="s">
        <v>33</v>
      </c>
      <c r="Q262" t="s">
        <v>33</v>
      </c>
      <c r="R262">
        <v>0.73920671243325697</v>
      </c>
      <c r="S262">
        <v>5.6679710144927498</v>
      </c>
      <c r="T262">
        <v>3.6934553775743701</v>
      </c>
      <c r="U262">
        <v>180.342105263158</v>
      </c>
      <c r="V262">
        <v>1.9679633867276899E-3</v>
      </c>
      <c r="W262">
        <v>0.227111365369947</v>
      </c>
      <c r="X262">
        <v>4.3750419527078597</v>
      </c>
      <c r="Y262">
        <v>3.59641495041953</v>
      </c>
      <c r="Z262">
        <v>0.27139954517673398</v>
      </c>
      <c r="AA262">
        <v>2.92154996186117</v>
      </c>
      <c r="AB262">
        <v>179.433333333333</v>
      </c>
      <c r="AC262" t="s">
        <v>33</v>
      </c>
      <c r="AD262" t="s">
        <v>33</v>
      </c>
      <c r="AE262" t="s">
        <v>33</v>
      </c>
      <c r="AF262">
        <v>16.151563691838302</v>
      </c>
    </row>
    <row r="264" spans="1:32" x14ac:dyDescent="0.2">
      <c r="A264">
        <v>803</v>
      </c>
      <c r="B264" t="s">
        <v>104</v>
      </c>
      <c r="C264">
        <v>1</v>
      </c>
      <c r="D264">
        <v>0.94409937888198803</v>
      </c>
      <c r="E264" t="s">
        <v>34</v>
      </c>
      <c r="F264">
        <v>7020</v>
      </c>
      <c r="G264" t="s">
        <v>375</v>
      </c>
      <c r="H264">
        <v>1</v>
      </c>
      <c r="I264">
        <v>1190</v>
      </c>
      <c r="J264">
        <v>286</v>
      </c>
      <c r="K264">
        <v>57.2</v>
      </c>
      <c r="L264">
        <v>0.7</v>
      </c>
      <c r="M264">
        <v>18.899999999999999</v>
      </c>
      <c r="N264">
        <v>23.5</v>
      </c>
      <c r="O264">
        <v>0</v>
      </c>
      <c r="P264" t="s">
        <v>33</v>
      </c>
      <c r="Q264" t="s">
        <v>33</v>
      </c>
      <c r="R264">
        <v>0</v>
      </c>
      <c r="S264">
        <v>1.1000000000000001</v>
      </c>
      <c r="T264">
        <v>1.59</v>
      </c>
      <c r="U264">
        <v>0</v>
      </c>
      <c r="V264">
        <v>0.63</v>
      </c>
      <c r="W264">
        <v>0.17</v>
      </c>
      <c r="X264">
        <v>3.8</v>
      </c>
      <c r="Y264">
        <v>4</v>
      </c>
      <c r="Z264">
        <v>0.42904645476772602</v>
      </c>
      <c r="AA264">
        <v>0.6</v>
      </c>
      <c r="AB264">
        <v>0</v>
      </c>
      <c r="AC264" t="s">
        <v>33</v>
      </c>
      <c r="AD264" t="s">
        <v>33</v>
      </c>
      <c r="AE264" t="s">
        <v>33</v>
      </c>
      <c r="AF264">
        <v>0</v>
      </c>
    </row>
    <row r="265" spans="1:32" x14ac:dyDescent="0.2">
      <c r="A265">
        <v>803</v>
      </c>
      <c r="B265" t="s">
        <v>104</v>
      </c>
      <c r="C265">
        <v>2</v>
      </c>
      <c r="D265">
        <v>4.3478260869565202E-2</v>
      </c>
      <c r="E265" t="s">
        <v>34</v>
      </c>
      <c r="F265">
        <v>7025</v>
      </c>
      <c r="G265" t="s">
        <v>376</v>
      </c>
      <c r="H265">
        <v>1</v>
      </c>
      <c r="I265">
        <v>1420</v>
      </c>
      <c r="J265">
        <v>343</v>
      </c>
      <c r="K265">
        <v>51</v>
      </c>
      <c r="L265">
        <v>2.5</v>
      </c>
      <c r="M265">
        <v>11.5</v>
      </c>
      <c r="N265">
        <v>32</v>
      </c>
      <c r="O265">
        <v>1.3</v>
      </c>
      <c r="P265" t="s">
        <v>33</v>
      </c>
      <c r="Q265" t="s">
        <v>33</v>
      </c>
      <c r="R265">
        <v>1.7</v>
      </c>
      <c r="S265">
        <v>1.1000000000000001</v>
      </c>
      <c r="T265">
        <v>1.7</v>
      </c>
      <c r="U265">
        <v>26</v>
      </c>
      <c r="V265">
        <v>0.04</v>
      </c>
      <c r="W265">
        <v>0.12</v>
      </c>
      <c r="X265">
        <v>2.7</v>
      </c>
      <c r="Y265">
        <v>21</v>
      </c>
      <c r="Z265">
        <v>0.13835294117647101</v>
      </c>
      <c r="AA265">
        <v>0.6</v>
      </c>
      <c r="AB265">
        <v>25</v>
      </c>
      <c r="AC265" t="s">
        <v>33</v>
      </c>
      <c r="AD265" t="s">
        <v>33</v>
      </c>
      <c r="AE265" t="s">
        <v>33</v>
      </c>
      <c r="AF265">
        <v>13</v>
      </c>
    </row>
    <row r="266" spans="1:32" x14ac:dyDescent="0.2">
      <c r="A266">
        <v>803</v>
      </c>
      <c r="B266" t="s">
        <v>104</v>
      </c>
      <c r="C266">
        <v>3</v>
      </c>
      <c r="D266">
        <v>1.2422360248447201E-2</v>
      </c>
      <c r="E266" t="s">
        <v>51</v>
      </c>
      <c r="F266">
        <v>10994</v>
      </c>
      <c r="G266" t="s">
        <v>377</v>
      </c>
      <c r="H266">
        <v>1</v>
      </c>
      <c r="I266">
        <v>1702</v>
      </c>
      <c r="J266">
        <v>407</v>
      </c>
      <c r="K266">
        <v>45.01</v>
      </c>
      <c r="L266">
        <v>2.4</v>
      </c>
      <c r="M266">
        <v>12.53</v>
      </c>
      <c r="N266">
        <v>39.270000000000003</v>
      </c>
      <c r="O266">
        <v>0</v>
      </c>
      <c r="P266">
        <v>0</v>
      </c>
      <c r="Q266" t="s">
        <v>33</v>
      </c>
      <c r="R266" t="s">
        <v>33</v>
      </c>
      <c r="S266">
        <v>0.42</v>
      </c>
      <c r="T266">
        <v>1.19</v>
      </c>
      <c r="U266">
        <v>0</v>
      </c>
      <c r="V266">
        <v>0.57999999999999996</v>
      </c>
      <c r="W266">
        <v>0.11</v>
      </c>
      <c r="X266">
        <v>4.9000000000000004</v>
      </c>
      <c r="Y266" t="s">
        <v>33</v>
      </c>
      <c r="Z266">
        <v>0.56224189526184498</v>
      </c>
      <c r="AA266">
        <v>1</v>
      </c>
      <c r="AB266" t="s">
        <v>33</v>
      </c>
      <c r="AC266">
        <v>0</v>
      </c>
      <c r="AD266">
        <v>0</v>
      </c>
      <c r="AE266">
        <v>0</v>
      </c>
      <c r="AF266">
        <v>0</v>
      </c>
    </row>
    <row r="267" spans="1:32" x14ac:dyDescent="0.2">
      <c r="A267" t="s">
        <v>378</v>
      </c>
      <c r="B267" t="s">
        <v>104</v>
      </c>
      <c r="D267">
        <v>1</v>
      </c>
      <c r="E267" t="s">
        <v>33</v>
      </c>
      <c r="G267" t="s">
        <v>33</v>
      </c>
      <c r="H267">
        <v>1</v>
      </c>
      <c r="I267">
        <v>1206.3602484472001</v>
      </c>
      <c r="J267">
        <v>289.981366459627</v>
      </c>
      <c r="K267">
        <v>56.779006211180103</v>
      </c>
      <c r="L267">
        <v>0.799378881987578</v>
      </c>
      <c r="M267">
        <v>18.4991304347826</v>
      </c>
      <c r="N267">
        <v>24.065465838509301</v>
      </c>
      <c r="O267">
        <v>5.6521739130434699E-2</v>
      </c>
      <c r="P267" t="s">
        <v>33</v>
      </c>
      <c r="Q267" t="s">
        <v>33</v>
      </c>
      <c r="R267" t="s">
        <v>33</v>
      </c>
      <c r="S267">
        <v>1.09155279503106</v>
      </c>
      <c r="T267">
        <v>1.5898136645962699</v>
      </c>
      <c r="U267">
        <v>1.13043478260869</v>
      </c>
      <c r="V267">
        <v>0.60372670807453399</v>
      </c>
      <c r="W267">
        <v>0.16708074534161499</v>
      </c>
      <c r="X267">
        <v>3.7658385093167701</v>
      </c>
      <c r="Y267" t="s">
        <v>33</v>
      </c>
      <c r="Z267">
        <v>0.41806220809598399</v>
      </c>
      <c r="AA267">
        <v>0.60496894409937896</v>
      </c>
      <c r="AB267" t="s">
        <v>33</v>
      </c>
      <c r="AC267" t="s">
        <v>33</v>
      </c>
      <c r="AD267" t="s">
        <v>33</v>
      </c>
      <c r="AE267" t="s">
        <v>33</v>
      </c>
      <c r="AF267">
        <v>0.56521739130434701</v>
      </c>
    </row>
    <row r="269" spans="1:32" x14ac:dyDescent="0.2">
      <c r="A269">
        <v>804</v>
      </c>
      <c r="B269" t="s">
        <v>105</v>
      </c>
      <c r="C269">
        <v>1</v>
      </c>
      <c r="D269">
        <v>0.63744588744588704</v>
      </c>
      <c r="E269" t="s">
        <v>34</v>
      </c>
      <c r="F269">
        <v>7009</v>
      </c>
      <c r="G269" t="s">
        <v>379</v>
      </c>
      <c r="H269">
        <v>0.65</v>
      </c>
      <c r="I269">
        <v>864</v>
      </c>
      <c r="J269">
        <v>207</v>
      </c>
      <c r="K269">
        <v>63.6</v>
      </c>
      <c r="L269">
        <v>0.9</v>
      </c>
      <c r="M269">
        <v>18.7</v>
      </c>
      <c r="N269">
        <v>13</v>
      </c>
      <c r="O269">
        <v>0</v>
      </c>
      <c r="P269" t="s">
        <v>33</v>
      </c>
      <c r="Q269" t="s">
        <v>33</v>
      </c>
      <c r="R269">
        <v>3.8</v>
      </c>
      <c r="S269">
        <v>2.5</v>
      </c>
      <c r="T269">
        <v>0.89</v>
      </c>
      <c r="U269">
        <v>75</v>
      </c>
      <c r="V269">
        <v>0.14000000000000001</v>
      </c>
      <c r="W269">
        <v>0.12</v>
      </c>
      <c r="X269">
        <v>6.4</v>
      </c>
      <c r="Y269">
        <v>11</v>
      </c>
      <c r="Z269">
        <v>0.26764705882352902</v>
      </c>
      <c r="AA269">
        <v>0.63</v>
      </c>
      <c r="AB269">
        <v>75</v>
      </c>
      <c r="AC269" t="s">
        <v>33</v>
      </c>
      <c r="AD269" t="s">
        <v>33</v>
      </c>
      <c r="AE269" t="s">
        <v>33</v>
      </c>
      <c r="AF269">
        <v>0</v>
      </c>
    </row>
    <row r="270" spans="1:32" x14ac:dyDescent="0.2">
      <c r="A270">
        <v>804</v>
      </c>
      <c r="B270" t="s">
        <v>105</v>
      </c>
      <c r="C270">
        <v>2</v>
      </c>
      <c r="D270">
        <v>0.18127705627705601</v>
      </c>
      <c r="E270" t="s">
        <v>34</v>
      </c>
      <c r="F270">
        <v>7008</v>
      </c>
      <c r="G270" t="s">
        <v>380</v>
      </c>
      <c r="H270">
        <v>1</v>
      </c>
      <c r="I270">
        <v>1050</v>
      </c>
      <c r="J270">
        <v>253</v>
      </c>
      <c r="K270">
        <v>62.2</v>
      </c>
      <c r="L270">
        <v>1.1000000000000001</v>
      </c>
      <c r="M270">
        <v>17.8</v>
      </c>
      <c r="N270">
        <v>21.2</v>
      </c>
      <c r="O270">
        <v>0</v>
      </c>
      <c r="P270" t="s">
        <v>33</v>
      </c>
      <c r="Q270" t="s">
        <v>33</v>
      </c>
      <c r="R270">
        <v>0</v>
      </c>
      <c r="S270">
        <v>1.9</v>
      </c>
      <c r="T270">
        <v>1.55</v>
      </c>
      <c r="U270">
        <v>39</v>
      </c>
      <c r="V270">
        <v>0.35</v>
      </c>
      <c r="W270">
        <v>0.45</v>
      </c>
      <c r="X270">
        <v>3.51</v>
      </c>
      <c r="Y270">
        <v>0</v>
      </c>
      <c r="Z270">
        <v>0.13945631067961201</v>
      </c>
      <c r="AA270">
        <v>0.6</v>
      </c>
      <c r="AB270">
        <v>39</v>
      </c>
      <c r="AC270" t="s">
        <v>33</v>
      </c>
      <c r="AD270" t="s">
        <v>33</v>
      </c>
      <c r="AE270" t="s">
        <v>33</v>
      </c>
      <c r="AF270">
        <v>0</v>
      </c>
    </row>
    <row r="271" spans="1:32" x14ac:dyDescent="0.2">
      <c r="A271">
        <v>804</v>
      </c>
      <c r="B271" t="s">
        <v>105</v>
      </c>
      <c r="C271">
        <v>3</v>
      </c>
      <c r="D271">
        <v>0.18127705627705601</v>
      </c>
      <c r="E271" t="s">
        <v>34</v>
      </c>
      <c r="F271">
        <v>7017</v>
      </c>
      <c r="G271" t="s">
        <v>381</v>
      </c>
      <c r="H271">
        <v>1</v>
      </c>
      <c r="I271">
        <v>471</v>
      </c>
      <c r="J271">
        <v>112</v>
      </c>
      <c r="K271">
        <v>75.2</v>
      </c>
      <c r="L271">
        <v>0.9</v>
      </c>
      <c r="M271">
        <v>20.5</v>
      </c>
      <c r="N271">
        <v>3.2</v>
      </c>
      <c r="O271">
        <v>0</v>
      </c>
      <c r="P271" t="s">
        <v>33</v>
      </c>
      <c r="Q271" t="s">
        <v>33</v>
      </c>
      <c r="R271">
        <v>0.1</v>
      </c>
      <c r="S271">
        <v>2.2000000000000002</v>
      </c>
      <c r="T271">
        <v>1.48</v>
      </c>
      <c r="U271">
        <v>2</v>
      </c>
      <c r="V271">
        <v>0.02</v>
      </c>
      <c r="W271">
        <v>0.18</v>
      </c>
      <c r="X271">
        <v>3.6</v>
      </c>
      <c r="Y271">
        <v>4</v>
      </c>
      <c r="Z271">
        <v>0.46253968253968197</v>
      </c>
      <c r="AA271">
        <v>0.27</v>
      </c>
      <c r="AB271">
        <v>2</v>
      </c>
      <c r="AC271" t="s">
        <v>33</v>
      </c>
      <c r="AD271" t="s">
        <v>33</v>
      </c>
      <c r="AE271" t="s">
        <v>33</v>
      </c>
      <c r="AF271">
        <v>0</v>
      </c>
    </row>
    <row r="272" spans="1:32" x14ac:dyDescent="0.2">
      <c r="A272" t="s">
        <v>382</v>
      </c>
      <c r="B272" t="s">
        <v>105</v>
      </c>
      <c r="D272">
        <v>1</v>
      </c>
      <c r="E272" t="s">
        <v>34</v>
      </c>
      <c r="G272" t="s">
        <v>33</v>
      </c>
      <c r="H272">
        <v>0.77689393939393903</v>
      </c>
      <c r="I272">
        <v>826.47564935064895</v>
      </c>
      <c r="J272">
        <v>198.11742424242399</v>
      </c>
      <c r="K272">
        <v>65.449025974026</v>
      </c>
      <c r="L272">
        <v>0.93625541125541101</v>
      </c>
      <c r="M272">
        <v>18.863149350649401</v>
      </c>
      <c r="N272">
        <v>12.7099567099567</v>
      </c>
      <c r="O272">
        <v>0</v>
      </c>
      <c r="P272" t="s">
        <v>33</v>
      </c>
      <c r="Q272" t="s">
        <v>33</v>
      </c>
      <c r="R272">
        <v>2.4404220779220802</v>
      </c>
      <c r="S272">
        <v>2.3368506493506498</v>
      </c>
      <c r="T272">
        <v>1.1165963203463201</v>
      </c>
      <c r="U272">
        <v>55.2408008658009</v>
      </c>
      <c r="V272">
        <v>0.15631493506493499</v>
      </c>
      <c r="W272">
        <v>0.19069805194805201</v>
      </c>
      <c r="X272">
        <v>5.3685335497835496</v>
      </c>
      <c r="Y272">
        <v>7.7370129870129896</v>
      </c>
      <c r="Z272">
        <v>0.27973857847542299</v>
      </c>
      <c r="AA272">
        <v>0.55930194805194799</v>
      </c>
      <c r="AB272">
        <v>55.2408008658009</v>
      </c>
      <c r="AC272" t="s">
        <v>33</v>
      </c>
      <c r="AD272" t="s">
        <v>33</v>
      </c>
      <c r="AE272" t="s">
        <v>33</v>
      </c>
      <c r="AF272">
        <v>0</v>
      </c>
    </row>
    <row r="274" spans="1:32" x14ac:dyDescent="0.2">
      <c r="A274">
        <v>805</v>
      </c>
      <c r="B274" t="s">
        <v>106</v>
      </c>
      <c r="C274">
        <v>1</v>
      </c>
      <c r="D274">
        <v>0.33333333333333298</v>
      </c>
      <c r="E274" t="s">
        <v>34</v>
      </c>
      <c r="F274">
        <v>7026</v>
      </c>
      <c r="G274" t="s">
        <v>383</v>
      </c>
      <c r="H274">
        <v>0.54</v>
      </c>
      <c r="I274">
        <v>729</v>
      </c>
      <c r="J274">
        <v>175</v>
      </c>
      <c r="K274">
        <v>69.7</v>
      </c>
      <c r="L274">
        <v>1</v>
      </c>
      <c r="M274">
        <v>19.100000000000001</v>
      </c>
      <c r="N274">
        <v>11.5</v>
      </c>
      <c r="O274">
        <v>0</v>
      </c>
      <c r="P274" t="s">
        <v>33</v>
      </c>
      <c r="Q274" t="s">
        <v>33</v>
      </c>
      <c r="R274">
        <v>0</v>
      </c>
      <c r="S274">
        <v>2.6</v>
      </c>
      <c r="T274">
        <v>1.58</v>
      </c>
      <c r="U274">
        <v>47</v>
      </c>
      <c r="V274">
        <v>0.17</v>
      </c>
      <c r="W274">
        <v>0.39</v>
      </c>
      <c r="X274">
        <v>7.1</v>
      </c>
      <c r="Y274">
        <v>8</v>
      </c>
      <c r="Z274">
        <v>0.59901153212520597</v>
      </c>
      <c r="AA274">
        <v>0.82</v>
      </c>
      <c r="AB274">
        <v>47</v>
      </c>
      <c r="AC274" t="s">
        <v>33</v>
      </c>
      <c r="AD274" t="s">
        <v>33</v>
      </c>
      <c r="AE274" t="s">
        <v>33</v>
      </c>
      <c r="AF274">
        <v>0</v>
      </c>
    </row>
    <row r="275" spans="1:32" x14ac:dyDescent="0.2">
      <c r="A275">
        <v>805</v>
      </c>
      <c r="B275" t="s">
        <v>106</v>
      </c>
      <c r="C275">
        <v>2</v>
      </c>
      <c r="D275">
        <v>0.33333333333333298</v>
      </c>
      <c r="E275" t="s">
        <v>34</v>
      </c>
      <c r="F275">
        <v>14004</v>
      </c>
      <c r="G275" t="s">
        <v>384</v>
      </c>
      <c r="H275">
        <v>1</v>
      </c>
      <c r="I275">
        <v>1530</v>
      </c>
      <c r="J275">
        <v>367</v>
      </c>
      <c r="K275">
        <v>36.799999999999997</v>
      </c>
      <c r="L275">
        <v>3.8</v>
      </c>
      <c r="M275">
        <v>30.9</v>
      </c>
      <c r="N275">
        <v>27</v>
      </c>
      <c r="O275">
        <v>2.7</v>
      </c>
      <c r="P275" t="s">
        <v>33</v>
      </c>
      <c r="Q275" t="s">
        <v>33</v>
      </c>
      <c r="R275">
        <v>0</v>
      </c>
      <c r="S275">
        <v>8.3000000000000007</v>
      </c>
      <c r="T275" t="s">
        <v>33</v>
      </c>
      <c r="U275">
        <v>224</v>
      </c>
      <c r="V275" t="s">
        <v>33</v>
      </c>
      <c r="W275">
        <v>4.18</v>
      </c>
      <c r="X275">
        <v>2.8</v>
      </c>
      <c r="Y275">
        <v>0</v>
      </c>
      <c r="Z275">
        <v>0.195463917525773</v>
      </c>
      <c r="AA275" t="s">
        <v>33</v>
      </c>
      <c r="AB275">
        <v>224</v>
      </c>
      <c r="AC275" t="s">
        <v>33</v>
      </c>
      <c r="AD275" t="s">
        <v>33</v>
      </c>
      <c r="AE275" t="s">
        <v>33</v>
      </c>
      <c r="AF275">
        <v>0</v>
      </c>
    </row>
    <row r="276" spans="1:32" x14ac:dyDescent="0.2">
      <c r="A276">
        <v>805</v>
      </c>
      <c r="B276" t="s">
        <v>106</v>
      </c>
      <c r="C276">
        <v>3</v>
      </c>
      <c r="D276">
        <v>0.33333333333333298</v>
      </c>
      <c r="E276" t="s">
        <v>51</v>
      </c>
      <c r="F276">
        <v>5160</v>
      </c>
      <c r="G276" t="s">
        <v>385</v>
      </c>
      <c r="H276">
        <v>0.77</v>
      </c>
      <c r="I276">
        <v>1230</v>
      </c>
      <c r="J276">
        <v>294</v>
      </c>
      <c r="K276">
        <v>56.6</v>
      </c>
      <c r="L276">
        <v>1.4</v>
      </c>
      <c r="M276">
        <v>18.47</v>
      </c>
      <c r="N276">
        <v>23.8</v>
      </c>
      <c r="O276">
        <v>0</v>
      </c>
      <c r="P276" t="s">
        <v>33</v>
      </c>
      <c r="Q276" t="s">
        <v>33</v>
      </c>
      <c r="R276" t="s">
        <v>33</v>
      </c>
      <c r="S276">
        <v>3.54</v>
      </c>
      <c r="T276">
        <v>2.2000000000000002</v>
      </c>
      <c r="U276">
        <v>73</v>
      </c>
      <c r="V276">
        <v>0.21199999999999999</v>
      </c>
      <c r="W276">
        <v>0.224</v>
      </c>
      <c r="X276">
        <v>6.0460000000000003</v>
      </c>
      <c r="Y276">
        <v>6</v>
      </c>
      <c r="Z276">
        <v>0.41</v>
      </c>
      <c r="AA276">
        <v>0.4</v>
      </c>
      <c r="AB276">
        <v>73</v>
      </c>
      <c r="AC276" t="s">
        <v>33</v>
      </c>
      <c r="AD276" t="s">
        <v>33</v>
      </c>
      <c r="AE276" t="s">
        <v>33</v>
      </c>
      <c r="AF276" t="s">
        <v>33</v>
      </c>
    </row>
    <row r="277" spans="1:32" x14ac:dyDescent="0.2">
      <c r="A277" t="s">
        <v>386</v>
      </c>
      <c r="B277" t="s">
        <v>106</v>
      </c>
      <c r="D277">
        <v>1</v>
      </c>
      <c r="E277" t="s">
        <v>33</v>
      </c>
      <c r="G277" t="s">
        <v>33</v>
      </c>
      <c r="H277">
        <v>0.77</v>
      </c>
      <c r="I277">
        <v>1163</v>
      </c>
      <c r="J277">
        <v>278.66666666666703</v>
      </c>
      <c r="K277">
        <v>54.366666666666703</v>
      </c>
      <c r="L277">
        <v>2.06666666666667</v>
      </c>
      <c r="M277">
        <v>22.823333333333299</v>
      </c>
      <c r="N277">
        <v>20.766666666666701</v>
      </c>
      <c r="O277">
        <v>0.9</v>
      </c>
      <c r="P277" t="s">
        <v>33</v>
      </c>
      <c r="Q277" t="s">
        <v>33</v>
      </c>
      <c r="R277" t="s">
        <v>33</v>
      </c>
      <c r="S277">
        <v>4.8133333333333299</v>
      </c>
      <c r="T277" t="s">
        <v>33</v>
      </c>
      <c r="U277">
        <v>114.666666666667</v>
      </c>
      <c r="V277" t="s">
        <v>33</v>
      </c>
      <c r="W277">
        <v>1.5980000000000001</v>
      </c>
      <c r="X277">
        <v>5.3153333333333297</v>
      </c>
      <c r="Y277">
        <v>4.6666666666666696</v>
      </c>
      <c r="Z277">
        <v>0.40149181655032601</v>
      </c>
      <c r="AA277" t="s">
        <v>33</v>
      </c>
      <c r="AB277">
        <v>114.666666666667</v>
      </c>
      <c r="AC277" t="s">
        <v>33</v>
      </c>
      <c r="AD277" t="s">
        <v>33</v>
      </c>
      <c r="AE277" t="s">
        <v>33</v>
      </c>
      <c r="AF277" t="s">
        <v>33</v>
      </c>
    </row>
    <row r="279" spans="1:32" x14ac:dyDescent="0.2">
      <c r="A279">
        <v>806</v>
      </c>
      <c r="B279" t="s">
        <v>107</v>
      </c>
      <c r="C279">
        <v>1</v>
      </c>
      <c r="D279">
        <v>0.87288135593220295</v>
      </c>
      <c r="E279" t="s">
        <v>54</v>
      </c>
      <c r="F279" t="s">
        <v>387</v>
      </c>
      <c r="G279" t="s">
        <v>388</v>
      </c>
      <c r="H279">
        <v>1</v>
      </c>
      <c r="I279">
        <v>508</v>
      </c>
      <c r="J279">
        <v>121</v>
      </c>
      <c r="K279">
        <v>71.7</v>
      </c>
      <c r="L279">
        <v>1</v>
      </c>
      <c r="M279">
        <v>19.399999999999999</v>
      </c>
      <c r="N279">
        <v>4.8</v>
      </c>
      <c r="O279">
        <v>0</v>
      </c>
      <c r="P279">
        <v>0</v>
      </c>
      <c r="Q279" t="s">
        <v>33</v>
      </c>
      <c r="R279">
        <v>0</v>
      </c>
      <c r="S279">
        <v>0.2</v>
      </c>
      <c r="T279">
        <v>1.8</v>
      </c>
      <c r="U279">
        <v>0</v>
      </c>
      <c r="V279">
        <v>7.0000000000000007E-2</v>
      </c>
      <c r="W279">
        <v>0.05</v>
      </c>
      <c r="X279">
        <v>4.7</v>
      </c>
      <c r="Y279">
        <v>0</v>
      </c>
      <c r="Z279">
        <v>0.51</v>
      </c>
      <c r="AA279">
        <v>5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>
        <v>806</v>
      </c>
      <c r="B280" t="s">
        <v>107</v>
      </c>
      <c r="C280">
        <v>2</v>
      </c>
      <c r="D280">
        <v>0.12711864406779699</v>
      </c>
      <c r="E280" t="s">
        <v>54</v>
      </c>
      <c r="F280" t="s">
        <v>389</v>
      </c>
      <c r="G280" t="s">
        <v>390</v>
      </c>
      <c r="H280">
        <v>1</v>
      </c>
      <c r="I280">
        <v>468</v>
      </c>
      <c r="J280">
        <v>111</v>
      </c>
      <c r="K280">
        <v>73.7</v>
      </c>
      <c r="L280">
        <v>1.2</v>
      </c>
      <c r="M280">
        <v>23.1</v>
      </c>
      <c r="N280">
        <v>2</v>
      </c>
      <c r="O280">
        <v>0</v>
      </c>
      <c r="P280">
        <v>0</v>
      </c>
      <c r="Q280" t="s">
        <v>33</v>
      </c>
      <c r="R280">
        <v>0</v>
      </c>
      <c r="S280">
        <v>3.2</v>
      </c>
      <c r="T280">
        <v>1.28</v>
      </c>
      <c r="U280">
        <v>0</v>
      </c>
      <c r="V280">
        <v>0.32</v>
      </c>
      <c r="W280">
        <v>0.57999999999999996</v>
      </c>
      <c r="X280">
        <v>5.4</v>
      </c>
      <c r="Y280">
        <v>4</v>
      </c>
      <c r="Z280">
        <v>0.34</v>
      </c>
      <c r="AA280">
        <v>1.9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 t="s">
        <v>391</v>
      </c>
      <c r="B281" t="s">
        <v>107</v>
      </c>
      <c r="D281">
        <v>1</v>
      </c>
      <c r="E281" t="s">
        <v>54</v>
      </c>
      <c r="G281" t="s">
        <v>33</v>
      </c>
      <c r="H281">
        <v>1</v>
      </c>
      <c r="I281">
        <v>502.91525423728802</v>
      </c>
      <c r="J281">
        <v>119.72881355932201</v>
      </c>
      <c r="K281">
        <v>71.954237288135602</v>
      </c>
      <c r="L281">
        <v>1.0254237288135599</v>
      </c>
      <c r="M281">
        <v>19.8703389830508</v>
      </c>
      <c r="N281">
        <v>4.4440677966101703</v>
      </c>
      <c r="O281">
        <v>0</v>
      </c>
      <c r="P281">
        <v>0</v>
      </c>
      <c r="Q281" t="s">
        <v>33</v>
      </c>
      <c r="R281">
        <v>0</v>
      </c>
      <c r="S281">
        <v>0.58135593220339099</v>
      </c>
      <c r="T281">
        <v>1.7338983050847501</v>
      </c>
      <c r="U281">
        <v>0</v>
      </c>
      <c r="V281">
        <v>0.10177966101694901</v>
      </c>
      <c r="W281">
        <v>0.117372881355932</v>
      </c>
      <c r="X281">
        <v>4.7889830508474596</v>
      </c>
      <c r="Y281">
        <v>0.50847457627118797</v>
      </c>
      <c r="Z281">
        <v>0.48838983050847501</v>
      </c>
      <c r="AA281">
        <v>4.6059322033898296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3" spans="1:32" x14ac:dyDescent="0.2">
      <c r="A283">
        <v>808</v>
      </c>
      <c r="B283" t="s">
        <v>108</v>
      </c>
      <c r="C283">
        <v>1</v>
      </c>
      <c r="D283">
        <v>0.187720728063026</v>
      </c>
      <c r="E283" t="s">
        <v>34</v>
      </c>
      <c r="F283">
        <v>8012</v>
      </c>
      <c r="G283" t="s">
        <v>392</v>
      </c>
      <c r="H283">
        <v>0.6</v>
      </c>
      <c r="I283">
        <v>605</v>
      </c>
      <c r="J283">
        <v>145</v>
      </c>
      <c r="K283">
        <v>71.2</v>
      </c>
      <c r="L283">
        <v>2.1</v>
      </c>
      <c r="M283">
        <v>19.5</v>
      </c>
      <c r="N283">
        <v>7.4</v>
      </c>
      <c r="O283">
        <v>0</v>
      </c>
      <c r="P283" t="s">
        <v>33</v>
      </c>
      <c r="Q283" t="s">
        <v>33</v>
      </c>
      <c r="R283">
        <v>0</v>
      </c>
      <c r="S283">
        <v>1.3</v>
      </c>
      <c r="T283">
        <v>1.2</v>
      </c>
      <c r="U283">
        <v>13</v>
      </c>
      <c r="V283">
        <v>0.01</v>
      </c>
      <c r="W283">
        <v>0.05</v>
      </c>
      <c r="X283">
        <v>0.91</v>
      </c>
      <c r="Y283">
        <v>23</v>
      </c>
      <c r="Z283" t="s">
        <v>33</v>
      </c>
      <c r="AA283">
        <v>0.5</v>
      </c>
      <c r="AB283">
        <v>13</v>
      </c>
      <c r="AC283" t="s">
        <v>33</v>
      </c>
      <c r="AD283" t="s">
        <v>33</v>
      </c>
      <c r="AE283" t="s">
        <v>33</v>
      </c>
      <c r="AF283">
        <v>0</v>
      </c>
    </row>
    <row r="284" spans="1:32" x14ac:dyDescent="0.2">
      <c r="A284">
        <v>808</v>
      </c>
      <c r="B284" t="s">
        <v>108</v>
      </c>
      <c r="C284">
        <v>2</v>
      </c>
      <c r="D284">
        <v>5.1616408584623701E-3</v>
      </c>
      <c r="E284" t="s">
        <v>34</v>
      </c>
      <c r="F284">
        <v>8011</v>
      </c>
      <c r="G284" t="s">
        <v>393</v>
      </c>
      <c r="H284">
        <v>0.51</v>
      </c>
      <c r="I284">
        <v>419</v>
      </c>
      <c r="J284">
        <v>99</v>
      </c>
      <c r="K284">
        <v>75.099999999999994</v>
      </c>
      <c r="L284">
        <v>1.6</v>
      </c>
      <c r="M284">
        <v>18.399999999999999</v>
      </c>
      <c r="N284">
        <v>1.1000000000000001</v>
      </c>
      <c r="O284">
        <v>0</v>
      </c>
      <c r="P284" t="s">
        <v>33</v>
      </c>
      <c r="Q284" t="s">
        <v>33</v>
      </c>
      <c r="R284">
        <v>3.9</v>
      </c>
      <c r="S284">
        <v>1.5</v>
      </c>
      <c r="T284">
        <v>1.43</v>
      </c>
      <c r="U284">
        <v>16</v>
      </c>
      <c r="V284">
        <v>0.04</v>
      </c>
      <c r="W284">
        <v>0.08</v>
      </c>
      <c r="X284">
        <v>2.7</v>
      </c>
      <c r="Y284">
        <v>14</v>
      </c>
      <c r="Z284">
        <v>4.8443579766537001E-2</v>
      </c>
      <c r="AA284">
        <v>2.14</v>
      </c>
      <c r="AB284">
        <v>11</v>
      </c>
      <c r="AC284" t="s">
        <v>33</v>
      </c>
      <c r="AD284" t="s">
        <v>33</v>
      </c>
      <c r="AE284" t="s">
        <v>33</v>
      </c>
      <c r="AF284">
        <v>56</v>
      </c>
    </row>
    <row r="285" spans="1:32" x14ac:dyDescent="0.2">
      <c r="A285">
        <v>808</v>
      </c>
      <c r="B285" t="s">
        <v>108</v>
      </c>
      <c r="C285">
        <v>3</v>
      </c>
      <c r="D285">
        <v>1.6299918500407499E-3</v>
      </c>
      <c r="E285" t="s">
        <v>51</v>
      </c>
      <c r="F285">
        <v>15175</v>
      </c>
      <c r="G285" t="s">
        <v>394</v>
      </c>
      <c r="H285">
        <v>1</v>
      </c>
      <c r="I285">
        <v>385</v>
      </c>
      <c r="J285">
        <v>92</v>
      </c>
      <c r="K285">
        <v>78.55</v>
      </c>
      <c r="L285">
        <v>1.41</v>
      </c>
      <c r="M285">
        <v>15.58</v>
      </c>
      <c r="N285">
        <v>1.38</v>
      </c>
      <c r="O285">
        <v>0</v>
      </c>
      <c r="P285">
        <v>0</v>
      </c>
      <c r="Q285" t="s">
        <v>33</v>
      </c>
      <c r="R285" t="s">
        <v>33</v>
      </c>
      <c r="S285">
        <v>0.68</v>
      </c>
      <c r="T285">
        <v>1.53</v>
      </c>
      <c r="U285">
        <v>10</v>
      </c>
      <c r="V285">
        <v>0.02</v>
      </c>
      <c r="W285">
        <v>0.41199999999999998</v>
      </c>
      <c r="X285">
        <v>2.1749999999999998</v>
      </c>
      <c r="Y285">
        <v>5</v>
      </c>
      <c r="Z285">
        <v>5.6000000000000001E-2</v>
      </c>
      <c r="AA285">
        <v>1.3</v>
      </c>
      <c r="AB285">
        <v>10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>
        <v>808</v>
      </c>
      <c r="B286" t="s">
        <v>108</v>
      </c>
      <c r="C286">
        <v>4</v>
      </c>
      <c r="D286">
        <v>2.4449877750611199E-3</v>
      </c>
      <c r="E286" t="s">
        <v>51</v>
      </c>
      <c r="F286">
        <v>15166</v>
      </c>
      <c r="G286" t="s">
        <v>395</v>
      </c>
      <c r="H286">
        <v>1</v>
      </c>
      <c r="I286">
        <v>343</v>
      </c>
      <c r="J286">
        <v>82</v>
      </c>
      <c r="K286">
        <v>80.25</v>
      </c>
      <c r="L286">
        <v>1.6</v>
      </c>
      <c r="M286">
        <v>14.91</v>
      </c>
      <c r="N286">
        <v>1.04</v>
      </c>
      <c r="O286">
        <v>0</v>
      </c>
      <c r="P286">
        <v>0</v>
      </c>
      <c r="Q286" t="s">
        <v>33</v>
      </c>
      <c r="R286" t="s">
        <v>33</v>
      </c>
      <c r="S286">
        <v>5.3</v>
      </c>
      <c r="T286">
        <v>1.68</v>
      </c>
      <c r="U286">
        <v>45</v>
      </c>
      <c r="V286">
        <v>0.03</v>
      </c>
      <c r="W286">
        <v>0.04</v>
      </c>
      <c r="X286">
        <v>2.1</v>
      </c>
      <c r="Y286">
        <v>16</v>
      </c>
      <c r="Z286">
        <v>0.36</v>
      </c>
      <c r="AA286">
        <v>20</v>
      </c>
      <c r="AB286">
        <v>45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808</v>
      </c>
      <c r="B287" t="s">
        <v>108</v>
      </c>
      <c r="C287">
        <v>5</v>
      </c>
      <c r="D287">
        <v>7.3000349283967897E-2</v>
      </c>
      <c r="E287" t="s">
        <v>54</v>
      </c>
      <c r="F287" t="s">
        <v>396</v>
      </c>
      <c r="G287" t="s">
        <v>397</v>
      </c>
      <c r="H287">
        <v>0.65</v>
      </c>
      <c r="I287">
        <v>392</v>
      </c>
      <c r="J287">
        <v>93</v>
      </c>
      <c r="K287">
        <v>76.400000000000006</v>
      </c>
      <c r="L287">
        <v>1.2</v>
      </c>
      <c r="M287">
        <v>20.5</v>
      </c>
      <c r="N287">
        <v>1.2</v>
      </c>
      <c r="O287">
        <v>0</v>
      </c>
      <c r="P287">
        <v>0</v>
      </c>
      <c r="Q287" t="s">
        <v>33</v>
      </c>
      <c r="R287">
        <v>0</v>
      </c>
      <c r="S287">
        <v>1</v>
      </c>
      <c r="T287">
        <v>0.56000000000000005</v>
      </c>
      <c r="U287">
        <v>15</v>
      </c>
      <c r="V287">
        <v>0.01</v>
      </c>
      <c r="W287">
        <v>0.04</v>
      </c>
      <c r="X287">
        <v>2</v>
      </c>
      <c r="Y287">
        <v>7</v>
      </c>
      <c r="Z287">
        <v>0.09</v>
      </c>
      <c r="AA287">
        <v>1.3</v>
      </c>
      <c r="AB287">
        <v>15</v>
      </c>
      <c r="AC287">
        <v>0</v>
      </c>
      <c r="AD287">
        <v>0</v>
      </c>
      <c r="AE287">
        <v>0</v>
      </c>
      <c r="AF287">
        <v>0</v>
      </c>
    </row>
    <row r="288" spans="1:32" x14ac:dyDescent="0.2">
      <c r="A288">
        <v>808</v>
      </c>
      <c r="B288" t="s">
        <v>108</v>
      </c>
      <c r="C288">
        <v>6</v>
      </c>
      <c r="D288">
        <v>7.3000349283967897E-2</v>
      </c>
      <c r="E288" t="s">
        <v>54</v>
      </c>
      <c r="F288" t="s">
        <v>398</v>
      </c>
      <c r="G288" t="s">
        <v>399</v>
      </c>
      <c r="H288">
        <v>0.6</v>
      </c>
      <c r="I288">
        <v>380</v>
      </c>
      <c r="J288">
        <v>90</v>
      </c>
      <c r="K288">
        <v>77.3</v>
      </c>
      <c r="L288">
        <v>1.3</v>
      </c>
      <c r="M288">
        <v>18.2</v>
      </c>
      <c r="N288">
        <v>1.9</v>
      </c>
      <c r="O288">
        <v>0</v>
      </c>
      <c r="P288">
        <v>0</v>
      </c>
      <c r="Q288" t="s">
        <v>33</v>
      </c>
      <c r="R288">
        <v>0</v>
      </c>
      <c r="S288">
        <v>0.9</v>
      </c>
      <c r="T288">
        <v>1.03</v>
      </c>
      <c r="U288">
        <v>4</v>
      </c>
      <c r="V288">
        <v>0</v>
      </c>
      <c r="W288">
        <v>0.04</v>
      </c>
      <c r="X288">
        <v>2.2999999999999998</v>
      </c>
      <c r="Y288">
        <v>13</v>
      </c>
      <c r="Z288">
        <v>0.24</v>
      </c>
      <c r="AA288">
        <v>2.7</v>
      </c>
      <c r="AB288">
        <v>4</v>
      </c>
      <c r="AC288">
        <v>6</v>
      </c>
      <c r="AD288">
        <v>0</v>
      </c>
      <c r="AE288">
        <v>0</v>
      </c>
      <c r="AF288">
        <v>0</v>
      </c>
    </row>
    <row r="289" spans="1:32" x14ac:dyDescent="0.2">
      <c r="A289">
        <v>808</v>
      </c>
      <c r="B289" t="s">
        <v>108</v>
      </c>
      <c r="C289">
        <v>7</v>
      </c>
      <c r="D289">
        <v>7.3000349283967897E-2</v>
      </c>
      <c r="E289" t="s">
        <v>54</v>
      </c>
      <c r="F289" t="s">
        <v>400</v>
      </c>
      <c r="G289" t="s">
        <v>401</v>
      </c>
      <c r="H289">
        <v>0.6</v>
      </c>
      <c r="I289">
        <v>335</v>
      </c>
      <c r="J289">
        <v>79</v>
      </c>
      <c r="K289">
        <v>79.8</v>
      </c>
      <c r="L289">
        <v>1.2</v>
      </c>
      <c r="M289">
        <v>17.100000000000001</v>
      </c>
      <c r="N289">
        <v>1.2</v>
      </c>
      <c r="O289">
        <v>0</v>
      </c>
      <c r="P289">
        <v>0</v>
      </c>
      <c r="Q289" t="s">
        <v>33</v>
      </c>
      <c r="R289">
        <v>0</v>
      </c>
      <c r="S289">
        <v>1.2</v>
      </c>
      <c r="T289">
        <v>0.8</v>
      </c>
      <c r="U289">
        <v>6</v>
      </c>
      <c r="V289">
        <v>0.23</v>
      </c>
      <c r="W289">
        <v>0.06</v>
      </c>
      <c r="X289">
        <v>3.2</v>
      </c>
      <c r="Y289">
        <v>14</v>
      </c>
      <c r="Z289">
        <v>0.25</v>
      </c>
      <c r="AA289">
        <v>3.5</v>
      </c>
      <c r="AB289">
        <v>4</v>
      </c>
      <c r="AC289">
        <v>26</v>
      </c>
      <c r="AD289">
        <v>0</v>
      </c>
      <c r="AE289">
        <v>0</v>
      </c>
      <c r="AF289">
        <v>26</v>
      </c>
    </row>
    <row r="290" spans="1:32" x14ac:dyDescent="0.2">
      <c r="A290">
        <v>808</v>
      </c>
      <c r="B290" t="s">
        <v>108</v>
      </c>
      <c r="C290">
        <v>8</v>
      </c>
      <c r="D290">
        <v>7.3000349283967897E-2</v>
      </c>
      <c r="E290" t="s">
        <v>54</v>
      </c>
      <c r="F290" t="s">
        <v>402</v>
      </c>
      <c r="G290" t="s">
        <v>403</v>
      </c>
      <c r="H290">
        <v>0.52</v>
      </c>
      <c r="I290">
        <v>423</v>
      </c>
      <c r="J290">
        <v>101</v>
      </c>
      <c r="K290">
        <v>78.7</v>
      </c>
      <c r="L290">
        <v>1.3</v>
      </c>
      <c r="M290">
        <v>16.5</v>
      </c>
      <c r="N290">
        <v>3.8</v>
      </c>
      <c r="O290">
        <v>0</v>
      </c>
      <c r="P290">
        <v>0</v>
      </c>
      <c r="Q290" t="s">
        <v>33</v>
      </c>
      <c r="R290">
        <v>0</v>
      </c>
      <c r="S290">
        <v>1.6</v>
      </c>
      <c r="T290">
        <v>0.7</v>
      </c>
      <c r="U290">
        <v>5</v>
      </c>
      <c r="V290">
        <v>0.14000000000000001</v>
      </c>
      <c r="W290">
        <v>7.0000000000000007E-2</v>
      </c>
      <c r="X290">
        <v>1.6</v>
      </c>
      <c r="Y290">
        <v>14</v>
      </c>
      <c r="Z290">
        <v>0.25</v>
      </c>
      <c r="AA290">
        <v>3.5</v>
      </c>
      <c r="AB290">
        <v>3</v>
      </c>
      <c r="AC290">
        <v>26</v>
      </c>
      <c r="AD290">
        <v>0</v>
      </c>
      <c r="AE290">
        <v>0</v>
      </c>
      <c r="AF290">
        <v>26</v>
      </c>
    </row>
    <row r="291" spans="1:32" x14ac:dyDescent="0.2">
      <c r="A291">
        <v>808</v>
      </c>
      <c r="B291" t="s">
        <v>108</v>
      </c>
      <c r="C291">
        <v>9</v>
      </c>
      <c r="D291">
        <v>7.3000349283967897E-2</v>
      </c>
      <c r="E291" t="s">
        <v>54</v>
      </c>
      <c r="F291" t="s">
        <v>404</v>
      </c>
      <c r="G291" t="s">
        <v>405</v>
      </c>
      <c r="H291">
        <v>0.4</v>
      </c>
      <c r="I291">
        <v>432</v>
      </c>
      <c r="J291">
        <v>103</v>
      </c>
      <c r="K291">
        <v>78.3</v>
      </c>
      <c r="L291">
        <v>1.2</v>
      </c>
      <c r="M291">
        <v>17.8</v>
      </c>
      <c r="N291">
        <v>3.5</v>
      </c>
      <c r="O291">
        <v>0</v>
      </c>
      <c r="P291">
        <v>0</v>
      </c>
      <c r="Q291" t="s">
        <v>33</v>
      </c>
      <c r="R291">
        <v>0</v>
      </c>
      <c r="S291">
        <v>0.5</v>
      </c>
      <c r="T291">
        <v>1.07</v>
      </c>
      <c r="U291">
        <v>9</v>
      </c>
      <c r="V291">
        <v>7.0000000000000007E-2</v>
      </c>
      <c r="W291">
        <v>0.03</v>
      </c>
      <c r="X291">
        <v>3</v>
      </c>
      <c r="Y291">
        <v>14</v>
      </c>
      <c r="Z291">
        <v>0.25</v>
      </c>
      <c r="AA291">
        <v>3.5</v>
      </c>
      <c r="AB291">
        <v>9</v>
      </c>
      <c r="AC291">
        <v>0</v>
      </c>
      <c r="AD291">
        <v>0</v>
      </c>
      <c r="AE291">
        <v>0</v>
      </c>
      <c r="AF291">
        <v>0</v>
      </c>
    </row>
    <row r="292" spans="1:32" x14ac:dyDescent="0.2">
      <c r="A292">
        <v>808</v>
      </c>
      <c r="B292" t="s">
        <v>108</v>
      </c>
      <c r="C292">
        <v>10</v>
      </c>
      <c r="D292">
        <v>7.3000349283967897E-2</v>
      </c>
      <c r="E292" t="s">
        <v>54</v>
      </c>
      <c r="F292" t="s">
        <v>406</v>
      </c>
      <c r="G292" t="s">
        <v>407</v>
      </c>
      <c r="H292">
        <v>0.57999999999999996</v>
      </c>
      <c r="I292">
        <v>372</v>
      </c>
      <c r="J292">
        <v>88</v>
      </c>
      <c r="K292">
        <v>77.599999999999994</v>
      </c>
      <c r="L292">
        <v>1.9</v>
      </c>
      <c r="M292">
        <v>18.600000000000001</v>
      </c>
      <c r="N292">
        <v>1.5</v>
      </c>
      <c r="O292">
        <v>0</v>
      </c>
      <c r="P292">
        <v>0</v>
      </c>
      <c r="Q292" t="s">
        <v>33</v>
      </c>
      <c r="R292">
        <v>0</v>
      </c>
      <c r="S292">
        <v>1.7</v>
      </c>
      <c r="T292">
        <v>0.91</v>
      </c>
      <c r="U292">
        <v>10</v>
      </c>
      <c r="V292">
        <v>0.02</v>
      </c>
      <c r="W292">
        <v>0.09</v>
      </c>
      <c r="X292">
        <v>3.2</v>
      </c>
      <c r="Y292">
        <v>5</v>
      </c>
      <c r="Z292">
        <v>0.18</v>
      </c>
      <c r="AA292">
        <v>1.5</v>
      </c>
      <c r="AB292">
        <v>10</v>
      </c>
      <c r="AC292">
        <v>0</v>
      </c>
      <c r="AD292">
        <v>0</v>
      </c>
      <c r="AE292">
        <v>0</v>
      </c>
      <c r="AF292">
        <v>0</v>
      </c>
    </row>
    <row r="293" spans="1:32" x14ac:dyDescent="0.2">
      <c r="A293">
        <v>808</v>
      </c>
      <c r="B293" t="s">
        <v>108</v>
      </c>
      <c r="C293">
        <v>11</v>
      </c>
      <c r="D293">
        <v>9.7346735488544806E-2</v>
      </c>
      <c r="E293" t="s">
        <v>54</v>
      </c>
      <c r="F293" t="s">
        <v>408</v>
      </c>
      <c r="G293" t="s">
        <v>409</v>
      </c>
      <c r="H293">
        <v>0.64</v>
      </c>
      <c r="I293">
        <v>354</v>
      </c>
      <c r="J293">
        <v>84</v>
      </c>
      <c r="K293">
        <v>78.7</v>
      </c>
      <c r="L293">
        <v>1.3</v>
      </c>
      <c r="M293">
        <v>19</v>
      </c>
      <c r="N293">
        <v>0.9</v>
      </c>
      <c r="O293">
        <v>0</v>
      </c>
      <c r="P293">
        <v>0</v>
      </c>
      <c r="Q293" t="s">
        <v>33</v>
      </c>
      <c r="R293">
        <v>0</v>
      </c>
      <c r="S293">
        <v>0.8</v>
      </c>
      <c r="T293">
        <v>0.42</v>
      </c>
      <c r="U293">
        <v>25</v>
      </c>
      <c r="V293">
        <v>0.12</v>
      </c>
      <c r="W293">
        <v>0.09</v>
      </c>
      <c r="X293">
        <v>3.1</v>
      </c>
      <c r="Y293">
        <v>8</v>
      </c>
      <c r="Z293">
        <v>0.11</v>
      </c>
      <c r="AA293">
        <v>3</v>
      </c>
      <c r="AB293">
        <v>25</v>
      </c>
      <c r="AC293">
        <v>0</v>
      </c>
      <c r="AD293">
        <v>0</v>
      </c>
      <c r="AE293">
        <v>0</v>
      </c>
      <c r="AF293">
        <v>0</v>
      </c>
    </row>
    <row r="294" spans="1:32" x14ac:dyDescent="0.2">
      <c r="A294">
        <v>808</v>
      </c>
      <c r="B294" t="s">
        <v>108</v>
      </c>
      <c r="C294">
        <v>12</v>
      </c>
      <c r="D294">
        <v>9.7346735488544806E-2</v>
      </c>
      <c r="E294" t="s">
        <v>54</v>
      </c>
      <c r="F294" t="s">
        <v>410</v>
      </c>
      <c r="G294" t="s">
        <v>411</v>
      </c>
      <c r="H294">
        <v>0.52</v>
      </c>
      <c r="I294">
        <v>447</v>
      </c>
      <c r="J294">
        <v>106</v>
      </c>
      <c r="K294">
        <v>74.2</v>
      </c>
      <c r="L294">
        <v>2.6</v>
      </c>
      <c r="M294">
        <v>19.8</v>
      </c>
      <c r="N294">
        <v>3</v>
      </c>
      <c r="O294">
        <v>0</v>
      </c>
      <c r="P294">
        <v>0</v>
      </c>
      <c r="Q294" t="s">
        <v>33</v>
      </c>
      <c r="R294">
        <v>0</v>
      </c>
      <c r="S294">
        <v>1.7</v>
      </c>
      <c r="T294">
        <v>1.53</v>
      </c>
      <c r="U294">
        <v>13</v>
      </c>
      <c r="V294">
        <v>0.01</v>
      </c>
      <c r="W294">
        <v>0.17</v>
      </c>
      <c r="X294">
        <v>9.1</v>
      </c>
      <c r="Y294">
        <v>23</v>
      </c>
      <c r="Z294">
        <v>1.3</v>
      </c>
      <c r="AA294">
        <v>8.3000000000000007</v>
      </c>
      <c r="AB294">
        <v>13</v>
      </c>
      <c r="AC294">
        <v>6</v>
      </c>
      <c r="AD294" t="s">
        <v>33</v>
      </c>
      <c r="AE294" t="s">
        <v>33</v>
      </c>
      <c r="AF294">
        <v>6</v>
      </c>
    </row>
    <row r="295" spans="1:32" x14ac:dyDescent="0.2">
      <c r="A295">
        <v>808</v>
      </c>
      <c r="B295" t="s">
        <v>108</v>
      </c>
      <c r="C295">
        <v>13</v>
      </c>
      <c r="D295">
        <v>9.7346735488544806E-2</v>
      </c>
      <c r="E295" t="s">
        <v>54</v>
      </c>
      <c r="F295" t="s">
        <v>412</v>
      </c>
      <c r="G295" t="s">
        <v>413</v>
      </c>
      <c r="H295">
        <v>0.76</v>
      </c>
      <c r="I295">
        <v>499</v>
      </c>
      <c r="J295">
        <v>118</v>
      </c>
      <c r="K295">
        <v>69.2</v>
      </c>
      <c r="L295">
        <v>1.4</v>
      </c>
      <c r="M295">
        <v>23.6</v>
      </c>
      <c r="N295">
        <v>2.6</v>
      </c>
      <c r="O295">
        <v>0</v>
      </c>
      <c r="P295">
        <v>0</v>
      </c>
      <c r="Q295" t="s">
        <v>33</v>
      </c>
      <c r="R295">
        <v>0</v>
      </c>
      <c r="S295">
        <v>1</v>
      </c>
      <c r="T295">
        <v>0.39</v>
      </c>
      <c r="U295">
        <v>14</v>
      </c>
      <c r="V295">
        <v>0.15</v>
      </c>
      <c r="W295">
        <v>0.12</v>
      </c>
      <c r="X295">
        <v>12</v>
      </c>
      <c r="Y295">
        <v>6</v>
      </c>
      <c r="Z295">
        <v>0.66</v>
      </c>
      <c r="AA295">
        <v>4.5999999999999996</v>
      </c>
      <c r="AB295">
        <v>14</v>
      </c>
      <c r="AC295">
        <v>0</v>
      </c>
      <c r="AD295">
        <v>0</v>
      </c>
      <c r="AE295">
        <v>0</v>
      </c>
      <c r="AF295">
        <v>0</v>
      </c>
    </row>
    <row r="296" spans="1:32" x14ac:dyDescent="0.2">
      <c r="A296">
        <v>808</v>
      </c>
      <c r="B296" t="s">
        <v>108</v>
      </c>
      <c r="C296">
        <v>14</v>
      </c>
      <c r="D296">
        <v>7.3000349283967897E-2</v>
      </c>
      <c r="E296" t="s">
        <v>54</v>
      </c>
      <c r="F296" t="s">
        <v>414</v>
      </c>
      <c r="G296" t="s">
        <v>415</v>
      </c>
      <c r="H296">
        <v>0.62</v>
      </c>
      <c r="I296">
        <v>485</v>
      </c>
      <c r="J296">
        <v>116</v>
      </c>
      <c r="K296">
        <v>73.3</v>
      </c>
      <c r="L296">
        <v>1.4</v>
      </c>
      <c r="M296">
        <v>18.899999999999999</v>
      </c>
      <c r="N296">
        <v>4.4000000000000004</v>
      </c>
      <c r="O296">
        <v>0</v>
      </c>
      <c r="P296">
        <v>0</v>
      </c>
      <c r="Q296" t="s">
        <v>33</v>
      </c>
      <c r="R296">
        <v>0</v>
      </c>
      <c r="S296">
        <v>1.6</v>
      </c>
      <c r="T296">
        <v>1.47</v>
      </c>
      <c r="U296">
        <v>14</v>
      </c>
      <c r="V296">
        <v>0.05</v>
      </c>
      <c r="W296">
        <v>0.15</v>
      </c>
      <c r="X296">
        <v>7.5</v>
      </c>
      <c r="Y296">
        <v>9</v>
      </c>
      <c r="Z296">
        <v>0.1</v>
      </c>
      <c r="AA296">
        <v>0.62</v>
      </c>
      <c r="AB296">
        <v>14</v>
      </c>
      <c r="AC296">
        <v>0</v>
      </c>
      <c r="AD296">
        <v>0</v>
      </c>
      <c r="AE296">
        <v>0</v>
      </c>
      <c r="AF296">
        <v>0</v>
      </c>
    </row>
    <row r="297" spans="1:32" x14ac:dyDescent="0.2">
      <c r="A297" t="s">
        <v>416</v>
      </c>
      <c r="B297" t="s">
        <v>108</v>
      </c>
      <c r="D297">
        <v>1</v>
      </c>
      <c r="E297" t="s">
        <v>33</v>
      </c>
      <c r="G297" t="s">
        <v>33</v>
      </c>
      <c r="H297">
        <v>0.59605697209609199</v>
      </c>
      <c r="I297">
        <v>449.53868643355202</v>
      </c>
      <c r="J297">
        <v>106.973984812616</v>
      </c>
      <c r="K297">
        <v>75.220700249673399</v>
      </c>
      <c r="L297">
        <v>1.61812343954153</v>
      </c>
      <c r="M297">
        <v>19.206659292893999</v>
      </c>
      <c r="N297">
        <v>3.3098632617948001</v>
      </c>
      <c r="O297">
        <v>0</v>
      </c>
      <c r="P297" t="s">
        <v>33</v>
      </c>
      <c r="Q297" t="s">
        <v>33</v>
      </c>
      <c r="R297" t="s">
        <v>33</v>
      </c>
      <c r="S297">
        <v>1.2270627805591099</v>
      </c>
      <c r="T297">
        <v>0.94446113245624197</v>
      </c>
      <c r="U297">
        <v>12.3103323372272</v>
      </c>
      <c r="V297">
        <v>6.7406889949677307E-2</v>
      </c>
      <c r="W297">
        <v>8.2600250966999203E-2</v>
      </c>
      <c r="X297">
        <v>4.2136409619539199</v>
      </c>
      <c r="Y297">
        <v>13.586965239776999</v>
      </c>
      <c r="Z297" t="s">
        <v>33</v>
      </c>
      <c r="AA297">
        <v>2.9170039197423101</v>
      </c>
      <c r="AB297">
        <v>11.992522735799</v>
      </c>
      <c r="AC297" t="s">
        <v>33</v>
      </c>
      <c r="AD297" t="s">
        <v>33</v>
      </c>
      <c r="AE297" t="s">
        <v>33</v>
      </c>
      <c r="AF297">
        <v>4.6691504637714898</v>
      </c>
    </row>
    <row r="299" spans="1:32" x14ac:dyDescent="0.2">
      <c r="A299">
        <v>809</v>
      </c>
      <c r="B299" t="s">
        <v>109</v>
      </c>
      <c r="C299">
        <v>1</v>
      </c>
      <c r="D299">
        <v>0.66755012675731695</v>
      </c>
      <c r="E299" t="s">
        <v>34</v>
      </c>
      <c r="F299">
        <v>8002</v>
      </c>
      <c r="G299" t="s">
        <v>417</v>
      </c>
      <c r="H299">
        <v>1</v>
      </c>
      <c r="I299">
        <v>1400</v>
      </c>
      <c r="J299">
        <v>333</v>
      </c>
      <c r="K299">
        <v>11.2</v>
      </c>
      <c r="L299">
        <v>10</v>
      </c>
      <c r="M299">
        <v>59.5</v>
      </c>
      <c r="N299">
        <v>10.6</v>
      </c>
      <c r="O299">
        <v>0</v>
      </c>
      <c r="P299" t="s">
        <v>33</v>
      </c>
      <c r="Q299" t="s">
        <v>33</v>
      </c>
      <c r="R299">
        <v>0</v>
      </c>
      <c r="S299">
        <v>6.9</v>
      </c>
      <c r="T299">
        <v>16</v>
      </c>
      <c r="U299">
        <v>141</v>
      </c>
      <c r="V299">
        <v>0.34</v>
      </c>
      <c r="W299">
        <v>0.52</v>
      </c>
      <c r="X299">
        <v>18.2</v>
      </c>
      <c r="Y299">
        <v>46</v>
      </c>
      <c r="Z299">
        <v>3.39583448275862</v>
      </c>
      <c r="AA299">
        <v>60</v>
      </c>
      <c r="AB299">
        <v>141</v>
      </c>
      <c r="AC299" t="s">
        <v>33</v>
      </c>
      <c r="AD299" t="s">
        <v>33</v>
      </c>
      <c r="AE299" t="s">
        <v>33</v>
      </c>
      <c r="AF299" t="s">
        <v>33</v>
      </c>
    </row>
    <row r="300" spans="1:32" x14ac:dyDescent="0.2">
      <c r="A300">
        <v>809</v>
      </c>
      <c r="B300" t="s">
        <v>109</v>
      </c>
      <c r="C300">
        <v>2</v>
      </c>
      <c r="D300">
        <v>0.15666052085734</v>
      </c>
      <c r="E300" t="s">
        <v>34</v>
      </c>
      <c r="F300">
        <v>8008</v>
      </c>
      <c r="G300" t="s">
        <v>418</v>
      </c>
      <c r="H300" t="s">
        <v>33</v>
      </c>
      <c r="I300">
        <v>1634</v>
      </c>
      <c r="J300">
        <v>388</v>
      </c>
      <c r="K300">
        <v>12.2</v>
      </c>
      <c r="L300">
        <v>4.2</v>
      </c>
      <c r="M300">
        <v>71.8</v>
      </c>
      <c r="N300">
        <v>10.7</v>
      </c>
      <c r="O300">
        <v>0</v>
      </c>
      <c r="P300" t="s">
        <v>33</v>
      </c>
      <c r="Q300" t="s">
        <v>33</v>
      </c>
      <c r="R300">
        <v>1.2</v>
      </c>
      <c r="S300">
        <v>4</v>
      </c>
      <c r="T300">
        <v>2</v>
      </c>
      <c r="U300">
        <v>186</v>
      </c>
      <c r="V300">
        <v>0</v>
      </c>
      <c r="W300">
        <v>0</v>
      </c>
      <c r="X300">
        <v>8</v>
      </c>
      <c r="Y300">
        <v>28</v>
      </c>
      <c r="Z300">
        <v>0.67437872340425498</v>
      </c>
      <c r="AA300">
        <v>5</v>
      </c>
      <c r="AB300">
        <v>186</v>
      </c>
      <c r="AC300" t="s">
        <v>33</v>
      </c>
      <c r="AD300" t="s">
        <v>33</v>
      </c>
      <c r="AE300" t="s">
        <v>33</v>
      </c>
      <c r="AF300">
        <v>0</v>
      </c>
    </row>
    <row r="301" spans="1:32" x14ac:dyDescent="0.2">
      <c r="A301">
        <v>809</v>
      </c>
      <c r="B301" t="s">
        <v>109</v>
      </c>
      <c r="C301">
        <v>3</v>
      </c>
      <c r="D301">
        <v>0.15666052085734</v>
      </c>
      <c r="E301" t="s">
        <v>54</v>
      </c>
      <c r="F301" t="s">
        <v>419</v>
      </c>
      <c r="G301" t="s">
        <v>420</v>
      </c>
      <c r="H301">
        <v>1</v>
      </c>
      <c r="I301">
        <v>1330</v>
      </c>
      <c r="J301">
        <v>316</v>
      </c>
      <c r="K301">
        <v>13.5</v>
      </c>
      <c r="L301">
        <v>7.1</v>
      </c>
      <c r="M301">
        <v>60.4</v>
      </c>
      <c r="N301">
        <v>8.1999999999999993</v>
      </c>
      <c r="O301">
        <v>0</v>
      </c>
      <c r="P301">
        <v>0</v>
      </c>
      <c r="Q301" t="s">
        <v>33</v>
      </c>
      <c r="R301">
        <v>0</v>
      </c>
      <c r="S301">
        <v>7.4</v>
      </c>
      <c r="T301">
        <v>7.67</v>
      </c>
      <c r="U301">
        <v>141</v>
      </c>
      <c r="V301">
        <v>0.17</v>
      </c>
      <c r="W301">
        <v>0.34</v>
      </c>
      <c r="X301">
        <v>12</v>
      </c>
      <c r="Y301">
        <v>46</v>
      </c>
      <c r="Z301">
        <v>0.7</v>
      </c>
      <c r="AA301">
        <v>60</v>
      </c>
      <c r="AB301">
        <v>141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>
        <v>809</v>
      </c>
      <c r="B302" t="s">
        <v>109</v>
      </c>
      <c r="C302">
        <v>4</v>
      </c>
      <c r="D302">
        <v>1.6132749481447301E-3</v>
      </c>
      <c r="E302" t="s">
        <v>54</v>
      </c>
      <c r="F302" t="s">
        <v>421</v>
      </c>
      <c r="G302" t="s">
        <v>422</v>
      </c>
      <c r="H302">
        <v>0.82</v>
      </c>
      <c r="I302">
        <v>995</v>
      </c>
      <c r="J302">
        <v>239</v>
      </c>
      <c r="K302">
        <v>56.1</v>
      </c>
      <c r="L302">
        <v>3.6</v>
      </c>
      <c r="M302">
        <v>24.8</v>
      </c>
      <c r="N302">
        <v>15.5</v>
      </c>
      <c r="O302">
        <v>0</v>
      </c>
      <c r="P302">
        <v>0</v>
      </c>
      <c r="Q302" t="s">
        <v>33</v>
      </c>
      <c r="R302">
        <v>0</v>
      </c>
      <c r="S302">
        <v>2.4</v>
      </c>
      <c r="T302">
        <v>1.77</v>
      </c>
      <c r="U302">
        <v>49</v>
      </c>
      <c r="V302">
        <v>0.03</v>
      </c>
      <c r="W302">
        <v>0.26</v>
      </c>
      <c r="X302">
        <v>6.8</v>
      </c>
      <c r="Y302">
        <v>6</v>
      </c>
      <c r="Z302">
        <v>0.15</v>
      </c>
      <c r="AA302">
        <v>9</v>
      </c>
      <c r="AB302">
        <v>49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809</v>
      </c>
      <c r="B303" t="s">
        <v>109</v>
      </c>
      <c r="C303">
        <v>5</v>
      </c>
      <c r="D303">
        <v>1.7515556579857101E-2</v>
      </c>
      <c r="E303" t="s">
        <v>54</v>
      </c>
      <c r="F303" t="s">
        <v>423</v>
      </c>
      <c r="G303" t="s">
        <v>424</v>
      </c>
      <c r="H303">
        <v>1</v>
      </c>
      <c r="I303">
        <v>1360</v>
      </c>
      <c r="J303">
        <v>322</v>
      </c>
      <c r="K303">
        <v>12.3</v>
      </c>
      <c r="L303">
        <v>12.5</v>
      </c>
      <c r="M303">
        <v>63.1</v>
      </c>
      <c r="N303">
        <v>4.2</v>
      </c>
      <c r="O303">
        <v>0</v>
      </c>
      <c r="P303">
        <v>0</v>
      </c>
      <c r="Q303" t="s">
        <v>33</v>
      </c>
      <c r="R303">
        <v>7.9</v>
      </c>
      <c r="S303">
        <v>25.3</v>
      </c>
      <c r="T303">
        <v>6.83</v>
      </c>
      <c r="U303">
        <v>9</v>
      </c>
      <c r="V303">
        <v>0.03</v>
      </c>
      <c r="W303">
        <v>0.22</v>
      </c>
      <c r="X303">
        <v>2.2999999999999998</v>
      </c>
      <c r="Y303">
        <v>140</v>
      </c>
      <c r="Z303">
        <v>0.7</v>
      </c>
      <c r="AA303">
        <v>5.9</v>
      </c>
      <c r="AB303">
        <v>9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 t="s">
        <v>425</v>
      </c>
      <c r="B304" t="s">
        <v>109</v>
      </c>
      <c r="D304">
        <v>1</v>
      </c>
      <c r="E304" t="s">
        <v>33</v>
      </c>
      <c r="G304" t="s">
        <v>33</v>
      </c>
      <c r="H304" t="s">
        <v>33</v>
      </c>
      <c r="I304">
        <v>1424.3383268034099</v>
      </c>
      <c r="J304">
        <v>338.60878082507497</v>
      </c>
      <c r="K304">
        <v>11.8086828762388</v>
      </c>
      <c r="L304">
        <v>8.6705174003226606</v>
      </c>
      <c r="M304">
        <v>61.574994238303802</v>
      </c>
      <c r="N304">
        <v>10.1354862871629</v>
      </c>
      <c r="O304">
        <v>0</v>
      </c>
      <c r="P304" t="s">
        <v>33</v>
      </c>
      <c r="Q304" t="s">
        <v>33</v>
      </c>
      <c r="R304">
        <v>0.326365522009679</v>
      </c>
      <c r="S304">
        <v>6.8390412537451004</v>
      </c>
      <c r="T304">
        <v>12.318196012906199</v>
      </c>
      <c r="U304">
        <v>145.58924867480999</v>
      </c>
      <c r="V304">
        <v>0.254173196589076</v>
      </c>
      <c r="W304">
        <v>0.40466351693938701</v>
      </c>
      <c r="X304">
        <v>15.333878773911</v>
      </c>
      <c r="Y304">
        <v>44.762041945148702</v>
      </c>
      <c r="Z304">
        <v>2.49470350692427</v>
      </c>
      <c r="AA304">
        <v>50.353802719520601</v>
      </c>
      <c r="AB304">
        <v>145.58924867480999</v>
      </c>
      <c r="AC304" t="s">
        <v>33</v>
      </c>
      <c r="AD304" t="s">
        <v>33</v>
      </c>
      <c r="AE304" t="s">
        <v>33</v>
      </c>
      <c r="AF304" t="s">
        <v>33</v>
      </c>
    </row>
    <row r="306" spans="1:32" x14ac:dyDescent="0.2">
      <c r="A306">
        <v>901</v>
      </c>
      <c r="B306" t="s">
        <v>110</v>
      </c>
      <c r="C306">
        <v>1</v>
      </c>
      <c r="D306">
        <v>0.98760330578512401</v>
      </c>
      <c r="E306" t="s">
        <v>34</v>
      </c>
      <c r="F306">
        <v>6022</v>
      </c>
      <c r="G306" t="s">
        <v>426</v>
      </c>
      <c r="H306">
        <v>1</v>
      </c>
      <c r="I306">
        <v>292</v>
      </c>
      <c r="J306">
        <v>70</v>
      </c>
      <c r="K306">
        <v>86.3</v>
      </c>
      <c r="L306">
        <v>0.7</v>
      </c>
      <c r="M306">
        <v>3.3</v>
      </c>
      <c r="N306">
        <v>3.5</v>
      </c>
      <c r="O306">
        <v>0</v>
      </c>
      <c r="P306" t="s">
        <v>33</v>
      </c>
      <c r="Q306" t="s">
        <v>33</v>
      </c>
      <c r="R306">
        <v>6.1</v>
      </c>
      <c r="S306">
        <v>0.1</v>
      </c>
      <c r="T306">
        <v>0.63</v>
      </c>
      <c r="U306">
        <v>41</v>
      </c>
      <c r="V306">
        <v>0</v>
      </c>
      <c r="W306">
        <v>0.27</v>
      </c>
      <c r="X306">
        <v>0</v>
      </c>
      <c r="Y306">
        <v>8</v>
      </c>
      <c r="Z306">
        <v>2.9782608695652201E-2</v>
      </c>
      <c r="AA306">
        <v>0.59</v>
      </c>
      <c r="AB306">
        <v>40</v>
      </c>
      <c r="AC306" t="s">
        <v>33</v>
      </c>
      <c r="AD306" t="s">
        <v>33</v>
      </c>
      <c r="AE306" t="s">
        <v>33</v>
      </c>
      <c r="AF306">
        <v>18</v>
      </c>
    </row>
    <row r="307" spans="1:32" x14ac:dyDescent="0.2">
      <c r="A307">
        <v>901</v>
      </c>
      <c r="B307" t="s">
        <v>110</v>
      </c>
      <c r="C307">
        <v>2</v>
      </c>
      <c r="D307">
        <v>1.2396694214876E-2</v>
      </c>
      <c r="E307" t="s">
        <v>34</v>
      </c>
      <c r="F307">
        <v>6019</v>
      </c>
      <c r="G307" t="s">
        <v>427</v>
      </c>
      <c r="H307">
        <v>1</v>
      </c>
      <c r="I307">
        <v>162</v>
      </c>
      <c r="J307">
        <v>38</v>
      </c>
      <c r="K307">
        <v>89.8</v>
      </c>
      <c r="L307">
        <v>0.8</v>
      </c>
      <c r="M307">
        <v>3.5</v>
      </c>
      <c r="N307">
        <v>0.1</v>
      </c>
      <c r="O307">
        <v>0</v>
      </c>
      <c r="P307" t="s">
        <v>33</v>
      </c>
      <c r="Q307" t="s">
        <v>33</v>
      </c>
      <c r="R307">
        <v>5.8</v>
      </c>
      <c r="S307">
        <v>0.1</v>
      </c>
      <c r="T307">
        <v>0.32</v>
      </c>
      <c r="U307">
        <v>0</v>
      </c>
      <c r="V307">
        <v>0.03</v>
      </c>
      <c r="W307">
        <v>0.18</v>
      </c>
      <c r="X307">
        <v>0.1</v>
      </c>
      <c r="Y307">
        <v>6</v>
      </c>
      <c r="Z307">
        <v>4.3404255319148898E-2</v>
      </c>
      <c r="AA307">
        <v>0.4</v>
      </c>
      <c r="AB307">
        <v>0</v>
      </c>
      <c r="AC307" t="s">
        <v>33</v>
      </c>
      <c r="AD307" t="s">
        <v>33</v>
      </c>
      <c r="AE307" t="s">
        <v>33</v>
      </c>
      <c r="AF307">
        <v>1</v>
      </c>
    </row>
    <row r="308" spans="1:32" x14ac:dyDescent="0.2">
      <c r="A308" t="s">
        <v>428</v>
      </c>
      <c r="B308" t="s">
        <v>110</v>
      </c>
      <c r="D308">
        <v>1</v>
      </c>
      <c r="E308" t="s">
        <v>34</v>
      </c>
      <c r="G308" t="s">
        <v>33</v>
      </c>
      <c r="H308">
        <v>1</v>
      </c>
      <c r="I308">
        <v>290.38842975206597</v>
      </c>
      <c r="J308">
        <v>69.603305785123993</v>
      </c>
      <c r="K308">
        <v>86.343388429752096</v>
      </c>
      <c r="L308">
        <v>0.70123966942148797</v>
      </c>
      <c r="M308">
        <v>3.3024793388429798</v>
      </c>
      <c r="N308">
        <v>3.4578512396694201</v>
      </c>
      <c r="O308">
        <v>0</v>
      </c>
      <c r="P308" t="s">
        <v>33</v>
      </c>
      <c r="Q308" t="s">
        <v>33</v>
      </c>
      <c r="R308">
        <v>6.0962809917355401</v>
      </c>
      <c r="S308">
        <v>0.1</v>
      </c>
      <c r="T308">
        <v>0.62615702479338897</v>
      </c>
      <c r="U308">
        <v>40.491735537190102</v>
      </c>
      <c r="V308">
        <v>3.7190082644628E-4</v>
      </c>
      <c r="W308">
        <v>0.26888429752066101</v>
      </c>
      <c r="X308">
        <v>1.2396694214875999E-3</v>
      </c>
      <c r="Y308">
        <v>7.9752066115702496</v>
      </c>
      <c r="Z308">
        <v>2.9951472083546801E-2</v>
      </c>
      <c r="AA308">
        <v>0.58764462809917395</v>
      </c>
      <c r="AB308">
        <v>39.504132231405002</v>
      </c>
      <c r="AC308" t="s">
        <v>33</v>
      </c>
      <c r="AD308" t="s">
        <v>33</v>
      </c>
      <c r="AE308" t="s">
        <v>33</v>
      </c>
      <c r="AF308">
        <v>17.7892561983471</v>
      </c>
    </row>
    <row r="310" spans="1:32" x14ac:dyDescent="0.2">
      <c r="A310">
        <v>902</v>
      </c>
      <c r="B310" t="s">
        <v>111</v>
      </c>
      <c r="C310">
        <v>1</v>
      </c>
      <c r="D310">
        <v>0.31886087768440702</v>
      </c>
      <c r="E310" t="s">
        <v>34</v>
      </c>
      <c r="F310">
        <v>6026</v>
      </c>
      <c r="G310" t="s">
        <v>429</v>
      </c>
      <c r="H310">
        <v>1</v>
      </c>
      <c r="I310">
        <v>356</v>
      </c>
      <c r="J310">
        <v>85</v>
      </c>
      <c r="K310">
        <v>82</v>
      </c>
      <c r="L310">
        <v>0.7</v>
      </c>
      <c r="M310">
        <v>2.9</v>
      </c>
      <c r="N310">
        <v>3.1</v>
      </c>
      <c r="O310">
        <v>0</v>
      </c>
      <c r="P310" t="s">
        <v>33</v>
      </c>
      <c r="Q310" t="s">
        <v>33</v>
      </c>
      <c r="R310">
        <v>11.3</v>
      </c>
      <c r="S310">
        <v>0.2</v>
      </c>
      <c r="T310">
        <v>0.34</v>
      </c>
      <c r="U310">
        <v>34</v>
      </c>
      <c r="V310">
        <v>0.1</v>
      </c>
      <c r="W310">
        <v>0.2</v>
      </c>
      <c r="X310">
        <v>0.1</v>
      </c>
      <c r="Y310">
        <v>0</v>
      </c>
      <c r="Z310" t="s">
        <v>33</v>
      </c>
      <c r="AA310">
        <v>0.2</v>
      </c>
      <c r="AB310">
        <v>32</v>
      </c>
      <c r="AC310" t="s">
        <v>33</v>
      </c>
      <c r="AD310" t="s">
        <v>33</v>
      </c>
      <c r="AE310" t="s">
        <v>33</v>
      </c>
      <c r="AF310">
        <v>23</v>
      </c>
    </row>
    <row r="311" spans="1:32" x14ac:dyDescent="0.2">
      <c r="A311">
        <v>902</v>
      </c>
      <c r="B311" t="s">
        <v>111</v>
      </c>
      <c r="C311">
        <v>2</v>
      </c>
      <c r="D311">
        <v>3.20128051220488E-3</v>
      </c>
      <c r="E311" t="s">
        <v>34</v>
      </c>
      <c r="F311">
        <v>6006</v>
      </c>
      <c r="G311" t="s">
        <v>430</v>
      </c>
      <c r="H311">
        <v>1</v>
      </c>
      <c r="I311">
        <v>515</v>
      </c>
      <c r="J311">
        <v>122</v>
      </c>
      <c r="K311">
        <v>73.599999999999994</v>
      </c>
      <c r="L311">
        <v>1.2</v>
      </c>
      <c r="M311">
        <v>13.7</v>
      </c>
      <c r="N311">
        <v>4.3</v>
      </c>
      <c r="O311">
        <v>0</v>
      </c>
      <c r="P311" t="s">
        <v>33</v>
      </c>
      <c r="Q311" t="s">
        <v>33</v>
      </c>
      <c r="R311">
        <v>7.2</v>
      </c>
      <c r="S311">
        <v>0.7</v>
      </c>
      <c r="T311">
        <v>0.4</v>
      </c>
      <c r="U311">
        <v>37</v>
      </c>
      <c r="V311">
        <v>0.03</v>
      </c>
      <c r="W311">
        <v>0.27</v>
      </c>
      <c r="X311">
        <v>0.1</v>
      </c>
      <c r="Y311">
        <v>12</v>
      </c>
      <c r="Z311">
        <v>6.0089064819396402E-2</v>
      </c>
      <c r="AA311">
        <v>0.43</v>
      </c>
      <c r="AB311">
        <v>36</v>
      </c>
      <c r="AC311" t="s">
        <v>33</v>
      </c>
      <c r="AD311" t="s">
        <v>33</v>
      </c>
      <c r="AE311" t="s">
        <v>33</v>
      </c>
      <c r="AF311">
        <v>12</v>
      </c>
    </row>
    <row r="312" spans="1:32" x14ac:dyDescent="0.2">
      <c r="A312">
        <v>902</v>
      </c>
      <c r="B312" t="s">
        <v>111</v>
      </c>
      <c r="C312">
        <v>3</v>
      </c>
      <c r="D312">
        <v>3.20128051220488E-3</v>
      </c>
      <c r="E312" t="s">
        <v>34</v>
      </c>
      <c r="F312">
        <v>6003</v>
      </c>
      <c r="G312" t="s">
        <v>431</v>
      </c>
      <c r="H312">
        <v>1</v>
      </c>
      <c r="I312">
        <v>1660</v>
      </c>
      <c r="J312">
        <v>401</v>
      </c>
      <c r="K312">
        <v>37</v>
      </c>
      <c r="L312">
        <v>3.8</v>
      </c>
      <c r="M312">
        <v>26</v>
      </c>
      <c r="N312">
        <v>32.799999999999997</v>
      </c>
      <c r="O312">
        <v>0</v>
      </c>
      <c r="P312" t="s">
        <v>33</v>
      </c>
      <c r="Q312" t="s">
        <v>33</v>
      </c>
      <c r="R312">
        <v>0.4</v>
      </c>
      <c r="S312">
        <v>0.3</v>
      </c>
      <c r="T312">
        <v>3.55</v>
      </c>
      <c r="U312">
        <v>166</v>
      </c>
      <c r="V312">
        <v>0.04</v>
      </c>
      <c r="W312">
        <v>0.5</v>
      </c>
      <c r="X312">
        <v>1.5</v>
      </c>
      <c r="Y312">
        <v>52</v>
      </c>
      <c r="Z312">
        <v>5.0319488817891403E-2</v>
      </c>
      <c r="AA312">
        <v>1.9</v>
      </c>
      <c r="AB312">
        <v>159</v>
      </c>
      <c r="AC312" t="s">
        <v>33</v>
      </c>
      <c r="AD312" t="s">
        <v>33</v>
      </c>
      <c r="AE312" t="s">
        <v>33</v>
      </c>
      <c r="AF312">
        <v>87</v>
      </c>
    </row>
    <row r="313" spans="1:32" x14ac:dyDescent="0.2">
      <c r="A313">
        <v>902</v>
      </c>
      <c r="B313" t="s">
        <v>111</v>
      </c>
      <c r="C313">
        <v>4</v>
      </c>
      <c r="D313">
        <v>3.20128051220488E-3</v>
      </c>
      <c r="E313" t="s">
        <v>34</v>
      </c>
      <c r="F313">
        <v>6004</v>
      </c>
      <c r="G313" t="s">
        <v>432</v>
      </c>
      <c r="H313">
        <v>1</v>
      </c>
      <c r="I313">
        <v>382</v>
      </c>
      <c r="J313">
        <v>91</v>
      </c>
      <c r="K313">
        <v>79</v>
      </c>
      <c r="L313">
        <v>1.5</v>
      </c>
      <c r="M313">
        <v>13.3</v>
      </c>
      <c r="N313">
        <v>2.5</v>
      </c>
      <c r="O313">
        <v>0</v>
      </c>
      <c r="P313" t="s">
        <v>33</v>
      </c>
      <c r="Q313" t="s">
        <v>33</v>
      </c>
      <c r="R313">
        <v>3.8</v>
      </c>
      <c r="S313">
        <v>0.1</v>
      </c>
      <c r="T313">
        <v>0.24</v>
      </c>
      <c r="U313">
        <v>34</v>
      </c>
      <c r="V313">
        <v>0.05</v>
      </c>
      <c r="W313">
        <v>0.2</v>
      </c>
      <c r="X313">
        <v>0.5</v>
      </c>
      <c r="Y313">
        <v>3</v>
      </c>
      <c r="Z313">
        <v>6.3805970149253696E-2</v>
      </c>
      <c r="AA313">
        <v>0.6</v>
      </c>
      <c r="AB313">
        <v>30</v>
      </c>
      <c r="AC313" t="s">
        <v>33</v>
      </c>
      <c r="AD313" t="s">
        <v>33</v>
      </c>
      <c r="AE313" t="s">
        <v>33</v>
      </c>
      <c r="AF313">
        <v>44</v>
      </c>
    </row>
    <row r="314" spans="1:32" x14ac:dyDescent="0.2">
      <c r="A314">
        <v>902</v>
      </c>
      <c r="B314" t="s">
        <v>111</v>
      </c>
      <c r="C314">
        <v>5</v>
      </c>
      <c r="D314">
        <v>3.20128051220488E-3</v>
      </c>
      <c r="E314" t="s">
        <v>34</v>
      </c>
      <c r="F314">
        <v>6005</v>
      </c>
      <c r="G314" t="s">
        <v>433</v>
      </c>
      <c r="H314">
        <v>1</v>
      </c>
      <c r="I314">
        <v>508</v>
      </c>
      <c r="J314">
        <v>121</v>
      </c>
      <c r="K314">
        <v>75.400000000000006</v>
      </c>
      <c r="L314">
        <v>1.4</v>
      </c>
      <c r="M314">
        <v>15.4</v>
      </c>
      <c r="N314">
        <v>5.7</v>
      </c>
      <c r="O314">
        <v>0</v>
      </c>
      <c r="P314" t="s">
        <v>33</v>
      </c>
      <c r="Q314" t="s">
        <v>33</v>
      </c>
      <c r="R314">
        <v>2.1</v>
      </c>
      <c r="S314">
        <v>0.1</v>
      </c>
      <c r="T314">
        <v>0.24</v>
      </c>
      <c r="U314">
        <v>35</v>
      </c>
      <c r="V314">
        <v>0.05</v>
      </c>
      <c r="W314">
        <v>0.28999999999999998</v>
      </c>
      <c r="X314">
        <v>0.5</v>
      </c>
      <c r="Y314">
        <v>3</v>
      </c>
      <c r="Z314">
        <v>3.5142857142857101E-2</v>
      </c>
      <c r="AA314">
        <v>0.6</v>
      </c>
      <c r="AB314">
        <v>31</v>
      </c>
      <c r="AC314" t="s">
        <v>33</v>
      </c>
      <c r="AD314" t="s">
        <v>33</v>
      </c>
      <c r="AE314" t="s">
        <v>33</v>
      </c>
      <c r="AF314">
        <v>44</v>
      </c>
    </row>
    <row r="315" spans="1:32" x14ac:dyDescent="0.2">
      <c r="A315">
        <v>902</v>
      </c>
      <c r="B315" t="s">
        <v>111</v>
      </c>
      <c r="C315">
        <v>6</v>
      </c>
      <c r="D315">
        <v>1.0504201680672299E-2</v>
      </c>
      <c r="E315" t="s">
        <v>34</v>
      </c>
      <c r="F315">
        <v>6020</v>
      </c>
      <c r="G315" t="s">
        <v>434</v>
      </c>
      <c r="H315">
        <v>1</v>
      </c>
      <c r="I315">
        <v>269</v>
      </c>
      <c r="J315">
        <v>65</v>
      </c>
      <c r="K315">
        <v>88.3</v>
      </c>
      <c r="L315">
        <v>0.7</v>
      </c>
      <c r="M315">
        <v>2.8</v>
      </c>
      <c r="N315">
        <v>4.0999999999999996</v>
      </c>
      <c r="O315">
        <v>0</v>
      </c>
      <c r="P315" t="s">
        <v>33</v>
      </c>
      <c r="Q315" t="s">
        <v>33</v>
      </c>
      <c r="R315">
        <v>4.0999999999999996</v>
      </c>
      <c r="S315">
        <v>0.1</v>
      </c>
      <c r="T315">
        <v>0.34</v>
      </c>
      <c r="U315">
        <v>34</v>
      </c>
      <c r="V315">
        <v>0</v>
      </c>
      <c r="W315">
        <v>0.2</v>
      </c>
      <c r="X315">
        <v>0</v>
      </c>
      <c r="Y315">
        <v>0</v>
      </c>
      <c r="Z315">
        <v>2.01724137931035E-2</v>
      </c>
      <c r="AA315">
        <v>0.23</v>
      </c>
      <c r="AB315">
        <v>34</v>
      </c>
      <c r="AC315" t="s">
        <v>33</v>
      </c>
      <c r="AD315" t="s">
        <v>33</v>
      </c>
      <c r="AE315" t="s">
        <v>33</v>
      </c>
      <c r="AF315">
        <v>0</v>
      </c>
    </row>
    <row r="316" spans="1:32" x14ac:dyDescent="0.2">
      <c r="A316">
        <v>902</v>
      </c>
      <c r="B316" t="s">
        <v>111</v>
      </c>
      <c r="C316">
        <v>7</v>
      </c>
      <c r="D316">
        <v>1.0504201680672299E-2</v>
      </c>
      <c r="E316" t="s">
        <v>34</v>
      </c>
      <c r="F316">
        <v>6021</v>
      </c>
      <c r="G316" t="s">
        <v>435</v>
      </c>
      <c r="H316">
        <v>1</v>
      </c>
      <c r="I316">
        <v>243</v>
      </c>
      <c r="J316">
        <v>58</v>
      </c>
      <c r="K316">
        <v>89.1</v>
      </c>
      <c r="L316">
        <v>0.8</v>
      </c>
      <c r="M316">
        <v>3.1</v>
      </c>
      <c r="N316">
        <v>3.5</v>
      </c>
      <c r="O316">
        <v>0</v>
      </c>
      <c r="P316" t="s">
        <v>33</v>
      </c>
      <c r="Q316" t="s">
        <v>33</v>
      </c>
      <c r="R316">
        <v>3.6</v>
      </c>
      <c r="S316">
        <v>0.1</v>
      </c>
      <c r="T316">
        <v>0.22</v>
      </c>
      <c r="U316">
        <v>41</v>
      </c>
      <c r="V316">
        <v>0</v>
      </c>
      <c r="W316">
        <v>0.27</v>
      </c>
      <c r="X316">
        <v>0</v>
      </c>
      <c r="Y316">
        <v>0</v>
      </c>
      <c r="Z316">
        <v>1.8793103448275901E-2</v>
      </c>
      <c r="AA316">
        <v>0.1</v>
      </c>
      <c r="AB316">
        <v>41</v>
      </c>
      <c r="AC316" t="s">
        <v>33</v>
      </c>
      <c r="AD316" t="s">
        <v>33</v>
      </c>
      <c r="AE316" t="s">
        <v>33</v>
      </c>
      <c r="AF316">
        <v>0</v>
      </c>
    </row>
    <row r="317" spans="1:32" x14ac:dyDescent="0.2">
      <c r="A317">
        <v>902</v>
      </c>
      <c r="B317" t="s">
        <v>111</v>
      </c>
      <c r="C317">
        <v>8</v>
      </c>
      <c r="D317">
        <v>0.31886087768440702</v>
      </c>
      <c r="E317" t="s">
        <v>54</v>
      </c>
      <c r="F317" t="s">
        <v>436</v>
      </c>
      <c r="G317" t="s">
        <v>437</v>
      </c>
      <c r="H317">
        <v>1</v>
      </c>
      <c r="I317">
        <v>245</v>
      </c>
      <c r="J317">
        <v>58</v>
      </c>
      <c r="K317">
        <v>86.4</v>
      </c>
      <c r="L317">
        <v>0.9</v>
      </c>
      <c r="M317">
        <v>3.8</v>
      </c>
      <c r="N317">
        <v>1.4</v>
      </c>
      <c r="O317">
        <v>0</v>
      </c>
      <c r="P317">
        <v>0</v>
      </c>
      <c r="Q317" t="s">
        <v>33</v>
      </c>
      <c r="R317">
        <v>7.5</v>
      </c>
      <c r="S317">
        <v>0.1</v>
      </c>
      <c r="T317">
        <v>0.81</v>
      </c>
      <c r="U317">
        <v>21</v>
      </c>
      <c r="V317">
        <v>0.02</v>
      </c>
      <c r="W317">
        <v>0.19</v>
      </c>
      <c r="X317">
        <v>0.1</v>
      </c>
      <c r="Y317">
        <v>10</v>
      </c>
      <c r="Z317">
        <v>0.04</v>
      </c>
      <c r="AA317">
        <v>0.5</v>
      </c>
      <c r="AB317">
        <v>20</v>
      </c>
      <c r="AC317">
        <v>2</v>
      </c>
      <c r="AD317">
        <v>0</v>
      </c>
      <c r="AE317">
        <v>0</v>
      </c>
      <c r="AF317">
        <v>2</v>
      </c>
    </row>
    <row r="318" spans="1:32" x14ac:dyDescent="0.2">
      <c r="A318">
        <v>902</v>
      </c>
      <c r="B318" t="s">
        <v>111</v>
      </c>
      <c r="C318">
        <v>9</v>
      </c>
      <c r="D318">
        <v>0.31886087768440702</v>
      </c>
      <c r="E318" t="s">
        <v>54</v>
      </c>
      <c r="F318" t="s">
        <v>438</v>
      </c>
      <c r="G318" t="s">
        <v>439</v>
      </c>
      <c r="H318">
        <v>1</v>
      </c>
      <c r="I318">
        <v>351</v>
      </c>
      <c r="J318">
        <v>83</v>
      </c>
      <c r="K318">
        <v>80.2</v>
      </c>
      <c r="L318">
        <v>0.8</v>
      </c>
      <c r="M318">
        <v>3.5</v>
      </c>
      <c r="N318">
        <v>1.4</v>
      </c>
      <c r="O318">
        <v>0.2</v>
      </c>
      <c r="P318">
        <v>0</v>
      </c>
      <c r="Q318" t="s">
        <v>33</v>
      </c>
      <c r="R318">
        <v>14</v>
      </c>
      <c r="S318">
        <v>0.1</v>
      </c>
      <c r="T318">
        <v>0.42</v>
      </c>
      <c r="U318">
        <v>18</v>
      </c>
      <c r="V318">
        <v>0.04</v>
      </c>
      <c r="W318">
        <v>0.18</v>
      </c>
      <c r="X318">
        <v>0.1</v>
      </c>
      <c r="Y318">
        <v>10</v>
      </c>
      <c r="Z318">
        <v>0.08</v>
      </c>
      <c r="AA318">
        <v>0.25</v>
      </c>
      <c r="AB318">
        <v>18</v>
      </c>
      <c r="AC318">
        <v>2</v>
      </c>
      <c r="AD318">
        <v>0</v>
      </c>
      <c r="AE318">
        <v>0</v>
      </c>
      <c r="AF318">
        <v>2</v>
      </c>
    </row>
    <row r="319" spans="1:32" x14ac:dyDescent="0.2">
      <c r="A319">
        <v>902</v>
      </c>
      <c r="B319" t="s">
        <v>111</v>
      </c>
      <c r="C319">
        <v>10</v>
      </c>
      <c r="D319">
        <v>3.20128051220488E-3</v>
      </c>
      <c r="E319" t="s">
        <v>54</v>
      </c>
      <c r="F319" t="s">
        <v>440</v>
      </c>
      <c r="G319" t="s">
        <v>441</v>
      </c>
      <c r="H319">
        <v>1</v>
      </c>
      <c r="I319">
        <v>1580</v>
      </c>
      <c r="J319">
        <v>380</v>
      </c>
      <c r="K319">
        <v>40.6</v>
      </c>
      <c r="L319">
        <v>3.7</v>
      </c>
      <c r="M319">
        <v>23.9</v>
      </c>
      <c r="N319">
        <v>31.5</v>
      </c>
      <c r="O319">
        <v>0</v>
      </c>
      <c r="P319">
        <v>0</v>
      </c>
      <c r="Q319" t="s">
        <v>33</v>
      </c>
      <c r="R319">
        <v>0.3</v>
      </c>
      <c r="S319">
        <v>0.8</v>
      </c>
      <c r="T319">
        <v>3.74</v>
      </c>
      <c r="U319">
        <v>210</v>
      </c>
      <c r="V319">
        <v>0.04</v>
      </c>
      <c r="W319">
        <v>0.34</v>
      </c>
      <c r="X319">
        <v>0.1</v>
      </c>
      <c r="Y319">
        <v>21</v>
      </c>
      <c r="Z319">
        <v>0.06</v>
      </c>
      <c r="AA319">
        <v>1.7</v>
      </c>
      <c r="AB319">
        <v>199</v>
      </c>
      <c r="AC319">
        <v>131</v>
      </c>
      <c r="AD319">
        <v>0</v>
      </c>
      <c r="AE319">
        <v>0</v>
      </c>
      <c r="AF319">
        <v>131</v>
      </c>
    </row>
    <row r="320" spans="1:32" x14ac:dyDescent="0.2">
      <c r="A320">
        <v>902</v>
      </c>
      <c r="B320" t="s">
        <v>111</v>
      </c>
      <c r="C320">
        <v>11</v>
      </c>
      <c r="D320">
        <v>3.20128051220488E-3</v>
      </c>
      <c r="E320" t="s">
        <v>54</v>
      </c>
      <c r="F320" t="s">
        <v>442</v>
      </c>
      <c r="G320" t="s">
        <v>443</v>
      </c>
      <c r="H320">
        <v>1</v>
      </c>
      <c r="I320">
        <v>1130</v>
      </c>
      <c r="J320">
        <v>271</v>
      </c>
      <c r="K320">
        <v>52.8</v>
      </c>
      <c r="L320">
        <v>5</v>
      </c>
      <c r="M320">
        <v>14.8</v>
      </c>
      <c r="N320">
        <v>20.399999999999999</v>
      </c>
      <c r="O320">
        <v>0</v>
      </c>
      <c r="P320">
        <v>0</v>
      </c>
      <c r="Q320" t="s">
        <v>33</v>
      </c>
      <c r="R320">
        <v>7</v>
      </c>
      <c r="S320">
        <v>0.3</v>
      </c>
      <c r="T320">
        <v>2.33</v>
      </c>
      <c r="U320">
        <v>195</v>
      </c>
      <c r="V320">
        <v>0.06</v>
      </c>
      <c r="W320">
        <v>0.39</v>
      </c>
      <c r="X320">
        <v>0.1</v>
      </c>
      <c r="Y320">
        <v>11</v>
      </c>
      <c r="Z320">
        <v>0.05</v>
      </c>
      <c r="AA320">
        <v>0.62</v>
      </c>
      <c r="AB320">
        <v>188</v>
      </c>
      <c r="AC320">
        <v>87</v>
      </c>
      <c r="AD320">
        <v>0</v>
      </c>
      <c r="AE320">
        <v>0</v>
      </c>
      <c r="AF320">
        <v>87</v>
      </c>
    </row>
    <row r="321" spans="1:32" x14ac:dyDescent="0.2">
      <c r="A321">
        <v>902</v>
      </c>
      <c r="B321" t="s">
        <v>111</v>
      </c>
      <c r="C321">
        <v>12</v>
      </c>
      <c r="D321">
        <v>3.20128051220488E-3</v>
      </c>
      <c r="E321" t="s">
        <v>54</v>
      </c>
      <c r="F321" t="s">
        <v>444</v>
      </c>
      <c r="G321" t="s">
        <v>445</v>
      </c>
      <c r="H321">
        <v>1</v>
      </c>
      <c r="I321">
        <v>1860</v>
      </c>
      <c r="J321">
        <v>447</v>
      </c>
      <c r="K321">
        <v>29</v>
      </c>
      <c r="L321">
        <v>3.7</v>
      </c>
      <c r="M321">
        <v>30.5</v>
      </c>
      <c r="N321">
        <v>35.6</v>
      </c>
      <c r="O321">
        <v>0</v>
      </c>
      <c r="P321">
        <v>0</v>
      </c>
      <c r="Q321" t="s">
        <v>33</v>
      </c>
      <c r="R321">
        <v>1.2</v>
      </c>
      <c r="S321">
        <v>1.9</v>
      </c>
      <c r="T321">
        <v>1.59</v>
      </c>
      <c r="U321">
        <v>486</v>
      </c>
      <c r="V321">
        <v>0.14000000000000001</v>
      </c>
      <c r="W321">
        <v>0.17</v>
      </c>
      <c r="X321">
        <v>0.5</v>
      </c>
      <c r="Y321">
        <v>4</v>
      </c>
      <c r="Z321">
        <v>0.08</v>
      </c>
      <c r="AA321">
        <v>0.12</v>
      </c>
      <c r="AB321">
        <v>478</v>
      </c>
      <c r="AC321">
        <v>91</v>
      </c>
      <c r="AD321">
        <v>0</v>
      </c>
      <c r="AE321">
        <v>0</v>
      </c>
      <c r="AF321">
        <v>91</v>
      </c>
    </row>
    <row r="322" spans="1:32" x14ac:dyDescent="0.2">
      <c r="A322" t="s">
        <v>446</v>
      </c>
      <c r="B322" t="s">
        <v>111</v>
      </c>
      <c r="D322">
        <v>1</v>
      </c>
      <c r="E322" t="s">
        <v>33</v>
      </c>
      <c r="G322" t="s">
        <v>33</v>
      </c>
      <c r="H322">
        <v>1</v>
      </c>
      <c r="I322">
        <v>333.37548352674401</v>
      </c>
      <c r="J322">
        <v>79.222522342270196</v>
      </c>
      <c r="K322">
        <v>82.372435640923001</v>
      </c>
      <c r="L322">
        <v>0.84600840336134497</v>
      </c>
      <c r="M322">
        <v>3.7548519407763101</v>
      </c>
      <c r="N322">
        <v>2.38624116313192</v>
      </c>
      <c r="O322">
        <v>6.3772175536881401E-2</v>
      </c>
      <c r="P322" t="s">
        <v>33</v>
      </c>
      <c r="Q322" t="s">
        <v>33</v>
      </c>
      <c r="R322">
        <v>10.6099473122582</v>
      </c>
      <c r="S322">
        <v>0.14309056956115801</v>
      </c>
      <c r="T322">
        <v>0.54519741229825303</v>
      </c>
      <c r="U322">
        <v>27.787748432706401</v>
      </c>
      <c r="V322">
        <v>5.2330265439509097E-2</v>
      </c>
      <c r="W322">
        <v>0.19360244097639101</v>
      </c>
      <c r="X322">
        <v>0.106222488995598</v>
      </c>
      <c r="Y322">
        <v>6.7165532879818599</v>
      </c>
      <c r="Z322" t="s">
        <v>33</v>
      </c>
      <c r="AA322">
        <v>0.32549586501267203</v>
      </c>
      <c r="AB322">
        <v>26.696712018140602</v>
      </c>
      <c r="AC322" t="s">
        <v>33</v>
      </c>
      <c r="AD322" t="s">
        <v>33</v>
      </c>
      <c r="AE322" t="s">
        <v>33</v>
      </c>
      <c r="AF322">
        <v>10.1970788315326</v>
      </c>
    </row>
    <row r="324" spans="1:32" x14ac:dyDescent="0.2">
      <c r="A324">
        <v>903</v>
      </c>
      <c r="B324" t="s">
        <v>112</v>
      </c>
      <c r="C324">
        <v>1</v>
      </c>
      <c r="D324">
        <v>0.78378378378378399</v>
      </c>
      <c r="E324" t="s">
        <v>34</v>
      </c>
      <c r="F324">
        <v>6018</v>
      </c>
      <c r="G324" t="s">
        <v>447</v>
      </c>
      <c r="H324">
        <v>1</v>
      </c>
      <c r="I324">
        <v>2070</v>
      </c>
      <c r="J324">
        <v>495</v>
      </c>
      <c r="K324">
        <v>3.2</v>
      </c>
      <c r="L324">
        <v>6</v>
      </c>
      <c r="M324">
        <v>26.1</v>
      </c>
      <c r="N324">
        <v>26.4</v>
      </c>
      <c r="O324">
        <v>0</v>
      </c>
      <c r="P324" t="s">
        <v>33</v>
      </c>
      <c r="Q324" t="s">
        <v>33</v>
      </c>
      <c r="R324">
        <v>38.4</v>
      </c>
      <c r="S324">
        <v>0.5</v>
      </c>
      <c r="T324">
        <v>2.97</v>
      </c>
      <c r="U324">
        <v>395</v>
      </c>
      <c r="V324">
        <v>0.34</v>
      </c>
      <c r="W324">
        <v>1.32</v>
      </c>
      <c r="X324">
        <v>0.8</v>
      </c>
      <c r="Y324">
        <v>54</v>
      </c>
      <c r="Z324">
        <v>0.25340314136125702</v>
      </c>
      <c r="AA324">
        <v>3.2</v>
      </c>
      <c r="AB324">
        <v>383</v>
      </c>
      <c r="AC324" t="s">
        <v>33</v>
      </c>
      <c r="AD324" t="s">
        <v>33</v>
      </c>
      <c r="AE324" t="s">
        <v>33</v>
      </c>
      <c r="AF324">
        <v>149</v>
      </c>
    </row>
    <row r="325" spans="1:32" x14ac:dyDescent="0.2">
      <c r="A325">
        <v>903</v>
      </c>
      <c r="B325" t="s">
        <v>112</v>
      </c>
      <c r="C325">
        <v>2</v>
      </c>
      <c r="D325">
        <v>8.1081081081081099E-2</v>
      </c>
      <c r="E325" t="s">
        <v>34</v>
      </c>
      <c r="F325">
        <v>6016</v>
      </c>
      <c r="G325" t="s">
        <v>448</v>
      </c>
      <c r="H325">
        <v>1</v>
      </c>
      <c r="I325">
        <v>1410</v>
      </c>
      <c r="J325">
        <v>335</v>
      </c>
      <c r="K325">
        <v>25.8</v>
      </c>
      <c r="L325">
        <v>1.9</v>
      </c>
      <c r="M325">
        <v>8.3000000000000007</v>
      </c>
      <c r="N325">
        <v>9.1999999999999993</v>
      </c>
      <c r="O325">
        <v>0</v>
      </c>
      <c r="P325" t="s">
        <v>33</v>
      </c>
      <c r="Q325" t="s">
        <v>33</v>
      </c>
      <c r="R325">
        <v>54.8</v>
      </c>
      <c r="S325">
        <v>0.2</v>
      </c>
      <c r="T325">
        <v>0.9</v>
      </c>
      <c r="U325">
        <v>74</v>
      </c>
      <c r="V325">
        <v>0.1</v>
      </c>
      <c r="W325">
        <v>0.5</v>
      </c>
      <c r="X325">
        <v>0.3</v>
      </c>
      <c r="Y325">
        <v>0</v>
      </c>
      <c r="Z325">
        <v>5.0752393980848201E-2</v>
      </c>
      <c r="AA325">
        <v>0.4</v>
      </c>
      <c r="AB325">
        <v>70</v>
      </c>
      <c r="AC325" t="s">
        <v>33</v>
      </c>
      <c r="AD325" t="s">
        <v>33</v>
      </c>
      <c r="AE325" t="s">
        <v>33</v>
      </c>
      <c r="AF325">
        <v>46</v>
      </c>
    </row>
    <row r="326" spans="1:32" x14ac:dyDescent="0.2">
      <c r="A326">
        <v>903</v>
      </c>
      <c r="B326" t="s">
        <v>112</v>
      </c>
      <c r="C326">
        <v>3</v>
      </c>
      <c r="D326">
        <v>8.1081081081081099E-2</v>
      </c>
      <c r="E326" t="s">
        <v>34</v>
      </c>
      <c r="F326">
        <v>6015</v>
      </c>
      <c r="G326" t="s">
        <v>449</v>
      </c>
      <c r="H326">
        <v>1</v>
      </c>
      <c r="I326">
        <v>1210</v>
      </c>
      <c r="J326">
        <v>284</v>
      </c>
      <c r="K326">
        <v>27</v>
      </c>
      <c r="L326">
        <v>2.2000000000000002</v>
      </c>
      <c r="M326">
        <v>9.9</v>
      </c>
      <c r="N326">
        <v>0.2</v>
      </c>
      <c r="O326">
        <v>0</v>
      </c>
      <c r="P326" t="s">
        <v>33</v>
      </c>
      <c r="Q326" t="s">
        <v>33</v>
      </c>
      <c r="R326">
        <v>60.7</v>
      </c>
      <c r="S326">
        <v>0.3</v>
      </c>
      <c r="T326">
        <v>1.05</v>
      </c>
      <c r="U326">
        <v>0</v>
      </c>
      <c r="V326">
        <v>0.1</v>
      </c>
      <c r="W326">
        <v>0.6</v>
      </c>
      <c r="X326">
        <v>0.3</v>
      </c>
      <c r="Y326">
        <v>0</v>
      </c>
      <c r="Z326">
        <v>0.194902912621359</v>
      </c>
      <c r="AA326">
        <v>0.4</v>
      </c>
      <c r="AB326">
        <v>0</v>
      </c>
      <c r="AC326" t="s">
        <v>33</v>
      </c>
      <c r="AD326" t="s">
        <v>33</v>
      </c>
      <c r="AE326" t="s">
        <v>33</v>
      </c>
      <c r="AF326">
        <v>2</v>
      </c>
    </row>
    <row r="327" spans="1:32" x14ac:dyDescent="0.2">
      <c r="A327">
        <v>903</v>
      </c>
      <c r="B327" t="s">
        <v>112</v>
      </c>
      <c r="C327">
        <v>4</v>
      </c>
      <c r="D327">
        <v>2.7027027027027001E-2</v>
      </c>
      <c r="E327" t="s">
        <v>54</v>
      </c>
      <c r="F327" t="s">
        <v>450</v>
      </c>
      <c r="G327" t="s">
        <v>451</v>
      </c>
      <c r="H327">
        <v>1</v>
      </c>
      <c r="I327">
        <v>2170</v>
      </c>
      <c r="J327">
        <v>519</v>
      </c>
      <c r="K327">
        <v>2</v>
      </c>
      <c r="L327">
        <v>2.8</v>
      </c>
      <c r="M327">
        <v>12.1</v>
      </c>
      <c r="N327">
        <v>27.7</v>
      </c>
      <c r="O327">
        <v>0</v>
      </c>
      <c r="P327">
        <v>0</v>
      </c>
      <c r="Q327" t="s">
        <v>33</v>
      </c>
      <c r="R327">
        <v>55.4</v>
      </c>
      <c r="S327">
        <v>9.3000000000000007</v>
      </c>
      <c r="T327">
        <v>3.9</v>
      </c>
      <c r="U327">
        <v>467</v>
      </c>
      <c r="V327">
        <v>0.52</v>
      </c>
      <c r="W327">
        <v>0.78</v>
      </c>
      <c r="X327">
        <v>3.9</v>
      </c>
      <c r="Y327">
        <v>39</v>
      </c>
      <c r="Z327">
        <v>0.33</v>
      </c>
      <c r="AA327">
        <v>1</v>
      </c>
      <c r="AB327">
        <v>467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>
        <v>903</v>
      </c>
      <c r="B328" t="s">
        <v>112</v>
      </c>
      <c r="C328">
        <v>5</v>
      </c>
      <c r="D328">
        <v>2.7027027027027001E-2</v>
      </c>
      <c r="E328" t="s">
        <v>54</v>
      </c>
      <c r="F328" t="s">
        <v>452</v>
      </c>
      <c r="G328" t="s">
        <v>453</v>
      </c>
      <c r="H328">
        <v>1</v>
      </c>
      <c r="I328">
        <v>2000</v>
      </c>
      <c r="J328">
        <v>475</v>
      </c>
      <c r="K328">
        <v>2</v>
      </c>
      <c r="L328">
        <v>3.8</v>
      </c>
      <c r="M328">
        <v>18</v>
      </c>
      <c r="N328">
        <v>19.7</v>
      </c>
      <c r="O328">
        <v>0</v>
      </c>
      <c r="P328">
        <v>0</v>
      </c>
      <c r="Q328" t="s">
        <v>33</v>
      </c>
      <c r="R328">
        <v>56.6</v>
      </c>
      <c r="S328">
        <v>8.5</v>
      </c>
      <c r="T328">
        <v>3.5</v>
      </c>
      <c r="U328">
        <v>488</v>
      </c>
      <c r="V328">
        <v>0.56999999999999995</v>
      </c>
      <c r="W328">
        <v>0.85</v>
      </c>
      <c r="X328">
        <v>4.3</v>
      </c>
      <c r="Y328">
        <v>42</v>
      </c>
      <c r="Z328">
        <v>0.34</v>
      </c>
      <c r="AA328">
        <v>0.9</v>
      </c>
      <c r="AB328">
        <v>488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 t="s">
        <v>454</v>
      </c>
      <c r="B329" t="s">
        <v>112</v>
      </c>
      <c r="D329">
        <v>1</v>
      </c>
      <c r="E329" t="s">
        <v>33</v>
      </c>
      <c r="G329" t="s">
        <v>33</v>
      </c>
      <c r="H329">
        <v>1</v>
      </c>
      <c r="I329">
        <v>1947.56756756757</v>
      </c>
      <c r="J329">
        <v>465.02702702702697</v>
      </c>
      <c r="K329">
        <v>6.8972972972972997</v>
      </c>
      <c r="L329">
        <v>5.2135135135135098</v>
      </c>
      <c r="M329">
        <v>22.745945945945898</v>
      </c>
      <c r="N329">
        <v>22.735135135135099</v>
      </c>
      <c r="O329">
        <v>0</v>
      </c>
      <c r="P329" t="s">
        <v>33</v>
      </c>
      <c r="Q329" t="s">
        <v>33</v>
      </c>
      <c r="R329">
        <v>42.489189189189197</v>
      </c>
      <c r="S329">
        <v>0.91351351351351295</v>
      </c>
      <c r="T329">
        <v>2.6859459459459498</v>
      </c>
      <c r="U329">
        <v>341.40540540540502</v>
      </c>
      <c r="V329">
        <v>0.31216216216216203</v>
      </c>
      <c r="W329">
        <v>1.16783783783784</v>
      </c>
      <c r="X329">
        <v>0.89729729729729701</v>
      </c>
      <c r="Y329">
        <v>44.513513513513502</v>
      </c>
      <c r="Z329">
        <v>0.23663937889954201</v>
      </c>
      <c r="AA329">
        <v>2.6243243243243199</v>
      </c>
      <c r="AB329">
        <v>331.67567567567602</v>
      </c>
      <c r="AC329" t="s">
        <v>33</v>
      </c>
      <c r="AD329" t="s">
        <v>33</v>
      </c>
      <c r="AE329" t="s">
        <v>33</v>
      </c>
      <c r="AF329">
        <v>120.675675675676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1DCC-50B9-174D-A961-05C4DD4469D5}">
  <dimension ref="A1:AF250"/>
  <sheetViews>
    <sheetView zoomScale="90" zoomScaleNormal="90" workbookViewId="0">
      <pane ySplit="1" topLeftCell="A236" activePane="bottomLeft" state="frozen"/>
      <selection pane="bottomLeft" activeCell="D184" sqref="D184"/>
    </sheetView>
  </sheetViews>
  <sheetFormatPr baseColWidth="10"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401</v>
      </c>
      <c r="B2" t="s">
        <v>93</v>
      </c>
      <c r="C2">
        <v>1</v>
      </c>
      <c r="D2">
        <v>1.9681620839363201E-2</v>
      </c>
      <c r="E2" t="s">
        <v>34</v>
      </c>
      <c r="F2">
        <v>3012</v>
      </c>
      <c r="G2" t="s">
        <v>254</v>
      </c>
      <c r="H2">
        <v>1</v>
      </c>
      <c r="I2">
        <v>526</v>
      </c>
      <c r="J2">
        <v>125</v>
      </c>
      <c r="K2">
        <v>63.8</v>
      </c>
      <c r="L2">
        <v>1.7</v>
      </c>
      <c r="M2">
        <v>4.5999999999999996</v>
      </c>
      <c r="N2">
        <v>0.6</v>
      </c>
      <c r="O2">
        <v>8</v>
      </c>
      <c r="P2" t="s">
        <v>33</v>
      </c>
      <c r="Q2" t="s">
        <v>33</v>
      </c>
      <c r="R2">
        <v>21.5</v>
      </c>
      <c r="S2">
        <v>1.7</v>
      </c>
      <c r="T2">
        <v>1.61</v>
      </c>
      <c r="U2">
        <v>65</v>
      </c>
      <c r="V2">
        <v>0.14000000000000001</v>
      </c>
      <c r="W2">
        <v>0.1</v>
      </c>
      <c r="X2">
        <v>2.2999999999999998</v>
      </c>
      <c r="Y2">
        <v>267</v>
      </c>
      <c r="Z2" t="s">
        <v>33</v>
      </c>
      <c r="AA2">
        <v>0</v>
      </c>
      <c r="AB2">
        <v>0</v>
      </c>
      <c r="AC2" t="s">
        <v>33</v>
      </c>
      <c r="AD2" t="s">
        <v>33</v>
      </c>
      <c r="AE2" t="s">
        <v>33</v>
      </c>
      <c r="AF2" t="s">
        <v>33</v>
      </c>
    </row>
    <row r="3" spans="1:32" x14ac:dyDescent="0.2">
      <c r="A3">
        <v>401</v>
      </c>
      <c r="B3" t="s">
        <v>93</v>
      </c>
      <c r="C3">
        <v>2</v>
      </c>
      <c r="D3">
        <v>3.4635793535938299E-2</v>
      </c>
      <c r="E3" t="s">
        <v>34</v>
      </c>
      <c r="F3">
        <v>3015</v>
      </c>
      <c r="G3" t="s">
        <v>255</v>
      </c>
      <c r="H3">
        <v>0.41</v>
      </c>
      <c r="I3">
        <v>392</v>
      </c>
      <c r="J3">
        <v>93</v>
      </c>
      <c r="K3">
        <v>72.5</v>
      </c>
      <c r="L3">
        <v>1</v>
      </c>
      <c r="M3">
        <v>7.9</v>
      </c>
      <c r="N3">
        <v>0.7</v>
      </c>
      <c r="O3">
        <v>8</v>
      </c>
      <c r="P3" t="s">
        <v>33</v>
      </c>
      <c r="Q3" t="s">
        <v>33</v>
      </c>
      <c r="R3">
        <v>9.8000000000000007</v>
      </c>
      <c r="S3">
        <v>2.63</v>
      </c>
      <c r="T3">
        <v>4.6500000000000004</v>
      </c>
      <c r="U3">
        <v>30</v>
      </c>
      <c r="V3">
        <v>0.28999999999999998</v>
      </c>
      <c r="W3">
        <v>0.13</v>
      </c>
      <c r="X3">
        <v>2.2999999999999998</v>
      </c>
      <c r="Y3">
        <v>216</v>
      </c>
      <c r="Z3" t="s">
        <v>33</v>
      </c>
      <c r="AA3">
        <v>0</v>
      </c>
      <c r="AB3">
        <v>0</v>
      </c>
      <c r="AC3" t="s">
        <v>33</v>
      </c>
      <c r="AD3" t="s">
        <v>33</v>
      </c>
      <c r="AE3" t="s">
        <v>33</v>
      </c>
      <c r="AF3">
        <v>363</v>
      </c>
    </row>
    <row r="4" spans="1:32" x14ac:dyDescent="0.2">
      <c r="A4">
        <v>401</v>
      </c>
      <c r="B4" t="s">
        <v>93</v>
      </c>
      <c r="C4">
        <v>3</v>
      </c>
      <c r="D4">
        <v>6.9464544138929099E-3</v>
      </c>
      <c r="E4" t="s">
        <v>34</v>
      </c>
      <c r="F4">
        <v>3002</v>
      </c>
      <c r="G4" t="s">
        <v>256</v>
      </c>
      <c r="H4">
        <v>1</v>
      </c>
      <c r="I4">
        <v>345</v>
      </c>
      <c r="J4">
        <v>82</v>
      </c>
      <c r="K4">
        <v>75</v>
      </c>
      <c r="L4">
        <v>1.3</v>
      </c>
      <c r="M4">
        <v>7.2</v>
      </c>
      <c r="N4">
        <v>0.5</v>
      </c>
      <c r="O4">
        <v>7.1</v>
      </c>
      <c r="P4" t="s">
        <v>33</v>
      </c>
      <c r="Q4" t="s">
        <v>33</v>
      </c>
      <c r="R4">
        <v>8.6999999999999993</v>
      </c>
      <c r="S4">
        <v>1.6</v>
      </c>
      <c r="T4">
        <v>1.1000000000000001</v>
      </c>
      <c r="U4">
        <v>16</v>
      </c>
      <c r="V4">
        <v>0.12</v>
      </c>
      <c r="W4">
        <v>0.14000000000000001</v>
      </c>
      <c r="X4">
        <v>2</v>
      </c>
      <c r="Y4">
        <v>284</v>
      </c>
      <c r="Z4">
        <v>0.05</v>
      </c>
      <c r="AA4">
        <v>0</v>
      </c>
      <c r="AB4">
        <v>0</v>
      </c>
      <c r="AC4" t="s">
        <v>33</v>
      </c>
      <c r="AD4" t="s">
        <v>33</v>
      </c>
      <c r="AE4" t="s">
        <v>33</v>
      </c>
      <c r="AF4">
        <v>195</v>
      </c>
    </row>
    <row r="5" spans="1:32" x14ac:dyDescent="0.2">
      <c r="A5">
        <v>401</v>
      </c>
      <c r="B5" t="s">
        <v>93</v>
      </c>
      <c r="C5">
        <v>4</v>
      </c>
      <c r="D5">
        <v>0.172407139411481</v>
      </c>
      <c r="E5" t="s">
        <v>34</v>
      </c>
      <c r="F5">
        <v>3022</v>
      </c>
      <c r="G5" t="s">
        <v>257</v>
      </c>
      <c r="H5">
        <v>1</v>
      </c>
      <c r="I5">
        <v>1605</v>
      </c>
      <c r="J5">
        <v>386</v>
      </c>
      <c r="K5">
        <v>12.7</v>
      </c>
      <c r="L5">
        <v>5.2</v>
      </c>
      <c r="M5">
        <v>34</v>
      </c>
      <c r="N5">
        <v>19.100000000000001</v>
      </c>
      <c r="O5">
        <v>19.3</v>
      </c>
      <c r="P5" t="s">
        <v>33</v>
      </c>
      <c r="Q5" t="s">
        <v>33</v>
      </c>
      <c r="R5">
        <v>9.6999999999999993</v>
      </c>
      <c r="S5">
        <v>7.3</v>
      </c>
      <c r="T5">
        <v>3.83</v>
      </c>
      <c r="U5">
        <v>0</v>
      </c>
      <c r="V5">
        <v>0.73</v>
      </c>
      <c r="W5">
        <v>0.15</v>
      </c>
      <c r="X5">
        <v>2.59</v>
      </c>
      <c r="Y5">
        <v>359</v>
      </c>
      <c r="Z5">
        <v>0.43313120176405701</v>
      </c>
      <c r="AA5">
        <v>0</v>
      </c>
      <c r="AB5">
        <v>0</v>
      </c>
      <c r="AC5" t="s">
        <v>33</v>
      </c>
      <c r="AD5" t="s">
        <v>33</v>
      </c>
      <c r="AE5" t="s">
        <v>33</v>
      </c>
      <c r="AF5">
        <v>5</v>
      </c>
    </row>
    <row r="6" spans="1:32" x14ac:dyDescent="0.2">
      <c r="A6">
        <v>401</v>
      </c>
      <c r="B6" t="s">
        <v>93</v>
      </c>
      <c r="C6">
        <v>5</v>
      </c>
      <c r="D6">
        <v>7.03328509406657E-2</v>
      </c>
      <c r="E6" t="s">
        <v>34</v>
      </c>
      <c r="F6">
        <v>3004</v>
      </c>
      <c r="G6" t="s">
        <v>258</v>
      </c>
      <c r="H6">
        <v>1</v>
      </c>
      <c r="I6">
        <v>1280</v>
      </c>
      <c r="J6">
        <v>305</v>
      </c>
      <c r="K6">
        <v>12.1</v>
      </c>
      <c r="L6">
        <v>3.6</v>
      </c>
      <c r="M6">
        <v>20.5</v>
      </c>
      <c r="N6">
        <v>2</v>
      </c>
      <c r="O6">
        <v>21.2</v>
      </c>
      <c r="P6" t="s">
        <v>33</v>
      </c>
      <c r="Q6" t="s">
        <v>33</v>
      </c>
      <c r="R6">
        <v>40.6</v>
      </c>
      <c r="S6">
        <v>6.4</v>
      </c>
      <c r="T6">
        <v>2.78</v>
      </c>
      <c r="U6">
        <v>1</v>
      </c>
      <c r="V6">
        <v>0.35</v>
      </c>
      <c r="W6">
        <v>0.18</v>
      </c>
      <c r="X6">
        <v>2.4</v>
      </c>
      <c r="Y6">
        <v>272</v>
      </c>
      <c r="Z6" t="s">
        <v>33</v>
      </c>
      <c r="AA6">
        <v>0</v>
      </c>
      <c r="AB6">
        <v>0</v>
      </c>
      <c r="AC6" t="s">
        <v>33</v>
      </c>
      <c r="AD6" t="s">
        <v>33</v>
      </c>
      <c r="AE6" t="s">
        <v>33</v>
      </c>
      <c r="AF6">
        <v>6</v>
      </c>
    </row>
    <row r="7" spans="1:32" x14ac:dyDescent="0.2">
      <c r="A7">
        <v>401</v>
      </c>
      <c r="B7" t="s">
        <v>93</v>
      </c>
      <c r="C7">
        <v>6</v>
      </c>
      <c r="D7">
        <v>4.1761422369237097E-3</v>
      </c>
      <c r="E7" t="s">
        <v>34</v>
      </c>
      <c r="F7">
        <v>3005</v>
      </c>
      <c r="G7" t="s">
        <v>259</v>
      </c>
      <c r="H7">
        <v>1</v>
      </c>
      <c r="I7">
        <v>1260</v>
      </c>
      <c r="J7">
        <v>299</v>
      </c>
      <c r="K7">
        <v>13.6</v>
      </c>
      <c r="L7">
        <v>4.5</v>
      </c>
      <c r="M7">
        <v>22.4</v>
      </c>
      <c r="N7">
        <v>1.63</v>
      </c>
      <c r="O7">
        <v>18.2</v>
      </c>
      <c r="P7" t="s">
        <v>33</v>
      </c>
      <c r="Q7" t="s">
        <v>33</v>
      </c>
      <c r="R7">
        <v>39.700000000000003</v>
      </c>
      <c r="S7">
        <v>9.9</v>
      </c>
      <c r="T7">
        <v>2.6</v>
      </c>
      <c r="U7">
        <v>0</v>
      </c>
      <c r="V7">
        <v>0.53</v>
      </c>
      <c r="W7">
        <v>0.16</v>
      </c>
      <c r="X7">
        <v>1.5</v>
      </c>
      <c r="Y7">
        <v>381</v>
      </c>
      <c r="Z7">
        <v>0.32131013306038902</v>
      </c>
      <c r="AA7">
        <v>0</v>
      </c>
      <c r="AB7">
        <v>0</v>
      </c>
      <c r="AC7" t="s">
        <v>33</v>
      </c>
      <c r="AD7" t="s">
        <v>33</v>
      </c>
      <c r="AE7" t="s">
        <v>33</v>
      </c>
      <c r="AF7">
        <v>0</v>
      </c>
    </row>
    <row r="8" spans="1:32" x14ac:dyDescent="0.2">
      <c r="A8">
        <v>401</v>
      </c>
      <c r="B8" t="s">
        <v>93</v>
      </c>
      <c r="C8">
        <v>7</v>
      </c>
      <c r="D8">
        <v>6.9464544138929099E-3</v>
      </c>
      <c r="E8" t="s">
        <v>34</v>
      </c>
      <c r="F8">
        <v>3001</v>
      </c>
      <c r="G8" t="s">
        <v>260</v>
      </c>
      <c r="H8">
        <v>1</v>
      </c>
      <c r="I8">
        <v>1280</v>
      </c>
      <c r="J8">
        <v>305</v>
      </c>
      <c r="K8">
        <v>10.9</v>
      </c>
      <c r="L8">
        <v>3.29</v>
      </c>
      <c r="M8">
        <v>25.7</v>
      </c>
      <c r="N8">
        <v>1.53</v>
      </c>
      <c r="O8">
        <v>22.9</v>
      </c>
      <c r="P8" t="s">
        <v>33</v>
      </c>
      <c r="Q8" t="s">
        <v>33</v>
      </c>
      <c r="R8">
        <v>35.6</v>
      </c>
      <c r="S8">
        <v>5.19</v>
      </c>
      <c r="T8">
        <v>3.55</v>
      </c>
      <c r="U8">
        <v>2</v>
      </c>
      <c r="V8">
        <v>0.56000000000000005</v>
      </c>
      <c r="W8">
        <v>0.33</v>
      </c>
      <c r="X8">
        <v>2.41</v>
      </c>
      <c r="Y8">
        <v>250</v>
      </c>
      <c r="Z8">
        <v>0.37041573033707897</v>
      </c>
      <c r="AA8">
        <v>0</v>
      </c>
      <c r="AB8">
        <v>0</v>
      </c>
      <c r="AC8" t="s">
        <v>33</v>
      </c>
      <c r="AD8" t="s">
        <v>33</v>
      </c>
      <c r="AE8" t="s">
        <v>33</v>
      </c>
      <c r="AF8">
        <v>29</v>
      </c>
    </row>
    <row r="9" spans="1:32" x14ac:dyDescent="0.2">
      <c r="A9">
        <v>401</v>
      </c>
      <c r="B9" t="s">
        <v>93</v>
      </c>
      <c r="C9">
        <v>8</v>
      </c>
      <c r="D9">
        <v>4.1761422369237097E-3</v>
      </c>
      <c r="E9" t="s">
        <v>34</v>
      </c>
      <c r="F9">
        <v>3010</v>
      </c>
      <c r="G9" t="s">
        <v>261</v>
      </c>
      <c r="H9">
        <v>1</v>
      </c>
      <c r="I9">
        <v>1350</v>
      </c>
      <c r="J9">
        <v>323</v>
      </c>
      <c r="K9">
        <v>9.9</v>
      </c>
      <c r="L9">
        <v>3.1</v>
      </c>
      <c r="M9">
        <v>22.3</v>
      </c>
      <c r="N9">
        <v>5.0999999999999996</v>
      </c>
      <c r="O9">
        <v>25.2</v>
      </c>
      <c r="P9" t="s">
        <v>33</v>
      </c>
      <c r="Q9" t="s">
        <v>33</v>
      </c>
      <c r="R9">
        <v>34.299999999999997</v>
      </c>
      <c r="S9">
        <v>6.8</v>
      </c>
      <c r="T9">
        <v>3.37</v>
      </c>
      <c r="U9">
        <v>15</v>
      </c>
      <c r="V9">
        <v>0.48</v>
      </c>
      <c r="W9">
        <v>0.16</v>
      </c>
      <c r="X9">
        <v>2.1</v>
      </c>
      <c r="Y9">
        <v>400</v>
      </c>
      <c r="Z9" t="s">
        <v>33</v>
      </c>
      <c r="AA9">
        <v>0</v>
      </c>
      <c r="AB9">
        <v>0</v>
      </c>
      <c r="AC9" t="s">
        <v>33</v>
      </c>
      <c r="AD9" t="s">
        <v>33</v>
      </c>
      <c r="AE9" t="s">
        <v>33</v>
      </c>
      <c r="AF9">
        <v>175</v>
      </c>
    </row>
    <row r="10" spans="1:32" x14ac:dyDescent="0.2">
      <c r="A10">
        <v>401</v>
      </c>
      <c r="B10" t="s">
        <v>93</v>
      </c>
      <c r="C10">
        <v>9</v>
      </c>
      <c r="D10">
        <v>4.1761422369237097E-3</v>
      </c>
      <c r="E10" t="s">
        <v>34</v>
      </c>
      <c r="F10">
        <v>3020</v>
      </c>
      <c r="G10" t="s">
        <v>262</v>
      </c>
      <c r="H10">
        <v>1</v>
      </c>
      <c r="I10">
        <v>1340</v>
      </c>
      <c r="J10">
        <v>318</v>
      </c>
      <c r="K10">
        <v>9.9499999999999993</v>
      </c>
      <c r="L10">
        <v>3</v>
      </c>
      <c r="M10">
        <v>28.4</v>
      </c>
      <c r="N10">
        <v>0.6</v>
      </c>
      <c r="O10">
        <v>16.8</v>
      </c>
      <c r="P10" t="s">
        <v>33</v>
      </c>
      <c r="Q10" t="s">
        <v>33</v>
      </c>
      <c r="R10">
        <v>41.3</v>
      </c>
      <c r="S10">
        <v>7.4</v>
      </c>
      <c r="T10">
        <v>4</v>
      </c>
      <c r="U10">
        <v>1</v>
      </c>
      <c r="V10">
        <v>0.4</v>
      </c>
      <c r="W10">
        <v>0.19</v>
      </c>
      <c r="X10">
        <v>2.54</v>
      </c>
      <c r="Y10">
        <v>132</v>
      </c>
      <c r="Z10">
        <v>0.39452354874041601</v>
      </c>
      <c r="AA10">
        <v>0</v>
      </c>
      <c r="AB10">
        <v>0</v>
      </c>
      <c r="AC10" t="s">
        <v>33</v>
      </c>
      <c r="AD10" t="s">
        <v>33</v>
      </c>
      <c r="AE10" t="s">
        <v>33</v>
      </c>
      <c r="AF10">
        <v>10</v>
      </c>
    </row>
    <row r="11" spans="1:32" x14ac:dyDescent="0.2">
      <c r="A11">
        <v>401</v>
      </c>
      <c r="B11" t="s">
        <v>93</v>
      </c>
      <c r="C11">
        <v>10</v>
      </c>
      <c r="D11">
        <v>2.5856246985045801E-2</v>
      </c>
      <c r="E11" t="s">
        <v>34</v>
      </c>
      <c r="F11">
        <v>3016</v>
      </c>
      <c r="G11" t="s">
        <v>263</v>
      </c>
      <c r="H11">
        <v>1</v>
      </c>
      <c r="I11">
        <v>1370</v>
      </c>
      <c r="J11">
        <v>324</v>
      </c>
      <c r="K11">
        <v>10.3</v>
      </c>
      <c r="L11">
        <v>2.5</v>
      </c>
      <c r="M11">
        <v>20.399999999999999</v>
      </c>
      <c r="N11">
        <v>1.9</v>
      </c>
      <c r="O11">
        <v>17</v>
      </c>
      <c r="P11" t="s">
        <v>33</v>
      </c>
      <c r="Q11" t="s">
        <v>33</v>
      </c>
      <c r="R11">
        <v>47.8</v>
      </c>
      <c r="S11">
        <v>4.8</v>
      </c>
      <c r="T11">
        <v>3.21</v>
      </c>
      <c r="U11">
        <v>5</v>
      </c>
      <c r="V11">
        <v>0.88</v>
      </c>
      <c r="W11">
        <v>0.17</v>
      </c>
      <c r="X11">
        <v>2.6</v>
      </c>
      <c r="Y11">
        <v>110</v>
      </c>
      <c r="Z11">
        <v>0.13449826989619401</v>
      </c>
      <c r="AA11">
        <v>0</v>
      </c>
      <c r="AB11">
        <v>0</v>
      </c>
      <c r="AC11" t="s">
        <v>33</v>
      </c>
      <c r="AD11" t="s">
        <v>33</v>
      </c>
      <c r="AE11" t="s">
        <v>33</v>
      </c>
      <c r="AF11">
        <v>64</v>
      </c>
    </row>
    <row r="12" spans="1:32" x14ac:dyDescent="0.2">
      <c r="A12">
        <v>401</v>
      </c>
      <c r="B12" t="s">
        <v>93</v>
      </c>
      <c r="C12">
        <v>11</v>
      </c>
      <c r="D12">
        <v>8.0270139893873604E-2</v>
      </c>
      <c r="E12" t="s">
        <v>34</v>
      </c>
      <c r="F12">
        <v>3011</v>
      </c>
      <c r="G12" t="s">
        <v>264</v>
      </c>
      <c r="H12">
        <v>1</v>
      </c>
      <c r="I12">
        <v>1320</v>
      </c>
      <c r="J12">
        <v>313</v>
      </c>
      <c r="K12">
        <v>12.4</v>
      </c>
      <c r="L12">
        <v>3.6</v>
      </c>
      <c r="M12">
        <v>25.3</v>
      </c>
      <c r="N12">
        <v>1.1000000000000001</v>
      </c>
      <c r="O12">
        <v>14.3</v>
      </c>
      <c r="P12" t="s">
        <v>33</v>
      </c>
      <c r="Q12" t="s">
        <v>33</v>
      </c>
      <c r="R12">
        <v>43.3</v>
      </c>
      <c r="S12">
        <v>5.97</v>
      </c>
      <c r="T12">
        <v>3.37</v>
      </c>
      <c r="U12">
        <v>2</v>
      </c>
      <c r="V12">
        <v>0.9</v>
      </c>
      <c r="W12">
        <v>0.15</v>
      </c>
      <c r="X12">
        <v>2.4</v>
      </c>
      <c r="Y12">
        <v>439</v>
      </c>
      <c r="Z12">
        <v>0.35433707865168501</v>
      </c>
      <c r="AA12">
        <v>0</v>
      </c>
      <c r="AB12">
        <v>0</v>
      </c>
      <c r="AC12" t="s">
        <v>33</v>
      </c>
      <c r="AD12" t="s">
        <v>33</v>
      </c>
      <c r="AE12" t="s">
        <v>33</v>
      </c>
      <c r="AF12">
        <v>19</v>
      </c>
    </row>
    <row r="13" spans="1:32" x14ac:dyDescent="0.2">
      <c r="A13">
        <v>401</v>
      </c>
      <c r="B13" t="s">
        <v>93</v>
      </c>
      <c r="C13">
        <v>12</v>
      </c>
      <c r="D13">
        <v>4.1761422369237097E-3</v>
      </c>
      <c r="E13" t="s">
        <v>34</v>
      </c>
      <c r="F13">
        <v>3021</v>
      </c>
      <c r="G13" t="s">
        <v>265</v>
      </c>
      <c r="H13">
        <v>1</v>
      </c>
      <c r="I13">
        <v>1272</v>
      </c>
      <c r="J13">
        <v>303</v>
      </c>
      <c r="K13">
        <v>12.1</v>
      </c>
      <c r="L13">
        <v>3.8</v>
      </c>
      <c r="M13">
        <v>20.9</v>
      </c>
      <c r="N13">
        <v>2.1</v>
      </c>
      <c r="O13">
        <v>22.1</v>
      </c>
      <c r="P13" t="s">
        <v>33</v>
      </c>
      <c r="Q13" t="s">
        <v>33</v>
      </c>
      <c r="R13">
        <v>38.9</v>
      </c>
      <c r="S13">
        <v>5.4</v>
      </c>
      <c r="T13">
        <v>2.9</v>
      </c>
      <c r="U13">
        <v>19</v>
      </c>
      <c r="V13">
        <v>0.72</v>
      </c>
      <c r="W13">
        <v>0.14000000000000001</v>
      </c>
      <c r="X13">
        <v>2.34</v>
      </c>
      <c r="Y13">
        <v>340</v>
      </c>
      <c r="Z13">
        <v>0.24718785151855999</v>
      </c>
      <c r="AA13">
        <v>0</v>
      </c>
      <c r="AB13">
        <v>0</v>
      </c>
      <c r="AC13" t="s">
        <v>33</v>
      </c>
      <c r="AD13" t="s">
        <v>33</v>
      </c>
      <c r="AE13" t="s">
        <v>33</v>
      </c>
      <c r="AF13">
        <v>230</v>
      </c>
    </row>
    <row r="14" spans="1:32" x14ac:dyDescent="0.2">
      <c r="A14">
        <v>401</v>
      </c>
      <c r="B14" t="s">
        <v>93</v>
      </c>
      <c r="C14">
        <v>13</v>
      </c>
      <c r="D14">
        <v>4.1761422369237097E-3</v>
      </c>
      <c r="E14" t="s">
        <v>34</v>
      </c>
      <c r="F14">
        <v>3019</v>
      </c>
      <c r="G14" t="s">
        <v>266</v>
      </c>
      <c r="H14">
        <v>1</v>
      </c>
      <c r="I14">
        <v>1310</v>
      </c>
      <c r="J14">
        <v>311</v>
      </c>
      <c r="K14">
        <v>11.6</v>
      </c>
      <c r="L14">
        <v>4.4000000000000004</v>
      </c>
      <c r="M14">
        <v>27.2</v>
      </c>
      <c r="N14">
        <v>1.7</v>
      </c>
      <c r="O14">
        <v>16.7</v>
      </c>
      <c r="P14" t="s">
        <v>33</v>
      </c>
      <c r="Q14" t="s">
        <v>33</v>
      </c>
      <c r="R14">
        <v>38.4</v>
      </c>
      <c r="S14">
        <v>7.6</v>
      </c>
      <c r="T14">
        <v>2.62</v>
      </c>
      <c r="U14">
        <v>9</v>
      </c>
      <c r="V14">
        <v>0.52</v>
      </c>
      <c r="W14">
        <v>0.2</v>
      </c>
      <c r="X14">
        <v>2.2000000000000002</v>
      </c>
      <c r="Y14">
        <v>607</v>
      </c>
      <c r="Z14" t="s">
        <v>33</v>
      </c>
      <c r="AA14">
        <v>0</v>
      </c>
      <c r="AB14">
        <v>0</v>
      </c>
      <c r="AC14" t="s">
        <v>33</v>
      </c>
      <c r="AD14" t="s">
        <v>33</v>
      </c>
      <c r="AE14" t="s">
        <v>33</v>
      </c>
      <c r="AF14">
        <v>111</v>
      </c>
    </row>
    <row r="15" spans="1:32" x14ac:dyDescent="0.2">
      <c r="A15">
        <v>401</v>
      </c>
      <c r="B15" t="s">
        <v>93</v>
      </c>
      <c r="C15">
        <v>14</v>
      </c>
      <c r="D15">
        <v>4.1761422369237097E-3</v>
      </c>
      <c r="E15" t="s">
        <v>34</v>
      </c>
      <c r="F15">
        <v>3008</v>
      </c>
      <c r="G15" t="s">
        <v>267</v>
      </c>
      <c r="H15">
        <v>1</v>
      </c>
      <c r="I15">
        <v>1350</v>
      </c>
      <c r="J15">
        <v>319</v>
      </c>
      <c r="K15">
        <v>10.3</v>
      </c>
      <c r="L15">
        <v>3.4</v>
      </c>
      <c r="M15">
        <v>23.1</v>
      </c>
      <c r="N15">
        <v>1.4</v>
      </c>
      <c r="O15">
        <v>16.399999999999999</v>
      </c>
      <c r="P15" t="s">
        <v>33</v>
      </c>
      <c r="Q15" t="s">
        <v>33</v>
      </c>
      <c r="R15">
        <v>45.3</v>
      </c>
      <c r="S15">
        <v>7.13</v>
      </c>
      <c r="T15">
        <v>2.4900000000000002</v>
      </c>
      <c r="U15">
        <v>0</v>
      </c>
      <c r="V15">
        <v>0.59</v>
      </c>
      <c r="W15">
        <v>0.17</v>
      </c>
      <c r="X15">
        <v>2.86</v>
      </c>
      <c r="Y15">
        <v>23</v>
      </c>
      <c r="Z15" t="s">
        <v>33</v>
      </c>
      <c r="AA15">
        <v>0</v>
      </c>
      <c r="AB15">
        <v>0</v>
      </c>
      <c r="AC15" t="s">
        <v>33</v>
      </c>
      <c r="AD15" t="s">
        <v>33</v>
      </c>
      <c r="AE15" t="s">
        <v>33</v>
      </c>
      <c r="AF15">
        <v>5</v>
      </c>
    </row>
    <row r="16" spans="1:32" x14ac:dyDescent="0.2">
      <c r="A16">
        <v>401</v>
      </c>
      <c r="B16" t="s">
        <v>93</v>
      </c>
      <c r="C16">
        <v>15</v>
      </c>
      <c r="D16">
        <v>4.1761422369237097E-3</v>
      </c>
      <c r="E16" t="s">
        <v>34</v>
      </c>
      <c r="F16">
        <v>3017</v>
      </c>
      <c r="G16" t="s">
        <v>268</v>
      </c>
      <c r="H16">
        <v>1</v>
      </c>
      <c r="I16">
        <v>1330</v>
      </c>
      <c r="J16">
        <v>316</v>
      </c>
      <c r="K16">
        <v>11.4</v>
      </c>
      <c r="L16">
        <v>3.51</v>
      </c>
      <c r="M16">
        <v>24.6</v>
      </c>
      <c r="N16">
        <v>1.7</v>
      </c>
      <c r="O16">
        <v>16.3</v>
      </c>
      <c r="P16" t="s">
        <v>33</v>
      </c>
      <c r="Q16" t="s">
        <v>33</v>
      </c>
      <c r="R16">
        <v>42.5</v>
      </c>
      <c r="S16">
        <v>6</v>
      </c>
      <c r="T16">
        <v>2.33</v>
      </c>
      <c r="U16">
        <v>12</v>
      </c>
      <c r="V16">
        <v>0.31</v>
      </c>
      <c r="W16">
        <v>0.11</v>
      </c>
      <c r="X16">
        <v>1.8</v>
      </c>
      <c r="Y16">
        <v>346</v>
      </c>
      <c r="Z16">
        <v>1.0631999999999999</v>
      </c>
      <c r="AA16">
        <v>0</v>
      </c>
      <c r="AB16">
        <v>0</v>
      </c>
      <c r="AC16" t="s">
        <v>33</v>
      </c>
      <c r="AD16" t="s">
        <v>33</v>
      </c>
      <c r="AE16" t="s">
        <v>33</v>
      </c>
      <c r="AF16">
        <v>140</v>
      </c>
    </row>
    <row r="17" spans="1:32" x14ac:dyDescent="0.2">
      <c r="A17">
        <v>401</v>
      </c>
      <c r="B17" t="s">
        <v>93</v>
      </c>
      <c r="C17">
        <v>16</v>
      </c>
      <c r="D17">
        <v>6.6570188133140404E-2</v>
      </c>
      <c r="E17" t="s">
        <v>54</v>
      </c>
      <c r="F17" t="s">
        <v>269</v>
      </c>
      <c r="G17" t="s">
        <v>270</v>
      </c>
      <c r="H17">
        <v>0.92</v>
      </c>
      <c r="I17">
        <v>167</v>
      </c>
      <c r="J17">
        <v>40</v>
      </c>
      <c r="K17">
        <v>87</v>
      </c>
      <c r="L17">
        <v>1.2</v>
      </c>
      <c r="M17">
        <v>2</v>
      </c>
      <c r="N17">
        <v>0.3</v>
      </c>
      <c r="O17">
        <v>4.4000000000000004</v>
      </c>
      <c r="P17">
        <v>0</v>
      </c>
      <c r="Q17" t="s">
        <v>33</v>
      </c>
      <c r="R17">
        <v>5.2</v>
      </c>
      <c r="S17">
        <v>1.2</v>
      </c>
      <c r="T17">
        <v>0.2</v>
      </c>
      <c r="U17">
        <v>19</v>
      </c>
      <c r="V17">
        <v>0.11</v>
      </c>
      <c r="W17">
        <v>0.1</v>
      </c>
      <c r="X17">
        <v>0.8</v>
      </c>
      <c r="Y17">
        <v>36</v>
      </c>
      <c r="Z17">
        <v>0.37</v>
      </c>
      <c r="AA17">
        <v>0</v>
      </c>
      <c r="AB17">
        <v>0</v>
      </c>
      <c r="AC17">
        <v>225</v>
      </c>
      <c r="AD17">
        <v>4</v>
      </c>
      <c r="AE17">
        <v>0</v>
      </c>
      <c r="AF17">
        <v>227</v>
      </c>
    </row>
    <row r="18" spans="1:32" x14ac:dyDescent="0.2">
      <c r="A18">
        <v>401</v>
      </c>
      <c r="B18" t="s">
        <v>93</v>
      </c>
      <c r="C18">
        <v>17</v>
      </c>
      <c r="D18">
        <v>0.48712011577424003</v>
      </c>
      <c r="E18" t="s">
        <v>54</v>
      </c>
      <c r="F18" t="s">
        <v>271</v>
      </c>
      <c r="G18" t="s">
        <v>272</v>
      </c>
      <c r="H18">
        <v>1</v>
      </c>
      <c r="I18">
        <v>1350</v>
      </c>
      <c r="J18">
        <v>320</v>
      </c>
      <c r="K18">
        <v>9.8000000000000007</v>
      </c>
      <c r="L18">
        <v>3.7</v>
      </c>
      <c r="M18">
        <v>21.3</v>
      </c>
      <c r="N18">
        <v>2.2999999999999998</v>
      </c>
      <c r="O18">
        <v>18.600000000000001</v>
      </c>
      <c r="P18">
        <v>0</v>
      </c>
      <c r="Q18" t="s">
        <v>33</v>
      </c>
      <c r="R18">
        <v>44.2</v>
      </c>
      <c r="S18">
        <v>8.8000000000000007</v>
      </c>
      <c r="T18">
        <v>3.19</v>
      </c>
      <c r="U18">
        <v>0</v>
      </c>
      <c r="V18">
        <v>0.89</v>
      </c>
      <c r="W18">
        <v>0.11</v>
      </c>
      <c r="X18">
        <v>1.5</v>
      </c>
      <c r="Y18">
        <v>410</v>
      </c>
      <c r="Z18">
        <v>0.42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>
        <v>401</v>
      </c>
      <c r="B19" t="s">
        <v>93</v>
      </c>
      <c r="C19" t="s">
        <v>456</v>
      </c>
      <c r="D19">
        <v>1</v>
      </c>
      <c r="E19" t="s">
        <v>33</v>
      </c>
      <c r="G19" t="s">
        <v>33</v>
      </c>
      <c r="H19">
        <v>0.97423926676314498</v>
      </c>
      <c r="I19">
        <v>1250.53690303907</v>
      </c>
      <c r="J19">
        <v>297.55508235131998</v>
      </c>
      <c r="K19">
        <v>19.5604224381504</v>
      </c>
      <c r="L19">
        <v>3.5929045551650498</v>
      </c>
      <c r="M19">
        <v>21.668814003169999</v>
      </c>
      <c r="N19">
        <v>4.8209952449865598</v>
      </c>
      <c r="O19">
        <v>16.952207291020599</v>
      </c>
      <c r="P19" t="s">
        <v>33</v>
      </c>
      <c r="Q19" t="s">
        <v>33</v>
      </c>
      <c r="R19">
        <v>33.357666597753401</v>
      </c>
      <c r="S19">
        <v>7.0600512714492503</v>
      </c>
      <c r="T19">
        <v>3.0864431121218399</v>
      </c>
      <c r="U19">
        <v>4.3022672455378697</v>
      </c>
      <c r="V19">
        <v>0.71867865757011895</v>
      </c>
      <c r="W19">
        <v>0.129651988146923</v>
      </c>
      <c r="X19">
        <v>1.8787701743504901</v>
      </c>
      <c r="Y19">
        <v>346.97760319757401</v>
      </c>
      <c r="Z19" t="s">
        <v>33</v>
      </c>
      <c r="AA19">
        <v>0</v>
      </c>
      <c r="AB19">
        <v>0</v>
      </c>
      <c r="AC19" t="s">
        <v>33</v>
      </c>
      <c r="AD19" t="s">
        <v>33</v>
      </c>
      <c r="AE19" t="s">
        <v>33</v>
      </c>
      <c r="AF19" t="s">
        <v>33</v>
      </c>
    </row>
    <row r="21" spans="1:32" x14ac:dyDescent="0.2">
      <c r="A21">
        <v>4011</v>
      </c>
      <c r="B21" t="s">
        <v>455</v>
      </c>
      <c r="C21">
        <v>2</v>
      </c>
      <c r="D21">
        <f>D3/(D3+D11)</f>
        <v>0.5725677830940995</v>
      </c>
      <c r="E21" t="s">
        <v>34</v>
      </c>
      <c r="F21">
        <v>3015</v>
      </c>
      <c r="G21" t="s">
        <v>255</v>
      </c>
      <c r="H21">
        <v>0.41</v>
      </c>
      <c r="I21">
        <v>392</v>
      </c>
      <c r="J21">
        <v>93</v>
      </c>
      <c r="K21">
        <v>72.5</v>
      </c>
      <c r="L21">
        <v>1</v>
      </c>
      <c r="M21">
        <v>7.9</v>
      </c>
      <c r="N21">
        <v>0.7</v>
      </c>
      <c r="O21">
        <v>8</v>
      </c>
      <c r="R21">
        <v>9.8000000000000007</v>
      </c>
      <c r="S21">
        <v>2.63</v>
      </c>
      <c r="T21">
        <v>4.6500000000000004</v>
      </c>
      <c r="U21">
        <v>30</v>
      </c>
      <c r="V21">
        <v>0.28999999999999998</v>
      </c>
      <c r="W21">
        <v>0.13</v>
      </c>
      <c r="X21">
        <v>2.2999999999999998</v>
      </c>
      <c r="Y21">
        <v>216</v>
      </c>
      <c r="AA21">
        <v>0</v>
      </c>
      <c r="AB21">
        <v>0</v>
      </c>
      <c r="AF21">
        <v>363</v>
      </c>
    </row>
    <row r="22" spans="1:32" x14ac:dyDescent="0.2">
      <c r="A22">
        <v>4011</v>
      </c>
      <c r="B22" t="s">
        <v>455</v>
      </c>
      <c r="C22">
        <v>10</v>
      </c>
      <c r="D22">
        <f>D11/(D3+D11)</f>
        <v>0.42743221690590055</v>
      </c>
      <c r="E22" t="s">
        <v>34</v>
      </c>
      <c r="F22">
        <v>3016</v>
      </c>
      <c r="G22" t="s">
        <v>263</v>
      </c>
      <c r="H22">
        <v>1</v>
      </c>
      <c r="I22">
        <v>1370</v>
      </c>
      <c r="J22">
        <v>324</v>
      </c>
      <c r="K22">
        <v>10.3</v>
      </c>
      <c r="L22">
        <v>2.5</v>
      </c>
      <c r="M22">
        <v>20.399999999999999</v>
      </c>
      <c r="N22">
        <v>1.9</v>
      </c>
      <c r="O22">
        <v>17</v>
      </c>
      <c r="R22">
        <v>47.8</v>
      </c>
      <c r="S22">
        <v>4.8</v>
      </c>
      <c r="T22">
        <v>3.21</v>
      </c>
      <c r="U22">
        <v>5</v>
      </c>
      <c r="V22">
        <v>0.88</v>
      </c>
      <c r="W22">
        <v>0.17</v>
      </c>
      <c r="X22">
        <v>2.6</v>
      </c>
      <c r="Y22">
        <v>110</v>
      </c>
      <c r="Z22">
        <v>0.13449826989619401</v>
      </c>
      <c r="AA22">
        <v>0</v>
      </c>
      <c r="AB22">
        <v>0</v>
      </c>
      <c r="AF22">
        <v>64</v>
      </c>
    </row>
    <row r="23" spans="1:32" x14ac:dyDescent="0.2">
      <c r="A23">
        <v>4011</v>
      </c>
      <c r="B23" t="s">
        <v>455</v>
      </c>
      <c r="C23" t="s">
        <v>456</v>
      </c>
      <c r="D23">
        <v>1</v>
      </c>
      <c r="H23" cm="1">
        <f t="array" ref="H23:Y23">D21*H21:Y21 + D22*H22:Y22</f>
        <v>0.66218500797448132</v>
      </c>
      <c r="I23">
        <v>810.02870813397078</v>
      </c>
      <c r="J23">
        <v>191.73684210526304</v>
      </c>
      <c r="K23">
        <v>45.913716108452988</v>
      </c>
      <c r="L23">
        <v>1.6411483253588508</v>
      </c>
      <c r="M23">
        <v>13.242902711323756</v>
      </c>
      <c r="N23">
        <v>1.2129186602870807</v>
      </c>
      <c r="O23">
        <v>11.846889952153106</v>
      </c>
      <c r="P23">
        <v>0</v>
      </c>
      <c r="Q23">
        <v>0</v>
      </c>
      <c r="R23">
        <v>26.042424242424218</v>
      </c>
      <c r="S23">
        <v>3.5575279106858044</v>
      </c>
      <c r="T23">
        <v>4.0344976076555037</v>
      </c>
      <c r="U23">
        <v>19.314194577352488</v>
      </c>
      <c r="V23">
        <v>0.54218500797448133</v>
      </c>
      <c r="W23">
        <v>0.14709728867623603</v>
      </c>
      <c r="X23">
        <v>2.4282296650717701</v>
      </c>
      <c r="Y23">
        <v>170.69218500797456</v>
      </c>
      <c r="Z23">
        <v>0.13449826989619401</v>
      </c>
      <c r="AA23" cm="1">
        <f t="array" ref="AA23:AF23">D21*AA21:AF21 + D22*AA22:AF22</f>
        <v>0</v>
      </c>
      <c r="AB23">
        <v>0</v>
      </c>
      <c r="AC23">
        <v>0</v>
      </c>
      <c r="AD23">
        <v>0</v>
      </c>
      <c r="AE23">
        <v>0</v>
      </c>
      <c r="AF23">
        <v>235.19776714513574</v>
      </c>
    </row>
    <row r="25" spans="1:32" x14ac:dyDescent="0.2">
      <c r="A25">
        <v>4012</v>
      </c>
      <c r="B25" t="s">
        <v>457</v>
      </c>
      <c r="C25">
        <v>16</v>
      </c>
      <c r="D25">
        <v>1</v>
      </c>
      <c r="E25" t="s">
        <v>54</v>
      </c>
      <c r="F25" t="s">
        <v>269</v>
      </c>
      <c r="G25" t="s">
        <v>270</v>
      </c>
      <c r="H25">
        <v>0.92</v>
      </c>
      <c r="I25">
        <v>167</v>
      </c>
      <c r="J25">
        <v>40</v>
      </c>
      <c r="K25">
        <v>87</v>
      </c>
      <c r="L25">
        <v>1.2</v>
      </c>
      <c r="M25">
        <v>2</v>
      </c>
      <c r="N25">
        <v>0.3</v>
      </c>
      <c r="O25">
        <v>4.4000000000000004</v>
      </c>
      <c r="P25">
        <v>0</v>
      </c>
      <c r="Q25" t="s">
        <v>33</v>
      </c>
      <c r="R25">
        <v>5.2</v>
      </c>
      <c r="S25">
        <v>1.2</v>
      </c>
      <c r="T25">
        <v>0.2</v>
      </c>
      <c r="U25">
        <v>19</v>
      </c>
      <c r="V25">
        <v>0.11</v>
      </c>
      <c r="W25">
        <v>0.1</v>
      </c>
      <c r="X25">
        <v>0.8</v>
      </c>
      <c r="Y25">
        <v>36</v>
      </c>
      <c r="Z25">
        <v>0.37</v>
      </c>
      <c r="AA25">
        <v>0</v>
      </c>
      <c r="AB25">
        <v>0</v>
      </c>
      <c r="AC25">
        <v>225</v>
      </c>
      <c r="AD25">
        <v>4</v>
      </c>
      <c r="AE25">
        <v>0</v>
      </c>
      <c r="AF25">
        <v>227</v>
      </c>
    </row>
    <row r="26" spans="1:32" x14ac:dyDescent="0.2">
      <c r="A26">
        <v>4012</v>
      </c>
      <c r="B26" t="s">
        <v>457</v>
      </c>
      <c r="C26" t="s">
        <v>456</v>
      </c>
      <c r="D26">
        <v>1</v>
      </c>
      <c r="H26">
        <v>0.92</v>
      </c>
      <c r="I26">
        <v>167</v>
      </c>
      <c r="J26">
        <v>40</v>
      </c>
      <c r="K26">
        <v>87</v>
      </c>
      <c r="L26">
        <v>1.2</v>
      </c>
      <c r="M26">
        <v>2</v>
      </c>
      <c r="N26">
        <v>0.3</v>
      </c>
      <c r="O26">
        <v>4.4000000000000004</v>
      </c>
      <c r="P26">
        <v>0</v>
      </c>
      <c r="Q26" t="s">
        <v>33</v>
      </c>
      <c r="R26">
        <v>5.2</v>
      </c>
      <c r="S26">
        <v>1.2</v>
      </c>
      <c r="T26">
        <v>0.2</v>
      </c>
      <c r="U26">
        <v>19</v>
      </c>
      <c r="V26">
        <v>0.11</v>
      </c>
      <c r="W26">
        <v>0.1</v>
      </c>
      <c r="X26">
        <v>0.8</v>
      </c>
      <c r="Y26">
        <v>36</v>
      </c>
      <c r="Z26">
        <v>0.37</v>
      </c>
      <c r="AA26">
        <v>0</v>
      </c>
      <c r="AB26">
        <v>0</v>
      </c>
      <c r="AC26">
        <v>225</v>
      </c>
      <c r="AD26">
        <v>4</v>
      </c>
      <c r="AE26">
        <v>0</v>
      </c>
      <c r="AF26">
        <v>227</v>
      </c>
    </row>
    <row r="28" spans="1:32" x14ac:dyDescent="0.2">
      <c r="A28">
        <v>4013</v>
      </c>
      <c r="B28" t="s">
        <v>458</v>
      </c>
      <c r="C28">
        <v>1</v>
      </c>
      <c r="D28">
        <f>D2/(D2+D4+D5+D6+D7+D8+D9+D10+D12+D13+D14+D15+D16+D18)</f>
        <v>2.2546419098143197E-2</v>
      </c>
      <c r="E28" t="s">
        <v>34</v>
      </c>
      <c r="F28">
        <v>3012</v>
      </c>
      <c r="G28" t="s">
        <v>254</v>
      </c>
      <c r="H28">
        <v>1</v>
      </c>
      <c r="I28">
        <v>526</v>
      </c>
      <c r="J28">
        <v>125</v>
      </c>
      <c r="K28">
        <v>63.8</v>
      </c>
      <c r="L28">
        <v>1.7</v>
      </c>
      <c r="M28">
        <v>4.5999999999999996</v>
      </c>
      <c r="N28">
        <v>0.6</v>
      </c>
      <c r="O28">
        <v>8</v>
      </c>
      <c r="P28" t="s">
        <v>33</v>
      </c>
      <c r="Q28" t="s">
        <v>33</v>
      </c>
      <c r="R28">
        <v>21.5</v>
      </c>
      <c r="S28">
        <v>1.7</v>
      </c>
      <c r="T28">
        <v>1.61</v>
      </c>
      <c r="U28">
        <v>65</v>
      </c>
      <c r="V28">
        <v>0.14000000000000001</v>
      </c>
      <c r="W28">
        <v>0.1</v>
      </c>
      <c r="X28">
        <v>2.2999999999999998</v>
      </c>
      <c r="Y28">
        <v>267</v>
      </c>
      <c r="AA28">
        <v>0</v>
      </c>
      <c r="AB28">
        <v>0</v>
      </c>
      <c r="AC28" t="s">
        <v>33</v>
      </c>
      <c r="AD28" t="s">
        <v>33</v>
      </c>
      <c r="AE28" t="s">
        <v>33</v>
      </c>
    </row>
    <row r="29" spans="1:32" x14ac:dyDescent="0.2">
      <c r="A29">
        <v>4013</v>
      </c>
      <c r="B29" t="s">
        <v>458</v>
      </c>
      <c r="C29">
        <v>3</v>
      </c>
      <c r="D29">
        <f>D4/(D2+D4+D5+D6+D7+D8+D9+D10+D12+D13+D14+D15+D16+D18)</f>
        <v>7.9575596816976162E-3</v>
      </c>
      <c r="E29" t="s">
        <v>34</v>
      </c>
      <c r="F29">
        <v>3002</v>
      </c>
      <c r="G29" t="s">
        <v>256</v>
      </c>
      <c r="H29">
        <v>1</v>
      </c>
      <c r="I29">
        <v>345</v>
      </c>
      <c r="J29">
        <v>82</v>
      </c>
      <c r="K29">
        <v>75</v>
      </c>
      <c r="L29">
        <v>1.3</v>
      </c>
      <c r="M29">
        <v>7.2</v>
      </c>
      <c r="N29">
        <v>0.5</v>
      </c>
      <c r="O29">
        <v>7.1</v>
      </c>
      <c r="P29" t="s">
        <v>33</v>
      </c>
      <c r="Q29" t="s">
        <v>33</v>
      </c>
      <c r="R29">
        <v>8.6999999999999993</v>
      </c>
      <c r="S29">
        <v>1.6</v>
      </c>
      <c r="T29">
        <v>1.1000000000000001</v>
      </c>
      <c r="U29">
        <v>16</v>
      </c>
      <c r="V29">
        <v>0.12</v>
      </c>
      <c r="W29">
        <v>0.14000000000000001</v>
      </c>
      <c r="X29">
        <v>2</v>
      </c>
      <c r="Y29">
        <v>284</v>
      </c>
      <c r="Z29">
        <v>0.05</v>
      </c>
      <c r="AA29">
        <v>0</v>
      </c>
      <c r="AB29">
        <v>0</v>
      </c>
      <c r="AC29" t="s">
        <v>33</v>
      </c>
      <c r="AD29" t="s">
        <v>33</v>
      </c>
      <c r="AE29" t="s">
        <v>33</v>
      </c>
      <c r="AF29">
        <v>195</v>
      </c>
    </row>
    <row r="30" spans="1:32" x14ac:dyDescent="0.2">
      <c r="A30">
        <v>4013</v>
      </c>
      <c r="B30" t="s">
        <v>458</v>
      </c>
      <c r="C30">
        <v>4</v>
      </c>
      <c r="D30">
        <f>D5/(D2+D4+D5+D6+D7+D8+D9+D10+D12+D13+D14+D15+D16+D18)</f>
        <v>0.19750221043324506</v>
      </c>
      <c r="E30" t="s">
        <v>34</v>
      </c>
      <c r="F30">
        <v>3022</v>
      </c>
      <c r="G30" t="s">
        <v>257</v>
      </c>
      <c r="H30">
        <v>1</v>
      </c>
      <c r="I30">
        <v>1605</v>
      </c>
      <c r="J30">
        <v>386</v>
      </c>
      <c r="K30">
        <v>12.7</v>
      </c>
      <c r="L30">
        <v>5.2</v>
      </c>
      <c r="M30">
        <v>34</v>
      </c>
      <c r="N30">
        <v>19.100000000000001</v>
      </c>
      <c r="O30">
        <v>19.3</v>
      </c>
      <c r="P30" t="s">
        <v>33</v>
      </c>
      <c r="Q30" t="s">
        <v>33</v>
      </c>
      <c r="R30">
        <v>9.6999999999999993</v>
      </c>
      <c r="S30">
        <v>7.3</v>
      </c>
      <c r="T30">
        <v>3.83</v>
      </c>
      <c r="U30">
        <v>0</v>
      </c>
      <c r="V30">
        <v>0.73</v>
      </c>
      <c r="W30">
        <v>0.15</v>
      </c>
      <c r="X30">
        <v>2.59</v>
      </c>
      <c r="Y30">
        <v>359</v>
      </c>
      <c r="Z30">
        <v>0.43313120176405701</v>
      </c>
      <c r="AA30">
        <v>0</v>
      </c>
      <c r="AB30">
        <v>0</v>
      </c>
      <c r="AC30" t="s">
        <v>33</v>
      </c>
      <c r="AD30" t="s">
        <v>33</v>
      </c>
      <c r="AE30" t="s">
        <v>33</v>
      </c>
      <c r="AF30">
        <v>5</v>
      </c>
    </row>
    <row r="31" spans="1:32" x14ac:dyDescent="0.2">
      <c r="A31">
        <v>4013</v>
      </c>
      <c r="B31" t="s">
        <v>458</v>
      </c>
      <c r="C31">
        <v>5</v>
      </c>
      <c r="D31">
        <f>D6/(D2+D4+D5+D6+D7+D8+D9+D10+D12+D13+D14+D15+D16+D18)</f>
        <v>8.0570291777188358E-2</v>
      </c>
      <c r="E31" t="s">
        <v>34</v>
      </c>
      <c r="F31">
        <v>3004</v>
      </c>
      <c r="G31" t="s">
        <v>258</v>
      </c>
      <c r="H31">
        <v>1</v>
      </c>
      <c r="I31">
        <v>1280</v>
      </c>
      <c r="J31">
        <v>305</v>
      </c>
      <c r="K31">
        <v>12.1</v>
      </c>
      <c r="L31">
        <v>3.6</v>
      </c>
      <c r="M31">
        <v>20.5</v>
      </c>
      <c r="N31">
        <v>2</v>
      </c>
      <c r="O31">
        <v>21.2</v>
      </c>
      <c r="P31" t="s">
        <v>33</v>
      </c>
      <c r="Q31" t="s">
        <v>33</v>
      </c>
      <c r="R31">
        <v>40.6</v>
      </c>
      <c r="S31">
        <v>6.4</v>
      </c>
      <c r="T31">
        <v>2.78</v>
      </c>
      <c r="U31">
        <v>1</v>
      </c>
      <c r="V31">
        <v>0.35</v>
      </c>
      <c r="W31">
        <v>0.18</v>
      </c>
      <c r="X31">
        <v>2.4</v>
      </c>
      <c r="Y31">
        <v>272</v>
      </c>
      <c r="AA31">
        <v>0</v>
      </c>
      <c r="AB31">
        <v>0</v>
      </c>
      <c r="AC31" t="s">
        <v>33</v>
      </c>
      <c r="AD31" t="s">
        <v>33</v>
      </c>
      <c r="AE31" t="s">
        <v>33</v>
      </c>
      <c r="AF31">
        <v>6</v>
      </c>
    </row>
    <row r="32" spans="1:32" x14ac:dyDescent="0.2">
      <c r="A32">
        <v>4013</v>
      </c>
      <c r="B32" t="s">
        <v>458</v>
      </c>
      <c r="C32">
        <v>6</v>
      </c>
      <c r="D32">
        <f>D7/(D2+D4+D5+D6+D7+D8+D9+D10+D12+D13+D14+D15+D16+D18)</f>
        <v>4.7840090943539193E-3</v>
      </c>
      <c r="E32" t="s">
        <v>34</v>
      </c>
      <c r="F32">
        <v>3005</v>
      </c>
      <c r="G32" t="s">
        <v>259</v>
      </c>
      <c r="H32">
        <v>1</v>
      </c>
      <c r="I32">
        <v>1260</v>
      </c>
      <c r="J32">
        <v>299</v>
      </c>
      <c r="K32">
        <v>13.6</v>
      </c>
      <c r="L32">
        <v>4.5</v>
      </c>
      <c r="M32">
        <v>22.4</v>
      </c>
      <c r="N32">
        <v>1.63</v>
      </c>
      <c r="O32">
        <v>18.2</v>
      </c>
      <c r="P32" t="s">
        <v>33</v>
      </c>
      <c r="Q32" t="s">
        <v>33</v>
      </c>
      <c r="R32">
        <v>39.700000000000003</v>
      </c>
      <c r="S32">
        <v>9.9</v>
      </c>
      <c r="T32">
        <v>2.6</v>
      </c>
      <c r="U32">
        <v>0</v>
      </c>
      <c r="V32">
        <v>0.53</v>
      </c>
      <c r="W32">
        <v>0.16</v>
      </c>
      <c r="X32">
        <v>1.5</v>
      </c>
      <c r="Y32">
        <v>381</v>
      </c>
      <c r="Z32">
        <v>0.32131013306038902</v>
      </c>
      <c r="AA32">
        <v>0</v>
      </c>
      <c r="AB32">
        <v>0</v>
      </c>
      <c r="AC32" t="s">
        <v>33</v>
      </c>
      <c r="AD32" t="s">
        <v>33</v>
      </c>
      <c r="AE32" t="s">
        <v>33</v>
      </c>
      <c r="AF32">
        <v>0</v>
      </c>
    </row>
    <row r="33" spans="1:32" x14ac:dyDescent="0.2">
      <c r="A33">
        <v>4013</v>
      </c>
      <c r="B33" t="s">
        <v>458</v>
      </c>
      <c r="C33">
        <v>7</v>
      </c>
      <c r="D33">
        <f>D8/(D2+D4+D5+D6+D7+D8+D9+D10+D12+D13+D14+D15+D16+D18)</f>
        <v>7.9575596816976162E-3</v>
      </c>
      <c r="E33" t="s">
        <v>34</v>
      </c>
      <c r="F33">
        <v>3001</v>
      </c>
      <c r="G33" t="s">
        <v>260</v>
      </c>
      <c r="H33">
        <v>1</v>
      </c>
      <c r="I33">
        <v>1280</v>
      </c>
      <c r="J33">
        <v>305</v>
      </c>
      <c r="K33">
        <v>10.9</v>
      </c>
      <c r="L33">
        <v>3.29</v>
      </c>
      <c r="M33">
        <v>25.7</v>
      </c>
      <c r="N33">
        <v>1.53</v>
      </c>
      <c r="O33">
        <v>22.9</v>
      </c>
      <c r="P33" t="s">
        <v>33</v>
      </c>
      <c r="Q33" t="s">
        <v>33</v>
      </c>
      <c r="R33">
        <v>35.6</v>
      </c>
      <c r="S33">
        <v>5.19</v>
      </c>
      <c r="T33">
        <v>3.55</v>
      </c>
      <c r="U33">
        <v>2</v>
      </c>
      <c r="V33">
        <v>0.56000000000000005</v>
      </c>
      <c r="W33">
        <v>0.33</v>
      </c>
      <c r="X33">
        <v>2.41</v>
      </c>
      <c r="Y33">
        <v>250</v>
      </c>
      <c r="Z33">
        <v>0.37041573033707897</v>
      </c>
      <c r="AA33">
        <v>0</v>
      </c>
      <c r="AB33">
        <v>0</v>
      </c>
      <c r="AC33" t="s">
        <v>33</v>
      </c>
      <c r="AD33" t="s">
        <v>33</v>
      </c>
      <c r="AE33" t="s">
        <v>33</v>
      </c>
      <c r="AF33">
        <v>29</v>
      </c>
    </row>
    <row r="34" spans="1:32" x14ac:dyDescent="0.2">
      <c r="A34">
        <v>4013</v>
      </c>
      <c r="B34" t="s">
        <v>458</v>
      </c>
      <c r="C34">
        <v>8</v>
      </c>
      <c r="D34">
        <f>D9/(D2+D4+D5+D6+D7+D8+D9+D10+D12+D13+D14+D15+D16+D18)</f>
        <v>4.7840090943539193E-3</v>
      </c>
      <c r="E34" t="s">
        <v>34</v>
      </c>
      <c r="F34">
        <v>3010</v>
      </c>
      <c r="G34" t="s">
        <v>261</v>
      </c>
      <c r="H34">
        <v>1</v>
      </c>
      <c r="I34">
        <v>1350</v>
      </c>
      <c r="J34">
        <v>323</v>
      </c>
      <c r="K34">
        <v>9.9</v>
      </c>
      <c r="L34">
        <v>3.1</v>
      </c>
      <c r="M34">
        <v>22.3</v>
      </c>
      <c r="N34">
        <v>5.0999999999999996</v>
      </c>
      <c r="O34">
        <v>25.2</v>
      </c>
      <c r="P34" t="s">
        <v>33</v>
      </c>
      <c r="Q34" t="s">
        <v>33</v>
      </c>
      <c r="R34">
        <v>34.299999999999997</v>
      </c>
      <c r="S34">
        <v>6.8</v>
      </c>
      <c r="T34">
        <v>3.37</v>
      </c>
      <c r="U34">
        <v>15</v>
      </c>
      <c r="V34">
        <v>0.48</v>
      </c>
      <c r="W34">
        <v>0.16</v>
      </c>
      <c r="X34">
        <v>2.1</v>
      </c>
      <c r="Y34">
        <v>400</v>
      </c>
      <c r="AA34">
        <v>0</v>
      </c>
      <c r="AB34">
        <v>0</v>
      </c>
      <c r="AC34" t="s">
        <v>33</v>
      </c>
      <c r="AD34" t="s">
        <v>33</v>
      </c>
      <c r="AE34" t="s">
        <v>33</v>
      </c>
      <c r="AF34">
        <v>175</v>
      </c>
    </row>
    <row r="35" spans="1:32" x14ac:dyDescent="0.2">
      <c r="A35">
        <v>4013</v>
      </c>
      <c r="B35" t="s">
        <v>458</v>
      </c>
      <c r="C35">
        <v>9</v>
      </c>
      <c r="D35">
        <f>D10/(D2+D4+D5+D6+D7+D8+D9+D10+D12+D13+D14+D15+D16+D18)</f>
        <v>4.7840090943539193E-3</v>
      </c>
      <c r="E35" t="s">
        <v>34</v>
      </c>
      <c r="F35">
        <v>3020</v>
      </c>
      <c r="G35" t="s">
        <v>262</v>
      </c>
      <c r="H35">
        <v>1</v>
      </c>
      <c r="I35">
        <v>1340</v>
      </c>
      <c r="J35">
        <v>318</v>
      </c>
      <c r="K35">
        <v>9.9499999999999993</v>
      </c>
      <c r="L35">
        <v>3</v>
      </c>
      <c r="M35">
        <v>28.4</v>
      </c>
      <c r="N35">
        <v>0.6</v>
      </c>
      <c r="O35">
        <v>16.8</v>
      </c>
      <c r="P35" t="s">
        <v>33</v>
      </c>
      <c r="Q35" t="s">
        <v>33</v>
      </c>
      <c r="R35">
        <v>41.3</v>
      </c>
      <c r="S35">
        <v>7.4</v>
      </c>
      <c r="T35">
        <v>4</v>
      </c>
      <c r="U35">
        <v>1</v>
      </c>
      <c r="V35">
        <v>0.4</v>
      </c>
      <c r="W35">
        <v>0.19</v>
      </c>
      <c r="X35">
        <v>2.54</v>
      </c>
      <c r="Y35">
        <v>132</v>
      </c>
      <c r="Z35">
        <v>0.39452354874041601</v>
      </c>
      <c r="AA35">
        <v>0</v>
      </c>
      <c r="AB35">
        <v>0</v>
      </c>
      <c r="AC35" t="s">
        <v>33</v>
      </c>
      <c r="AD35" t="s">
        <v>33</v>
      </c>
      <c r="AE35" t="s">
        <v>33</v>
      </c>
      <c r="AF35">
        <v>10</v>
      </c>
    </row>
    <row r="36" spans="1:32" x14ac:dyDescent="0.2">
      <c r="A36">
        <v>4013</v>
      </c>
      <c r="B36" t="s">
        <v>458</v>
      </c>
      <c r="C36">
        <v>11</v>
      </c>
      <c r="D36">
        <f>D12/(D2+D4+D5+D6+D7+D8+D9+D10+D12+D13+D14+D15+D16+D18)</f>
        <v>9.1954022988505774E-2</v>
      </c>
      <c r="E36" t="s">
        <v>34</v>
      </c>
      <c r="F36">
        <v>3011</v>
      </c>
      <c r="G36" t="s">
        <v>264</v>
      </c>
      <c r="H36">
        <v>1</v>
      </c>
      <c r="I36">
        <v>1320</v>
      </c>
      <c r="J36">
        <v>313</v>
      </c>
      <c r="K36">
        <v>12.4</v>
      </c>
      <c r="L36">
        <v>3.6</v>
      </c>
      <c r="M36">
        <v>25.3</v>
      </c>
      <c r="N36">
        <v>1.1000000000000001</v>
      </c>
      <c r="O36">
        <v>14.3</v>
      </c>
      <c r="P36" t="s">
        <v>33</v>
      </c>
      <c r="Q36" t="s">
        <v>33</v>
      </c>
      <c r="R36">
        <v>43.3</v>
      </c>
      <c r="S36">
        <v>5.97</v>
      </c>
      <c r="T36">
        <v>3.37</v>
      </c>
      <c r="U36">
        <v>2</v>
      </c>
      <c r="V36">
        <v>0.9</v>
      </c>
      <c r="W36">
        <v>0.15</v>
      </c>
      <c r="X36">
        <v>2.4</v>
      </c>
      <c r="Y36">
        <v>439</v>
      </c>
      <c r="Z36">
        <v>0.35433707865168501</v>
      </c>
      <c r="AA36">
        <v>0</v>
      </c>
      <c r="AB36">
        <v>0</v>
      </c>
      <c r="AC36" t="s">
        <v>33</v>
      </c>
      <c r="AD36" t="s">
        <v>33</v>
      </c>
      <c r="AE36" t="s">
        <v>33</v>
      </c>
      <c r="AF36">
        <v>19</v>
      </c>
    </row>
    <row r="37" spans="1:32" x14ac:dyDescent="0.2">
      <c r="A37">
        <v>4013</v>
      </c>
      <c r="B37" t="s">
        <v>458</v>
      </c>
      <c r="C37">
        <v>12</v>
      </c>
      <c r="D37">
        <f>D13/(D2+D4+D5+D6+D7+D8+D9+D10+D12+D13+D14+D15+D16+D18)</f>
        <v>4.7840090943539193E-3</v>
      </c>
      <c r="E37" t="s">
        <v>34</v>
      </c>
      <c r="F37">
        <v>3021</v>
      </c>
      <c r="G37" t="s">
        <v>265</v>
      </c>
      <c r="H37">
        <v>1</v>
      </c>
      <c r="I37">
        <v>1272</v>
      </c>
      <c r="J37">
        <v>303</v>
      </c>
      <c r="K37">
        <v>12.1</v>
      </c>
      <c r="L37">
        <v>3.8</v>
      </c>
      <c r="M37">
        <v>20.9</v>
      </c>
      <c r="N37">
        <v>2.1</v>
      </c>
      <c r="O37">
        <v>22.1</v>
      </c>
      <c r="P37" t="s">
        <v>33</v>
      </c>
      <c r="Q37" t="s">
        <v>33</v>
      </c>
      <c r="R37">
        <v>38.9</v>
      </c>
      <c r="S37">
        <v>5.4</v>
      </c>
      <c r="T37">
        <v>2.9</v>
      </c>
      <c r="U37">
        <v>19</v>
      </c>
      <c r="V37">
        <v>0.72</v>
      </c>
      <c r="W37">
        <v>0.14000000000000001</v>
      </c>
      <c r="X37">
        <v>2.34</v>
      </c>
      <c r="Y37">
        <v>340</v>
      </c>
      <c r="Z37">
        <v>0.24718785151855999</v>
      </c>
      <c r="AA37">
        <v>0</v>
      </c>
      <c r="AB37">
        <v>0</v>
      </c>
      <c r="AC37" t="s">
        <v>33</v>
      </c>
      <c r="AD37" t="s">
        <v>33</v>
      </c>
      <c r="AE37" t="s">
        <v>33</v>
      </c>
      <c r="AF37">
        <v>230</v>
      </c>
    </row>
    <row r="38" spans="1:32" x14ac:dyDescent="0.2">
      <c r="A38">
        <v>4013</v>
      </c>
      <c r="B38" t="s">
        <v>458</v>
      </c>
      <c r="C38">
        <v>13</v>
      </c>
      <c r="D38">
        <f>D14/(D2+D4+D5+D6+D7+D8+D9+D10+D12+D13+D14+D15+D16+D18)</f>
        <v>4.7840090943539193E-3</v>
      </c>
      <c r="E38" t="s">
        <v>34</v>
      </c>
      <c r="F38">
        <v>3019</v>
      </c>
      <c r="G38" t="s">
        <v>266</v>
      </c>
      <c r="H38">
        <v>1</v>
      </c>
      <c r="I38">
        <v>1310</v>
      </c>
      <c r="J38">
        <v>311</v>
      </c>
      <c r="K38">
        <v>11.6</v>
      </c>
      <c r="L38">
        <v>4.4000000000000004</v>
      </c>
      <c r="M38">
        <v>27.2</v>
      </c>
      <c r="N38">
        <v>1.7</v>
      </c>
      <c r="O38">
        <v>16.7</v>
      </c>
      <c r="P38" t="s">
        <v>33</v>
      </c>
      <c r="Q38" t="s">
        <v>33</v>
      </c>
      <c r="R38">
        <v>38.4</v>
      </c>
      <c r="S38">
        <v>7.6</v>
      </c>
      <c r="T38">
        <v>2.62</v>
      </c>
      <c r="U38">
        <v>9</v>
      </c>
      <c r="V38">
        <v>0.52</v>
      </c>
      <c r="W38">
        <v>0.2</v>
      </c>
      <c r="X38">
        <v>2.2000000000000002</v>
      </c>
      <c r="Y38">
        <v>607</v>
      </c>
      <c r="AA38">
        <v>0</v>
      </c>
      <c r="AB38">
        <v>0</v>
      </c>
      <c r="AC38" t="s">
        <v>33</v>
      </c>
      <c r="AD38" t="s">
        <v>33</v>
      </c>
      <c r="AE38" t="s">
        <v>33</v>
      </c>
      <c r="AF38">
        <v>111</v>
      </c>
    </row>
    <row r="39" spans="1:32" x14ac:dyDescent="0.2">
      <c r="A39">
        <v>4013</v>
      </c>
      <c r="B39" t="s">
        <v>458</v>
      </c>
      <c r="C39">
        <v>14</v>
      </c>
      <c r="D39">
        <f>D15/(D2+D4+D5+D6+D7+D8+D9+D10+D12+D13+D14+D15+D16+D18)</f>
        <v>4.7840090943539193E-3</v>
      </c>
      <c r="E39" t="s">
        <v>34</v>
      </c>
      <c r="F39">
        <v>3008</v>
      </c>
      <c r="G39" t="s">
        <v>267</v>
      </c>
      <c r="H39">
        <v>1</v>
      </c>
      <c r="I39">
        <v>1350</v>
      </c>
      <c r="J39">
        <v>319</v>
      </c>
      <c r="K39">
        <v>10.3</v>
      </c>
      <c r="L39">
        <v>3.4</v>
      </c>
      <c r="M39">
        <v>23.1</v>
      </c>
      <c r="N39">
        <v>1.4</v>
      </c>
      <c r="O39">
        <v>16.399999999999999</v>
      </c>
      <c r="P39" t="s">
        <v>33</v>
      </c>
      <c r="Q39" t="s">
        <v>33</v>
      </c>
      <c r="R39">
        <v>45.3</v>
      </c>
      <c r="S39">
        <v>7.13</v>
      </c>
      <c r="T39">
        <v>2.4900000000000002</v>
      </c>
      <c r="U39">
        <v>0</v>
      </c>
      <c r="V39">
        <v>0.59</v>
      </c>
      <c r="W39">
        <v>0.17</v>
      </c>
      <c r="X39">
        <v>2.86</v>
      </c>
      <c r="Y39">
        <v>23</v>
      </c>
      <c r="AA39">
        <v>0</v>
      </c>
      <c r="AB39">
        <v>0</v>
      </c>
      <c r="AC39" t="s">
        <v>33</v>
      </c>
      <c r="AD39" t="s">
        <v>33</v>
      </c>
      <c r="AE39" t="s">
        <v>33</v>
      </c>
      <c r="AF39">
        <v>5</v>
      </c>
    </row>
    <row r="40" spans="1:32" x14ac:dyDescent="0.2">
      <c r="A40">
        <v>4013</v>
      </c>
      <c r="B40" t="s">
        <v>458</v>
      </c>
      <c r="C40">
        <v>15</v>
      </c>
      <c r="D40">
        <f>D16/(D2+D4+D5+D6+D7+D8+D9+D10+D12+D13+D14+D15+D16+D18)</f>
        <v>4.7840090943539193E-3</v>
      </c>
      <c r="E40" t="s">
        <v>34</v>
      </c>
      <c r="F40">
        <v>3017</v>
      </c>
      <c r="G40" t="s">
        <v>268</v>
      </c>
      <c r="H40">
        <v>1</v>
      </c>
      <c r="I40">
        <v>1330</v>
      </c>
      <c r="J40">
        <v>316</v>
      </c>
      <c r="K40">
        <v>11.4</v>
      </c>
      <c r="L40">
        <v>3.51</v>
      </c>
      <c r="M40">
        <v>24.6</v>
      </c>
      <c r="N40">
        <v>1.7</v>
      </c>
      <c r="O40">
        <v>16.3</v>
      </c>
      <c r="P40" t="s">
        <v>33</v>
      </c>
      <c r="Q40" t="s">
        <v>33</v>
      </c>
      <c r="R40">
        <v>42.5</v>
      </c>
      <c r="S40">
        <v>6</v>
      </c>
      <c r="T40">
        <v>2.33</v>
      </c>
      <c r="U40">
        <v>12</v>
      </c>
      <c r="V40">
        <v>0.31</v>
      </c>
      <c r="W40">
        <v>0.11</v>
      </c>
      <c r="X40">
        <v>1.8</v>
      </c>
      <c r="Y40">
        <v>346</v>
      </c>
      <c r="Z40">
        <v>1.0631999999999999</v>
      </c>
      <c r="AA40">
        <v>0</v>
      </c>
      <c r="AB40">
        <v>0</v>
      </c>
      <c r="AC40" t="s">
        <v>33</v>
      </c>
      <c r="AD40" t="s">
        <v>33</v>
      </c>
      <c r="AE40" t="s">
        <v>33</v>
      </c>
      <c r="AF40">
        <v>140</v>
      </c>
    </row>
    <row r="41" spans="1:32" x14ac:dyDescent="0.2">
      <c r="A41">
        <v>4013</v>
      </c>
      <c r="B41" t="s">
        <v>458</v>
      </c>
      <c r="C41">
        <v>17</v>
      </c>
      <c r="D41">
        <f>D18/(D2+D4+D5+D6+D7+D8+D9+D10+D12+D13+D14+D15+D16+D18)</f>
        <v>0.55802387267904507</v>
      </c>
      <c r="E41" t="s">
        <v>54</v>
      </c>
      <c r="F41" t="s">
        <v>271</v>
      </c>
      <c r="G41" t="s">
        <v>272</v>
      </c>
      <c r="H41">
        <v>1</v>
      </c>
      <c r="I41">
        <v>1350</v>
      </c>
      <c r="J41">
        <v>320</v>
      </c>
      <c r="K41">
        <v>9.8000000000000007</v>
      </c>
      <c r="L41">
        <v>3.7</v>
      </c>
      <c r="M41">
        <v>21.3</v>
      </c>
      <c r="N41">
        <v>2.2999999999999998</v>
      </c>
      <c r="O41">
        <v>18.600000000000001</v>
      </c>
      <c r="P41">
        <v>0</v>
      </c>
      <c r="Q41" t="s">
        <v>33</v>
      </c>
      <c r="R41">
        <v>44.2</v>
      </c>
      <c r="S41">
        <v>8.8000000000000007</v>
      </c>
      <c r="T41">
        <v>3.19</v>
      </c>
      <c r="U41">
        <v>0</v>
      </c>
      <c r="V41">
        <v>0.89</v>
      </c>
      <c r="W41">
        <v>0.11</v>
      </c>
      <c r="X41">
        <v>1.5</v>
      </c>
      <c r="Y41">
        <v>410</v>
      </c>
      <c r="Z41">
        <v>0.42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>
        <v>4013</v>
      </c>
      <c r="B42" t="s">
        <v>458</v>
      </c>
      <c r="C42" t="s">
        <v>456</v>
      </c>
      <c r="D42">
        <f>SUM(D28:D41)</f>
        <v>1.0000000000000002</v>
      </c>
      <c r="H42" cm="1">
        <f t="array" ref="H42">SUM(D28:D41*H28:H41)</f>
        <v>1.0000000000000002</v>
      </c>
      <c r="I42" cm="1">
        <f t="array" ref="I42">SUM(D28:D41*I28:I41)</f>
        <v>1363.693302387268</v>
      </c>
      <c r="J42" cm="1">
        <f t="array" ref="J42">SUM(D28:D41*J28:J41)</f>
        <v>324.52911456359732</v>
      </c>
      <c r="K42" cm="1">
        <f t="array" ref="K42">SUM(D28:D41*K28:K41)</f>
        <v>12.591277472527473</v>
      </c>
      <c r="L42" cm="1">
        <f t="array" ref="L42">SUM(D28:D41*L28:L41)</f>
        <v>3.9106383415435144</v>
      </c>
      <c r="M42" cm="1">
        <f t="array" ref="M42">SUM(D28:D41*M28:M41)</f>
        <v>23.752647783251238</v>
      </c>
      <c r="N42" cm="1">
        <f t="array" ref="N42">SUM(D28:D41*N28:N41)</f>
        <v>5.4157952823039048</v>
      </c>
      <c r="O42" cm="1">
        <f t="array" ref="O42">SUM(D28:D41*O28:O41)</f>
        <v>18.263221548566378</v>
      </c>
      <c r="R42" cm="1">
        <f t="array" ref="R42">SUM(D28:D41*R28:R41)</f>
        <v>36.011893709738544</v>
      </c>
      <c r="S42" cm="1">
        <f t="array" ref="S42">SUM(D28:D41*S28:S41)</f>
        <v>7.749653119868638</v>
      </c>
      <c r="T42" cm="1">
        <f t="array" ref="T42">SUM(D28:D41*T28:T41)</f>
        <v>3.2408657003915629</v>
      </c>
      <c r="U42" cm="1">
        <f t="array" ref="U42">SUM(D28:D41*U28:U41)</f>
        <v>2.1411361626878844</v>
      </c>
      <c r="V42" cm="1">
        <f t="array" ref="V42">SUM(D28:D41*V28:V41)</f>
        <v>0.77732695465454094</v>
      </c>
      <c r="W42" cm="1">
        <f t="array" ref="W42">SUM(D28:D41*W28:W41)</f>
        <v>0.13070433876468363</v>
      </c>
      <c r="X42" cm="1">
        <f t="array" ref="X42">SUM(D28:D41*X28:X41)</f>
        <v>1.9229611911077431</v>
      </c>
      <c r="Y42" cm="1">
        <f t="array" ref="Y42">SUM(D28:D41*Y28:Y41)</f>
        <v>382.90880383983836</v>
      </c>
      <c r="Z42" cm="1">
        <f t="array" ref="Z42">SUM(D28:D41*Z28:Z41) / (D29+D30+D32+D33+D35+D36+D37+D40+D41)</f>
        <v>0.4141904966655871</v>
      </c>
      <c r="AA42" cm="1">
        <f t="array" ref="AA42">SUM(D28:D41*AA28:AA41)</f>
        <v>0</v>
      </c>
      <c r="AB42" cm="1">
        <f t="array" ref="AB42">SUM(D28:D41*AB28:AB41)</f>
        <v>0</v>
      </c>
      <c r="AF42" cm="1">
        <f t="array" ref="AF42">SUM(D28:D41*AF28:AF41) / SUM(D29:D41)</f>
        <v>8.4000129224009807</v>
      </c>
    </row>
    <row r="44" spans="1:32" x14ac:dyDescent="0.2">
      <c r="A44">
        <v>601</v>
      </c>
      <c r="B44" t="s">
        <v>97</v>
      </c>
      <c r="C44">
        <v>1</v>
      </c>
      <c r="D44">
        <v>0.231085963234513</v>
      </c>
      <c r="E44" t="s">
        <v>34</v>
      </c>
      <c r="F44">
        <v>4036</v>
      </c>
      <c r="G44" t="s">
        <v>286</v>
      </c>
      <c r="H44">
        <v>0.98</v>
      </c>
      <c r="I44">
        <v>92</v>
      </c>
      <c r="J44">
        <v>22</v>
      </c>
      <c r="K44">
        <v>93.6</v>
      </c>
      <c r="L44">
        <v>0.5</v>
      </c>
      <c r="M44">
        <v>1</v>
      </c>
      <c r="N44">
        <v>0.2</v>
      </c>
      <c r="O44">
        <v>1.4</v>
      </c>
      <c r="P44" t="s">
        <v>33</v>
      </c>
      <c r="Q44" t="s">
        <v>33</v>
      </c>
      <c r="R44">
        <v>3.3</v>
      </c>
      <c r="S44">
        <v>0.9</v>
      </c>
      <c r="T44">
        <v>0.37</v>
      </c>
      <c r="U44">
        <v>26</v>
      </c>
      <c r="V44">
        <v>0.04</v>
      </c>
      <c r="W44">
        <v>0.04</v>
      </c>
      <c r="X44">
        <v>0.5</v>
      </c>
      <c r="Y44">
        <v>25</v>
      </c>
      <c r="Z44" t="s">
        <v>33</v>
      </c>
      <c r="AA44">
        <v>0</v>
      </c>
      <c r="AB44">
        <v>0</v>
      </c>
      <c r="AC44" t="s">
        <v>33</v>
      </c>
      <c r="AD44" t="s">
        <v>33</v>
      </c>
      <c r="AE44" t="s">
        <v>33</v>
      </c>
      <c r="AF44">
        <v>316</v>
      </c>
    </row>
    <row r="45" spans="1:32" x14ac:dyDescent="0.2">
      <c r="A45">
        <v>601</v>
      </c>
      <c r="B45" t="s">
        <v>97</v>
      </c>
      <c r="C45">
        <v>2</v>
      </c>
      <c r="D45">
        <v>0.231085963234513</v>
      </c>
      <c r="E45" t="s">
        <v>34</v>
      </c>
      <c r="F45">
        <v>4035</v>
      </c>
      <c r="G45" t="s">
        <v>287</v>
      </c>
      <c r="H45">
        <v>0.98</v>
      </c>
      <c r="I45">
        <v>95</v>
      </c>
      <c r="J45">
        <v>23</v>
      </c>
      <c r="K45">
        <v>93.2</v>
      </c>
      <c r="L45">
        <v>0.6</v>
      </c>
      <c r="M45">
        <v>1.1000000000000001</v>
      </c>
      <c r="N45">
        <v>0.2</v>
      </c>
      <c r="O45">
        <v>1.6</v>
      </c>
      <c r="P45" t="s">
        <v>33</v>
      </c>
      <c r="Q45" t="s">
        <v>33</v>
      </c>
      <c r="R45">
        <v>3.3</v>
      </c>
      <c r="S45">
        <v>0.4</v>
      </c>
      <c r="T45">
        <v>0.2</v>
      </c>
      <c r="U45">
        <v>3</v>
      </c>
      <c r="V45">
        <v>0.08</v>
      </c>
      <c r="W45">
        <v>0.1</v>
      </c>
      <c r="X45">
        <v>0.5</v>
      </c>
      <c r="Y45">
        <v>9</v>
      </c>
      <c r="Z45" t="s">
        <v>33</v>
      </c>
      <c r="AA45">
        <v>0</v>
      </c>
      <c r="AB45">
        <v>0</v>
      </c>
      <c r="AC45" t="s">
        <v>33</v>
      </c>
      <c r="AD45" t="s">
        <v>33</v>
      </c>
      <c r="AE45" t="s">
        <v>33</v>
      </c>
      <c r="AF45">
        <v>32</v>
      </c>
    </row>
    <row r="46" spans="1:32" x14ac:dyDescent="0.2">
      <c r="A46">
        <v>601</v>
      </c>
      <c r="B46" t="s">
        <v>97</v>
      </c>
      <c r="C46">
        <v>3</v>
      </c>
      <c r="D46">
        <v>6.7102327064073999E-2</v>
      </c>
      <c r="E46" t="s">
        <v>34</v>
      </c>
      <c r="F46">
        <v>4011</v>
      </c>
      <c r="G46" t="s">
        <v>288</v>
      </c>
      <c r="H46">
        <v>0.83</v>
      </c>
      <c r="I46">
        <v>124</v>
      </c>
      <c r="J46">
        <v>30</v>
      </c>
      <c r="K46">
        <v>90.6</v>
      </c>
      <c r="L46">
        <v>0.6</v>
      </c>
      <c r="M46">
        <v>0.7</v>
      </c>
      <c r="N46">
        <v>0.2</v>
      </c>
      <c r="O46">
        <v>3.2</v>
      </c>
      <c r="P46" t="s">
        <v>33</v>
      </c>
      <c r="Q46" t="s">
        <v>33</v>
      </c>
      <c r="R46">
        <v>4.5</v>
      </c>
      <c r="S46">
        <v>0.6</v>
      </c>
      <c r="T46">
        <v>0.14000000000000001</v>
      </c>
      <c r="U46">
        <v>589</v>
      </c>
      <c r="V46">
        <v>0.04</v>
      </c>
      <c r="W46">
        <v>0.03</v>
      </c>
      <c r="X46">
        <v>0.22</v>
      </c>
      <c r="Y46">
        <v>18</v>
      </c>
      <c r="Z46" t="s">
        <v>33</v>
      </c>
      <c r="AA46">
        <v>0</v>
      </c>
      <c r="AB46">
        <v>0</v>
      </c>
      <c r="AC46" t="s">
        <v>33</v>
      </c>
      <c r="AD46" t="s">
        <v>33</v>
      </c>
      <c r="AE46" t="s">
        <v>33</v>
      </c>
      <c r="AF46">
        <v>7070</v>
      </c>
    </row>
    <row r="47" spans="1:32" x14ac:dyDescent="0.2">
      <c r="A47">
        <v>601</v>
      </c>
      <c r="B47" t="s">
        <v>97</v>
      </c>
      <c r="C47">
        <v>4</v>
      </c>
      <c r="D47">
        <v>0.12063896858286401</v>
      </c>
      <c r="E47" t="s">
        <v>34</v>
      </c>
      <c r="F47">
        <v>13024</v>
      </c>
      <c r="G47" t="s">
        <v>289</v>
      </c>
      <c r="H47">
        <v>0.78</v>
      </c>
      <c r="I47">
        <v>130</v>
      </c>
      <c r="J47">
        <v>31</v>
      </c>
      <c r="K47">
        <v>90.8</v>
      </c>
      <c r="L47">
        <v>0.7</v>
      </c>
      <c r="M47">
        <v>1.8</v>
      </c>
      <c r="N47">
        <v>0.3</v>
      </c>
      <c r="O47">
        <v>2.2999999999999998</v>
      </c>
      <c r="P47" t="s">
        <v>33</v>
      </c>
      <c r="Q47" t="s">
        <v>33</v>
      </c>
      <c r="R47">
        <v>4.0999999999999996</v>
      </c>
      <c r="S47">
        <v>1.3</v>
      </c>
      <c r="T47">
        <v>0.3</v>
      </c>
      <c r="U47">
        <v>53</v>
      </c>
      <c r="V47">
        <v>0.04</v>
      </c>
      <c r="W47">
        <v>0.06</v>
      </c>
      <c r="X47">
        <v>0.6</v>
      </c>
      <c r="Y47">
        <v>48</v>
      </c>
      <c r="Z47">
        <v>5.5181907571288102E-2</v>
      </c>
      <c r="AA47">
        <v>0</v>
      </c>
      <c r="AB47">
        <v>0</v>
      </c>
      <c r="AC47" t="s">
        <v>33</v>
      </c>
      <c r="AD47" t="s">
        <v>33</v>
      </c>
      <c r="AE47" t="s">
        <v>33</v>
      </c>
      <c r="AF47">
        <v>632</v>
      </c>
    </row>
    <row r="48" spans="1:32" x14ac:dyDescent="0.2">
      <c r="A48">
        <v>601</v>
      </c>
      <c r="B48" t="s">
        <v>97</v>
      </c>
      <c r="C48">
        <v>5</v>
      </c>
      <c r="D48">
        <v>0.12063896858286401</v>
      </c>
      <c r="E48" t="s">
        <v>34</v>
      </c>
      <c r="F48">
        <v>13023</v>
      </c>
      <c r="G48" t="s">
        <v>290</v>
      </c>
      <c r="H48">
        <v>1</v>
      </c>
      <c r="I48">
        <v>177</v>
      </c>
      <c r="J48">
        <v>42</v>
      </c>
      <c r="K48">
        <v>87.9</v>
      </c>
      <c r="L48">
        <v>0.6</v>
      </c>
      <c r="M48">
        <v>1.5</v>
      </c>
      <c r="N48">
        <v>0.1</v>
      </c>
      <c r="O48">
        <v>2.2999999999999998</v>
      </c>
      <c r="P48" t="s">
        <v>33</v>
      </c>
      <c r="Q48" t="s">
        <v>33</v>
      </c>
      <c r="R48">
        <v>7.6</v>
      </c>
      <c r="S48">
        <v>0.9</v>
      </c>
      <c r="T48">
        <v>0.16</v>
      </c>
      <c r="U48">
        <v>1</v>
      </c>
      <c r="V48">
        <v>0.02</v>
      </c>
      <c r="W48">
        <v>0.04</v>
      </c>
      <c r="X48">
        <v>0.3</v>
      </c>
      <c r="Y48">
        <v>14</v>
      </c>
      <c r="Z48">
        <v>0.15125</v>
      </c>
      <c r="AA48">
        <v>0</v>
      </c>
      <c r="AB48">
        <v>0</v>
      </c>
      <c r="AC48" t="s">
        <v>33</v>
      </c>
      <c r="AD48" t="s">
        <v>33</v>
      </c>
      <c r="AE48" t="s">
        <v>33</v>
      </c>
      <c r="AF48">
        <v>10</v>
      </c>
    </row>
    <row r="49" spans="1:32" x14ac:dyDescent="0.2">
      <c r="A49">
        <v>601</v>
      </c>
      <c r="B49" t="s">
        <v>97</v>
      </c>
      <c r="C49">
        <v>6</v>
      </c>
      <c r="D49">
        <v>0.105886728296674</v>
      </c>
      <c r="E49" t="s">
        <v>34</v>
      </c>
      <c r="F49">
        <v>4013</v>
      </c>
      <c r="G49" t="s">
        <v>291</v>
      </c>
      <c r="H49">
        <v>0.65</v>
      </c>
      <c r="I49">
        <v>114</v>
      </c>
      <c r="J49">
        <v>27</v>
      </c>
      <c r="K49">
        <v>90.9</v>
      </c>
      <c r="L49">
        <v>1.8</v>
      </c>
      <c r="M49">
        <v>0.6</v>
      </c>
      <c r="N49">
        <v>0.1</v>
      </c>
      <c r="O49">
        <v>1.4</v>
      </c>
      <c r="P49" t="s">
        <v>33</v>
      </c>
      <c r="Q49" t="s">
        <v>33</v>
      </c>
      <c r="R49">
        <v>5.3</v>
      </c>
      <c r="S49">
        <v>1</v>
      </c>
      <c r="T49">
        <v>0.21</v>
      </c>
      <c r="U49">
        <v>39</v>
      </c>
      <c r="V49">
        <v>0.03</v>
      </c>
      <c r="W49">
        <v>0.03</v>
      </c>
      <c r="X49">
        <v>0.4</v>
      </c>
      <c r="Y49">
        <v>13</v>
      </c>
      <c r="Z49" t="s">
        <v>33</v>
      </c>
      <c r="AA49">
        <v>0</v>
      </c>
      <c r="AB49">
        <v>0</v>
      </c>
      <c r="AC49" t="s">
        <v>33</v>
      </c>
      <c r="AD49" t="s">
        <v>33</v>
      </c>
      <c r="AE49" t="s">
        <v>33</v>
      </c>
      <c r="AF49">
        <v>465</v>
      </c>
    </row>
    <row r="50" spans="1:32" x14ac:dyDescent="0.2">
      <c r="A50">
        <v>601</v>
      </c>
      <c r="B50" t="s">
        <v>97</v>
      </c>
      <c r="C50">
        <v>7</v>
      </c>
      <c r="D50">
        <v>2.9221124216342602E-3</v>
      </c>
      <c r="E50" t="s">
        <v>34</v>
      </c>
      <c r="F50">
        <v>13006</v>
      </c>
      <c r="G50" t="s">
        <v>292</v>
      </c>
      <c r="H50">
        <v>0.9</v>
      </c>
      <c r="I50">
        <v>188</v>
      </c>
      <c r="J50">
        <v>45</v>
      </c>
      <c r="K50">
        <v>85.7</v>
      </c>
      <c r="L50">
        <v>1.2</v>
      </c>
      <c r="M50">
        <v>1.2</v>
      </c>
      <c r="N50">
        <v>0.4</v>
      </c>
      <c r="O50">
        <v>4.8</v>
      </c>
      <c r="P50" t="s">
        <v>33</v>
      </c>
      <c r="Q50" t="s">
        <v>33</v>
      </c>
      <c r="R50">
        <v>6.9</v>
      </c>
      <c r="S50">
        <v>1.2</v>
      </c>
      <c r="T50">
        <v>0.27</v>
      </c>
      <c r="U50">
        <v>45</v>
      </c>
      <c r="V50">
        <v>0.09</v>
      </c>
      <c r="W50">
        <v>0.11</v>
      </c>
      <c r="X50">
        <v>0.9</v>
      </c>
      <c r="Y50">
        <v>23</v>
      </c>
      <c r="Z50">
        <v>0.28599999999999998</v>
      </c>
      <c r="AA50">
        <v>0</v>
      </c>
      <c r="AB50">
        <v>0</v>
      </c>
      <c r="AC50" t="s">
        <v>33</v>
      </c>
      <c r="AD50" t="s">
        <v>33</v>
      </c>
      <c r="AE50" t="s">
        <v>33</v>
      </c>
      <c r="AF50">
        <v>545</v>
      </c>
    </row>
    <row r="51" spans="1:32" x14ac:dyDescent="0.2">
      <c r="A51">
        <v>601</v>
      </c>
      <c r="B51" t="s">
        <v>97</v>
      </c>
      <c r="C51">
        <v>8</v>
      </c>
      <c r="D51">
        <v>0.12063896858286401</v>
      </c>
      <c r="E51" t="s">
        <v>54</v>
      </c>
      <c r="F51" t="s">
        <v>293</v>
      </c>
      <c r="G51" t="s">
        <v>294</v>
      </c>
      <c r="H51">
        <v>0.89</v>
      </c>
      <c r="I51">
        <v>158</v>
      </c>
      <c r="J51">
        <v>37</v>
      </c>
      <c r="K51">
        <v>89.3</v>
      </c>
      <c r="L51">
        <v>0.6</v>
      </c>
      <c r="M51">
        <v>1.1000000000000001</v>
      </c>
      <c r="N51">
        <v>0.1</v>
      </c>
      <c r="O51">
        <v>1.8</v>
      </c>
      <c r="P51">
        <v>0</v>
      </c>
      <c r="Q51" t="s">
        <v>33</v>
      </c>
      <c r="R51">
        <v>7.1</v>
      </c>
      <c r="S51">
        <v>0.7</v>
      </c>
      <c r="T51">
        <v>0.28000000000000003</v>
      </c>
      <c r="U51">
        <v>0</v>
      </c>
      <c r="V51">
        <v>0.02</v>
      </c>
      <c r="W51">
        <v>0.04</v>
      </c>
      <c r="X51">
        <v>0.2</v>
      </c>
      <c r="Y51">
        <v>17</v>
      </c>
      <c r="Z51">
        <v>0.08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">
      <c r="A52">
        <v>601</v>
      </c>
      <c r="B52" t="s">
        <v>97</v>
      </c>
      <c r="C52" t="s">
        <v>456</v>
      </c>
      <c r="D52">
        <v>1</v>
      </c>
      <c r="E52" t="s">
        <v>33</v>
      </c>
      <c r="G52" t="s">
        <v>33</v>
      </c>
      <c r="H52">
        <v>0.90218574009138297</v>
      </c>
      <c r="I52">
        <v>120.25132823291899</v>
      </c>
      <c r="J52">
        <v>28.672661424574098</v>
      </c>
      <c r="K52">
        <v>91.453100981121395</v>
      </c>
      <c r="L52">
        <v>0.71777264194382495</v>
      </c>
      <c r="M52">
        <v>1.1301021853858999</v>
      </c>
      <c r="N52">
        <v>0.177931852796373</v>
      </c>
      <c r="O52">
        <v>1.8423422944780901</v>
      </c>
      <c r="P52" t="s">
        <v>33</v>
      </c>
      <c r="Q52" t="s">
        <v>33</v>
      </c>
      <c r="R52">
        <v>4.6765026741756097</v>
      </c>
      <c r="S52">
        <v>0.79991942053625198</v>
      </c>
      <c r="T52">
        <v>0.25341134488010503</v>
      </c>
      <c r="U52">
        <v>57.000345340558901</v>
      </c>
      <c r="V52">
        <v>4.3505118124180897E-2</v>
      </c>
      <c r="W52">
        <v>5.4752594481634997E-2</v>
      </c>
      <c r="X52">
        <v>0.4235359331279</v>
      </c>
      <c r="Y52">
        <v>20.038979208727401</v>
      </c>
      <c r="Z52" t="s">
        <v>33</v>
      </c>
      <c r="AA52">
        <v>0</v>
      </c>
      <c r="AB52">
        <v>0</v>
      </c>
      <c r="AC52" t="s">
        <v>33</v>
      </c>
      <c r="AD52" t="s">
        <v>33</v>
      </c>
      <c r="AE52" t="s">
        <v>33</v>
      </c>
      <c r="AF52">
        <v>683.11146530655606</v>
      </c>
    </row>
    <row r="54" spans="1:32" x14ac:dyDescent="0.2">
      <c r="A54">
        <v>6011</v>
      </c>
      <c r="B54" t="s">
        <v>459</v>
      </c>
      <c r="C54">
        <v>4</v>
      </c>
      <c r="D54">
        <f>D47/(D47+D48+D51)</f>
        <v>0.33333333333333331</v>
      </c>
      <c r="E54" t="s">
        <v>34</v>
      </c>
      <c r="F54">
        <v>13024</v>
      </c>
      <c r="G54" t="s">
        <v>289</v>
      </c>
      <c r="H54">
        <v>0.78</v>
      </c>
      <c r="I54">
        <v>130</v>
      </c>
      <c r="J54">
        <v>31</v>
      </c>
      <c r="K54">
        <v>90.8</v>
      </c>
      <c r="L54">
        <v>0.7</v>
      </c>
      <c r="M54">
        <v>1.8</v>
      </c>
      <c r="N54">
        <v>0.3</v>
      </c>
      <c r="O54">
        <v>2.2999999999999998</v>
      </c>
      <c r="R54">
        <v>4.0999999999999996</v>
      </c>
      <c r="S54">
        <v>1.3</v>
      </c>
      <c r="T54">
        <v>0.3</v>
      </c>
      <c r="U54">
        <v>53</v>
      </c>
      <c r="V54">
        <v>0.04</v>
      </c>
      <c r="W54">
        <v>0.06</v>
      </c>
      <c r="X54">
        <v>0.6</v>
      </c>
      <c r="Y54">
        <v>48</v>
      </c>
      <c r="Z54">
        <v>5.5181907571288102E-2</v>
      </c>
      <c r="AA54">
        <v>0</v>
      </c>
      <c r="AB54">
        <v>0</v>
      </c>
      <c r="AF54">
        <v>632</v>
      </c>
    </row>
    <row r="55" spans="1:32" x14ac:dyDescent="0.2">
      <c r="A55">
        <v>6011</v>
      </c>
      <c r="B55" t="s">
        <v>459</v>
      </c>
      <c r="C55">
        <v>5</v>
      </c>
      <c r="D55">
        <f>D48/(D47+D48+D51)</f>
        <v>0.33333333333333331</v>
      </c>
      <c r="E55" t="s">
        <v>34</v>
      </c>
      <c r="F55">
        <v>13023</v>
      </c>
      <c r="G55" t="s">
        <v>290</v>
      </c>
      <c r="H55">
        <v>1</v>
      </c>
      <c r="I55">
        <v>177</v>
      </c>
      <c r="J55">
        <v>42</v>
      </c>
      <c r="K55">
        <v>87.9</v>
      </c>
      <c r="L55">
        <v>0.6</v>
      </c>
      <c r="M55">
        <v>1.5</v>
      </c>
      <c r="N55">
        <v>0.1</v>
      </c>
      <c r="O55">
        <v>2.2999999999999998</v>
      </c>
      <c r="R55">
        <v>7.6</v>
      </c>
      <c r="S55">
        <v>0.9</v>
      </c>
      <c r="T55">
        <v>0.16</v>
      </c>
      <c r="U55">
        <v>1</v>
      </c>
      <c r="V55">
        <v>0.02</v>
      </c>
      <c r="W55">
        <v>0.04</v>
      </c>
      <c r="X55">
        <v>0.3</v>
      </c>
      <c r="Y55">
        <v>14</v>
      </c>
      <c r="Z55">
        <v>0.15125</v>
      </c>
      <c r="AA55">
        <v>0</v>
      </c>
      <c r="AB55">
        <v>0</v>
      </c>
      <c r="AF55">
        <v>10</v>
      </c>
    </row>
    <row r="56" spans="1:32" x14ac:dyDescent="0.2">
      <c r="A56">
        <v>6011</v>
      </c>
      <c r="B56" t="s">
        <v>459</v>
      </c>
      <c r="C56">
        <v>8</v>
      </c>
      <c r="D56">
        <f>D51/(D47+D48+D51)</f>
        <v>0.33333333333333331</v>
      </c>
      <c r="E56" t="s">
        <v>54</v>
      </c>
      <c r="F56" t="s">
        <v>293</v>
      </c>
      <c r="G56" t="s">
        <v>294</v>
      </c>
      <c r="H56">
        <v>0.89</v>
      </c>
      <c r="I56">
        <v>158</v>
      </c>
      <c r="J56">
        <v>37</v>
      </c>
      <c r="K56">
        <v>89.3</v>
      </c>
      <c r="L56">
        <v>0.6</v>
      </c>
      <c r="M56">
        <v>1.1000000000000001</v>
      </c>
      <c r="N56">
        <v>0.1</v>
      </c>
      <c r="O56">
        <v>1.8</v>
      </c>
      <c r="P56">
        <v>0</v>
      </c>
      <c r="R56">
        <v>7.1</v>
      </c>
      <c r="S56">
        <v>0.7</v>
      </c>
      <c r="T56">
        <v>0.28000000000000003</v>
      </c>
      <c r="U56">
        <v>0</v>
      </c>
      <c r="V56">
        <v>0.02</v>
      </c>
      <c r="W56">
        <v>0.04</v>
      </c>
      <c r="X56">
        <v>0.2</v>
      </c>
      <c r="Y56">
        <v>17</v>
      </c>
      <c r="Z56">
        <v>0.08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">
      <c r="A57">
        <v>6011</v>
      </c>
      <c r="B57" t="s">
        <v>459</v>
      </c>
      <c r="C57" t="s">
        <v>456</v>
      </c>
      <c r="D57">
        <f>SUM(D54:D56)</f>
        <v>1</v>
      </c>
      <c r="H57" cm="1">
        <f t="array" ref="H57">SUM(D54:D56*H54:H56)</f>
        <v>0.8899999999999999</v>
      </c>
      <c r="I57" cm="1">
        <f t="array" ref="I57">SUM(D54:D56*I54:I56)</f>
        <v>155</v>
      </c>
      <c r="J57" cm="1">
        <f t="array" ref="J57">SUM(D54:D56*J54:J56)</f>
        <v>36.666666666666664</v>
      </c>
      <c r="K57" cm="1">
        <f t="array" ref="K57">SUM(D54:D56*K54:K56)</f>
        <v>89.333333333333329</v>
      </c>
      <c r="L57" cm="1">
        <f t="array" ref="L57">SUM(D54:D56*L54:L56)</f>
        <v>0.6333333333333333</v>
      </c>
      <c r="M57" cm="1">
        <f t="array" ref="M57">SUM(D54:D56*M54:M56)</f>
        <v>1.4666666666666668</v>
      </c>
      <c r="N57" cm="1">
        <f t="array" ref="N57">SUM(D54:D56*N54:N56)</f>
        <v>0.16666666666666666</v>
      </c>
      <c r="O57" cm="1">
        <f t="array" ref="O57">SUM(D54:D56*O54:O56)</f>
        <v>2.1333333333333333</v>
      </c>
      <c r="R57" cm="1">
        <f t="array" ref="R57">SUM(D54:D56*R54:R56)</f>
        <v>6.2666666666666657</v>
      </c>
      <c r="S57" cm="1">
        <f t="array" ref="S57">SUM(D54:D56*S54:S56)</f>
        <v>0.96666666666666667</v>
      </c>
      <c r="T57" cm="1">
        <f t="array" ref="T57">SUM(D54:D56*T54:T56)</f>
        <v>0.24666666666666665</v>
      </c>
      <c r="U57" cm="1">
        <f t="array" ref="U57">SUM(D54:D56*U54:U56)</f>
        <v>17.999999999999996</v>
      </c>
      <c r="V57" cm="1">
        <f t="array" ref="V57">SUM(D54:D56*V54:V56)</f>
        <v>2.6666666666666665E-2</v>
      </c>
      <c r="W57" cm="1">
        <f t="array" ref="W57">SUM(D54:D56*W54:W56)</f>
        <v>4.6666666666666662E-2</v>
      </c>
      <c r="X57" cm="1">
        <f t="array" ref="X57">SUM(D54:D56*X54:X56)</f>
        <v>0.36666666666666664</v>
      </c>
      <c r="Y57" cm="1">
        <f t="array" ref="Y57">SUM(D54:D56*Y54:Y56)</f>
        <v>26.333333333333329</v>
      </c>
      <c r="Z57" cm="1">
        <f t="array" ref="Z57">SUM(D54:D56*Z54:Z56)</f>
        <v>9.5477302523762686E-2</v>
      </c>
      <c r="AF57" cm="1">
        <f t="array" ref="AF57">SUM(D54:D56*AF54:AF56)</f>
        <v>214</v>
      </c>
    </row>
    <row r="59" spans="1:32" x14ac:dyDescent="0.2">
      <c r="A59">
        <v>6012</v>
      </c>
      <c r="B59" t="s">
        <v>460</v>
      </c>
      <c r="C59">
        <v>1</v>
      </c>
      <c r="D59">
        <v>0.5</v>
      </c>
      <c r="E59" t="s">
        <v>34</v>
      </c>
      <c r="F59">
        <v>4036</v>
      </c>
      <c r="G59" t="s">
        <v>286</v>
      </c>
      <c r="H59">
        <v>0.98</v>
      </c>
      <c r="I59">
        <v>92</v>
      </c>
      <c r="J59">
        <v>22</v>
      </c>
      <c r="K59">
        <v>93.6</v>
      </c>
      <c r="L59">
        <v>0.5</v>
      </c>
      <c r="M59">
        <v>1</v>
      </c>
      <c r="N59">
        <v>0.2</v>
      </c>
      <c r="O59">
        <v>1.4</v>
      </c>
      <c r="R59">
        <v>3.3</v>
      </c>
      <c r="S59">
        <v>0.9</v>
      </c>
      <c r="T59">
        <v>0.37</v>
      </c>
      <c r="U59">
        <v>26</v>
      </c>
      <c r="V59">
        <v>0.04</v>
      </c>
      <c r="W59">
        <v>0.04</v>
      </c>
      <c r="X59">
        <v>0.5</v>
      </c>
      <c r="Y59">
        <v>25</v>
      </c>
      <c r="AA59">
        <v>0</v>
      </c>
      <c r="AB59">
        <v>0</v>
      </c>
      <c r="AF59">
        <v>316</v>
      </c>
    </row>
    <row r="60" spans="1:32" x14ac:dyDescent="0.2">
      <c r="A60">
        <v>6012</v>
      </c>
      <c r="B60" t="s">
        <v>460</v>
      </c>
      <c r="C60">
        <v>2</v>
      </c>
      <c r="D60">
        <v>0.5</v>
      </c>
      <c r="E60" t="s">
        <v>34</v>
      </c>
      <c r="F60">
        <v>4035</v>
      </c>
      <c r="G60" t="s">
        <v>287</v>
      </c>
      <c r="H60">
        <v>0.98</v>
      </c>
      <c r="I60">
        <v>95</v>
      </c>
      <c r="J60">
        <v>23</v>
      </c>
      <c r="K60">
        <v>93.2</v>
      </c>
      <c r="L60">
        <v>0.6</v>
      </c>
      <c r="M60">
        <v>1.1000000000000001</v>
      </c>
      <c r="N60">
        <v>0.2</v>
      </c>
      <c r="O60">
        <v>1.6</v>
      </c>
      <c r="R60">
        <v>3.3</v>
      </c>
      <c r="S60">
        <v>0.4</v>
      </c>
      <c r="T60">
        <v>0.2</v>
      </c>
      <c r="U60">
        <v>3</v>
      </c>
      <c r="V60">
        <v>0.08</v>
      </c>
      <c r="W60">
        <v>0.1</v>
      </c>
      <c r="X60">
        <v>0.5</v>
      </c>
      <c r="Y60">
        <v>9</v>
      </c>
      <c r="AA60">
        <v>0</v>
      </c>
      <c r="AB60">
        <v>0</v>
      </c>
      <c r="AF60">
        <v>32</v>
      </c>
    </row>
    <row r="61" spans="1:32" x14ac:dyDescent="0.2">
      <c r="A61">
        <v>6012</v>
      </c>
      <c r="B61" t="s">
        <v>460</v>
      </c>
      <c r="C61" t="s">
        <v>456</v>
      </c>
      <c r="D61">
        <f>SUM(D59:D60)</f>
        <v>1</v>
      </c>
      <c r="H61" cm="1">
        <f t="array" ref="H61">SUM(D59:D60*H59:H60)</f>
        <v>0.98</v>
      </c>
      <c r="I61" cm="1">
        <f t="array" ref="I61">SUM(D59:D60*I59:I60)</f>
        <v>93.5</v>
      </c>
      <c r="J61" cm="1">
        <f t="array" ref="J61">SUM(D59:D60*J59:J60)</f>
        <v>22.5</v>
      </c>
      <c r="K61" cm="1">
        <f t="array" ref="K61">SUM(D59:D60*K59:K60)</f>
        <v>93.4</v>
      </c>
      <c r="L61" cm="1">
        <f t="array" ref="L61">SUM(D59:D60*L59:L60)</f>
        <v>0.55000000000000004</v>
      </c>
      <c r="M61" cm="1">
        <f t="array" ref="M61">SUM(D59:D60*M59:M60)</f>
        <v>1.05</v>
      </c>
      <c r="N61" cm="1">
        <f t="array" ref="N61">SUM(D59:D60*N59:N60)</f>
        <v>0.2</v>
      </c>
      <c r="O61" cm="1">
        <f t="array" ref="O61">SUM(D59:D60*O59:O60)</f>
        <v>1.5</v>
      </c>
      <c r="R61" cm="1">
        <f t="array" ref="R61">SUM(D59:D60*R59:R60)</f>
        <v>3.3</v>
      </c>
      <c r="S61" cm="1">
        <f t="array" ref="S61">SUM(D59:D60*S59:S60)</f>
        <v>0.65</v>
      </c>
      <c r="T61" cm="1">
        <f t="array" ref="T61">SUM(D59:D60*T59:T60)</f>
        <v>0.28500000000000003</v>
      </c>
      <c r="U61" cm="1">
        <f t="array" ref="U61">SUM(D59:D60*U59:U60)</f>
        <v>14.5</v>
      </c>
      <c r="V61" cm="1">
        <f t="array" ref="V61">SUM(D59:D60*V59:V60)</f>
        <v>0.06</v>
      </c>
      <c r="W61" cm="1">
        <f t="array" ref="W61">SUM(D59:D60*W59:W60)</f>
        <v>7.0000000000000007E-2</v>
      </c>
      <c r="X61" cm="1">
        <f t="array" ref="X61">SUM(D59:D60*X59:X60)</f>
        <v>0.5</v>
      </c>
      <c r="Y61" cm="1">
        <f t="array" ref="Y61">SUM(D59:D60*Y59:Y60)</f>
        <v>17</v>
      </c>
      <c r="AA61" cm="1">
        <f t="array" ref="AA61">SUM(D59:D60*AA59:AA60)</f>
        <v>0</v>
      </c>
      <c r="AB61" cm="1">
        <f t="array" ref="AB61">SUM(D59:D60*AB59:AB60)</f>
        <v>0</v>
      </c>
      <c r="AF61" cm="1">
        <f t="array" ref="AF61">SUM(D59:D60*AF59:AF60)</f>
        <v>174</v>
      </c>
    </row>
    <row r="63" spans="1:32" x14ac:dyDescent="0.2">
      <c r="A63">
        <v>6013</v>
      </c>
      <c r="B63" t="s">
        <v>461</v>
      </c>
      <c r="C63">
        <v>3</v>
      </c>
      <c r="D63">
        <f>D46/(D46+D49+D50)</f>
        <v>0.3814557535487772</v>
      </c>
      <c r="E63" t="s">
        <v>34</v>
      </c>
      <c r="F63">
        <v>4011</v>
      </c>
      <c r="G63" t="s">
        <v>288</v>
      </c>
      <c r="H63">
        <v>0.83</v>
      </c>
      <c r="I63">
        <v>124</v>
      </c>
      <c r="J63">
        <v>30</v>
      </c>
      <c r="K63">
        <v>90.6</v>
      </c>
      <c r="L63">
        <v>0.6</v>
      </c>
      <c r="M63">
        <v>0.7</v>
      </c>
      <c r="N63">
        <v>0.2</v>
      </c>
      <c r="O63">
        <v>3.2</v>
      </c>
      <c r="P63" t="s">
        <v>33</v>
      </c>
      <c r="Q63" t="s">
        <v>33</v>
      </c>
      <c r="R63">
        <v>4.5</v>
      </c>
      <c r="S63">
        <v>0.6</v>
      </c>
      <c r="T63">
        <v>0.14000000000000001</v>
      </c>
      <c r="U63">
        <v>589</v>
      </c>
      <c r="V63">
        <v>0.04</v>
      </c>
      <c r="W63">
        <v>0.03</v>
      </c>
      <c r="X63">
        <v>0.22</v>
      </c>
      <c r="Y63">
        <v>18</v>
      </c>
      <c r="AA63">
        <v>0</v>
      </c>
      <c r="AB63">
        <v>0</v>
      </c>
      <c r="AC63" t="s">
        <v>33</v>
      </c>
      <c r="AD63" t="s">
        <v>33</v>
      </c>
      <c r="AE63" t="s">
        <v>33</v>
      </c>
      <c r="AF63">
        <v>7070</v>
      </c>
    </row>
    <row r="64" spans="1:32" x14ac:dyDescent="0.2">
      <c r="A64">
        <v>6013</v>
      </c>
      <c r="B64" t="s">
        <v>461</v>
      </c>
      <c r="C64">
        <v>6</v>
      </c>
      <c r="D64">
        <f>D49/(D46+D49+D50)</f>
        <v>0.60193295077015974</v>
      </c>
      <c r="E64" t="s">
        <v>34</v>
      </c>
      <c r="F64">
        <v>4013</v>
      </c>
      <c r="G64" t="s">
        <v>291</v>
      </c>
      <c r="H64">
        <v>0.65</v>
      </c>
      <c r="I64">
        <v>114</v>
      </c>
      <c r="J64">
        <v>27</v>
      </c>
      <c r="K64">
        <v>90.9</v>
      </c>
      <c r="L64">
        <v>1.8</v>
      </c>
      <c r="M64">
        <v>0.6</v>
      </c>
      <c r="N64">
        <v>0.1</v>
      </c>
      <c r="O64">
        <v>1.4</v>
      </c>
      <c r="P64" t="s">
        <v>33</v>
      </c>
      <c r="Q64" t="s">
        <v>33</v>
      </c>
      <c r="R64">
        <v>5.3</v>
      </c>
      <c r="S64">
        <v>1</v>
      </c>
      <c r="T64">
        <v>0.21</v>
      </c>
      <c r="U64">
        <v>39</v>
      </c>
      <c r="V64">
        <v>0.03</v>
      </c>
      <c r="W64">
        <v>0.03</v>
      </c>
      <c r="X64">
        <v>0.4</v>
      </c>
      <c r="Y64">
        <v>13</v>
      </c>
      <c r="AA64">
        <v>0</v>
      </c>
      <c r="AB64">
        <v>0</v>
      </c>
      <c r="AC64" t="s">
        <v>33</v>
      </c>
      <c r="AD64" t="s">
        <v>33</v>
      </c>
      <c r="AE64" t="s">
        <v>33</v>
      </c>
      <c r="AF64">
        <v>465</v>
      </c>
    </row>
    <row r="65" spans="1:32" x14ac:dyDescent="0.2">
      <c r="A65">
        <v>6013</v>
      </c>
      <c r="B65" t="s">
        <v>461</v>
      </c>
      <c r="C65">
        <v>7</v>
      </c>
      <c r="D65">
        <f>D50/(D46+D49+D50)</f>
        <v>1.6611295681063142E-2</v>
      </c>
      <c r="E65" t="s">
        <v>34</v>
      </c>
      <c r="F65">
        <v>13006</v>
      </c>
      <c r="G65" t="s">
        <v>292</v>
      </c>
      <c r="H65">
        <v>0.9</v>
      </c>
      <c r="I65">
        <v>188</v>
      </c>
      <c r="J65">
        <v>45</v>
      </c>
      <c r="K65">
        <v>85.7</v>
      </c>
      <c r="L65">
        <v>1.2</v>
      </c>
      <c r="M65">
        <v>1.2</v>
      </c>
      <c r="N65">
        <v>0.4</v>
      </c>
      <c r="O65">
        <v>4.8</v>
      </c>
      <c r="P65" t="s">
        <v>33</v>
      </c>
      <c r="Q65" t="s">
        <v>33</v>
      </c>
      <c r="R65">
        <v>6.9</v>
      </c>
      <c r="S65">
        <v>1.2</v>
      </c>
      <c r="T65">
        <v>0.27</v>
      </c>
      <c r="U65">
        <v>45</v>
      </c>
      <c r="V65">
        <v>0.09</v>
      </c>
      <c r="W65">
        <v>0.11</v>
      </c>
      <c r="X65">
        <v>0.9</v>
      </c>
      <c r="Y65">
        <v>23</v>
      </c>
      <c r="Z65">
        <v>0.28599999999999998</v>
      </c>
      <c r="AA65">
        <v>0</v>
      </c>
      <c r="AB65">
        <v>0</v>
      </c>
      <c r="AC65" t="s">
        <v>33</v>
      </c>
      <c r="AD65" t="s">
        <v>33</v>
      </c>
      <c r="AE65" t="s">
        <v>33</v>
      </c>
      <c r="AF65">
        <v>545</v>
      </c>
    </row>
    <row r="66" spans="1:32" x14ac:dyDescent="0.2">
      <c r="A66">
        <v>6013</v>
      </c>
      <c r="B66" t="s">
        <v>461</v>
      </c>
      <c r="C66" t="s">
        <v>456</v>
      </c>
      <c r="D66">
        <f>SUM(D63:D65)</f>
        <v>1</v>
      </c>
      <c r="H66" cm="1">
        <f t="array" ref="H66">SUM(D63:D65*H63:H65)</f>
        <v>0.72281485955904567</v>
      </c>
      <c r="I66" cm="1">
        <f t="array" ref="I66">SUM(D63:D65*I63:I65)</f>
        <v>119.04379341588646</v>
      </c>
      <c r="J66" cm="1">
        <f t="array" ref="J66">SUM(D63:D65*J63:J65)</f>
        <v>28.443370582905469</v>
      </c>
      <c r="K66" cm="1">
        <f t="array" ref="K66">SUM(D63:D65*K63:K65)</f>
        <v>90.699184536393844</v>
      </c>
      <c r="L66" cm="1">
        <f t="array" ref="L66">SUM(D63:D65*L63:L65)</f>
        <v>1.3322863183328297</v>
      </c>
      <c r="M66" cm="1">
        <f t="array" ref="M66">SUM(D63:D65*M63:M65)</f>
        <v>0.64811235276351564</v>
      </c>
      <c r="N66" cm="1">
        <f t="array" ref="N66">SUM(D63:D65*N63:N65)</f>
        <v>0.1431289640591967</v>
      </c>
      <c r="O66" cm="1">
        <f t="array" ref="O66">SUM(D63:D65*O63:O65)</f>
        <v>2.1430987617034138</v>
      </c>
      <c r="R66" cm="1">
        <f t="array" ref="R66">SUM(D63:D65*R63:R65)</f>
        <v>5.0214134702506801</v>
      </c>
      <c r="S66" cm="1">
        <f t="array" ref="S66">SUM(D63:D65*S63:S65)</f>
        <v>0.85073995771670174</v>
      </c>
      <c r="T66" cm="1">
        <f t="array" ref="T66">SUM(D63:D65*T63:T65)</f>
        <v>0.18429477499244942</v>
      </c>
      <c r="U66" cm="1">
        <f t="array" ref="U66">SUM(D63:D65*U63:U65)</f>
        <v>248.90033222591384</v>
      </c>
      <c r="V66" cm="1">
        <f t="array" ref="V66">SUM(D63:D65*V63:V65)</f>
        <v>3.4811235276351563E-2</v>
      </c>
      <c r="W66" cm="1">
        <f t="array" ref="W66">SUM(D63:D65*W63:W65)</f>
        <v>3.1328903654485055E-2</v>
      </c>
      <c r="X66" cm="1">
        <f t="array" ref="X66">SUM(D63:D65*X63:X65)</f>
        <v>0.33964361220175177</v>
      </c>
      <c r="Y66" cm="1">
        <f t="array" ref="Y66">SUM(D63:D65*Y63:Y65)</f>
        <v>15.073391724554517</v>
      </c>
      <c r="Z66">
        <v>0.28599999999999998</v>
      </c>
      <c r="AA66" cm="1">
        <f t="array" ref="AA66">SUM(D63:D65*AA63:AA65)</f>
        <v>0</v>
      </c>
      <c r="AB66" cm="1">
        <f t="array" ref="AB66">SUM(D63:D65*AB63:AB65)</f>
        <v>0</v>
      </c>
      <c r="AF66" cm="1">
        <f t="array" ref="AF66">SUM(D63:D65*AF63:AF65)</f>
        <v>2985.8441558441582</v>
      </c>
    </row>
    <row r="68" spans="1:32" x14ac:dyDescent="0.2">
      <c r="A68">
        <v>602</v>
      </c>
      <c r="B68" t="s">
        <v>98</v>
      </c>
      <c r="C68">
        <v>1</v>
      </c>
      <c r="D68">
        <v>3.1290228811095902E-2</v>
      </c>
      <c r="E68" t="s">
        <v>34</v>
      </c>
      <c r="F68">
        <v>4005</v>
      </c>
      <c r="G68" t="s">
        <v>296</v>
      </c>
      <c r="H68">
        <v>0.92</v>
      </c>
      <c r="I68">
        <v>40</v>
      </c>
      <c r="J68">
        <v>10</v>
      </c>
      <c r="K68">
        <v>97</v>
      </c>
      <c r="L68">
        <v>0.4</v>
      </c>
      <c r="M68">
        <v>0.9</v>
      </c>
      <c r="N68">
        <v>0.3</v>
      </c>
      <c r="O68">
        <v>1.1000000000000001</v>
      </c>
      <c r="P68" t="s">
        <v>33</v>
      </c>
      <c r="Q68" t="s">
        <v>33</v>
      </c>
      <c r="R68">
        <v>0.4</v>
      </c>
      <c r="S68">
        <v>1.4</v>
      </c>
      <c r="T68">
        <v>0</v>
      </c>
      <c r="U68">
        <v>16</v>
      </c>
      <c r="V68">
        <v>0.03</v>
      </c>
      <c r="W68">
        <v>0.04</v>
      </c>
      <c r="X68">
        <v>0.4</v>
      </c>
      <c r="Y68">
        <v>170</v>
      </c>
      <c r="Z68" t="s">
        <v>33</v>
      </c>
      <c r="AA68">
        <v>0</v>
      </c>
      <c r="AB68">
        <v>0</v>
      </c>
      <c r="AC68" t="s">
        <v>33</v>
      </c>
      <c r="AD68" t="s">
        <v>33</v>
      </c>
      <c r="AE68" t="s">
        <v>33</v>
      </c>
      <c r="AF68">
        <v>190</v>
      </c>
    </row>
    <row r="69" spans="1:32" x14ac:dyDescent="0.2">
      <c r="A69">
        <v>602</v>
      </c>
      <c r="B69" t="s">
        <v>98</v>
      </c>
      <c r="C69">
        <v>2</v>
      </c>
      <c r="D69">
        <v>3.1290228811095902E-2</v>
      </c>
      <c r="E69" t="s">
        <v>34</v>
      </c>
      <c r="F69">
        <v>4007</v>
      </c>
      <c r="G69" t="s">
        <v>297</v>
      </c>
      <c r="H69">
        <v>0.78</v>
      </c>
      <c r="I69">
        <v>76</v>
      </c>
      <c r="J69">
        <v>18</v>
      </c>
      <c r="K69">
        <v>93.8</v>
      </c>
      <c r="L69">
        <v>0.7</v>
      </c>
      <c r="M69">
        <v>1.1000000000000001</v>
      </c>
      <c r="N69">
        <v>0.1</v>
      </c>
      <c r="O69">
        <v>2.2000000000000002</v>
      </c>
      <c r="P69" t="s">
        <v>33</v>
      </c>
      <c r="Q69" t="s">
        <v>33</v>
      </c>
      <c r="R69">
        <v>2.2000000000000002</v>
      </c>
      <c r="S69">
        <v>0.5</v>
      </c>
      <c r="T69">
        <v>0.2</v>
      </c>
      <c r="U69">
        <v>0</v>
      </c>
      <c r="V69">
        <v>0.04</v>
      </c>
      <c r="W69">
        <v>0.04</v>
      </c>
      <c r="X69">
        <v>0.4</v>
      </c>
      <c r="Y69">
        <v>15</v>
      </c>
      <c r="Z69">
        <v>9.7108433734939797E-2</v>
      </c>
      <c r="AA69">
        <v>0</v>
      </c>
      <c r="AB69">
        <v>0</v>
      </c>
      <c r="AC69" t="s">
        <v>33</v>
      </c>
      <c r="AD69" t="s">
        <v>33</v>
      </c>
      <c r="AE69" t="s">
        <v>33</v>
      </c>
      <c r="AF69">
        <v>0</v>
      </c>
    </row>
    <row r="70" spans="1:32" x14ac:dyDescent="0.2">
      <c r="A70">
        <v>602</v>
      </c>
      <c r="B70" t="s">
        <v>98</v>
      </c>
      <c r="C70">
        <v>3</v>
      </c>
      <c r="D70">
        <v>4.4848635853992798E-2</v>
      </c>
      <c r="E70" t="s">
        <v>34</v>
      </c>
      <c r="F70">
        <v>4019</v>
      </c>
      <c r="G70" t="s">
        <v>298</v>
      </c>
      <c r="H70">
        <v>0.61</v>
      </c>
      <c r="I70">
        <v>113</v>
      </c>
      <c r="J70">
        <v>27</v>
      </c>
      <c r="K70">
        <v>90.4</v>
      </c>
      <c r="L70">
        <v>1.6</v>
      </c>
      <c r="M70">
        <v>3.3</v>
      </c>
      <c r="N70">
        <v>0.6</v>
      </c>
      <c r="O70">
        <v>4</v>
      </c>
      <c r="P70" t="s">
        <v>33</v>
      </c>
      <c r="Q70" t="s">
        <v>33</v>
      </c>
      <c r="R70">
        <v>0.2</v>
      </c>
      <c r="S70">
        <v>5.7</v>
      </c>
      <c r="T70">
        <v>0.7</v>
      </c>
      <c r="U70">
        <v>118</v>
      </c>
      <c r="V70">
        <v>0.06</v>
      </c>
      <c r="W70">
        <v>0.23</v>
      </c>
      <c r="X70">
        <v>0.9</v>
      </c>
      <c r="Y70">
        <v>73</v>
      </c>
      <c r="Z70">
        <v>0.16784516129032201</v>
      </c>
      <c r="AA70">
        <v>0</v>
      </c>
      <c r="AB70">
        <v>0</v>
      </c>
      <c r="AC70" t="s">
        <v>33</v>
      </c>
      <c r="AD70" t="s">
        <v>33</v>
      </c>
      <c r="AE70" t="s">
        <v>33</v>
      </c>
      <c r="AF70">
        <v>1418</v>
      </c>
    </row>
    <row r="71" spans="1:32" x14ac:dyDescent="0.2">
      <c r="A71">
        <v>602</v>
      </c>
      <c r="B71" t="s">
        <v>98</v>
      </c>
      <c r="C71">
        <v>4</v>
      </c>
      <c r="D71">
        <v>3.1290228811095902E-2</v>
      </c>
      <c r="E71" t="s">
        <v>34</v>
      </c>
      <c r="F71">
        <v>4006</v>
      </c>
      <c r="G71" t="s">
        <v>299</v>
      </c>
      <c r="H71">
        <v>0.84</v>
      </c>
      <c r="I71">
        <v>110</v>
      </c>
      <c r="J71">
        <v>26</v>
      </c>
      <c r="K71">
        <v>91.1</v>
      </c>
      <c r="L71">
        <v>0.9</v>
      </c>
      <c r="M71">
        <v>1.3</v>
      </c>
      <c r="N71">
        <v>0.2</v>
      </c>
      <c r="O71">
        <v>3.4</v>
      </c>
      <c r="P71" t="s">
        <v>33</v>
      </c>
      <c r="Q71" t="s">
        <v>33</v>
      </c>
      <c r="R71">
        <v>3.1</v>
      </c>
      <c r="S71">
        <v>0.7</v>
      </c>
      <c r="T71">
        <v>0.3</v>
      </c>
      <c r="U71">
        <v>1</v>
      </c>
      <c r="V71">
        <v>0.09</v>
      </c>
      <c r="W71">
        <v>0.13</v>
      </c>
      <c r="X71">
        <v>0.5</v>
      </c>
      <c r="Y71">
        <v>57</v>
      </c>
      <c r="Z71">
        <v>0.19355879292403799</v>
      </c>
      <c r="AA71">
        <v>0</v>
      </c>
      <c r="AB71">
        <v>0</v>
      </c>
      <c r="AC71" t="s">
        <v>33</v>
      </c>
      <c r="AD71" t="s">
        <v>33</v>
      </c>
      <c r="AE71" t="s">
        <v>33</v>
      </c>
      <c r="AF71">
        <v>10</v>
      </c>
    </row>
    <row r="72" spans="1:32" x14ac:dyDescent="0.2">
      <c r="A72">
        <v>602</v>
      </c>
      <c r="B72" t="s">
        <v>98</v>
      </c>
      <c r="C72">
        <v>5</v>
      </c>
      <c r="D72">
        <v>0.242182633611561</v>
      </c>
      <c r="E72" t="s">
        <v>34</v>
      </c>
      <c r="F72">
        <v>4028</v>
      </c>
      <c r="G72" t="s">
        <v>300</v>
      </c>
      <c r="H72">
        <v>0.82</v>
      </c>
      <c r="I72">
        <v>156</v>
      </c>
      <c r="J72">
        <v>37</v>
      </c>
      <c r="K72">
        <v>87.3</v>
      </c>
      <c r="L72">
        <v>3.2</v>
      </c>
      <c r="M72">
        <v>4.2</v>
      </c>
      <c r="N72">
        <v>0.7</v>
      </c>
      <c r="O72">
        <v>2.2999999999999998</v>
      </c>
      <c r="P72" t="s">
        <v>33</v>
      </c>
      <c r="Q72" t="s">
        <v>33</v>
      </c>
      <c r="R72">
        <v>2.2000000000000002</v>
      </c>
      <c r="S72">
        <v>5.6</v>
      </c>
      <c r="T72">
        <v>0.9</v>
      </c>
      <c r="U72">
        <v>141</v>
      </c>
      <c r="V72">
        <v>7.0000000000000007E-2</v>
      </c>
      <c r="W72">
        <v>0.12</v>
      </c>
      <c r="X72">
        <v>1.49</v>
      </c>
      <c r="Y72">
        <v>36</v>
      </c>
      <c r="Z72">
        <v>0.18938596491228099</v>
      </c>
      <c r="AA72" t="s">
        <v>33</v>
      </c>
      <c r="AB72">
        <v>0</v>
      </c>
      <c r="AC72" t="s">
        <v>33</v>
      </c>
      <c r="AD72" t="s">
        <v>33</v>
      </c>
      <c r="AE72" t="s">
        <v>33</v>
      </c>
      <c r="AF72">
        <v>1695</v>
      </c>
    </row>
    <row r="73" spans="1:32" x14ac:dyDescent="0.2">
      <c r="A73">
        <v>602</v>
      </c>
      <c r="B73" t="s">
        <v>98</v>
      </c>
      <c r="C73">
        <v>6</v>
      </c>
      <c r="D73">
        <v>0.104273078360533</v>
      </c>
      <c r="E73" t="s">
        <v>34</v>
      </c>
      <c r="F73">
        <v>4030</v>
      </c>
      <c r="G73" t="s">
        <v>301</v>
      </c>
      <c r="H73">
        <v>0.74</v>
      </c>
      <c r="I73">
        <v>112</v>
      </c>
      <c r="J73">
        <v>27</v>
      </c>
      <c r="K73">
        <v>89.8</v>
      </c>
      <c r="L73">
        <v>1.8</v>
      </c>
      <c r="M73">
        <v>2.8</v>
      </c>
      <c r="N73">
        <v>0.4</v>
      </c>
      <c r="O73">
        <v>4.0999999999999996</v>
      </c>
      <c r="P73" t="s">
        <v>33</v>
      </c>
      <c r="Q73" t="s">
        <v>33</v>
      </c>
      <c r="R73">
        <v>1.1000000000000001</v>
      </c>
      <c r="S73">
        <v>1.7</v>
      </c>
      <c r="T73">
        <v>1</v>
      </c>
      <c r="U73">
        <v>189</v>
      </c>
      <c r="V73">
        <v>0.03</v>
      </c>
      <c r="W73">
        <v>0.18</v>
      </c>
      <c r="X73">
        <v>0.4</v>
      </c>
      <c r="Y73">
        <v>110</v>
      </c>
      <c r="Z73">
        <v>0.24285714285714299</v>
      </c>
      <c r="AA73">
        <v>0</v>
      </c>
      <c r="AB73">
        <v>0</v>
      </c>
      <c r="AC73" t="s">
        <v>33</v>
      </c>
      <c r="AD73" t="s">
        <v>33</v>
      </c>
      <c r="AE73" t="s">
        <v>33</v>
      </c>
      <c r="AF73">
        <v>2260</v>
      </c>
    </row>
    <row r="74" spans="1:32" x14ac:dyDescent="0.2">
      <c r="A74">
        <v>602</v>
      </c>
      <c r="B74" t="s">
        <v>98</v>
      </c>
      <c r="C74">
        <v>7</v>
      </c>
      <c r="D74">
        <v>5.3382334620655301E-2</v>
      </c>
      <c r="E74" t="s">
        <v>34</v>
      </c>
      <c r="F74">
        <v>4034</v>
      </c>
      <c r="G74" t="s">
        <v>302</v>
      </c>
      <c r="H74">
        <v>1</v>
      </c>
      <c r="I74">
        <v>150</v>
      </c>
      <c r="J74">
        <v>36</v>
      </c>
      <c r="K74">
        <v>87.6</v>
      </c>
      <c r="L74">
        <v>1.4</v>
      </c>
      <c r="M74">
        <v>4.3</v>
      </c>
      <c r="N74">
        <v>0.5</v>
      </c>
      <c r="O74">
        <v>5.3</v>
      </c>
      <c r="P74" t="s">
        <v>33</v>
      </c>
      <c r="Q74" t="s">
        <v>33</v>
      </c>
      <c r="R74">
        <v>0.8</v>
      </c>
      <c r="S74">
        <v>1</v>
      </c>
      <c r="T74">
        <v>0.28999999999999998</v>
      </c>
      <c r="U74">
        <v>189</v>
      </c>
      <c r="V74">
        <v>0.1</v>
      </c>
      <c r="W74">
        <v>0.35</v>
      </c>
      <c r="X74">
        <v>1.1000000000000001</v>
      </c>
      <c r="Y74">
        <v>1</v>
      </c>
      <c r="Z74">
        <v>0.13858823529411801</v>
      </c>
      <c r="AA74">
        <v>0</v>
      </c>
      <c r="AB74">
        <v>0</v>
      </c>
      <c r="AC74" t="s">
        <v>33</v>
      </c>
      <c r="AD74" t="s">
        <v>33</v>
      </c>
      <c r="AE74" t="s">
        <v>33</v>
      </c>
      <c r="AF74">
        <v>2270</v>
      </c>
    </row>
    <row r="75" spans="1:32" x14ac:dyDescent="0.2">
      <c r="A75">
        <v>602</v>
      </c>
      <c r="B75" t="s">
        <v>98</v>
      </c>
      <c r="C75">
        <v>8</v>
      </c>
      <c r="D75">
        <v>4.4848635853992798E-2</v>
      </c>
      <c r="E75" t="s">
        <v>34</v>
      </c>
      <c r="F75">
        <v>4015</v>
      </c>
      <c r="G75" t="s">
        <v>303</v>
      </c>
      <c r="H75">
        <v>0.59</v>
      </c>
      <c r="I75">
        <v>123</v>
      </c>
      <c r="J75">
        <v>30</v>
      </c>
      <c r="K75">
        <v>88.7</v>
      </c>
      <c r="L75">
        <v>1.9</v>
      </c>
      <c r="M75">
        <v>3.4</v>
      </c>
      <c r="N75">
        <v>0.4</v>
      </c>
      <c r="O75">
        <v>4.9000000000000004</v>
      </c>
      <c r="P75" t="s">
        <v>33</v>
      </c>
      <c r="Q75" t="s">
        <v>33</v>
      </c>
      <c r="R75">
        <v>0.7</v>
      </c>
      <c r="S75">
        <v>2.7</v>
      </c>
      <c r="T75">
        <v>1</v>
      </c>
      <c r="U75">
        <v>36</v>
      </c>
      <c r="V75">
        <v>0.49</v>
      </c>
      <c r="W75">
        <v>0.37</v>
      </c>
      <c r="X75">
        <v>1.6</v>
      </c>
      <c r="Y75">
        <v>95</v>
      </c>
      <c r="Z75" t="s">
        <v>33</v>
      </c>
      <c r="AA75">
        <v>0</v>
      </c>
      <c r="AB75">
        <v>0</v>
      </c>
      <c r="AC75" t="s">
        <v>33</v>
      </c>
      <c r="AD75" t="s">
        <v>33</v>
      </c>
      <c r="AE75" t="s">
        <v>33</v>
      </c>
      <c r="AF75">
        <v>0</v>
      </c>
    </row>
    <row r="76" spans="1:32" x14ac:dyDescent="0.2">
      <c r="A76">
        <v>602</v>
      </c>
      <c r="B76" t="s">
        <v>98</v>
      </c>
      <c r="C76">
        <v>9</v>
      </c>
      <c r="D76">
        <v>4.4848635853992798E-2</v>
      </c>
      <c r="E76" t="s">
        <v>34</v>
      </c>
      <c r="F76">
        <v>4003</v>
      </c>
      <c r="G76" t="s">
        <v>304</v>
      </c>
      <c r="H76">
        <v>0.52</v>
      </c>
      <c r="I76">
        <v>127</v>
      </c>
      <c r="J76">
        <v>31</v>
      </c>
      <c r="K76">
        <v>88.6</v>
      </c>
      <c r="L76">
        <v>1.8</v>
      </c>
      <c r="M76">
        <v>3.8</v>
      </c>
      <c r="N76">
        <v>0.1</v>
      </c>
      <c r="O76">
        <v>4.3</v>
      </c>
      <c r="P76" t="s">
        <v>33</v>
      </c>
      <c r="Q76" t="s">
        <v>33</v>
      </c>
      <c r="R76">
        <v>1.3</v>
      </c>
      <c r="S76">
        <v>8.6</v>
      </c>
      <c r="T76">
        <v>0.65</v>
      </c>
      <c r="U76">
        <v>2</v>
      </c>
      <c r="V76">
        <v>0.06</v>
      </c>
      <c r="W76">
        <v>0.32</v>
      </c>
      <c r="X76">
        <v>1.1000000000000001</v>
      </c>
      <c r="Y76">
        <v>404</v>
      </c>
      <c r="Z76" t="s">
        <v>33</v>
      </c>
      <c r="AA76">
        <v>0</v>
      </c>
      <c r="AB76">
        <v>0</v>
      </c>
      <c r="AC76" t="s">
        <v>33</v>
      </c>
      <c r="AD76" t="s">
        <v>33</v>
      </c>
      <c r="AE76" t="s">
        <v>33</v>
      </c>
      <c r="AF76">
        <v>24</v>
      </c>
    </row>
    <row r="77" spans="1:32" x14ac:dyDescent="0.2">
      <c r="A77">
        <v>602</v>
      </c>
      <c r="B77" t="s">
        <v>98</v>
      </c>
      <c r="C77">
        <v>10</v>
      </c>
      <c r="D77">
        <v>0.170424816245173</v>
      </c>
      <c r="E77" t="s">
        <v>34</v>
      </c>
      <c r="F77">
        <v>4029</v>
      </c>
      <c r="G77" t="s">
        <v>305</v>
      </c>
      <c r="H77">
        <v>0.28000000000000003</v>
      </c>
      <c r="I77">
        <v>180</v>
      </c>
      <c r="J77">
        <v>43</v>
      </c>
      <c r="K77">
        <v>85</v>
      </c>
      <c r="L77">
        <v>3</v>
      </c>
      <c r="M77">
        <v>4.8</v>
      </c>
      <c r="N77">
        <v>0.8</v>
      </c>
      <c r="O77">
        <v>4.3</v>
      </c>
      <c r="P77" t="s">
        <v>33</v>
      </c>
      <c r="Q77" t="s">
        <v>33</v>
      </c>
      <c r="R77">
        <v>2.1</v>
      </c>
      <c r="S77">
        <v>2.6</v>
      </c>
      <c r="T77">
        <v>0.76</v>
      </c>
      <c r="U77">
        <v>217</v>
      </c>
      <c r="V77">
        <v>0.1</v>
      </c>
      <c r="W77">
        <v>0.12</v>
      </c>
      <c r="X77">
        <v>1.3</v>
      </c>
      <c r="Y77">
        <v>346</v>
      </c>
      <c r="Z77">
        <v>0.36458333333333298</v>
      </c>
      <c r="AA77">
        <v>0</v>
      </c>
      <c r="AB77">
        <v>0</v>
      </c>
      <c r="AC77" t="s">
        <v>33</v>
      </c>
      <c r="AD77" t="s">
        <v>33</v>
      </c>
      <c r="AE77" t="s">
        <v>33</v>
      </c>
      <c r="AF77">
        <v>2603</v>
      </c>
    </row>
    <row r="78" spans="1:32" x14ac:dyDescent="0.2">
      <c r="A78">
        <v>602</v>
      </c>
      <c r="B78" t="s">
        <v>98</v>
      </c>
      <c r="C78">
        <v>11</v>
      </c>
      <c r="D78">
        <v>5.3382334620655301E-2</v>
      </c>
      <c r="E78" t="s">
        <v>34</v>
      </c>
      <c r="F78">
        <v>4038</v>
      </c>
      <c r="G78" t="s">
        <v>306</v>
      </c>
      <c r="H78">
        <v>0.94</v>
      </c>
      <c r="I78">
        <v>117</v>
      </c>
      <c r="J78">
        <v>28</v>
      </c>
      <c r="K78">
        <v>90.4</v>
      </c>
      <c r="L78">
        <v>1.6</v>
      </c>
      <c r="M78">
        <v>3.4</v>
      </c>
      <c r="N78">
        <v>0.7</v>
      </c>
      <c r="O78">
        <v>3.7</v>
      </c>
      <c r="P78" t="s">
        <v>33</v>
      </c>
      <c r="Q78" t="s">
        <v>33</v>
      </c>
      <c r="R78">
        <v>0.2</v>
      </c>
      <c r="S78">
        <v>10.9</v>
      </c>
      <c r="T78">
        <v>0.5</v>
      </c>
      <c r="U78">
        <v>184</v>
      </c>
      <c r="V78">
        <v>0.1</v>
      </c>
      <c r="W78">
        <v>0.2</v>
      </c>
      <c r="X78">
        <v>0.9</v>
      </c>
      <c r="Y78">
        <v>71.3</v>
      </c>
      <c r="Z78">
        <v>0.33391304347826001</v>
      </c>
      <c r="AA78">
        <v>0</v>
      </c>
      <c r="AB78">
        <v>0</v>
      </c>
      <c r="AC78" t="s">
        <v>33</v>
      </c>
      <c r="AD78" t="s">
        <v>33</v>
      </c>
      <c r="AE78" t="s">
        <v>33</v>
      </c>
      <c r="AF78">
        <v>2210</v>
      </c>
    </row>
    <row r="79" spans="1:32" x14ac:dyDescent="0.2">
      <c r="A79">
        <v>602</v>
      </c>
      <c r="B79" t="s">
        <v>98</v>
      </c>
      <c r="C79">
        <v>12</v>
      </c>
      <c r="D79">
        <v>0.147938208546157</v>
      </c>
      <c r="E79" t="s">
        <v>54</v>
      </c>
      <c r="F79" t="s">
        <v>307</v>
      </c>
      <c r="G79" t="s">
        <v>308</v>
      </c>
      <c r="H79">
        <v>0.7</v>
      </c>
      <c r="I79">
        <v>389</v>
      </c>
      <c r="J79">
        <v>93</v>
      </c>
      <c r="K79">
        <v>72.099999999999994</v>
      </c>
      <c r="L79">
        <v>2.1</v>
      </c>
      <c r="M79">
        <v>7.6</v>
      </c>
      <c r="N79">
        <v>1.1000000000000001</v>
      </c>
      <c r="O79">
        <v>7.9</v>
      </c>
      <c r="P79">
        <v>0</v>
      </c>
      <c r="Q79" t="s">
        <v>33</v>
      </c>
      <c r="R79">
        <v>9.1</v>
      </c>
      <c r="S79">
        <v>5.5</v>
      </c>
      <c r="T79">
        <v>1.29</v>
      </c>
      <c r="U79">
        <v>287</v>
      </c>
      <c r="V79">
        <v>0.25</v>
      </c>
      <c r="W79">
        <v>0.46</v>
      </c>
      <c r="X79">
        <v>2.4</v>
      </c>
      <c r="Y79">
        <v>120</v>
      </c>
      <c r="Z79">
        <v>0.48</v>
      </c>
      <c r="AA79">
        <v>0</v>
      </c>
      <c r="AB79">
        <v>0</v>
      </c>
      <c r="AC79">
        <v>3430</v>
      </c>
      <c r="AD79">
        <v>36</v>
      </c>
      <c r="AE79">
        <v>0</v>
      </c>
      <c r="AF79">
        <v>3440</v>
      </c>
    </row>
    <row r="80" spans="1:32" x14ac:dyDescent="0.2">
      <c r="A80" t="s">
        <v>309</v>
      </c>
      <c r="B80" t="s">
        <v>98</v>
      </c>
      <c r="D80">
        <v>1</v>
      </c>
      <c r="E80" t="s">
        <v>33</v>
      </c>
      <c r="G80" t="s">
        <v>33</v>
      </c>
      <c r="H80">
        <v>0.68720609609235495</v>
      </c>
      <c r="I80">
        <v>175.28823553839101</v>
      </c>
      <c r="J80">
        <v>41.915472779369601</v>
      </c>
      <c r="K80">
        <v>85.987471450521198</v>
      </c>
      <c r="L80">
        <v>2.24504588679872</v>
      </c>
      <c r="M80">
        <v>4.2367135916282601</v>
      </c>
      <c r="N80">
        <v>0.64247539554005295</v>
      </c>
      <c r="O80">
        <v>4.1681657738466003</v>
      </c>
      <c r="P80" t="s">
        <v>33</v>
      </c>
      <c r="Q80" t="s">
        <v>33</v>
      </c>
      <c r="R80">
        <v>2.6820356297496</v>
      </c>
      <c r="S80">
        <v>4.2692828370914802</v>
      </c>
      <c r="T80">
        <v>0.80581205099455999</v>
      </c>
      <c r="U80">
        <v>160.73574602383599</v>
      </c>
      <c r="V80">
        <v>0.117148581869524</v>
      </c>
      <c r="W80">
        <v>0.21352560109630001</v>
      </c>
      <c r="X80">
        <v>1.28806237282505</v>
      </c>
      <c r="Y80">
        <v>133.993382749886</v>
      </c>
      <c r="Z80" t="s">
        <v>33</v>
      </c>
      <c r="AA80" t="s">
        <v>33</v>
      </c>
      <c r="AB80">
        <v>0</v>
      </c>
      <c r="AC80" t="s">
        <v>33</v>
      </c>
      <c r="AD80" t="s">
        <v>33</v>
      </c>
      <c r="AE80" t="s">
        <v>33</v>
      </c>
      <c r="AF80">
        <v>1908.7625929155799</v>
      </c>
    </row>
    <row r="82" spans="1:32" x14ac:dyDescent="0.2">
      <c r="A82">
        <v>6021</v>
      </c>
      <c r="B82" t="s">
        <v>462</v>
      </c>
      <c r="C82">
        <v>1</v>
      </c>
      <c r="D82">
        <f>D68/(D68+D69+D71)</f>
        <v>0.33333333333333331</v>
      </c>
      <c r="E82" t="s">
        <v>34</v>
      </c>
      <c r="F82">
        <v>4005</v>
      </c>
      <c r="G82" t="s">
        <v>296</v>
      </c>
      <c r="H82">
        <v>0.92</v>
      </c>
      <c r="I82">
        <v>40</v>
      </c>
      <c r="J82">
        <v>10</v>
      </c>
      <c r="K82">
        <v>97</v>
      </c>
      <c r="L82">
        <v>0.4</v>
      </c>
      <c r="M82">
        <v>0.9</v>
      </c>
      <c r="N82">
        <v>0.3</v>
      </c>
      <c r="O82">
        <v>1.1000000000000001</v>
      </c>
      <c r="P82" t="s">
        <v>33</v>
      </c>
      <c r="Q82" t="s">
        <v>33</v>
      </c>
      <c r="R82">
        <v>0.4</v>
      </c>
      <c r="S82">
        <v>1.4</v>
      </c>
      <c r="T82">
        <v>0</v>
      </c>
      <c r="U82">
        <v>16</v>
      </c>
      <c r="V82">
        <v>0.03</v>
      </c>
      <c r="W82">
        <v>0.04</v>
      </c>
      <c r="X82">
        <v>0.4</v>
      </c>
      <c r="Y82">
        <v>170</v>
      </c>
      <c r="Z82" t="s">
        <v>33</v>
      </c>
      <c r="AA82">
        <v>0</v>
      </c>
      <c r="AB82">
        <v>0</v>
      </c>
      <c r="AC82" t="s">
        <v>33</v>
      </c>
      <c r="AD82" t="s">
        <v>33</v>
      </c>
      <c r="AE82" t="s">
        <v>33</v>
      </c>
      <c r="AF82">
        <v>190</v>
      </c>
    </row>
    <row r="83" spans="1:32" x14ac:dyDescent="0.2">
      <c r="A83">
        <v>6021</v>
      </c>
      <c r="B83" t="s">
        <v>462</v>
      </c>
      <c r="C83">
        <v>2</v>
      </c>
      <c r="D83">
        <f>D69/(D68+D69+D71)</f>
        <v>0.33333333333333331</v>
      </c>
      <c r="E83" t="s">
        <v>34</v>
      </c>
      <c r="F83">
        <v>4007</v>
      </c>
      <c r="G83" t="s">
        <v>297</v>
      </c>
      <c r="H83">
        <v>0.78</v>
      </c>
      <c r="I83">
        <v>76</v>
      </c>
      <c r="J83">
        <v>18</v>
      </c>
      <c r="K83">
        <v>93.8</v>
      </c>
      <c r="L83">
        <v>0.7</v>
      </c>
      <c r="M83">
        <v>1.1000000000000001</v>
      </c>
      <c r="N83">
        <v>0.1</v>
      </c>
      <c r="O83">
        <v>2.2000000000000002</v>
      </c>
      <c r="P83" t="s">
        <v>33</v>
      </c>
      <c r="Q83" t="s">
        <v>33</v>
      </c>
      <c r="R83">
        <v>2.2000000000000002</v>
      </c>
      <c r="S83">
        <v>0.5</v>
      </c>
      <c r="T83">
        <v>0.2</v>
      </c>
      <c r="U83">
        <v>0</v>
      </c>
      <c r="V83">
        <v>0.04</v>
      </c>
      <c r="W83">
        <v>0.04</v>
      </c>
      <c r="X83">
        <v>0.4</v>
      </c>
      <c r="Y83">
        <v>15</v>
      </c>
      <c r="Z83">
        <v>9.7108433734939797E-2</v>
      </c>
      <c r="AA83">
        <v>0</v>
      </c>
      <c r="AB83">
        <v>0</v>
      </c>
      <c r="AC83" t="s">
        <v>33</v>
      </c>
      <c r="AD83" t="s">
        <v>33</v>
      </c>
      <c r="AE83" t="s">
        <v>33</v>
      </c>
      <c r="AF83">
        <v>0</v>
      </c>
    </row>
    <row r="84" spans="1:32" x14ac:dyDescent="0.2">
      <c r="A84">
        <v>6021</v>
      </c>
      <c r="B84" t="s">
        <v>462</v>
      </c>
      <c r="C84">
        <v>4</v>
      </c>
      <c r="D84">
        <f>D71/(D68+D69+D71)</f>
        <v>0.33333333333333331</v>
      </c>
      <c r="E84" t="s">
        <v>34</v>
      </c>
      <c r="F84">
        <v>4006</v>
      </c>
      <c r="G84" t="s">
        <v>299</v>
      </c>
      <c r="H84">
        <v>0.84</v>
      </c>
      <c r="I84">
        <v>110</v>
      </c>
      <c r="J84">
        <v>26</v>
      </c>
      <c r="K84">
        <v>91.1</v>
      </c>
      <c r="L84">
        <v>0.9</v>
      </c>
      <c r="M84">
        <v>1.3</v>
      </c>
      <c r="N84">
        <v>0.2</v>
      </c>
      <c r="O84">
        <v>3.4</v>
      </c>
      <c r="P84" t="s">
        <v>33</v>
      </c>
      <c r="Q84" t="s">
        <v>33</v>
      </c>
      <c r="R84">
        <v>3.1</v>
      </c>
      <c r="S84">
        <v>0.7</v>
      </c>
      <c r="T84">
        <v>0.3</v>
      </c>
      <c r="U84">
        <v>1</v>
      </c>
      <c r="V84">
        <v>0.09</v>
      </c>
      <c r="W84">
        <v>0.13</v>
      </c>
      <c r="X84">
        <v>0.5</v>
      </c>
      <c r="Y84">
        <v>57</v>
      </c>
      <c r="Z84">
        <v>0.19355879292403799</v>
      </c>
      <c r="AA84">
        <v>0</v>
      </c>
      <c r="AB84">
        <v>0</v>
      </c>
      <c r="AC84" t="s">
        <v>33</v>
      </c>
      <c r="AD84" t="s">
        <v>33</v>
      </c>
      <c r="AE84" t="s">
        <v>33</v>
      </c>
      <c r="AF84">
        <v>10</v>
      </c>
    </row>
    <row r="85" spans="1:32" x14ac:dyDescent="0.2">
      <c r="A85">
        <v>6021</v>
      </c>
      <c r="B85" t="s">
        <v>462</v>
      </c>
      <c r="C85" t="s">
        <v>456</v>
      </c>
      <c r="D85">
        <f>SUM(D82:D84)</f>
        <v>1</v>
      </c>
      <c r="H85" cm="1">
        <f t="array" ref="H85">SUM(D82:D84*H82:H84)</f>
        <v>0.84666666666666668</v>
      </c>
      <c r="I85" cm="1">
        <f t="array" ref="I85">SUM(D82:D84*I82:I84)</f>
        <v>75.333333333333329</v>
      </c>
      <c r="J85" cm="1">
        <f t="array" ref="J85">SUM(D82:D84*J82:J84)</f>
        <v>18</v>
      </c>
      <c r="K85" cm="1">
        <f t="array" ref="K85">SUM(D82:D84*K82:K84)</f>
        <v>93.966666666666654</v>
      </c>
      <c r="L85" cm="1">
        <f t="array" ref="L85">SUM(D82:D84*L82:L84)</f>
        <v>0.66666666666666663</v>
      </c>
      <c r="M85" cm="1">
        <f t="array" ref="M85">SUM(D82:D84*M82:M84)</f>
        <v>1.1000000000000001</v>
      </c>
      <c r="N85" cm="1">
        <f t="array" ref="N85">SUM(D82:D84*N82:N84)</f>
        <v>0.2</v>
      </c>
      <c r="O85" cm="1">
        <f t="array" ref="O85">SUM(D82:D84*O82:O84)</f>
        <v>2.2333333333333334</v>
      </c>
      <c r="R85" cm="1">
        <f t="array" ref="R85">SUM(D82:D84*R82:R84)</f>
        <v>1.9</v>
      </c>
      <c r="S85" cm="1">
        <f t="array" ref="S85">SUM(D82:D84*S82:S84)</f>
        <v>0.86666666666666659</v>
      </c>
      <c r="T85" cm="1">
        <f t="array" ref="T85">SUM(D82:D84*T82:T84)</f>
        <v>0.16666666666666666</v>
      </c>
      <c r="U85" cm="1">
        <f t="array" ref="U85">SUM(D82:D84*U82:U84)</f>
        <v>5.6666666666666661</v>
      </c>
      <c r="V85" cm="1">
        <f t="array" ref="V85">SUM(D82:D84*V82:V84)</f>
        <v>5.333333333333333E-2</v>
      </c>
      <c r="W85" cm="1">
        <f t="array" ref="W85">SUM(D82:D84*W82:W84)</f>
        <v>7.0000000000000007E-2</v>
      </c>
      <c r="X85" cm="1">
        <f t="array" ref="X85">SUM(D82:D84*X82:X84)</f>
        <v>0.43333333333333335</v>
      </c>
      <c r="Y85" cm="1">
        <f t="array" ref="Y85">SUM(D82:D84*Y82:Y84)</f>
        <v>80.666666666666657</v>
      </c>
      <c r="Z85" cm="1">
        <f t="array" ref="Z85">SUM(0.5*Z83:Z84)</f>
        <v>0.14533361332948891</v>
      </c>
      <c r="AA85" cm="1">
        <f t="array" ref="AA85">SUM(D82:D84*AA82:AA84)</f>
        <v>0</v>
      </c>
      <c r="AB85" cm="1">
        <f t="array" ref="AB85">SUM(D82:D84*AB82:AB84)</f>
        <v>0</v>
      </c>
      <c r="AF85" cm="1">
        <f t="array" ref="AF85">SUM(D82:D84*AF82:AF84)</f>
        <v>66.666666666666657</v>
      </c>
    </row>
    <row r="87" spans="1:32" x14ac:dyDescent="0.2">
      <c r="A87">
        <v>6022</v>
      </c>
      <c r="B87" t="s">
        <v>463</v>
      </c>
      <c r="C87">
        <v>6</v>
      </c>
      <c r="D87">
        <v>1</v>
      </c>
      <c r="E87" t="s">
        <v>34</v>
      </c>
      <c r="F87">
        <v>4030</v>
      </c>
      <c r="G87" t="s">
        <v>301</v>
      </c>
      <c r="H87">
        <v>0.74</v>
      </c>
      <c r="I87">
        <v>112</v>
      </c>
      <c r="J87">
        <v>27</v>
      </c>
      <c r="K87">
        <v>89.8</v>
      </c>
      <c r="L87">
        <v>1.8</v>
      </c>
      <c r="M87">
        <v>2.8</v>
      </c>
      <c r="N87">
        <v>0.4</v>
      </c>
      <c r="O87">
        <v>4.0999999999999996</v>
      </c>
      <c r="P87" t="s">
        <v>33</v>
      </c>
      <c r="Q87" t="s">
        <v>33</v>
      </c>
      <c r="R87">
        <v>1.1000000000000001</v>
      </c>
      <c r="S87">
        <v>1.7</v>
      </c>
      <c r="T87">
        <v>1</v>
      </c>
      <c r="U87">
        <v>189</v>
      </c>
      <c r="V87">
        <v>0.03</v>
      </c>
      <c r="W87">
        <v>0.18</v>
      </c>
      <c r="X87">
        <v>0.4</v>
      </c>
      <c r="Y87">
        <v>110</v>
      </c>
      <c r="Z87">
        <v>0.24285714285714299</v>
      </c>
      <c r="AA87">
        <v>0</v>
      </c>
      <c r="AB87">
        <v>0</v>
      </c>
      <c r="AC87" t="s">
        <v>33</v>
      </c>
      <c r="AD87" t="s">
        <v>33</v>
      </c>
      <c r="AE87" t="s">
        <v>33</v>
      </c>
      <c r="AF87">
        <v>2260</v>
      </c>
    </row>
    <row r="88" spans="1:32" x14ac:dyDescent="0.2">
      <c r="A88">
        <v>6022</v>
      </c>
      <c r="B88" t="s">
        <v>463</v>
      </c>
      <c r="C88" t="s">
        <v>456</v>
      </c>
      <c r="D88">
        <v>11</v>
      </c>
      <c r="H88">
        <v>0.74</v>
      </c>
      <c r="I88">
        <v>112</v>
      </c>
      <c r="J88">
        <v>27</v>
      </c>
      <c r="K88">
        <v>89.8</v>
      </c>
      <c r="L88">
        <v>1.8</v>
      </c>
      <c r="M88">
        <v>2.8</v>
      </c>
      <c r="N88">
        <v>0.4</v>
      </c>
      <c r="O88">
        <v>4.0999999999999996</v>
      </c>
      <c r="R88">
        <v>1.1000000000000001</v>
      </c>
      <c r="S88">
        <v>1.7</v>
      </c>
      <c r="T88">
        <v>1</v>
      </c>
      <c r="U88">
        <v>189</v>
      </c>
      <c r="V88">
        <v>0.03</v>
      </c>
      <c r="W88">
        <v>0.18</v>
      </c>
      <c r="X88">
        <v>0.4</v>
      </c>
      <c r="Y88">
        <v>110</v>
      </c>
      <c r="Z88">
        <v>0.24285714285714299</v>
      </c>
      <c r="AA88">
        <v>0</v>
      </c>
      <c r="AB88">
        <v>0</v>
      </c>
      <c r="AF88">
        <v>2261</v>
      </c>
    </row>
    <row r="90" spans="1:32" x14ac:dyDescent="0.2">
      <c r="A90">
        <v>6023</v>
      </c>
      <c r="B90" t="s">
        <v>464</v>
      </c>
      <c r="C90">
        <v>3</v>
      </c>
      <c r="D90">
        <f>D70/(D70+D72+D74+D75+D76+D77+D78+D79)</f>
        <v>5.5931018410626865E-2</v>
      </c>
      <c r="E90" t="s">
        <v>34</v>
      </c>
      <c r="F90">
        <v>4019</v>
      </c>
      <c r="G90" t="s">
        <v>298</v>
      </c>
      <c r="H90">
        <v>0.61</v>
      </c>
      <c r="I90">
        <v>113</v>
      </c>
      <c r="J90">
        <v>27</v>
      </c>
      <c r="K90">
        <v>90.4</v>
      </c>
      <c r="L90">
        <v>1.6</v>
      </c>
      <c r="M90">
        <v>3.3</v>
      </c>
      <c r="N90">
        <v>0.6</v>
      </c>
      <c r="O90">
        <v>4</v>
      </c>
      <c r="P90" t="s">
        <v>33</v>
      </c>
      <c r="Q90" t="s">
        <v>33</v>
      </c>
      <c r="R90">
        <v>0.2</v>
      </c>
      <c r="S90">
        <v>5.7</v>
      </c>
      <c r="T90">
        <v>0.7</v>
      </c>
      <c r="U90">
        <v>118</v>
      </c>
      <c r="V90">
        <v>0.06</v>
      </c>
      <c r="W90">
        <v>0.23</v>
      </c>
      <c r="X90">
        <v>0.9</v>
      </c>
      <c r="Y90">
        <v>73</v>
      </c>
      <c r="Z90">
        <v>0.16784516129032201</v>
      </c>
      <c r="AA90">
        <v>0</v>
      </c>
      <c r="AB90">
        <v>0</v>
      </c>
      <c r="AC90" t="s">
        <v>33</v>
      </c>
      <c r="AD90" t="s">
        <v>33</v>
      </c>
      <c r="AE90" t="s">
        <v>33</v>
      </c>
      <c r="AF90">
        <v>1418</v>
      </c>
    </row>
    <row r="91" spans="1:32" x14ac:dyDescent="0.2">
      <c r="A91">
        <v>6023</v>
      </c>
      <c r="B91" t="s">
        <v>464</v>
      </c>
      <c r="C91">
        <v>5</v>
      </c>
      <c r="D91">
        <f>D72/(D70+D72+D74+D75+D76+D77+D78+D79)</f>
        <v>0.30202749941738494</v>
      </c>
      <c r="E91" t="s">
        <v>34</v>
      </c>
      <c r="F91">
        <v>4028</v>
      </c>
      <c r="G91" t="s">
        <v>300</v>
      </c>
      <c r="H91">
        <v>0.82</v>
      </c>
      <c r="I91">
        <v>156</v>
      </c>
      <c r="J91">
        <v>37</v>
      </c>
      <c r="K91">
        <v>87.3</v>
      </c>
      <c r="L91">
        <v>3.2</v>
      </c>
      <c r="M91">
        <v>4.2</v>
      </c>
      <c r="N91">
        <v>0.7</v>
      </c>
      <c r="O91">
        <v>2.2999999999999998</v>
      </c>
      <c r="P91" t="s">
        <v>33</v>
      </c>
      <c r="Q91" t="s">
        <v>33</v>
      </c>
      <c r="R91">
        <v>2.2000000000000002</v>
      </c>
      <c r="S91">
        <v>5.6</v>
      </c>
      <c r="T91">
        <v>0.9</v>
      </c>
      <c r="U91">
        <v>141</v>
      </c>
      <c r="V91">
        <v>7.0000000000000007E-2</v>
      </c>
      <c r="W91">
        <v>0.12</v>
      </c>
      <c r="X91">
        <v>1.49</v>
      </c>
      <c r="Y91">
        <v>36</v>
      </c>
      <c r="Z91">
        <v>0.18938596491228099</v>
      </c>
      <c r="AA91" t="s">
        <v>33</v>
      </c>
      <c r="AB91">
        <v>0</v>
      </c>
      <c r="AC91" t="s">
        <v>33</v>
      </c>
      <c r="AD91" t="s">
        <v>33</v>
      </c>
      <c r="AE91" t="s">
        <v>33</v>
      </c>
      <c r="AF91">
        <v>1695</v>
      </c>
    </row>
    <row r="92" spans="1:32" x14ac:dyDescent="0.2">
      <c r="A92">
        <v>6023</v>
      </c>
      <c r="B92" t="s">
        <v>464</v>
      </c>
      <c r="C92">
        <v>7</v>
      </c>
      <c r="D92">
        <f>D74/(D70+D72+D74+D75+D76+D77+D78+D79)</f>
        <v>6.6573448302648899E-2</v>
      </c>
      <c r="E92" t="s">
        <v>34</v>
      </c>
      <c r="F92">
        <v>4034</v>
      </c>
      <c r="G92" t="s">
        <v>302</v>
      </c>
      <c r="H92">
        <v>1</v>
      </c>
      <c r="I92">
        <v>150</v>
      </c>
      <c r="J92">
        <v>36</v>
      </c>
      <c r="K92">
        <v>87.6</v>
      </c>
      <c r="L92">
        <v>1.4</v>
      </c>
      <c r="M92">
        <v>4.3</v>
      </c>
      <c r="N92">
        <v>0.5</v>
      </c>
      <c r="O92">
        <v>5.3</v>
      </c>
      <c r="P92" t="s">
        <v>33</v>
      </c>
      <c r="Q92" t="s">
        <v>33</v>
      </c>
      <c r="R92">
        <v>0.8</v>
      </c>
      <c r="S92">
        <v>1</v>
      </c>
      <c r="T92">
        <v>0.28999999999999998</v>
      </c>
      <c r="U92">
        <v>189</v>
      </c>
      <c r="V92">
        <v>0.1</v>
      </c>
      <c r="W92">
        <v>0.35</v>
      </c>
      <c r="X92">
        <v>1.1000000000000001</v>
      </c>
      <c r="Y92">
        <v>1</v>
      </c>
      <c r="Z92">
        <v>0.13858823529411801</v>
      </c>
      <c r="AA92">
        <v>0</v>
      </c>
      <c r="AB92">
        <v>0</v>
      </c>
      <c r="AC92" t="s">
        <v>33</v>
      </c>
      <c r="AD92" t="s">
        <v>33</v>
      </c>
      <c r="AE92" t="s">
        <v>33</v>
      </c>
      <c r="AF92">
        <v>2270</v>
      </c>
    </row>
    <row r="93" spans="1:32" x14ac:dyDescent="0.2">
      <c r="A93">
        <v>6023</v>
      </c>
      <c r="B93" t="s">
        <v>464</v>
      </c>
      <c r="C93">
        <v>8</v>
      </c>
      <c r="D93">
        <f>D75/(D70+D72+D74+D75+D76+D77+D78+D79)</f>
        <v>5.5931018410626865E-2</v>
      </c>
      <c r="E93" t="s">
        <v>34</v>
      </c>
      <c r="F93">
        <v>4015</v>
      </c>
      <c r="G93" t="s">
        <v>303</v>
      </c>
      <c r="H93">
        <v>0.59</v>
      </c>
      <c r="I93">
        <v>123</v>
      </c>
      <c r="J93">
        <v>30</v>
      </c>
      <c r="K93">
        <v>88.7</v>
      </c>
      <c r="L93">
        <v>1.9</v>
      </c>
      <c r="M93">
        <v>3.4</v>
      </c>
      <c r="N93">
        <v>0.4</v>
      </c>
      <c r="O93">
        <v>4.9000000000000004</v>
      </c>
      <c r="P93" t="s">
        <v>33</v>
      </c>
      <c r="Q93" t="s">
        <v>33</v>
      </c>
      <c r="R93">
        <v>0.7</v>
      </c>
      <c r="S93">
        <v>2.7</v>
      </c>
      <c r="T93">
        <v>1</v>
      </c>
      <c r="U93">
        <v>36</v>
      </c>
      <c r="V93">
        <v>0.49</v>
      </c>
      <c r="W93">
        <v>0.37</v>
      </c>
      <c r="X93">
        <v>1.6</v>
      </c>
      <c r="Y93">
        <v>95</v>
      </c>
      <c r="AA93">
        <v>0</v>
      </c>
      <c r="AB93">
        <v>0</v>
      </c>
      <c r="AC93" t="s">
        <v>33</v>
      </c>
      <c r="AD93" t="s">
        <v>33</v>
      </c>
      <c r="AE93" t="s">
        <v>33</v>
      </c>
      <c r="AF93">
        <v>0</v>
      </c>
    </row>
    <row r="94" spans="1:32" x14ac:dyDescent="0.2">
      <c r="A94">
        <v>6023</v>
      </c>
      <c r="B94" t="s">
        <v>464</v>
      </c>
      <c r="C94">
        <v>9</v>
      </c>
      <c r="D94">
        <f>D76/(D70+D72+D74+D75+D76+D77+D78+D79)</f>
        <v>5.5931018410626865E-2</v>
      </c>
      <c r="E94" t="s">
        <v>34</v>
      </c>
      <c r="F94">
        <v>4003</v>
      </c>
      <c r="G94" t="s">
        <v>304</v>
      </c>
      <c r="H94">
        <v>0.52</v>
      </c>
      <c r="I94">
        <v>127</v>
      </c>
      <c r="J94">
        <v>31</v>
      </c>
      <c r="K94">
        <v>88.6</v>
      </c>
      <c r="L94">
        <v>1.8</v>
      </c>
      <c r="M94">
        <v>3.8</v>
      </c>
      <c r="N94">
        <v>0.1</v>
      </c>
      <c r="O94">
        <v>4.3</v>
      </c>
      <c r="P94" t="s">
        <v>33</v>
      </c>
      <c r="Q94" t="s">
        <v>33</v>
      </c>
      <c r="R94">
        <v>1.3</v>
      </c>
      <c r="S94">
        <v>8.6</v>
      </c>
      <c r="T94">
        <v>0.65</v>
      </c>
      <c r="U94">
        <v>2</v>
      </c>
      <c r="V94">
        <v>0.06</v>
      </c>
      <c r="W94">
        <v>0.32</v>
      </c>
      <c r="X94">
        <v>1.1000000000000001</v>
      </c>
      <c r="Y94">
        <v>404</v>
      </c>
      <c r="AA94">
        <v>0</v>
      </c>
      <c r="AB94">
        <v>0</v>
      </c>
      <c r="AC94" t="s">
        <v>33</v>
      </c>
      <c r="AD94" t="s">
        <v>33</v>
      </c>
      <c r="AE94" t="s">
        <v>33</v>
      </c>
      <c r="AF94">
        <v>24</v>
      </c>
    </row>
    <row r="95" spans="1:32" x14ac:dyDescent="0.2">
      <c r="A95">
        <v>6023</v>
      </c>
      <c r="B95" t="s">
        <v>464</v>
      </c>
      <c r="C95">
        <v>10</v>
      </c>
      <c r="D95">
        <f>D77/(D70+D72+D74+D75+D76+D77+D78+D79)</f>
        <v>0.21253786996038254</v>
      </c>
      <c r="E95" t="s">
        <v>34</v>
      </c>
      <c r="F95">
        <v>4029</v>
      </c>
      <c r="G95" t="s">
        <v>305</v>
      </c>
      <c r="H95">
        <v>0.28000000000000003</v>
      </c>
      <c r="I95">
        <v>180</v>
      </c>
      <c r="J95">
        <v>43</v>
      </c>
      <c r="K95">
        <v>85</v>
      </c>
      <c r="L95">
        <v>3</v>
      </c>
      <c r="M95">
        <v>4.8</v>
      </c>
      <c r="N95">
        <v>0.8</v>
      </c>
      <c r="O95">
        <v>4.3</v>
      </c>
      <c r="P95" t="s">
        <v>33</v>
      </c>
      <c r="Q95" t="s">
        <v>33</v>
      </c>
      <c r="R95">
        <v>2.1</v>
      </c>
      <c r="S95">
        <v>2.6</v>
      </c>
      <c r="T95">
        <v>0.76</v>
      </c>
      <c r="U95">
        <v>217</v>
      </c>
      <c r="V95">
        <v>0.1</v>
      </c>
      <c r="W95">
        <v>0.12</v>
      </c>
      <c r="X95">
        <v>1.3</v>
      </c>
      <c r="Y95">
        <v>346</v>
      </c>
      <c r="Z95">
        <v>0.36458333333333298</v>
      </c>
      <c r="AA95">
        <v>0</v>
      </c>
      <c r="AB95">
        <v>0</v>
      </c>
      <c r="AC95" t="s">
        <v>33</v>
      </c>
      <c r="AD95" t="s">
        <v>33</v>
      </c>
      <c r="AE95" t="s">
        <v>33</v>
      </c>
      <c r="AF95">
        <v>2603</v>
      </c>
    </row>
    <row r="96" spans="1:32" x14ac:dyDescent="0.2">
      <c r="A96">
        <v>6023</v>
      </c>
      <c r="B96" t="s">
        <v>464</v>
      </c>
      <c r="C96">
        <v>11</v>
      </c>
      <c r="D96">
        <f>D78/(D70+D72+D74+D75+D76+D77+D78+D79)</f>
        <v>6.6573448302648899E-2</v>
      </c>
      <c r="E96" t="s">
        <v>34</v>
      </c>
      <c r="F96">
        <v>4038</v>
      </c>
      <c r="G96" t="s">
        <v>306</v>
      </c>
      <c r="H96">
        <v>0.94</v>
      </c>
      <c r="I96">
        <v>117</v>
      </c>
      <c r="J96">
        <v>28</v>
      </c>
      <c r="K96">
        <v>90.4</v>
      </c>
      <c r="L96">
        <v>1.6</v>
      </c>
      <c r="M96">
        <v>3.4</v>
      </c>
      <c r="N96">
        <v>0.7</v>
      </c>
      <c r="O96">
        <v>3.7</v>
      </c>
      <c r="P96" t="s">
        <v>33</v>
      </c>
      <c r="Q96" t="s">
        <v>33</v>
      </c>
      <c r="R96">
        <v>0.2</v>
      </c>
      <c r="S96">
        <v>10.9</v>
      </c>
      <c r="T96">
        <v>0.5</v>
      </c>
      <c r="U96">
        <v>184</v>
      </c>
      <c r="V96">
        <v>0.1</v>
      </c>
      <c r="W96">
        <v>0.2</v>
      </c>
      <c r="X96">
        <v>0.9</v>
      </c>
      <c r="Y96">
        <v>71.3</v>
      </c>
      <c r="Z96">
        <v>0.33391304347826001</v>
      </c>
      <c r="AA96">
        <v>0</v>
      </c>
      <c r="AB96">
        <v>0</v>
      </c>
      <c r="AC96" t="s">
        <v>33</v>
      </c>
      <c r="AD96" t="s">
        <v>33</v>
      </c>
      <c r="AE96" t="s">
        <v>33</v>
      </c>
      <c r="AF96">
        <v>2210</v>
      </c>
    </row>
    <row r="97" spans="1:32" x14ac:dyDescent="0.2">
      <c r="A97">
        <v>6023</v>
      </c>
      <c r="B97" t="s">
        <v>464</v>
      </c>
      <c r="C97">
        <v>12</v>
      </c>
      <c r="D97">
        <f>D79/(D70+D72+D74+D75+D76+D77+D78+D79)</f>
        <v>0.18449467878505413</v>
      </c>
      <c r="E97" t="s">
        <v>54</v>
      </c>
      <c r="F97" t="s">
        <v>307</v>
      </c>
      <c r="G97" t="s">
        <v>308</v>
      </c>
      <c r="H97">
        <v>0.7</v>
      </c>
      <c r="I97">
        <v>389</v>
      </c>
      <c r="J97">
        <v>93</v>
      </c>
      <c r="K97">
        <v>72.099999999999994</v>
      </c>
      <c r="L97">
        <v>2.1</v>
      </c>
      <c r="M97">
        <v>7.6</v>
      </c>
      <c r="N97">
        <v>1.1000000000000001</v>
      </c>
      <c r="O97">
        <v>7.9</v>
      </c>
      <c r="P97">
        <v>0</v>
      </c>
      <c r="Q97" t="s">
        <v>33</v>
      </c>
      <c r="R97">
        <v>9.1</v>
      </c>
      <c r="S97">
        <v>5.5</v>
      </c>
      <c r="T97">
        <v>1.29</v>
      </c>
      <c r="U97">
        <v>287</v>
      </c>
      <c r="V97">
        <v>0.25</v>
      </c>
      <c r="W97">
        <v>0.46</v>
      </c>
      <c r="X97">
        <v>2.4</v>
      </c>
      <c r="Y97">
        <v>120</v>
      </c>
      <c r="Z97">
        <v>0.48</v>
      </c>
      <c r="AA97">
        <v>0</v>
      </c>
      <c r="AB97">
        <v>0</v>
      </c>
      <c r="AC97">
        <v>3430</v>
      </c>
      <c r="AD97">
        <v>36</v>
      </c>
      <c r="AE97">
        <v>0</v>
      </c>
      <c r="AF97">
        <v>3440</v>
      </c>
    </row>
    <row r="98" spans="1:32" x14ac:dyDescent="0.2">
      <c r="A98">
        <v>6023</v>
      </c>
      <c r="B98" t="s">
        <v>464</v>
      </c>
      <c r="C98" t="s">
        <v>456</v>
      </c>
      <c r="D98">
        <f>SUM(D90:D97)</f>
        <v>0.99999999999999989</v>
      </c>
      <c r="H98" cm="1">
        <f t="array" ref="H98">SUM(D90:D97*H90:H97)</f>
        <v>0.66167326963411777</v>
      </c>
      <c r="I98" cm="1">
        <f t="array" ref="I98">SUM(D90:D97*I90:I97)</f>
        <v>195.21960692923176</v>
      </c>
      <c r="J98" cm="1">
        <f t="array" ref="J98">SUM(D90:D97*J90:J97)</f>
        <v>46.654781325254419</v>
      </c>
      <c r="K98" cm="1">
        <f t="array" ref="K98">SUM(D90:D97*K90:K97)</f>
        <v>84.557593412568949</v>
      </c>
      <c r="L98" cm="1">
        <f t="array" ref="L98">SUM(D90:D97*L90:L97)</f>
        <v>2.4876951759496624</v>
      </c>
      <c r="M98" cm="1">
        <f t="array" ref="M98">SUM(D90:D97*M90:M97)</f>
        <v>4.7907480773712425</v>
      </c>
      <c r="N98" cm="1">
        <f t="array" ref="N98">SUM(D90:D97*N90:N97)</f>
        <v>0.72580595043890328</v>
      </c>
      <c r="O98" cm="1">
        <f t="array" ref="O98">SUM(D90:D97*O90:O97)</f>
        <v>4.4035345296356718</v>
      </c>
      <c r="P98">
        <v>0</v>
      </c>
      <c r="R98" cm="1">
        <f t="array" ref="R98">SUM(D90:D97*R90:R97)</f>
        <v>2.9793132913850711</v>
      </c>
      <c r="S98" cm="1">
        <f t="array" ref="S98">SUM(D90:D97*S90:S97)</f>
        <v>5.001724539734326</v>
      </c>
      <c r="T98" cm="1">
        <f t="array" ref="T98">SUM(D90:D97*T90:T97)</f>
        <v>0.85538258370232279</v>
      </c>
      <c r="U98" cm="1">
        <f t="array" ref="U98">SUM(D90:D97*U90:U97)</f>
        <v>175.21370309951064</v>
      </c>
      <c r="V98" cm="1">
        <f t="array" ref="V98">SUM(D90:D97*V90:V97)</f>
        <v>0.1359519925425309</v>
      </c>
      <c r="W98" cm="1">
        <f t="array" ref="W98">SUM(D90:D97*W90:W97)</f>
        <v>0.23468733007069059</v>
      </c>
      <c r="X98" cm="1">
        <f t="array" ref="X98">SUM(D90:D97*X90:X97)</f>
        <v>1.5036059970480855</v>
      </c>
      <c r="Y98" cm="1">
        <f t="array" ref="Y98">SUM(D90:D97*Y90:Y97)</f>
        <v>143.35625728268479</v>
      </c>
      <c r="Z98" cm="1">
        <f t="array" ref="Z98">SUM(D90:D97*Z90:Z97)/(SUM(D90:D92)+SUM(D95:D97))</f>
        <v>0.29735106652811233</v>
      </c>
      <c r="AA98">
        <v>0</v>
      </c>
      <c r="AB98">
        <v>0</v>
      </c>
      <c r="AC98" t="s">
        <v>33</v>
      </c>
      <c r="AD98" t="s">
        <v>33</v>
      </c>
      <c r="AE98" t="s">
        <v>33</v>
      </c>
      <c r="AF98" cm="1">
        <f t="array" ref="AF98">SUM(D90:D97*AF90:AF97)</f>
        <v>2078.7359589839207</v>
      </c>
    </row>
    <row r="100" spans="1:32" x14ac:dyDescent="0.2">
      <c r="A100">
        <v>702</v>
      </c>
      <c r="B100" t="s">
        <v>100</v>
      </c>
      <c r="C100">
        <v>1</v>
      </c>
      <c r="D100">
        <v>0.22871794871794901</v>
      </c>
      <c r="E100" t="s">
        <v>34</v>
      </c>
      <c r="F100">
        <v>5015</v>
      </c>
      <c r="G100" t="s">
        <v>334</v>
      </c>
      <c r="H100">
        <v>0.66</v>
      </c>
      <c r="I100">
        <v>155</v>
      </c>
      <c r="J100">
        <v>37</v>
      </c>
      <c r="K100">
        <v>89.5</v>
      </c>
      <c r="L100">
        <v>0.3</v>
      </c>
      <c r="M100">
        <v>0.82</v>
      </c>
      <c r="N100">
        <v>0.2</v>
      </c>
      <c r="O100">
        <v>2.5</v>
      </c>
      <c r="P100" t="s">
        <v>33</v>
      </c>
      <c r="Q100" t="s">
        <v>33</v>
      </c>
      <c r="R100">
        <v>6.7</v>
      </c>
      <c r="S100">
        <v>0.3</v>
      </c>
      <c r="T100">
        <v>0.1</v>
      </c>
      <c r="U100">
        <v>1</v>
      </c>
      <c r="V100">
        <v>0.03</v>
      </c>
      <c r="W100">
        <v>0.02</v>
      </c>
      <c r="X100">
        <v>0.2</v>
      </c>
      <c r="Y100">
        <v>11</v>
      </c>
      <c r="Z100">
        <v>4.2857142857142899E-2</v>
      </c>
      <c r="AA100">
        <v>0</v>
      </c>
      <c r="AB100">
        <v>0</v>
      </c>
      <c r="AC100" t="s">
        <v>33</v>
      </c>
      <c r="AD100" t="s">
        <v>33</v>
      </c>
      <c r="AE100" t="s">
        <v>33</v>
      </c>
      <c r="AF100">
        <v>10</v>
      </c>
    </row>
    <row r="101" spans="1:32" x14ac:dyDescent="0.2">
      <c r="A101">
        <v>702</v>
      </c>
      <c r="B101" t="s">
        <v>100</v>
      </c>
      <c r="C101">
        <v>2</v>
      </c>
      <c r="D101">
        <v>0.21589743589743601</v>
      </c>
      <c r="E101" t="s">
        <v>34</v>
      </c>
      <c r="F101">
        <v>5017</v>
      </c>
      <c r="G101" t="s">
        <v>335</v>
      </c>
      <c r="H101">
        <v>0.7</v>
      </c>
      <c r="I101">
        <v>178</v>
      </c>
      <c r="J101">
        <v>42</v>
      </c>
      <c r="K101">
        <v>87.1</v>
      </c>
      <c r="L101">
        <v>0.6</v>
      </c>
      <c r="M101">
        <v>0.7</v>
      </c>
      <c r="N101">
        <v>0.2</v>
      </c>
      <c r="O101">
        <v>4.0999999999999996</v>
      </c>
      <c r="P101" t="s">
        <v>33</v>
      </c>
      <c r="Q101" t="s">
        <v>33</v>
      </c>
      <c r="R101">
        <v>7.4</v>
      </c>
      <c r="S101">
        <v>0</v>
      </c>
      <c r="T101">
        <v>0.1</v>
      </c>
      <c r="U101">
        <v>3</v>
      </c>
      <c r="V101">
        <v>0.02</v>
      </c>
      <c r="W101">
        <v>0.03</v>
      </c>
      <c r="X101">
        <v>0.2</v>
      </c>
      <c r="Y101">
        <v>8</v>
      </c>
      <c r="Z101" t="s">
        <v>33</v>
      </c>
      <c r="AA101">
        <v>0</v>
      </c>
      <c r="AB101">
        <v>0</v>
      </c>
      <c r="AC101" t="s">
        <v>33</v>
      </c>
      <c r="AD101" t="s">
        <v>33</v>
      </c>
      <c r="AE101" t="s">
        <v>33</v>
      </c>
      <c r="AF101">
        <v>31</v>
      </c>
    </row>
    <row r="102" spans="1:32" x14ac:dyDescent="0.2">
      <c r="A102">
        <v>702</v>
      </c>
      <c r="B102" t="s">
        <v>100</v>
      </c>
      <c r="C102">
        <v>3</v>
      </c>
      <c r="D102">
        <v>0.47743589743589698</v>
      </c>
      <c r="E102" t="s">
        <v>34</v>
      </c>
      <c r="F102">
        <v>5023</v>
      </c>
      <c r="G102" t="s">
        <v>336</v>
      </c>
      <c r="H102">
        <v>0.75</v>
      </c>
      <c r="I102">
        <v>176</v>
      </c>
      <c r="J102">
        <v>42</v>
      </c>
      <c r="K102">
        <v>87.6</v>
      </c>
      <c r="L102">
        <v>0.7</v>
      </c>
      <c r="M102">
        <v>0.9</v>
      </c>
      <c r="N102">
        <v>0.2</v>
      </c>
      <c r="O102">
        <v>3.1</v>
      </c>
      <c r="P102" t="s">
        <v>33</v>
      </c>
      <c r="Q102" t="s">
        <v>33</v>
      </c>
      <c r="R102">
        <v>7.5</v>
      </c>
      <c r="S102">
        <v>0.2</v>
      </c>
      <c r="T102">
        <v>0.05</v>
      </c>
      <c r="U102">
        <v>5</v>
      </c>
      <c r="V102">
        <v>0.04</v>
      </c>
      <c r="W102">
        <v>0.03</v>
      </c>
      <c r="X102">
        <v>0.2</v>
      </c>
      <c r="Y102">
        <v>52</v>
      </c>
      <c r="Z102">
        <v>5.1666666666666701E-2</v>
      </c>
      <c r="AA102">
        <v>0</v>
      </c>
      <c r="AB102">
        <v>0</v>
      </c>
      <c r="AC102" t="s">
        <v>33</v>
      </c>
      <c r="AD102" t="s">
        <v>33</v>
      </c>
      <c r="AE102" t="s">
        <v>33</v>
      </c>
      <c r="AF102">
        <v>57</v>
      </c>
    </row>
    <row r="103" spans="1:32" x14ac:dyDescent="0.2">
      <c r="A103">
        <v>702</v>
      </c>
      <c r="B103" t="s">
        <v>100</v>
      </c>
      <c r="C103">
        <v>4</v>
      </c>
      <c r="D103">
        <v>1.8974358974359E-2</v>
      </c>
      <c r="E103" t="s">
        <v>34</v>
      </c>
      <c r="F103">
        <v>5036</v>
      </c>
      <c r="G103" t="s">
        <v>337</v>
      </c>
      <c r="H103">
        <v>0.75</v>
      </c>
      <c r="I103">
        <v>218</v>
      </c>
      <c r="J103">
        <v>52</v>
      </c>
      <c r="K103">
        <v>86.2</v>
      </c>
      <c r="L103">
        <v>0.4</v>
      </c>
      <c r="M103">
        <v>0.87</v>
      </c>
      <c r="N103">
        <v>0.2</v>
      </c>
      <c r="O103">
        <v>1.5</v>
      </c>
      <c r="P103" t="s">
        <v>33</v>
      </c>
      <c r="Q103" t="s">
        <v>33</v>
      </c>
      <c r="R103">
        <v>10.8</v>
      </c>
      <c r="S103">
        <v>0</v>
      </c>
      <c r="T103">
        <v>0.1</v>
      </c>
      <c r="U103">
        <v>1</v>
      </c>
      <c r="V103">
        <v>0.08</v>
      </c>
      <c r="W103">
        <v>0.05</v>
      </c>
      <c r="X103">
        <v>0.3</v>
      </c>
      <c r="Y103">
        <v>24</v>
      </c>
      <c r="Z103" t="s">
        <v>33</v>
      </c>
      <c r="AA103">
        <v>0</v>
      </c>
      <c r="AB103">
        <v>0</v>
      </c>
      <c r="AC103" t="s">
        <v>33</v>
      </c>
      <c r="AD103" t="s">
        <v>33</v>
      </c>
      <c r="AE103" t="s">
        <v>33</v>
      </c>
      <c r="AF103">
        <v>10</v>
      </c>
    </row>
    <row r="104" spans="1:32" x14ac:dyDescent="0.2">
      <c r="A104">
        <v>702</v>
      </c>
      <c r="B104" t="s">
        <v>100</v>
      </c>
      <c r="C104">
        <v>5</v>
      </c>
      <c r="D104">
        <v>5.1282051282051301E-2</v>
      </c>
      <c r="E104" t="s">
        <v>51</v>
      </c>
      <c r="F104">
        <v>9149</v>
      </c>
      <c r="G104" t="s">
        <v>338</v>
      </c>
      <c r="H104">
        <v>0.93</v>
      </c>
      <c r="I104">
        <v>296</v>
      </c>
      <c r="J104">
        <v>71</v>
      </c>
      <c r="K104">
        <v>80.849999999999994</v>
      </c>
      <c r="L104">
        <v>0.52</v>
      </c>
      <c r="M104">
        <v>1.88</v>
      </c>
      <c r="N104">
        <v>0.86</v>
      </c>
      <c r="O104">
        <v>6.5</v>
      </c>
      <c r="P104">
        <v>0</v>
      </c>
      <c r="Q104" t="s">
        <v>33</v>
      </c>
      <c r="R104" t="s">
        <v>33</v>
      </c>
      <c r="S104">
        <v>0.86</v>
      </c>
      <c r="T104">
        <v>0.17</v>
      </c>
      <c r="U104">
        <v>15</v>
      </c>
      <c r="V104">
        <v>3.6999999999999998E-2</v>
      </c>
      <c r="W104">
        <v>0.09</v>
      </c>
      <c r="X104">
        <v>0.42899999999999999</v>
      </c>
      <c r="Y104">
        <v>17</v>
      </c>
      <c r="Z104">
        <v>3.5999999999999997E-2</v>
      </c>
      <c r="AA104">
        <v>0</v>
      </c>
      <c r="AB104">
        <v>0</v>
      </c>
      <c r="AC104">
        <v>0</v>
      </c>
      <c r="AD104">
        <v>155</v>
      </c>
      <c r="AE104">
        <v>193</v>
      </c>
      <c r="AF104">
        <v>174</v>
      </c>
    </row>
    <row r="105" spans="1:32" x14ac:dyDescent="0.2">
      <c r="A105">
        <v>702</v>
      </c>
      <c r="B105" t="s">
        <v>100</v>
      </c>
      <c r="C105">
        <v>6</v>
      </c>
      <c r="D105">
        <v>7.6923076923076901E-3</v>
      </c>
      <c r="E105" t="s">
        <v>54</v>
      </c>
      <c r="F105" t="s">
        <v>339</v>
      </c>
      <c r="G105" t="s">
        <v>340</v>
      </c>
      <c r="H105">
        <v>0.56000000000000005</v>
      </c>
      <c r="I105">
        <v>134</v>
      </c>
      <c r="J105">
        <v>32</v>
      </c>
      <c r="K105">
        <v>90.8</v>
      </c>
      <c r="L105">
        <v>0.6</v>
      </c>
      <c r="M105">
        <v>0.7</v>
      </c>
      <c r="N105">
        <v>0.1</v>
      </c>
      <c r="O105">
        <v>1.6</v>
      </c>
      <c r="P105">
        <v>0</v>
      </c>
      <c r="Q105" t="s">
        <v>33</v>
      </c>
      <c r="R105">
        <v>6.2</v>
      </c>
      <c r="S105">
        <v>0.5</v>
      </c>
      <c r="T105">
        <v>0.05</v>
      </c>
      <c r="U105">
        <v>1</v>
      </c>
      <c r="V105">
        <v>0.06</v>
      </c>
      <c r="W105">
        <v>0.03</v>
      </c>
      <c r="X105">
        <v>0.2</v>
      </c>
      <c r="Y105">
        <v>12</v>
      </c>
      <c r="Z105">
        <v>0.03</v>
      </c>
      <c r="AA105">
        <v>0</v>
      </c>
      <c r="AB105">
        <v>0</v>
      </c>
      <c r="AC105">
        <v>12</v>
      </c>
      <c r="AD105">
        <v>8</v>
      </c>
      <c r="AE105">
        <v>3</v>
      </c>
      <c r="AF105">
        <v>18</v>
      </c>
    </row>
    <row r="106" spans="1:32" x14ac:dyDescent="0.2">
      <c r="A106" t="s">
        <v>341</v>
      </c>
      <c r="B106" t="s">
        <v>100</v>
      </c>
      <c r="D106">
        <v>1</v>
      </c>
      <c r="H106">
        <v>0.72638974358974395</v>
      </c>
      <c r="I106">
        <v>178.25641025640999</v>
      </c>
      <c r="J106">
        <v>42.456410256410301</v>
      </c>
      <c r="K106">
        <v>87.578512820512799</v>
      </c>
      <c r="L106">
        <v>0.57123076923076899</v>
      </c>
      <c r="M106">
        <v>0.88667179487179504</v>
      </c>
      <c r="N106">
        <v>0.23307692307692299</v>
      </c>
      <c r="O106">
        <v>3.31112820512821</v>
      </c>
      <c r="P106" t="s">
        <v>33</v>
      </c>
      <c r="S106">
        <v>0.21205128205128199</v>
      </c>
      <c r="T106">
        <v>7.9333333333333395E-2</v>
      </c>
      <c r="U106">
        <v>4.0594871794871796</v>
      </c>
      <c r="V106">
        <v>3.4153846153846097E-2</v>
      </c>
      <c r="W106">
        <v>3.11692307692308E-2</v>
      </c>
      <c r="X106">
        <v>0.21364102564102599</v>
      </c>
      <c r="Y106">
        <v>30.489230769230801</v>
      </c>
      <c r="AA106">
        <v>0</v>
      </c>
      <c r="AB106">
        <v>0</v>
      </c>
      <c r="AF106">
        <v>45.445128205128199</v>
      </c>
    </row>
    <row r="108" spans="1:32" x14ac:dyDescent="0.2">
      <c r="A108">
        <v>7021</v>
      </c>
      <c r="B108" t="s">
        <v>465</v>
      </c>
      <c r="C108">
        <v>1</v>
      </c>
      <c r="D108">
        <f>D100/(D100+D101)</f>
        <v>0.51441753171856996</v>
      </c>
      <c r="E108" t="s">
        <v>34</v>
      </c>
      <c r="F108">
        <v>5015</v>
      </c>
      <c r="G108" t="s">
        <v>334</v>
      </c>
      <c r="H108">
        <v>0.66</v>
      </c>
      <c r="I108">
        <v>155</v>
      </c>
      <c r="J108">
        <v>37</v>
      </c>
      <c r="K108">
        <v>89.5</v>
      </c>
      <c r="L108">
        <v>0.3</v>
      </c>
      <c r="M108">
        <v>0.82</v>
      </c>
      <c r="N108">
        <v>0.2</v>
      </c>
      <c r="O108">
        <v>2.5</v>
      </c>
      <c r="P108" t="s">
        <v>33</v>
      </c>
      <c r="Q108" t="s">
        <v>33</v>
      </c>
      <c r="R108">
        <v>6.7</v>
      </c>
      <c r="S108">
        <v>0.3</v>
      </c>
      <c r="T108">
        <v>0.1</v>
      </c>
      <c r="U108">
        <v>1</v>
      </c>
      <c r="V108">
        <v>0.03</v>
      </c>
      <c r="W108">
        <v>0.02</v>
      </c>
      <c r="X108">
        <v>0.2</v>
      </c>
      <c r="Y108">
        <v>11</v>
      </c>
      <c r="Z108">
        <v>4.2857142857142899E-2</v>
      </c>
      <c r="AA108">
        <v>0</v>
      </c>
      <c r="AB108">
        <v>0</v>
      </c>
      <c r="AC108" t="s">
        <v>33</v>
      </c>
      <c r="AD108" t="s">
        <v>33</v>
      </c>
      <c r="AE108" t="s">
        <v>33</v>
      </c>
      <c r="AF108">
        <v>10</v>
      </c>
    </row>
    <row r="109" spans="1:32" x14ac:dyDescent="0.2">
      <c r="A109">
        <v>7021</v>
      </c>
      <c r="B109" t="s">
        <v>465</v>
      </c>
      <c r="C109">
        <v>2</v>
      </c>
      <c r="D109">
        <f>D101/(D100+D101)</f>
        <v>0.48558246828143004</v>
      </c>
      <c r="E109" t="s">
        <v>34</v>
      </c>
      <c r="F109">
        <v>5017</v>
      </c>
      <c r="G109" t="s">
        <v>335</v>
      </c>
      <c r="H109">
        <v>0.7</v>
      </c>
      <c r="I109">
        <v>178</v>
      </c>
      <c r="J109">
        <v>42</v>
      </c>
      <c r="K109">
        <v>87.1</v>
      </c>
      <c r="L109">
        <v>0.6</v>
      </c>
      <c r="M109">
        <v>0.7</v>
      </c>
      <c r="N109">
        <v>0.2</v>
      </c>
      <c r="O109">
        <v>4.0999999999999996</v>
      </c>
      <c r="P109" t="s">
        <v>33</v>
      </c>
      <c r="Q109" t="s">
        <v>33</v>
      </c>
      <c r="R109">
        <v>7.4</v>
      </c>
      <c r="S109">
        <v>0</v>
      </c>
      <c r="T109">
        <v>0.1</v>
      </c>
      <c r="U109">
        <v>3</v>
      </c>
      <c r="V109">
        <v>0.02</v>
      </c>
      <c r="W109">
        <v>0.03</v>
      </c>
      <c r="X109">
        <v>0.2</v>
      </c>
      <c r="Y109">
        <v>8</v>
      </c>
      <c r="Z109" t="s">
        <v>33</v>
      </c>
      <c r="AA109">
        <v>0</v>
      </c>
      <c r="AB109">
        <v>0</v>
      </c>
      <c r="AC109" t="s">
        <v>33</v>
      </c>
      <c r="AD109" t="s">
        <v>33</v>
      </c>
      <c r="AE109" t="s">
        <v>33</v>
      </c>
      <c r="AF109">
        <v>31</v>
      </c>
    </row>
    <row r="110" spans="1:32" x14ac:dyDescent="0.2">
      <c r="A110">
        <v>7021</v>
      </c>
      <c r="B110" t="s">
        <v>465</v>
      </c>
      <c r="C110" t="s">
        <v>456</v>
      </c>
      <c r="D110">
        <f>SUM(D108:D109)</f>
        <v>1</v>
      </c>
      <c r="H110" cm="1">
        <f t="array" ref="H110">SUM(D108:D109*H108:H109)</f>
        <v>0.67942329873125717</v>
      </c>
      <c r="I110" cm="1">
        <f t="array" ref="I110">SUM(D108:D109*I108:I109)</f>
        <v>166.1683967704729</v>
      </c>
      <c r="J110" cm="1">
        <f t="array" ref="J110">SUM(D108:D109*J108:J109)</f>
        <v>39.427912341407151</v>
      </c>
      <c r="K110" cm="1">
        <f t="array" ref="K110">SUM(D108:D109*K108:K109)</f>
        <v>88.334602076124568</v>
      </c>
      <c r="L110" cm="1">
        <f t="array" ref="L110">SUM(D108:D109*L108:L109)</f>
        <v>0.44567474048442901</v>
      </c>
      <c r="M110" cm="1">
        <f t="array" ref="M110">SUM(D108:D109*M108:M109)</f>
        <v>0.7617301038062283</v>
      </c>
      <c r="N110" cm="1">
        <f t="array" ref="N110">SUM(D108:D109*N108:N109)</f>
        <v>0.2</v>
      </c>
      <c r="O110" cm="1">
        <f t="array" ref="O110">SUM(D108:D109*O108:O109)</f>
        <v>3.276931949250288</v>
      </c>
      <c r="P110" t="s">
        <v>33</v>
      </c>
      <c r="Q110" t="s">
        <v>33</v>
      </c>
      <c r="R110" cm="1">
        <f t="array" ref="R110">SUM(D108:D109*R108:R109)</f>
        <v>7.0399077277970008</v>
      </c>
      <c r="S110" cm="1">
        <f t="array" ref="S110">SUM(D108:D109*S108:S109)</f>
        <v>0.15432525951557099</v>
      </c>
      <c r="T110" cm="1">
        <f t="array" ref="T110">SUM(D108:D109*T108:T109)</f>
        <v>0.1</v>
      </c>
      <c r="U110" cm="1">
        <f t="array" ref="U110">SUM(D108:D109*U108:U109)</f>
        <v>1.9711649365628601</v>
      </c>
      <c r="V110" cm="1">
        <f t="array" ref="V110">SUM(D108:D109*V108:V109)</f>
        <v>2.5144175317185699E-2</v>
      </c>
      <c r="W110" cm="1">
        <f t="array" ref="W110">SUM(D108:D109*W108:W109)</f>
        <v>2.48558246828143E-2</v>
      </c>
      <c r="X110" cm="1">
        <f t="array" ref="X110">SUM(D108:D109*X108:X109)</f>
        <v>0.2</v>
      </c>
      <c r="Y110" cm="1">
        <f t="array" ref="Y110">SUM(D108:D109*Y108:Y109)</f>
        <v>9.5432525951557103</v>
      </c>
      <c r="Z110">
        <v>4.2857142857142899E-2</v>
      </c>
      <c r="AA110">
        <v>0</v>
      </c>
      <c r="AB110">
        <v>0</v>
      </c>
      <c r="AF110" cm="1">
        <f t="array" ref="AF110">SUM(D108:D109*AF108:AF109)</f>
        <v>20.197231833910031</v>
      </c>
    </row>
    <row r="112" spans="1:32" x14ac:dyDescent="0.2">
      <c r="A112">
        <v>7022</v>
      </c>
      <c r="B112" t="s">
        <v>466</v>
      </c>
      <c r="C112">
        <v>3</v>
      </c>
      <c r="D112">
        <f>D102/(D102+D103)</f>
        <v>0.96177685950413216</v>
      </c>
      <c r="E112" t="s">
        <v>34</v>
      </c>
      <c r="F112">
        <v>5023</v>
      </c>
      <c r="G112" t="s">
        <v>336</v>
      </c>
      <c r="H112">
        <v>0.75</v>
      </c>
      <c r="I112">
        <v>176</v>
      </c>
      <c r="J112">
        <v>42</v>
      </c>
      <c r="K112">
        <v>87.6</v>
      </c>
      <c r="L112">
        <v>0.7</v>
      </c>
      <c r="M112">
        <v>0.9</v>
      </c>
      <c r="N112">
        <v>0.2</v>
      </c>
      <c r="O112">
        <v>3.1</v>
      </c>
      <c r="P112" t="s">
        <v>33</v>
      </c>
      <c r="Q112" t="s">
        <v>33</v>
      </c>
      <c r="R112">
        <v>7.5</v>
      </c>
      <c r="S112">
        <v>0.2</v>
      </c>
      <c r="T112">
        <v>0.05</v>
      </c>
      <c r="U112">
        <v>5</v>
      </c>
      <c r="V112">
        <v>0.04</v>
      </c>
      <c r="W112">
        <v>0.03</v>
      </c>
      <c r="X112">
        <v>0.2</v>
      </c>
      <c r="Y112">
        <v>52</v>
      </c>
      <c r="Z112">
        <v>5.1666666666666701E-2</v>
      </c>
      <c r="AA112">
        <v>0</v>
      </c>
      <c r="AB112">
        <v>0</v>
      </c>
      <c r="AC112" t="s">
        <v>33</v>
      </c>
      <c r="AD112" t="s">
        <v>33</v>
      </c>
      <c r="AE112" t="s">
        <v>33</v>
      </c>
      <c r="AF112">
        <v>57</v>
      </c>
    </row>
    <row r="113" spans="1:32" x14ac:dyDescent="0.2">
      <c r="A113">
        <v>7022</v>
      </c>
      <c r="B113" t="s">
        <v>466</v>
      </c>
      <c r="C113">
        <v>4</v>
      </c>
      <c r="D113">
        <f>D103/(D102+D103)</f>
        <v>3.8223140495867849E-2</v>
      </c>
      <c r="E113" t="s">
        <v>34</v>
      </c>
      <c r="F113">
        <v>5036</v>
      </c>
      <c r="G113" t="s">
        <v>337</v>
      </c>
      <c r="H113">
        <v>0.75</v>
      </c>
      <c r="I113">
        <v>218</v>
      </c>
      <c r="J113">
        <v>52</v>
      </c>
      <c r="K113">
        <v>86.2</v>
      </c>
      <c r="L113">
        <v>0.4</v>
      </c>
      <c r="M113">
        <v>0.87</v>
      </c>
      <c r="N113">
        <v>0.2</v>
      </c>
      <c r="O113">
        <v>1.5</v>
      </c>
      <c r="P113" t="s">
        <v>33</v>
      </c>
      <c r="Q113" t="s">
        <v>33</v>
      </c>
      <c r="R113">
        <v>10.8</v>
      </c>
      <c r="S113">
        <v>0</v>
      </c>
      <c r="T113">
        <v>0.1</v>
      </c>
      <c r="U113">
        <v>1</v>
      </c>
      <c r="V113">
        <v>0.08</v>
      </c>
      <c r="W113">
        <v>0.05</v>
      </c>
      <c r="X113">
        <v>0.3</v>
      </c>
      <c r="Y113">
        <v>24</v>
      </c>
      <c r="Z113" t="s">
        <v>33</v>
      </c>
      <c r="AA113">
        <v>0</v>
      </c>
      <c r="AB113">
        <v>0</v>
      </c>
      <c r="AC113" t="s">
        <v>33</v>
      </c>
      <c r="AD113" t="s">
        <v>33</v>
      </c>
      <c r="AE113" t="s">
        <v>33</v>
      </c>
      <c r="AF113">
        <v>10</v>
      </c>
    </row>
    <row r="114" spans="1:32" x14ac:dyDescent="0.2">
      <c r="A114">
        <v>7022</v>
      </c>
      <c r="B114" t="s">
        <v>466</v>
      </c>
      <c r="C114" t="s">
        <v>456</v>
      </c>
      <c r="D114">
        <f>SUM(D112:D113)</f>
        <v>1</v>
      </c>
      <c r="H114" cm="1">
        <f t="array" ref="H114">SUM(D112:D113*H112:H113)</f>
        <v>0.75</v>
      </c>
      <c r="I114" cm="1">
        <f t="array" ref="I114">SUM(D112:D113*I112:I113)</f>
        <v>177.60537190082644</v>
      </c>
      <c r="J114" cm="1">
        <f t="array" ref="J114">SUM(D112:D113*J112:J113)</f>
        <v>42.382231404958681</v>
      </c>
      <c r="K114" cm="1">
        <f t="array" ref="K114">SUM(D112:D113*K112:K113)</f>
        <v>87.546487603305792</v>
      </c>
      <c r="L114" cm="1">
        <f t="array" ref="L114">SUM(D112:D113*L112:L113)</f>
        <v>0.68853305785123953</v>
      </c>
      <c r="M114" cm="1">
        <f t="array" ref="M114">SUM(D112:D113*M112:M113)</f>
        <v>0.89885330578512401</v>
      </c>
      <c r="N114" cm="1">
        <f t="array" ref="N114">SUM(D112:D113*N112:N113)</f>
        <v>0.2</v>
      </c>
      <c r="O114" cm="1">
        <f t="array" ref="O114">SUM(D112:D113*O112:O113)</f>
        <v>3.0388429752066113</v>
      </c>
      <c r="R114" cm="1">
        <f t="array" ref="R114">SUM(D112:D113*R112:R113)</f>
        <v>7.6261363636363644</v>
      </c>
      <c r="S114" cm="1">
        <f t="array" ref="S114">SUM(D112:D113*S112:S113)</f>
        <v>0.19235537190082644</v>
      </c>
      <c r="T114" cm="1">
        <f t="array" ref="T114">SUM(D112:D113*T112:T113)</f>
        <v>5.1911157024793396E-2</v>
      </c>
      <c r="U114" cm="1">
        <f t="array" ref="U114">SUM(D112:D113*U112:U113)</f>
        <v>4.8471074380165282</v>
      </c>
      <c r="V114" cm="1">
        <f t="array" ref="V114">SUM(D112:D113*V112:V113)</f>
        <v>4.152892561983472E-2</v>
      </c>
      <c r="W114" cm="1">
        <f t="array" ref="W114">SUM(D112:D113*W112:W113)</f>
        <v>3.0764462809917358E-2</v>
      </c>
      <c r="X114" cm="1">
        <f t="array" ref="X114">SUM(D112:D113*X112:X113)</f>
        <v>0.20382231404958678</v>
      </c>
      <c r="Y114" cm="1">
        <f t="array" ref="Y114">SUM(D112:D113*Y112:Y113)</f>
        <v>50.929752066115697</v>
      </c>
      <c r="Z114">
        <v>5.1666666666666701E-2</v>
      </c>
      <c r="AA114" cm="1">
        <f t="array" ref="AA114">SUM(D112:D113*AA112:AA113)</f>
        <v>0</v>
      </c>
      <c r="AB114" cm="1">
        <f t="array" ref="AB114">SUM(D112:D113*AB112:AB113)</f>
        <v>0</v>
      </c>
      <c r="AF114" cm="1">
        <f t="array" ref="AF114">SUM(D112:D113*AF112:AF113)</f>
        <v>55.203512396694215</v>
      </c>
    </row>
    <row r="116" spans="1:32" x14ac:dyDescent="0.2">
      <c r="A116">
        <v>7023</v>
      </c>
      <c r="B116" t="s">
        <v>467</v>
      </c>
      <c r="C116">
        <v>5</v>
      </c>
      <c r="D116">
        <f>D104/(D104+D105)</f>
        <v>0.86956521739130443</v>
      </c>
      <c r="E116" t="s">
        <v>51</v>
      </c>
      <c r="F116">
        <v>9149</v>
      </c>
      <c r="G116" t="s">
        <v>338</v>
      </c>
      <c r="H116">
        <v>0.93</v>
      </c>
      <c r="I116">
        <v>296</v>
      </c>
      <c r="J116">
        <v>71</v>
      </c>
      <c r="K116">
        <v>80.849999999999994</v>
      </c>
      <c r="L116">
        <v>0.52</v>
      </c>
      <c r="M116">
        <v>1.88</v>
      </c>
      <c r="N116">
        <v>0.86</v>
      </c>
      <c r="O116">
        <v>6.5</v>
      </c>
      <c r="P116">
        <v>0</v>
      </c>
      <c r="Q116" t="s">
        <v>33</v>
      </c>
      <c r="R116" t="s">
        <v>33</v>
      </c>
      <c r="S116">
        <v>0.86</v>
      </c>
      <c r="T116">
        <v>0.17</v>
      </c>
      <c r="U116">
        <v>15</v>
      </c>
      <c r="V116">
        <v>3.6999999999999998E-2</v>
      </c>
      <c r="W116">
        <v>0.09</v>
      </c>
      <c r="X116">
        <v>0.42899999999999999</v>
      </c>
      <c r="Y116">
        <v>17</v>
      </c>
      <c r="Z116">
        <v>3.5999999999999997E-2</v>
      </c>
      <c r="AA116">
        <v>0</v>
      </c>
      <c r="AB116">
        <v>0</v>
      </c>
      <c r="AC116">
        <v>0</v>
      </c>
      <c r="AD116">
        <v>155</v>
      </c>
      <c r="AE116">
        <v>193</v>
      </c>
      <c r="AF116">
        <v>174</v>
      </c>
    </row>
    <row r="117" spans="1:32" x14ac:dyDescent="0.2">
      <c r="A117">
        <v>7023</v>
      </c>
      <c r="B117" t="s">
        <v>467</v>
      </c>
      <c r="C117">
        <v>6</v>
      </c>
      <c r="D117">
        <f>D105/(D104+D105)</f>
        <v>0.13043478260869557</v>
      </c>
      <c r="E117" t="s">
        <v>54</v>
      </c>
      <c r="F117" t="s">
        <v>339</v>
      </c>
      <c r="G117" t="s">
        <v>340</v>
      </c>
      <c r="H117">
        <v>0.56000000000000005</v>
      </c>
      <c r="I117">
        <v>134</v>
      </c>
      <c r="J117">
        <v>32</v>
      </c>
      <c r="K117">
        <v>90.8</v>
      </c>
      <c r="L117">
        <v>0.6</v>
      </c>
      <c r="M117">
        <v>0.7</v>
      </c>
      <c r="N117">
        <v>0.1</v>
      </c>
      <c r="O117">
        <v>1.6</v>
      </c>
      <c r="P117">
        <v>0</v>
      </c>
      <c r="Q117" t="s">
        <v>33</v>
      </c>
      <c r="R117">
        <v>6.2</v>
      </c>
      <c r="S117">
        <v>0.5</v>
      </c>
      <c r="T117">
        <v>0.05</v>
      </c>
      <c r="U117">
        <v>1</v>
      </c>
      <c r="V117">
        <v>0.06</v>
      </c>
      <c r="W117">
        <v>0.03</v>
      </c>
      <c r="X117">
        <v>0.2</v>
      </c>
      <c r="Y117">
        <v>12</v>
      </c>
      <c r="Z117">
        <v>0.03</v>
      </c>
      <c r="AA117">
        <v>0</v>
      </c>
      <c r="AB117">
        <v>0</v>
      </c>
      <c r="AC117">
        <v>12</v>
      </c>
      <c r="AD117">
        <v>8</v>
      </c>
      <c r="AE117">
        <v>3</v>
      </c>
      <c r="AF117">
        <v>18</v>
      </c>
    </row>
    <row r="118" spans="1:32" x14ac:dyDescent="0.2">
      <c r="A118">
        <v>7023</v>
      </c>
      <c r="B118" t="s">
        <v>467</v>
      </c>
      <c r="C118" t="s">
        <v>456</v>
      </c>
      <c r="D118">
        <f>SUM(D116:D117)</f>
        <v>1</v>
      </c>
      <c r="H118" cm="1">
        <f t="array" ref="H118">SUM(D116:D117*H116:H117)</f>
        <v>0.88173913043478269</v>
      </c>
      <c r="I118" cm="1">
        <f t="array" ref="I118">SUM(D116:D117*I116:I117)</f>
        <v>274.86956521739131</v>
      </c>
      <c r="J118" cm="1">
        <f t="array" ref="J118">SUM(D116:D117*J116:J117)</f>
        <v>65.913043478260875</v>
      </c>
      <c r="K118" cm="1">
        <f t="array" ref="K118">SUM(D116:D117*K116:K117)</f>
        <v>82.147826086956513</v>
      </c>
      <c r="L118" cm="1">
        <f t="array" ref="L118">SUM(D116:D117*L116:L117)</f>
        <v>0.5304347826086957</v>
      </c>
      <c r="M118" cm="1">
        <f t="array" ref="M118">SUM(D116:D117*M116:M117)</f>
        <v>1.7260869565217392</v>
      </c>
      <c r="N118" cm="1">
        <f t="array" ref="N118">SUM(D116:D117*N116:N117)</f>
        <v>0.76086956521739135</v>
      </c>
      <c r="O118" cm="1">
        <f t="array" ref="O118">SUM(D116:D117*O116:O117)</f>
        <v>5.8608695652173912</v>
      </c>
      <c r="P118" cm="1">
        <f t="array" ref="P118">SUM(D116:D117*P116:P117)</f>
        <v>0</v>
      </c>
      <c r="R118">
        <v>6.2</v>
      </c>
      <c r="S118" cm="1">
        <f t="array" ref="S118">SUM(D116:D117*S116:S117)</f>
        <v>0.81304347826086953</v>
      </c>
      <c r="T118" cm="1">
        <f t="array" ref="T118">SUM(D116:D117*T116:T117)</f>
        <v>0.15434782608695655</v>
      </c>
      <c r="U118" cm="1">
        <f t="array" ref="U118">SUM(D116:D117*U116:U117)</f>
        <v>13.173913043478262</v>
      </c>
      <c r="V118" cm="1">
        <f t="array" ref="V118">SUM(D116:D117*V116:V117)</f>
        <v>3.9999999999999994E-2</v>
      </c>
      <c r="W118" cm="1">
        <f t="array" ref="W118">SUM(D116:D117*W116:W117)</f>
        <v>8.2173913043478264E-2</v>
      </c>
      <c r="X118" cm="1">
        <f t="array" ref="X118">SUM(D116:D117*X116:X117)</f>
        <v>0.39913043478260868</v>
      </c>
      <c r="Y118" cm="1">
        <f t="array" ref="Y118">SUM(D116:D117*Y116:Y117)</f>
        <v>16.347826086956523</v>
      </c>
      <c r="Z118" cm="1">
        <f t="array" ref="Z118">SUM(D116:D117*Z116:Z117)</f>
        <v>3.5217391304347825E-2</v>
      </c>
      <c r="AA118" cm="1">
        <f t="array" ref="AA118">SUM(D116:D117*AA116:AA117)</f>
        <v>0</v>
      </c>
      <c r="AB118" cm="1">
        <f t="array" ref="AB118">SUM(D116:D117*AB116:AB117)</f>
        <v>0</v>
      </c>
      <c r="AC118" cm="1">
        <f t="array" ref="AC118">SUM(D116:D117*AC116:AC117)</f>
        <v>1.5652173913043468</v>
      </c>
      <c r="AD118" cm="1">
        <f t="array" ref="AD118">SUM(D116:D117*AD116:AD117)</f>
        <v>135.82608695652175</v>
      </c>
      <c r="AE118" cm="1">
        <f t="array" ref="AE118">SUM(D116:D117*AE116:AE117)</f>
        <v>168.21739130434784</v>
      </c>
      <c r="AF118" cm="1">
        <f t="array" ref="AF118">SUM(D116:D117*AF116:AF117)</f>
        <v>153.6521739130435</v>
      </c>
    </row>
    <row r="120" spans="1:32" x14ac:dyDescent="0.2">
      <c r="A120">
        <v>703</v>
      </c>
      <c r="B120" t="s">
        <v>101</v>
      </c>
      <c r="C120">
        <v>1</v>
      </c>
      <c r="D120">
        <v>9.30298719772404E-2</v>
      </c>
      <c r="E120" t="s">
        <v>34</v>
      </c>
      <c r="F120">
        <v>5038</v>
      </c>
      <c r="G120" t="s">
        <v>342</v>
      </c>
      <c r="H120">
        <v>0.64</v>
      </c>
      <c r="I120">
        <v>112</v>
      </c>
      <c r="J120">
        <v>26</v>
      </c>
      <c r="K120">
        <v>92.9</v>
      </c>
      <c r="L120">
        <v>0.3</v>
      </c>
      <c r="M120">
        <v>0.6</v>
      </c>
      <c r="N120">
        <v>0.3</v>
      </c>
      <c r="O120">
        <v>0.93</v>
      </c>
      <c r="P120" t="s">
        <v>33</v>
      </c>
      <c r="Q120" t="s">
        <v>33</v>
      </c>
      <c r="R120">
        <v>5</v>
      </c>
      <c r="S120">
        <v>0.7</v>
      </c>
      <c r="T120">
        <v>0.21</v>
      </c>
      <c r="U120">
        <v>21</v>
      </c>
      <c r="V120">
        <v>0.03</v>
      </c>
      <c r="W120">
        <v>0.04</v>
      </c>
      <c r="X120">
        <v>0.26</v>
      </c>
      <c r="Y120">
        <v>16</v>
      </c>
      <c r="Z120" t="s">
        <v>33</v>
      </c>
      <c r="AA120">
        <v>0</v>
      </c>
      <c r="AB120">
        <v>0</v>
      </c>
      <c r="AC120" t="s">
        <v>33</v>
      </c>
      <c r="AD120" t="s">
        <v>33</v>
      </c>
      <c r="AE120" t="s">
        <v>33</v>
      </c>
      <c r="AF120">
        <v>246</v>
      </c>
    </row>
    <row r="121" spans="1:32" x14ac:dyDescent="0.2">
      <c r="A121">
        <v>703</v>
      </c>
      <c r="B121" t="s">
        <v>101</v>
      </c>
      <c r="C121">
        <v>2</v>
      </c>
      <c r="D121">
        <v>0.23926031294452299</v>
      </c>
      <c r="E121" t="s">
        <v>34</v>
      </c>
      <c r="F121">
        <v>5003</v>
      </c>
      <c r="G121" t="s">
        <v>343</v>
      </c>
      <c r="H121">
        <v>0.71</v>
      </c>
      <c r="I121">
        <v>761</v>
      </c>
      <c r="J121">
        <v>185</v>
      </c>
      <c r="K121">
        <v>74</v>
      </c>
      <c r="L121">
        <v>1.9</v>
      </c>
      <c r="M121">
        <v>1.6</v>
      </c>
      <c r="N121">
        <v>19.600000000000001</v>
      </c>
      <c r="O121">
        <v>4</v>
      </c>
      <c r="P121" t="s">
        <v>33</v>
      </c>
      <c r="Q121" t="s">
        <v>33</v>
      </c>
      <c r="R121">
        <v>0</v>
      </c>
      <c r="S121">
        <v>1</v>
      </c>
      <c r="T121">
        <v>0.39</v>
      </c>
      <c r="U121">
        <v>2</v>
      </c>
      <c r="V121">
        <v>7.0000000000000007E-2</v>
      </c>
      <c r="W121">
        <v>0.15</v>
      </c>
      <c r="X121">
        <v>1.8</v>
      </c>
      <c r="Y121">
        <v>67</v>
      </c>
      <c r="Z121">
        <v>0.239330543933054</v>
      </c>
      <c r="AA121">
        <v>0</v>
      </c>
      <c r="AB121">
        <v>0</v>
      </c>
      <c r="AC121" t="s">
        <v>33</v>
      </c>
      <c r="AD121" t="s">
        <v>33</v>
      </c>
      <c r="AE121" t="s">
        <v>33</v>
      </c>
      <c r="AF121">
        <v>27</v>
      </c>
    </row>
    <row r="122" spans="1:32" x14ac:dyDescent="0.2">
      <c r="A122">
        <v>703</v>
      </c>
      <c r="B122" t="s">
        <v>101</v>
      </c>
      <c r="C122">
        <v>3</v>
      </c>
      <c r="D122">
        <v>2.6458036984352801E-2</v>
      </c>
      <c r="E122" t="s">
        <v>34</v>
      </c>
      <c r="F122">
        <v>5011</v>
      </c>
      <c r="G122" t="s">
        <v>344</v>
      </c>
      <c r="H122">
        <v>1</v>
      </c>
      <c r="I122">
        <v>196</v>
      </c>
      <c r="J122">
        <v>48</v>
      </c>
      <c r="K122">
        <v>80.7</v>
      </c>
      <c r="L122">
        <v>0.8</v>
      </c>
      <c r="M122">
        <v>1.1000000000000001</v>
      </c>
      <c r="N122">
        <v>1.1000000000000001</v>
      </c>
      <c r="O122">
        <v>15.5</v>
      </c>
      <c r="P122" t="s">
        <v>33</v>
      </c>
      <c r="Q122" t="s">
        <v>33</v>
      </c>
      <c r="R122">
        <v>0.9</v>
      </c>
      <c r="S122">
        <v>0.4</v>
      </c>
      <c r="T122">
        <v>0.26</v>
      </c>
      <c r="U122">
        <v>22</v>
      </c>
      <c r="V122">
        <v>0.06</v>
      </c>
      <c r="W122">
        <v>0.05</v>
      </c>
      <c r="X122">
        <v>0.6</v>
      </c>
      <c r="Y122">
        <v>16</v>
      </c>
      <c r="Z122">
        <v>0.1351</v>
      </c>
      <c r="AA122">
        <v>0</v>
      </c>
      <c r="AB122">
        <v>0</v>
      </c>
      <c r="AC122" t="s">
        <v>33</v>
      </c>
      <c r="AD122" t="s">
        <v>33</v>
      </c>
      <c r="AE122" t="s">
        <v>33</v>
      </c>
      <c r="AF122">
        <v>267</v>
      </c>
    </row>
    <row r="123" spans="1:32" x14ac:dyDescent="0.2">
      <c r="A123">
        <v>703</v>
      </c>
      <c r="B123" t="s">
        <v>101</v>
      </c>
      <c r="C123">
        <v>4</v>
      </c>
      <c r="D123">
        <v>0.145661450924609</v>
      </c>
      <c r="E123" t="s">
        <v>34</v>
      </c>
      <c r="F123">
        <v>5019</v>
      </c>
      <c r="G123" t="s">
        <v>345</v>
      </c>
      <c r="H123">
        <v>0.72</v>
      </c>
      <c r="I123">
        <v>272</v>
      </c>
      <c r="J123">
        <v>64</v>
      </c>
      <c r="K123">
        <v>83</v>
      </c>
      <c r="L123">
        <v>0.5</v>
      </c>
      <c r="M123">
        <v>0.6</v>
      </c>
      <c r="N123">
        <v>0.3</v>
      </c>
      <c r="O123">
        <v>1.6</v>
      </c>
      <c r="P123" t="s">
        <v>33</v>
      </c>
      <c r="Q123" t="s">
        <v>33</v>
      </c>
      <c r="R123">
        <v>14</v>
      </c>
      <c r="S123">
        <v>0.2</v>
      </c>
      <c r="T123">
        <v>0.14000000000000001</v>
      </c>
      <c r="U123">
        <v>92</v>
      </c>
      <c r="V123">
        <v>0.03</v>
      </c>
      <c r="W123">
        <v>0.04</v>
      </c>
      <c r="X123">
        <v>0.6</v>
      </c>
      <c r="Y123">
        <v>54</v>
      </c>
      <c r="Z123" t="s">
        <v>33</v>
      </c>
      <c r="AA123">
        <v>0</v>
      </c>
      <c r="AB123">
        <v>0</v>
      </c>
      <c r="AC123" t="s">
        <v>33</v>
      </c>
      <c r="AD123" t="s">
        <v>33</v>
      </c>
      <c r="AE123" t="s">
        <v>33</v>
      </c>
      <c r="AF123">
        <v>1105</v>
      </c>
    </row>
    <row r="124" spans="1:32" x14ac:dyDescent="0.2">
      <c r="A124">
        <v>703</v>
      </c>
      <c r="B124" t="s">
        <v>101</v>
      </c>
      <c r="C124">
        <v>5</v>
      </c>
      <c r="D124">
        <v>0.145661450924609</v>
      </c>
      <c r="E124" t="s">
        <v>34</v>
      </c>
      <c r="F124">
        <v>5020</v>
      </c>
      <c r="G124" t="s">
        <v>346</v>
      </c>
      <c r="H124">
        <v>0.72</v>
      </c>
      <c r="I124">
        <v>192</v>
      </c>
      <c r="J124">
        <v>45</v>
      </c>
      <c r="K124">
        <v>86.7</v>
      </c>
      <c r="L124">
        <v>0.6</v>
      </c>
      <c r="M124">
        <v>0.8</v>
      </c>
      <c r="N124">
        <v>0.1</v>
      </c>
      <c r="O124">
        <v>3</v>
      </c>
      <c r="P124" t="s">
        <v>33</v>
      </c>
      <c r="Q124" t="s">
        <v>33</v>
      </c>
      <c r="R124">
        <v>8.9</v>
      </c>
      <c r="S124">
        <v>0.4</v>
      </c>
      <c r="T124">
        <v>0.09</v>
      </c>
      <c r="U124">
        <v>7</v>
      </c>
      <c r="V124">
        <v>0.02</v>
      </c>
      <c r="W124">
        <v>0.03</v>
      </c>
      <c r="X124">
        <v>0.26</v>
      </c>
      <c r="Y124">
        <v>26</v>
      </c>
      <c r="Z124" t="s">
        <v>33</v>
      </c>
      <c r="AA124">
        <v>0</v>
      </c>
      <c r="AB124">
        <v>0</v>
      </c>
      <c r="AC124" t="s">
        <v>33</v>
      </c>
      <c r="AD124" t="s">
        <v>33</v>
      </c>
      <c r="AE124" t="s">
        <v>33</v>
      </c>
      <c r="AF124">
        <v>78</v>
      </c>
    </row>
    <row r="125" spans="1:32" x14ac:dyDescent="0.2">
      <c r="A125">
        <v>703</v>
      </c>
      <c r="B125" t="s">
        <v>101</v>
      </c>
      <c r="C125">
        <v>6</v>
      </c>
      <c r="D125">
        <v>1.5021337126600301E-2</v>
      </c>
      <c r="E125" t="s">
        <v>34</v>
      </c>
      <c r="F125">
        <v>5024</v>
      </c>
      <c r="G125" t="s">
        <v>347</v>
      </c>
      <c r="H125">
        <v>0.76</v>
      </c>
      <c r="I125">
        <v>153</v>
      </c>
      <c r="J125">
        <v>36</v>
      </c>
      <c r="K125">
        <v>89.8</v>
      </c>
      <c r="L125">
        <v>0.5</v>
      </c>
      <c r="M125">
        <v>0.6</v>
      </c>
      <c r="N125">
        <v>0.3</v>
      </c>
      <c r="O125">
        <v>2.1</v>
      </c>
      <c r="P125" t="s">
        <v>33</v>
      </c>
      <c r="Q125" t="s">
        <v>33</v>
      </c>
      <c r="R125">
        <v>6.8</v>
      </c>
      <c r="S125">
        <v>0.6</v>
      </c>
      <c r="T125">
        <v>0.2</v>
      </c>
      <c r="U125">
        <v>85</v>
      </c>
      <c r="V125">
        <v>0.04</v>
      </c>
      <c r="W125">
        <v>0.03</v>
      </c>
      <c r="X125">
        <v>0.3</v>
      </c>
      <c r="Y125">
        <v>37</v>
      </c>
      <c r="Z125">
        <v>1.2749999999999999E-2</v>
      </c>
      <c r="AA125">
        <v>0</v>
      </c>
      <c r="AB125">
        <v>0</v>
      </c>
      <c r="AC125" t="s">
        <v>33</v>
      </c>
      <c r="AD125" t="s">
        <v>33</v>
      </c>
      <c r="AE125" t="s">
        <v>33</v>
      </c>
      <c r="AF125">
        <v>1018</v>
      </c>
    </row>
    <row r="126" spans="1:32" x14ac:dyDescent="0.2">
      <c r="A126">
        <v>703</v>
      </c>
      <c r="B126" t="s">
        <v>101</v>
      </c>
      <c r="C126">
        <v>7</v>
      </c>
      <c r="D126">
        <v>8.67709815078236E-2</v>
      </c>
      <c r="E126" t="s">
        <v>34</v>
      </c>
      <c r="F126">
        <v>5030</v>
      </c>
      <c r="G126" t="s">
        <v>348</v>
      </c>
      <c r="H126">
        <v>0.68</v>
      </c>
      <c r="I126">
        <v>172</v>
      </c>
      <c r="J126">
        <v>41</v>
      </c>
      <c r="K126">
        <v>88.6</v>
      </c>
      <c r="L126">
        <v>0.3</v>
      </c>
      <c r="M126">
        <v>0.48</v>
      </c>
      <c r="N126">
        <v>0.2</v>
      </c>
      <c r="O126">
        <v>2.2999999999999998</v>
      </c>
      <c r="P126" t="s">
        <v>33</v>
      </c>
      <c r="Q126" t="s">
        <v>33</v>
      </c>
      <c r="R126">
        <v>8.1</v>
      </c>
      <c r="S126">
        <v>0.4</v>
      </c>
      <c r="T126">
        <v>0.37</v>
      </c>
      <c r="U126">
        <v>3</v>
      </c>
      <c r="V126">
        <v>0.05</v>
      </c>
      <c r="W126">
        <v>0.03</v>
      </c>
      <c r="X126">
        <v>0.12</v>
      </c>
      <c r="Y126">
        <v>32</v>
      </c>
      <c r="Z126">
        <v>7.2765957446808596E-2</v>
      </c>
      <c r="AA126">
        <v>0</v>
      </c>
      <c r="AB126">
        <v>0</v>
      </c>
      <c r="AC126" t="s">
        <v>33</v>
      </c>
      <c r="AD126" t="s">
        <v>33</v>
      </c>
      <c r="AE126" t="s">
        <v>33</v>
      </c>
      <c r="AF126">
        <v>31</v>
      </c>
    </row>
    <row r="127" spans="1:32" x14ac:dyDescent="0.2">
      <c r="A127">
        <v>703</v>
      </c>
      <c r="B127" t="s">
        <v>101</v>
      </c>
      <c r="C127">
        <v>8</v>
      </c>
      <c r="D127">
        <v>1.9630156472261701E-2</v>
      </c>
      <c r="E127" t="s">
        <v>34</v>
      </c>
      <c r="F127">
        <v>5012</v>
      </c>
      <c r="G127" t="s">
        <v>349</v>
      </c>
      <c r="H127">
        <v>0.23</v>
      </c>
      <c r="I127">
        <v>403</v>
      </c>
      <c r="J127">
        <v>95</v>
      </c>
      <c r="K127">
        <v>73.2</v>
      </c>
      <c r="L127">
        <v>1.9</v>
      </c>
      <c r="M127">
        <v>1.4</v>
      </c>
      <c r="N127">
        <v>0.2</v>
      </c>
      <c r="O127">
        <v>2.8</v>
      </c>
      <c r="P127" t="s">
        <v>33</v>
      </c>
      <c r="Q127" t="s">
        <v>33</v>
      </c>
      <c r="R127">
        <v>20.5</v>
      </c>
      <c r="S127">
        <v>0</v>
      </c>
      <c r="T127">
        <v>0.76</v>
      </c>
      <c r="U127">
        <v>7</v>
      </c>
      <c r="V127">
        <v>7.0000000000000007E-2</v>
      </c>
      <c r="W127">
        <v>0.13</v>
      </c>
      <c r="X127">
        <v>0.7</v>
      </c>
      <c r="Y127">
        <v>19</v>
      </c>
      <c r="Z127" t="s">
        <v>33</v>
      </c>
      <c r="AA127">
        <v>0</v>
      </c>
      <c r="AB127">
        <v>0</v>
      </c>
      <c r="AC127" t="s">
        <v>33</v>
      </c>
      <c r="AD127" t="s">
        <v>33</v>
      </c>
      <c r="AE127" t="s">
        <v>33</v>
      </c>
      <c r="AF127">
        <v>90</v>
      </c>
    </row>
    <row r="128" spans="1:32" x14ac:dyDescent="0.2">
      <c r="A128">
        <v>703</v>
      </c>
      <c r="B128" t="s">
        <v>101</v>
      </c>
      <c r="C128">
        <v>9</v>
      </c>
      <c r="D128">
        <v>6.2588904694167898E-3</v>
      </c>
      <c r="E128" t="s">
        <v>34</v>
      </c>
      <c r="F128">
        <v>5025</v>
      </c>
      <c r="G128" t="s">
        <v>350</v>
      </c>
      <c r="H128">
        <v>0.52</v>
      </c>
      <c r="I128">
        <v>313</v>
      </c>
      <c r="J128">
        <v>75</v>
      </c>
      <c r="K128">
        <v>75.7</v>
      </c>
      <c r="L128">
        <v>0.8</v>
      </c>
      <c r="M128">
        <v>2.4</v>
      </c>
      <c r="N128">
        <v>0.9</v>
      </c>
      <c r="O128">
        <v>11.7</v>
      </c>
      <c r="P128" t="s">
        <v>33</v>
      </c>
      <c r="Q128" t="s">
        <v>33</v>
      </c>
      <c r="R128">
        <v>8.6999999999999993</v>
      </c>
      <c r="S128">
        <v>0.6</v>
      </c>
      <c r="T128">
        <v>0.8</v>
      </c>
      <c r="U128">
        <v>64</v>
      </c>
      <c r="V128">
        <v>0.03</v>
      </c>
      <c r="W128">
        <v>0.14000000000000001</v>
      </c>
      <c r="X128">
        <v>2.5</v>
      </c>
      <c r="Y128">
        <v>7</v>
      </c>
      <c r="Z128" t="s">
        <v>33</v>
      </c>
      <c r="AA128">
        <v>0</v>
      </c>
      <c r="AB128">
        <v>0</v>
      </c>
      <c r="AC128" t="s">
        <v>33</v>
      </c>
      <c r="AD128" t="s">
        <v>33</v>
      </c>
      <c r="AE128" t="s">
        <v>33</v>
      </c>
      <c r="AF128">
        <v>764</v>
      </c>
    </row>
    <row r="129" spans="1:32" x14ac:dyDescent="0.2">
      <c r="A129">
        <v>703</v>
      </c>
      <c r="B129" t="s">
        <v>101</v>
      </c>
      <c r="C129">
        <v>10</v>
      </c>
      <c r="D129">
        <v>8.6201991465149397E-2</v>
      </c>
      <c r="E129" t="s">
        <v>34</v>
      </c>
      <c r="F129">
        <v>5006</v>
      </c>
      <c r="G129" t="s">
        <v>351</v>
      </c>
      <c r="H129">
        <v>0.72</v>
      </c>
      <c r="I129">
        <v>386</v>
      </c>
      <c r="J129">
        <v>92</v>
      </c>
      <c r="K129">
        <v>75</v>
      </c>
      <c r="L129">
        <v>0.8</v>
      </c>
      <c r="M129">
        <v>1.7</v>
      </c>
      <c r="N129">
        <v>0.7</v>
      </c>
      <c r="O129">
        <v>5.0999999999999996</v>
      </c>
      <c r="P129" t="s">
        <v>33</v>
      </c>
      <c r="Q129" t="s">
        <v>33</v>
      </c>
      <c r="R129">
        <v>17</v>
      </c>
      <c r="S129">
        <v>0.4</v>
      </c>
      <c r="T129">
        <v>0</v>
      </c>
      <c r="U129">
        <v>0</v>
      </c>
      <c r="V129">
        <v>7.0000000000000007E-2</v>
      </c>
      <c r="W129">
        <v>0.13</v>
      </c>
      <c r="X129">
        <v>0.7</v>
      </c>
      <c r="Y129">
        <v>37</v>
      </c>
      <c r="Z129">
        <v>3.50467289719626E-2</v>
      </c>
      <c r="AA129">
        <v>0</v>
      </c>
      <c r="AB129">
        <v>0</v>
      </c>
      <c r="AC129" t="s">
        <v>33</v>
      </c>
      <c r="AD129" t="s">
        <v>33</v>
      </c>
      <c r="AE129" t="s">
        <v>33</v>
      </c>
      <c r="AF129">
        <v>0</v>
      </c>
    </row>
    <row r="130" spans="1:32" x14ac:dyDescent="0.2">
      <c r="A130">
        <v>703</v>
      </c>
      <c r="B130" t="s">
        <v>101</v>
      </c>
      <c r="C130">
        <v>11</v>
      </c>
      <c r="D130">
        <v>1.42247510668563E-3</v>
      </c>
      <c r="E130" t="s">
        <v>34</v>
      </c>
      <c r="F130">
        <v>5010</v>
      </c>
      <c r="G130" t="s">
        <v>352</v>
      </c>
      <c r="H130">
        <v>0.95</v>
      </c>
      <c r="I130">
        <v>302</v>
      </c>
      <c r="J130">
        <v>71</v>
      </c>
      <c r="K130">
        <v>80.7</v>
      </c>
      <c r="L130">
        <v>0.6</v>
      </c>
      <c r="M130">
        <v>0.6</v>
      </c>
      <c r="N130">
        <v>0.1</v>
      </c>
      <c r="O130">
        <v>2</v>
      </c>
      <c r="P130" t="s">
        <v>33</v>
      </c>
      <c r="Q130" t="s">
        <v>33</v>
      </c>
      <c r="R130">
        <v>16</v>
      </c>
      <c r="S130">
        <v>0.3</v>
      </c>
      <c r="T130">
        <v>0.1</v>
      </c>
      <c r="U130">
        <v>2</v>
      </c>
      <c r="V130">
        <v>0.03</v>
      </c>
      <c r="W130">
        <v>0.03</v>
      </c>
      <c r="X130">
        <v>0.2</v>
      </c>
      <c r="Y130">
        <v>4</v>
      </c>
      <c r="Z130">
        <v>0.103208556149733</v>
      </c>
      <c r="AA130">
        <v>0</v>
      </c>
      <c r="AB130">
        <v>0</v>
      </c>
      <c r="AC130" t="s">
        <v>33</v>
      </c>
      <c r="AD130" t="s">
        <v>33</v>
      </c>
      <c r="AE130" t="s">
        <v>33</v>
      </c>
      <c r="AF130">
        <v>29</v>
      </c>
    </row>
    <row r="131" spans="1:32" x14ac:dyDescent="0.2">
      <c r="A131">
        <v>703</v>
      </c>
      <c r="B131" t="s">
        <v>101</v>
      </c>
      <c r="C131">
        <v>12</v>
      </c>
      <c r="D131">
        <v>1.1095305832147901E-2</v>
      </c>
      <c r="E131" t="s">
        <v>34</v>
      </c>
      <c r="F131">
        <v>5028</v>
      </c>
      <c r="G131" t="s">
        <v>353</v>
      </c>
      <c r="H131">
        <v>0.85</v>
      </c>
      <c r="I131">
        <v>200</v>
      </c>
      <c r="J131">
        <v>48</v>
      </c>
      <c r="K131">
        <v>86</v>
      </c>
      <c r="L131">
        <v>0.3</v>
      </c>
      <c r="M131">
        <v>0.4</v>
      </c>
      <c r="N131">
        <v>0.2</v>
      </c>
      <c r="O131">
        <v>4</v>
      </c>
      <c r="P131" t="s">
        <v>33</v>
      </c>
      <c r="Q131" t="s">
        <v>33</v>
      </c>
      <c r="R131">
        <v>9.1</v>
      </c>
      <c r="S131">
        <v>0.3</v>
      </c>
      <c r="T131">
        <v>0.08</v>
      </c>
      <c r="U131">
        <v>1</v>
      </c>
      <c r="V131">
        <v>0.03</v>
      </c>
      <c r="W131">
        <v>0.03</v>
      </c>
      <c r="X131">
        <v>0.1</v>
      </c>
      <c r="Y131">
        <v>7</v>
      </c>
      <c r="Z131" t="s">
        <v>33</v>
      </c>
      <c r="AA131">
        <v>0</v>
      </c>
      <c r="AB131">
        <v>0</v>
      </c>
      <c r="AC131" t="s">
        <v>33</v>
      </c>
      <c r="AD131" t="s">
        <v>33</v>
      </c>
      <c r="AE131" t="s">
        <v>33</v>
      </c>
      <c r="AF131">
        <v>14</v>
      </c>
    </row>
    <row r="132" spans="1:32" x14ac:dyDescent="0.2">
      <c r="A132">
        <v>703</v>
      </c>
      <c r="B132" t="s">
        <v>101</v>
      </c>
      <c r="C132">
        <v>13</v>
      </c>
      <c r="D132">
        <v>2.27596017069701E-3</v>
      </c>
      <c r="E132" t="s">
        <v>34</v>
      </c>
      <c r="F132">
        <v>5027</v>
      </c>
      <c r="G132" t="s">
        <v>354</v>
      </c>
      <c r="H132">
        <v>0.88</v>
      </c>
      <c r="I132">
        <v>204</v>
      </c>
      <c r="J132">
        <v>48</v>
      </c>
      <c r="K132">
        <v>86.7</v>
      </c>
      <c r="L132">
        <v>0.4</v>
      </c>
      <c r="M132">
        <v>1</v>
      </c>
      <c r="N132">
        <v>0.1</v>
      </c>
      <c r="O132">
        <v>1.9</v>
      </c>
      <c r="P132" t="s">
        <v>33</v>
      </c>
      <c r="Q132" t="s">
        <v>33</v>
      </c>
      <c r="R132">
        <v>9.9</v>
      </c>
      <c r="S132">
        <v>0.3</v>
      </c>
      <c r="T132">
        <v>0.11</v>
      </c>
      <c r="U132">
        <v>13</v>
      </c>
      <c r="V132">
        <v>0.01</v>
      </c>
      <c r="W132">
        <v>0.03</v>
      </c>
      <c r="X132">
        <v>0.8</v>
      </c>
      <c r="Y132">
        <v>4</v>
      </c>
      <c r="Z132" t="s">
        <v>33</v>
      </c>
      <c r="AA132">
        <v>0</v>
      </c>
      <c r="AB132">
        <v>0</v>
      </c>
      <c r="AC132" t="s">
        <v>33</v>
      </c>
      <c r="AD132" t="s">
        <v>33</v>
      </c>
      <c r="AE132" t="s">
        <v>33</v>
      </c>
      <c r="AF132">
        <v>157</v>
      </c>
    </row>
    <row r="133" spans="1:32" x14ac:dyDescent="0.2">
      <c r="A133">
        <v>703</v>
      </c>
      <c r="B133" t="s">
        <v>101</v>
      </c>
      <c r="C133">
        <v>14</v>
      </c>
      <c r="D133">
        <v>4.5519203413940303E-3</v>
      </c>
      <c r="E133" t="s">
        <v>34</v>
      </c>
      <c r="F133">
        <v>5031</v>
      </c>
      <c r="G133" t="s">
        <v>355</v>
      </c>
      <c r="H133">
        <v>0.93</v>
      </c>
      <c r="I133">
        <v>200</v>
      </c>
      <c r="J133">
        <v>47</v>
      </c>
      <c r="K133">
        <v>86.9</v>
      </c>
      <c r="L133">
        <v>0.4</v>
      </c>
      <c r="M133">
        <v>0.7</v>
      </c>
      <c r="N133">
        <v>0.1</v>
      </c>
      <c r="O133">
        <v>2</v>
      </c>
      <c r="P133" t="s">
        <v>33</v>
      </c>
      <c r="Q133" t="s">
        <v>33</v>
      </c>
      <c r="R133">
        <v>9.9</v>
      </c>
      <c r="S133">
        <v>0.4</v>
      </c>
      <c r="T133">
        <v>0.1</v>
      </c>
      <c r="U133">
        <v>6</v>
      </c>
      <c r="V133">
        <v>0.04</v>
      </c>
      <c r="W133">
        <v>0.06</v>
      </c>
      <c r="X133">
        <v>0.5</v>
      </c>
      <c r="Y133">
        <v>6</v>
      </c>
      <c r="Z133" t="s">
        <v>33</v>
      </c>
      <c r="AA133">
        <v>0</v>
      </c>
      <c r="AB133">
        <v>0</v>
      </c>
      <c r="AC133" t="s">
        <v>33</v>
      </c>
      <c r="AD133" t="s">
        <v>33</v>
      </c>
      <c r="AE133" t="s">
        <v>33</v>
      </c>
      <c r="AF133">
        <v>74</v>
      </c>
    </row>
    <row r="134" spans="1:32" x14ac:dyDescent="0.2">
      <c r="A134">
        <v>703</v>
      </c>
      <c r="B134" t="s">
        <v>101</v>
      </c>
      <c r="C134">
        <v>15</v>
      </c>
      <c r="D134">
        <v>5.0355618776671399E-2</v>
      </c>
      <c r="E134" t="s">
        <v>34</v>
      </c>
      <c r="F134">
        <v>5018</v>
      </c>
      <c r="G134" t="s">
        <v>356</v>
      </c>
      <c r="H134">
        <v>0.75</v>
      </c>
      <c r="I134">
        <v>214</v>
      </c>
      <c r="J134">
        <v>51</v>
      </c>
      <c r="K134">
        <v>84.6</v>
      </c>
      <c r="L134">
        <v>0.7</v>
      </c>
      <c r="M134">
        <v>0.62</v>
      </c>
      <c r="N134">
        <v>0.2</v>
      </c>
      <c r="O134">
        <v>4.51</v>
      </c>
      <c r="P134" t="s">
        <v>33</v>
      </c>
      <c r="Q134" t="s">
        <v>33</v>
      </c>
      <c r="R134">
        <v>9.5</v>
      </c>
      <c r="S134">
        <v>0.5</v>
      </c>
      <c r="T134">
        <v>0.22</v>
      </c>
      <c r="U134">
        <v>45</v>
      </c>
      <c r="V134">
        <v>0.02</v>
      </c>
      <c r="W134">
        <v>0.04</v>
      </c>
      <c r="X134">
        <v>0.3</v>
      </c>
      <c r="Y134">
        <v>14</v>
      </c>
      <c r="Z134">
        <v>0.11605124340617901</v>
      </c>
      <c r="AA134">
        <v>0</v>
      </c>
      <c r="AB134">
        <v>0</v>
      </c>
      <c r="AC134" t="s">
        <v>33</v>
      </c>
      <c r="AD134" t="s">
        <v>33</v>
      </c>
      <c r="AE134" t="s">
        <v>33</v>
      </c>
      <c r="AF134">
        <v>537</v>
      </c>
    </row>
    <row r="135" spans="1:32" x14ac:dyDescent="0.2">
      <c r="A135">
        <v>703</v>
      </c>
      <c r="B135" t="s">
        <v>101</v>
      </c>
      <c r="C135">
        <v>16</v>
      </c>
      <c r="D135">
        <v>1.5021337126600301E-2</v>
      </c>
      <c r="E135" t="s">
        <v>34</v>
      </c>
      <c r="F135">
        <v>5033</v>
      </c>
      <c r="G135" t="s">
        <v>357</v>
      </c>
      <c r="H135">
        <v>1</v>
      </c>
      <c r="I135">
        <v>228</v>
      </c>
      <c r="J135">
        <v>54</v>
      </c>
      <c r="K135">
        <v>83.2</v>
      </c>
      <c r="L135">
        <v>0.7</v>
      </c>
      <c r="M135">
        <v>1.4</v>
      </c>
      <c r="N135">
        <v>0.2</v>
      </c>
      <c r="O135">
        <v>5.6</v>
      </c>
      <c r="P135" t="s">
        <v>33</v>
      </c>
      <c r="Q135" t="s">
        <v>33</v>
      </c>
      <c r="R135">
        <v>8.9</v>
      </c>
      <c r="S135">
        <v>0.8</v>
      </c>
      <c r="T135">
        <v>0.32</v>
      </c>
      <c r="U135">
        <v>3</v>
      </c>
      <c r="V135">
        <v>0.04</v>
      </c>
      <c r="W135">
        <v>0.03</v>
      </c>
      <c r="X135">
        <v>0.3</v>
      </c>
      <c r="Y135">
        <v>34</v>
      </c>
      <c r="Z135" t="s">
        <v>33</v>
      </c>
      <c r="AA135">
        <v>0</v>
      </c>
      <c r="AB135">
        <v>0</v>
      </c>
      <c r="AC135" t="s">
        <v>33</v>
      </c>
      <c r="AD135" t="s">
        <v>33</v>
      </c>
      <c r="AE135" t="s">
        <v>33</v>
      </c>
      <c r="AF135">
        <v>30</v>
      </c>
    </row>
    <row r="136" spans="1:32" x14ac:dyDescent="0.2">
      <c r="A136">
        <v>703</v>
      </c>
      <c r="B136" t="s">
        <v>101</v>
      </c>
      <c r="C136">
        <v>17</v>
      </c>
      <c r="D136">
        <v>2.27596017069701E-3</v>
      </c>
      <c r="E136" t="s">
        <v>34</v>
      </c>
      <c r="F136">
        <v>5034</v>
      </c>
      <c r="G136" t="s">
        <v>358</v>
      </c>
      <c r="H136">
        <v>0.96</v>
      </c>
      <c r="I136">
        <v>146</v>
      </c>
      <c r="J136">
        <v>35</v>
      </c>
      <c r="K136">
        <v>90</v>
      </c>
      <c r="L136">
        <v>0.4</v>
      </c>
      <c r="M136">
        <v>0.7</v>
      </c>
      <c r="N136">
        <v>0.2</v>
      </c>
      <c r="O136">
        <v>2.5</v>
      </c>
      <c r="P136" t="s">
        <v>33</v>
      </c>
      <c r="Q136" t="s">
        <v>33</v>
      </c>
      <c r="R136">
        <v>6.3</v>
      </c>
      <c r="S136">
        <v>0.6</v>
      </c>
      <c r="T136">
        <v>0.18</v>
      </c>
      <c r="U136">
        <v>0</v>
      </c>
      <c r="V136">
        <v>0.03</v>
      </c>
      <c r="W136">
        <v>0.02</v>
      </c>
      <c r="X136">
        <v>0.1</v>
      </c>
      <c r="Y136">
        <v>39</v>
      </c>
      <c r="Z136">
        <v>5.19337016574586E-2</v>
      </c>
      <c r="AA136">
        <v>0</v>
      </c>
      <c r="AB136">
        <v>0</v>
      </c>
      <c r="AC136" t="s">
        <v>33</v>
      </c>
      <c r="AD136" t="s">
        <v>33</v>
      </c>
      <c r="AE136" t="s">
        <v>33</v>
      </c>
      <c r="AF136">
        <v>1</v>
      </c>
    </row>
    <row r="137" spans="1:32" x14ac:dyDescent="0.2">
      <c r="A137">
        <v>703</v>
      </c>
      <c r="B137" t="s">
        <v>101</v>
      </c>
      <c r="C137">
        <v>18</v>
      </c>
      <c r="D137">
        <v>1.5021337126600301E-2</v>
      </c>
      <c r="E137" t="s">
        <v>34</v>
      </c>
      <c r="F137">
        <v>5021</v>
      </c>
      <c r="G137" t="s">
        <v>359</v>
      </c>
      <c r="H137">
        <v>0.99</v>
      </c>
      <c r="I137">
        <v>148</v>
      </c>
      <c r="J137">
        <v>35</v>
      </c>
      <c r="K137">
        <v>89.5</v>
      </c>
      <c r="L137">
        <v>0.9</v>
      </c>
      <c r="M137">
        <v>1.6</v>
      </c>
      <c r="N137">
        <v>0.2</v>
      </c>
      <c r="O137">
        <v>2.2000000000000002</v>
      </c>
      <c r="P137" t="s">
        <v>33</v>
      </c>
      <c r="Q137" t="s">
        <v>33</v>
      </c>
      <c r="R137">
        <v>5.6</v>
      </c>
      <c r="S137">
        <v>1.2</v>
      </c>
      <c r="T137">
        <v>0.2</v>
      </c>
      <c r="U137">
        <v>1</v>
      </c>
      <c r="V137">
        <v>0.03</v>
      </c>
      <c r="W137">
        <v>7.0000000000000007E-2</v>
      </c>
      <c r="X137">
        <v>0.7</v>
      </c>
      <c r="Y137">
        <v>33</v>
      </c>
      <c r="Z137">
        <v>4.2613636363636402E-2</v>
      </c>
      <c r="AA137">
        <v>0</v>
      </c>
      <c r="AB137">
        <v>0</v>
      </c>
      <c r="AC137" t="s">
        <v>33</v>
      </c>
      <c r="AD137" t="s">
        <v>33</v>
      </c>
      <c r="AE137" t="s">
        <v>33</v>
      </c>
      <c r="AF137">
        <v>10</v>
      </c>
    </row>
    <row r="138" spans="1:32" x14ac:dyDescent="0.2">
      <c r="A138">
        <v>703</v>
      </c>
      <c r="B138" t="s">
        <v>101</v>
      </c>
      <c r="C138">
        <v>19</v>
      </c>
      <c r="D138">
        <v>1.5021337126600301E-2</v>
      </c>
      <c r="E138" t="s">
        <v>34</v>
      </c>
      <c r="F138">
        <v>5032</v>
      </c>
      <c r="G138" t="s">
        <v>360</v>
      </c>
      <c r="H138">
        <v>0.56999999999999995</v>
      </c>
      <c r="I138">
        <v>312</v>
      </c>
      <c r="J138">
        <v>74</v>
      </c>
      <c r="K138">
        <v>78.099999999999994</v>
      </c>
      <c r="L138">
        <v>0.4</v>
      </c>
      <c r="M138">
        <v>1.6</v>
      </c>
      <c r="N138">
        <v>0.2</v>
      </c>
      <c r="O138">
        <v>6.4</v>
      </c>
      <c r="P138" t="s">
        <v>33</v>
      </c>
      <c r="Q138" t="s">
        <v>33</v>
      </c>
      <c r="R138">
        <v>13.3</v>
      </c>
      <c r="S138">
        <v>0.8</v>
      </c>
      <c r="T138">
        <v>0.4</v>
      </c>
      <c r="U138">
        <v>4</v>
      </c>
      <c r="V138">
        <v>0.06</v>
      </c>
      <c r="W138">
        <v>0.06</v>
      </c>
      <c r="X138">
        <v>0.4</v>
      </c>
      <c r="Y138">
        <v>38</v>
      </c>
      <c r="Z138">
        <v>0.167655502392345</v>
      </c>
      <c r="AA138">
        <v>0</v>
      </c>
      <c r="AB138">
        <v>0</v>
      </c>
      <c r="AC138" t="s">
        <v>33</v>
      </c>
      <c r="AD138" t="s">
        <v>33</v>
      </c>
      <c r="AE138" t="s">
        <v>33</v>
      </c>
      <c r="AF138">
        <v>53</v>
      </c>
    </row>
    <row r="139" spans="1:32" x14ac:dyDescent="0.2">
      <c r="A139">
        <v>703</v>
      </c>
      <c r="B139" t="s">
        <v>101</v>
      </c>
      <c r="C139">
        <v>20</v>
      </c>
      <c r="D139">
        <v>3.9829302987197703E-3</v>
      </c>
      <c r="E139" t="s">
        <v>54</v>
      </c>
      <c r="F139" t="s">
        <v>361</v>
      </c>
      <c r="G139" t="s">
        <v>362</v>
      </c>
      <c r="H139">
        <v>0.9</v>
      </c>
      <c r="I139">
        <v>247</v>
      </c>
      <c r="J139">
        <v>59</v>
      </c>
      <c r="K139">
        <v>84.5</v>
      </c>
      <c r="L139">
        <v>0.3</v>
      </c>
      <c r="M139">
        <v>0.3</v>
      </c>
      <c r="N139">
        <v>0.4</v>
      </c>
      <c r="O139">
        <v>2.2999999999999998</v>
      </c>
      <c r="P139">
        <v>0</v>
      </c>
      <c r="Q139" t="s">
        <v>33</v>
      </c>
      <c r="R139">
        <v>12.2</v>
      </c>
      <c r="S139">
        <v>0.3</v>
      </c>
      <c r="T139">
        <v>0.09</v>
      </c>
      <c r="U139">
        <v>1</v>
      </c>
      <c r="V139">
        <v>0.02</v>
      </c>
      <c r="W139">
        <v>0.02</v>
      </c>
      <c r="X139">
        <v>0.2</v>
      </c>
      <c r="Y139">
        <v>1</v>
      </c>
      <c r="Z139">
        <v>0.05</v>
      </c>
      <c r="AA139">
        <v>0</v>
      </c>
      <c r="AB139">
        <v>0</v>
      </c>
      <c r="AC139">
        <v>10</v>
      </c>
      <c r="AD139">
        <v>0</v>
      </c>
      <c r="AE139">
        <v>11</v>
      </c>
      <c r="AF139">
        <v>15</v>
      </c>
    </row>
    <row r="140" spans="1:32" x14ac:dyDescent="0.2">
      <c r="A140">
        <v>703</v>
      </c>
      <c r="B140" t="s">
        <v>101</v>
      </c>
      <c r="C140">
        <v>21</v>
      </c>
      <c r="D140">
        <v>1.5021337126600301E-2</v>
      </c>
      <c r="E140" t="s">
        <v>54</v>
      </c>
      <c r="F140" t="s">
        <v>363</v>
      </c>
      <c r="G140" t="s">
        <v>364</v>
      </c>
      <c r="H140">
        <v>0.23</v>
      </c>
      <c r="I140">
        <v>1290</v>
      </c>
      <c r="J140">
        <v>305</v>
      </c>
      <c r="K140">
        <v>16.2</v>
      </c>
      <c r="L140">
        <v>4.4000000000000004</v>
      </c>
      <c r="M140">
        <v>2.1</v>
      </c>
      <c r="N140">
        <v>0.3</v>
      </c>
      <c r="O140">
        <v>7</v>
      </c>
      <c r="P140">
        <v>0</v>
      </c>
      <c r="Q140" t="s">
        <v>33</v>
      </c>
      <c r="R140">
        <v>70</v>
      </c>
      <c r="S140">
        <v>6.4</v>
      </c>
      <c r="T140">
        <v>1.44</v>
      </c>
      <c r="U140">
        <v>6</v>
      </c>
      <c r="V140">
        <v>0.04</v>
      </c>
      <c r="W140">
        <v>0.2</v>
      </c>
      <c r="X140">
        <v>1.5</v>
      </c>
      <c r="Y140">
        <v>50</v>
      </c>
      <c r="Z140">
        <v>0.02</v>
      </c>
      <c r="AA140">
        <v>0</v>
      </c>
      <c r="AB140">
        <v>0</v>
      </c>
      <c r="AC140" t="s">
        <v>33</v>
      </c>
      <c r="AD140" t="s">
        <v>33</v>
      </c>
      <c r="AE140" t="s">
        <v>33</v>
      </c>
      <c r="AF140">
        <v>70</v>
      </c>
    </row>
    <row r="141" spans="1:32" x14ac:dyDescent="0.2">
      <c r="A141" t="s">
        <v>365</v>
      </c>
      <c r="B141" t="s">
        <v>101</v>
      </c>
      <c r="D141">
        <v>1</v>
      </c>
      <c r="E141" t="s">
        <v>33</v>
      </c>
      <c r="G141" t="s">
        <v>33</v>
      </c>
      <c r="H141">
        <v>0.708344238975818</v>
      </c>
      <c r="I141">
        <v>371.46366998577503</v>
      </c>
      <c r="J141">
        <v>89.061792318634403</v>
      </c>
      <c r="K141">
        <v>81.088403982930302</v>
      </c>
      <c r="L141">
        <v>0.94910953058321401</v>
      </c>
      <c r="M141">
        <v>1.0567795163584599</v>
      </c>
      <c r="N141">
        <v>4.9252233285917404</v>
      </c>
      <c r="O141">
        <v>3.5437041251778099</v>
      </c>
      <c r="P141" t="s">
        <v>33</v>
      </c>
      <c r="Q141" t="s">
        <v>33</v>
      </c>
      <c r="R141">
        <v>8.7536216216216296</v>
      </c>
      <c r="S141">
        <v>0.65651209103840702</v>
      </c>
      <c r="T141">
        <v>0.25729672830725497</v>
      </c>
      <c r="U141">
        <v>22.0609388335704</v>
      </c>
      <c r="V141">
        <v>4.5234139402560401E-2</v>
      </c>
      <c r="W141">
        <v>7.7081650071123706E-2</v>
      </c>
      <c r="X141">
        <v>0.76583214793741095</v>
      </c>
      <c r="Y141">
        <v>39.779687055476501</v>
      </c>
      <c r="Z141" t="s">
        <v>33</v>
      </c>
      <c r="AA141">
        <v>0</v>
      </c>
      <c r="AB141">
        <v>0</v>
      </c>
      <c r="AC141" t="s">
        <v>33</v>
      </c>
      <c r="AD141" t="s">
        <v>33</v>
      </c>
      <c r="AE141" t="s">
        <v>33</v>
      </c>
      <c r="AF141">
        <v>263.699516358464</v>
      </c>
    </row>
    <row r="143" spans="1:32" x14ac:dyDescent="0.2">
      <c r="A143">
        <v>7031</v>
      </c>
      <c r="B143" t="s">
        <v>468</v>
      </c>
      <c r="C143">
        <v>4</v>
      </c>
      <c r="D143">
        <v>0.5</v>
      </c>
      <c r="E143" t="s">
        <v>34</v>
      </c>
      <c r="F143">
        <v>5019</v>
      </c>
      <c r="G143" t="s">
        <v>345</v>
      </c>
      <c r="H143">
        <v>0.72</v>
      </c>
      <c r="I143">
        <v>272</v>
      </c>
      <c r="J143">
        <v>64</v>
      </c>
      <c r="K143">
        <v>83</v>
      </c>
      <c r="L143">
        <v>0.5</v>
      </c>
      <c r="M143">
        <v>0.6</v>
      </c>
      <c r="N143">
        <v>0.3</v>
      </c>
      <c r="O143">
        <v>1.6</v>
      </c>
      <c r="P143" t="s">
        <v>33</v>
      </c>
      <c r="Q143" t="s">
        <v>33</v>
      </c>
      <c r="R143">
        <v>14</v>
      </c>
      <c r="S143">
        <v>0.2</v>
      </c>
      <c r="T143">
        <v>0.14000000000000001</v>
      </c>
      <c r="U143">
        <v>92</v>
      </c>
      <c r="V143">
        <v>0.03</v>
      </c>
      <c r="W143">
        <v>0.04</v>
      </c>
      <c r="X143">
        <v>0.6</v>
      </c>
      <c r="Y143">
        <v>54</v>
      </c>
      <c r="Z143" t="s">
        <v>33</v>
      </c>
      <c r="AA143">
        <v>0</v>
      </c>
      <c r="AB143">
        <v>0</v>
      </c>
      <c r="AC143" t="s">
        <v>33</v>
      </c>
      <c r="AD143" t="s">
        <v>33</v>
      </c>
      <c r="AE143" t="s">
        <v>33</v>
      </c>
      <c r="AF143">
        <v>1105</v>
      </c>
    </row>
    <row r="144" spans="1:32" x14ac:dyDescent="0.2">
      <c r="A144">
        <v>7031</v>
      </c>
      <c r="B144" t="s">
        <v>468</v>
      </c>
      <c r="C144">
        <v>5</v>
      </c>
      <c r="D144">
        <v>0.5</v>
      </c>
      <c r="E144" t="s">
        <v>34</v>
      </c>
      <c r="F144">
        <v>5020</v>
      </c>
      <c r="G144" t="s">
        <v>346</v>
      </c>
      <c r="H144">
        <v>0.72</v>
      </c>
      <c r="I144">
        <v>192</v>
      </c>
      <c r="J144">
        <v>45</v>
      </c>
      <c r="K144">
        <v>86.7</v>
      </c>
      <c r="L144">
        <v>0.6</v>
      </c>
      <c r="M144">
        <v>0.8</v>
      </c>
      <c r="N144">
        <v>0.1</v>
      </c>
      <c r="O144">
        <v>3</v>
      </c>
      <c r="P144" t="s">
        <v>33</v>
      </c>
      <c r="Q144" t="s">
        <v>33</v>
      </c>
      <c r="R144">
        <v>8.9</v>
      </c>
      <c r="S144">
        <v>0.4</v>
      </c>
      <c r="T144">
        <v>0.09</v>
      </c>
      <c r="U144">
        <v>7</v>
      </c>
      <c r="V144">
        <v>0.02</v>
      </c>
      <c r="W144">
        <v>0.03</v>
      </c>
      <c r="X144">
        <v>0.26</v>
      </c>
      <c r="Y144">
        <v>26</v>
      </c>
      <c r="Z144" t="s">
        <v>33</v>
      </c>
      <c r="AA144">
        <v>0</v>
      </c>
      <c r="AB144">
        <v>0</v>
      </c>
      <c r="AC144" t="s">
        <v>33</v>
      </c>
      <c r="AD144" t="s">
        <v>33</v>
      </c>
      <c r="AE144" t="s">
        <v>33</v>
      </c>
      <c r="AF144">
        <v>78</v>
      </c>
    </row>
    <row r="145" spans="1:32" x14ac:dyDescent="0.2">
      <c r="A145">
        <v>7031</v>
      </c>
      <c r="B145" t="s">
        <v>468</v>
      </c>
      <c r="C145" t="s">
        <v>456</v>
      </c>
      <c r="D145">
        <v>1</v>
      </c>
      <c r="H145">
        <f t="shared" ref="H145:O145" si="0">AVERAGE(H143:H144)</f>
        <v>0.72</v>
      </c>
      <c r="I145">
        <f t="shared" si="0"/>
        <v>232</v>
      </c>
      <c r="J145">
        <f t="shared" si="0"/>
        <v>54.5</v>
      </c>
      <c r="K145">
        <f t="shared" si="0"/>
        <v>84.85</v>
      </c>
      <c r="L145">
        <f t="shared" si="0"/>
        <v>0.55000000000000004</v>
      </c>
      <c r="M145">
        <f t="shared" si="0"/>
        <v>0.7</v>
      </c>
      <c r="N145">
        <f t="shared" si="0"/>
        <v>0.2</v>
      </c>
      <c r="O145">
        <f t="shared" si="0"/>
        <v>2.2999999999999998</v>
      </c>
      <c r="R145">
        <f t="shared" ref="R145:Y145" si="1">AVERAGE(R143:R144)</f>
        <v>11.45</v>
      </c>
      <c r="S145">
        <f t="shared" si="1"/>
        <v>0.30000000000000004</v>
      </c>
      <c r="T145">
        <f t="shared" si="1"/>
        <v>0.115</v>
      </c>
      <c r="U145">
        <f t="shared" si="1"/>
        <v>49.5</v>
      </c>
      <c r="V145">
        <f t="shared" si="1"/>
        <v>2.5000000000000001E-2</v>
      </c>
      <c r="W145">
        <f t="shared" si="1"/>
        <v>3.5000000000000003E-2</v>
      </c>
      <c r="X145">
        <f t="shared" si="1"/>
        <v>0.43</v>
      </c>
      <c r="Y145">
        <f t="shared" si="1"/>
        <v>40</v>
      </c>
      <c r="AA145">
        <v>0</v>
      </c>
      <c r="AB145">
        <v>0</v>
      </c>
      <c r="AF145">
        <f>AVERAGE(AF143:AF144)</f>
        <v>591.5</v>
      </c>
    </row>
    <row r="147" spans="1:32" x14ac:dyDescent="0.2">
      <c r="A147">
        <v>7032</v>
      </c>
      <c r="B147" t="s">
        <v>469</v>
      </c>
      <c r="C147">
        <v>2</v>
      </c>
      <c r="D147">
        <v>1</v>
      </c>
      <c r="E147" t="s">
        <v>34</v>
      </c>
      <c r="F147">
        <v>5003</v>
      </c>
      <c r="G147" t="s">
        <v>343</v>
      </c>
      <c r="H147">
        <v>0.71</v>
      </c>
      <c r="I147">
        <v>761</v>
      </c>
      <c r="J147">
        <v>185</v>
      </c>
      <c r="K147">
        <v>74</v>
      </c>
      <c r="L147">
        <v>1.9</v>
      </c>
      <c r="M147">
        <v>1.6</v>
      </c>
      <c r="N147">
        <v>19.600000000000001</v>
      </c>
      <c r="O147">
        <v>4</v>
      </c>
      <c r="P147" t="s">
        <v>33</v>
      </c>
      <c r="Q147" t="s">
        <v>33</v>
      </c>
      <c r="R147">
        <v>0</v>
      </c>
      <c r="S147">
        <v>1</v>
      </c>
      <c r="T147">
        <v>0.39</v>
      </c>
      <c r="U147">
        <v>2</v>
      </c>
      <c r="V147">
        <v>7.0000000000000007E-2</v>
      </c>
      <c r="W147">
        <v>0.15</v>
      </c>
      <c r="X147">
        <v>1.8</v>
      </c>
      <c r="Y147">
        <v>67</v>
      </c>
      <c r="Z147">
        <v>0.239330543933054</v>
      </c>
      <c r="AA147">
        <v>0</v>
      </c>
      <c r="AB147">
        <v>0</v>
      </c>
      <c r="AC147" t="s">
        <v>33</v>
      </c>
      <c r="AD147" t="s">
        <v>33</v>
      </c>
      <c r="AE147" t="s">
        <v>33</v>
      </c>
      <c r="AF147">
        <v>27</v>
      </c>
    </row>
    <row r="148" spans="1:32" x14ac:dyDescent="0.2">
      <c r="A148">
        <v>7032</v>
      </c>
      <c r="B148" t="s">
        <v>469</v>
      </c>
      <c r="C148" t="s">
        <v>456</v>
      </c>
      <c r="D148">
        <v>1</v>
      </c>
      <c r="H148">
        <v>0.71</v>
      </c>
      <c r="I148">
        <v>761</v>
      </c>
      <c r="J148">
        <v>185</v>
      </c>
      <c r="K148">
        <v>74</v>
      </c>
      <c r="L148">
        <v>1.9</v>
      </c>
      <c r="M148">
        <v>1.6</v>
      </c>
      <c r="N148">
        <v>19.600000000000001</v>
      </c>
      <c r="O148">
        <v>4</v>
      </c>
      <c r="R148">
        <v>0</v>
      </c>
      <c r="S148">
        <v>1</v>
      </c>
      <c r="T148">
        <v>0.39</v>
      </c>
      <c r="U148">
        <v>2</v>
      </c>
      <c r="V148">
        <v>7.0000000000000007E-2</v>
      </c>
      <c r="W148">
        <v>0.15</v>
      </c>
      <c r="X148">
        <v>1.8</v>
      </c>
      <c r="Y148">
        <v>67</v>
      </c>
      <c r="Z148">
        <v>0.239330543933054</v>
      </c>
      <c r="AA148">
        <v>0</v>
      </c>
      <c r="AB148">
        <v>0</v>
      </c>
      <c r="AF148">
        <v>27</v>
      </c>
    </row>
    <row r="150" spans="1:32" x14ac:dyDescent="0.2">
      <c r="A150">
        <v>7033</v>
      </c>
      <c r="B150" t="s">
        <v>470</v>
      </c>
      <c r="C150">
        <v>1</v>
      </c>
      <c r="D150">
        <f>D120/(D120+D122+SUM(D125:D140))</f>
        <v>0.19818181818181815</v>
      </c>
      <c r="E150" t="s">
        <v>34</v>
      </c>
      <c r="F150">
        <v>5038</v>
      </c>
      <c r="G150" t="s">
        <v>342</v>
      </c>
      <c r="H150">
        <v>0.64</v>
      </c>
      <c r="I150">
        <v>112</v>
      </c>
      <c r="J150">
        <v>26</v>
      </c>
      <c r="K150">
        <v>92.9</v>
      </c>
      <c r="L150">
        <v>0.3</v>
      </c>
      <c r="M150">
        <v>0.6</v>
      </c>
      <c r="N150">
        <v>0.3</v>
      </c>
      <c r="O150">
        <v>0.93</v>
      </c>
      <c r="P150" t="s">
        <v>33</v>
      </c>
      <c r="Q150" t="s">
        <v>33</v>
      </c>
      <c r="R150">
        <v>5</v>
      </c>
      <c r="S150">
        <v>0.7</v>
      </c>
      <c r="T150">
        <v>0.21</v>
      </c>
      <c r="U150">
        <v>21</v>
      </c>
      <c r="V150">
        <v>0.03</v>
      </c>
      <c r="W150">
        <v>0.04</v>
      </c>
      <c r="X150">
        <v>0.26</v>
      </c>
      <c r="Y150">
        <v>16</v>
      </c>
      <c r="AA150">
        <v>0</v>
      </c>
      <c r="AB150">
        <v>0</v>
      </c>
      <c r="AC150" t="s">
        <v>33</v>
      </c>
      <c r="AD150" t="s">
        <v>33</v>
      </c>
      <c r="AE150" t="s">
        <v>33</v>
      </c>
      <c r="AF150">
        <v>246</v>
      </c>
    </row>
    <row r="151" spans="1:32" x14ac:dyDescent="0.2">
      <c r="A151">
        <v>7033</v>
      </c>
      <c r="B151" t="s">
        <v>470</v>
      </c>
      <c r="C151">
        <v>3</v>
      </c>
      <c r="D151">
        <f>D122/(D120+D122+SUM(D125:D140))</f>
        <v>5.6363636363636414E-2</v>
      </c>
      <c r="E151" t="s">
        <v>34</v>
      </c>
      <c r="F151">
        <v>5011</v>
      </c>
      <c r="G151" t="s">
        <v>344</v>
      </c>
      <c r="H151">
        <v>1</v>
      </c>
      <c r="I151">
        <v>196</v>
      </c>
      <c r="J151">
        <v>48</v>
      </c>
      <c r="K151">
        <v>80.7</v>
      </c>
      <c r="L151">
        <v>0.8</v>
      </c>
      <c r="M151">
        <v>1.1000000000000001</v>
      </c>
      <c r="N151">
        <v>1.1000000000000001</v>
      </c>
      <c r="O151">
        <v>15.5</v>
      </c>
      <c r="P151" t="s">
        <v>33</v>
      </c>
      <c r="Q151" t="s">
        <v>33</v>
      </c>
      <c r="R151">
        <v>0.9</v>
      </c>
      <c r="S151">
        <v>0.4</v>
      </c>
      <c r="T151">
        <v>0.26</v>
      </c>
      <c r="U151">
        <v>22</v>
      </c>
      <c r="V151">
        <v>0.06</v>
      </c>
      <c r="W151">
        <v>0.05</v>
      </c>
      <c r="X151">
        <v>0.6</v>
      </c>
      <c r="Y151">
        <v>16</v>
      </c>
      <c r="Z151">
        <v>0.1351</v>
      </c>
      <c r="AA151">
        <v>0</v>
      </c>
      <c r="AB151">
        <v>0</v>
      </c>
      <c r="AC151" t="s">
        <v>33</v>
      </c>
      <c r="AD151" t="s">
        <v>33</v>
      </c>
      <c r="AE151" t="s">
        <v>33</v>
      </c>
      <c r="AF151">
        <v>267</v>
      </c>
    </row>
    <row r="152" spans="1:32" x14ac:dyDescent="0.2">
      <c r="A152">
        <v>7033</v>
      </c>
      <c r="B152" t="s">
        <v>470</v>
      </c>
      <c r="C152">
        <v>6</v>
      </c>
      <c r="D152">
        <f>D125/(D120+D122+SUM(D125:D140))</f>
        <v>3.2000000000000028E-2</v>
      </c>
      <c r="E152" t="s">
        <v>34</v>
      </c>
      <c r="F152">
        <v>5024</v>
      </c>
      <c r="G152" t="s">
        <v>347</v>
      </c>
      <c r="H152">
        <v>0.76</v>
      </c>
      <c r="I152">
        <v>153</v>
      </c>
      <c r="J152">
        <v>36</v>
      </c>
      <c r="K152">
        <v>89.8</v>
      </c>
      <c r="L152">
        <v>0.5</v>
      </c>
      <c r="M152">
        <v>0.6</v>
      </c>
      <c r="N152">
        <v>0.3</v>
      </c>
      <c r="O152">
        <v>2.1</v>
      </c>
      <c r="P152" t="s">
        <v>33</v>
      </c>
      <c r="Q152" t="s">
        <v>33</v>
      </c>
      <c r="R152">
        <v>6.8</v>
      </c>
      <c r="S152">
        <v>0.6</v>
      </c>
      <c r="T152">
        <v>0.2</v>
      </c>
      <c r="U152">
        <v>85</v>
      </c>
      <c r="V152">
        <v>0.04</v>
      </c>
      <c r="W152">
        <v>0.03</v>
      </c>
      <c r="X152">
        <v>0.3</v>
      </c>
      <c r="Y152">
        <v>37</v>
      </c>
      <c r="Z152">
        <v>1.2749999999999999E-2</v>
      </c>
      <c r="AA152">
        <v>0</v>
      </c>
      <c r="AB152">
        <v>0</v>
      </c>
      <c r="AC152" t="s">
        <v>33</v>
      </c>
      <c r="AD152" t="s">
        <v>33</v>
      </c>
      <c r="AE152" t="s">
        <v>33</v>
      </c>
      <c r="AF152">
        <v>1018</v>
      </c>
    </row>
    <row r="153" spans="1:32" x14ac:dyDescent="0.2">
      <c r="A153">
        <v>7033</v>
      </c>
      <c r="B153" t="s">
        <v>470</v>
      </c>
      <c r="C153">
        <v>7</v>
      </c>
      <c r="D153">
        <f>D126/(D120+D122+SUM(D125:D140))</f>
        <v>0.18484848484848479</v>
      </c>
      <c r="E153" t="s">
        <v>34</v>
      </c>
      <c r="F153">
        <v>5030</v>
      </c>
      <c r="G153" t="s">
        <v>348</v>
      </c>
      <c r="H153">
        <v>0.68</v>
      </c>
      <c r="I153">
        <v>172</v>
      </c>
      <c r="J153">
        <v>41</v>
      </c>
      <c r="K153">
        <v>88.6</v>
      </c>
      <c r="L153">
        <v>0.3</v>
      </c>
      <c r="M153">
        <v>0.48</v>
      </c>
      <c r="N153">
        <v>0.2</v>
      </c>
      <c r="O153">
        <v>2.2999999999999998</v>
      </c>
      <c r="P153" t="s">
        <v>33</v>
      </c>
      <c r="Q153" t="s">
        <v>33</v>
      </c>
      <c r="R153">
        <v>8.1</v>
      </c>
      <c r="S153">
        <v>0.4</v>
      </c>
      <c r="T153">
        <v>0.37</v>
      </c>
      <c r="U153">
        <v>3</v>
      </c>
      <c r="V153">
        <v>0.05</v>
      </c>
      <c r="W153">
        <v>0.03</v>
      </c>
      <c r="X153">
        <v>0.12</v>
      </c>
      <c r="Y153">
        <v>32</v>
      </c>
      <c r="Z153">
        <v>7.2765957446808596E-2</v>
      </c>
      <c r="AA153">
        <v>0</v>
      </c>
      <c r="AB153">
        <v>0</v>
      </c>
      <c r="AC153" t="s">
        <v>33</v>
      </c>
      <c r="AD153" t="s">
        <v>33</v>
      </c>
      <c r="AE153" t="s">
        <v>33</v>
      </c>
      <c r="AF153">
        <v>31</v>
      </c>
    </row>
    <row r="154" spans="1:32" x14ac:dyDescent="0.2">
      <c r="A154">
        <v>7033</v>
      </c>
      <c r="B154" t="s">
        <v>470</v>
      </c>
      <c r="C154">
        <v>8</v>
      </c>
      <c r="D154">
        <f>D127/(D120+D122+SUM(D125:D140))</f>
        <v>4.1818181818181741E-2</v>
      </c>
      <c r="E154" t="s">
        <v>34</v>
      </c>
      <c r="F154">
        <v>5012</v>
      </c>
      <c r="G154" t="s">
        <v>349</v>
      </c>
      <c r="H154">
        <v>0.23</v>
      </c>
      <c r="I154">
        <v>403</v>
      </c>
      <c r="J154">
        <v>95</v>
      </c>
      <c r="K154">
        <v>73.2</v>
      </c>
      <c r="L154">
        <v>1.9</v>
      </c>
      <c r="M154">
        <v>1.4</v>
      </c>
      <c r="N154">
        <v>0.2</v>
      </c>
      <c r="O154">
        <v>2.8</v>
      </c>
      <c r="P154" t="s">
        <v>33</v>
      </c>
      <c r="Q154" t="s">
        <v>33</v>
      </c>
      <c r="R154">
        <v>20.5</v>
      </c>
      <c r="S154">
        <v>0</v>
      </c>
      <c r="T154">
        <v>0.76</v>
      </c>
      <c r="U154">
        <v>7</v>
      </c>
      <c r="V154">
        <v>7.0000000000000007E-2</v>
      </c>
      <c r="W154">
        <v>0.13</v>
      </c>
      <c r="X154">
        <v>0.7</v>
      </c>
      <c r="Y154">
        <v>19</v>
      </c>
      <c r="AA154">
        <v>0</v>
      </c>
      <c r="AB154">
        <v>0</v>
      </c>
      <c r="AC154" t="s">
        <v>33</v>
      </c>
      <c r="AD154" t="s">
        <v>33</v>
      </c>
      <c r="AE154" t="s">
        <v>33</v>
      </c>
      <c r="AF154">
        <v>90</v>
      </c>
    </row>
    <row r="155" spans="1:32" x14ac:dyDescent="0.2">
      <c r="A155">
        <v>7033</v>
      </c>
      <c r="B155" t="s">
        <v>470</v>
      </c>
      <c r="C155">
        <v>9</v>
      </c>
      <c r="D155">
        <f>D128/(D120+D122+SUM(D125:D140))</f>
        <v>1.3333333333333341E-2</v>
      </c>
      <c r="E155" t="s">
        <v>34</v>
      </c>
      <c r="F155">
        <v>5025</v>
      </c>
      <c r="G155" t="s">
        <v>350</v>
      </c>
      <c r="H155">
        <v>0.52</v>
      </c>
      <c r="I155">
        <v>313</v>
      </c>
      <c r="J155">
        <v>75</v>
      </c>
      <c r="K155">
        <v>75.7</v>
      </c>
      <c r="L155">
        <v>0.8</v>
      </c>
      <c r="M155">
        <v>2.4</v>
      </c>
      <c r="N155">
        <v>0.9</v>
      </c>
      <c r="O155">
        <v>11.7</v>
      </c>
      <c r="P155" t="s">
        <v>33</v>
      </c>
      <c r="Q155" t="s">
        <v>33</v>
      </c>
      <c r="R155">
        <v>8.6999999999999993</v>
      </c>
      <c r="S155">
        <v>0.6</v>
      </c>
      <c r="T155">
        <v>0.8</v>
      </c>
      <c r="U155">
        <v>64</v>
      </c>
      <c r="V155">
        <v>0.03</v>
      </c>
      <c r="W155">
        <v>0.14000000000000001</v>
      </c>
      <c r="X155">
        <v>2.5</v>
      </c>
      <c r="Y155">
        <v>7</v>
      </c>
      <c r="AA155">
        <v>0</v>
      </c>
      <c r="AB155">
        <v>0</v>
      </c>
      <c r="AC155" t="s">
        <v>33</v>
      </c>
      <c r="AD155" t="s">
        <v>33</v>
      </c>
      <c r="AE155" t="s">
        <v>33</v>
      </c>
      <c r="AF155">
        <v>764</v>
      </c>
    </row>
    <row r="156" spans="1:32" x14ac:dyDescent="0.2">
      <c r="A156">
        <v>7033</v>
      </c>
      <c r="B156" t="s">
        <v>470</v>
      </c>
      <c r="C156">
        <v>10</v>
      </c>
      <c r="D156">
        <f>D129/(D120+D122+SUM(D125:D140))</f>
        <v>0.18363636363636368</v>
      </c>
      <c r="E156" t="s">
        <v>34</v>
      </c>
      <c r="F156">
        <v>5006</v>
      </c>
      <c r="G156" t="s">
        <v>351</v>
      </c>
      <c r="H156">
        <v>0.72</v>
      </c>
      <c r="I156">
        <v>386</v>
      </c>
      <c r="J156">
        <v>92</v>
      </c>
      <c r="K156">
        <v>75</v>
      </c>
      <c r="L156">
        <v>0.8</v>
      </c>
      <c r="M156">
        <v>1.7</v>
      </c>
      <c r="N156">
        <v>0.7</v>
      </c>
      <c r="O156">
        <v>5.0999999999999996</v>
      </c>
      <c r="P156" t="s">
        <v>33</v>
      </c>
      <c r="Q156" t="s">
        <v>33</v>
      </c>
      <c r="R156">
        <v>17</v>
      </c>
      <c r="S156">
        <v>0.4</v>
      </c>
      <c r="T156">
        <v>0</v>
      </c>
      <c r="U156">
        <v>0</v>
      </c>
      <c r="V156">
        <v>7.0000000000000007E-2</v>
      </c>
      <c r="W156">
        <v>0.13</v>
      </c>
      <c r="X156">
        <v>0.7</v>
      </c>
      <c r="Y156">
        <v>37</v>
      </c>
      <c r="Z156">
        <v>3.50467289719626E-2</v>
      </c>
      <c r="AA156">
        <v>0</v>
      </c>
      <c r="AB156">
        <v>0</v>
      </c>
      <c r="AC156" t="s">
        <v>33</v>
      </c>
      <c r="AD156" t="s">
        <v>33</v>
      </c>
      <c r="AE156" t="s">
        <v>33</v>
      </c>
      <c r="AF156">
        <v>0</v>
      </c>
    </row>
    <row r="157" spans="1:32" x14ac:dyDescent="0.2">
      <c r="A157">
        <v>7033</v>
      </c>
      <c r="B157" t="s">
        <v>470</v>
      </c>
      <c r="C157">
        <v>11</v>
      </c>
      <c r="D157">
        <f>D130/(D120+D122+SUM(D125:D140))</f>
        <v>3.0303030303030234E-3</v>
      </c>
      <c r="E157" t="s">
        <v>34</v>
      </c>
      <c r="F157">
        <v>5010</v>
      </c>
      <c r="G157" t="s">
        <v>352</v>
      </c>
      <c r="H157">
        <v>0.95</v>
      </c>
      <c r="I157">
        <v>302</v>
      </c>
      <c r="J157">
        <v>71</v>
      </c>
      <c r="K157">
        <v>80.7</v>
      </c>
      <c r="L157">
        <v>0.6</v>
      </c>
      <c r="M157">
        <v>0.6</v>
      </c>
      <c r="N157">
        <v>0.1</v>
      </c>
      <c r="O157">
        <v>2</v>
      </c>
      <c r="P157" t="s">
        <v>33</v>
      </c>
      <c r="Q157" t="s">
        <v>33</v>
      </c>
      <c r="R157">
        <v>16</v>
      </c>
      <c r="S157">
        <v>0.3</v>
      </c>
      <c r="T157">
        <v>0.1</v>
      </c>
      <c r="U157">
        <v>2</v>
      </c>
      <c r="V157">
        <v>0.03</v>
      </c>
      <c r="W157">
        <v>0.03</v>
      </c>
      <c r="X157">
        <v>0.2</v>
      </c>
      <c r="Y157">
        <v>4</v>
      </c>
      <c r="Z157">
        <v>0.103208556149733</v>
      </c>
      <c r="AA157">
        <v>0</v>
      </c>
      <c r="AB157">
        <v>0</v>
      </c>
      <c r="AC157" t="s">
        <v>33</v>
      </c>
      <c r="AD157" t="s">
        <v>33</v>
      </c>
      <c r="AE157" t="s">
        <v>33</v>
      </c>
      <c r="AF157">
        <v>29</v>
      </c>
    </row>
    <row r="158" spans="1:32" x14ac:dyDescent="0.2">
      <c r="A158">
        <v>7033</v>
      </c>
      <c r="B158" t="s">
        <v>470</v>
      </c>
      <c r="C158">
        <v>12</v>
      </c>
      <c r="D158">
        <f>D131/(D120+D122+SUM(D125:D140))</f>
        <v>2.3636363636363556E-2</v>
      </c>
      <c r="E158" t="s">
        <v>34</v>
      </c>
      <c r="F158">
        <v>5028</v>
      </c>
      <c r="G158" t="s">
        <v>353</v>
      </c>
      <c r="H158">
        <v>0.85</v>
      </c>
      <c r="I158">
        <v>200</v>
      </c>
      <c r="J158">
        <v>48</v>
      </c>
      <c r="K158">
        <v>86</v>
      </c>
      <c r="L158">
        <v>0.3</v>
      </c>
      <c r="M158">
        <v>0.4</v>
      </c>
      <c r="N158">
        <v>0.2</v>
      </c>
      <c r="O158">
        <v>4</v>
      </c>
      <c r="P158" t="s">
        <v>33</v>
      </c>
      <c r="Q158" t="s">
        <v>33</v>
      </c>
      <c r="R158">
        <v>9.1</v>
      </c>
      <c r="S158">
        <v>0.3</v>
      </c>
      <c r="T158">
        <v>0.08</v>
      </c>
      <c r="U158">
        <v>1</v>
      </c>
      <c r="V158">
        <v>0.03</v>
      </c>
      <c r="W158">
        <v>0.03</v>
      </c>
      <c r="X158">
        <v>0.1</v>
      </c>
      <c r="Y158">
        <v>7</v>
      </c>
      <c r="AA158">
        <v>0</v>
      </c>
      <c r="AB158">
        <v>0</v>
      </c>
      <c r="AC158" t="s">
        <v>33</v>
      </c>
      <c r="AD158" t="s">
        <v>33</v>
      </c>
      <c r="AE158" t="s">
        <v>33</v>
      </c>
      <c r="AF158">
        <v>14</v>
      </c>
    </row>
    <row r="159" spans="1:32" x14ac:dyDescent="0.2">
      <c r="A159">
        <v>7033</v>
      </c>
      <c r="B159" t="s">
        <v>470</v>
      </c>
      <c r="C159">
        <v>13</v>
      </c>
      <c r="D159">
        <f>D132/(D120+D122+SUM(D125:D140))</f>
        <v>4.8484848484848415E-3</v>
      </c>
      <c r="E159" t="s">
        <v>34</v>
      </c>
      <c r="F159">
        <v>5027</v>
      </c>
      <c r="G159" t="s">
        <v>354</v>
      </c>
      <c r="H159">
        <v>0.88</v>
      </c>
      <c r="I159">
        <v>204</v>
      </c>
      <c r="J159">
        <v>48</v>
      </c>
      <c r="K159">
        <v>86.7</v>
      </c>
      <c r="L159">
        <v>0.4</v>
      </c>
      <c r="M159">
        <v>1</v>
      </c>
      <c r="N159">
        <v>0.1</v>
      </c>
      <c r="O159">
        <v>1.9</v>
      </c>
      <c r="P159" t="s">
        <v>33</v>
      </c>
      <c r="Q159" t="s">
        <v>33</v>
      </c>
      <c r="R159">
        <v>9.9</v>
      </c>
      <c r="S159">
        <v>0.3</v>
      </c>
      <c r="T159">
        <v>0.11</v>
      </c>
      <c r="U159">
        <v>13</v>
      </c>
      <c r="V159">
        <v>0.01</v>
      </c>
      <c r="W159">
        <v>0.03</v>
      </c>
      <c r="X159">
        <v>0.8</v>
      </c>
      <c r="Y159">
        <v>4</v>
      </c>
      <c r="AA159">
        <v>0</v>
      </c>
      <c r="AB159">
        <v>0</v>
      </c>
      <c r="AC159" t="s">
        <v>33</v>
      </c>
      <c r="AD159" t="s">
        <v>33</v>
      </c>
      <c r="AE159" t="s">
        <v>33</v>
      </c>
      <c r="AF159">
        <v>157</v>
      </c>
    </row>
    <row r="160" spans="1:32" x14ac:dyDescent="0.2">
      <c r="A160">
        <v>7033</v>
      </c>
      <c r="B160" t="s">
        <v>470</v>
      </c>
      <c r="C160">
        <v>14</v>
      </c>
      <c r="D160">
        <f>D133/(D120+D122+SUM(D125:D140))</f>
        <v>9.6969696969697056E-3</v>
      </c>
      <c r="E160" t="s">
        <v>34</v>
      </c>
      <c r="F160">
        <v>5031</v>
      </c>
      <c r="G160" t="s">
        <v>355</v>
      </c>
      <c r="H160">
        <v>0.93</v>
      </c>
      <c r="I160">
        <v>200</v>
      </c>
      <c r="J160">
        <v>47</v>
      </c>
      <c r="K160">
        <v>86.9</v>
      </c>
      <c r="L160">
        <v>0.4</v>
      </c>
      <c r="M160">
        <v>0.7</v>
      </c>
      <c r="N160">
        <v>0.1</v>
      </c>
      <c r="O160">
        <v>2</v>
      </c>
      <c r="P160" t="s">
        <v>33</v>
      </c>
      <c r="Q160" t="s">
        <v>33</v>
      </c>
      <c r="R160">
        <v>9.9</v>
      </c>
      <c r="S160">
        <v>0.4</v>
      </c>
      <c r="T160">
        <v>0.1</v>
      </c>
      <c r="U160">
        <v>6</v>
      </c>
      <c r="V160">
        <v>0.04</v>
      </c>
      <c r="W160">
        <v>0.06</v>
      </c>
      <c r="X160">
        <v>0.5</v>
      </c>
      <c r="Y160">
        <v>6</v>
      </c>
      <c r="AA160">
        <v>0</v>
      </c>
      <c r="AB160">
        <v>0</v>
      </c>
      <c r="AC160" t="s">
        <v>33</v>
      </c>
      <c r="AD160" t="s">
        <v>33</v>
      </c>
      <c r="AE160" t="s">
        <v>33</v>
      </c>
      <c r="AF160">
        <v>74</v>
      </c>
    </row>
    <row r="161" spans="1:32" x14ac:dyDescent="0.2">
      <c r="A161">
        <v>7033</v>
      </c>
      <c r="B161" t="s">
        <v>470</v>
      </c>
      <c r="C161">
        <v>15</v>
      </c>
      <c r="D161">
        <f>D134/(D120+D122+SUM(D125:D140))</f>
        <v>0.10727272727272724</v>
      </c>
      <c r="E161" t="s">
        <v>34</v>
      </c>
      <c r="F161">
        <v>5018</v>
      </c>
      <c r="G161" t="s">
        <v>356</v>
      </c>
      <c r="H161">
        <v>0.75</v>
      </c>
      <c r="I161">
        <v>214</v>
      </c>
      <c r="J161">
        <v>51</v>
      </c>
      <c r="K161">
        <v>84.6</v>
      </c>
      <c r="L161">
        <v>0.7</v>
      </c>
      <c r="M161">
        <v>0.62</v>
      </c>
      <c r="N161">
        <v>0.2</v>
      </c>
      <c r="O161">
        <v>4.51</v>
      </c>
      <c r="P161" t="s">
        <v>33</v>
      </c>
      <c r="Q161" t="s">
        <v>33</v>
      </c>
      <c r="R161">
        <v>9.5</v>
      </c>
      <c r="S161">
        <v>0.5</v>
      </c>
      <c r="T161">
        <v>0.22</v>
      </c>
      <c r="U161">
        <v>45</v>
      </c>
      <c r="V161">
        <v>0.02</v>
      </c>
      <c r="W161">
        <v>0.04</v>
      </c>
      <c r="X161">
        <v>0.3</v>
      </c>
      <c r="Y161">
        <v>14</v>
      </c>
      <c r="Z161">
        <v>0.11605124340617901</v>
      </c>
      <c r="AA161">
        <v>0</v>
      </c>
      <c r="AB161">
        <v>0</v>
      </c>
      <c r="AC161" t="s">
        <v>33</v>
      </c>
      <c r="AD161" t="s">
        <v>33</v>
      </c>
      <c r="AE161" t="s">
        <v>33</v>
      </c>
      <c r="AF161">
        <v>537</v>
      </c>
    </row>
    <row r="162" spans="1:32" x14ac:dyDescent="0.2">
      <c r="A162">
        <v>7033</v>
      </c>
      <c r="B162" t="s">
        <v>470</v>
      </c>
      <c r="C162">
        <v>16</v>
      </c>
      <c r="D162">
        <f>D135/(D120+D122+SUM(D125:D140))</f>
        <v>3.2000000000000028E-2</v>
      </c>
      <c r="E162" t="s">
        <v>34</v>
      </c>
      <c r="F162">
        <v>5033</v>
      </c>
      <c r="G162" t="s">
        <v>357</v>
      </c>
      <c r="H162">
        <v>1</v>
      </c>
      <c r="I162">
        <v>228</v>
      </c>
      <c r="J162">
        <v>54</v>
      </c>
      <c r="K162">
        <v>83.2</v>
      </c>
      <c r="L162">
        <v>0.7</v>
      </c>
      <c r="M162">
        <v>1.4</v>
      </c>
      <c r="N162">
        <v>0.2</v>
      </c>
      <c r="O162">
        <v>5.6</v>
      </c>
      <c r="P162" t="s">
        <v>33</v>
      </c>
      <c r="Q162" t="s">
        <v>33</v>
      </c>
      <c r="R162">
        <v>8.9</v>
      </c>
      <c r="S162">
        <v>0.8</v>
      </c>
      <c r="T162">
        <v>0.32</v>
      </c>
      <c r="U162">
        <v>3</v>
      </c>
      <c r="V162">
        <v>0.04</v>
      </c>
      <c r="W162">
        <v>0.03</v>
      </c>
      <c r="X162">
        <v>0.3</v>
      </c>
      <c r="Y162">
        <v>34</v>
      </c>
      <c r="AA162">
        <v>0</v>
      </c>
      <c r="AB162">
        <v>0</v>
      </c>
      <c r="AC162" t="s">
        <v>33</v>
      </c>
      <c r="AD162" t="s">
        <v>33</v>
      </c>
      <c r="AE162" t="s">
        <v>33</v>
      </c>
      <c r="AF162">
        <v>30</v>
      </c>
    </row>
    <row r="163" spans="1:32" x14ac:dyDescent="0.2">
      <c r="A163">
        <v>7033</v>
      </c>
      <c r="B163" t="s">
        <v>470</v>
      </c>
      <c r="C163">
        <v>17</v>
      </c>
      <c r="D163">
        <f>D136/(D120+D122+SUM(D125:D140))</f>
        <v>4.8484848484848415E-3</v>
      </c>
      <c r="E163" t="s">
        <v>34</v>
      </c>
      <c r="F163">
        <v>5034</v>
      </c>
      <c r="G163" t="s">
        <v>358</v>
      </c>
      <c r="H163">
        <v>0.96</v>
      </c>
      <c r="I163">
        <v>146</v>
      </c>
      <c r="J163">
        <v>35</v>
      </c>
      <c r="K163">
        <v>90</v>
      </c>
      <c r="L163">
        <v>0.4</v>
      </c>
      <c r="M163">
        <v>0.7</v>
      </c>
      <c r="N163">
        <v>0.2</v>
      </c>
      <c r="O163">
        <v>2.5</v>
      </c>
      <c r="P163" t="s">
        <v>33</v>
      </c>
      <c r="Q163" t="s">
        <v>33</v>
      </c>
      <c r="R163">
        <v>6.3</v>
      </c>
      <c r="S163">
        <v>0.6</v>
      </c>
      <c r="T163">
        <v>0.18</v>
      </c>
      <c r="U163">
        <v>0</v>
      </c>
      <c r="V163">
        <v>0.03</v>
      </c>
      <c r="W163">
        <v>0.02</v>
      </c>
      <c r="X163">
        <v>0.1</v>
      </c>
      <c r="Y163">
        <v>39</v>
      </c>
      <c r="Z163">
        <v>5.19337016574586E-2</v>
      </c>
      <c r="AA163">
        <v>0</v>
      </c>
      <c r="AB163">
        <v>0</v>
      </c>
      <c r="AC163" t="s">
        <v>33</v>
      </c>
      <c r="AD163" t="s">
        <v>33</v>
      </c>
      <c r="AE163" t="s">
        <v>33</v>
      </c>
      <c r="AF163">
        <v>1</v>
      </c>
    </row>
    <row r="164" spans="1:32" x14ac:dyDescent="0.2">
      <c r="A164">
        <v>7033</v>
      </c>
      <c r="B164" t="s">
        <v>470</v>
      </c>
      <c r="C164">
        <v>18</v>
      </c>
      <c r="D164">
        <f>D137/(D120+D122+SUM(D125:D140))</f>
        <v>3.2000000000000028E-2</v>
      </c>
      <c r="E164" t="s">
        <v>34</v>
      </c>
      <c r="F164">
        <v>5021</v>
      </c>
      <c r="G164" t="s">
        <v>359</v>
      </c>
      <c r="H164">
        <v>0.99</v>
      </c>
      <c r="I164">
        <v>148</v>
      </c>
      <c r="J164">
        <v>35</v>
      </c>
      <c r="K164">
        <v>89.5</v>
      </c>
      <c r="L164">
        <v>0.9</v>
      </c>
      <c r="M164">
        <v>1.6</v>
      </c>
      <c r="N164">
        <v>0.2</v>
      </c>
      <c r="O164">
        <v>2.2000000000000002</v>
      </c>
      <c r="P164" t="s">
        <v>33</v>
      </c>
      <c r="Q164" t="s">
        <v>33</v>
      </c>
      <c r="R164">
        <v>5.6</v>
      </c>
      <c r="S164">
        <v>1.2</v>
      </c>
      <c r="T164">
        <v>0.2</v>
      </c>
      <c r="U164">
        <v>1</v>
      </c>
      <c r="V164">
        <v>0.03</v>
      </c>
      <c r="W164">
        <v>7.0000000000000007E-2</v>
      </c>
      <c r="X164">
        <v>0.7</v>
      </c>
      <c r="Y164">
        <v>33</v>
      </c>
      <c r="Z164">
        <v>4.2613636363636402E-2</v>
      </c>
      <c r="AA164">
        <v>0</v>
      </c>
      <c r="AB164">
        <v>0</v>
      </c>
      <c r="AC164" t="s">
        <v>33</v>
      </c>
      <c r="AD164" t="s">
        <v>33</v>
      </c>
      <c r="AE164" t="s">
        <v>33</v>
      </c>
      <c r="AF164">
        <v>10</v>
      </c>
    </row>
    <row r="165" spans="1:32" x14ac:dyDescent="0.2">
      <c r="A165">
        <v>7033</v>
      </c>
      <c r="B165" t="s">
        <v>470</v>
      </c>
      <c r="C165">
        <v>19</v>
      </c>
      <c r="D165">
        <f>D138/(D120+D122+SUM(D125:D140))</f>
        <v>3.2000000000000028E-2</v>
      </c>
      <c r="E165" t="s">
        <v>34</v>
      </c>
      <c r="F165">
        <v>5032</v>
      </c>
      <c r="G165" t="s">
        <v>360</v>
      </c>
      <c r="H165">
        <v>0.56999999999999995</v>
      </c>
      <c r="I165">
        <v>312</v>
      </c>
      <c r="J165">
        <v>74</v>
      </c>
      <c r="K165">
        <v>78.099999999999994</v>
      </c>
      <c r="L165">
        <v>0.4</v>
      </c>
      <c r="M165">
        <v>1.6</v>
      </c>
      <c r="N165">
        <v>0.2</v>
      </c>
      <c r="O165">
        <v>6.4</v>
      </c>
      <c r="P165" t="s">
        <v>33</v>
      </c>
      <c r="Q165" t="s">
        <v>33</v>
      </c>
      <c r="R165">
        <v>13.3</v>
      </c>
      <c r="S165">
        <v>0.8</v>
      </c>
      <c r="T165">
        <v>0.4</v>
      </c>
      <c r="U165">
        <v>4</v>
      </c>
      <c r="V165">
        <v>0.06</v>
      </c>
      <c r="W165">
        <v>0.06</v>
      </c>
      <c r="X165">
        <v>0.4</v>
      </c>
      <c r="Y165">
        <v>38</v>
      </c>
      <c r="Z165">
        <v>0.167655502392345</v>
      </c>
      <c r="AA165">
        <v>0</v>
      </c>
      <c r="AB165">
        <v>0</v>
      </c>
      <c r="AC165" t="s">
        <v>33</v>
      </c>
      <c r="AD165" t="s">
        <v>33</v>
      </c>
      <c r="AE165" t="s">
        <v>33</v>
      </c>
      <c r="AF165">
        <v>53</v>
      </c>
    </row>
    <row r="166" spans="1:32" x14ac:dyDescent="0.2">
      <c r="A166">
        <v>7033</v>
      </c>
      <c r="B166" t="s">
        <v>470</v>
      </c>
      <c r="C166">
        <v>20</v>
      </c>
      <c r="D166">
        <f>D139/(D120+D122+SUM(D125:D140))</f>
        <v>8.4848484848484788E-3</v>
      </c>
      <c r="E166" t="s">
        <v>54</v>
      </c>
      <c r="F166" t="s">
        <v>361</v>
      </c>
      <c r="G166" t="s">
        <v>362</v>
      </c>
      <c r="H166">
        <v>0.9</v>
      </c>
      <c r="I166">
        <v>247</v>
      </c>
      <c r="J166">
        <v>59</v>
      </c>
      <c r="K166">
        <v>84.5</v>
      </c>
      <c r="L166">
        <v>0.3</v>
      </c>
      <c r="M166">
        <v>0.3</v>
      </c>
      <c r="N166">
        <v>0.4</v>
      </c>
      <c r="O166">
        <v>2.2999999999999998</v>
      </c>
      <c r="P166">
        <v>0</v>
      </c>
      <c r="Q166" t="s">
        <v>33</v>
      </c>
      <c r="R166">
        <v>12.2</v>
      </c>
      <c r="S166">
        <v>0.3</v>
      </c>
      <c r="T166">
        <v>0.09</v>
      </c>
      <c r="U166">
        <v>1</v>
      </c>
      <c r="V166">
        <v>0.02</v>
      </c>
      <c r="W166">
        <v>0.02</v>
      </c>
      <c r="X166">
        <v>0.2</v>
      </c>
      <c r="Y166">
        <v>1</v>
      </c>
      <c r="Z166">
        <v>0.05</v>
      </c>
      <c r="AA166">
        <v>0</v>
      </c>
      <c r="AB166">
        <v>0</v>
      </c>
      <c r="AC166">
        <v>10</v>
      </c>
      <c r="AD166">
        <v>0</v>
      </c>
      <c r="AE166">
        <v>11</v>
      </c>
      <c r="AF166">
        <v>15</v>
      </c>
    </row>
    <row r="167" spans="1:32" x14ac:dyDescent="0.2">
      <c r="A167">
        <v>7033</v>
      </c>
      <c r="B167" t="s">
        <v>470</v>
      </c>
      <c r="C167">
        <v>21</v>
      </c>
      <c r="D167">
        <f>D140/(D120+D122+SUM(D125:D140))</f>
        <v>3.2000000000000028E-2</v>
      </c>
      <c r="E167" t="s">
        <v>54</v>
      </c>
      <c r="F167" t="s">
        <v>363</v>
      </c>
      <c r="G167" t="s">
        <v>364</v>
      </c>
      <c r="H167">
        <v>0.23</v>
      </c>
      <c r="I167">
        <v>1290</v>
      </c>
      <c r="J167">
        <v>305</v>
      </c>
      <c r="K167">
        <v>16.2</v>
      </c>
      <c r="L167">
        <v>4.4000000000000004</v>
      </c>
      <c r="M167">
        <v>2.1</v>
      </c>
      <c r="N167">
        <v>0.3</v>
      </c>
      <c r="O167">
        <v>7</v>
      </c>
      <c r="P167">
        <v>0</v>
      </c>
      <c r="Q167" t="s">
        <v>33</v>
      </c>
      <c r="R167">
        <v>70</v>
      </c>
      <c r="S167">
        <v>6.4</v>
      </c>
      <c r="T167">
        <v>1.44</v>
      </c>
      <c r="U167">
        <v>6</v>
      </c>
      <c r="V167">
        <v>0.04</v>
      </c>
      <c r="W167">
        <v>0.2</v>
      </c>
      <c r="X167">
        <v>1.5</v>
      </c>
      <c r="Y167">
        <v>50</v>
      </c>
      <c r="Z167">
        <v>0.02</v>
      </c>
      <c r="AA167">
        <v>0</v>
      </c>
      <c r="AB167">
        <v>0</v>
      </c>
      <c r="AC167" t="s">
        <v>33</v>
      </c>
      <c r="AD167" t="s">
        <v>33</v>
      </c>
      <c r="AE167" t="s">
        <v>33</v>
      </c>
      <c r="AF167">
        <v>70</v>
      </c>
    </row>
    <row r="168" spans="1:32" x14ac:dyDescent="0.2">
      <c r="A168">
        <v>7033</v>
      </c>
      <c r="B168" t="s">
        <v>470</v>
      </c>
      <c r="C168" t="s">
        <v>456</v>
      </c>
      <c r="D168">
        <f>SUM(D150:D167)</f>
        <v>1</v>
      </c>
      <c r="H168" cm="1">
        <f t="array" ref="H168">SUM(D150:D167*H150:H167)</f>
        <v>0.7002666666666667</v>
      </c>
      <c r="I168" cm="1">
        <f t="array" ref="I168">SUM(D150:D167*I150:I167)</f>
        <v>259.47018181818186</v>
      </c>
      <c r="J168" cm="1">
        <f t="array" ref="J168">SUM(D150:D167*J150:J167)</f>
        <v>61.611636363636364</v>
      </c>
      <c r="K168" cm="1">
        <f t="array" ref="K168">SUM(D150:D167*K150:K167)</f>
        <v>82.366872727272721</v>
      </c>
      <c r="L168" cm="1">
        <f t="array" ref="L168">SUM(D150:D167*L150:L167)</f>
        <v>0.7121333333333334</v>
      </c>
      <c r="M168" cm="1">
        <f t="array" ref="M168">SUM(D150:D167*M150:M167)</f>
        <v>1.0013212121212123</v>
      </c>
      <c r="N168" cm="1">
        <f t="array" ref="N168">SUM(D150:D167*N150:N167)</f>
        <v>0.37803636363636367</v>
      </c>
      <c r="O168" cm="1">
        <f t="array" ref="O168">SUM(D150:D167*O150:O167)</f>
        <v>4.0829818181818194</v>
      </c>
      <c r="P168">
        <v>0</v>
      </c>
      <c r="R168" cm="1">
        <f t="array" ref="R168">SUM(D150:D167*R150:R167)</f>
        <v>11.541927272727275</v>
      </c>
      <c r="S168" cm="1">
        <f t="array" ref="S168">SUM(D150:D167*S150:S167)</f>
        <v>0.70269090909090937</v>
      </c>
      <c r="T168" cm="1">
        <f t="array" ref="T168">SUM(D150:D167*T150:T167)</f>
        <v>0.27796848484848485</v>
      </c>
      <c r="U168" cm="1">
        <f t="array" ref="U168">SUM(D150:D167*U150:U167)</f>
        <v>15.257090909090911</v>
      </c>
      <c r="V168" cm="1">
        <f t="array" ref="V168">SUM(D150:D167*V150:V167)</f>
        <v>4.5168484848484861E-2</v>
      </c>
      <c r="W168" cm="1">
        <f t="array" ref="W168">SUM(D150:D167*W150:W167)</f>
        <v>6.603151515151516E-2</v>
      </c>
      <c r="X168" cm="1">
        <f t="array" ref="X168">SUM(D150:D167*X150:X167)</f>
        <v>0.44713939393939406</v>
      </c>
      <c r="Y168" cm="1">
        <f t="array" ref="Y168">SUM(D150:D167*Y150:Y167)</f>
        <v>25.768848484848483</v>
      </c>
      <c r="Z168" cm="1">
        <f t="array" ref="Z168">SUM(D150:D167*Z150:Z167)/(SUM(D151:D153)+SUM(D156:D157)+D161+SUM(D163:D167))</f>
        <v>7.2013141823149177E-2</v>
      </c>
      <c r="AA168" cm="1">
        <f t="array" ref="AA168">SUM(D150:D167*AA150:AA167)</f>
        <v>0</v>
      </c>
      <c r="AB168" cm="1">
        <f t="array" ref="AB168">SUM(D150:D167*AB150:AB167)</f>
        <v>0</v>
      </c>
      <c r="AF168" cm="1">
        <f t="array" ref="AF168">SUM(D150:D167*AF150:AF167)</f>
        <v>180.90957575757577</v>
      </c>
    </row>
    <row r="170" spans="1:32" x14ac:dyDescent="0.2">
      <c r="A170">
        <v>804</v>
      </c>
      <c r="B170" t="s">
        <v>105</v>
      </c>
      <c r="C170">
        <v>1</v>
      </c>
      <c r="D170">
        <v>0.63744588744588704</v>
      </c>
      <c r="E170" t="s">
        <v>34</v>
      </c>
      <c r="F170">
        <v>7009</v>
      </c>
      <c r="G170" t="s">
        <v>379</v>
      </c>
      <c r="H170">
        <v>0.65</v>
      </c>
      <c r="I170">
        <v>864</v>
      </c>
      <c r="J170">
        <v>207</v>
      </c>
      <c r="K170">
        <v>63.6</v>
      </c>
      <c r="L170">
        <v>0.9</v>
      </c>
      <c r="M170">
        <v>18.7</v>
      </c>
      <c r="N170">
        <v>13</v>
      </c>
      <c r="O170">
        <v>0</v>
      </c>
      <c r="P170" t="s">
        <v>33</v>
      </c>
      <c r="Q170" t="s">
        <v>33</v>
      </c>
      <c r="R170">
        <v>3.8</v>
      </c>
      <c r="S170">
        <v>2.5</v>
      </c>
      <c r="T170">
        <v>0.89</v>
      </c>
      <c r="U170">
        <v>75</v>
      </c>
      <c r="V170">
        <v>0.14000000000000001</v>
      </c>
      <c r="W170">
        <v>0.12</v>
      </c>
      <c r="X170">
        <v>6.4</v>
      </c>
      <c r="Y170">
        <v>11</v>
      </c>
      <c r="Z170">
        <v>0.26764705882352902</v>
      </c>
      <c r="AA170">
        <v>0.63</v>
      </c>
      <c r="AB170">
        <v>75</v>
      </c>
      <c r="AC170" t="s">
        <v>33</v>
      </c>
      <c r="AD170" t="s">
        <v>33</v>
      </c>
      <c r="AE170" t="s">
        <v>33</v>
      </c>
      <c r="AF170">
        <v>0</v>
      </c>
    </row>
    <row r="171" spans="1:32" x14ac:dyDescent="0.2">
      <c r="A171">
        <v>804</v>
      </c>
      <c r="B171" t="s">
        <v>105</v>
      </c>
      <c r="C171">
        <v>2</v>
      </c>
      <c r="D171">
        <v>0.18127705627705601</v>
      </c>
      <c r="E171" t="s">
        <v>34</v>
      </c>
      <c r="F171">
        <v>7008</v>
      </c>
      <c r="G171" t="s">
        <v>380</v>
      </c>
      <c r="H171">
        <v>1</v>
      </c>
      <c r="I171">
        <v>1050</v>
      </c>
      <c r="J171">
        <v>253</v>
      </c>
      <c r="K171">
        <v>62.2</v>
      </c>
      <c r="L171">
        <v>1.1000000000000001</v>
      </c>
      <c r="M171">
        <v>17.8</v>
      </c>
      <c r="N171">
        <v>21.2</v>
      </c>
      <c r="O171">
        <v>0</v>
      </c>
      <c r="P171" t="s">
        <v>33</v>
      </c>
      <c r="Q171" t="s">
        <v>33</v>
      </c>
      <c r="R171">
        <v>0</v>
      </c>
      <c r="S171">
        <v>1.9</v>
      </c>
      <c r="T171">
        <v>1.55</v>
      </c>
      <c r="U171">
        <v>39</v>
      </c>
      <c r="V171">
        <v>0.35</v>
      </c>
      <c r="W171">
        <v>0.45</v>
      </c>
      <c r="X171">
        <v>3.51</v>
      </c>
      <c r="Y171">
        <v>0</v>
      </c>
      <c r="Z171">
        <v>0.13945631067961201</v>
      </c>
      <c r="AA171">
        <v>0.6</v>
      </c>
      <c r="AB171">
        <v>39</v>
      </c>
      <c r="AC171" t="s">
        <v>33</v>
      </c>
      <c r="AD171" t="s">
        <v>33</v>
      </c>
      <c r="AE171" t="s">
        <v>33</v>
      </c>
      <c r="AF171">
        <v>0</v>
      </c>
    </row>
    <row r="172" spans="1:32" x14ac:dyDescent="0.2">
      <c r="A172">
        <v>804</v>
      </c>
      <c r="B172" t="s">
        <v>105</v>
      </c>
      <c r="C172">
        <v>3</v>
      </c>
      <c r="D172">
        <v>0.18127705627705601</v>
      </c>
      <c r="E172" t="s">
        <v>34</v>
      </c>
      <c r="F172">
        <v>7017</v>
      </c>
      <c r="G172" t="s">
        <v>381</v>
      </c>
      <c r="H172">
        <v>1</v>
      </c>
      <c r="I172">
        <v>471</v>
      </c>
      <c r="J172">
        <v>112</v>
      </c>
      <c r="K172">
        <v>75.2</v>
      </c>
      <c r="L172">
        <v>0.9</v>
      </c>
      <c r="M172">
        <v>20.5</v>
      </c>
      <c r="N172">
        <v>3.2</v>
      </c>
      <c r="O172">
        <v>0</v>
      </c>
      <c r="P172" t="s">
        <v>33</v>
      </c>
      <c r="Q172" t="s">
        <v>33</v>
      </c>
      <c r="R172">
        <v>0.1</v>
      </c>
      <c r="S172">
        <v>2.2000000000000002</v>
      </c>
      <c r="T172">
        <v>1.48</v>
      </c>
      <c r="U172">
        <v>2</v>
      </c>
      <c r="V172">
        <v>0.02</v>
      </c>
      <c r="W172">
        <v>0.18</v>
      </c>
      <c r="X172">
        <v>3.6</v>
      </c>
      <c r="Y172">
        <v>4</v>
      </c>
      <c r="Z172">
        <v>0.46253968253968197</v>
      </c>
      <c r="AA172">
        <v>0.27</v>
      </c>
      <c r="AB172">
        <v>2</v>
      </c>
      <c r="AC172" t="s">
        <v>33</v>
      </c>
      <c r="AD172" t="s">
        <v>33</v>
      </c>
      <c r="AE172" t="s">
        <v>33</v>
      </c>
      <c r="AF172">
        <v>0</v>
      </c>
    </row>
    <row r="173" spans="1:32" x14ac:dyDescent="0.2">
      <c r="A173" t="s">
        <v>382</v>
      </c>
      <c r="B173" t="s">
        <v>105</v>
      </c>
      <c r="D173">
        <v>1</v>
      </c>
      <c r="E173" t="s">
        <v>34</v>
      </c>
      <c r="G173" t="s">
        <v>33</v>
      </c>
      <c r="H173">
        <v>0.77689393939393903</v>
      </c>
      <c r="I173">
        <v>826.47564935064895</v>
      </c>
      <c r="J173">
        <v>198.11742424242399</v>
      </c>
      <c r="K173">
        <v>65.449025974026</v>
      </c>
      <c r="L173">
        <v>0.93625541125541101</v>
      </c>
      <c r="M173">
        <v>18.863149350649401</v>
      </c>
      <c r="N173">
        <v>12.7099567099567</v>
      </c>
      <c r="O173">
        <v>0</v>
      </c>
      <c r="P173" t="s">
        <v>33</v>
      </c>
      <c r="Q173" t="s">
        <v>33</v>
      </c>
      <c r="R173">
        <v>2.4404220779220802</v>
      </c>
      <c r="S173">
        <v>2.3368506493506498</v>
      </c>
      <c r="T173">
        <v>1.1165963203463201</v>
      </c>
      <c r="U173">
        <v>55.2408008658009</v>
      </c>
      <c r="V173">
        <v>0.15631493506493499</v>
      </c>
      <c r="W173">
        <v>0.19069805194805201</v>
      </c>
      <c r="X173">
        <v>5.3685335497835496</v>
      </c>
      <c r="Y173">
        <v>7.7370129870129896</v>
      </c>
      <c r="Z173">
        <v>0.27973857847542299</v>
      </c>
      <c r="AA173">
        <v>0.55930194805194799</v>
      </c>
      <c r="AB173">
        <v>55.2408008658009</v>
      </c>
      <c r="AC173" t="s">
        <v>33</v>
      </c>
      <c r="AD173" t="s">
        <v>33</v>
      </c>
      <c r="AE173" t="s">
        <v>33</v>
      </c>
      <c r="AF173">
        <v>0</v>
      </c>
    </row>
    <row r="175" spans="1:32" x14ac:dyDescent="0.2">
      <c r="A175">
        <v>8041</v>
      </c>
      <c r="B175" t="s">
        <v>471</v>
      </c>
      <c r="C175">
        <v>1</v>
      </c>
      <c r="D175">
        <v>1</v>
      </c>
      <c r="E175" t="s">
        <v>34</v>
      </c>
      <c r="F175">
        <v>7009</v>
      </c>
      <c r="G175" t="s">
        <v>379</v>
      </c>
      <c r="H175">
        <v>0.65</v>
      </c>
      <c r="I175">
        <v>864</v>
      </c>
      <c r="J175">
        <v>207</v>
      </c>
      <c r="K175">
        <v>63.6</v>
      </c>
      <c r="L175">
        <v>0.9</v>
      </c>
      <c r="M175">
        <v>18.7</v>
      </c>
      <c r="N175">
        <v>13</v>
      </c>
      <c r="O175">
        <v>0</v>
      </c>
      <c r="P175" t="s">
        <v>33</v>
      </c>
      <c r="Q175" t="s">
        <v>33</v>
      </c>
      <c r="R175">
        <v>3.8</v>
      </c>
      <c r="S175">
        <v>2.5</v>
      </c>
      <c r="T175">
        <v>0.89</v>
      </c>
      <c r="U175">
        <v>75</v>
      </c>
      <c r="V175">
        <v>0.14000000000000001</v>
      </c>
      <c r="W175">
        <v>0.12</v>
      </c>
      <c r="X175">
        <v>6.4</v>
      </c>
      <c r="Y175">
        <v>11</v>
      </c>
      <c r="Z175">
        <v>0.26764705882352902</v>
      </c>
      <c r="AA175">
        <v>0.63</v>
      </c>
      <c r="AB175">
        <v>75</v>
      </c>
      <c r="AC175" t="s">
        <v>33</v>
      </c>
      <c r="AD175" t="s">
        <v>33</v>
      </c>
      <c r="AE175" t="s">
        <v>33</v>
      </c>
      <c r="AF175">
        <v>0</v>
      </c>
    </row>
    <row r="176" spans="1:32" x14ac:dyDescent="0.2">
      <c r="A176">
        <v>8041</v>
      </c>
      <c r="B176" t="s">
        <v>471</v>
      </c>
      <c r="C176" t="s">
        <v>456</v>
      </c>
      <c r="D176">
        <v>1</v>
      </c>
      <c r="H176">
        <v>0.65</v>
      </c>
      <c r="I176">
        <v>864</v>
      </c>
      <c r="J176">
        <v>207</v>
      </c>
      <c r="K176">
        <v>63.6</v>
      </c>
      <c r="L176">
        <v>0.9</v>
      </c>
      <c r="M176">
        <v>18.7</v>
      </c>
      <c r="N176">
        <v>13</v>
      </c>
      <c r="O176">
        <v>0</v>
      </c>
      <c r="R176">
        <v>3.8</v>
      </c>
      <c r="S176">
        <v>2.5</v>
      </c>
      <c r="T176">
        <v>0.89</v>
      </c>
      <c r="U176">
        <v>75</v>
      </c>
      <c r="V176">
        <v>0.14000000000000001</v>
      </c>
      <c r="W176">
        <v>0.12</v>
      </c>
      <c r="X176">
        <v>6.4</v>
      </c>
      <c r="Y176">
        <v>11</v>
      </c>
      <c r="Z176">
        <v>0.26764705882352902</v>
      </c>
      <c r="AA176">
        <v>0.63</v>
      </c>
      <c r="AB176">
        <v>75</v>
      </c>
      <c r="AF176">
        <v>0</v>
      </c>
    </row>
    <row r="178" spans="1:32" x14ac:dyDescent="0.2">
      <c r="A178">
        <v>8042</v>
      </c>
      <c r="B178" t="s">
        <v>472</v>
      </c>
      <c r="C178">
        <v>2</v>
      </c>
      <c r="D178">
        <v>0.5</v>
      </c>
      <c r="E178" t="s">
        <v>34</v>
      </c>
      <c r="F178">
        <v>7008</v>
      </c>
      <c r="G178" t="s">
        <v>380</v>
      </c>
      <c r="H178">
        <v>1</v>
      </c>
      <c r="I178">
        <v>1050</v>
      </c>
      <c r="J178">
        <v>253</v>
      </c>
      <c r="K178">
        <v>62.2</v>
      </c>
      <c r="L178">
        <v>1.1000000000000001</v>
      </c>
      <c r="M178">
        <v>17.8</v>
      </c>
      <c r="N178">
        <v>21.2</v>
      </c>
      <c r="O178">
        <v>0</v>
      </c>
      <c r="P178" t="s">
        <v>33</v>
      </c>
      <c r="Q178" t="s">
        <v>33</v>
      </c>
      <c r="R178">
        <v>0</v>
      </c>
      <c r="S178">
        <v>1.9</v>
      </c>
      <c r="T178">
        <v>1.55</v>
      </c>
      <c r="U178">
        <v>39</v>
      </c>
      <c r="V178">
        <v>0.35</v>
      </c>
      <c r="W178">
        <v>0.45</v>
      </c>
      <c r="X178">
        <v>3.51</v>
      </c>
      <c r="Y178">
        <v>0</v>
      </c>
      <c r="Z178">
        <v>0.13945631067961201</v>
      </c>
      <c r="AA178">
        <v>0.6</v>
      </c>
      <c r="AB178">
        <v>39</v>
      </c>
      <c r="AC178" t="s">
        <v>33</v>
      </c>
      <c r="AD178" t="s">
        <v>33</v>
      </c>
      <c r="AE178" t="s">
        <v>33</v>
      </c>
      <c r="AF178">
        <v>0</v>
      </c>
    </row>
    <row r="179" spans="1:32" x14ac:dyDescent="0.2">
      <c r="A179">
        <v>8042</v>
      </c>
      <c r="B179" t="s">
        <v>472</v>
      </c>
      <c r="C179">
        <v>3</v>
      </c>
      <c r="D179">
        <v>0.5</v>
      </c>
      <c r="E179" t="s">
        <v>34</v>
      </c>
      <c r="F179">
        <v>7017</v>
      </c>
      <c r="G179" t="s">
        <v>381</v>
      </c>
      <c r="H179">
        <v>1</v>
      </c>
      <c r="I179">
        <v>471</v>
      </c>
      <c r="J179">
        <v>112</v>
      </c>
      <c r="K179">
        <v>75.2</v>
      </c>
      <c r="L179">
        <v>0.9</v>
      </c>
      <c r="M179">
        <v>20.5</v>
      </c>
      <c r="N179">
        <v>3.2</v>
      </c>
      <c r="O179">
        <v>0</v>
      </c>
      <c r="P179" t="s">
        <v>33</v>
      </c>
      <c r="Q179" t="s">
        <v>33</v>
      </c>
      <c r="R179">
        <v>0.1</v>
      </c>
      <c r="S179">
        <v>2.2000000000000002</v>
      </c>
      <c r="T179">
        <v>1.48</v>
      </c>
      <c r="U179">
        <v>2</v>
      </c>
      <c r="V179">
        <v>0.02</v>
      </c>
      <c r="W179">
        <v>0.18</v>
      </c>
      <c r="X179">
        <v>3.6</v>
      </c>
      <c r="Y179">
        <v>4</v>
      </c>
      <c r="Z179">
        <v>0.46253968253968197</v>
      </c>
      <c r="AA179">
        <v>0.27</v>
      </c>
      <c r="AB179">
        <v>2</v>
      </c>
      <c r="AC179" t="s">
        <v>33</v>
      </c>
      <c r="AD179" t="s">
        <v>33</v>
      </c>
      <c r="AE179" t="s">
        <v>33</v>
      </c>
      <c r="AF179">
        <v>0</v>
      </c>
    </row>
    <row r="180" spans="1:32" x14ac:dyDescent="0.2">
      <c r="A180">
        <v>8042</v>
      </c>
      <c r="B180" t="s">
        <v>472</v>
      </c>
      <c r="C180" t="s">
        <v>456</v>
      </c>
      <c r="D180">
        <v>1</v>
      </c>
      <c r="H180" cm="1">
        <f t="array" ref="H180">SUM(D178:D179*H178:H179)</f>
        <v>1</v>
      </c>
      <c r="I180" cm="1">
        <f t="array" ref="I180">SUM(D178:D179*I178:I179)</f>
        <v>760.5</v>
      </c>
      <c r="J180" cm="1">
        <f t="array" ref="J180">SUM(D178:D179*J178:J179)</f>
        <v>182.5</v>
      </c>
      <c r="K180" cm="1">
        <f t="array" ref="K180">SUM(D178:D179*K178:K179)</f>
        <v>68.7</v>
      </c>
      <c r="L180" cm="1">
        <f t="array" ref="L180">SUM(D178:D179*L178:L179)</f>
        <v>1</v>
      </c>
      <c r="M180" cm="1">
        <f t="array" ref="M180">SUM(D178:D179*M178:M179)</f>
        <v>19.149999999999999</v>
      </c>
      <c r="N180" cm="1">
        <f t="array" ref="N180">SUM(D178:D179*N178:N179)</f>
        <v>12.2</v>
      </c>
      <c r="O180" cm="1">
        <f t="array" ref="O180">SUM(D178:D179*O178:O179)</f>
        <v>0</v>
      </c>
      <c r="R180" cm="1">
        <f t="array" ref="R180">SUM(D178:D179*R178:R179)</f>
        <v>0.05</v>
      </c>
      <c r="S180" cm="1">
        <f t="array" ref="S180">SUM(D178:D179*S178:S179)</f>
        <v>2.0499999999999998</v>
      </c>
      <c r="T180" cm="1">
        <f t="array" ref="T180">SUM(D178:D179*T178:T179)</f>
        <v>1.5150000000000001</v>
      </c>
      <c r="U180" cm="1">
        <f t="array" ref="U180">SUM(D178:D179*U178:U179)</f>
        <v>20.5</v>
      </c>
      <c r="V180" cm="1">
        <f t="array" ref="V180">SUM(D178:D179*V178:V179)</f>
        <v>0.185</v>
      </c>
      <c r="W180" cm="1">
        <f t="array" ref="W180">SUM(D178:D179*W178:W179)</f>
        <v>0.315</v>
      </c>
      <c r="X180" cm="1">
        <f t="array" ref="X180">SUM(D178:D179*X178:X179)</f>
        <v>3.5549999999999997</v>
      </c>
      <c r="Y180" cm="1">
        <f t="array" ref="Y180">SUM(D178:D179*Y178:Y179)</f>
        <v>2</v>
      </c>
      <c r="Z180" cm="1">
        <f t="array" ref="Z180">SUM(D178:D179*Z178:Z179)</f>
        <v>0.30099799660964699</v>
      </c>
      <c r="AA180" cm="1">
        <f t="array" ref="AA180">SUM(D178:D179*AA178:AA179)</f>
        <v>0.435</v>
      </c>
      <c r="AB180" cm="1">
        <f t="array" ref="AB180">SUM(D178:D179*AB178:AB179)</f>
        <v>20.5</v>
      </c>
      <c r="AF180" cm="1">
        <f t="array" ref="AF180">SUM(D178:D179*AF178:AF179)</f>
        <v>0</v>
      </c>
    </row>
    <row r="182" spans="1:32" x14ac:dyDescent="0.2">
      <c r="A182">
        <v>8081</v>
      </c>
      <c r="B182" t="s">
        <v>473</v>
      </c>
      <c r="C182">
        <v>1</v>
      </c>
      <c r="D182">
        <v>1</v>
      </c>
      <c r="E182" t="s">
        <v>34</v>
      </c>
      <c r="F182">
        <v>8002</v>
      </c>
      <c r="G182" t="s">
        <v>417</v>
      </c>
      <c r="H182">
        <v>1</v>
      </c>
      <c r="I182">
        <v>1400</v>
      </c>
      <c r="J182">
        <v>333</v>
      </c>
      <c r="K182">
        <v>11.2</v>
      </c>
      <c r="L182">
        <v>10</v>
      </c>
      <c r="M182">
        <v>59.5</v>
      </c>
      <c r="N182">
        <v>10.6</v>
      </c>
      <c r="O182">
        <v>0</v>
      </c>
      <c r="R182">
        <v>0</v>
      </c>
      <c r="S182">
        <v>6.9</v>
      </c>
      <c r="T182">
        <v>16</v>
      </c>
      <c r="U182">
        <v>141</v>
      </c>
      <c r="V182">
        <v>0.34</v>
      </c>
      <c r="W182">
        <v>0.52</v>
      </c>
      <c r="X182">
        <v>18.2</v>
      </c>
      <c r="Y182">
        <v>46</v>
      </c>
      <c r="AA182">
        <v>60</v>
      </c>
      <c r="AB182">
        <v>141</v>
      </c>
      <c r="AF182">
        <v>0</v>
      </c>
    </row>
    <row r="183" spans="1:32" x14ac:dyDescent="0.2">
      <c r="A183">
        <v>8081</v>
      </c>
      <c r="B183" t="s">
        <v>473</v>
      </c>
      <c r="C183" t="s">
        <v>456</v>
      </c>
      <c r="D183">
        <v>1</v>
      </c>
      <c r="H183">
        <v>1</v>
      </c>
      <c r="I183">
        <v>1400</v>
      </c>
      <c r="J183">
        <v>333</v>
      </c>
      <c r="K183">
        <v>11.2</v>
      </c>
      <c r="L183">
        <v>10</v>
      </c>
      <c r="M183">
        <v>59.5</v>
      </c>
      <c r="N183">
        <v>10.6</v>
      </c>
      <c r="O183">
        <v>0</v>
      </c>
      <c r="R183">
        <v>0</v>
      </c>
      <c r="S183">
        <v>6.9</v>
      </c>
      <c r="T183">
        <v>16</v>
      </c>
      <c r="U183">
        <v>141</v>
      </c>
      <c r="V183">
        <v>0.34</v>
      </c>
      <c r="W183">
        <v>0.52</v>
      </c>
      <c r="X183">
        <v>18.2</v>
      </c>
      <c r="Y183">
        <v>46</v>
      </c>
      <c r="AA183">
        <v>60</v>
      </c>
      <c r="AB183">
        <v>141</v>
      </c>
      <c r="AF183">
        <v>0</v>
      </c>
    </row>
    <row r="185" spans="1:32" x14ac:dyDescent="0.2">
      <c r="A185">
        <v>808</v>
      </c>
      <c r="B185" t="s">
        <v>108</v>
      </c>
      <c r="C185">
        <v>1</v>
      </c>
      <c r="D185">
        <v>0.187720728063026</v>
      </c>
      <c r="E185" t="s">
        <v>34</v>
      </c>
      <c r="F185">
        <v>8012</v>
      </c>
      <c r="G185" t="s">
        <v>392</v>
      </c>
      <c r="H185">
        <v>0.6</v>
      </c>
      <c r="I185">
        <v>605</v>
      </c>
      <c r="J185">
        <v>145</v>
      </c>
      <c r="K185">
        <v>71.2</v>
      </c>
      <c r="L185">
        <v>2.1</v>
      </c>
      <c r="M185">
        <v>19.5</v>
      </c>
      <c r="N185">
        <v>7.4</v>
      </c>
      <c r="O185">
        <v>0</v>
      </c>
      <c r="P185" t="s">
        <v>33</v>
      </c>
      <c r="Q185" t="s">
        <v>33</v>
      </c>
      <c r="R185">
        <v>0</v>
      </c>
      <c r="S185">
        <v>1.3</v>
      </c>
      <c r="T185">
        <v>1.2</v>
      </c>
      <c r="U185">
        <v>13</v>
      </c>
      <c r="V185">
        <v>0.01</v>
      </c>
      <c r="W185">
        <v>0.05</v>
      </c>
      <c r="X185">
        <v>0.91</v>
      </c>
      <c r="Y185">
        <v>23</v>
      </c>
      <c r="Z185" t="s">
        <v>33</v>
      </c>
      <c r="AA185">
        <v>0.5</v>
      </c>
      <c r="AB185">
        <v>13</v>
      </c>
      <c r="AC185" t="s">
        <v>33</v>
      </c>
      <c r="AD185" t="s">
        <v>33</v>
      </c>
      <c r="AE185" t="s">
        <v>33</v>
      </c>
      <c r="AF185">
        <v>0</v>
      </c>
    </row>
    <row r="186" spans="1:32" x14ac:dyDescent="0.2">
      <c r="A186">
        <v>808</v>
      </c>
      <c r="B186" t="s">
        <v>108</v>
      </c>
      <c r="C186">
        <v>2</v>
      </c>
      <c r="D186">
        <v>5.1616408584623701E-3</v>
      </c>
      <c r="E186" t="s">
        <v>34</v>
      </c>
      <c r="F186">
        <v>8011</v>
      </c>
      <c r="G186" t="s">
        <v>393</v>
      </c>
      <c r="H186">
        <v>0.51</v>
      </c>
      <c r="I186">
        <v>419</v>
      </c>
      <c r="J186">
        <v>99</v>
      </c>
      <c r="K186">
        <v>75.099999999999994</v>
      </c>
      <c r="L186">
        <v>1.6</v>
      </c>
      <c r="M186">
        <v>18.399999999999999</v>
      </c>
      <c r="N186">
        <v>1.1000000000000001</v>
      </c>
      <c r="O186">
        <v>0</v>
      </c>
      <c r="P186" t="s">
        <v>33</v>
      </c>
      <c r="Q186" t="s">
        <v>33</v>
      </c>
      <c r="R186">
        <v>3.9</v>
      </c>
      <c r="S186">
        <v>1.5</v>
      </c>
      <c r="T186">
        <v>1.43</v>
      </c>
      <c r="U186">
        <v>16</v>
      </c>
      <c r="V186">
        <v>0.04</v>
      </c>
      <c r="W186">
        <v>0.08</v>
      </c>
      <c r="X186">
        <v>2.7</v>
      </c>
      <c r="Y186">
        <v>14</v>
      </c>
      <c r="Z186">
        <v>4.8443579766537001E-2</v>
      </c>
      <c r="AA186">
        <v>2.14</v>
      </c>
      <c r="AB186">
        <v>11</v>
      </c>
      <c r="AC186" t="s">
        <v>33</v>
      </c>
      <c r="AD186" t="s">
        <v>33</v>
      </c>
      <c r="AE186" t="s">
        <v>33</v>
      </c>
      <c r="AF186">
        <v>56</v>
      </c>
    </row>
    <row r="187" spans="1:32" x14ac:dyDescent="0.2">
      <c r="A187">
        <v>808</v>
      </c>
      <c r="B187" t="s">
        <v>108</v>
      </c>
      <c r="C187">
        <v>3</v>
      </c>
      <c r="D187">
        <v>1.6299918500407499E-3</v>
      </c>
      <c r="E187" t="s">
        <v>51</v>
      </c>
      <c r="F187">
        <v>15175</v>
      </c>
      <c r="G187" t="s">
        <v>394</v>
      </c>
      <c r="H187">
        <v>1</v>
      </c>
      <c r="I187">
        <v>385</v>
      </c>
      <c r="J187">
        <v>92</v>
      </c>
      <c r="K187">
        <v>78.55</v>
      </c>
      <c r="L187">
        <v>1.41</v>
      </c>
      <c r="M187">
        <v>15.58</v>
      </c>
      <c r="N187">
        <v>1.38</v>
      </c>
      <c r="O187">
        <v>0</v>
      </c>
      <c r="P187">
        <v>0</v>
      </c>
      <c r="Q187" t="s">
        <v>33</v>
      </c>
      <c r="R187" t="s">
        <v>33</v>
      </c>
      <c r="S187">
        <v>0.68</v>
      </c>
      <c r="T187">
        <v>1.53</v>
      </c>
      <c r="U187">
        <v>10</v>
      </c>
      <c r="V187">
        <v>0.02</v>
      </c>
      <c r="W187">
        <v>0.41199999999999998</v>
      </c>
      <c r="X187">
        <v>2.1749999999999998</v>
      </c>
      <c r="Y187">
        <v>5</v>
      </c>
      <c r="Z187">
        <v>5.6000000000000001E-2</v>
      </c>
      <c r="AA187">
        <v>1.3</v>
      </c>
      <c r="AB187">
        <v>10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>
        <v>808</v>
      </c>
      <c r="B188" t="s">
        <v>108</v>
      </c>
      <c r="C188">
        <v>4</v>
      </c>
      <c r="D188">
        <v>2.4449877750611199E-3</v>
      </c>
      <c r="E188" t="s">
        <v>51</v>
      </c>
      <c r="F188">
        <v>15166</v>
      </c>
      <c r="G188" t="s">
        <v>395</v>
      </c>
      <c r="H188">
        <v>1</v>
      </c>
      <c r="I188">
        <v>343</v>
      </c>
      <c r="J188">
        <v>82</v>
      </c>
      <c r="K188">
        <v>80.25</v>
      </c>
      <c r="L188">
        <v>1.6</v>
      </c>
      <c r="M188">
        <v>14.91</v>
      </c>
      <c r="N188">
        <v>1.04</v>
      </c>
      <c r="O188">
        <v>0</v>
      </c>
      <c r="P188">
        <v>0</v>
      </c>
      <c r="Q188" t="s">
        <v>33</v>
      </c>
      <c r="R188" t="s">
        <v>33</v>
      </c>
      <c r="S188">
        <v>5.3</v>
      </c>
      <c r="T188">
        <v>1.68</v>
      </c>
      <c r="U188">
        <v>45</v>
      </c>
      <c r="V188">
        <v>0.03</v>
      </c>
      <c r="W188">
        <v>0.04</v>
      </c>
      <c r="X188">
        <v>2.1</v>
      </c>
      <c r="Y188">
        <v>16</v>
      </c>
      <c r="Z188">
        <v>0.36</v>
      </c>
      <c r="AA188">
        <v>20</v>
      </c>
      <c r="AB188">
        <v>45</v>
      </c>
      <c r="AC188">
        <v>0</v>
      </c>
      <c r="AD188">
        <v>0</v>
      </c>
      <c r="AE188">
        <v>0</v>
      </c>
      <c r="AF188">
        <v>0</v>
      </c>
    </row>
    <row r="189" spans="1:32" x14ac:dyDescent="0.2">
      <c r="A189">
        <v>808</v>
      </c>
      <c r="B189" t="s">
        <v>108</v>
      </c>
      <c r="C189">
        <v>5</v>
      </c>
      <c r="D189">
        <v>7.3000349283967897E-2</v>
      </c>
      <c r="E189" t="s">
        <v>54</v>
      </c>
      <c r="F189" t="s">
        <v>396</v>
      </c>
      <c r="G189" t="s">
        <v>397</v>
      </c>
      <c r="H189">
        <v>0.65</v>
      </c>
      <c r="I189">
        <v>392</v>
      </c>
      <c r="J189">
        <v>93</v>
      </c>
      <c r="K189">
        <v>76.400000000000006</v>
      </c>
      <c r="L189">
        <v>1.2</v>
      </c>
      <c r="M189">
        <v>20.5</v>
      </c>
      <c r="N189">
        <v>1.2</v>
      </c>
      <c r="O189">
        <v>0</v>
      </c>
      <c r="P189">
        <v>0</v>
      </c>
      <c r="Q189" t="s">
        <v>33</v>
      </c>
      <c r="R189">
        <v>0</v>
      </c>
      <c r="S189">
        <v>1</v>
      </c>
      <c r="T189">
        <v>0.56000000000000005</v>
      </c>
      <c r="U189">
        <v>15</v>
      </c>
      <c r="V189">
        <v>0.01</v>
      </c>
      <c r="W189">
        <v>0.04</v>
      </c>
      <c r="X189">
        <v>2</v>
      </c>
      <c r="Y189">
        <v>7</v>
      </c>
      <c r="Z189">
        <v>0.09</v>
      </c>
      <c r="AA189">
        <v>1.3</v>
      </c>
      <c r="AB189">
        <v>15</v>
      </c>
      <c r="AC189">
        <v>0</v>
      </c>
      <c r="AD189">
        <v>0</v>
      </c>
      <c r="AE189">
        <v>0</v>
      </c>
      <c r="AF189">
        <v>0</v>
      </c>
    </row>
    <row r="190" spans="1:32" x14ac:dyDescent="0.2">
      <c r="A190">
        <v>808</v>
      </c>
      <c r="B190" t="s">
        <v>108</v>
      </c>
      <c r="C190">
        <v>6</v>
      </c>
      <c r="D190">
        <v>7.3000349283967897E-2</v>
      </c>
      <c r="E190" t="s">
        <v>54</v>
      </c>
      <c r="F190" t="s">
        <v>398</v>
      </c>
      <c r="G190" t="s">
        <v>399</v>
      </c>
      <c r="H190">
        <v>0.6</v>
      </c>
      <c r="I190">
        <v>380</v>
      </c>
      <c r="J190">
        <v>90</v>
      </c>
      <c r="K190">
        <v>77.3</v>
      </c>
      <c r="L190">
        <v>1.3</v>
      </c>
      <c r="M190">
        <v>18.2</v>
      </c>
      <c r="N190">
        <v>1.9</v>
      </c>
      <c r="O190">
        <v>0</v>
      </c>
      <c r="P190">
        <v>0</v>
      </c>
      <c r="Q190" t="s">
        <v>33</v>
      </c>
      <c r="R190">
        <v>0</v>
      </c>
      <c r="S190">
        <v>0.9</v>
      </c>
      <c r="T190">
        <v>1.03</v>
      </c>
      <c r="U190">
        <v>4</v>
      </c>
      <c r="V190">
        <v>0</v>
      </c>
      <c r="W190">
        <v>0.04</v>
      </c>
      <c r="X190">
        <v>2.2999999999999998</v>
      </c>
      <c r="Y190">
        <v>13</v>
      </c>
      <c r="Z190">
        <v>0.24</v>
      </c>
      <c r="AA190">
        <v>2.7</v>
      </c>
      <c r="AB190">
        <v>4</v>
      </c>
      <c r="AC190">
        <v>6</v>
      </c>
      <c r="AD190">
        <v>0</v>
      </c>
      <c r="AE190">
        <v>0</v>
      </c>
      <c r="AF190">
        <v>0</v>
      </c>
    </row>
    <row r="191" spans="1:32" x14ac:dyDescent="0.2">
      <c r="A191">
        <v>808</v>
      </c>
      <c r="B191" t="s">
        <v>108</v>
      </c>
      <c r="C191">
        <v>7</v>
      </c>
      <c r="D191">
        <v>7.3000349283967897E-2</v>
      </c>
      <c r="E191" t="s">
        <v>54</v>
      </c>
      <c r="F191" t="s">
        <v>400</v>
      </c>
      <c r="G191" t="s">
        <v>401</v>
      </c>
      <c r="H191">
        <v>0.6</v>
      </c>
      <c r="I191">
        <v>335</v>
      </c>
      <c r="J191">
        <v>79</v>
      </c>
      <c r="K191">
        <v>79.8</v>
      </c>
      <c r="L191">
        <v>1.2</v>
      </c>
      <c r="M191">
        <v>17.100000000000001</v>
      </c>
      <c r="N191">
        <v>1.2</v>
      </c>
      <c r="O191">
        <v>0</v>
      </c>
      <c r="P191">
        <v>0</v>
      </c>
      <c r="Q191" t="s">
        <v>33</v>
      </c>
      <c r="R191">
        <v>0</v>
      </c>
      <c r="S191">
        <v>1.2</v>
      </c>
      <c r="T191">
        <v>0.8</v>
      </c>
      <c r="U191">
        <v>6</v>
      </c>
      <c r="V191">
        <v>0.23</v>
      </c>
      <c r="W191">
        <v>0.06</v>
      </c>
      <c r="X191">
        <v>3.2</v>
      </c>
      <c r="Y191">
        <v>14</v>
      </c>
      <c r="Z191">
        <v>0.25</v>
      </c>
      <c r="AA191">
        <v>3.5</v>
      </c>
      <c r="AB191">
        <v>4</v>
      </c>
      <c r="AC191">
        <v>26</v>
      </c>
      <c r="AD191">
        <v>0</v>
      </c>
      <c r="AE191">
        <v>0</v>
      </c>
      <c r="AF191">
        <v>26</v>
      </c>
    </row>
    <row r="192" spans="1:32" x14ac:dyDescent="0.2">
      <c r="A192">
        <v>808</v>
      </c>
      <c r="B192" t="s">
        <v>108</v>
      </c>
      <c r="C192">
        <v>8</v>
      </c>
      <c r="D192">
        <v>7.3000349283967897E-2</v>
      </c>
      <c r="E192" t="s">
        <v>54</v>
      </c>
      <c r="F192" t="s">
        <v>402</v>
      </c>
      <c r="G192" t="s">
        <v>403</v>
      </c>
      <c r="H192">
        <v>0.52</v>
      </c>
      <c r="I192">
        <v>423</v>
      </c>
      <c r="J192">
        <v>101</v>
      </c>
      <c r="K192">
        <v>78.7</v>
      </c>
      <c r="L192">
        <v>1.3</v>
      </c>
      <c r="M192">
        <v>16.5</v>
      </c>
      <c r="N192">
        <v>3.8</v>
      </c>
      <c r="O192">
        <v>0</v>
      </c>
      <c r="P192">
        <v>0</v>
      </c>
      <c r="Q192" t="s">
        <v>33</v>
      </c>
      <c r="R192">
        <v>0</v>
      </c>
      <c r="S192">
        <v>1.6</v>
      </c>
      <c r="T192">
        <v>0.7</v>
      </c>
      <c r="U192">
        <v>5</v>
      </c>
      <c r="V192">
        <v>0.14000000000000001</v>
      </c>
      <c r="W192">
        <v>7.0000000000000007E-2</v>
      </c>
      <c r="X192">
        <v>1.6</v>
      </c>
      <c r="Y192">
        <v>14</v>
      </c>
      <c r="Z192">
        <v>0.25</v>
      </c>
      <c r="AA192">
        <v>3.5</v>
      </c>
      <c r="AB192">
        <v>3</v>
      </c>
      <c r="AC192">
        <v>26</v>
      </c>
      <c r="AD192">
        <v>0</v>
      </c>
      <c r="AE192">
        <v>0</v>
      </c>
      <c r="AF192">
        <v>26</v>
      </c>
    </row>
    <row r="193" spans="1:32" x14ac:dyDescent="0.2">
      <c r="A193">
        <v>808</v>
      </c>
      <c r="B193" t="s">
        <v>108</v>
      </c>
      <c r="C193">
        <v>9</v>
      </c>
      <c r="D193">
        <v>7.3000349283967897E-2</v>
      </c>
      <c r="E193" t="s">
        <v>54</v>
      </c>
      <c r="F193" t="s">
        <v>404</v>
      </c>
      <c r="G193" t="s">
        <v>405</v>
      </c>
      <c r="H193">
        <v>0.4</v>
      </c>
      <c r="I193">
        <v>432</v>
      </c>
      <c r="J193">
        <v>103</v>
      </c>
      <c r="K193">
        <v>78.3</v>
      </c>
      <c r="L193">
        <v>1.2</v>
      </c>
      <c r="M193">
        <v>17.8</v>
      </c>
      <c r="N193">
        <v>3.5</v>
      </c>
      <c r="O193">
        <v>0</v>
      </c>
      <c r="P193">
        <v>0</v>
      </c>
      <c r="Q193" t="s">
        <v>33</v>
      </c>
      <c r="R193">
        <v>0</v>
      </c>
      <c r="S193">
        <v>0.5</v>
      </c>
      <c r="T193">
        <v>1.07</v>
      </c>
      <c r="U193">
        <v>9</v>
      </c>
      <c r="V193">
        <v>7.0000000000000007E-2</v>
      </c>
      <c r="W193">
        <v>0.03</v>
      </c>
      <c r="X193">
        <v>3</v>
      </c>
      <c r="Y193">
        <v>14</v>
      </c>
      <c r="Z193">
        <v>0.25</v>
      </c>
      <c r="AA193">
        <v>3.5</v>
      </c>
      <c r="AB193">
        <v>9</v>
      </c>
      <c r="AC193">
        <v>0</v>
      </c>
      <c r="AD193">
        <v>0</v>
      </c>
      <c r="AE193">
        <v>0</v>
      </c>
      <c r="AF193">
        <v>0</v>
      </c>
    </row>
    <row r="194" spans="1:32" x14ac:dyDescent="0.2">
      <c r="A194">
        <v>808</v>
      </c>
      <c r="B194" t="s">
        <v>108</v>
      </c>
      <c r="C194">
        <v>10</v>
      </c>
      <c r="D194">
        <v>7.3000349283967897E-2</v>
      </c>
      <c r="E194" t="s">
        <v>54</v>
      </c>
      <c r="F194" t="s">
        <v>406</v>
      </c>
      <c r="G194" t="s">
        <v>407</v>
      </c>
      <c r="H194">
        <v>0.57999999999999996</v>
      </c>
      <c r="I194">
        <v>372</v>
      </c>
      <c r="J194">
        <v>88</v>
      </c>
      <c r="K194">
        <v>77.599999999999994</v>
      </c>
      <c r="L194">
        <v>1.9</v>
      </c>
      <c r="M194">
        <v>18.600000000000001</v>
      </c>
      <c r="N194">
        <v>1.5</v>
      </c>
      <c r="O194">
        <v>0</v>
      </c>
      <c r="P194">
        <v>0</v>
      </c>
      <c r="Q194" t="s">
        <v>33</v>
      </c>
      <c r="R194">
        <v>0</v>
      </c>
      <c r="S194">
        <v>1.7</v>
      </c>
      <c r="T194">
        <v>0.91</v>
      </c>
      <c r="U194">
        <v>10</v>
      </c>
      <c r="V194">
        <v>0.02</v>
      </c>
      <c r="W194">
        <v>0.09</v>
      </c>
      <c r="X194">
        <v>3.2</v>
      </c>
      <c r="Y194">
        <v>5</v>
      </c>
      <c r="Z194">
        <v>0.18</v>
      </c>
      <c r="AA194">
        <v>1.5</v>
      </c>
      <c r="AB194">
        <v>10</v>
      </c>
      <c r="AC194">
        <v>0</v>
      </c>
      <c r="AD194">
        <v>0</v>
      </c>
      <c r="AE194">
        <v>0</v>
      </c>
      <c r="AF194">
        <v>0</v>
      </c>
    </row>
    <row r="195" spans="1:32" x14ac:dyDescent="0.2">
      <c r="A195">
        <v>808</v>
      </c>
      <c r="B195" t="s">
        <v>108</v>
      </c>
      <c r="C195">
        <v>11</v>
      </c>
      <c r="D195">
        <v>9.7346735488544806E-2</v>
      </c>
      <c r="E195" t="s">
        <v>54</v>
      </c>
      <c r="F195" t="s">
        <v>408</v>
      </c>
      <c r="G195" t="s">
        <v>409</v>
      </c>
      <c r="H195">
        <v>0.64</v>
      </c>
      <c r="I195">
        <v>354</v>
      </c>
      <c r="J195">
        <v>84</v>
      </c>
      <c r="K195">
        <v>78.7</v>
      </c>
      <c r="L195">
        <v>1.3</v>
      </c>
      <c r="M195">
        <v>19</v>
      </c>
      <c r="N195">
        <v>0.9</v>
      </c>
      <c r="O195">
        <v>0</v>
      </c>
      <c r="P195">
        <v>0</v>
      </c>
      <c r="Q195" t="s">
        <v>33</v>
      </c>
      <c r="R195">
        <v>0</v>
      </c>
      <c r="S195">
        <v>0.8</v>
      </c>
      <c r="T195">
        <v>0.42</v>
      </c>
      <c r="U195">
        <v>25</v>
      </c>
      <c r="V195">
        <v>0.12</v>
      </c>
      <c r="W195">
        <v>0.09</v>
      </c>
      <c r="X195">
        <v>3.1</v>
      </c>
      <c r="Y195">
        <v>8</v>
      </c>
      <c r="Z195">
        <v>0.11</v>
      </c>
      <c r="AA195">
        <v>3</v>
      </c>
      <c r="AB195">
        <v>25</v>
      </c>
      <c r="AC195">
        <v>0</v>
      </c>
      <c r="AD195">
        <v>0</v>
      </c>
      <c r="AE195">
        <v>0</v>
      </c>
      <c r="AF195">
        <v>0</v>
      </c>
    </row>
    <row r="196" spans="1:32" x14ac:dyDescent="0.2">
      <c r="A196">
        <v>808</v>
      </c>
      <c r="B196" t="s">
        <v>108</v>
      </c>
      <c r="C196">
        <v>12</v>
      </c>
      <c r="D196">
        <v>9.7346735488544806E-2</v>
      </c>
      <c r="E196" t="s">
        <v>54</v>
      </c>
      <c r="F196" t="s">
        <v>410</v>
      </c>
      <c r="G196" t="s">
        <v>411</v>
      </c>
      <c r="H196">
        <v>0.52</v>
      </c>
      <c r="I196">
        <v>447</v>
      </c>
      <c r="J196">
        <v>106</v>
      </c>
      <c r="K196">
        <v>74.2</v>
      </c>
      <c r="L196">
        <v>2.6</v>
      </c>
      <c r="M196">
        <v>19.8</v>
      </c>
      <c r="N196">
        <v>3</v>
      </c>
      <c r="O196">
        <v>0</v>
      </c>
      <c r="P196">
        <v>0</v>
      </c>
      <c r="Q196" t="s">
        <v>33</v>
      </c>
      <c r="R196">
        <v>0</v>
      </c>
      <c r="S196">
        <v>1.7</v>
      </c>
      <c r="T196">
        <v>1.53</v>
      </c>
      <c r="U196">
        <v>13</v>
      </c>
      <c r="V196">
        <v>0.01</v>
      </c>
      <c r="W196">
        <v>0.17</v>
      </c>
      <c r="X196">
        <v>9.1</v>
      </c>
      <c r="Y196">
        <v>23</v>
      </c>
      <c r="Z196">
        <v>1.3</v>
      </c>
      <c r="AA196">
        <v>8.3000000000000007</v>
      </c>
      <c r="AB196">
        <v>13</v>
      </c>
      <c r="AC196">
        <v>6</v>
      </c>
      <c r="AD196" t="s">
        <v>33</v>
      </c>
      <c r="AE196" t="s">
        <v>33</v>
      </c>
      <c r="AF196">
        <v>6</v>
      </c>
    </row>
    <row r="197" spans="1:32" x14ac:dyDescent="0.2">
      <c r="A197">
        <v>808</v>
      </c>
      <c r="B197" t="s">
        <v>108</v>
      </c>
      <c r="C197">
        <v>13</v>
      </c>
      <c r="D197">
        <v>9.7346735488544806E-2</v>
      </c>
      <c r="E197" t="s">
        <v>54</v>
      </c>
      <c r="F197" t="s">
        <v>412</v>
      </c>
      <c r="G197" t="s">
        <v>413</v>
      </c>
      <c r="H197">
        <v>0.76</v>
      </c>
      <c r="I197">
        <v>499</v>
      </c>
      <c r="J197">
        <v>118</v>
      </c>
      <c r="K197">
        <v>69.2</v>
      </c>
      <c r="L197">
        <v>1.4</v>
      </c>
      <c r="M197">
        <v>23.6</v>
      </c>
      <c r="N197">
        <v>2.6</v>
      </c>
      <c r="O197">
        <v>0</v>
      </c>
      <c r="P197">
        <v>0</v>
      </c>
      <c r="Q197" t="s">
        <v>33</v>
      </c>
      <c r="R197">
        <v>0</v>
      </c>
      <c r="S197">
        <v>1</v>
      </c>
      <c r="T197">
        <v>0.39</v>
      </c>
      <c r="U197">
        <v>14</v>
      </c>
      <c r="V197">
        <v>0.15</v>
      </c>
      <c r="W197">
        <v>0.12</v>
      </c>
      <c r="X197">
        <v>12</v>
      </c>
      <c r="Y197">
        <v>6</v>
      </c>
      <c r="Z197">
        <v>0.66</v>
      </c>
      <c r="AA197">
        <v>4.5999999999999996</v>
      </c>
      <c r="AB197">
        <v>14</v>
      </c>
      <c r="AC197">
        <v>0</v>
      </c>
      <c r="AD197">
        <v>0</v>
      </c>
      <c r="AE197">
        <v>0</v>
      </c>
      <c r="AF197">
        <v>0</v>
      </c>
    </row>
    <row r="198" spans="1:32" x14ac:dyDescent="0.2">
      <c r="A198">
        <v>808</v>
      </c>
      <c r="B198" t="s">
        <v>108</v>
      </c>
      <c r="C198">
        <v>14</v>
      </c>
      <c r="D198">
        <v>7.3000349283967897E-2</v>
      </c>
      <c r="E198" t="s">
        <v>54</v>
      </c>
      <c r="F198" t="s">
        <v>414</v>
      </c>
      <c r="G198" t="s">
        <v>415</v>
      </c>
      <c r="H198">
        <v>0.62</v>
      </c>
      <c r="I198">
        <v>485</v>
      </c>
      <c r="J198">
        <v>116</v>
      </c>
      <c r="K198">
        <v>73.3</v>
      </c>
      <c r="L198">
        <v>1.4</v>
      </c>
      <c r="M198">
        <v>18.899999999999999</v>
      </c>
      <c r="N198">
        <v>4.4000000000000004</v>
      </c>
      <c r="O198">
        <v>0</v>
      </c>
      <c r="P198">
        <v>0</v>
      </c>
      <c r="Q198" t="s">
        <v>33</v>
      </c>
      <c r="R198">
        <v>0</v>
      </c>
      <c r="S198">
        <v>1.6</v>
      </c>
      <c r="T198">
        <v>1.47</v>
      </c>
      <c r="U198">
        <v>14</v>
      </c>
      <c r="V198">
        <v>0.05</v>
      </c>
      <c r="W198">
        <v>0.15</v>
      </c>
      <c r="X198">
        <v>7.5</v>
      </c>
      <c r="Y198">
        <v>9</v>
      </c>
      <c r="Z198">
        <v>0.1</v>
      </c>
      <c r="AA198">
        <v>0.62</v>
      </c>
      <c r="AB198">
        <v>14</v>
      </c>
      <c r="AC198">
        <v>0</v>
      </c>
      <c r="AD198">
        <v>0</v>
      </c>
      <c r="AE198">
        <v>0</v>
      </c>
      <c r="AF198">
        <v>0</v>
      </c>
    </row>
    <row r="199" spans="1:32" x14ac:dyDescent="0.2">
      <c r="A199" t="s">
        <v>416</v>
      </c>
      <c r="B199" t="s">
        <v>108</v>
      </c>
      <c r="D199">
        <v>1</v>
      </c>
      <c r="E199" t="s">
        <v>33</v>
      </c>
      <c r="G199" t="s">
        <v>33</v>
      </c>
      <c r="H199">
        <v>0.59605697209609199</v>
      </c>
      <c r="I199">
        <v>449.53868643355202</v>
      </c>
      <c r="J199">
        <v>106.973984812616</v>
      </c>
      <c r="K199">
        <v>75.220700249673399</v>
      </c>
      <c r="L199">
        <v>1.61812343954153</v>
      </c>
      <c r="M199">
        <v>19.206659292893999</v>
      </c>
      <c r="N199">
        <v>3.3098632617948001</v>
      </c>
      <c r="O199">
        <v>0</v>
      </c>
      <c r="P199" t="s">
        <v>33</v>
      </c>
      <c r="Q199" t="s">
        <v>33</v>
      </c>
      <c r="R199" t="s">
        <v>33</v>
      </c>
      <c r="S199">
        <v>1.2270627805591099</v>
      </c>
      <c r="T199">
        <v>0.94446113245624197</v>
      </c>
      <c r="U199">
        <v>12.3103323372272</v>
      </c>
      <c r="V199">
        <v>6.7406889949677307E-2</v>
      </c>
      <c r="W199">
        <v>8.2600250966999203E-2</v>
      </c>
      <c r="X199">
        <v>4.2136409619539199</v>
      </c>
      <c r="Y199">
        <v>13.586965239776999</v>
      </c>
      <c r="Z199" t="s">
        <v>33</v>
      </c>
      <c r="AA199">
        <v>2.9170039197423101</v>
      </c>
      <c r="AB199">
        <v>11.992522735799</v>
      </c>
      <c r="AC199" t="s">
        <v>33</v>
      </c>
      <c r="AD199" t="s">
        <v>33</v>
      </c>
      <c r="AE199" t="s">
        <v>33</v>
      </c>
      <c r="AF199">
        <v>4.6691504637714898</v>
      </c>
    </row>
    <row r="201" spans="1:32" x14ac:dyDescent="0.2">
      <c r="A201">
        <v>8082</v>
      </c>
      <c r="B201" t="s">
        <v>474</v>
      </c>
      <c r="C201" t="s">
        <v>475</v>
      </c>
      <c r="D201">
        <v>1</v>
      </c>
      <c r="E201" t="s">
        <v>33</v>
      </c>
      <c r="G201" t="s">
        <v>33</v>
      </c>
      <c r="H201">
        <v>0.59605697209609199</v>
      </c>
      <c r="I201">
        <v>449.53868643355202</v>
      </c>
      <c r="J201">
        <v>106.973984812616</v>
      </c>
      <c r="K201">
        <v>75.220700249673399</v>
      </c>
      <c r="L201">
        <v>1.61812343954153</v>
      </c>
      <c r="M201">
        <v>19.206659292893999</v>
      </c>
      <c r="N201">
        <v>3.3098632617948001</v>
      </c>
      <c r="O201">
        <v>0</v>
      </c>
      <c r="P201" t="s">
        <v>33</v>
      </c>
      <c r="Q201" t="s">
        <v>33</v>
      </c>
      <c r="R201" t="s">
        <v>33</v>
      </c>
      <c r="S201">
        <v>1.2270627805591099</v>
      </c>
      <c r="T201">
        <v>0.94446113245624197</v>
      </c>
      <c r="U201">
        <v>12.3103323372272</v>
      </c>
      <c r="V201">
        <v>6.7406889949677307E-2</v>
      </c>
      <c r="W201">
        <v>8.2600250966999203E-2</v>
      </c>
      <c r="X201">
        <v>4.2136409619539199</v>
      </c>
      <c r="Y201">
        <v>13.586965239776999</v>
      </c>
      <c r="Z201" t="s">
        <v>33</v>
      </c>
      <c r="AA201">
        <v>2.9170039197423101</v>
      </c>
      <c r="AB201">
        <v>11.992522735799</v>
      </c>
      <c r="AC201" t="s">
        <v>33</v>
      </c>
      <c r="AD201" t="s">
        <v>33</v>
      </c>
      <c r="AE201" t="s">
        <v>33</v>
      </c>
      <c r="AF201">
        <v>4.6691504637714898</v>
      </c>
    </row>
    <row r="202" spans="1:32" x14ac:dyDescent="0.2">
      <c r="A202">
        <v>8082</v>
      </c>
      <c r="B202" t="s">
        <v>474</v>
      </c>
      <c r="C202" t="s">
        <v>456</v>
      </c>
      <c r="D202">
        <v>1</v>
      </c>
      <c r="H202">
        <v>0.59605697209609199</v>
      </c>
      <c r="I202">
        <v>449.53868643355202</v>
      </c>
      <c r="J202">
        <v>106.973984812616</v>
      </c>
      <c r="K202">
        <v>75.220700249673399</v>
      </c>
      <c r="L202">
        <v>1.61812343954153</v>
      </c>
      <c r="M202">
        <v>19.206659292893999</v>
      </c>
      <c r="N202">
        <v>3.3098632617948001</v>
      </c>
      <c r="O202">
        <v>0</v>
      </c>
      <c r="S202">
        <v>1.2270627805591099</v>
      </c>
      <c r="T202">
        <v>0.94446113245624197</v>
      </c>
      <c r="U202">
        <v>12.3103323372272</v>
      </c>
      <c r="V202">
        <v>6.7406889949677307E-2</v>
      </c>
      <c r="W202">
        <v>8.2600250966999203E-2</v>
      </c>
      <c r="X202">
        <v>4.2136409619539199</v>
      </c>
      <c r="Y202">
        <v>13.586965239776999</v>
      </c>
      <c r="AA202">
        <v>2.9170039197423101</v>
      </c>
      <c r="AB202">
        <v>11.992522735799</v>
      </c>
      <c r="AF202">
        <v>4.6691504637714898</v>
      </c>
    </row>
    <row r="204" spans="1:32" x14ac:dyDescent="0.2">
      <c r="A204">
        <v>8083</v>
      </c>
      <c r="B204" t="s">
        <v>476</v>
      </c>
      <c r="C204">
        <v>10</v>
      </c>
      <c r="D204">
        <v>1</v>
      </c>
      <c r="E204" t="s">
        <v>54</v>
      </c>
      <c r="F204" t="s">
        <v>406</v>
      </c>
      <c r="G204" t="s">
        <v>407</v>
      </c>
      <c r="H204">
        <v>0.57999999999999996</v>
      </c>
      <c r="I204">
        <v>372</v>
      </c>
      <c r="J204">
        <v>88</v>
      </c>
      <c r="K204">
        <v>77.599999999999994</v>
      </c>
      <c r="L204">
        <v>1.9</v>
      </c>
      <c r="M204">
        <v>18.600000000000001</v>
      </c>
      <c r="N204">
        <v>1.5</v>
      </c>
      <c r="O204">
        <v>0</v>
      </c>
      <c r="P204">
        <v>0</v>
      </c>
      <c r="Q204" t="s">
        <v>33</v>
      </c>
      <c r="R204">
        <v>0</v>
      </c>
      <c r="S204">
        <v>1.7</v>
      </c>
      <c r="T204">
        <v>0.91</v>
      </c>
      <c r="U204">
        <v>10</v>
      </c>
      <c r="V204">
        <v>0.02</v>
      </c>
      <c r="W204">
        <v>0.09</v>
      </c>
      <c r="X204">
        <v>3.2</v>
      </c>
      <c r="Y204">
        <v>5</v>
      </c>
      <c r="Z204">
        <v>0.18</v>
      </c>
      <c r="AA204">
        <v>1.5</v>
      </c>
      <c r="AB204">
        <v>10</v>
      </c>
      <c r="AC204">
        <v>0</v>
      </c>
      <c r="AD204">
        <v>0</v>
      </c>
      <c r="AE204">
        <v>0</v>
      </c>
      <c r="AF204">
        <v>0</v>
      </c>
    </row>
    <row r="205" spans="1:32" x14ac:dyDescent="0.2">
      <c r="A205">
        <v>8083</v>
      </c>
      <c r="B205" t="s">
        <v>476</v>
      </c>
      <c r="C205" t="s">
        <v>456</v>
      </c>
      <c r="D205">
        <v>1</v>
      </c>
      <c r="H205">
        <v>0.57999999999999996</v>
      </c>
      <c r="I205">
        <v>372</v>
      </c>
      <c r="J205">
        <v>88</v>
      </c>
      <c r="K205">
        <v>77.599999999999994</v>
      </c>
      <c r="L205">
        <v>1.9</v>
      </c>
      <c r="M205">
        <v>18.600000000000001</v>
      </c>
      <c r="N205">
        <v>1.5</v>
      </c>
      <c r="O205">
        <v>0</v>
      </c>
      <c r="P205">
        <v>0</v>
      </c>
      <c r="R205">
        <v>0</v>
      </c>
      <c r="S205">
        <v>1.7</v>
      </c>
      <c r="T205">
        <v>0.91</v>
      </c>
      <c r="U205">
        <v>10</v>
      </c>
      <c r="V205">
        <v>0.02</v>
      </c>
      <c r="W205">
        <v>0.09</v>
      </c>
      <c r="X205">
        <v>3.2</v>
      </c>
      <c r="Y205">
        <v>5</v>
      </c>
      <c r="Z205">
        <v>0.18</v>
      </c>
      <c r="AA205">
        <v>1.5</v>
      </c>
      <c r="AB205">
        <v>10</v>
      </c>
      <c r="AC205">
        <v>0</v>
      </c>
      <c r="AD205">
        <v>0</v>
      </c>
      <c r="AE205">
        <v>0</v>
      </c>
      <c r="AF205">
        <v>0</v>
      </c>
    </row>
    <row r="207" spans="1:32" x14ac:dyDescent="0.2">
      <c r="A207">
        <v>810</v>
      </c>
      <c r="B207" t="s">
        <v>480</v>
      </c>
      <c r="D207">
        <v>1</v>
      </c>
      <c r="E207" t="s">
        <v>54</v>
      </c>
      <c r="F207" t="s">
        <v>421</v>
      </c>
      <c r="G207" t="s">
        <v>422</v>
      </c>
      <c r="H207">
        <v>0.82</v>
      </c>
      <c r="I207">
        <v>995</v>
      </c>
      <c r="J207">
        <v>239</v>
      </c>
      <c r="K207">
        <v>56.1</v>
      </c>
      <c r="L207">
        <v>3.6</v>
      </c>
      <c r="M207">
        <v>24.8</v>
      </c>
      <c r="N207">
        <v>15.5</v>
      </c>
      <c r="O207">
        <v>0</v>
      </c>
      <c r="P207">
        <v>0</v>
      </c>
      <c r="Q207" t="s">
        <v>33</v>
      </c>
      <c r="R207">
        <v>0</v>
      </c>
      <c r="S207">
        <v>2.4</v>
      </c>
      <c r="T207">
        <v>1.77</v>
      </c>
      <c r="U207">
        <v>49</v>
      </c>
      <c r="V207">
        <v>0.03</v>
      </c>
      <c r="W207">
        <v>0.26</v>
      </c>
      <c r="X207">
        <v>6.8</v>
      </c>
      <c r="Y207">
        <v>6</v>
      </c>
      <c r="Z207">
        <v>0.15</v>
      </c>
      <c r="AA207">
        <v>9</v>
      </c>
      <c r="AB207">
        <v>49</v>
      </c>
      <c r="AC207">
        <v>0</v>
      </c>
      <c r="AD207">
        <v>0</v>
      </c>
      <c r="AE207">
        <v>0</v>
      </c>
      <c r="AF207">
        <v>0</v>
      </c>
    </row>
    <row r="208" spans="1:32" x14ac:dyDescent="0.2">
      <c r="A208">
        <v>810</v>
      </c>
      <c r="B208" t="s">
        <v>480</v>
      </c>
      <c r="C208" t="s">
        <v>456</v>
      </c>
      <c r="D208">
        <v>1</v>
      </c>
      <c r="G208" t="s">
        <v>422</v>
      </c>
      <c r="H208">
        <v>0.82</v>
      </c>
      <c r="I208">
        <v>995</v>
      </c>
      <c r="J208">
        <v>239</v>
      </c>
      <c r="K208">
        <v>56.1</v>
      </c>
      <c r="L208">
        <v>3.6</v>
      </c>
      <c r="M208">
        <v>24.8</v>
      </c>
      <c r="N208">
        <v>15.5</v>
      </c>
      <c r="O208">
        <v>0</v>
      </c>
      <c r="P208">
        <v>0</v>
      </c>
      <c r="Q208" t="s">
        <v>33</v>
      </c>
      <c r="R208">
        <v>0</v>
      </c>
      <c r="S208">
        <v>2.4</v>
      </c>
      <c r="T208">
        <v>1.77</v>
      </c>
      <c r="U208">
        <v>49</v>
      </c>
      <c r="V208">
        <v>0.03</v>
      </c>
      <c r="W208">
        <v>0.26</v>
      </c>
      <c r="X208">
        <v>6.8</v>
      </c>
      <c r="Y208">
        <v>6</v>
      </c>
      <c r="Z208">
        <v>0.15</v>
      </c>
      <c r="AA208">
        <v>9</v>
      </c>
      <c r="AB208">
        <v>49</v>
      </c>
      <c r="AC208">
        <v>0</v>
      </c>
      <c r="AD208">
        <v>0</v>
      </c>
      <c r="AE208">
        <v>0</v>
      </c>
      <c r="AF208">
        <v>0</v>
      </c>
    </row>
    <row r="210" spans="1:32" x14ac:dyDescent="0.2">
      <c r="A210">
        <v>8084</v>
      </c>
      <c r="B210" t="s">
        <v>477</v>
      </c>
      <c r="C210">
        <v>1</v>
      </c>
      <c r="D210">
        <f>D185/(SUM(D185:D193) + SUM(D195:D198))</f>
        <v>0.20250355856987318</v>
      </c>
      <c r="E210" t="s">
        <v>34</v>
      </c>
      <c r="F210">
        <v>8012</v>
      </c>
      <c r="G210" t="s">
        <v>392</v>
      </c>
      <c r="H210">
        <v>0.6</v>
      </c>
      <c r="I210">
        <v>605</v>
      </c>
      <c r="J210">
        <v>145</v>
      </c>
      <c r="K210">
        <v>71.2</v>
      </c>
      <c r="L210">
        <v>2.1</v>
      </c>
      <c r="M210">
        <v>19.5</v>
      </c>
      <c r="N210">
        <v>7.4</v>
      </c>
      <c r="O210">
        <v>0</v>
      </c>
      <c r="P210" t="s">
        <v>33</v>
      </c>
      <c r="Q210" t="s">
        <v>33</v>
      </c>
      <c r="R210">
        <v>0</v>
      </c>
      <c r="S210">
        <v>1.3</v>
      </c>
      <c r="T210">
        <v>1.2</v>
      </c>
      <c r="U210">
        <v>13</v>
      </c>
      <c r="V210">
        <v>0.01</v>
      </c>
      <c r="W210">
        <v>0.05</v>
      </c>
      <c r="X210">
        <v>0.91</v>
      </c>
      <c r="Y210">
        <v>23</v>
      </c>
      <c r="AA210">
        <v>0.5</v>
      </c>
      <c r="AB210">
        <v>13</v>
      </c>
      <c r="AC210" t="s">
        <v>33</v>
      </c>
      <c r="AD210" t="s">
        <v>33</v>
      </c>
      <c r="AE210" t="s">
        <v>33</v>
      </c>
      <c r="AF210">
        <v>0</v>
      </c>
    </row>
    <row r="211" spans="1:32" x14ac:dyDescent="0.2">
      <c r="A211">
        <v>8084</v>
      </c>
      <c r="B211" t="s">
        <v>477</v>
      </c>
      <c r="C211">
        <v>2</v>
      </c>
      <c r="D211">
        <f>D186/(SUM(D185:D193) + SUM(D195:D198))</f>
        <v>5.568115213932843E-3</v>
      </c>
      <c r="E211" t="s">
        <v>34</v>
      </c>
      <c r="F211">
        <v>8011</v>
      </c>
      <c r="G211" t="s">
        <v>393</v>
      </c>
      <c r="H211">
        <v>0.51</v>
      </c>
      <c r="I211">
        <v>419</v>
      </c>
      <c r="J211">
        <v>99</v>
      </c>
      <c r="K211">
        <v>75.099999999999994</v>
      </c>
      <c r="L211">
        <v>1.6</v>
      </c>
      <c r="M211">
        <v>18.399999999999999</v>
      </c>
      <c r="N211">
        <v>1.1000000000000001</v>
      </c>
      <c r="O211">
        <v>0</v>
      </c>
      <c r="P211" t="s">
        <v>33</v>
      </c>
      <c r="Q211" t="s">
        <v>33</v>
      </c>
      <c r="R211">
        <v>3.9</v>
      </c>
      <c r="S211">
        <v>1.5</v>
      </c>
      <c r="T211">
        <v>1.43</v>
      </c>
      <c r="U211">
        <v>16</v>
      </c>
      <c r="V211">
        <v>0.04</v>
      </c>
      <c r="W211">
        <v>0.08</v>
      </c>
      <c r="X211">
        <v>2.7</v>
      </c>
      <c r="Y211">
        <v>14</v>
      </c>
      <c r="Z211">
        <v>4.8443579766537001E-2</v>
      </c>
      <c r="AA211">
        <v>2.14</v>
      </c>
      <c r="AB211">
        <v>11</v>
      </c>
      <c r="AC211" t="s">
        <v>33</v>
      </c>
      <c r="AD211" t="s">
        <v>33</v>
      </c>
      <c r="AE211" t="s">
        <v>33</v>
      </c>
      <c r="AF211">
        <v>56</v>
      </c>
    </row>
    <row r="212" spans="1:32" x14ac:dyDescent="0.2">
      <c r="A212">
        <v>8084</v>
      </c>
      <c r="B212" t="s">
        <v>477</v>
      </c>
      <c r="C212">
        <v>3</v>
      </c>
      <c r="D212">
        <f>D187/(SUM(D185:D193) + SUM(D195:D198))</f>
        <v>1.7583521728208992E-3</v>
      </c>
      <c r="E212" t="s">
        <v>51</v>
      </c>
      <c r="F212">
        <v>15175</v>
      </c>
      <c r="G212" t="s">
        <v>394</v>
      </c>
      <c r="H212">
        <v>1</v>
      </c>
      <c r="I212">
        <v>385</v>
      </c>
      <c r="J212">
        <v>92</v>
      </c>
      <c r="K212">
        <v>78.55</v>
      </c>
      <c r="L212">
        <v>1.41</v>
      </c>
      <c r="M212">
        <v>15.58</v>
      </c>
      <c r="N212">
        <v>1.38</v>
      </c>
      <c r="O212">
        <v>0</v>
      </c>
      <c r="P212">
        <v>0</v>
      </c>
      <c r="Q212" t="s">
        <v>33</v>
      </c>
      <c r="S212">
        <v>0.68</v>
      </c>
      <c r="T212">
        <v>1.53</v>
      </c>
      <c r="U212">
        <v>10</v>
      </c>
      <c r="V212">
        <v>0.02</v>
      </c>
      <c r="W212">
        <v>0.41199999999999998</v>
      </c>
      <c r="X212">
        <v>2.1749999999999998</v>
      </c>
      <c r="Y212">
        <v>5</v>
      </c>
      <c r="Z212">
        <v>5.6000000000000001E-2</v>
      </c>
      <c r="AA212">
        <v>1.3</v>
      </c>
      <c r="AB212">
        <v>10</v>
      </c>
      <c r="AC212">
        <v>0</v>
      </c>
      <c r="AD212">
        <v>0</v>
      </c>
      <c r="AE212">
        <v>0</v>
      </c>
      <c r="AF212">
        <v>0</v>
      </c>
    </row>
    <row r="213" spans="1:32" x14ac:dyDescent="0.2">
      <c r="A213">
        <v>8084</v>
      </c>
      <c r="B213" t="s">
        <v>477</v>
      </c>
      <c r="C213">
        <v>4</v>
      </c>
      <c r="D213">
        <f>D188/(SUM(D185:D193) + SUM(D195:D198))</f>
        <v>2.6375282592313435E-3</v>
      </c>
      <c r="E213" t="s">
        <v>51</v>
      </c>
      <c r="F213">
        <v>15166</v>
      </c>
      <c r="G213" t="s">
        <v>395</v>
      </c>
      <c r="H213">
        <v>1</v>
      </c>
      <c r="I213">
        <v>343</v>
      </c>
      <c r="J213">
        <v>82</v>
      </c>
      <c r="K213">
        <v>80.25</v>
      </c>
      <c r="L213">
        <v>1.6</v>
      </c>
      <c r="M213">
        <v>14.91</v>
      </c>
      <c r="N213">
        <v>1.04</v>
      </c>
      <c r="O213">
        <v>0</v>
      </c>
      <c r="P213">
        <v>0</v>
      </c>
      <c r="Q213" t="s">
        <v>33</v>
      </c>
      <c r="S213">
        <v>5.3</v>
      </c>
      <c r="T213">
        <v>1.68</v>
      </c>
      <c r="U213">
        <v>45</v>
      </c>
      <c r="V213">
        <v>0.03</v>
      </c>
      <c r="W213">
        <v>0.04</v>
      </c>
      <c r="X213">
        <v>2.1</v>
      </c>
      <c r="Y213">
        <v>16</v>
      </c>
      <c r="Z213">
        <v>0.36</v>
      </c>
      <c r="AA213">
        <v>20</v>
      </c>
      <c r="AB213">
        <v>45</v>
      </c>
      <c r="AC213">
        <v>0</v>
      </c>
      <c r="AD213">
        <v>0</v>
      </c>
      <c r="AE213">
        <v>0</v>
      </c>
      <c r="AF213">
        <v>0</v>
      </c>
    </row>
    <row r="214" spans="1:32" x14ac:dyDescent="0.2">
      <c r="A214">
        <v>8084</v>
      </c>
      <c r="B214" t="s">
        <v>477</v>
      </c>
      <c r="C214">
        <v>5</v>
      </c>
      <c r="D214">
        <f>D189/(SUM(D185:D193) + SUM(D195:D198))</f>
        <v>7.8749058025621738E-2</v>
      </c>
      <c r="E214" t="s">
        <v>54</v>
      </c>
      <c r="F214" t="s">
        <v>396</v>
      </c>
      <c r="G214" t="s">
        <v>397</v>
      </c>
      <c r="H214">
        <v>0.65</v>
      </c>
      <c r="I214">
        <v>392</v>
      </c>
      <c r="J214">
        <v>93</v>
      </c>
      <c r="K214">
        <v>76.400000000000006</v>
      </c>
      <c r="L214">
        <v>1.2</v>
      </c>
      <c r="M214">
        <v>20.5</v>
      </c>
      <c r="N214">
        <v>1.2</v>
      </c>
      <c r="O214">
        <v>0</v>
      </c>
      <c r="P214">
        <v>0</v>
      </c>
      <c r="Q214" t="s">
        <v>33</v>
      </c>
      <c r="R214">
        <v>0</v>
      </c>
      <c r="S214">
        <v>1</v>
      </c>
      <c r="T214">
        <v>0.56000000000000005</v>
      </c>
      <c r="U214">
        <v>15</v>
      </c>
      <c r="V214">
        <v>0.01</v>
      </c>
      <c r="W214">
        <v>0.04</v>
      </c>
      <c r="X214">
        <v>2</v>
      </c>
      <c r="Y214">
        <v>7</v>
      </c>
      <c r="Z214">
        <v>0.09</v>
      </c>
      <c r="AA214">
        <v>1.3</v>
      </c>
      <c r="AB214">
        <v>15</v>
      </c>
      <c r="AC214">
        <v>0</v>
      </c>
      <c r="AD214">
        <v>0</v>
      </c>
      <c r="AE214">
        <v>0</v>
      </c>
      <c r="AF214">
        <v>0</v>
      </c>
    </row>
    <row r="215" spans="1:32" x14ac:dyDescent="0.2">
      <c r="A215">
        <v>8084</v>
      </c>
      <c r="B215" t="s">
        <v>477</v>
      </c>
      <c r="C215">
        <v>6</v>
      </c>
      <c r="D215">
        <f>D190/(SUM(D185:D193) + SUM(D195:D198))</f>
        <v>7.8749058025621738E-2</v>
      </c>
      <c r="E215" t="s">
        <v>54</v>
      </c>
      <c r="F215" t="s">
        <v>398</v>
      </c>
      <c r="G215" t="s">
        <v>399</v>
      </c>
      <c r="H215">
        <v>0.6</v>
      </c>
      <c r="I215">
        <v>380</v>
      </c>
      <c r="J215">
        <v>90</v>
      </c>
      <c r="K215">
        <v>77.3</v>
      </c>
      <c r="L215">
        <v>1.3</v>
      </c>
      <c r="M215">
        <v>18.2</v>
      </c>
      <c r="N215">
        <v>1.9</v>
      </c>
      <c r="O215">
        <v>0</v>
      </c>
      <c r="P215">
        <v>0</v>
      </c>
      <c r="Q215" t="s">
        <v>33</v>
      </c>
      <c r="R215">
        <v>0</v>
      </c>
      <c r="S215">
        <v>0.9</v>
      </c>
      <c r="T215">
        <v>1.03</v>
      </c>
      <c r="U215">
        <v>4</v>
      </c>
      <c r="V215">
        <v>0</v>
      </c>
      <c r="W215">
        <v>0.04</v>
      </c>
      <c r="X215">
        <v>2.2999999999999998</v>
      </c>
      <c r="Y215">
        <v>13</v>
      </c>
      <c r="Z215">
        <v>0.24</v>
      </c>
      <c r="AA215">
        <v>2.7</v>
      </c>
      <c r="AB215">
        <v>4</v>
      </c>
      <c r="AC215">
        <v>6</v>
      </c>
      <c r="AD215">
        <v>0</v>
      </c>
      <c r="AE215">
        <v>0</v>
      </c>
      <c r="AF215">
        <v>0</v>
      </c>
    </row>
    <row r="216" spans="1:32" x14ac:dyDescent="0.2">
      <c r="A216">
        <v>8084</v>
      </c>
      <c r="B216" t="s">
        <v>477</v>
      </c>
      <c r="C216">
        <v>7</v>
      </c>
      <c r="D216">
        <f>D191/(SUM(D185:D193) + SUM(D195:D198))</f>
        <v>7.8749058025621738E-2</v>
      </c>
      <c r="E216" t="s">
        <v>54</v>
      </c>
      <c r="F216" t="s">
        <v>400</v>
      </c>
      <c r="G216" t="s">
        <v>401</v>
      </c>
      <c r="H216">
        <v>0.6</v>
      </c>
      <c r="I216">
        <v>335</v>
      </c>
      <c r="J216">
        <v>79</v>
      </c>
      <c r="K216">
        <v>79.8</v>
      </c>
      <c r="L216">
        <v>1.2</v>
      </c>
      <c r="M216">
        <v>17.100000000000001</v>
      </c>
      <c r="N216">
        <v>1.2</v>
      </c>
      <c r="O216">
        <v>0</v>
      </c>
      <c r="P216">
        <v>0</v>
      </c>
      <c r="Q216" t="s">
        <v>33</v>
      </c>
      <c r="R216">
        <v>0</v>
      </c>
      <c r="S216">
        <v>1.2</v>
      </c>
      <c r="T216">
        <v>0.8</v>
      </c>
      <c r="U216">
        <v>6</v>
      </c>
      <c r="V216">
        <v>0.23</v>
      </c>
      <c r="W216">
        <v>0.06</v>
      </c>
      <c r="X216">
        <v>3.2</v>
      </c>
      <c r="Y216">
        <v>14</v>
      </c>
      <c r="Z216">
        <v>0.25</v>
      </c>
      <c r="AA216">
        <v>3.5</v>
      </c>
      <c r="AB216">
        <v>4</v>
      </c>
      <c r="AC216">
        <v>26</v>
      </c>
      <c r="AD216">
        <v>0</v>
      </c>
      <c r="AE216">
        <v>0</v>
      </c>
      <c r="AF216">
        <v>26</v>
      </c>
    </row>
    <row r="217" spans="1:32" x14ac:dyDescent="0.2">
      <c r="A217">
        <v>8084</v>
      </c>
      <c r="B217" t="s">
        <v>477</v>
      </c>
      <c r="C217">
        <v>8</v>
      </c>
      <c r="D217">
        <f>D192/(SUM(D185:D193) + SUM(D195:D198))</f>
        <v>7.8749058025621738E-2</v>
      </c>
      <c r="E217" t="s">
        <v>54</v>
      </c>
      <c r="F217" t="s">
        <v>402</v>
      </c>
      <c r="G217" t="s">
        <v>403</v>
      </c>
      <c r="H217">
        <v>0.52</v>
      </c>
      <c r="I217">
        <v>423</v>
      </c>
      <c r="J217">
        <v>101</v>
      </c>
      <c r="K217">
        <v>78.7</v>
      </c>
      <c r="L217">
        <v>1.3</v>
      </c>
      <c r="M217">
        <v>16.5</v>
      </c>
      <c r="N217">
        <v>3.8</v>
      </c>
      <c r="O217">
        <v>0</v>
      </c>
      <c r="P217">
        <v>0</v>
      </c>
      <c r="Q217" t="s">
        <v>33</v>
      </c>
      <c r="R217">
        <v>0</v>
      </c>
      <c r="S217">
        <v>1.6</v>
      </c>
      <c r="T217">
        <v>0.7</v>
      </c>
      <c r="U217">
        <v>5</v>
      </c>
      <c r="V217">
        <v>0.14000000000000001</v>
      </c>
      <c r="W217">
        <v>7.0000000000000007E-2</v>
      </c>
      <c r="X217">
        <v>1.6</v>
      </c>
      <c r="Y217">
        <v>14</v>
      </c>
      <c r="Z217">
        <v>0.25</v>
      </c>
      <c r="AA217">
        <v>3.5</v>
      </c>
      <c r="AB217">
        <v>3</v>
      </c>
      <c r="AC217">
        <v>26</v>
      </c>
      <c r="AD217">
        <v>0</v>
      </c>
      <c r="AE217">
        <v>0</v>
      </c>
      <c r="AF217">
        <v>26</v>
      </c>
    </row>
    <row r="218" spans="1:32" x14ac:dyDescent="0.2">
      <c r="A218">
        <v>8084</v>
      </c>
      <c r="B218" t="s">
        <v>477</v>
      </c>
      <c r="C218">
        <v>9</v>
      </c>
      <c r="D218">
        <f>D193/(SUM(D185:D193) + SUM(D195:D198))</f>
        <v>7.8749058025621738E-2</v>
      </c>
      <c r="E218" t="s">
        <v>54</v>
      </c>
      <c r="F218" t="s">
        <v>404</v>
      </c>
      <c r="G218" t="s">
        <v>405</v>
      </c>
      <c r="H218">
        <v>0.4</v>
      </c>
      <c r="I218">
        <v>432</v>
      </c>
      <c r="J218">
        <v>103</v>
      </c>
      <c r="K218">
        <v>78.3</v>
      </c>
      <c r="L218">
        <v>1.2</v>
      </c>
      <c r="M218">
        <v>17.8</v>
      </c>
      <c r="N218">
        <v>3.5</v>
      </c>
      <c r="O218">
        <v>0</v>
      </c>
      <c r="P218">
        <v>0</v>
      </c>
      <c r="Q218" t="s">
        <v>33</v>
      </c>
      <c r="R218">
        <v>0</v>
      </c>
      <c r="S218">
        <v>0.5</v>
      </c>
      <c r="T218">
        <v>1.07</v>
      </c>
      <c r="U218">
        <v>9</v>
      </c>
      <c r="V218">
        <v>7.0000000000000007E-2</v>
      </c>
      <c r="W218">
        <v>0.03</v>
      </c>
      <c r="X218">
        <v>3</v>
      </c>
      <c r="Y218">
        <v>14</v>
      </c>
      <c r="Z218">
        <v>0.25</v>
      </c>
      <c r="AA218">
        <v>3.5</v>
      </c>
      <c r="AB218">
        <v>9</v>
      </c>
      <c r="AC218">
        <v>0</v>
      </c>
      <c r="AD218">
        <v>0</v>
      </c>
      <c r="AE218">
        <v>0</v>
      </c>
      <c r="AF218">
        <v>0</v>
      </c>
    </row>
    <row r="219" spans="1:32" x14ac:dyDescent="0.2">
      <c r="A219">
        <v>8084</v>
      </c>
      <c r="B219" t="s">
        <v>477</v>
      </c>
      <c r="C219">
        <v>11</v>
      </c>
      <c r="D219">
        <f>D195/(SUM(D185:D193) + SUM(D195:D198))</f>
        <v>0.10501269921013706</v>
      </c>
      <c r="E219" t="s">
        <v>54</v>
      </c>
      <c r="F219" t="s">
        <v>408</v>
      </c>
      <c r="G219" t="s">
        <v>409</v>
      </c>
      <c r="H219">
        <v>0.64</v>
      </c>
      <c r="I219">
        <v>354</v>
      </c>
      <c r="J219">
        <v>84</v>
      </c>
      <c r="K219">
        <v>78.7</v>
      </c>
      <c r="L219">
        <v>1.3</v>
      </c>
      <c r="M219">
        <v>19</v>
      </c>
      <c r="N219">
        <v>0.9</v>
      </c>
      <c r="O219">
        <v>0</v>
      </c>
      <c r="P219">
        <v>0</v>
      </c>
      <c r="Q219" t="s">
        <v>33</v>
      </c>
      <c r="R219">
        <v>0</v>
      </c>
      <c r="S219">
        <v>0.8</v>
      </c>
      <c r="T219">
        <v>0.42</v>
      </c>
      <c r="U219">
        <v>25</v>
      </c>
      <c r="V219">
        <v>0.12</v>
      </c>
      <c r="W219">
        <v>0.09</v>
      </c>
      <c r="X219">
        <v>3.1</v>
      </c>
      <c r="Y219">
        <v>8</v>
      </c>
      <c r="Z219">
        <v>0.11</v>
      </c>
      <c r="AA219">
        <v>3</v>
      </c>
      <c r="AB219">
        <v>25</v>
      </c>
      <c r="AC219">
        <v>0</v>
      </c>
      <c r="AD219">
        <v>0</v>
      </c>
      <c r="AE219">
        <v>0</v>
      </c>
      <c r="AF219">
        <v>0</v>
      </c>
    </row>
    <row r="220" spans="1:32" x14ac:dyDescent="0.2">
      <c r="A220">
        <v>8084</v>
      </c>
      <c r="B220" t="s">
        <v>477</v>
      </c>
      <c r="C220">
        <v>12</v>
      </c>
      <c r="D220">
        <f>D196/(SUM(D185:D193) + SUM(D195:D198))</f>
        <v>0.10501269921013706</v>
      </c>
      <c r="E220" t="s">
        <v>54</v>
      </c>
      <c r="F220" t="s">
        <v>410</v>
      </c>
      <c r="G220" t="s">
        <v>411</v>
      </c>
      <c r="H220">
        <v>0.52</v>
      </c>
      <c r="I220">
        <v>447</v>
      </c>
      <c r="J220">
        <v>106</v>
      </c>
      <c r="K220">
        <v>74.2</v>
      </c>
      <c r="L220">
        <v>2.6</v>
      </c>
      <c r="M220">
        <v>19.8</v>
      </c>
      <c r="N220">
        <v>3</v>
      </c>
      <c r="O220">
        <v>0</v>
      </c>
      <c r="P220">
        <v>0</v>
      </c>
      <c r="Q220" t="s">
        <v>33</v>
      </c>
      <c r="R220">
        <v>0</v>
      </c>
      <c r="S220">
        <v>1.7</v>
      </c>
      <c r="T220">
        <v>1.53</v>
      </c>
      <c r="U220">
        <v>13</v>
      </c>
      <c r="V220">
        <v>0.01</v>
      </c>
      <c r="W220">
        <v>0.17</v>
      </c>
      <c r="X220">
        <v>9.1</v>
      </c>
      <c r="Y220">
        <v>23</v>
      </c>
      <c r="Z220">
        <v>1.3</v>
      </c>
      <c r="AA220">
        <v>8.3000000000000007</v>
      </c>
      <c r="AB220">
        <v>13</v>
      </c>
      <c r="AC220">
        <v>6</v>
      </c>
      <c r="AD220" t="s">
        <v>33</v>
      </c>
      <c r="AE220" t="s">
        <v>33</v>
      </c>
      <c r="AF220">
        <v>6</v>
      </c>
    </row>
    <row r="221" spans="1:32" x14ac:dyDescent="0.2">
      <c r="A221">
        <v>8084</v>
      </c>
      <c r="B221" t="s">
        <v>477</v>
      </c>
      <c r="C221">
        <v>13</v>
      </c>
      <c r="D221">
        <f>D197/(SUM(D185:D193) + SUM(D195:D198))</f>
        <v>0.10501269921013706</v>
      </c>
      <c r="E221" t="s">
        <v>54</v>
      </c>
      <c r="F221" t="s">
        <v>412</v>
      </c>
      <c r="G221" t="s">
        <v>413</v>
      </c>
      <c r="H221">
        <v>0.76</v>
      </c>
      <c r="I221">
        <v>499</v>
      </c>
      <c r="J221">
        <v>118</v>
      </c>
      <c r="K221">
        <v>69.2</v>
      </c>
      <c r="L221">
        <v>1.4</v>
      </c>
      <c r="M221">
        <v>23.6</v>
      </c>
      <c r="N221">
        <v>2.6</v>
      </c>
      <c r="O221">
        <v>0</v>
      </c>
      <c r="P221">
        <v>0</v>
      </c>
      <c r="Q221" t="s">
        <v>33</v>
      </c>
      <c r="R221">
        <v>0</v>
      </c>
      <c r="S221">
        <v>1</v>
      </c>
      <c r="T221">
        <v>0.39</v>
      </c>
      <c r="U221">
        <v>14</v>
      </c>
      <c r="V221">
        <v>0.15</v>
      </c>
      <c r="W221">
        <v>0.12</v>
      </c>
      <c r="X221">
        <v>12</v>
      </c>
      <c r="Y221">
        <v>6</v>
      </c>
      <c r="Z221">
        <v>0.66</v>
      </c>
      <c r="AA221">
        <v>4.5999999999999996</v>
      </c>
      <c r="AB221">
        <v>14</v>
      </c>
      <c r="AC221">
        <v>0</v>
      </c>
      <c r="AD221">
        <v>0</v>
      </c>
      <c r="AE221">
        <v>0</v>
      </c>
      <c r="AF221">
        <v>0</v>
      </c>
    </row>
    <row r="222" spans="1:32" x14ac:dyDescent="0.2">
      <c r="A222">
        <v>8084</v>
      </c>
      <c r="B222" t="s">
        <v>477</v>
      </c>
      <c r="C222">
        <v>14</v>
      </c>
      <c r="D222">
        <f>D198/(SUM(D185:D193) + SUM(D195:D198))</f>
        <v>7.8749058025621738E-2</v>
      </c>
      <c r="E222" t="s">
        <v>54</v>
      </c>
      <c r="F222" t="s">
        <v>414</v>
      </c>
      <c r="G222" t="s">
        <v>415</v>
      </c>
      <c r="H222">
        <v>0.62</v>
      </c>
      <c r="I222">
        <v>485</v>
      </c>
      <c r="J222">
        <v>116</v>
      </c>
      <c r="K222">
        <v>73.3</v>
      </c>
      <c r="L222">
        <v>1.4</v>
      </c>
      <c r="M222">
        <v>18.899999999999999</v>
      </c>
      <c r="N222">
        <v>4.4000000000000004</v>
      </c>
      <c r="O222">
        <v>0</v>
      </c>
      <c r="P222">
        <v>0</v>
      </c>
      <c r="Q222" t="s">
        <v>33</v>
      </c>
      <c r="R222">
        <v>0</v>
      </c>
      <c r="S222">
        <v>1.6</v>
      </c>
      <c r="T222">
        <v>1.47</v>
      </c>
      <c r="U222">
        <v>14</v>
      </c>
      <c r="V222">
        <v>0.05</v>
      </c>
      <c r="W222">
        <v>0.15</v>
      </c>
      <c r="X222">
        <v>7.5</v>
      </c>
      <c r="Y222">
        <v>9</v>
      </c>
      <c r="Z222">
        <v>0.1</v>
      </c>
      <c r="AA222">
        <v>0.62</v>
      </c>
      <c r="AB222">
        <v>14</v>
      </c>
      <c r="AC222">
        <v>0</v>
      </c>
      <c r="AD222">
        <v>0</v>
      </c>
      <c r="AE222">
        <v>0</v>
      </c>
      <c r="AF222">
        <v>0</v>
      </c>
    </row>
    <row r="223" spans="1:32" x14ac:dyDescent="0.2">
      <c r="A223">
        <v>8084</v>
      </c>
      <c r="B223" t="s">
        <v>477</v>
      </c>
      <c r="C223" t="s">
        <v>456</v>
      </c>
      <c r="D223">
        <f>SUM(D210:D222)</f>
        <v>0.99999999999999967</v>
      </c>
      <c r="H223" cm="1">
        <f t="array" ref="H223">SUM(D210:D222*H210:H222)</f>
        <v>0.59732144352340277</v>
      </c>
      <c r="I223" cm="1">
        <f t="array" ref="I223">SUM(D210:D222*I210:I222)</f>
        <v>455.64478495073809</v>
      </c>
      <c r="J223" cm="1">
        <f t="array" ref="J223">SUM(D210:D222*J210:J222)</f>
        <v>108.4681682436015</v>
      </c>
      <c r="K223" cm="1">
        <f t="array" ref="K223">SUM(D210:D222*K210:K222)</f>
        <v>75.033332635574538</v>
      </c>
      <c r="L223" cm="1">
        <f t="array" ref="L223">SUM(D210:D222*L210:L222)</f>
        <v>1.5959259259259253</v>
      </c>
      <c r="M223" cm="1">
        <f t="array" ref="M223">SUM(D210:D222*M210:M222)</f>
        <v>19.2544331407519</v>
      </c>
      <c r="N223" cm="1">
        <f t="array" ref="N223">SUM(D210:D222*N210:N222)</f>
        <v>3.4523882888163193</v>
      </c>
      <c r="O223" cm="1">
        <f t="array" ref="O223">SUM(D210:D222*O210:O222)</f>
        <v>0</v>
      </c>
      <c r="P223">
        <v>0</v>
      </c>
      <c r="R223" cm="1">
        <f t="array" ref="R223">SUM(D210:D222*R210:R222)/(SUM(D210:D211)+SUM(D214:D222))</f>
        <v>2.1811530213195391E-2</v>
      </c>
      <c r="S223" cm="1">
        <f t="array" ref="S223">SUM(D210:D222*S210:S222)</f>
        <v>1.1898194200228862</v>
      </c>
      <c r="T223" cm="1">
        <f t="array" ref="T223">SUM(D210:D222*T210:T222)</f>
        <v>0.94717491417566757</v>
      </c>
      <c r="U223" cm="1">
        <f t="array" ref="U223">SUM(D210:D222*U210:U222)</f>
        <v>12.492268832509975</v>
      </c>
      <c r="V223" cm="1">
        <f t="array" ref="V223">SUM(D210:D222*V210:V222)</f>
        <v>7.1140137877138659E-2</v>
      </c>
      <c r="W223" cm="1">
        <f t="array" ref="W223">SUM(D210:D222*W210:W222)</f>
        <v>8.2017527701024315E-2</v>
      </c>
      <c r="X223" cm="1">
        <f t="array" ref="X223">SUM(D210:D222*X210:X222)</f>
        <v>4.2934642328839772</v>
      </c>
      <c r="Y223" cm="1">
        <f t="array" ref="Y223">SUM(D210:D222*Y210:Y222)</f>
        <v>14.263180663708162</v>
      </c>
      <c r="Z223" cm="1">
        <f t="array" ref="Z223">SUM(D210:D222*Z210:Z222)/SUM(D211:D222)</f>
        <v>0.39074518326993285</v>
      </c>
      <c r="AA223" cm="1">
        <f t="array" ref="AA223">SUM(D210:D222*AA210:AA222)</f>
        <v>3.0285916436406271</v>
      </c>
      <c r="AB223" cm="1">
        <f t="array" ref="AB223">SUM(D210:D222*AB210:AB222)</f>
        <v>12.149432024337825</v>
      </c>
      <c r="AC223">
        <v>0</v>
      </c>
      <c r="AD223">
        <v>0</v>
      </c>
      <c r="AE223">
        <v>0</v>
      </c>
      <c r="AF223" cm="1">
        <f t="array" ref="AF223">SUM(D210:D222*AF210:AF222)</f>
        <v>5.0368416645733918</v>
      </c>
    </row>
    <row r="225" spans="1:32" x14ac:dyDescent="0.2">
      <c r="A225">
        <v>110</v>
      </c>
      <c r="B225" t="s">
        <v>80</v>
      </c>
      <c r="C225">
        <v>1</v>
      </c>
      <c r="D225">
        <v>0.38960017969451899</v>
      </c>
      <c r="E225" t="s">
        <v>34</v>
      </c>
      <c r="F225">
        <v>1011</v>
      </c>
      <c r="G225" t="s">
        <v>170</v>
      </c>
      <c r="H225">
        <v>1</v>
      </c>
      <c r="I225">
        <v>1290</v>
      </c>
      <c r="J225">
        <v>306</v>
      </c>
      <c r="K225">
        <v>29</v>
      </c>
      <c r="L225">
        <v>1.5</v>
      </c>
      <c r="M225">
        <v>7</v>
      </c>
      <c r="N225">
        <v>6.8</v>
      </c>
      <c r="O225">
        <v>2.9</v>
      </c>
      <c r="P225" t="s">
        <v>33</v>
      </c>
      <c r="Q225" t="s">
        <v>33</v>
      </c>
      <c r="R225">
        <v>52.8</v>
      </c>
      <c r="S225">
        <v>2.5</v>
      </c>
      <c r="T225">
        <v>0.6</v>
      </c>
      <c r="U225">
        <v>0</v>
      </c>
      <c r="V225">
        <v>0.2</v>
      </c>
      <c r="W225">
        <v>0.03</v>
      </c>
      <c r="X225">
        <v>2.1</v>
      </c>
      <c r="Y225">
        <v>12</v>
      </c>
      <c r="Z225">
        <v>6.5660836534303796E-2</v>
      </c>
      <c r="AA225">
        <v>0</v>
      </c>
      <c r="AB225">
        <v>0</v>
      </c>
      <c r="AC225" t="s">
        <v>33</v>
      </c>
      <c r="AD225" t="s">
        <v>33</v>
      </c>
      <c r="AE225" t="s">
        <v>33</v>
      </c>
      <c r="AF225">
        <v>1</v>
      </c>
    </row>
    <row r="226" spans="1:32" x14ac:dyDescent="0.2">
      <c r="A226">
        <v>110</v>
      </c>
      <c r="B226" t="s">
        <v>80</v>
      </c>
      <c r="C226">
        <v>2</v>
      </c>
      <c r="D226">
        <v>0.38960017969451899</v>
      </c>
      <c r="E226" t="s">
        <v>34</v>
      </c>
      <c r="F226">
        <v>1036</v>
      </c>
      <c r="G226" t="s">
        <v>171</v>
      </c>
      <c r="H226">
        <v>1</v>
      </c>
      <c r="I226">
        <v>1570</v>
      </c>
      <c r="J226">
        <v>375</v>
      </c>
      <c r="K226">
        <v>21</v>
      </c>
      <c r="L226">
        <v>3</v>
      </c>
      <c r="M226">
        <v>7.5</v>
      </c>
      <c r="N226">
        <v>15</v>
      </c>
      <c r="O226">
        <v>2.1</v>
      </c>
      <c r="P226" t="s">
        <v>33</v>
      </c>
      <c r="Q226" t="s">
        <v>33</v>
      </c>
      <c r="R226">
        <v>51.4</v>
      </c>
      <c r="S226">
        <v>1.5</v>
      </c>
      <c r="T226">
        <v>0.7</v>
      </c>
      <c r="U226">
        <v>95</v>
      </c>
      <c r="V226">
        <v>0.09</v>
      </c>
      <c r="W226">
        <v>0.1</v>
      </c>
      <c r="X226">
        <v>0.5</v>
      </c>
      <c r="Y226">
        <v>19</v>
      </c>
      <c r="Z226">
        <v>6.1718750000000003E-2</v>
      </c>
      <c r="AA226">
        <v>0.4</v>
      </c>
      <c r="AB226">
        <v>87</v>
      </c>
      <c r="AC226" t="s">
        <v>33</v>
      </c>
      <c r="AD226" t="s">
        <v>33</v>
      </c>
      <c r="AE226" t="s">
        <v>33</v>
      </c>
      <c r="AF226">
        <v>90</v>
      </c>
    </row>
    <row r="227" spans="1:32" x14ac:dyDescent="0.2">
      <c r="A227">
        <v>110</v>
      </c>
      <c r="B227" t="s">
        <v>80</v>
      </c>
      <c r="C227">
        <v>3</v>
      </c>
      <c r="D227">
        <v>2.8900868523509999E-2</v>
      </c>
      <c r="E227" t="s">
        <v>34</v>
      </c>
      <c r="F227">
        <v>1004</v>
      </c>
      <c r="G227" t="s">
        <v>172</v>
      </c>
      <c r="H227">
        <v>1</v>
      </c>
      <c r="I227">
        <v>1930</v>
      </c>
      <c r="J227">
        <v>460</v>
      </c>
      <c r="K227">
        <v>4.3</v>
      </c>
      <c r="L227">
        <v>1.1000000000000001</v>
      </c>
      <c r="M227">
        <v>6.1</v>
      </c>
      <c r="N227">
        <v>17.2</v>
      </c>
      <c r="O227">
        <v>2.1</v>
      </c>
      <c r="P227" t="s">
        <v>33</v>
      </c>
      <c r="Q227" t="s">
        <v>33</v>
      </c>
      <c r="R227">
        <v>69.3</v>
      </c>
      <c r="S227">
        <v>1.4</v>
      </c>
      <c r="T227">
        <v>0.6</v>
      </c>
      <c r="U227">
        <v>40</v>
      </c>
      <c r="V227">
        <v>0.09</v>
      </c>
      <c r="W227">
        <v>0.03</v>
      </c>
      <c r="X227">
        <v>0.7</v>
      </c>
      <c r="Y227">
        <v>23</v>
      </c>
      <c r="Z227" t="s">
        <v>33</v>
      </c>
      <c r="AA227">
        <v>0.1</v>
      </c>
      <c r="AB227">
        <v>38.5</v>
      </c>
      <c r="AC227" t="s">
        <v>33</v>
      </c>
      <c r="AD227" t="s">
        <v>33</v>
      </c>
      <c r="AE227" t="s">
        <v>33</v>
      </c>
      <c r="AF227">
        <v>20</v>
      </c>
    </row>
    <row r="228" spans="1:32" x14ac:dyDescent="0.2">
      <c r="A228">
        <v>110</v>
      </c>
      <c r="B228" t="s">
        <v>80</v>
      </c>
      <c r="C228">
        <v>4</v>
      </c>
      <c r="D228">
        <v>2.8900868523509999E-2</v>
      </c>
      <c r="E228" t="s">
        <v>34</v>
      </c>
      <c r="F228">
        <v>15003</v>
      </c>
      <c r="G228" t="s">
        <v>173</v>
      </c>
      <c r="H228" t="s">
        <v>33</v>
      </c>
      <c r="I228">
        <v>1795</v>
      </c>
      <c r="J228">
        <v>429</v>
      </c>
      <c r="K228">
        <v>18.8</v>
      </c>
      <c r="L228">
        <v>0.4</v>
      </c>
      <c r="M228">
        <v>4.5999999999999996</v>
      </c>
      <c r="N228">
        <v>21.8</v>
      </c>
      <c r="O228">
        <v>1.6</v>
      </c>
      <c r="P228" t="s">
        <v>33</v>
      </c>
      <c r="Q228" t="s">
        <v>33</v>
      </c>
      <c r="R228">
        <v>52.8</v>
      </c>
      <c r="S228">
        <v>2.1</v>
      </c>
      <c r="T228">
        <v>0.45</v>
      </c>
      <c r="U228">
        <v>30</v>
      </c>
      <c r="V228">
        <v>0.33</v>
      </c>
      <c r="W228">
        <v>0.25</v>
      </c>
      <c r="X228">
        <v>2</v>
      </c>
      <c r="Y228">
        <v>76</v>
      </c>
      <c r="Z228" t="s">
        <v>33</v>
      </c>
      <c r="AA228">
        <v>0.25</v>
      </c>
      <c r="AB228">
        <v>30</v>
      </c>
      <c r="AC228" t="s">
        <v>33</v>
      </c>
      <c r="AD228" t="s">
        <v>33</v>
      </c>
      <c r="AE228" t="s">
        <v>33</v>
      </c>
      <c r="AF228">
        <v>1</v>
      </c>
    </row>
    <row r="229" spans="1:32" x14ac:dyDescent="0.2">
      <c r="A229">
        <v>110</v>
      </c>
      <c r="B229" t="s">
        <v>80</v>
      </c>
      <c r="C229">
        <v>5</v>
      </c>
      <c r="D229">
        <v>1.10062893081761E-2</v>
      </c>
      <c r="E229" t="s">
        <v>34</v>
      </c>
      <c r="F229">
        <v>1012</v>
      </c>
      <c r="G229" t="s">
        <v>174</v>
      </c>
      <c r="H229">
        <v>1</v>
      </c>
      <c r="I229">
        <v>1530</v>
      </c>
      <c r="J229">
        <v>363</v>
      </c>
      <c r="K229">
        <v>25.9</v>
      </c>
      <c r="L229">
        <v>1.9</v>
      </c>
      <c r="M229">
        <v>7.1</v>
      </c>
      <c r="N229">
        <v>15.3</v>
      </c>
      <c r="O229">
        <v>1.1000000000000001</v>
      </c>
      <c r="P229" t="s">
        <v>33</v>
      </c>
      <c r="Q229" t="s">
        <v>33</v>
      </c>
      <c r="R229">
        <v>48.8</v>
      </c>
      <c r="S229">
        <v>1</v>
      </c>
      <c r="T229">
        <v>0.5</v>
      </c>
      <c r="U229">
        <v>50</v>
      </c>
      <c r="V229">
        <v>0.06</v>
      </c>
      <c r="W229">
        <v>0.14000000000000001</v>
      </c>
      <c r="X229">
        <v>0.7</v>
      </c>
      <c r="Y229">
        <v>8.5</v>
      </c>
      <c r="Z229">
        <v>6.5672082717873004E-2</v>
      </c>
      <c r="AA229">
        <v>0.15</v>
      </c>
      <c r="AB229">
        <v>46</v>
      </c>
      <c r="AC229" t="s">
        <v>33</v>
      </c>
      <c r="AD229" t="s">
        <v>33</v>
      </c>
      <c r="AE229" t="s">
        <v>33</v>
      </c>
      <c r="AF229">
        <v>42.5</v>
      </c>
    </row>
    <row r="230" spans="1:32" x14ac:dyDescent="0.2">
      <c r="A230">
        <v>110</v>
      </c>
      <c r="B230" t="s">
        <v>80</v>
      </c>
      <c r="C230">
        <v>6</v>
      </c>
      <c r="D230">
        <v>1.10062893081761E-2</v>
      </c>
      <c r="E230" t="s">
        <v>34</v>
      </c>
      <c r="F230">
        <v>1013</v>
      </c>
      <c r="G230" t="s">
        <v>175</v>
      </c>
      <c r="H230">
        <v>1</v>
      </c>
      <c r="I230">
        <v>1550</v>
      </c>
      <c r="J230">
        <v>368</v>
      </c>
      <c r="K230">
        <v>20</v>
      </c>
      <c r="L230">
        <v>1.8</v>
      </c>
      <c r="M230">
        <v>4</v>
      </c>
      <c r="N230">
        <v>12.3</v>
      </c>
      <c r="O230">
        <v>3.1</v>
      </c>
      <c r="P230" t="s">
        <v>33</v>
      </c>
      <c r="Q230" t="s">
        <v>33</v>
      </c>
      <c r="R230">
        <v>58.8</v>
      </c>
      <c r="S230">
        <v>2</v>
      </c>
      <c r="T230">
        <v>0.5</v>
      </c>
      <c r="U230">
        <v>8</v>
      </c>
      <c r="V230">
        <v>0.1</v>
      </c>
      <c r="W230">
        <v>0.1</v>
      </c>
      <c r="X230">
        <v>0.2</v>
      </c>
      <c r="Y230">
        <v>0</v>
      </c>
      <c r="Z230">
        <v>8.1841432225063904E-2</v>
      </c>
      <c r="AA230">
        <v>0.2</v>
      </c>
      <c r="AB230">
        <v>5</v>
      </c>
      <c r="AC230" t="s">
        <v>33</v>
      </c>
      <c r="AD230" t="s">
        <v>33</v>
      </c>
      <c r="AE230" t="s">
        <v>33</v>
      </c>
      <c r="AF230">
        <v>41</v>
      </c>
    </row>
    <row r="231" spans="1:32" x14ac:dyDescent="0.2">
      <c r="A231">
        <v>110</v>
      </c>
      <c r="B231" t="s">
        <v>80</v>
      </c>
      <c r="C231">
        <v>7</v>
      </c>
      <c r="D231">
        <v>1.10062893081761E-2</v>
      </c>
      <c r="E231" t="s">
        <v>34</v>
      </c>
      <c r="F231">
        <v>1014</v>
      </c>
      <c r="G231" t="s">
        <v>176</v>
      </c>
      <c r="H231">
        <v>1</v>
      </c>
      <c r="I231">
        <v>1940</v>
      </c>
      <c r="J231">
        <v>465</v>
      </c>
      <c r="K231">
        <v>15</v>
      </c>
      <c r="L231">
        <v>1.6</v>
      </c>
      <c r="M231">
        <v>6.5</v>
      </c>
      <c r="N231">
        <v>26.7</v>
      </c>
      <c r="O231">
        <v>1.1000000000000001</v>
      </c>
      <c r="P231" t="s">
        <v>33</v>
      </c>
      <c r="Q231" t="s">
        <v>33</v>
      </c>
      <c r="R231">
        <v>49.1</v>
      </c>
      <c r="S231">
        <v>1.4</v>
      </c>
      <c r="T231">
        <v>0.6</v>
      </c>
      <c r="U231">
        <v>323</v>
      </c>
      <c r="V231">
        <v>0.04</v>
      </c>
      <c r="W231">
        <v>0.13</v>
      </c>
      <c r="X231">
        <v>0.5</v>
      </c>
      <c r="Y231">
        <v>9</v>
      </c>
      <c r="Z231" t="s">
        <v>33</v>
      </c>
      <c r="AA231">
        <v>0.9</v>
      </c>
      <c r="AB231">
        <v>309</v>
      </c>
      <c r="AC231" t="s">
        <v>33</v>
      </c>
      <c r="AD231" t="s">
        <v>33</v>
      </c>
      <c r="AE231" t="s">
        <v>33</v>
      </c>
      <c r="AF231">
        <v>173</v>
      </c>
    </row>
    <row r="232" spans="1:32" x14ac:dyDescent="0.2">
      <c r="A232">
        <v>110</v>
      </c>
      <c r="B232" t="s">
        <v>80</v>
      </c>
      <c r="C232">
        <v>8</v>
      </c>
      <c r="D232">
        <v>1.10062893081761E-2</v>
      </c>
      <c r="E232" t="s">
        <v>34</v>
      </c>
      <c r="F232">
        <v>1015</v>
      </c>
      <c r="G232" t="s">
        <v>177</v>
      </c>
      <c r="H232">
        <v>1</v>
      </c>
      <c r="I232">
        <v>1280</v>
      </c>
      <c r="J232">
        <v>304</v>
      </c>
      <c r="K232">
        <v>30</v>
      </c>
      <c r="L232">
        <v>1.3</v>
      </c>
      <c r="M232">
        <v>10</v>
      </c>
      <c r="N232">
        <v>6.3</v>
      </c>
      <c r="O232">
        <v>1.2</v>
      </c>
      <c r="P232" t="s">
        <v>33</v>
      </c>
      <c r="Q232" t="s">
        <v>33</v>
      </c>
      <c r="R232">
        <v>51.2</v>
      </c>
      <c r="S232">
        <v>2</v>
      </c>
      <c r="T232">
        <v>0.9</v>
      </c>
      <c r="U232">
        <v>73</v>
      </c>
      <c r="V232">
        <v>0.1</v>
      </c>
      <c r="W232">
        <v>0.25</v>
      </c>
      <c r="X232">
        <v>0.5</v>
      </c>
      <c r="Y232">
        <v>16</v>
      </c>
      <c r="Z232">
        <v>0.102790014684288</v>
      </c>
      <c r="AA232">
        <v>1.6</v>
      </c>
      <c r="AB232">
        <v>73</v>
      </c>
      <c r="AC232" t="s">
        <v>33</v>
      </c>
      <c r="AD232" t="s">
        <v>33</v>
      </c>
      <c r="AE232" t="s">
        <v>33</v>
      </c>
      <c r="AF232">
        <v>0</v>
      </c>
    </row>
    <row r="233" spans="1:32" x14ac:dyDescent="0.2">
      <c r="A233">
        <v>110</v>
      </c>
      <c r="B233" t="s">
        <v>80</v>
      </c>
      <c r="C233">
        <v>9</v>
      </c>
      <c r="D233">
        <v>1.10062893081761E-2</v>
      </c>
      <c r="E233" t="s">
        <v>34</v>
      </c>
      <c r="F233">
        <v>1016</v>
      </c>
      <c r="G233" t="s">
        <v>178</v>
      </c>
      <c r="H233">
        <v>1</v>
      </c>
      <c r="I233">
        <v>1730</v>
      </c>
      <c r="J233">
        <v>412</v>
      </c>
      <c r="K233">
        <v>15.7</v>
      </c>
      <c r="L233">
        <v>1.9</v>
      </c>
      <c r="M233">
        <v>13</v>
      </c>
      <c r="N233">
        <v>16.8</v>
      </c>
      <c r="O233">
        <v>1.1000000000000001</v>
      </c>
      <c r="P233" t="s">
        <v>33</v>
      </c>
      <c r="Q233" t="s">
        <v>33</v>
      </c>
      <c r="R233">
        <v>51.5</v>
      </c>
      <c r="S233">
        <v>1.5</v>
      </c>
      <c r="T233">
        <v>0.3</v>
      </c>
      <c r="U233">
        <v>0</v>
      </c>
      <c r="V233">
        <v>0.03</v>
      </c>
      <c r="W233">
        <v>0.5</v>
      </c>
      <c r="X233">
        <v>0.5</v>
      </c>
      <c r="Y233">
        <v>7</v>
      </c>
      <c r="Z233" t="s">
        <v>33</v>
      </c>
      <c r="AA233">
        <v>0.2</v>
      </c>
      <c r="AB233">
        <v>0</v>
      </c>
      <c r="AC233" t="s">
        <v>33</v>
      </c>
      <c r="AD233" t="s">
        <v>33</v>
      </c>
      <c r="AE233" t="s">
        <v>33</v>
      </c>
      <c r="AF233">
        <v>0</v>
      </c>
    </row>
    <row r="234" spans="1:32" x14ac:dyDescent="0.2">
      <c r="A234">
        <v>110</v>
      </c>
      <c r="B234" t="s">
        <v>80</v>
      </c>
      <c r="C234">
        <v>10</v>
      </c>
      <c r="D234">
        <v>7.9065588499550796E-2</v>
      </c>
      <c r="E234" t="s">
        <v>34</v>
      </c>
      <c r="F234">
        <v>1003</v>
      </c>
      <c r="G234" t="s">
        <v>179</v>
      </c>
      <c r="H234">
        <v>1</v>
      </c>
      <c r="I234">
        <v>2060</v>
      </c>
      <c r="J234">
        <v>492</v>
      </c>
      <c r="K234">
        <v>4.5</v>
      </c>
      <c r="L234">
        <v>1.9</v>
      </c>
      <c r="M234">
        <v>6.6</v>
      </c>
      <c r="N234">
        <v>24.9</v>
      </c>
      <c r="O234">
        <v>3.3</v>
      </c>
      <c r="P234" t="s">
        <v>33</v>
      </c>
      <c r="Q234" t="s">
        <v>33</v>
      </c>
      <c r="R234">
        <v>58.9</v>
      </c>
      <c r="S234">
        <v>1.4</v>
      </c>
      <c r="T234">
        <v>0.83</v>
      </c>
      <c r="U234">
        <v>8</v>
      </c>
      <c r="V234">
        <v>0.16</v>
      </c>
      <c r="W234">
        <v>0.06</v>
      </c>
      <c r="X234">
        <v>1.3</v>
      </c>
      <c r="Y234">
        <v>21</v>
      </c>
      <c r="Z234">
        <v>5.0052410901467503E-2</v>
      </c>
      <c r="AA234">
        <v>0</v>
      </c>
      <c r="AB234">
        <v>7</v>
      </c>
      <c r="AC234" t="s">
        <v>33</v>
      </c>
      <c r="AD234" t="s">
        <v>33</v>
      </c>
      <c r="AE234" t="s">
        <v>33</v>
      </c>
      <c r="AF234">
        <v>15</v>
      </c>
    </row>
    <row r="235" spans="1:32" x14ac:dyDescent="0.2">
      <c r="A235">
        <v>110</v>
      </c>
      <c r="B235" t="s">
        <v>80</v>
      </c>
      <c r="C235">
        <v>11</v>
      </c>
      <c r="D235">
        <v>2.8900868523509999E-2</v>
      </c>
      <c r="E235" t="s">
        <v>64</v>
      </c>
      <c r="F235">
        <v>532</v>
      </c>
      <c r="G235" t="s">
        <v>180</v>
      </c>
      <c r="H235" t="s">
        <v>33</v>
      </c>
      <c r="I235" t="s">
        <v>33</v>
      </c>
      <c r="J235">
        <v>316.60000000000002</v>
      </c>
      <c r="K235" t="s">
        <v>33</v>
      </c>
      <c r="L235" t="s">
        <v>33</v>
      </c>
      <c r="M235">
        <v>5.2</v>
      </c>
      <c r="N235">
        <v>10.5</v>
      </c>
      <c r="O235" t="s">
        <v>33</v>
      </c>
      <c r="P235" t="s">
        <v>33</v>
      </c>
      <c r="Q235" t="s">
        <v>33</v>
      </c>
      <c r="R235" t="s">
        <v>33</v>
      </c>
      <c r="S235">
        <v>0.6</v>
      </c>
      <c r="T235">
        <v>0.4</v>
      </c>
      <c r="U235">
        <v>0</v>
      </c>
      <c r="V235">
        <v>0.1</v>
      </c>
      <c r="W235">
        <v>0</v>
      </c>
      <c r="X235">
        <v>0.6</v>
      </c>
      <c r="Y235">
        <v>9</v>
      </c>
      <c r="Z235">
        <v>0</v>
      </c>
      <c r="AA235">
        <v>0</v>
      </c>
      <c r="AB235" t="s">
        <v>33</v>
      </c>
      <c r="AC235" t="s">
        <v>33</v>
      </c>
      <c r="AD235" t="s">
        <v>33</v>
      </c>
      <c r="AE235" t="s">
        <v>33</v>
      </c>
      <c r="AF235" t="s">
        <v>33</v>
      </c>
    </row>
    <row r="236" spans="1:32" x14ac:dyDescent="0.2">
      <c r="A236" t="s">
        <v>181</v>
      </c>
      <c r="B236" t="s">
        <v>80</v>
      </c>
      <c r="D236">
        <v>1</v>
      </c>
      <c r="E236" t="s">
        <v>33</v>
      </c>
      <c r="G236" t="s">
        <v>33</v>
      </c>
      <c r="H236" t="s">
        <v>33</v>
      </c>
      <c r="I236" t="s">
        <v>33</v>
      </c>
      <c r="J236">
        <v>360.10490416292299</v>
      </c>
      <c r="K236" t="s">
        <v>33</v>
      </c>
      <c r="L236" t="s">
        <v>33</v>
      </c>
      <c r="M236">
        <v>7.0774146451033202</v>
      </c>
      <c r="N236">
        <v>12.744496855345901</v>
      </c>
      <c r="O236" t="s">
        <v>33</v>
      </c>
      <c r="P236" t="s">
        <v>33</v>
      </c>
      <c r="Q236" t="s">
        <v>33</v>
      </c>
      <c r="R236" t="s">
        <v>33</v>
      </c>
      <c r="S236">
        <v>1.87453578915843</v>
      </c>
      <c r="T236">
        <v>0.64482854147948498</v>
      </c>
      <c r="U236">
        <v>44.664457921533398</v>
      </c>
      <c r="V236">
        <v>0.14429507337526201</v>
      </c>
      <c r="W236">
        <v>7.5811245882000597E-2</v>
      </c>
      <c r="X236">
        <v>1.2375336927223699</v>
      </c>
      <c r="Y236">
        <v>17.305031446540902</v>
      </c>
      <c r="Z236" t="s">
        <v>33</v>
      </c>
      <c r="AA236">
        <v>0.19952455825097301</v>
      </c>
      <c r="AB236" t="s">
        <v>33</v>
      </c>
      <c r="AC236" t="s">
        <v>33</v>
      </c>
      <c r="AD236" t="s">
        <v>33</v>
      </c>
      <c r="AE236" t="s">
        <v>33</v>
      </c>
      <c r="AF236" t="s">
        <v>33</v>
      </c>
    </row>
    <row r="238" spans="1:32" x14ac:dyDescent="0.2">
      <c r="A238">
        <v>11011</v>
      </c>
      <c r="B238" t="s">
        <v>478</v>
      </c>
      <c r="C238">
        <v>1</v>
      </c>
      <c r="D238">
        <v>0.5</v>
      </c>
      <c r="E238" t="s">
        <v>34</v>
      </c>
      <c r="F238">
        <v>1011</v>
      </c>
      <c r="G238" t="s">
        <v>170</v>
      </c>
      <c r="H238">
        <v>1</v>
      </c>
      <c r="I238">
        <v>1290</v>
      </c>
      <c r="J238">
        <v>306</v>
      </c>
      <c r="K238">
        <v>29</v>
      </c>
      <c r="L238">
        <v>1.5</v>
      </c>
      <c r="M238">
        <v>7</v>
      </c>
      <c r="N238">
        <v>6.8</v>
      </c>
      <c r="O238">
        <v>2.9</v>
      </c>
      <c r="P238" t="s">
        <v>33</v>
      </c>
      <c r="Q238" t="s">
        <v>33</v>
      </c>
      <c r="R238">
        <v>52.8</v>
      </c>
      <c r="S238">
        <v>2.5</v>
      </c>
      <c r="T238">
        <v>0.6</v>
      </c>
      <c r="U238">
        <v>0</v>
      </c>
      <c r="V238">
        <v>0.2</v>
      </c>
      <c r="W238">
        <v>0.03</v>
      </c>
      <c r="X238">
        <v>2.1</v>
      </c>
      <c r="Y238">
        <v>12</v>
      </c>
      <c r="Z238">
        <v>6.5660836534303796E-2</v>
      </c>
      <c r="AA238">
        <v>0</v>
      </c>
      <c r="AB238">
        <v>0</v>
      </c>
      <c r="AC238" t="s">
        <v>33</v>
      </c>
      <c r="AD238" t="s">
        <v>33</v>
      </c>
      <c r="AE238" t="s">
        <v>33</v>
      </c>
      <c r="AF238">
        <v>1</v>
      </c>
    </row>
    <row r="239" spans="1:32" x14ac:dyDescent="0.2">
      <c r="A239">
        <v>11011</v>
      </c>
      <c r="B239" t="s">
        <v>478</v>
      </c>
      <c r="C239">
        <v>2</v>
      </c>
      <c r="D239">
        <v>0.5</v>
      </c>
      <c r="E239" t="s">
        <v>34</v>
      </c>
      <c r="F239">
        <v>1036</v>
      </c>
      <c r="G239" t="s">
        <v>171</v>
      </c>
      <c r="H239">
        <v>1</v>
      </c>
      <c r="I239">
        <v>1570</v>
      </c>
      <c r="J239">
        <v>375</v>
      </c>
      <c r="K239">
        <v>21</v>
      </c>
      <c r="L239">
        <v>3</v>
      </c>
      <c r="M239">
        <v>7.5</v>
      </c>
      <c r="N239">
        <v>15</v>
      </c>
      <c r="O239">
        <v>2.1</v>
      </c>
      <c r="P239" t="s">
        <v>33</v>
      </c>
      <c r="Q239" t="s">
        <v>33</v>
      </c>
      <c r="R239">
        <v>51.4</v>
      </c>
      <c r="S239">
        <v>1.5</v>
      </c>
      <c r="T239">
        <v>0.7</v>
      </c>
      <c r="U239">
        <v>95</v>
      </c>
      <c r="V239">
        <v>0.09</v>
      </c>
      <c r="W239">
        <v>0.1</v>
      </c>
      <c r="X239">
        <v>0.5</v>
      </c>
      <c r="Y239">
        <v>19</v>
      </c>
      <c r="Z239">
        <v>6.1718750000000003E-2</v>
      </c>
      <c r="AA239">
        <v>0.4</v>
      </c>
      <c r="AB239">
        <v>87</v>
      </c>
      <c r="AC239" t="s">
        <v>33</v>
      </c>
      <c r="AD239" t="s">
        <v>33</v>
      </c>
      <c r="AE239" t="s">
        <v>33</v>
      </c>
      <c r="AF239">
        <v>90</v>
      </c>
    </row>
    <row r="240" spans="1:32" x14ac:dyDescent="0.2">
      <c r="A240">
        <v>11011</v>
      </c>
      <c r="B240" t="s">
        <v>478</v>
      </c>
      <c r="C240" t="s">
        <v>456</v>
      </c>
      <c r="D240">
        <v>1</v>
      </c>
      <c r="H240" cm="1">
        <f t="array" ref="H240">SUM(D238:D239*H238:H239)</f>
        <v>1</v>
      </c>
      <c r="I240" cm="1">
        <f t="array" ref="I240">SUM(D238:D239*I238:I239)</f>
        <v>1430</v>
      </c>
      <c r="J240" cm="1">
        <f t="array" ref="J240">SUM(D238:D239*J238:J239)</f>
        <v>340.5</v>
      </c>
      <c r="K240" cm="1">
        <f t="array" ref="K240">SUM(D238:D239*K238:K239)</f>
        <v>25</v>
      </c>
      <c r="L240" cm="1">
        <f t="array" ref="L240">SUM(D238:D239*L238:L239)</f>
        <v>2.25</v>
      </c>
      <c r="M240" cm="1">
        <f t="array" ref="M240">SUM(D238:D239*M238:M239)</f>
        <v>7.25</v>
      </c>
      <c r="N240" cm="1">
        <f t="array" ref="N240">SUM(D238:D239*N238:N239)</f>
        <v>10.9</v>
      </c>
      <c r="O240" cm="1">
        <f t="array" ref="O240">SUM(D238:D239*O238:O239)</f>
        <v>2.5</v>
      </c>
      <c r="R240" cm="1">
        <f t="array" ref="R240">SUM(D238:D239*R238:R239)</f>
        <v>52.099999999999994</v>
      </c>
      <c r="S240" cm="1">
        <f t="array" ref="S240">SUM(D238:D239*S238:S239)</f>
        <v>2</v>
      </c>
      <c r="T240" cm="1">
        <f t="array" ref="T240">SUM(D238:D239*T238:T239)</f>
        <v>0.64999999999999991</v>
      </c>
      <c r="U240" cm="1">
        <f t="array" ref="U240">SUM(D238:D239*U238:U239)</f>
        <v>47.5</v>
      </c>
      <c r="V240" cm="1">
        <f t="array" ref="V240">SUM(D238:D239*V238:V239)</f>
        <v>0.14500000000000002</v>
      </c>
      <c r="W240" cm="1">
        <f t="array" ref="W240">SUM(D238:D239*W238:W239)</f>
        <v>6.5000000000000002E-2</v>
      </c>
      <c r="X240" cm="1">
        <f t="array" ref="X240">SUM(D238:D239*X238:X239)</f>
        <v>1.3</v>
      </c>
      <c r="Y240" cm="1">
        <f t="array" ref="Y240">SUM(D238:D239*Y238:Y239)</f>
        <v>15.5</v>
      </c>
      <c r="Z240" cm="1">
        <f t="array" ref="Z240">SUM(D238:D239*Z238:Z239)</f>
        <v>6.3689793267151906E-2</v>
      </c>
      <c r="AA240" cm="1">
        <f t="array" ref="AA240">SUM(D238:D239*AA238:AA239)</f>
        <v>0.2</v>
      </c>
      <c r="AB240" cm="1">
        <f t="array" ref="AB240">SUM(D238:D239*AB238:AB239)</f>
        <v>43.5</v>
      </c>
      <c r="AF240" cm="1">
        <f t="array" ref="AF240">SUM(D238:D239*AF238:AF239)</f>
        <v>45.5</v>
      </c>
    </row>
    <row r="242" spans="1:32" x14ac:dyDescent="0.2">
      <c r="A242">
        <v>11021</v>
      </c>
      <c r="B242" t="s">
        <v>479</v>
      </c>
      <c r="C242">
        <v>3</v>
      </c>
      <c r="D242">
        <f>D227/(D227+SUM(D229:D235))</f>
        <v>0.15060476004681997</v>
      </c>
      <c r="E242" t="s">
        <v>34</v>
      </c>
      <c r="F242">
        <v>1004</v>
      </c>
      <c r="G242" t="s">
        <v>172</v>
      </c>
      <c r="H242">
        <v>1</v>
      </c>
      <c r="I242">
        <v>1930</v>
      </c>
      <c r="J242">
        <v>460</v>
      </c>
      <c r="K242">
        <v>4.3</v>
      </c>
      <c r="L242">
        <v>1.1000000000000001</v>
      </c>
      <c r="M242">
        <v>6.1</v>
      </c>
      <c r="N242">
        <v>17.2</v>
      </c>
      <c r="O242">
        <v>2.1</v>
      </c>
      <c r="P242" t="s">
        <v>33</v>
      </c>
      <c r="Q242" t="s">
        <v>33</v>
      </c>
      <c r="R242">
        <v>69.3</v>
      </c>
      <c r="S242">
        <v>1.4</v>
      </c>
      <c r="T242">
        <v>0.6</v>
      </c>
      <c r="U242">
        <v>40</v>
      </c>
      <c r="V242">
        <v>0.09</v>
      </c>
      <c r="W242">
        <v>0.03</v>
      </c>
      <c r="X242">
        <v>0.7</v>
      </c>
      <c r="Y242">
        <v>23</v>
      </c>
      <c r="AA242">
        <v>0.1</v>
      </c>
      <c r="AB242">
        <v>38.5</v>
      </c>
      <c r="AC242" t="s">
        <v>33</v>
      </c>
      <c r="AD242" t="s">
        <v>33</v>
      </c>
      <c r="AE242" t="s">
        <v>33</v>
      </c>
      <c r="AF242">
        <v>20</v>
      </c>
    </row>
    <row r="243" spans="1:32" x14ac:dyDescent="0.2">
      <c r="A243">
        <v>11021</v>
      </c>
      <c r="B243" t="s">
        <v>479</v>
      </c>
      <c r="C243">
        <v>5</v>
      </c>
      <c r="D243">
        <f>D229/(D227+SUM(D229:D235))</f>
        <v>5.7354662504877099E-2</v>
      </c>
      <c r="E243" t="s">
        <v>34</v>
      </c>
      <c r="F243">
        <v>1012</v>
      </c>
      <c r="G243" t="s">
        <v>174</v>
      </c>
      <c r="H243">
        <v>1</v>
      </c>
      <c r="I243">
        <v>1530</v>
      </c>
      <c r="J243">
        <v>363</v>
      </c>
      <c r="K243">
        <v>25.9</v>
      </c>
      <c r="L243">
        <v>1.9</v>
      </c>
      <c r="M243">
        <v>7.1</v>
      </c>
      <c r="N243">
        <v>15.3</v>
      </c>
      <c r="O243">
        <v>1.1000000000000001</v>
      </c>
      <c r="P243" t="s">
        <v>33</v>
      </c>
      <c r="Q243" t="s">
        <v>33</v>
      </c>
      <c r="R243">
        <v>48.8</v>
      </c>
      <c r="S243">
        <v>1</v>
      </c>
      <c r="T243">
        <v>0.5</v>
      </c>
      <c r="U243">
        <v>50</v>
      </c>
      <c r="V243">
        <v>0.06</v>
      </c>
      <c r="W243">
        <v>0.14000000000000001</v>
      </c>
      <c r="X243">
        <v>0.7</v>
      </c>
      <c r="Y243">
        <v>8.5</v>
      </c>
      <c r="Z243">
        <v>6.5672082717873004E-2</v>
      </c>
      <c r="AA243">
        <v>0.15</v>
      </c>
      <c r="AB243">
        <v>46</v>
      </c>
      <c r="AC243" t="s">
        <v>33</v>
      </c>
      <c r="AD243" t="s">
        <v>33</v>
      </c>
      <c r="AE243" t="s">
        <v>33</v>
      </c>
      <c r="AF243">
        <v>42.5</v>
      </c>
    </row>
    <row r="244" spans="1:32" x14ac:dyDescent="0.2">
      <c r="A244">
        <v>11021</v>
      </c>
      <c r="B244" t="s">
        <v>479</v>
      </c>
      <c r="C244">
        <v>6</v>
      </c>
      <c r="D244">
        <f>D230/(D227+SUM(D229:D235))</f>
        <v>5.7354662504877099E-2</v>
      </c>
      <c r="E244" t="s">
        <v>34</v>
      </c>
      <c r="F244">
        <v>1013</v>
      </c>
      <c r="G244" t="s">
        <v>175</v>
      </c>
      <c r="H244">
        <v>1</v>
      </c>
      <c r="I244">
        <v>1550</v>
      </c>
      <c r="J244">
        <v>368</v>
      </c>
      <c r="K244">
        <v>20</v>
      </c>
      <c r="L244">
        <v>1.8</v>
      </c>
      <c r="M244">
        <v>4</v>
      </c>
      <c r="N244">
        <v>12.3</v>
      </c>
      <c r="O244">
        <v>3.1</v>
      </c>
      <c r="P244" t="s">
        <v>33</v>
      </c>
      <c r="Q244" t="s">
        <v>33</v>
      </c>
      <c r="R244">
        <v>58.8</v>
      </c>
      <c r="S244">
        <v>2</v>
      </c>
      <c r="T244">
        <v>0.5</v>
      </c>
      <c r="U244">
        <v>8</v>
      </c>
      <c r="V244">
        <v>0.1</v>
      </c>
      <c r="W244">
        <v>0.1</v>
      </c>
      <c r="X244">
        <v>0.2</v>
      </c>
      <c r="Y244">
        <v>0</v>
      </c>
      <c r="Z244">
        <v>8.1841432225063904E-2</v>
      </c>
      <c r="AA244">
        <v>0.2</v>
      </c>
      <c r="AB244">
        <v>5</v>
      </c>
      <c r="AC244" t="s">
        <v>33</v>
      </c>
      <c r="AD244" t="s">
        <v>33</v>
      </c>
      <c r="AE244" t="s">
        <v>33</v>
      </c>
      <c r="AF244">
        <v>41</v>
      </c>
    </row>
    <row r="245" spans="1:32" x14ac:dyDescent="0.2">
      <c r="A245">
        <v>11021</v>
      </c>
      <c r="B245" t="s">
        <v>479</v>
      </c>
      <c r="C245">
        <v>7</v>
      </c>
      <c r="D245">
        <f>D231/(D227+SUM(D229:D235))</f>
        <v>5.7354662504877099E-2</v>
      </c>
      <c r="E245" t="s">
        <v>34</v>
      </c>
      <c r="F245">
        <v>1014</v>
      </c>
      <c r="G245" t="s">
        <v>176</v>
      </c>
      <c r="H245">
        <v>1</v>
      </c>
      <c r="I245">
        <v>1940</v>
      </c>
      <c r="J245">
        <v>465</v>
      </c>
      <c r="K245">
        <v>15</v>
      </c>
      <c r="L245">
        <v>1.6</v>
      </c>
      <c r="M245">
        <v>6.5</v>
      </c>
      <c r="N245">
        <v>26.7</v>
      </c>
      <c r="O245">
        <v>1.1000000000000001</v>
      </c>
      <c r="P245" t="s">
        <v>33</v>
      </c>
      <c r="Q245" t="s">
        <v>33</v>
      </c>
      <c r="R245">
        <v>49.1</v>
      </c>
      <c r="S245">
        <v>1.4</v>
      </c>
      <c r="T245">
        <v>0.6</v>
      </c>
      <c r="U245">
        <v>323</v>
      </c>
      <c r="V245">
        <v>0.04</v>
      </c>
      <c r="W245">
        <v>0.13</v>
      </c>
      <c r="X245">
        <v>0.5</v>
      </c>
      <c r="Y245">
        <v>9</v>
      </c>
      <c r="AA245">
        <v>0.9</v>
      </c>
      <c r="AB245">
        <v>309</v>
      </c>
      <c r="AC245" t="s">
        <v>33</v>
      </c>
      <c r="AD245" t="s">
        <v>33</v>
      </c>
      <c r="AE245" t="s">
        <v>33</v>
      </c>
      <c r="AF245">
        <v>173</v>
      </c>
    </row>
    <row r="246" spans="1:32" x14ac:dyDescent="0.2">
      <c r="A246">
        <v>11021</v>
      </c>
      <c r="B246" t="s">
        <v>479</v>
      </c>
      <c r="C246">
        <v>8</v>
      </c>
      <c r="D246">
        <f>D232/(D227+SUM(D229:D235))</f>
        <v>5.7354662504877099E-2</v>
      </c>
      <c r="E246" t="s">
        <v>34</v>
      </c>
      <c r="F246">
        <v>1015</v>
      </c>
      <c r="G246" t="s">
        <v>177</v>
      </c>
      <c r="H246">
        <v>1</v>
      </c>
      <c r="I246">
        <v>1280</v>
      </c>
      <c r="J246">
        <v>304</v>
      </c>
      <c r="K246">
        <v>30</v>
      </c>
      <c r="L246">
        <v>1.3</v>
      </c>
      <c r="M246">
        <v>10</v>
      </c>
      <c r="N246">
        <v>6.3</v>
      </c>
      <c r="O246">
        <v>1.2</v>
      </c>
      <c r="P246" t="s">
        <v>33</v>
      </c>
      <c r="Q246" t="s">
        <v>33</v>
      </c>
      <c r="R246">
        <v>51.2</v>
      </c>
      <c r="S246">
        <v>2</v>
      </c>
      <c r="T246">
        <v>0.9</v>
      </c>
      <c r="U246">
        <v>73</v>
      </c>
      <c r="V246">
        <v>0.1</v>
      </c>
      <c r="W246">
        <v>0.25</v>
      </c>
      <c r="X246">
        <v>0.5</v>
      </c>
      <c r="Y246">
        <v>16</v>
      </c>
      <c r="Z246">
        <v>0.102790014684288</v>
      </c>
      <c r="AA246">
        <v>1.6</v>
      </c>
      <c r="AB246">
        <v>73</v>
      </c>
      <c r="AC246" t="s">
        <v>33</v>
      </c>
      <c r="AD246" t="s">
        <v>33</v>
      </c>
      <c r="AE246" t="s">
        <v>33</v>
      </c>
      <c r="AF246">
        <v>0</v>
      </c>
    </row>
    <row r="247" spans="1:32" x14ac:dyDescent="0.2">
      <c r="A247">
        <v>11021</v>
      </c>
      <c r="B247" t="s">
        <v>479</v>
      </c>
      <c r="C247">
        <v>9</v>
      </c>
      <c r="D247">
        <f>D233/(D227+SUM(D229:D235))</f>
        <v>5.7354662504877099E-2</v>
      </c>
      <c r="E247" t="s">
        <v>34</v>
      </c>
      <c r="F247">
        <v>1016</v>
      </c>
      <c r="G247" t="s">
        <v>178</v>
      </c>
      <c r="H247">
        <v>1</v>
      </c>
      <c r="I247">
        <v>1730</v>
      </c>
      <c r="J247">
        <v>412</v>
      </c>
      <c r="K247">
        <v>15.7</v>
      </c>
      <c r="L247">
        <v>1.9</v>
      </c>
      <c r="M247">
        <v>13</v>
      </c>
      <c r="N247">
        <v>16.8</v>
      </c>
      <c r="O247">
        <v>1.1000000000000001</v>
      </c>
      <c r="P247" t="s">
        <v>33</v>
      </c>
      <c r="Q247" t="s">
        <v>33</v>
      </c>
      <c r="R247">
        <v>51.5</v>
      </c>
      <c r="S247">
        <v>1.5</v>
      </c>
      <c r="T247">
        <v>0.3</v>
      </c>
      <c r="U247">
        <v>0</v>
      </c>
      <c r="V247">
        <v>0.03</v>
      </c>
      <c r="W247">
        <v>0.5</v>
      </c>
      <c r="X247">
        <v>0.5</v>
      </c>
      <c r="Y247">
        <v>7</v>
      </c>
      <c r="AA247">
        <v>0.2</v>
      </c>
      <c r="AB247">
        <v>0</v>
      </c>
      <c r="AC247" t="s">
        <v>33</v>
      </c>
      <c r="AD247" t="s">
        <v>33</v>
      </c>
      <c r="AE247" t="s">
        <v>33</v>
      </c>
      <c r="AF247">
        <v>0</v>
      </c>
    </row>
    <row r="248" spans="1:32" x14ac:dyDescent="0.2">
      <c r="A248">
        <v>11021</v>
      </c>
      <c r="B248" t="s">
        <v>479</v>
      </c>
      <c r="C248">
        <v>10</v>
      </c>
      <c r="D248">
        <f>D234/(D227+SUM(D229:D235))</f>
        <v>0.41201716738197447</v>
      </c>
      <c r="E248" t="s">
        <v>34</v>
      </c>
      <c r="F248">
        <v>1003</v>
      </c>
      <c r="G248" t="s">
        <v>179</v>
      </c>
      <c r="H248">
        <v>1</v>
      </c>
      <c r="I248">
        <v>2060</v>
      </c>
      <c r="J248">
        <v>492</v>
      </c>
      <c r="K248">
        <v>4.5</v>
      </c>
      <c r="L248">
        <v>1.9</v>
      </c>
      <c r="M248">
        <v>6.6</v>
      </c>
      <c r="N248">
        <v>24.9</v>
      </c>
      <c r="O248">
        <v>3.3</v>
      </c>
      <c r="P248" t="s">
        <v>33</v>
      </c>
      <c r="Q248" t="s">
        <v>33</v>
      </c>
      <c r="R248">
        <v>58.9</v>
      </c>
      <c r="S248">
        <v>1.4</v>
      </c>
      <c r="T248">
        <v>0.83</v>
      </c>
      <c r="U248">
        <v>8</v>
      </c>
      <c r="V248">
        <v>0.16</v>
      </c>
      <c r="W248">
        <v>0.06</v>
      </c>
      <c r="X248">
        <v>1.3</v>
      </c>
      <c r="Y248">
        <v>21</v>
      </c>
      <c r="Z248">
        <v>5.0052410901467503E-2</v>
      </c>
      <c r="AA248">
        <v>0</v>
      </c>
      <c r="AB248">
        <v>7</v>
      </c>
      <c r="AC248" t="s">
        <v>33</v>
      </c>
      <c r="AD248" t="s">
        <v>33</v>
      </c>
      <c r="AE248" t="s">
        <v>33</v>
      </c>
      <c r="AF248">
        <v>15</v>
      </c>
    </row>
    <row r="249" spans="1:32" x14ac:dyDescent="0.2">
      <c r="A249">
        <v>11021</v>
      </c>
      <c r="B249" t="s">
        <v>479</v>
      </c>
      <c r="C249">
        <v>11</v>
      </c>
      <c r="D249">
        <f>D235/(D227+SUM(D229:D235))</f>
        <v>0.15060476004681997</v>
      </c>
      <c r="E249" t="s">
        <v>64</v>
      </c>
      <c r="F249">
        <v>532</v>
      </c>
      <c r="G249" t="s">
        <v>180</v>
      </c>
      <c r="H249">
        <v>1</v>
      </c>
      <c r="J249">
        <v>316.60000000000002</v>
      </c>
      <c r="M249">
        <v>5.2</v>
      </c>
      <c r="N249">
        <v>10.5</v>
      </c>
      <c r="P249" t="s">
        <v>33</v>
      </c>
      <c r="Q249" t="s">
        <v>33</v>
      </c>
      <c r="S249">
        <v>0.6</v>
      </c>
      <c r="T249">
        <v>0.4</v>
      </c>
      <c r="U249">
        <v>0</v>
      </c>
      <c r="V249">
        <v>0.1</v>
      </c>
      <c r="W249">
        <v>0</v>
      </c>
      <c r="X249">
        <v>0.6</v>
      </c>
      <c r="Y249">
        <v>9</v>
      </c>
      <c r="Z249">
        <v>0</v>
      </c>
      <c r="AA249">
        <v>0</v>
      </c>
      <c r="AC249" t="s">
        <v>33</v>
      </c>
      <c r="AD249" t="s">
        <v>33</v>
      </c>
      <c r="AE249" t="s">
        <v>33</v>
      </c>
    </row>
    <row r="250" spans="1:32" x14ac:dyDescent="0.2">
      <c r="A250">
        <v>11021</v>
      </c>
      <c r="B250" t="s">
        <v>479</v>
      </c>
      <c r="C250" t="s">
        <v>456</v>
      </c>
      <c r="D250">
        <f>SUM(D242:D249)</f>
        <v>0.99999999999999989</v>
      </c>
      <c r="H250" cm="1">
        <f t="array" ref="H250">SUM(D242:D249*H242:H249)</f>
        <v>0.99999999999999989</v>
      </c>
      <c r="I250" cm="1">
        <f t="array" ref="I250">SUM(D242:D249*I242:I249)/SUM(D242:D248)</f>
        <v>1883.6701883325679</v>
      </c>
      <c r="J250" cm="1">
        <f t="array" ref="J250">SUM(D242:D249*J242:J249)</f>
        <v>429.33421771361691</v>
      </c>
      <c r="K250" cm="1">
        <f t="array" ref="K250">SUM(D242:D249*K242:K249)/SUM(D242:D248)</f>
        <v>10.143316490583372</v>
      </c>
      <c r="L250" cm="1">
        <f t="array" ref="L250">SUM(D242:D249*L242:L249)/SUM(D242:D248)</f>
        <v>1.6906293063849334</v>
      </c>
      <c r="M250" cm="1">
        <f t="array" ref="M250">SUM(D242:D249*M242:M249)</f>
        <v>6.7497463909481077</v>
      </c>
      <c r="N250" cm="1">
        <f t="array" ref="N250">SUM(D242:D249*N242:N249)</f>
        <v>18.870230198985563</v>
      </c>
      <c r="O250" cm="1">
        <f t="array" ref="O250">SUM(D242:D249*O242:O249)/SUM(D242:D248)</f>
        <v>2.4862655029857605</v>
      </c>
      <c r="R250" cm="1">
        <f t="array" ref="R250">SUM(D242:D249*R242:R249)/SUM(D242:D248)</f>
        <v>58.373909049150207</v>
      </c>
      <c r="S250" cm="1">
        <f t="array" ref="S250">SUM(D242:D249*S242:S249)</f>
        <v>1.3311353882169332</v>
      </c>
      <c r="T250" cm="1">
        <f t="array" ref="T250">SUM(D242:D249*T242:T249)</f>
        <v>0.6531720639875146</v>
      </c>
      <c r="U250" cm="1">
        <f t="array" ref="U250">SUM(D242:D249*U242:U249)</f>
        <v>35.359344518142798</v>
      </c>
      <c r="V250" cm="1">
        <f t="array" ref="V250">SUM(D242:D249*V242:V249)</f>
        <v>0.11346468981662114</v>
      </c>
      <c r="W250" cm="1">
        <f t="array" ref="W250">SUM(D242:D249*W242:W249)</f>
        <v>9.3476394849785413E-2</v>
      </c>
      <c r="X250" cm="1">
        <f t="array" ref="X250">SUM(D242:D249*X242:X249)</f>
        <v>0.86905969566913788</v>
      </c>
      <c r="Y250" cm="1">
        <f t="array" ref="Y250">SUM(D242:D249*Y242:Y249)</f>
        <v>15.794576667967224</v>
      </c>
      <c r="Z250" cm="1">
        <f t="array" ref="Z250">SUM(D242:D249*Z242:Z249)/(D243+D244+D246+D248)</f>
        <v>5.9886416010121402E-2</v>
      </c>
      <c r="AA250" cm="1">
        <f t="array" ref="AA250">SUM(D242:D249*AA242:AA249)</f>
        <v>0.18999219664455716</v>
      </c>
      <c r="AB250" cm="1">
        <f t="array" ref="AB250">SUM(D242:D249*AB242:AB249)/SUM(D242:D248)</f>
        <v>39.459807073954977</v>
      </c>
      <c r="AF250" cm="1">
        <f t="array" ref="AF250">SUM(D242:D249*AF242:AF249)/SUM(D242:D248)</f>
        <v>28.142168121267797</v>
      </c>
    </row>
  </sheetData>
  <pageMargins left="0.7" right="0.7" top="0.75" bottom="0.75" header="0.3" footer="0.3"/>
  <ignoredErrors>
    <ignoredError sqref="H180 AF180 R180:AB180 I180:O18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wave5_NCT_v1.0</vt:lpstr>
      <vt:lpstr>TFNC_NCT_NTPS20_v.3.0.0</vt:lpstr>
      <vt:lpstr>TFNC_NCT_NTPS20_Averages-docu_v</vt:lpstr>
      <vt:lpstr>wave5_averages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Aheed OSMAN</cp:lastModifiedBy>
  <dcterms:created xsi:type="dcterms:W3CDTF">2023-11-27T17:32:05Z</dcterms:created>
  <dcterms:modified xsi:type="dcterms:W3CDTF">2024-07-22T09:00:27Z</dcterms:modified>
</cp:coreProperties>
</file>