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07"/>
  <workbookPr/>
  <mc:AlternateContent xmlns:mc="http://schemas.openxmlformats.org/markup-compatibility/2006">
    <mc:Choice Requires="x15">
      <x15ac:absPath xmlns:x15ac="http://schemas.microsoft.com/office/spreadsheetml/2010/11/ac" url="D:\Dropbox\Unioeste\Unioeste - 2018-nonPublic\OAC\"/>
    </mc:Choice>
  </mc:AlternateContent>
  <xr:revisionPtr revIDLastSave="43" documentId="11_B773B6A9CE60A14570ADF004CDB9486A5197FFD9" xr6:coauthVersionLast="47" xr6:coauthVersionMax="47" xr10:uidLastSave="{432CD4C2-12F7-4BFE-9126-1DD52C2EF678}"/>
  <bookViews>
    <workbookView xWindow="0" yWindow="0" windowWidth="20490" windowHeight="7755" xr2:uid="{00000000-000D-0000-FFFF-FFFF00000000}"/>
  </bookViews>
  <sheets>
    <sheet name="Hamming SEC-DEC 2018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1" l="1"/>
  <c r="A17" i="1" s="1"/>
  <c r="B12" i="1"/>
  <c r="B17" i="1" s="1"/>
  <c r="C12" i="1"/>
  <c r="C17" i="1" s="1"/>
  <c r="D12" i="1"/>
  <c r="D17" i="1" s="1"/>
  <c r="E12" i="1"/>
  <c r="E17" i="1" s="1"/>
  <c r="G12" i="1"/>
  <c r="H12" i="1"/>
  <c r="H17" i="1" s="1"/>
  <c r="I12" i="1"/>
  <c r="I17" i="1" s="1"/>
  <c r="J12" i="1"/>
  <c r="J17" i="1" s="1"/>
  <c r="K12" i="1"/>
  <c r="K17" i="1" s="1"/>
  <c r="L12" i="1"/>
  <c r="L17" i="1" s="1"/>
  <c r="M12" i="1"/>
  <c r="M17" i="1" s="1"/>
  <c r="O12" i="1"/>
  <c r="O17" i="1" s="1"/>
  <c r="P12" i="1"/>
  <c r="P17" i="1" s="1"/>
  <c r="Q12" i="1"/>
  <c r="Q17" i="1" s="1"/>
  <c r="S12" i="1"/>
  <c r="S17" i="1" s="1"/>
  <c r="V10" i="1"/>
  <c r="O7" i="1"/>
  <c r="N7" i="1" s="1"/>
  <c r="M7" i="1" s="1"/>
  <c r="L7" i="1" s="1"/>
  <c r="K7" i="1" s="1"/>
  <c r="J7" i="1" s="1"/>
  <c r="I7" i="1" s="1"/>
  <c r="H7" i="1" s="1"/>
  <c r="G7" i="1" s="1"/>
  <c r="F7" i="1" s="1"/>
  <c r="E7" i="1" s="1"/>
  <c r="D7" i="1" s="1"/>
  <c r="C7" i="1" s="1"/>
  <c r="B7" i="1" s="1"/>
  <c r="A7" i="1" s="1"/>
  <c r="R4" i="1" s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F12" i="1" l="1"/>
  <c r="A21" i="1" s="1"/>
  <c r="R12" i="1"/>
  <c r="C21" i="1" s="1"/>
  <c r="T12" i="1"/>
  <c r="D21" i="1" s="1"/>
  <c r="U12" i="1"/>
  <c r="E21" i="1" s="1"/>
  <c r="G17" i="1"/>
  <c r="T17" i="1" s="1"/>
  <c r="J21" i="1" s="1"/>
  <c r="N12" i="1"/>
  <c r="B21" i="1" s="1"/>
  <c r="F17" i="1"/>
  <c r="G21" i="1" s="1"/>
  <c r="M21" i="1" s="1"/>
  <c r="P21" i="1" l="1"/>
  <c r="R17" i="1"/>
  <c r="I21" i="1" s="1"/>
  <c r="O21" i="1" s="1"/>
  <c r="U17" i="1"/>
  <c r="K21" i="1" s="1"/>
  <c r="Q21" i="1" s="1"/>
  <c r="N17" i="1"/>
  <c r="H21" i="1" s="1"/>
  <c r="N21" i="1" s="1"/>
  <c r="V12" i="1"/>
  <c r="S21" i="1" l="1"/>
  <c r="L25" i="1" s="1"/>
  <c r="V17" i="1"/>
  <c r="J25" i="1" l="1"/>
  <c r="Q25" i="1"/>
  <c r="S25" i="1"/>
  <c r="H25" i="1"/>
  <c r="B25" i="1"/>
  <c r="M25" i="1"/>
  <c r="G25" i="1"/>
  <c r="D25" i="1"/>
  <c r="O25" i="1"/>
  <c r="K25" i="1"/>
  <c r="I25" i="1"/>
  <c r="P25" i="1"/>
  <c r="C25" i="1"/>
  <c r="A25" i="1"/>
  <c r="E25" i="1"/>
  <c r="R6" i="1" l="1"/>
  <c r="F25" i="1"/>
  <c r="T25" i="1"/>
  <c r="N25" i="1"/>
  <c r="U25" i="1"/>
  <c r="R25" i="1"/>
  <c r="V25" i="1" l="1"/>
  <c r="A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Edmar Bellorini</author>
  </authors>
  <commentList>
    <comment ref="P6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Insira apenas
"0" ou "1"
nestas células</t>
        </r>
      </text>
    </comment>
    <comment ref="V15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Marque um "x" no bit que deseja alterar!</t>
        </r>
      </text>
    </comment>
  </commentList>
</comments>
</file>

<file path=xl/sharedStrings.xml><?xml version="1.0" encoding="utf-8"?>
<sst xmlns="http://schemas.openxmlformats.org/spreadsheetml/2006/main" count="108" uniqueCount="33">
  <si>
    <t>Código de Hamming SEC-DED</t>
  </si>
  <si>
    <t>Palavra Original (Complemento de 2)</t>
  </si>
  <si>
    <t>Número Original</t>
  </si>
  <si>
    <t>M16</t>
  </si>
  <si>
    <t>M15</t>
  </si>
  <si>
    <t>M14</t>
  </si>
  <si>
    <t>M13</t>
  </si>
  <si>
    <t>M12</t>
  </si>
  <si>
    <t>M11</t>
  </si>
  <si>
    <t>M10</t>
  </si>
  <si>
    <t>M9</t>
  </si>
  <si>
    <t>M8</t>
  </si>
  <si>
    <t>M7</t>
  </si>
  <si>
    <t>M6</t>
  </si>
  <si>
    <t>M5</t>
  </si>
  <si>
    <t>M4</t>
  </si>
  <si>
    <t>M3</t>
  </si>
  <si>
    <t>M2</t>
  </si>
  <si>
    <t>M1</t>
  </si>
  <si>
    <t>Número Recuperado</t>
  </si>
  <si>
    <t>x</t>
  </si>
  <si>
    <t>C16</t>
  </si>
  <si>
    <t>C8</t>
  </si>
  <si>
    <t>C4</t>
  </si>
  <si>
    <t>C2</t>
  </si>
  <si>
    <t>C1</t>
  </si>
  <si>
    <t>G</t>
  </si>
  <si>
    <t>Alteração</t>
  </si>
  <si>
    <t>Original C</t>
  </si>
  <si>
    <t>Novo C</t>
  </si>
  <si>
    <t>Palavra Síndrome</t>
  </si>
  <si>
    <t>Erro na Posição:</t>
  </si>
  <si>
    <t>Palavra Corrigida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</si>
</sst>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Droid Sans"/>
      <family val="2"/>
    </font>
    <font>
      <sz val="8"/>
      <color theme="1"/>
      <name val="Droid Sans"/>
      <family val="2"/>
    </font>
    <font>
      <u/>
      <sz val="11"/>
      <color theme="1"/>
      <name val="Droid Sans"/>
      <family val="2"/>
    </font>
    <font>
      <b/>
      <sz val="9"/>
      <color indexed="81"/>
      <name val="Segoe UI"/>
      <family val="2"/>
    </font>
    <font>
      <sz val="11"/>
      <color theme="0" tint="-0.14999847407452621"/>
      <name val="Droid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2" fillId="0" borderId="0" xfId="0" quotePrefix="1" applyFont="1"/>
    <xf numFmtId="0" fontId="3" fillId="3" borderId="0" xfId="0" quotePrefix="1" applyFont="1" applyFill="1" applyAlignment="1">
      <alignment horizontal="center" vertical="center"/>
    </xf>
    <xf numFmtId="0" fontId="3" fillId="3" borderId="6" xfId="0" quotePrefix="1" applyFont="1" applyFill="1" applyBorder="1" applyAlignment="1">
      <alignment horizontal="center" vertical="center"/>
    </xf>
    <xf numFmtId="0" fontId="3" fillId="3" borderId="5" xfId="0" quotePrefix="1" applyFont="1" applyFill="1" applyBorder="1" applyAlignment="1">
      <alignment horizontal="center" vertical="center"/>
    </xf>
    <xf numFmtId="0" fontId="2" fillId="3" borderId="7" xfId="0" quotePrefix="1" applyFont="1" applyFill="1" applyBorder="1" applyAlignment="1">
      <alignment horizontal="center" vertical="center"/>
    </xf>
    <xf numFmtId="0" fontId="2" fillId="3" borderId="8" xfId="0" quotePrefix="1" applyFont="1" applyFill="1" applyBorder="1" applyAlignment="1">
      <alignment horizontal="center" vertical="center"/>
    </xf>
    <xf numFmtId="0" fontId="2" fillId="3" borderId="9" xfId="0" quotePrefix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quotePrefix="1" applyFont="1" applyFill="1" applyBorder="1" applyAlignment="1">
      <alignment horizontal="center" vertical="center"/>
    </xf>
    <xf numFmtId="0" fontId="3" fillId="3" borderId="4" xfId="0" quotePrefix="1" applyFont="1" applyFill="1" applyBorder="1" applyAlignment="1">
      <alignment horizontal="center" vertical="center"/>
    </xf>
    <xf numFmtId="0" fontId="3" fillId="3" borderId="7" xfId="0" quotePrefix="1" applyFont="1" applyFill="1" applyBorder="1" applyAlignment="1">
      <alignment horizontal="center" vertical="center"/>
    </xf>
    <xf numFmtId="0" fontId="3" fillId="3" borderId="8" xfId="0" quotePrefix="1" applyFont="1" applyFill="1" applyBorder="1" applyAlignment="1">
      <alignment horizontal="center" vertical="center"/>
    </xf>
    <xf numFmtId="0" fontId="3" fillId="3" borderId="9" xfId="0" quotePrefix="1" applyFont="1" applyFill="1" applyBorder="1" applyAlignment="1">
      <alignment horizontal="center" vertical="center"/>
    </xf>
    <xf numFmtId="0" fontId="3" fillId="3" borderId="10" xfId="0" quotePrefix="1" applyFont="1" applyFill="1" applyBorder="1" applyAlignment="1">
      <alignment horizontal="center" vertical="center"/>
    </xf>
    <xf numFmtId="0" fontId="3" fillId="3" borderId="11" xfId="0" quotePrefix="1" applyFont="1" applyFill="1" applyBorder="1" applyAlignment="1">
      <alignment horizontal="center" vertical="center"/>
    </xf>
    <xf numFmtId="0" fontId="3" fillId="3" borderId="12" xfId="0" quotePrefix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1" xfId="0" quotePrefix="1" applyFont="1" applyFill="1" applyBorder="1" applyAlignment="1">
      <alignment horizontal="center" vertical="center"/>
    </xf>
    <xf numFmtId="0" fontId="2" fillId="3" borderId="12" xfId="0" quotePrefix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0" xfId="0" applyFont="1" applyFill="1" applyAlignment="1">
      <alignment horizontal="center"/>
    </xf>
    <xf numFmtId="0" fontId="2" fillId="3" borderId="6" xfId="0" applyFont="1" applyFill="1" applyBorder="1"/>
    <xf numFmtId="0" fontId="2" fillId="3" borderId="0" xfId="0" applyFont="1" applyFill="1"/>
    <xf numFmtId="0" fontId="4" fillId="3" borderId="0" xfId="0" applyFont="1" applyFill="1"/>
    <xf numFmtId="0" fontId="6" fillId="3" borderId="6" xfId="0" applyFont="1" applyFill="1" applyBorder="1"/>
    <xf numFmtId="0" fontId="2" fillId="2" borderId="7" xfId="0" quotePrefix="1" applyFont="1" applyFill="1" applyBorder="1" applyAlignment="1" applyProtection="1">
      <alignment horizontal="center" vertical="center"/>
      <protection locked="0"/>
    </xf>
    <xf numFmtId="0" fontId="2" fillId="2" borderId="8" xfId="0" quotePrefix="1" applyFont="1" applyFill="1" applyBorder="1" applyAlignment="1" applyProtection="1">
      <alignment horizontal="center" vertical="center"/>
      <protection locked="0"/>
    </xf>
    <xf numFmtId="0" fontId="2" fillId="2" borderId="9" xfId="0" quotePrefix="1" applyFont="1" applyFill="1" applyBorder="1" applyAlignment="1" applyProtection="1">
      <alignment horizontal="center" vertical="center"/>
      <protection locked="0"/>
    </xf>
    <xf numFmtId="0" fontId="3" fillId="2" borderId="1" xfId="0" quotePrefix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3" fontId="2" fillId="3" borderId="0" xfId="1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3"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13E1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"/>
  <sheetViews>
    <sheetView tabSelected="1" workbookViewId="0">
      <selection activeCell="S15" sqref="S15"/>
    </sheetView>
  </sheetViews>
  <sheetFormatPr defaultRowHeight="15"/>
  <cols>
    <col min="1" max="22" width="6.42578125" style="1" customWidth="1"/>
    <col min="23" max="23" width="9.5703125" style="1" bestFit="1" customWidth="1"/>
    <col min="24" max="16384" width="9.140625" style="1"/>
  </cols>
  <sheetData>
    <row r="1" spans="1:22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</row>
    <row r="2" spans="1:22" ht="4.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8"/>
    </row>
    <row r="3" spans="1:22">
      <c r="A3" s="36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8"/>
      <c r="Q3" s="27"/>
      <c r="R3" s="42" t="s">
        <v>2</v>
      </c>
      <c r="S3" s="42"/>
      <c r="T3" s="42"/>
      <c r="U3" s="42"/>
      <c r="V3" s="31">
        <v>0</v>
      </c>
    </row>
    <row r="4" spans="1:22">
      <c r="A4" s="9">
        <v>16</v>
      </c>
      <c r="B4" s="10">
        <v>15</v>
      </c>
      <c r="C4" s="10">
        <v>14</v>
      </c>
      <c r="D4" s="10">
        <v>13</v>
      </c>
      <c r="E4" s="10">
        <v>12</v>
      </c>
      <c r="F4" s="10">
        <v>11</v>
      </c>
      <c r="G4" s="10">
        <v>10</v>
      </c>
      <c r="H4" s="10">
        <v>9</v>
      </c>
      <c r="I4" s="10">
        <v>8</v>
      </c>
      <c r="J4" s="10">
        <v>7</v>
      </c>
      <c r="K4" s="11">
        <v>6</v>
      </c>
      <c r="L4" s="11">
        <v>5</v>
      </c>
      <c r="M4" s="11">
        <v>4</v>
      </c>
      <c r="N4" s="11">
        <v>3</v>
      </c>
      <c r="O4" s="11">
        <v>2</v>
      </c>
      <c r="P4" s="12">
        <v>1</v>
      </c>
      <c r="Q4" s="27"/>
      <c r="R4" s="43">
        <f>-A6*A7+B6*B7+C6*C7+D6*D7+E6*E7+F6*F7+G6*G7+H6*H7+I6*I7+J6*J7+K6*K7+L6*L7+M6*M7+N6*N7+O6*O7+P6*P7</f>
        <v>97</v>
      </c>
      <c r="S4" s="43"/>
      <c r="T4" s="43"/>
      <c r="U4" s="43"/>
      <c r="V4" s="31">
        <v>1</v>
      </c>
    </row>
    <row r="5" spans="1:22">
      <c r="A5" s="13" t="s">
        <v>3</v>
      </c>
      <c r="B5" s="14" t="s">
        <v>4</v>
      </c>
      <c r="C5" s="14" t="s">
        <v>5</v>
      </c>
      <c r="D5" s="14" t="s">
        <v>6</v>
      </c>
      <c r="E5" s="14" t="s">
        <v>7</v>
      </c>
      <c r="F5" s="14" t="s">
        <v>8</v>
      </c>
      <c r="G5" s="14" t="s">
        <v>9</v>
      </c>
      <c r="H5" s="14" t="s">
        <v>10</v>
      </c>
      <c r="I5" s="14" t="s">
        <v>11</v>
      </c>
      <c r="J5" s="14" t="s">
        <v>12</v>
      </c>
      <c r="K5" s="14" t="s">
        <v>13</v>
      </c>
      <c r="L5" s="14" t="s">
        <v>14</v>
      </c>
      <c r="M5" s="14" t="s">
        <v>15</v>
      </c>
      <c r="N5" s="14" t="s">
        <v>16</v>
      </c>
      <c r="O5" s="14" t="s">
        <v>17</v>
      </c>
      <c r="P5" s="15" t="s">
        <v>18</v>
      </c>
      <c r="Q5" s="27"/>
      <c r="R5" s="42" t="s">
        <v>19</v>
      </c>
      <c r="S5" s="42"/>
      <c r="T5" s="42"/>
      <c r="U5" s="42"/>
      <c r="V5" s="31"/>
    </row>
    <row r="6" spans="1:22">
      <c r="A6" s="32">
        <v>0</v>
      </c>
      <c r="B6" s="33">
        <v>0</v>
      </c>
      <c r="C6" s="33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1</v>
      </c>
      <c r="K6" s="33">
        <v>1</v>
      </c>
      <c r="L6" s="33">
        <v>0</v>
      </c>
      <c r="M6" s="33">
        <v>0</v>
      </c>
      <c r="N6" s="33">
        <v>0</v>
      </c>
      <c r="O6" s="33">
        <v>0</v>
      </c>
      <c r="P6" s="34">
        <v>1</v>
      </c>
      <c r="Q6" s="29"/>
      <c r="R6" s="43">
        <f>-A25*A7+B25*B7+C25*C7+D25*D7+E25*E7+G25*F7+H25*G7+I25*H7+J25*I7+K25*J7+L25*K7+M25*L7+O25*M7+P25*N7+Q25*O7+S25*P7</f>
        <v>97</v>
      </c>
      <c r="S6" s="43"/>
      <c r="T6" s="43"/>
      <c r="U6" s="43"/>
      <c r="V6" s="31" t="s">
        <v>20</v>
      </c>
    </row>
    <row r="7" spans="1:22" hidden="1">
      <c r="A7" s="5">
        <f t="shared" ref="A7:M7" si="0">B7*2</f>
        <v>32768</v>
      </c>
      <c r="B7" s="3">
        <f t="shared" si="0"/>
        <v>16384</v>
      </c>
      <c r="C7" s="3">
        <f t="shared" si="0"/>
        <v>8192</v>
      </c>
      <c r="D7" s="3">
        <f t="shared" si="0"/>
        <v>4096</v>
      </c>
      <c r="E7" s="3">
        <f t="shared" si="0"/>
        <v>2048</v>
      </c>
      <c r="F7" s="3">
        <f t="shared" si="0"/>
        <v>1024</v>
      </c>
      <c r="G7" s="3">
        <f t="shared" si="0"/>
        <v>512</v>
      </c>
      <c r="H7" s="3">
        <f t="shared" si="0"/>
        <v>256</v>
      </c>
      <c r="I7" s="3">
        <f t="shared" si="0"/>
        <v>128</v>
      </c>
      <c r="J7" s="3">
        <f t="shared" si="0"/>
        <v>64</v>
      </c>
      <c r="K7" s="3">
        <f t="shared" si="0"/>
        <v>32</v>
      </c>
      <c r="L7" s="3">
        <f t="shared" si="0"/>
        <v>16</v>
      </c>
      <c r="M7" s="3">
        <f t="shared" si="0"/>
        <v>8</v>
      </c>
      <c r="N7" s="3">
        <f>O7*2</f>
        <v>4</v>
      </c>
      <c r="O7" s="3">
        <f>P7*2</f>
        <v>2</v>
      </c>
      <c r="P7" s="3">
        <v>1</v>
      </c>
      <c r="Q7" s="29"/>
      <c r="R7" s="27"/>
      <c r="S7" s="27"/>
      <c r="T7" s="27"/>
      <c r="U7" s="27"/>
      <c r="V7" s="28"/>
    </row>
    <row r="8" spans="1:22" ht="4.5" customHeight="1">
      <c r="A8" s="26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28"/>
    </row>
    <row r="9" spans="1:22">
      <c r="A9" s="9">
        <v>21</v>
      </c>
      <c r="B9" s="10">
        <v>20</v>
      </c>
      <c r="C9" s="10">
        <v>19</v>
      </c>
      <c r="D9" s="10">
        <v>18</v>
      </c>
      <c r="E9" s="10">
        <v>17</v>
      </c>
      <c r="F9" s="10">
        <v>16</v>
      </c>
      <c r="G9" s="10">
        <v>15</v>
      </c>
      <c r="H9" s="10">
        <v>14</v>
      </c>
      <c r="I9" s="10">
        <v>13</v>
      </c>
      <c r="J9" s="10">
        <v>12</v>
      </c>
      <c r="K9" s="10">
        <v>11</v>
      </c>
      <c r="L9" s="10">
        <v>10</v>
      </c>
      <c r="M9" s="10">
        <v>9</v>
      </c>
      <c r="N9" s="10">
        <v>8</v>
      </c>
      <c r="O9" s="10">
        <v>7</v>
      </c>
      <c r="P9" s="11">
        <v>6</v>
      </c>
      <c r="Q9" s="11">
        <v>5</v>
      </c>
      <c r="R9" s="11">
        <v>4</v>
      </c>
      <c r="S9" s="11">
        <v>3</v>
      </c>
      <c r="T9" s="11">
        <v>2</v>
      </c>
      <c r="U9" s="11">
        <v>1</v>
      </c>
      <c r="V9" s="12">
        <v>0</v>
      </c>
    </row>
    <row r="10" spans="1:22">
      <c r="A10" s="5" t="str">
        <f t="shared" ref="A10:T10" si="1">DEC2BIN(A9,5)</f>
        <v>10101</v>
      </c>
      <c r="B10" s="3" t="str">
        <f t="shared" si="1"/>
        <v>10100</v>
      </c>
      <c r="C10" s="3" t="str">
        <f t="shared" si="1"/>
        <v>10011</v>
      </c>
      <c r="D10" s="3" t="str">
        <f t="shared" si="1"/>
        <v>10010</v>
      </c>
      <c r="E10" s="3" t="str">
        <f t="shared" si="1"/>
        <v>10001</v>
      </c>
      <c r="F10" s="3" t="str">
        <f t="shared" si="1"/>
        <v>10000</v>
      </c>
      <c r="G10" s="3" t="str">
        <f t="shared" si="1"/>
        <v>01111</v>
      </c>
      <c r="H10" s="3" t="str">
        <f t="shared" si="1"/>
        <v>01110</v>
      </c>
      <c r="I10" s="3" t="str">
        <f t="shared" si="1"/>
        <v>01101</v>
      </c>
      <c r="J10" s="3" t="str">
        <f t="shared" si="1"/>
        <v>01100</v>
      </c>
      <c r="K10" s="3" t="str">
        <f t="shared" si="1"/>
        <v>01011</v>
      </c>
      <c r="L10" s="3" t="str">
        <f t="shared" si="1"/>
        <v>01010</v>
      </c>
      <c r="M10" s="3" t="str">
        <f t="shared" si="1"/>
        <v>01001</v>
      </c>
      <c r="N10" s="3" t="str">
        <f t="shared" si="1"/>
        <v>01000</v>
      </c>
      <c r="O10" s="3" t="str">
        <f t="shared" si="1"/>
        <v>00111</v>
      </c>
      <c r="P10" s="3" t="str">
        <f t="shared" si="1"/>
        <v>00110</v>
      </c>
      <c r="Q10" s="3" t="str">
        <f t="shared" si="1"/>
        <v>00101</v>
      </c>
      <c r="R10" s="3" t="str">
        <f t="shared" si="1"/>
        <v>00100</v>
      </c>
      <c r="S10" s="3" t="str">
        <f t="shared" si="1"/>
        <v>00011</v>
      </c>
      <c r="T10" s="3" t="str">
        <f t="shared" si="1"/>
        <v>00010</v>
      </c>
      <c r="U10" s="3" t="str">
        <f>DEC2BIN(U9,5)</f>
        <v>00001</v>
      </c>
      <c r="V10" s="4" t="str">
        <f>DEC2BIN(V9,5)</f>
        <v>00000</v>
      </c>
    </row>
    <row r="11" spans="1:22">
      <c r="A11" s="13" t="s">
        <v>3</v>
      </c>
      <c r="B11" s="14" t="s">
        <v>4</v>
      </c>
      <c r="C11" s="14" t="s">
        <v>5</v>
      </c>
      <c r="D11" s="14" t="s">
        <v>6</v>
      </c>
      <c r="E11" s="14" t="s">
        <v>7</v>
      </c>
      <c r="F11" s="14" t="s">
        <v>21</v>
      </c>
      <c r="G11" s="14" t="s">
        <v>8</v>
      </c>
      <c r="H11" s="14" t="s">
        <v>9</v>
      </c>
      <c r="I11" s="14" t="s">
        <v>10</v>
      </c>
      <c r="J11" s="14" t="s">
        <v>11</v>
      </c>
      <c r="K11" s="14" t="s">
        <v>12</v>
      </c>
      <c r="L11" s="14" t="s">
        <v>13</v>
      </c>
      <c r="M11" s="14" t="s">
        <v>14</v>
      </c>
      <c r="N11" s="14" t="s">
        <v>22</v>
      </c>
      <c r="O11" s="14" t="s">
        <v>15</v>
      </c>
      <c r="P11" s="14" t="s">
        <v>16</v>
      </c>
      <c r="Q11" s="14" t="s">
        <v>17</v>
      </c>
      <c r="R11" s="14" t="s">
        <v>23</v>
      </c>
      <c r="S11" s="14" t="s">
        <v>18</v>
      </c>
      <c r="T11" s="14" t="s">
        <v>24</v>
      </c>
      <c r="U11" s="14" t="s">
        <v>25</v>
      </c>
      <c r="V11" s="15" t="s">
        <v>26</v>
      </c>
    </row>
    <row r="12" spans="1:22">
      <c r="A12" s="6">
        <f t="shared" ref="A12:D12" si="2">A6</f>
        <v>0</v>
      </c>
      <c r="B12" s="7">
        <f t="shared" si="2"/>
        <v>0</v>
      </c>
      <c r="C12" s="7">
        <f t="shared" si="2"/>
        <v>0</v>
      </c>
      <c r="D12" s="7">
        <f t="shared" si="2"/>
        <v>0</v>
      </c>
      <c r="E12" s="7">
        <f>E6</f>
        <v>0</v>
      </c>
      <c r="F12" s="7">
        <f>IF(_xlfn.XOR(A12:E12),1,0)</f>
        <v>0</v>
      </c>
      <c r="G12" s="7">
        <f t="shared" ref="G12:L12" si="3">F6</f>
        <v>0</v>
      </c>
      <c r="H12" s="7">
        <f t="shared" si="3"/>
        <v>0</v>
      </c>
      <c r="I12" s="7">
        <f t="shared" si="3"/>
        <v>0</v>
      </c>
      <c r="J12" s="7">
        <f t="shared" si="3"/>
        <v>0</v>
      </c>
      <c r="K12" s="7">
        <f t="shared" si="3"/>
        <v>1</v>
      </c>
      <c r="L12" s="7">
        <f t="shared" si="3"/>
        <v>1</v>
      </c>
      <c r="M12" s="7">
        <f>L6</f>
        <v>0</v>
      </c>
      <c r="N12" s="7">
        <f>IF(_xlfn.XOR(G12:M12),1,0)</f>
        <v>0</v>
      </c>
      <c r="O12" s="7">
        <f>M6</f>
        <v>0</v>
      </c>
      <c r="P12" s="7">
        <f>N6</f>
        <v>0</v>
      </c>
      <c r="Q12" s="7">
        <f>O6</f>
        <v>0</v>
      </c>
      <c r="R12" s="7">
        <f>IF(_xlfn.XOR(O12:Q12,G12:J12,A12:B12),1,0)</f>
        <v>0</v>
      </c>
      <c r="S12" s="7">
        <f>P6</f>
        <v>1</v>
      </c>
      <c r="T12" s="7">
        <f>IF(_xlfn.XOR(S12,O12:P12,K12:L12,G12:H12,C12:D12),1,0)</f>
        <v>1</v>
      </c>
      <c r="U12" s="7">
        <f>IF(_xlfn.XOR(S12,Q12,O12,M12,K12,I12,G12,E12,C12,A12),1,0)</f>
        <v>0</v>
      </c>
      <c r="V12" s="8">
        <f>IF(_xlfn.XOR(A12:U12),1,0)</f>
        <v>0</v>
      </c>
    </row>
    <row r="13" spans="1:22" ht="4.5" customHeight="1">
      <c r="A13" s="26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8"/>
    </row>
    <row r="14" spans="1:22">
      <c r="A14" s="44" t="s">
        <v>27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5"/>
    </row>
    <row r="15" spans="1:22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</row>
    <row r="16" spans="1:22">
      <c r="A16" s="16" t="s">
        <v>3</v>
      </c>
      <c r="B16" s="17" t="s">
        <v>4</v>
      </c>
      <c r="C16" s="17" t="s">
        <v>5</v>
      </c>
      <c r="D16" s="17" t="s">
        <v>6</v>
      </c>
      <c r="E16" s="17" t="s">
        <v>7</v>
      </c>
      <c r="F16" s="17" t="s">
        <v>21</v>
      </c>
      <c r="G16" s="17" t="s">
        <v>8</v>
      </c>
      <c r="H16" s="17" t="s">
        <v>9</v>
      </c>
      <c r="I16" s="17" t="s">
        <v>10</v>
      </c>
      <c r="J16" s="17" t="s">
        <v>11</v>
      </c>
      <c r="K16" s="17" t="s">
        <v>12</v>
      </c>
      <c r="L16" s="17" t="s">
        <v>13</v>
      </c>
      <c r="M16" s="17" t="s">
        <v>14</v>
      </c>
      <c r="N16" s="17" t="s">
        <v>22</v>
      </c>
      <c r="O16" s="17" t="s">
        <v>15</v>
      </c>
      <c r="P16" s="17" t="s">
        <v>16</v>
      </c>
      <c r="Q16" s="17" t="s">
        <v>17</v>
      </c>
      <c r="R16" s="17" t="s">
        <v>23</v>
      </c>
      <c r="S16" s="17" t="s">
        <v>18</v>
      </c>
      <c r="T16" s="17" t="s">
        <v>24</v>
      </c>
      <c r="U16" s="17" t="s">
        <v>25</v>
      </c>
      <c r="V16" s="18" t="s">
        <v>26</v>
      </c>
    </row>
    <row r="17" spans="1:23">
      <c r="A17" s="19">
        <f>IF(A15&lt;&gt;"",IF(NOT(A12),1,0),A12)</f>
        <v>0</v>
      </c>
      <c r="B17" s="20">
        <f t="shared" ref="B17:S17" si="4">IF(B15&lt;&gt;"",IF(NOT(B12),1,0),B12)</f>
        <v>0</v>
      </c>
      <c r="C17" s="20">
        <f t="shared" si="4"/>
        <v>0</v>
      </c>
      <c r="D17" s="20">
        <f t="shared" si="4"/>
        <v>0</v>
      </c>
      <c r="E17" s="20">
        <f t="shared" si="4"/>
        <v>0</v>
      </c>
      <c r="F17" s="21">
        <f>IF(_xlfn.XOR(A17:E17),1,0)</f>
        <v>0</v>
      </c>
      <c r="G17" s="20">
        <f t="shared" si="4"/>
        <v>0</v>
      </c>
      <c r="H17" s="20">
        <f t="shared" si="4"/>
        <v>0</v>
      </c>
      <c r="I17" s="20">
        <f t="shared" si="4"/>
        <v>0</v>
      </c>
      <c r="J17" s="20">
        <f t="shared" si="4"/>
        <v>0</v>
      </c>
      <c r="K17" s="20">
        <f t="shared" si="4"/>
        <v>1</v>
      </c>
      <c r="L17" s="20">
        <f t="shared" si="4"/>
        <v>1</v>
      </c>
      <c r="M17" s="20">
        <f t="shared" si="4"/>
        <v>0</v>
      </c>
      <c r="N17" s="21">
        <f>IF(_xlfn.XOR(G17:M17),1,0)</f>
        <v>0</v>
      </c>
      <c r="O17" s="20">
        <f t="shared" si="4"/>
        <v>0</v>
      </c>
      <c r="P17" s="20">
        <f t="shared" si="4"/>
        <v>0</v>
      </c>
      <c r="Q17" s="20">
        <f t="shared" si="4"/>
        <v>0</v>
      </c>
      <c r="R17" s="21">
        <f>IF(_xlfn.XOR(O17:Q17,G17:J17,A17:B17),1,0)</f>
        <v>0</v>
      </c>
      <c r="S17" s="20">
        <f t="shared" si="4"/>
        <v>1</v>
      </c>
      <c r="T17" s="21">
        <f>IF(_xlfn.XOR(S17,O17:P17,K17:L17,G17:H17,C17:D17),1,0)</f>
        <v>1</v>
      </c>
      <c r="U17" s="21">
        <f>IF(_xlfn.XOR(S17,Q17,O17,M17,K17,I17,G17,E17,C17,A17),1,0)</f>
        <v>0</v>
      </c>
      <c r="V17" s="22">
        <f>IF(_xlfn.XOR(A17:U17),1,0)</f>
        <v>0</v>
      </c>
    </row>
    <row r="18" spans="1:23" ht="4.5" customHeight="1">
      <c r="A18" s="26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8"/>
    </row>
    <row r="19" spans="1:23">
      <c r="A19" s="36" t="s">
        <v>28</v>
      </c>
      <c r="B19" s="37"/>
      <c r="C19" s="37"/>
      <c r="D19" s="37"/>
      <c r="E19" s="38"/>
      <c r="F19" s="29"/>
      <c r="G19" s="36" t="s">
        <v>29</v>
      </c>
      <c r="H19" s="37"/>
      <c r="I19" s="37"/>
      <c r="J19" s="37"/>
      <c r="K19" s="38"/>
      <c r="L19" s="29"/>
      <c r="M19" s="36" t="s">
        <v>30</v>
      </c>
      <c r="N19" s="37"/>
      <c r="O19" s="37"/>
      <c r="P19" s="37"/>
      <c r="Q19" s="38"/>
      <c r="R19" s="29"/>
      <c r="S19" s="46" t="s">
        <v>31</v>
      </c>
      <c r="T19" s="47"/>
      <c r="U19" s="48"/>
      <c r="V19" s="28"/>
    </row>
    <row r="20" spans="1:23">
      <c r="A20" s="13" t="s">
        <v>21</v>
      </c>
      <c r="B20" s="14" t="s">
        <v>22</v>
      </c>
      <c r="C20" s="14" t="s">
        <v>23</v>
      </c>
      <c r="D20" s="14" t="s">
        <v>24</v>
      </c>
      <c r="E20" s="15" t="s">
        <v>25</v>
      </c>
      <c r="F20" s="29"/>
      <c r="G20" s="13" t="s">
        <v>21</v>
      </c>
      <c r="H20" s="14" t="s">
        <v>22</v>
      </c>
      <c r="I20" s="14" t="s">
        <v>23</v>
      </c>
      <c r="J20" s="14" t="s">
        <v>24</v>
      </c>
      <c r="K20" s="15" t="s">
        <v>25</v>
      </c>
      <c r="L20" s="29"/>
      <c r="M20" s="13" t="s">
        <v>21</v>
      </c>
      <c r="N20" s="14" t="s">
        <v>22</v>
      </c>
      <c r="O20" s="14" t="s">
        <v>23</v>
      </c>
      <c r="P20" s="14" t="s">
        <v>24</v>
      </c>
      <c r="Q20" s="15" t="s">
        <v>25</v>
      </c>
      <c r="R20" s="29"/>
      <c r="S20" s="49"/>
      <c r="T20" s="50"/>
      <c r="U20" s="51"/>
      <c r="V20" s="28"/>
    </row>
    <row r="21" spans="1:23">
      <c r="A21" s="23">
        <f>F12</f>
        <v>0</v>
      </c>
      <c r="B21" s="24">
        <f>N12</f>
        <v>0</v>
      </c>
      <c r="C21" s="24">
        <f>R12</f>
        <v>0</v>
      </c>
      <c r="D21" s="24">
        <f>T12</f>
        <v>1</v>
      </c>
      <c r="E21" s="25">
        <f>U12</f>
        <v>0</v>
      </c>
      <c r="F21" s="27"/>
      <c r="G21" s="23">
        <f>F17</f>
        <v>0</v>
      </c>
      <c r="H21" s="24">
        <f>N17</f>
        <v>0</v>
      </c>
      <c r="I21" s="24">
        <f>R17</f>
        <v>0</v>
      </c>
      <c r="J21" s="24">
        <f>T17</f>
        <v>1</v>
      </c>
      <c r="K21" s="25">
        <f>U17</f>
        <v>0</v>
      </c>
      <c r="L21" s="29"/>
      <c r="M21" s="23">
        <f t="shared" ref="M21:P21" si="5">IF(_xlfn.XOR(G21,A21),1,0)</f>
        <v>0</v>
      </c>
      <c r="N21" s="24">
        <f t="shared" si="5"/>
        <v>0</v>
      </c>
      <c r="O21" s="24">
        <f t="shared" si="5"/>
        <v>0</v>
      </c>
      <c r="P21" s="24">
        <f t="shared" si="5"/>
        <v>0</v>
      </c>
      <c r="Q21" s="25">
        <f>IF(_xlfn.XOR(K21,E21),1,0)</f>
        <v>0</v>
      </c>
      <c r="R21" s="29"/>
      <c r="S21" s="39" t="str">
        <f>IF(M21*16+N21*8+O21*4+P21*2+Q21*1&gt;21,"Rejeição Automática",IF(ISERR(CHOOSE(M21*16+N21*8+O21*4+P21*2+Q21*1,U16,T16,S16,R16,Q16,P16,O16,N16,M16,L16,K16,J16,I16,H16,G16,F16,E16,D16,C16,B16,A16)),"Não detectado",CHOOSE(M21*16+N21*8+O21*4+P21*2+Q21*1,U16,T16,S16,R16,Q16,P16,O16,N16,M16,L16,K16,J16,I16,H16,G16,F16,E16,D16,C16,B16,A16)))</f>
        <v>Não detectado</v>
      </c>
      <c r="T21" s="40"/>
      <c r="U21" s="41"/>
      <c r="V21" s="28"/>
      <c r="W21" s="2"/>
    </row>
    <row r="22" spans="1:23" ht="5.25" customHeight="1">
      <c r="A22" s="26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30"/>
      <c r="Q22" s="29"/>
      <c r="R22" s="29"/>
      <c r="S22" s="29"/>
      <c r="T22" s="29"/>
      <c r="U22" s="29"/>
      <c r="V22" s="28"/>
    </row>
    <row r="23" spans="1:23">
      <c r="A23" s="36" t="s">
        <v>32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8"/>
    </row>
    <row r="24" spans="1:23">
      <c r="A24" s="13" t="s">
        <v>3</v>
      </c>
      <c r="B24" s="14" t="s">
        <v>4</v>
      </c>
      <c r="C24" s="14" t="s">
        <v>5</v>
      </c>
      <c r="D24" s="14" t="s">
        <v>6</v>
      </c>
      <c r="E24" s="14" t="s">
        <v>7</v>
      </c>
      <c r="F24" s="14" t="s">
        <v>21</v>
      </c>
      <c r="G24" s="14" t="s">
        <v>8</v>
      </c>
      <c r="H24" s="14" t="s">
        <v>9</v>
      </c>
      <c r="I24" s="14" t="s">
        <v>10</v>
      </c>
      <c r="J24" s="14" t="s">
        <v>11</v>
      </c>
      <c r="K24" s="14" t="s">
        <v>12</v>
      </c>
      <c r="L24" s="14" t="s">
        <v>13</v>
      </c>
      <c r="M24" s="14" t="s">
        <v>14</v>
      </c>
      <c r="N24" s="14" t="s">
        <v>22</v>
      </c>
      <c r="O24" s="14" t="s">
        <v>15</v>
      </c>
      <c r="P24" s="14" t="s">
        <v>16</v>
      </c>
      <c r="Q24" s="14" t="s">
        <v>17</v>
      </c>
      <c r="R24" s="14" t="s">
        <v>23</v>
      </c>
      <c r="S24" s="14" t="s">
        <v>18</v>
      </c>
      <c r="T24" s="14" t="s">
        <v>24</v>
      </c>
      <c r="U24" s="14" t="s">
        <v>25</v>
      </c>
      <c r="V24" s="15" t="s">
        <v>26</v>
      </c>
    </row>
    <row r="25" spans="1:23">
      <c r="A25" s="19">
        <f>IF($S$21=A24,IF(NOT(A17),1,0),A17)</f>
        <v>0</v>
      </c>
      <c r="B25" s="20">
        <f>IF($S$21=B24,IF(NOT(B17),1,0),B17)</f>
        <v>0</v>
      </c>
      <c r="C25" s="20">
        <f>IF($S$21=C24,IF(NOT(C17),1,0),C17)</f>
        <v>0</v>
      </c>
      <c r="D25" s="20">
        <f>IF($S$21=D24,IF(NOT(D17),1,0),D17)</f>
        <v>0</v>
      </c>
      <c r="E25" s="20">
        <f>IF($S$21=E24,IF(NOT(E17),1,0),E17)</f>
        <v>0</v>
      </c>
      <c r="F25" s="21">
        <f>IF(_xlfn.XOR(A25:E25),1,0)</f>
        <v>0</v>
      </c>
      <c r="G25" s="20">
        <f t="shared" ref="G25:M25" si="6">IF($S$21=G24,IF(NOT(G17),1,0),G17)</f>
        <v>0</v>
      </c>
      <c r="H25" s="20">
        <f t="shared" si="6"/>
        <v>0</v>
      </c>
      <c r="I25" s="20">
        <f t="shared" si="6"/>
        <v>0</v>
      </c>
      <c r="J25" s="20">
        <f t="shared" si="6"/>
        <v>0</v>
      </c>
      <c r="K25" s="20">
        <f t="shared" si="6"/>
        <v>1</v>
      </c>
      <c r="L25" s="20">
        <f t="shared" si="6"/>
        <v>1</v>
      </c>
      <c r="M25" s="20">
        <f t="shared" si="6"/>
        <v>0</v>
      </c>
      <c r="N25" s="21">
        <f>IF(_xlfn.XOR(G25:M25),1,0)</f>
        <v>0</v>
      </c>
      <c r="O25" s="20">
        <f>IF($S$21=O24,IF(NOT(O17),1,0),O17)</f>
        <v>0</v>
      </c>
      <c r="P25" s="20">
        <f>IF($S$21=P24,IF(NOT(P17),1,0),P17)</f>
        <v>0</v>
      </c>
      <c r="Q25" s="20">
        <f>IF($S$21=Q24,IF(NOT(Q17),1,0),Q17)</f>
        <v>0</v>
      </c>
      <c r="R25" s="21">
        <f>IF(_xlfn.XOR(O25:Q25,G25:J25,A25:B25),1,0)</f>
        <v>0</v>
      </c>
      <c r="S25" s="20">
        <f>IF($S$21=S24,IF(NOT(S17),1,0),S17)</f>
        <v>1</v>
      </c>
      <c r="T25" s="21">
        <f>IF(_xlfn.XOR(S25,O25:P25,K25:L25,G25:H25,C25:D25),1,0)</f>
        <v>1</v>
      </c>
      <c r="U25" s="21">
        <f>IF(_xlfn.XOR(S25,Q25,O25,M25,K25,I25,G25,E25,C25,A25),1,0)</f>
        <v>0</v>
      </c>
      <c r="V25" s="22">
        <f>IF(_xlfn.XOR(A25:U25),1,0)</f>
        <v>0</v>
      </c>
    </row>
    <row r="26" spans="1:23">
      <c r="A26" s="26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8"/>
    </row>
    <row r="27" spans="1:23">
      <c r="A27" s="39" t="str">
        <f>IF(S21="Rejeição Automática","Palavra Rejeitada Automaticamente",IF(_xlfn.XOR(V25,V12),"Palavra Rejeitada!","Palavra Aceita!"))</f>
        <v>Palavra Aceita!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1"/>
    </row>
  </sheetData>
  <sheetProtection sheet="1" objects="1" scenarios="1" selectLockedCells="1"/>
  <mergeCells count="15">
    <mergeCell ref="A23:V23"/>
    <mergeCell ref="A27:V27"/>
    <mergeCell ref="A1:V1"/>
    <mergeCell ref="R5:U5"/>
    <mergeCell ref="R6:U6"/>
    <mergeCell ref="A14:V14"/>
    <mergeCell ref="A19:E19"/>
    <mergeCell ref="G19:K19"/>
    <mergeCell ref="M19:Q19"/>
    <mergeCell ref="S19:U20"/>
    <mergeCell ref="S21:U21"/>
    <mergeCell ref="B8:U8"/>
    <mergeCell ref="A3:P3"/>
    <mergeCell ref="R3:U3"/>
    <mergeCell ref="R4:U4"/>
  </mergeCells>
  <conditionalFormatting sqref="A27:V27">
    <cfRule type="containsText" dxfId="2" priority="3" operator="containsText" text="Aceita">
      <formula>NOT(ISERROR(SEARCH("Aceita",A27)))</formula>
    </cfRule>
    <cfRule type="notContainsText" dxfId="1" priority="2" operator="notContains" text="Aceita">
      <formula>ISERROR(SEARCH("Aceita",A27))</formula>
    </cfRule>
  </conditionalFormatting>
  <dataValidations count="2">
    <dataValidation type="list" operator="equal" allowBlank="1" showDropDown="1" showErrorMessage="1" errorTitle="Atenção" error="Marque com um &quot;x&quot; a célula que deseja modificar!" sqref="A15:V15" xr:uid="{00000000-0002-0000-0000-000000000000}">
      <formula1>$V$6</formula1>
    </dataValidation>
    <dataValidation type="list" allowBlank="1" showDropDown="1" showErrorMessage="1" errorTitle="Cuidado" error="Binário, somente &quot;0&quot; ou &quot;1&quot;" promptTitle="Atenção" prompt="Somente &quot;0&quot; ou &quot;1&quot;_x000a_- sem aspas!" sqref="A6:P6" xr:uid="{00000000-0002-0000-0000-000001000000}">
      <formula1>$V$3:$V$4</formula1>
    </dataValidation>
  </dataValidations>
  <pageMargins left="0.511811024" right="0.511811024" top="0.78740157499999996" bottom="0.78740157499999996" header="0.31496062000000002" footer="0.31496062000000002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1" operator="endsWith" id="{58E2160D-A960-44E7-B181-0601C7EFC663}">
            <xm:f>RIGHT(A24,LEN($S$21))=$S$21</xm:f>
            <xm:f>$S$21</xm:f>
            <x14:dxf>
              <font>
                <b/>
                <i val="0"/>
                <color rgb="FFFF0000"/>
              </font>
              <fill>
                <patternFill>
                  <bgColor theme="0" tint="-0.14996795556505021"/>
                </patternFill>
              </fill>
            </x14:dxf>
          </x14:cfRule>
          <xm:sqref>A24:V24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36CCE101C80144EB90BF5E7D0DBCAAB" ma:contentTypeVersion="10" ma:contentTypeDescription="Crie um novo documento." ma:contentTypeScope="" ma:versionID="8152f256acb068ab4174159a1b7ed5c7">
  <xsd:schema xmlns:xsd="http://www.w3.org/2001/XMLSchema" xmlns:xs="http://www.w3.org/2001/XMLSchema" xmlns:p="http://schemas.microsoft.com/office/2006/metadata/properties" xmlns:ns2="178e15c6-2c4d-4436-837b-5758ab0435c4" xmlns:ns3="cce52435-5d83-42cc-afd7-fa6fead36709" targetNamespace="http://schemas.microsoft.com/office/2006/metadata/properties" ma:root="true" ma:fieldsID="0fcc2003e5ef92c4f7c3f6681ecf6135" ns2:_="" ns3:_="">
    <xsd:import namespace="178e15c6-2c4d-4436-837b-5758ab0435c4"/>
    <xsd:import namespace="cce52435-5d83-42cc-afd7-fa6fead367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8e15c6-2c4d-4436-837b-5758ab0435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52435-5d83-42cc-afd7-fa6fead3670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5AA16C-6076-44BE-8776-43BEDB12C90F}"/>
</file>

<file path=customXml/itemProps2.xml><?xml version="1.0" encoding="utf-8"?>
<ds:datastoreItem xmlns:ds="http://schemas.openxmlformats.org/officeDocument/2006/customXml" ds:itemID="{891E8A68-46F3-4B76-B7E0-A2992F2FC78F}"/>
</file>

<file path=customXml/itemProps3.xml><?xml version="1.0" encoding="utf-8"?>
<ds:datastoreItem xmlns:ds="http://schemas.openxmlformats.org/officeDocument/2006/customXml" ds:itemID="{CE0BBCFE-6C9E-466E-AA13-A9449FA5EB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Edmar Bellorini</dc:creator>
  <cp:keywords/>
  <dc:description/>
  <cp:lastModifiedBy>Diego Dalla Bernardina Thedoldi</cp:lastModifiedBy>
  <cp:revision/>
  <dcterms:created xsi:type="dcterms:W3CDTF">2018-05-19T01:10:21Z</dcterms:created>
  <dcterms:modified xsi:type="dcterms:W3CDTF">2022-04-13T17:19:45Z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0x010100736CCE101C80144EB90BF5E7D0DBCAAB</vt:lpwstr>
  </property>
</Properties>
</file>