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grach/Library/Mobile Documents/com~apple~CloudDocs/Cours UBC/Semester 4/ECON 323/Predicting sovereing debt crises/"/>
    </mc:Choice>
  </mc:AlternateContent>
  <xr:revisionPtr revIDLastSave="0" documentId="13_ncr:1_{6F082C48-D409-A343-8B3B-2E636693FB11}" xr6:coauthVersionLast="45" xr6:coauthVersionMax="45" xr10:uidLastSave="{00000000-0000-0000-0000-000000000000}"/>
  <bookViews>
    <workbookView xWindow="0" yWindow="0" windowWidth="28800" windowHeight="18000" xr2:uid="{13F20CD2-E84F-AB4D-8AD3-68BEF727DE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28" i="1"/>
  <c r="C27" i="1"/>
  <c r="C26" i="1"/>
  <c r="C25" i="1"/>
  <c r="C24" i="1"/>
  <c r="C23" i="1"/>
  <c r="C22" i="1"/>
  <c r="C20" i="1"/>
  <c r="C19" i="1"/>
  <c r="C18" i="1"/>
  <c r="C17" i="1"/>
  <c r="C16" i="1"/>
  <c r="C15" i="1"/>
  <c r="C13" i="1"/>
  <c r="C12" i="1"/>
  <c r="C9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<sst xmlns="http://schemas.openxmlformats.org/spreadsheetml/2006/main" count="94" uniqueCount="87">
  <si>
    <t>Algeria</t>
  </si>
  <si>
    <t>Argentina</t>
  </si>
  <si>
    <t>Bolivia</t>
  </si>
  <si>
    <t>Brazil</t>
  </si>
  <si>
    <t>Chile</t>
  </si>
  <si>
    <t>China</t>
  </si>
  <si>
    <t>Colombia</t>
  </si>
  <si>
    <t>Costa Rica</t>
  </si>
  <si>
    <t>Cyprus</t>
  </si>
  <si>
    <t>Egypt</t>
  </si>
  <si>
    <t>India</t>
  </si>
  <si>
    <t>Indonesia</t>
  </si>
  <si>
    <t>Israel</t>
  </si>
  <si>
    <t>Jamaica</t>
  </si>
  <si>
    <t>Morocco</t>
  </si>
  <si>
    <t>Oman</t>
  </si>
  <si>
    <t>Pakistan</t>
  </si>
  <si>
    <t>Peru</t>
  </si>
  <si>
    <t>Tunisia</t>
  </si>
  <si>
    <t>Turkey</t>
  </si>
  <si>
    <t>1991–2000</t>
  </si>
  <si>
    <t>1982–2004</t>
  </si>
  <si>
    <t xml:space="preserve">1981–1990 </t>
  </si>
  <si>
    <t>1981–1996</t>
  </si>
  <si>
    <t>1995–1996</t>
  </si>
  <si>
    <t>1993–1995</t>
  </si>
  <si>
    <t>1988–1991</t>
  </si>
  <si>
    <t>1986–1989, 1991–1994</t>
  </si>
  <si>
    <t>1980–1987, 2000–2004</t>
  </si>
  <si>
    <t>1995–2002</t>
  </si>
  <si>
    <t>Czech Republic</t>
  </si>
  <si>
    <t>Dominican Republic</t>
  </si>
  <si>
    <t>Ecuador</t>
  </si>
  <si>
    <t>El Salvador</t>
  </si>
  <si>
    <t>Estonia</t>
  </si>
  <si>
    <t>Guatemala</t>
  </si>
  <si>
    <t>Hungary</t>
  </si>
  <si>
    <t xml:space="preserve">Jordan </t>
  </si>
  <si>
    <t>Kazakhstan</t>
  </si>
  <si>
    <t>Latvia</t>
  </si>
  <si>
    <t>Lithuania</t>
  </si>
  <si>
    <t>Malaysia</t>
  </si>
  <si>
    <t>Mexico</t>
  </si>
  <si>
    <t xml:space="preserve">Philippines </t>
  </si>
  <si>
    <t>Poland</t>
  </si>
  <si>
    <t>Romania</t>
  </si>
  <si>
    <t>Russia</t>
  </si>
  <si>
    <t>Slovak Republic</t>
  </si>
  <si>
    <t>South Africa</t>
  </si>
  <si>
    <t xml:space="preserve">Thailand </t>
  </si>
  <si>
    <t>Trinidad</t>
  </si>
  <si>
    <t>Ukraine</t>
  </si>
  <si>
    <t>Uruguay</t>
  </si>
  <si>
    <t>Venezuela</t>
  </si>
  <si>
    <t>Countries</t>
  </si>
  <si>
    <t xml:space="preserve">1980–1984, 1986–1999, 2003–2004 </t>
  </si>
  <si>
    <t xml:space="preserve">1983–1994, 1998–1999, 2001–2004 </t>
  </si>
  <si>
    <t xml:space="preserve">1983–1991 </t>
  </si>
  <si>
    <t>NaN</t>
  </si>
  <si>
    <t xml:space="preserve">1980–2001 </t>
  </si>
  <si>
    <t xml:space="preserve">1982–1995, 1999–2000 </t>
  </si>
  <si>
    <t xml:space="preserve">1981–1984, 1986, 1989 </t>
  </si>
  <si>
    <t xml:space="preserve">1983–1987, 1991–1994 </t>
  </si>
  <si>
    <t xml:space="preserve">1982–1988, 1991–1993 </t>
  </si>
  <si>
    <t xml:space="preserve">1997–2004 </t>
  </si>
  <si>
    <t xml:space="preserve">1980–1994 </t>
  </si>
  <si>
    <t xml:space="preserve">1995–2004 </t>
  </si>
  <si>
    <t xml:space="preserve">1995–1998 </t>
  </si>
  <si>
    <t xml:space="preserve">1994–1995 </t>
  </si>
  <si>
    <t xml:space="preserve">1994–2000 </t>
  </si>
  <si>
    <t xml:space="preserve">1982–1999 </t>
  </si>
  <si>
    <t xml:space="preserve">1980–1991 </t>
  </si>
  <si>
    <t xml:space="preserve">1980–1987, 1989–2004 </t>
  </si>
  <si>
    <t xml:space="preserve">1986–1992, 2003–2004 </t>
  </si>
  <si>
    <t xml:space="preserve">1980–1998 </t>
  </si>
  <si>
    <t xml:space="preserve">1985–1994, 1997–2002 </t>
  </si>
  <si>
    <t>1981–1994</t>
  </si>
  <si>
    <t xml:space="preserve">1981–1986, 1991, 1994 </t>
  </si>
  <si>
    <t xml:space="preserve">1991–2000 </t>
  </si>
  <si>
    <t xml:space="preserve">1982, 1985–1987, 1989, 1993 </t>
  </si>
  <si>
    <t>1980–1988, 1997–2001</t>
  </si>
  <si>
    <t xml:space="preserve">1983–1988, 1990–1991, 2002–2004 </t>
  </si>
  <si>
    <t>Paraguay</t>
  </si>
  <si>
    <t>Panama</t>
  </si>
  <si>
    <t xml:space="preserve">1983–1988, 1990–1992,1995–1998 </t>
  </si>
  <si>
    <t>Crisis episodes (entry-exit)</t>
  </si>
  <si>
    <t>Number of years in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</si>
</sst>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2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0" fillId="0" borderId="0" xfId="0" applyFont="1"/>
    <xf numFmtId="0" fontId="2" fillId="0" borderId="1" xfId="0" applyNumberFormat="1" applyFont="1" applyBorder="1" applyAlignment="1">
      <alignment horizontal="left"/>
    </xf>
    <xf numFmtId="0" fontId="2" fillId="0" borderId="0" xfId="0" applyFont="1"/>
    <xf numFmtId="0" fontId="1" fillId="2" borderId="1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2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7774-E563-0940-9938-20CA16DB4F2A}">
  <dimension ref="A1:J61"/>
  <sheetViews>
    <sheetView tabSelected="1" topLeftCell="A30" zoomScale="143" workbookViewId="0">
      <selection activeCell="F37" sqref="F37"/>
    </sheetView>
  </sheetViews>
  <sheetFormatPr baseColWidth="10" defaultRowHeight="16" x14ac:dyDescent="0.2"/>
  <cols>
    <col min="1" max="1" width="22.5" style="2" customWidth="1"/>
    <col min="2" max="2" width="35.6640625" style="2" customWidth="1"/>
    <col min="3" max="3" width="23.5" style="2" customWidth="1"/>
    <col min="10" max="10" width="15.33203125" customWidth="1"/>
  </cols>
  <sheetData>
    <row r="1" spans="1:3" x14ac:dyDescent="0.2">
      <c r="A1" s="5" t="s">
        <v>54</v>
      </c>
      <c r="B1" s="5" t="s">
        <v>85</v>
      </c>
      <c r="C1" s="5" t="s">
        <v>86</v>
      </c>
    </row>
    <row r="2" spans="1:3" x14ac:dyDescent="0.2">
      <c r="A2" s="1" t="s">
        <v>0</v>
      </c>
      <c r="B2" s="1" t="s">
        <v>20</v>
      </c>
      <c r="C2" s="1">
        <f>2000-1991</f>
        <v>9</v>
      </c>
    </row>
    <row r="3" spans="1:3" x14ac:dyDescent="0.2">
      <c r="A3" s="1" t="s">
        <v>1</v>
      </c>
      <c r="B3" s="1" t="s">
        <v>21</v>
      </c>
      <c r="C3" s="1">
        <f>2004-1982</f>
        <v>22</v>
      </c>
    </row>
    <row r="4" spans="1:3" x14ac:dyDescent="0.2">
      <c r="A4" s="1" t="s">
        <v>2</v>
      </c>
      <c r="B4" s="1" t="s">
        <v>55</v>
      </c>
      <c r="C4" s="1">
        <f>(1984-1980)+(1999-1986)+(2004-2003)</f>
        <v>18</v>
      </c>
    </row>
    <row r="5" spans="1:3" x14ac:dyDescent="0.2">
      <c r="A5" s="1" t="s">
        <v>3</v>
      </c>
      <c r="B5" s="1" t="s">
        <v>56</v>
      </c>
      <c r="C5" s="1">
        <f>(1994-1983)+(1998-1999)+(2004-2001)</f>
        <v>13</v>
      </c>
    </row>
    <row r="6" spans="1:3" x14ac:dyDescent="0.2">
      <c r="A6" s="1" t="s">
        <v>4</v>
      </c>
      <c r="B6" s="1" t="s">
        <v>57</v>
      </c>
      <c r="C6" s="1">
        <f>1991-1983</f>
        <v>8</v>
      </c>
    </row>
    <row r="7" spans="1:3" x14ac:dyDescent="0.2">
      <c r="A7" s="1" t="s">
        <v>5</v>
      </c>
      <c r="B7" s="1" t="s">
        <v>58</v>
      </c>
      <c r="C7" s="1">
        <v>0</v>
      </c>
    </row>
    <row r="8" spans="1:3" x14ac:dyDescent="0.2">
      <c r="A8" s="1" t="s">
        <v>6</v>
      </c>
      <c r="B8" s="1" t="s">
        <v>58</v>
      </c>
      <c r="C8" s="1">
        <v>0</v>
      </c>
    </row>
    <row r="9" spans="1:3" x14ac:dyDescent="0.2">
      <c r="A9" s="1" t="s">
        <v>7</v>
      </c>
      <c r="B9" s="1" t="s">
        <v>22</v>
      </c>
      <c r="C9" s="1">
        <f>1990-1981</f>
        <v>9</v>
      </c>
    </row>
    <row r="10" spans="1:3" x14ac:dyDescent="0.2">
      <c r="A10" s="1" t="s">
        <v>8</v>
      </c>
      <c r="B10" s="1" t="s">
        <v>58</v>
      </c>
      <c r="C10" s="1">
        <v>0</v>
      </c>
    </row>
    <row r="11" spans="1:3" x14ac:dyDescent="0.2">
      <c r="A11" s="1" t="s">
        <v>30</v>
      </c>
      <c r="B11" s="3">
        <v>1993</v>
      </c>
      <c r="C11" s="3">
        <v>1</v>
      </c>
    </row>
    <row r="12" spans="1:3" x14ac:dyDescent="0.2">
      <c r="A12" s="1" t="s">
        <v>31</v>
      </c>
      <c r="B12" s="1" t="s">
        <v>59</v>
      </c>
      <c r="C12" s="1">
        <f>2001-1980</f>
        <v>21</v>
      </c>
    </row>
    <row r="13" spans="1:3" x14ac:dyDescent="0.2">
      <c r="A13" s="1" t="s">
        <v>32</v>
      </c>
      <c r="B13" s="1" t="s">
        <v>60</v>
      </c>
      <c r="C13" s="1">
        <f>(1995-1982)+(2000-1999)</f>
        <v>14</v>
      </c>
    </row>
    <row r="14" spans="1:3" x14ac:dyDescent="0.2">
      <c r="A14" s="1" t="s">
        <v>9</v>
      </c>
      <c r="B14" s="1" t="s">
        <v>58</v>
      </c>
      <c r="C14" s="1">
        <v>0</v>
      </c>
    </row>
    <row r="15" spans="1:3" x14ac:dyDescent="0.2">
      <c r="A15" s="1" t="s">
        <v>33</v>
      </c>
      <c r="B15" s="1" t="s">
        <v>23</v>
      </c>
      <c r="C15" s="1">
        <f>1996-1981</f>
        <v>15</v>
      </c>
    </row>
    <row r="16" spans="1:3" x14ac:dyDescent="0.2">
      <c r="A16" s="1" t="s">
        <v>34</v>
      </c>
      <c r="B16" s="1" t="s">
        <v>24</v>
      </c>
      <c r="C16" s="1">
        <f>1996-1995</f>
        <v>1</v>
      </c>
    </row>
    <row r="17" spans="1:3" x14ac:dyDescent="0.2">
      <c r="A17" s="1" t="s">
        <v>35</v>
      </c>
      <c r="B17" s="1" t="s">
        <v>61</v>
      </c>
      <c r="C17" s="1">
        <f>(1984-1981)+2</f>
        <v>5</v>
      </c>
    </row>
    <row r="18" spans="1:3" x14ac:dyDescent="0.2">
      <c r="A18" s="1" t="s">
        <v>36</v>
      </c>
      <c r="B18" s="1" t="s">
        <v>62</v>
      </c>
      <c r="C18" s="1">
        <f>(1987-1983)+(1994-1991)</f>
        <v>7</v>
      </c>
    </row>
    <row r="19" spans="1:3" x14ac:dyDescent="0.2">
      <c r="A19" s="1" t="s">
        <v>10</v>
      </c>
      <c r="B19" s="1" t="s">
        <v>63</v>
      </c>
      <c r="C19" s="1">
        <f>(1988-1982)+(1993-1991)</f>
        <v>8</v>
      </c>
    </row>
    <row r="20" spans="1:3" x14ac:dyDescent="0.2">
      <c r="A20" s="1" t="s">
        <v>11</v>
      </c>
      <c r="B20" s="1" t="s">
        <v>64</v>
      </c>
      <c r="C20" s="1">
        <f>2004-1997</f>
        <v>7</v>
      </c>
    </row>
    <row r="21" spans="1:3" x14ac:dyDescent="0.2">
      <c r="A21" s="1" t="s">
        <v>12</v>
      </c>
      <c r="B21" s="1" t="s">
        <v>58</v>
      </c>
      <c r="C21" s="1">
        <v>0</v>
      </c>
    </row>
    <row r="22" spans="1:3" x14ac:dyDescent="0.2">
      <c r="A22" s="1" t="s">
        <v>13</v>
      </c>
      <c r="B22" s="1" t="s">
        <v>65</v>
      </c>
      <c r="C22" s="1">
        <f>1994-1980</f>
        <v>14</v>
      </c>
    </row>
    <row r="23" spans="1:3" x14ac:dyDescent="0.2">
      <c r="A23" s="1" t="s">
        <v>37</v>
      </c>
      <c r="B23" s="1" t="s">
        <v>66</v>
      </c>
      <c r="C23" s="1">
        <f>2004-1995</f>
        <v>9</v>
      </c>
    </row>
    <row r="24" spans="1:3" x14ac:dyDescent="0.2">
      <c r="A24" s="1" t="s">
        <v>38</v>
      </c>
      <c r="B24" s="1" t="s">
        <v>67</v>
      </c>
      <c r="C24" s="1">
        <f>1998-1995</f>
        <v>3</v>
      </c>
    </row>
    <row r="25" spans="1:3" x14ac:dyDescent="0.2">
      <c r="A25" s="1" t="s">
        <v>39</v>
      </c>
      <c r="B25" s="1" t="s">
        <v>68</v>
      </c>
      <c r="C25" s="1">
        <f>1995-1994</f>
        <v>1</v>
      </c>
    </row>
    <row r="26" spans="1:3" x14ac:dyDescent="0.2">
      <c r="A26" s="1" t="s">
        <v>40</v>
      </c>
      <c r="B26" s="1" t="s">
        <v>69</v>
      </c>
      <c r="C26" s="1">
        <f>2000-1994</f>
        <v>6</v>
      </c>
    </row>
    <row r="27" spans="1:3" x14ac:dyDescent="0.2">
      <c r="A27" s="1" t="s">
        <v>41</v>
      </c>
      <c r="B27" s="1" t="s">
        <v>70</v>
      </c>
      <c r="C27" s="1">
        <f>1999-1982</f>
        <v>17</v>
      </c>
    </row>
    <row r="28" spans="1:3" x14ac:dyDescent="0.2">
      <c r="A28" s="1" t="s">
        <v>42</v>
      </c>
      <c r="B28" s="1" t="s">
        <v>71</v>
      </c>
      <c r="C28" s="1">
        <f>1991-1980</f>
        <v>11</v>
      </c>
    </row>
    <row r="29" spans="1:3" x14ac:dyDescent="0.2">
      <c r="A29" s="1" t="s">
        <v>14</v>
      </c>
      <c r="B29" s="1" t="s">
        <v>58</v>
      </c>
      <c r="C29" s="1">
        <v>0</v>
      </c>
    </row>
    <row r="30" spans="1:3" x14ac:dyDescent="0.2">
      <c r="A30" s="1" t="s">
        <v>15</v>
      </c>
      <c r="B30" s="1" t="s">
        <v>58</v>
      </c>
      <c r="C30" s="1">
        <v>0</v>
      </c>
    </row>
    <row r="31" spans="1:3" x14ac:dyDescent="0.2">
      <c r="A31" s="1" t="s">
        <v>16</v>
      </c>
      <c r="B31" s="1" t="s">
        <v>72</v>
      </c>
      <c r="C31" s="1">
        <f>(1987-1980)+(2004-1989)</f>
        <v>22</v>
      </c>
    </row>
    <row r="32" spans="1:3" x14ac:dyDescent="0.2">
      <c r="A32" s="1" t="s">
        <v>83</v>
      </c>
      <c r="B32" s="1" t="s">
        <v>23</v>
      </c>
      <c r="C32" s="1">
        <f>1996-1981</f>
        <v>15</v>
      </c>
    </row>
    <row r="33" spans="1:10" x14ac:dyDescent="0.2">
      <c r="A33" s="1" t="s">
        <v>82</v>
      </c>
      <c r="B33" s="1" t="s">
        <v>73</v>
      </c>
      <c r="C33" s="1">
        <f>(1992-1986)+(2004-2003)</f>
        <v>7</v>
      </c>
    </row>
    <row r="34" spans="1:10" x14ac:dyDescent="0.2">
      <c r="A34" s="1" t="s">
        <v>17</v>
      </c>
      <c r="B34" s="1" t="s">
        <v>74</v>
      </c>
      <c r="C34" s="1">
        <f>1998-1980</f>
        <v>18</v>
      </c>
    </row>
    <row r="35" spans="1:10" x14ac:dyDescent="0.2">
      <c r="A35" s="1" t="s">
        <v>43</v>
      </c>
      <c r="B35" s="1" t="s">
        <v>75</v>
      </c>
      <c r="C35" s="8">
        <f>(1994-1985)+(2002-1997)</f>
        <v>14</v>
      </c>
      <c r="D35" s="9"/>
      <c r="E35" s="9"/>
      <c r="F35" s="6"/>
      <c r="G35" s="6"/>
      <c r="H35" s="6"/>
      <c r="I35" s="6"/>
      <c r="J35" s="6"/>
    </row>
    <row r="36" spans="1:10" x14ac:dyDescent="0.2">
      <c r="A36" s="1" t="s">
        <v>44</v>
      </c>
      <c r="B36" s="1" t="s">
        <v>76</v>
      </c>
      <c r="C36" s="8">
        <f>1994-1981</f>
        <v>13</v>
      </c>
      <c r="D36" s="9"/>
      <c r="E36" s="9"/>
      <c r="F36" s="9"/>
      <c r="G36" s="9"/>
      <c r="H36" s="9"/>
      <c r="I36" s="9"/>
      <c r="J36" s="9"/>
    </row>
    <row r="37" spans="1:10" x14ac:dyDescent="0.2">
      <c r="A37" s="1" t="s">
        <v>45</v>
      </c>
      <c r="B37" s="1" t="s">
        <v>77</v>
      </c>
      <c r="C37" s="8">
        <f>(1986-1981)+2</f>
        <v>7</v>
      </c>
      <c r="D37" s="9"/>
      <c r="E37" s="9"/>
      <c r="F37" s="9"/>
      <c r="G37" s="9"/>
      <c r="H37" s="9"/>
      <c r="I37" s="9"/>
      <c r="J37" s="9"/>
    </row>
    <row r="38" spans="1:10" x14ac:dyDescent="0.2">
      <c r="A38" s="1" t="s">
        <v>46</v>
      </c>
      <c r="B38" s="1" t="s">
        <v>78</v>
      </c>
      <c r="C38" s="8">
        <f>2000-1991</f>
        <v>9</v>
      </c>
      <c r="D38" s="9"/>
      <c r="E38" s="9"/>
      <c r="F38" s="9"/>
      <c r="G38" s="9"/>
      <c r="H38" s="9"/>
      <c r="I38" s="9"/>
      <c r="J38" s="9"/>
    </row>
    <row r="39" spans="1:10" x14ac:dyDescent="0.2">
      <c r="A39" s="1" t="s">
        <v>47</v>
      </c>
      <c r="B39" s="1" t="s">
        <v>25</v>
      </c>
      <c r="C39" s="8">
        <f>1995-1993</f>
        <v>2</v>
      </c>
      <c r="D39" s="9"/>
      <c r="E39" s="9"/>
      <c r="F39" s="9"/>
      <c r="G39" s="9"/>
      <c r="H39" s="9"/>
      <c r="I39" s="9"/>
      <c r="J39" s="9"/>
    </row>
    <row r="40" spans="1:10" x14ac:dyDescent="0.2">
      <c r="A40" s="1" t="s">
        <v>48</v>
      </c>
      <c r="B40" s="1" t="s">
        <v>79</v>
      </c>
      <c r="C40" s="8">
        <f>1+(1987-1985)+2</f>
        <v>5</v>
      </c>
      <c r="D40" s="9"/>
      <c r="E40" s="9"/>
      <c r="F40" s="9"/>
      <c r="G40" s="9"/>
      <c r="H40" s="9"/>
      <c r="I40" s="9"/>
      <c r="J40" s="9"/>
    </row>
    <row r="41" spans="1:10" x14ac:dyDescent="0.2">
      <c r="A41" s="1" t="s">
        <v>49</v>
      </c>
      <c r="B41" s="1" t="s">
        <v>80</v>
      </c>
      <c r="C41" s="8">
        <f>(1988-1980)+(2001-1997)</f>
        <v>12</v>
      </c>
      <c r="D41" s="9"/>
      <c r="E41" s="9"/>
      <c r="F41" s="9"/>
      <c r="G41" s="9"/>
      <c r="H41" s="9"/>
      <c r="I41" s="9"/>
      <c r="J41" s="9"/>
    </row>
    <row r="42" spans="1:10" x14ac:dyDescent="0.2">
      <c r="A42" s="1" t="s">
        <v>50</v>
      </c>
      <c r="B42" s="1" t="s">
        <v>26</v>
      </c>
      <c r="C42" s="8">
        <f>1991-1988</f>
        <v>3</v>
      </c>
      <c r="D42" s="9"/>
      <c r="E42" s="9"/>
      <c r="F42" s="9"/>
      <c r="G42" s="9"/>
      <c r="H42" s="9"/>
      <c r="I42" s="9"/>
      <c r="J42" s="9"/>
    </row>
    <row r="43" spans="1:10" x14ac:dyDescent="0.2">
      <c r="A43" s="1" t="s">
        <v>18</v>
      </c>
      <c r="B43" s="1" t="s">
        <v>27</v>
      </c>
      <c r="C43" s="8">
        <f>(1989-1986)+(1994-1991)</f>
        <v>6</v>
      </c>
      <c r="D43" s="9"/>
      <c r="E43" s="9"/>
      <c r="F43" s="9"/>
      <c r="G43" s="9"/>
      <c r="H43" s="9"/>
      <c r="I43" s="9"/>
      <c r="J43" s="9"/>
    </row>
    <row r="44" spans="1:10" x14ac:dyDescent="0.2">
      <c r="A44" s="1" t="s">
        <v>19</v>
      </c>
      <c r="B44" s="1" t="s">
        <v>28</v>
      </c>
      <c r="C44" s="8">
        <f>(1987-1980)+(2004-2000)</f>
        <v>11</v>
      </c>
      <c r="D44" s="9"/>
      <c r="E44" s="9"/>
      <c r="F44" s="9"/>
      <c r="G44" s="9"/>
      <c r="H44" s="9"/>
      <c r="I44" s="9"/>
      <c r="J44" s="9"/>
    </row>
    <row r="45" spans="1:10" x14ac:dyDescent="0.2">
      <c r="A45" s="1" t="s">
        <v>51</v>
      </c>
      <c r="B45" s="1" t="s">
        <v>29</v>
      </c>
      <c r="C45" s="8">
        <f>2002-1995</f>
        <v>7</v>
      </c>
      <c r="D45" s="9"/>
      <c r="E45" s="9"/>
      <c r="F45" s="9"/>
      <c r="G45" s="9"/>
      <c r="H45" s="9"/>
      <c r="I45" s="9"/>
      <c r="J45" s="9"/>
    </row>
    <row r="46" spans="1:10" x14ac:dyDescent="0.2">
      <c r="A46" s="1" t="s">
        <v>52</v>
      </c>
      <c r="B46" s="1" t="s">
        <v>81</v>
      </c>
      <c r="C46" s="8">
        <f>(1988-1983)+(1991-1990)+(2004-2002)</f>
        <v>8</v>
      </c>
      <c r="D46" s="9"/>
      <c r="E46" s="9"/>
      <c r="F46" s="9"/>
      <c r="G46" s="9"/>
      <c r="H46" s="9"/>
      <c r="I46" s="9"/>
      <c r="J46" s="9"/>
    </row>
    <row r="47" spans="1:10" x14ac:dyDescent="0.2">
      <c r="A47" s="1" t="s">
        <v>53</v>
      </c>
      <c r="B47" s="1" t="s">
        <v>84</v>
      </c>
      <c r="C47" s="8">
        <f>(1988-1983)+(1992-1990)+(1998-1995)</f>
        <v>10</v>
      </c>
      <c r="D47" s="9"/>
      <c r="E47" s="9"/>
      <c r="F47" s="6"/>
      <c r="G47" s="6"/>
      <c r="H47" s="6"/>
      <c r="I47" s="6"/>
      <c r="J47" s="9"/>
    </row>
    <row r="48" spans="1:10" x14ac:dyDescent="0.2">
      <c r="D48" s="9"/>
      <c r="E48" s="9"/>
      <c r="F48" s="9"/>
      <c r="G48" s="9"/>
      <c r="H48" s="9"/>
      <c r="I48" s="9"/>
      <c r="J48" s="9"/>
    </row>
    <row r="49" spans="2:10" x14ac:dyDescent="0.2">
      <c r="B49" s="4"/>
      <c r="C49" s="4"/>
      <c r="D49" s="9"/>
      <c r="E49" s="9"/>
      <c r="F49" s="9"/>
      <c r="G49" s="9"/>
      <c r="H49" s="9"/>
      <c r="I49" s="9"/>
      <c r="J49" s="9"/>
    </row>
    <row r="50" spans="2:10" x14ac:dyDescent="0.2">
      <c r="B50" s="4"/>
      <c r="C50" s="4"/>
      <c r="D50" s="9"/>
      <c r="E50" s="9"/>
      <c r="F50" s="9"/>
      <c r="G50" s="9"/>
      <c r="H50" s="9"/>
      <c r="I50" s="9"/>
      <c r="J50" s="9"/>
    </row>
    <row r="51" spans="2:10" x14ac:dyDescent="0.2">
      <c r="D51" s="9"/>
      <c r="E51" s="9"/>
      <c r="F51" s="9"/>
      <c r="G51" s="9"/>
      <c r="H51" s="9"/>
      <c r="I51" s="9"/>
      <c r="J51" s="9"/>
    </row>
    <row r="52" spans="2:10" x14ac:dyDescent="0.2">
      <c r="B52" s="4"/>
      <c r="C52" s="4"/>
      <c r="D52" s="9"/>
      <c r="E52" s="9"/>
      <c r="F52" s="9"/>
      <c r="G52" s="9"/>
      <c r="H52" s="9"/>
      <c r="I52" s="7"/>
      <c r="J52" s="9"/>
    </row>
    <row r="53" spans="2:10" x14ac:dyDescent="0.2">
      <c r="B53" s="4"/>
      <c r="C53" s="4"/>
      <c r="D53" s="9"/>
      <c r="E53" s="9"/>
      <c r="F53" s="9"/>
      <c r="G53" s="9"/>
      <c r="H53" s="9"/>
      <c r="I53" s="7"/>
      <c r="J53" s="9"/>
    </row>
    <row r="55" spans="2:10" x14ac:dyDescent="0.2">
      <c r="B55" s="4"/>
      <c r="C55" s="4"/>
    </row>
    <row r="56" spans="2:10" x14ac:dyDescent="0.2">
      <c r="B56" s="4"/>
      <c r="C56" s="4"/>
    </row>
    <row r="57" spans="2:10" x14ac:dyDescent="0.2">
      <c r="B57" s="4"/>
      <c r="C57" s="4"/>
    </row>
    <row r="58" spans="2:10" x14ac:dyDescent="0.2">
      <c r="B58" s="4"/>
      <c r="C58" s="4"/>
    </row>
    <row r="59" spans="2:10" x14ac:dyDescent="0.2">
      <c r="B59" s="4"/>
      <c r="C59" s="4"/>
    </row>
    <row r="60" spans="2:10" x14ac:dyDescent="0.2">
      <c r="B60" s="4"/>
      <c r="C60" s="4"/>
    </row>
    <row r="61" spans="2:10" x14ac:dyDescent="0.2">
      <c r="B61" s="4"/>
      <c r="C61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Grach</dc:creator>
  <cp:lastModifiedBy>Raphael Grach</cp:lastModifiedBy>
  <cp:lastPrinted>2020-04-17T21:40:28Z</cp:lastPrinted>
  <dcterms:created xsi:type="dcterms:W3CDTF">2020-04-17T17:32:50Z</dcterms:created>
  <dcterms:modified xsi:type="dcterms:W3CDTF">2020-04-19T17:50:18Z</dcterms:modified>
</cp:coreProperties>
</file>